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workbookPr codeName="ThisWorkbook" defaultThemeVersion="166925"/>
  <mc:AlternateContent xmlns:mc="http://schemas.openxmlformats.org/markup-compatibility/2006">
    <mc:Choice Requires="x15">
      <x15ac:absPath xmlns:x15ac="http://schemas.microsoft.com/office/spreadsheetml/2010/11/ac" url="C:\Users\dDeCa\Desktop\"/>
    </mc:Choice>
  </mc:AlternateContent>
  <xr:revisionPtr revIDLastSave="0" documentId="13_ncr:1_{C140318D-9BA0-4D11-BE0D-A673D8F8A838}" xr6:coauthVersionLast="47" xr6:coauthVersionMax="47" xr10:uidLastSave="{00000000-0000-0000-0000-000000000000}"/>
  <bookViews>
    <workbookView xWindow="-110" yWindow="-110" windowWidth="19420" windowHeight="10300" tabRatio="899" xr2:uid="{00000000-000D-0000-FFFF-FFFF00000000}"/>
  </bookViews>
  <sheets>
    <sheet name="Raw Chat" sheetId="268" r:id="rId1"/>
    <sheet name="CODE #'s" sheetId="266" r:id="rId2"/>
    <sheet name="Grp1 Code" sheetId="265" r:id="rId3"/>
    <sheet name="Grp2 Code" sheetId="190" r:id="rId4"/>
    <sheet name="Grp3 Code" sheetId="188" r:id="rId5"/>
    <sheet name="Grp4 Code" sheetId="191" r:id="rId6"/>
    <sheet name="Grp5 Code" sheetId="192" r:id="rId7"/>
    <sheet name="Grp6 Code" sheetId="264" r:id="rId8"/>
    <sheet name="Grp7 Code" sheetId="194" r:id="rId9"/>
    <sheet name="Grp8 Code" sheetId="195" r:id="rId10"/>
    <sheet name="Grp9 Code" sheetId="196" r:id="rId11"/>
    <sheet name="Grp10 Code" sheetId="197" r:id="rId12"/>
    <sheet name="Grp11 Code" sheetId="263" r:id="rId13"/>
    <sheet name="Grp12 Code" sheetId="199" r:id="rId14"/>
    <sheet name="Grp13 Code" sheetId="200" r:id="rId15"/>
    <sheet name="Grp14 Code" sheetId="201" r:id="rId16"/>
    <sheet name="Grp 15 Code" sheetId="202" r:id="rId17"/>
    <sheet name="Grp16 Code" sheetId="203" r:id="rId18"/>
    <sheet name="Grp17 Code" sheetId="204" r:id="rId19"/>
    <sheet name="Grp18 Code" sheetId="205" r:id="rId20"/>
    <sheet name="Grp19 Code" sheetId="206" r:id="rId21"/>
    <sheet name="Grp20 Code" sheetId="207" r:id="rId22"/>
    <sheet name="Grp21 Code" sheetId="208" r:id="rId23"/>
    <sheet name="Grp22 Code" sheetId="209" r:id="rId24"/>
    <sheet name="Grp23 Code" sheetId="210" r:id="rId25"/>
    <sheet name="Grp24 Code" sheetId="211" r:id="rId26"/>
    <sheet name="Grp25 Code" sheetId="222" r:id="rId27"/>
    <sheet name="Grp26 Code" sheetId="218" r:id="rId28"/>
    <sheet name="Grp27 Code" sheetId="219" r:id="rId29"/>
    <sheet name="Grp28 Code" sheetId="215" r:id="rId30"/>
    <sheet name="Grp29 Code" sheetId="220" r:id="rId31"/>
    <sheet name="Grp30 Code" sheetId="217" r:id="rId32"/>
    <sheet name="Grp31 Code" sheetId="221" r:id="rId33"/>
    <sheet name="Grp32 Code" sheetId="223" r:id="rId34"/>
    <sheet name="Grp33 Code" sheetId="224" r:id="rId35"/>
    <sheet name="Grp34 Code" sheetId="225" r:id="rId36"/>
    <sheet name="Grp35 Code" sheetId="226" r:id="rId37"/>
    <sheet name="Grp36 Code" sheetId="130" r:id="rId38"/>
    <sheet name="Grp37 Code" sheetId="227" r:id="rId39"/>
    <sheet name="Grp38 Code" sheetId="228" r:id="rId40"/>
    <sheet name="Grp39 Code" sheetId="229" r:id="rId41"/>
    <sheet name="Grp40 Code" sheetId="134" r:id="rId42"/>
    <sheet name="Grp41 Code" sheetId="230" r:id="rId43"/>
    <sheet name="Grp42 Code" sheetId="231" r:id="rId44"/>
    <sheet name="Grp43 Code" sheetId="232" r:id="rId45"/>
    <sheet name="Grp44 Code" sheetId="233" r:id="rId46"/>
    <sheet name="Grp45 Code" sheetId="234" r:id="rId47"/>
    <sheet name="Grp46 Code" sheetId="235" r:id="rId48"/>
    <sheet name="Grp47 Code" sheetId="236" r:id="rId49"/>
    <sheet name="Grp48 Code" sheetId="237" r:id="rId50"/>
    <sheet name="Grp49 Code" sheetId="238" r:id="rId51"/>
    <sheet name="Grp50 Code" sheetId="239" r:id="rId52"/>
    <sheet name="Grp51 Code" sheetId="240" r:id="rId53"/>
    <sheet name="Grp52 Code" sheetId="146" r:id="rId54"/>
    <sheet name="Grp53 Code" sheetId="241" r:id="rId55"/>
    <sheet name="Grp54 Code" sheetId="242" r:id="rId56"/>
    <sheet name="Grp55 Code" sheetId="243" r:id="rId57"/>
    <sheet name="Grp56 Code" sheetId="244" r:id="rId58"/>
    <sheet name="Grp57 Code" sheetId="245" r:id="rId59"/>
    <sheet name="Grp58 Code" sheetId="246" r:id="rId60"/>
    <sheet name="Grp59 Code" sheetId="247" r:id="rId61"/>
    <sheet name="Grp60 Code" sheetId="249" r:id="rId62"/>
    <sheet name="Grp61 Code" sheetId="250" r:id="rId63"/>
    <sheet name="Grp62 Code" sheetId="251" r:id="rId64"/>
    <sheet name="Grp63 Code" sheetId="252" r:id="rId65"/>
    <sheet name="Grp64 Code" sheetId="253" r:id="rId66"/>
    <sheet name="Grp65 Code" sheetId="254" r:id="rId67"/>
    <sheet name="Grp66 Code" sheetId="255" r:id="rId68"/>
    <sheet name="Grp67 Code" sheetId="256" r:id="rId69"/>
    <sheet name="Grp68 Code" sheetId="257" r:id="rId70"/>
    <sheet name="Grp69 Code" sheetId="258" r:id="rId71"/>
    <sheet name="Grp70 Code" sheetId="259" r:id="rId72"/>
    <sheet name="Grp71 Code" sheetId="260" r:id="rId73"/>
    <sheet name="Grp72 Code" sheetId="261" r:id="rId74"/>
    <sheet name="Kappa (Interrater Reliability)" sheetId="267" r:id="rId75"/>
  </sheets>
  <definedNames>
    <definedName name="CODE">'CODE #''s'!$A$2:$A$36</definedName>
    <definedName name="Codename">'CODE #''s'!$A$2:$A$36</definedName>
    <definedName name="dropdown">'CODE #''s'!$A$1:$B$36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2170" i="268" l="1"/>
  <c r="B283" i="238" l="1"/>
  <c r="B320" i="231"/>
  <c r="F143" i="261"/>
  <c r="F144" i="261"/>
  <c r="F145" i="261"/>
  <c r="F146" i="261"/>
  <c r="F147" i="261"/>
  <c r="F148" i="261"/>
  <c r="F149" i="261"/>
  <c r="F150" i="261"/>
  <c r="F151" i="261"/>
  <c r="F152" i="261"/>
  <c r="F153" i="261"/>
  <c r="F154" i="261"/>
  <c r="F155" i="261"/>
  <c r="F156" i="261"/>
  <c r="F157" i="261"/>
  <c r="F158" i="261"/>
  <c r="F159" i="261"/>
  <c r="F160" i="261"/>
  <c r="F161" i="261"/>
  <c r="F162" i="261"/>
  <c r="F163" i="261"/>
  <c r="F164" i="261"/>
  <c r="F165" i="261"/>
  <c r="F166" i="261"/>
  <c r="F167" i="261"/>
  <c r="F168" i="261"/>
  <c r="F169" i="261"/>
  <c r="F170" i="261"/>
  <c r="F171" i="261"/>
  <c r="F172" i="261"/>
  <c r="F173" i="261"/>
  <c r="F174" i="261"/>
  <c r="F175" i="261"/>
  <c r="F176" i="261"/>
  <c r="F177" i="261"/>
  <c r="F133" i="261"/>
  <c r="F134" i="261"/>
  <c r="F142" i="261"/>
  <c r="F140" i="261"/>
  <c r="F136" i="261"/>
  <c r="F132" i="261"/>
  <c r="H124" i="261"/>
  <c r="H89" i="261"/>
  <c r="F81" i="261"/>
  <c r="F82" i="261"/>
  <c r="F83" i="261"/>
  <c r="F84" i="261"/>
  <c r="F85" i="261"/>
  <c r="F86" i="261"/>
  <c r="F87" i="261"/>
  <c r="F88" i="261"/>
  <c r="F89" i="261"/>
  <c r="F90" i="261"/>
  <c r="F91" i="261"/>
  <c r="F92" i="261"/>
  <c r="F93" i="261"/>
  <c r="F94" i="261"/>
  <c r="F95" i="261"/>
  <c r="F96" i="261"/>
  <c r="F97" i="261"/>
  <c r="F98" i="261"/>
  <c r="F99" i="261"/>
  <c r="F100" i="261"/>
  <c r="F102" i="261"/>
  <c r="F103" i="261"/>
  <c r="F105" i="261"/>
  <c r="F106" i="261"/>
  <c r="F107" i="261"/>
  <c r="F108" i="261"/>
  <c r="F109" i="261"/>
  <c r="F110" i="261"/>
  <c r="F113" i="261"/>
  <c r="F114" i="261"/>
  <c r="F116" i="261"/>
  <c r="F117" i="261"/>
  <c r="F118" i="261"/>
  <c r="F119" i="261"/>
  <c r="F120" i="261"/>
  <c r="F122" i="261"/>
  <c r="F123" i="261"/>
  <c r="F124" i="261"/>
  <c r="F125" i="261"/>
  <c r="F126" i="261"/>
  <c r="F127" i="261"/>
  <c r="F128" i="261"/>
  <c r="F80" i="261"/>
  <c r="H55" i="261"/>
  <c r="H50" i="261"/>
  <c r="J50" i="261"/>
  <c r="J49" i="261"/>
  <c r="H49" i="261"/>
  <c r="H47" i="261"/>
  <c r="F8" i="261"/>
  <c r="F9" i="261"/>
  <c r="F10" i="261"/>
  <c r="F13" i="261"/>
  <c r="F14" i="261"/>
  <c r="F15" i="261"/>
  <c r="F16" i="261"/>
  <c r="F17" i="261"/>
  <c r="F18" i="261"/>
  <c r="F20" i="261"/>
  <c r="F21" i="261"/>
  <c r="F22" i="261"/>
  <c r="F23" i="261"/>
  <c r="F25" i="261"/>
  <c r="F26" i="261"/>
  <c r="F27" i="261"/>
  <c r="F29" i="261"/>
  <c r="F30" i="261"/>
  <c r="F31" i="261"/>
  <c r="F34" i="261"/>
  <c r="F35" i="261"/>
  <c r="F38" i="261"/>
  <c r="F39" i="261"/>
  <c r="F40" i="261"/>
  <c r="F41" i="261"/>
  <c r="F42" i="261"/>
  <c r="F43" i="261"/>
  <c r="F44" i="261"/>
  <c r="F45" i="261"/>
  <c r="F46" i="261"/>
  <c r="F47" i="261"/>
  <c r="F48" i="261"/>
  <c r="F49" i="261"/>
  <c r="F50" i="261"/>
  <c r="F51" i="261"/>
  <c r="F52" i="261"/>
  <c r="F54" i="261"/>
  <c r="F55" i="261"/>
  <c r="F56" i="261"/>
  <c r="F57" i="261"/>
  <c r="F58" i="261"/>
  <c r="F59" i="261"/>
  <c r="F60" i="261"/>
  <c r="F61" i="261"/>
  <c r="F62" i="261"/>
  <c r="F63" i="261"/>
  <c r="F64" i="261"/>
  <c r="F68" i="261"/>
  <c r="F70" i="261"/>
  <c r="F71" i="261"/>
  <c r="F72" i="261"/>
  <c r="F74" i="261"/>
  <c r="F75" i="261"/>
  <c r="H17" i="261"/>
  <c r="H7" i="261"/>
  <c r="F7" i="261"/>
  <c r="F109" i="260"/>
  <c r="F110" i="260"/>
  <c r="F113" i="260"/>
  <c r="F114" i="260"/>
  <c r="F115" i="260"/>
  <c r="F116" i="260"/>
  <c r="F119" i="260"/>
  <c r="F120" i="260"/>
  <c r="F122" i="260"/>
  <c r="F108" i="260"/>
  <c r="F79" i="260"/>
  <c r="F80" i="260"/>
  <c r="F81" i="260"/>
  <c r="F82" i="260"/>
  <c r="F83" i="260"/>
  <c r="F84" i="260"/>
  <c r="F85" i="260"/>
  <c r="F86" i="260"/>
  <c r="F87" i="260"/>
  <c r="F88" i="260"/>
  <c r="F90" i="260"/>
  <c r="F91" i="260"/>
  <c r="F92" i="260"/>
  <c r="F93" i="260"/>
  <c r="F94" i="260"/>
  <c r="F95" i="260"/>
  <c r="F96" i="260"/>
  <c r="F101" i="260"/>
  <c r="F103" i="260"/>
  <c r="F72" i="260"/>
  <c r="F69" i="260"/>
  <c r="F64" i="260"/>
  <c r="F60" i="260"/>
  <c r="F61" i="260"/>
  <c r="H81" i="260"/>
  <c r="F78" i="260"/>
  <c r="F71" i="260"/>
  <c r="F68" i="260"/>
  <c r="F63" i="260"/>
  <c r="F59" i="260"/>
  <c r="H41" i="260"/>
  <c r="F36" i="260"/>
  <c r="F37" i="260"/>
  <c r="F38" i="260"/>
  <c r="F39" i="260"/>
  <c r="F40" i="260"/>
  <c r="F41" i="260"/>
  <c r="F44" i="260"/>
  <c r="F45" i="260"/>
  <c r="F46" i="260"/>
  <c r="F47" i="260"/>
  <c r="F48" i="260"/>
  <c r="F49" i="260"/>
  <c r="F50" i="260"/>
  <c r="F54" i="260"/>
  <c r="F55" i="260"/>
  <c r="F6" i="260"/>
  <c r="F9" i="260"/>
  <c r="F11" i="260"/>
  <c r="F12" i="260"/>
  <c r="F13" i="260"/>
  <c r="F15" i="260"/>
  <c r="F16" i="260"/>
  <c r="F17" i="260"/>
  <c r="F19" i="260"/>
  <c r="F20" i="260"/>
  <c r="F21" i="260"/>
  <c r="F23" i="260"/>
  <c r="F24" i="260"/>
  <c r="F26" i="260"/>
  <c r="F27" i="260"/>
  <c r="F28" i="260"/>
  <c r="F29" i="260"/>
  <c r="F31" i="260"/>
  <c r="F32" i="260"/>
  <c r="F33" i="260"/>
  <c r="F34" i="260"/>
  <c r="H32" i="260"/>
  <c r="H12" i="260"/>
  <c r="F5" i="260"/>
  <c r="F153" i="259"/>
  <c r="F152" i="259"/>
  <c r="H155" i="259"/>
  <c r="H163" i="259"/>
  <c r="J179" i="259"/>
  <c r="H179" i="259"/>
  <c r="F155" i="259"/>
  <c r="F156" i="259"/>
  <c r="F158" i="259"/>
  <c r="F159" i="259"/>
  <c r="F160" i="259"/>
  <c r="F162" i="259"/>
  <c r="F163" i="259"/>
  <c r="F165" i="259"/>
  <c r="F166" i="259"/>
  <c r="F167" i="259"/>
  <c r="F168" i="259"/>
  <c r="F169" i="259"/>
  <c r="F171" i="259"/>
  <c r="F172" i="259"/>
  <c r="F173" i="259"/>
  <c r="F174" i="259"/>
  <c r="F177" i="259"/>
  <c r="F178" i="259"/>
  <c r="F179" i="259"/>
  <c r="F182" i="259"/>
  <c r="F183" i="259"/>
  <c r="F185" i="259"/>
  <c r="F186" i="259"/>
  <c r="F187" i="259"/>
  <c r="F188" i="259"/>
  <c r="F151" i="259"/>
  <c r="F147" i="259"/>
  <c r="F146" i="259"/>
  <c r="F93" i="259"/>
  <c r="F94" i="259"/>
  <c r="F95" i="259"/>
  <c r="F97" i="259"/>
  <c r="F98" i="259"/>
  <c r="F100" i="259"/>
  <c r="F101" i="259"/>
  <c r="F102" i="259"/>
  <c r="F103" i="259"/>
  <c r="F104" i="259"/>
  <c r="F105" i="259"/>
  <c r="F106" i="259"/>
  <c r="F107" i="259"/>
  <c r="F108" i="259"/>
  <c r="F109" i="259"/>
  <c r="F110" i="259"/>
  <c r="F111" i="259"/>
  <c r="F112" i="259"/>
  <c r="F115" i="259"/>
  <c r="F116" i="259"/>
  <c r="F117" i="259"/>
  <c r="F118" i="259"/>
  <c r="F119" i="259"/>
  <c r="F120" i="259"/>
  <c r="F121" i="259"/>
  <c r="F122" i="259"/>
  <c r="F124" i="259"/>
  <c r="F125" i="259"/>
  <c r="F126" i="259"/>
  <c r="F128" i="259"/>
  <c r="F129" i="259"/>
  <c r="F130" i="259"/>
  <c r="F132" i="259"/>
  <c r="F133" i="259"/>
  <c r="F134" i="259"/>
  <c r="F135" i="259"/>
  <c r="F136" i="259"/>
  <c r="F137" i="259"/>
  <c r="F139" i="259"/>
  <c r="F141" i="259"/>
  <c r="F87" i="259"/>
  <c r="F78" i="259"/>
  <c r="F79" i="259"/>
  <c r="F80" i="259"/>
  <c r="F81" i="259"/>
  <c r="F83" i="259"/>
  <c r="F84" i="259"/>
  <c r="F92" i="259"/>
  <c r="F86" i="259"/>
  <c r="H86" i="259"/>
  <c r="F77" i="259"/>
  <c r="F72" i="259"/>
  <c r="F69" i="259"/>
  <c r="H41" i="259"/>
  <c r="H37" i="259"/>
  <c r="F14" i="259"/>
  <c r="F15" i="259"/>
  <c r="F16" i="259"/>
  <c r="F17" i="259"/>
  <c r="F19" i="259"/>
  <c r="F20" i="259"/>
  <c r="F22" i="259"/>
  <c r="F23" i="259"/>
  <c r="F25" i="259"/>
  <c r="F26" i="259"/>
  <c r="F28" i="259"/>
  <c r="F29" i="259"/>
  <c r="F30" i="259"/>
  <c r="F32" i="259"/>
  <c r="F33" i="259"/>
  <c r="F34" i="259"/>
  <c r="F37" i="259"/>
  <c r="F38" i="259"/>
  <c r="F40" i="259"/>
  <c r="F41" i="259"/>
  <c r="F42" i="259"/>
  <c r="F43" i="259"/>
  <c r="F44" i="259"/>
  <c r="F45" i="259"/>
  <c r="F46" i="259"/>
  <c r="F47" i="259"/>
  <c r="F48" i="259"/>
  <c r="F49" i="259"/>
  <c r="F50" i="259"/>
  <c r="F51" i="259"/>
  <c r="F52" i="259"/>
  <c r="F53" i="259"/>
  <c r="F54" i="259"/>
  <c r="F55" i="259"/>
  <c r="F56" i="259"/>
  <c r="F57" i="259"/>
  <c r="F58" i="259"/>
  <c r="F59" i="259"/>
  <c r="F60" i="259"/>
  <c r="F61" i="259"/>
  <c r="F62" i="259"/>
  <c r="F63" i="259"/>
  <c r="F64" i="259"/>
  <c r="H33" i="259"/>
  <c r="J33" i="259"/>
  <c r="H32" i="259"/>
  <c r="F13" i="259"/>
  <c r="F10" i="259"/>
  <c r="H14" i="259"/>
  <c r="F5" i="259"/>
  <c r="F4" i="259"/>
  <c r="H251" i="258"/>
  <c r="J253" i="258"/>
  <c r="H253" i="258"/>
  <c r="H280" i="258"/>
  <c r="H281" i="258"/>
  <c r="H279" i="258"/>
  <c r="J280" i="258"/>
  <c r="H274" i="258"/>
  <c r="H273" i="258"/>
  <c r="J266" i="258"/>
  <c r="H266" i="258"/>
  <c r="H264" i="258"/>
  <c r="H293" i="258"/>
  <c r="H315" i="258"/>
  <c r="H335" i="258"/>
  <c r="F205" i="258"/>
  <c r="F206" i="258"/>
  <c r="F207" i="258"/>
  <c r="F208" i="258"/>
  <c r="F209" i="258"/>
  <c r="F210" i="258"/>
  <c r="F211" i="258"/>
  <c r="F212" i="258"/>
  <c r="F213" i="258"/>
  <c r="F214" i="258"/>
  <c r="F215" i="258"/>
  <c r="F216" i="258"/>
  <c r="F218" i="258"/>
  <c r="F221" i="258"/>
  <c r="F222" i="258"/>
  <c r="F223" i="258"/>
  <c r="F224" i="258"/>
  <c r="F226" i="258"/>
  <c r="F227" i="258"/>
  <c r="F228" i="258"/>
  <c r="F231" i="258"/>
  <c r="F233" i="258"/>
  <c r="F238" i="258"/>
  <c r="F239" i="258"/>
  <c r="F240" i="258"/>
  <c r="F241" i="258"/>
  <c r="F242" i="258"/>
  <c r="F243" i="258"/>
  <c r="F244" i="258"/>
  <c r="F245" i="258"/>
  <c r="F246" i="258"/>
  <c r="F247" i="258"/>
  <c r="F248" i="258"/>
  <c r="F250" i="258"/>
  <c r="F251" i="258"/>
  <c r="F252" i="258"/>
  <c r="F253" i="258"/>
  <c r="F254" i="258"/>
  <c r="F255" i="258"/>
  <c r="F256" i="258"/>
  <c r="F258" i="258"/>
  <c r="F262" i="258"/>
  <c r="F263" i="258"/>
  <c r="F264" i="258"/>
  <c r="F265" i="258"/>
  <c r="F266" i="258"/>
  <c r="F267" i="258"/>
  <c r="F269" i="258"/>
  <c r="F270" i="258"/>
  <c r="F271" i="258"/>
  <c r="F273" i="258"/>
  <c r="F274" i="258"/>
  <c r="F275" i="258"/>
  <c r="F276" i="258"/>
  <c r="F277" i="258"/>
  <c r="F278" i="258"/>
  <c r="F279" i="258"/>
  <c r="F280" i="258"/>
  <c r="F281" i="258"/>
  <c r="F282" i="258"/>
  <c r="F284" i="258"/>
  <c r="F285" i="258"/>
  <c r="F286" i="258"/>
  <c r="F287" i="258"/>
  <c r="F288" i="258"/>
  <c r="F290" i="258"/>
  <c r="F292" i="258"/>
  <c r="F293" i="258"/>
  <c r="F294" i="258"/>
  <c r="F297" i="258"/>
  <c r="F298" i="258"/>
  <c r="F299" i="258"/>
  <c r="F300" i="258"/>
  <c r="F302" i="258"/>
  <c r="F303" i="258"/>
  <c r="F304" i="258"/>
  <c r="F305" i="258"/>
  <c r="F306" i="258"/>
  <c r="F307" i="258"/>
  <c r="F308" i="258"/>
  <c r="F309" i="258"/>
  <c r="F310" i="258"/>
  <c r="F311" i="258"/>
  <c r="F312" i="258"/>
  <c r="F313" i="258"/>
  <c r="F314" i="258"/>
  <c r="F315" i="258"/>
  <c r="F319" i="258"/>
  <c r="F320" i="258"/>
  <c r="F321" i="258"/>
  <c r="F322" i="258"/>
  <c r="F323" i="258"/>
  <c r="F324" i="258"/>
  <c r="F328" i="258"/>
  <c r="F329" i="258"/>
  <c r="F330" i="258"/>
  <c r="F331" i="258"/>
  <c r="F334" i="258"/>
  <c r="F335" i="258"/>
  <c r="F200" i="258"/>
  <c r="F201" i="258"/>
  <c r="F202" i="258"/>
  <c r="F194" i="258"/>
  <c r="F195" i="258"/>
  <c r="F196" i="258"/>
  <c r="F197" i="258"/>
  <c r="F204" i="258"/>
  <c r="F199" i="258"/>
  <c r="F193" i="258"/>
  <c r="F144" i="258"/>
  <c r="F145" i="258"/>
  <c r="F146" i="258"/>
  <c r="F147" i="258"/>
  <c r="F148" i="258"/>
  <c r="F149" i="258"/>
  <c r="F151" i="258"/>
  <c r="F152" i="258"/>
  <c r="F154" i="258"/>
  <c r="F157" i="258"/>
  <c r="F158" i="258"/>
  <c r="F159" i="258"/>
  <c r="F160" i="258"/>
  <c r="F161" i="258"/>
  <c r="F162" i="258"/>
  <c r="F163" i="258"/>
  <c r="F164" i="258"/>
  <c r="F166" i="258"/>
  <c r="F168" i="258"/>
  <c r="F169" i="258"/>
  <c r="F170" i="258"/>
  <c r="F171" i="258"/>
  <c r="F172" i="258"/>
  <c r="F173" i="258"/>
  <c r="F174" i="258"/>
  <c r="F175" i="258"/>
  <c r="F176" i="258"/>
  <c r="F177" i="258"/>
  <c r="F179" i="258"/>
  <c r="F180" i="258"/>
  <c r="F181" i="258"/>
  <c r="F182" i="258"/>
  <c r="F183" i="258"/>
  <c r="F184" i="258"/>
  <c r="F187" i="258"/>
  <c r="F188" i="258"/>
  <c r="F189" i="258"/>
  <c r="F134" i="258"/>
  <c r="F135" i="258"/>
  <c r="F136" i="258"/>
  <c r="F137" i="258"/>
  <c r="F138" i="258"/>
  <c r="F139" i="258"/>
  <c r="F140" i="258"/>
  <c r="H182" i="258"/>
  <c r="H166" i="258"/>
  <c r="H164" i="258"/>
  <c r="H171" i="258"/>
  <c r="H163" i="258"/>
  <c r="F143" i="258"/>
  <c r="J147" i="258"/>
  <c r="H147" i="258"/>
  <c r="H137" i="258"/>
  <c r="H133" i="258"/>
  <c r="F133" i="258"/>
  <c r="H38" i="258"/>
  <c r="J78" i="258"/>
  <c r="H78" i="258"/>
  <c r="H75" i="258"/>
  <c r="H104" i="258"/>
  <c r="J104" i="258"/>
  <c r="J103" i="258"/>
  <c r="H103" i="258"/>
  <c r="H93" i="258"/>
  <c r="H118" i="258"/>
  <c r="H113" i="258"/>
  <c r="F13" i="258"/>
  <c r="F15" i="258"/>
  <c r="F16" i="258"/>
  <c r="F17" i="258"/>
  <c r="F19" i="258"/>
  <c r="F21" i="258"/>
  <c r="F22" i="258"/>
  <c r="F23" i="258"/>
  <c r="F24" i="258"/>
  <c r="F25" i="258"/>
  <c r="F27" i="258"/>
  <c r="F28" i="258"/>
  <c r="F29" i="258"/>
  <c r="F30" i="258"/>
  <c r="F32" i="258"/>
  <c r="F33" i="258"/>
  <c r="F34" i="258"/>
  <c r="F35" i="258"/>
  <c r="F36" i="258"/>
  <c r="F37" i="258"/>
  <c r="F38" i="258"/>
  <c r="F39" i="258"/>
  <c r="F40" i="258"/>
  <c r="F41" i="258"/>
  <c r="F42" i="258"/>
  <c r="F44" i="258"/>
  <c r="F45" i="258"/>
  <c r="F46" i="258"/>
  <c r="F47" i="258"/>
  <c r="F48" i="258"/>
  <c r="F49" i="258"/>
  <c r="F51" i="258"/>
  <c r="F52" i="258"/>
  <c r="F54" i="258"/>
  <c r="F55" i="258"/>
  <c r="F56" i="258"/>
  <c r="F58" i="258"/>
  <c r="F59" i="258"/>
  <c r="F60" i="258"/>
  <c r="F61" i="258"/>
  <c r="F62" i="258"/>
  <c r="F63" i="258"/>
  <c r="F64" i="258"/>
  <c r="F65" i="258"/>
  <c r="F68" i="258"/>
  <c r="F69" i="258"/>
  <c r="F70" i="258"/>
  <c r="F71" i="258"/>
  <c r="F72" i="258"/>
  <c r="F73" i="258"/>
  <c r="F74" i="258"/>
  <c r="F75" i="258"/>
  <c r="F78" i="258"/>
  <c r="F79" i="258"/>
  <c r="F80" i="258"/>
  <c r="F81" i="258"/>
  <c r="F82" i="258"/>
  <c r="F84" i="258"/>
  <c r="F85" i="258"/>
  <c r="F86" i="258"/>
  <c r="F87" i="258"/>
  <c r="F88" i="258"/>
  <c r="F90" i="258"/>
  <c r="F91" i="258"/>
  <c r="F93" i="258"/>
  <c r="F94" i="258"/>
  <c r="F95" i="258"/>
  <c r="F96" i="258"/>
  <c r="F97" i="258"/>
  <c r="F98" i="258"/>
  <c r="F99" i="258"/>
  <c r="F101" i="258"/>
  <c r="F102" i="258"/>
  <c r="F103" i="258"/>
  <c r="F104" i="258"/>
  <c r="F110" i="258"/>
  <c r="F112" i="258"/>
  <c r="F113" i="258"/>
  <c r="F115" i="258"/>
  <c r="F117" i="258"/>
  <c r="F118" i="258"/>
  <c r="F122" i="258"/>
  <c r="F123" i="258"/>
  <c r="F124" i="258"/>
  <c r="F126" i="258"/>
  <c r="J29" i="258"/>
  <c r="H29" i="258"/>
  <c r="H27" i="258"/>
  <c r="H25" i="258"/>
  <c r="H17" i="258"/>
  <c r="H16" i="258"/>
  <c r="F12" i="258"/>
  <c r="F9" i="258"/>
  <c r="H13" i="258"/>
  <c r="H7" i="258"/>
  <c r="F7" i="258"/>
  <c r="F213" i="257"/>
  <c r="F214" i="257"/>
  <c r="F215" i="257"/>
  <c r="F177" i="257"/>
  <c r="F178" i="257"/>
  <c r="F179" i="257"/>
  <c r="F180" i="257"/>
  <c r="F181" i="257"/>
  <c r="F184" i="257"/>
  <c r="F185" i="257"/>
  <c r="F187" i="257"/>
  <c r="F188" i="257"/>
  <c r="F189" i="257"/>
  <c r="F191" i="257"/>
  <c r="F192" i="257"/>
  <c r="F193" i="257"/>
  <c r="F194" i="257"/>
  <c r="F195" i="257"/>
  <c r="F197" i="257"/>
  <c r="F198" i="257"/>
  <c r="F199" i="257"/>
  <c r="F200" i="257"/>
  <c r="F201" i="257"/>
  <c r="F202" i="257"/>
  <c r="F203" i="257"/>
  <c r="F205" i="257"/>
  <c r="F206" i="257"/>
  <c r="F207" i="257"/>
  <c r="F208" i="257"/>
  <c r="F209" i="257"/>
  <c r="F176" i="257"/>
  <c r="H199" i="257"/>
  <c r="H192" i="257"/>
  <c r="F218" i="257"/>
  <c r="F219" i="257"/>
  <c r="F220" i="257"/>
  <c r="F233" i="257"/>
  <c r="F228" i="257"/>
  <c r="F217" i="257"/>
  <c r="F224" i="257"/>
  <c r="F227" i="257"/>
  <c r="F230" i="257"/>
  <c r="F232" i="257"/>
  <c r="J217" i="257"/>
  <c r="H217" i="257"/>
  <c r="H208" i="257"/>
  <c r="H202" i="257"/>
  <c r="H181" i="257"/>
  <c r="H176" i="257"/>
  <c r="F161" i="257"/>
  <c r="F163" i="257"/>
  <c r="F165" i="257"/>
  <c r="F167" i="257"/>
  <c r="F169" i="257"/>
  <c r="F170" i="257"/>
  <c r="F171" i="257"/>
  <c r="F160" i="257"/>
  <c r="F108" i="257"/>
  <c r="F110" i="257"/>
  <c r="F111" i="257"/>
  <c r="F112" i="257"/>
  <c r="F113" i="257"/>
  <c r="F114" i="257"/>
  <c r="F115" i="257"/>
  <c r="F116" i="257"/>
  <c r="F119" i="257"/>
  <c r="F120" i="257"/>
  <c r="F122" i="257"/>
  <c r="F123" i="257"/>
  <c r="F124" i="257"/>
  <c r="F125" i="257"/>
  <c r="F126" i="257"/>
  <c r="F127" i="257"/>
  <c r="F128" i="257"/>
  <c r="F129" i="257"/>
  <c r="F130" i="257"/>
  <c r="F131" i="257"/>
  <c r="F132" i="257"/>
  <c r="F133" i="257"/>
  <c r="F134" i="257"/>
  <c r="F135" i="257"/>
  <c r="F136" i="257"/>
  <c r="F137" i="257"/>
  <c r="F138" i="257"/>
  <c r="F140" i="257"/>
  <c r="F142" i="257"/>
  <c r="F143" i="257"/>
  <c r="F144" i="257"/>
  <c r="F145" i="257"/>
  <c r="F146" i="257"/>
  <c r="F147" i="257"/>
  <c r="F148" i="257"/>
  <c r="F150" i="257"/>
  <c r="F151" i="257"/>
  <c r="F152" i="257"/>
  <c r="F153" i="257"/>
  <c r="F154" i="257"/>
  <c r="F155" i="257"/>
  <c r="F156" i="257"/>
  <c r="F107" i="257"/>
  <c r="F104" i="257"/>
  <c r="F72" i="257"/>
  <c r="F76" i="257"/>
  <c r="F77" i="257"/>
  <c r="F80" i="257"/>
  <c r="F82" i="257"/>
  <c r="F83" i="257"/>
  <c r="F84" i="257"/>
  <c r="F86" i="257"/>
  <c r="F87" i="257"/>
  <c r="F88" i="257"/>
  <c r="F89" i="257"/>
  <c r="F91" i="257"/>
  <c r="F92" i="257"/>
  <c r="F93" i="257"/>
  <c r="F94" i="257"/>
  <c r="F95" i="257"/>
  <c r="F97" i="257"/>
  <c r="F99" i="257"/>
  <c r="F71" i="257"/>
  <c r="H87" i="257"/>
  <c r="F68" i="257"/>
  <c r="F66" i="257"/>
  <c r="H29" i="257"/>
  <c r="H53" i="257"/>
  <c r="H46" i="257"/>
  <c r="F14" i="257"/>
  <c r="F15" i="257"/>
  <c r="F17" i="257"/>
  <c r="F18" i="257"/>
  <c r="F19" i="257"/>
  <c r="F20" i="257"/>
  <c r="F21" i="257"/>
  <c r="F22" i="257"/>
  <c r="F24" i="257"/>
  <c r="F25" i="257"/>
  <c r="F27" i="257"/>
  <c r="F28" i="257"/>
  <c r="F29" i="257"/>
  <c r="F30" i="257"/>
  <c r="F31" i="257"/>
  <c r="F32" i="257"/>
  <c r="F33" i="257"/>
  <c r="F34" i="257"/>
  <c r="F36" i="257"/>
  <c r="F37" i="257"/>
  <c r="F38" i="257"/>
  <c r="F39" i="257"/>
  <c r="F40" i="257"/>
  <c r="F41" i="257"/>
  <c r="F42" i="257"/>
  <c r="F43" i="257"/>
  <c r="F46" i="257"/>
  <c r="F47" i="257"/>
  <c r="F49" i="257"/>
  <c r="F50" i="257"/>
  <c r="F51" i="257"/>
  <c r="F52" i="257"/>
  <c r="F53" i="257"/>
  <c r="F54" i="257"/>
  <c r="F56" i="257"/>
  <c r="F57" i="257"/>
  <c r="F58" i="257"/>
  <c r="F59" i="257"/>
  <c r="F60" i="257"/>
  <c r="F61" i="257"/>
  <c r="F62" i="257"/>
  <c r="F13" i="257"/>
  <c r="F6" i="257"/>
  <c r="J141" i="256"/>
  <c r="H141" i="256"/>
  <c r="H157" i="256"/>
  <c r="H174" i="256"/>
  <c r="H203" i="256"/>
  <c r="F136" i="256"/>
  <c r="F137" i="256"/>
  <c r="F138" i="256"/>
  <c r="F140" i="256"/>
  <c r="F141" i="256"/>
  <c r="F142" i="256"/>
  <c r="F143" i="256"/>
  <c r="F144" i="256"/>
  <c r="F145" i="256"/>
  <c r="F146" i="256"/>
  <c r="F147" i="256"/>
  <c r="F149" i="256"/>
  <c r="F150" i="256"/>
  <c r="F152" i="256"/>
  <c r="F153" i="256"/>
  <c r="F154" i="256"/>
  <c r="F155" i="256"/>
  <c r="F156" i="256"/>
  <c r="F157" i="256"/>
  <c r="F158" i="256"/>
  <c r="F159" i="256"/>
  <c r="F160" i="256"/>
  <c r="F161" i="256"/>
  <c r="F162" i="256"/>
  <c r="F163" i="256"/>
  <c r="F164" i="256"/>
  <c r="F165" i="256"/>
  <c r="F166" i="256"/>
  <c r="F168" i="256"/>
  <c r="F169" i="256"/>
  <c r="F170" i="256"/>
  <c r="F171" i="256"/>
  <c r="F172" i="256"/>
  <c r="F173" i="256"/>
  <c r="F174" i="256"/>
  <c r="F175" i="256"/>
  <c r="F176" i="256"/>
  <c r="F178" i="256"/>
  <c r="F179" i="256"/>
  <c r="F181" i="256"/>
  <c r="F182" i="256"/>
  <c r="F183" i="256"/>
  <c r="F184" i="256"/>
  <c r="F186" i="256"/>
  <c r="F188" i="256"/>
  <c r="F190" i="256"/>
  <c r="F191" i="256"/>
  <c r="F193" i="256"/>
  <c r="F194" i="256"/>
  <c r="F199" i="256"/>
  <c r="F200" i="256"/>
  <c r="F201" i="256"/>
  <c r="F203" i="256"/>
  <c r="F205" i="256"/>
  <c r="F135" i="256"/>
  <c r="H89" i="256"/>
  <c r="H90" i="256"/>
  <c r="H88" i="256"/>
  <c r="H95" i="256"/>
  <c r="H109" i="256"/>
  <c r="F82" i="256"/>
  <c r="F83" i="256"/>
  <c r="F85" i="256"/>
  <c r="F86" i="256"/>
  <c r="F87" i="256"/>
  <c r="F88" i="256"/>
  <c r="F89" i="256"/>
  <c r="F90" i="256"/>
  <c r="F92" i="256"/>
  <c r="F93" i="256"/>
  <c r="F94" i="256"/>
  <c r="F95" i="256"/>
  <c r="F96" i="256"/>
  <c r="F97" i="256"/>
  <c r="F99" i="256"/>
  <c r="F100" i="256"/>
  <c r="F101" i="256"/>
  <c r="F102" i="256"/>
  <c r="F104" i="256"/>
  <c r="F105" i="256"/>
  <c r="F107" i="256"/>
  <c r="F108" i="256"/>
  <c r="F109" i="256"/>
  <c r="F110" i="256"/>
  <c r="F111" i="256"/>
  <c r="F112" i="256"/>
  <c r="F114" i="256"/>
  <c r="F115" i="256"/>
  <c r="F117" i="256"/>
  <c r="F121" i="256"/>
  <c r="F123" i="256"/>
  <c r="F124" i="256"/>
  <c r="F125" i="256"/>
  <c r="F126" i="256"/>
  <c r="F127" i="256"/>
  <c r="F128" i="256"/>
  <c r="F129" i="256"/>
  <c r="F81" i="256"/>
  <c r="H76" i="256"/>
  <c r="H75" i="256"/>
  <c r="F74" i="256"/>
  <c r="F75" i="256"/>
  <c r="F76" i="256"/>
  <c r="F73" i="256"/>
  <c r="F70" i="256"/>
  <c r="F68" i="256"/>
  <c r="F53" i="256"/>
  <c r="F54" i="256"/>
  <c r="F55" i="256"/>
  <c r="F56" i="256"/>
  <c r="F57" i="256"/>
  <c r="F58" i="256"/>
  <c r="F59" i="256"/>
  <c r="F60" i="256"/>
  <c r="F61" i="256"/>
  <c r="F63" i="256"/>
  <c r="F64" i="256"/>
  <c r="F32" i="256"/>
  <c r="F33" i="256"/>
  <c r="F34" i="256"/>
  <c r="F38" i="256"/>
  <c r="F39" i="256"/>
  <c r="F40" i="256"/>
  <c r="F42" i="256"/>
  <c r="F43" i="256"/>
  <c r="F45" i="256"/>
  <c r="F46" i="256"/>
  <c r="F47" i="256"/>
  <c r="F48" i="256"/>
  <c r="F49" i="256"/>
  <c r="F50" i="256"/>
  <c r="F51" i="256"/>
  <c r="H59" i="256"/>
  <c r="H55" i="256"/>
  <c r="F31" i="256"/>
  <c r="F11" i="256"/>
  <c r="F12" i="256"/>
  <c r="F14" i="256"/>
  <c r="F15" i="256"/>
  <c r="F16" i="256"/>
  <c r="F17" i="256"/>
  <c r="F18" i="256"/>
  <c r="F19" i="256"/>
  <c r="F21" i="256"/>
  <c r="F22" i="256"/>
  <c r="F23" i="256"/>
  <c r="F24" i="256"/>
  <c r="F25" i="256"/>
  <c r="F28" i="256"/>
  <c r="F29" i="256"/>
  <c r="H31" i="256"/>
  <c r="H12" i="256"/>
  <c r="F10" i="256"/>
  <c r="H216" i="255"/>
  <c r="F149" i="255"/>
  <c r="F150" i="255"/>
  <c r="F151" i="255"/>
  <c r="F152" i="255"/>
  <c r="F153" i="255"/>
  <c r="F156" i="255"/>
  <c r="F157" i="255"/>
  <c r="F158" i="255"/>
  <c r="F160" i="255"/>
  <c r="F161" i="255"/>
  <c r="F163" i="255"/>
  <c r="F165" i="255"/>
  <c r="F166" i="255"/>
  <c r="F167" i="255"/>
  <c r="F168" i="255"/>
  <c r="F172" i="255"/>
  <c r="F173" i="255"/>
  <c r="F174" i="255"/>
  <c r="F176" i="255"/>
  <c r="F177" i="255"/>
  <c r="F178" i="255"/>
  <c r="F179" i="255"/>
  <c r="F180" i="255"/>
  <c r="F182" i="255"/>
  <c r="F183" i="255"/>
  <c r="F184" i="255"/>
  <c r="F185" i="255"/>
  <c r="F186" i="255"/>
  <c r="F187" i="255"/>
  <c r="F191" i="255"/>
  <c r="F192" i="255"/>
  <c r="F194" i="255"/>
  <c r="F195" i="255"/>
  <c r="F196" i="255"/>
  <c r="F197" i="255"/>
  <c r="F198" i="255"/>
  <c r="F201" i="255"/>
  <c r="F202" i="255"/>
  <c r="F203" i="255"/>
  <c r="F205" i="255"/>
  <c r="F206" i="255"/>
  <c r="F207" i="255"/>
  <c r="F208" i="255"/>
  <c r="F209" i="255"/>
  <c r="F210" i="255"/>
  <c r="F214" i="255"/>
  <c r="F216" i="255"/>
  <c r="F148" i="255"/>
  <c r="F95" i="255"/>
  <c r="F94" i="255"/>
  <c r="F83" i="255"/>
  <c r="F84" i="255"/>
  <c r="F85" i="255"/>
  <c r="F86" i="255"/>
  <c r="F87" i="255"/>
  <c r="F88" i="255"/>
  <c r="F89" i="255"/>
  <c r="F90" i="255"/>
  <c r="F93" i="255"/>
  <c r="F96" i="255"/>
  <c r="F100" i="255"/>
  <c r="F101" i="255"/>
  <c r="F102" i="255"/>
  <c r="F104" i="255"/>
  <c r="F105" i="255"/>
  <c r="F106" i="255"/>
  <c r="F107" i="255"/>
  <c r="F108" i="255"/>
  <c r="F111" i="255"/>
  <c r="F112" i="255"/>
  <c r="F113" i="255"/>
  <c r="F114" i="255"/>
  <c r="F116" i="255"/>
  <c r="F120" i="255"/>
  <c r="F121" i="255"/>
  <c r="F122" i="255"/>
  <c r="F123" i="255"/>
  <c r="F124" i="255"/>
  <c r="F125" i="255"/>
  <c r="F126" i="255"/>
  <c r="F127" i="255"/>
  <c r="F128" i="255"/>
  <c r="F129" i="255"/>
  <c r="F130" i="255"/>
  <c r="F131" i="255"/>
  <c r="F132" i="255"/>
  <c r="F133" i="255"/>
  <c r="F134" i="255"/>
  <c r="F135" i="255"/>
  <c r="F136" i="255"/>
  <c r="F137" i="255"/>
  <c r="F138" i="255"/>
  <c r="F139" i="255"/>
  <c r="F140" i="255"/>
  <c r="F141" i="255"/>
  <c r="F144" i="255"/>
  <c r="H88" i="255"/>
  <c r="F82" i="255"/>
  <c r="J75" i="255"/>
  <c r="H75" i="255"/>
  <c r="F16" i="255"/>
  <c r="F17" i="255"/>
  <c r="F19" i="255"/>
  <c r="F20" i="255"/>
  <c r="F21" i="255"/>
  <c r="F23" i="255"/>
  <c r="F24" i="255"/>
  <c r="F25" i="255"/>
  <c r="F26" i="255"/>
  <c r="F27" i="255"/>
  <c r="F28" i="255"/>
  <c r="F31" i="255"/>
  <c r="F32" i="255"/>
  <c r="F33" i="255"/>
  <c r="F34" i="255"/>
  <c r="F35" i="255"/>
  <c r="F36" i="255"/>
  <c r="F37" i="255"/>
  <c r="F38" i="255"/>
  <c r="F39" i="255"/>
  <c r="F40" i="255"/>
  <c r="F41" i="255"/>
  <c r="F43" i="255"/>
  <c r="F48" i="255"/>
  <c r="F49" i="255"/>
  <c r="F50" i="255"/>
  <c r="F51" i="255"/>
  <c r="F52" i="255"/>
  <c r="F55" i="255"/>
  <c r="F56" i="255"/>
  <c r="F57" i="255"/>
  <c r="F58" i="255"/>
  <c r="F59" i="255"/>
  <c r="F64" i="255"/>
  <c r="F65" i="255"/>
  <c r="F67" i="255"/>
  <c r="F71" i="255"/>
  <c r="F72" i="255"/>
  <c r="F73" i="255"/>
  <c r="F74" i="255"/>
  <c r="F75" i="255"/>
  <c r="F76" i="255"/>
  <c r="F77" i="255"/>
  <c r="F78" i="255"/>
  <c r="F11" i="255"/>
  <c r="F5" i="255"/>
  <c r="F6" i="255"/>
  <c r="F7" i="255"/>
  <c r="H20" i="255"/>
  <c r="F15" i="255"/>
  <c r="F10" i="255"/>
  <c r="F4" i="255"/>
  <c r="F360" i="254"/>
  <c r="F361" i="254"/>
  <c r="F363" i="254"/>
  <c r="F364" i="254"/>
  <c r="F367" i="254"/>
  <c r="F368" i="254"/>
  <c r="F370" i="254"/>
  <c r="F371" i="254"/>
  <c r="F372" i="254"/>
  <c r="F373" i="254"/>
  <c r="F374" i="254"/>
  <c r="F375" i="254"/>
  <c r="F377" i="254"/>
  <c r="F378" i="254"/>
  <c r="F379" i="254"/>
  <c r="F380" i="254"/>
  <c r="F381" i="254"/>
  <c r="F382" i="254"/>
  <c r="F383" i="254"/>
  <c r="F384" i="254"/>
  <c r="F385" i="254"/>
  <c r="F386" i="254"/>
  <c r="F349" i="254"/>
  <c r="F350" i="254"/>
  <c r="F351" i="254"/>
  <c r="F352" i="254"/>
  <c r="F348" i="254"/>
  <c r="F329" i="254"/>
  <c r="F330" i="254"/>
  <c r="F331" i="254"/>
  <c r="F332" i="254"/>
  <c r="F333" i="254"/>
  <c r="F334" i="254"/>
  <c r="F335" i="254"/>
  <c r="F336" i="254"/>
  <c r="F339" i="254"/>
  <c r="F340" i="254"/>
  <c r="F341" i="254"/>
  <c r="F342" i="254"/>
  <c r="F343" i="254"/>
  <c r="F344" i="254"/>
  <c r="F326" i="254"/>
  <c r="F325" i="254"/>
  <c r="F304" i="254"/>
  <c r="F305" i="254"/>
  <c r="F306" i="254"/>
  <c r="F307" i="254"/>
  <c r="F308" i="254"/>
  <c r="F309" i="254"/>
  <c r="F310" i="254"/>
  <c r="F311" i="254"/>
  <c r="F312" i="254"/>
  <c r="F314" i="254"/>
  <c r="F315" i="254"/>
  <c r="F316" i="254"/>
  <c r="F317" i="254"/>
  <c r="F318" i="254"/>
  <c r="F319" i="254"/>
  <c r="F321" i="254"/>
  <c r="F293" i="254"/>
  <c r="H342" i="254"/>
  <c r="F359" i="254"/>
  <c r="F356" i="254"/>
  <c r="H341" i="254"/>
  <c r="H333" i="254"/>
  <c r="H330" i="254"/>
  <c r="H315" i="254"/>
  <c r="F303" i="254"/>
  <c r="F296" i="254"/>
  <c r="F292" i="254"/>
  <c r="F290" i="254"/>
  <c r="H290" i="254"/>
  <c r="F272" i="254"/>
  <c r="F273" i="254"/>
  <c r="F274" i="254"/>
  <c r="F275" i="254"/>
  <c r="F276" i="254"/>
  <c r="F277" i="254"/>
  <c r="F278" i="254"/>
  <c r="F279" i="254"/>
  <c r="F280" i="254"/>
  <c r="F281" i="254"/>
  <c r="F282" i="254"/>
  <c r="F283" i="254"/>
  <c r="F284" i="254"/>
  <c r="F285" i="254"/>
  <c r="F286" i="254"/>
  <c r="F287" i="254"/>
  <c r="F247" i="254"/>
  <c r="F248" i="254"/>
  <c r="F249" i="254"/>
  <c r="F251" i="254"/>
  <c r="F252" i="254"/>
  <c r="F253" i="254"/>
  <c r="F254" i="254"/>
  <c r="F255" i="254"/>
  <c r="F256" i="254"/>
  <c r="F257" i="254"/>
  <c r="F259" i="254"/>
  <c r="F260" i="254"/>
  <c r="F261" i="254"/>
  <c r="F246" i="254"/>
  <c r="F244" i="254"/>
  <c r="H214" i="254"/>
  <c r="F197" i="254"/>
  <c r="F198" i="254"/>
  <c r="F199" i="254"/>
  <c r="F202" i="254"/>
  <c r="F204" i="254"/>
  <c r="F205" i="254"/>
  <c r="F206" i="254"/>
  <c r="F208" i="254"/>
  <c r="F210" i="254"/>
  <c r="F212" i="254"/>
  <c r="F213" i="254"/>
  <c r="F214" i="254"/>
  <c r="F216" i="254"/>
  <c r="F218" i="254"/>
  <c r="F219" i="254"/>
  <c r="F220" i="254"/>
  <c r="F224" i="254"/>
  <c r="F225" i="254"/>
  <c r="F226" i="254"/>
  <c r="F227" i="254"/>
  <c r="F228" i="254"/>
  <c r="F229" i="254"/>
  <c r="F232" i="254"/>
  <c r="F233" i="254"/>
  <c r="F235" i="254"/>
  <c r="F236" i="254"/>
  <c r="F237" i="254"/>
  <c r="F238" i="254"/>
  <c r="F239" i="254"/>
  <c r="F240" i="254"/>
  <c r="F196" i="254"/>
  <c r="F174" i="254"/>
  <c r="F176" i="254"/>
  <c r="F177" i="254"/>
  <c r="F178" i="254"/>
  <c r="F179" i="254"/>
  <c r="F180" i="254"/>
  <c r="F183" i="254"/>
  <c r="F184" i="254"/>
  <c r="F185" i="254"/>
  <c r="F186" i="254"/>
  <c r="F187" i="254"/>
  <c r="F188" i="254"/>
  <c r="F189" i="254"/>
  <c r="F190" i="254"/>
  <c r="F191" i="254"/>
  <c r="F192" i="254"/>
  <c r="F154" i="254"/>
  <c r="F155" i="254"/>
  <c r="F156" i="254"/>
  <c r="F158" i="254"/>
  <c r="F159" i="254"/>
  <c r="F160" i="254"/>
  <c r="F161" i="254"/>
  <c r="F162" i="254"/>
  <c r="F163" i="254"/>
  <c r="F164" i="254"/>
  <c r="F165" i="254"/>
  <c r="F166" i="254"/>
  <c r="F167" i="254"/>
  <c r="F168" i="254"/>
  <c r="F169" i="254"/>
  <c r="F170" i="254"/>
  <c r="F171" i="254"/>
  <c r="F172" i="254"/>
  <c r="F173" i="254"/>
  <c r="H168" i="254"/>
  <c r="H274" i="254"/>
  <c r="F271" i="254"/>
  <c r="F269" i="254"/>
  <c r="F266" i="254"/>
  <c r="H218" i="254"/>
  <c r="H213" i="254"/>
  <c r="H174" i="254"/>
  <c r="H161" i="254"/>
  <c r="F153" i="254"/>
  <c r="F151" i="254"/>
  <c r="J129" i="254"/>
  <c r="H129" i="254"/>
  <c r="H91" i="254"/>
  <c r="H85" i="254"/>
  <c r="H86" i="254"/>
  <c r="H84" i="254"/>
  <c r="H62" i="254"/>
  <c r="H59" i="254"/>
  <c r="F30" i="254"/>
  <c r="F31" i="254"/>
  <c r="F32" i="254"/>
  <c r="F33" i="254"/>
  <c r="F34" i="254"/>
  <c r="F36" i="254"/>
  <c r="F37" i="254"/>
  <c r="F39" i="254"/>
  <c r="F40" i="254"/>
  <c r="F41" i="254"/>
  <c r="F42" i="254"/>
  <c r="F43" i="254"/>
  <c r="F44" i="254"/>
  <c r="F45" i="254"/>
  <c r="F46" i="254"/>
  <c r="F47" i="254"/>
  <c r="F48" i="254"/>
  <c r="F50" i="254"/>
  <c r="F51" i="254"/>
  <c r="F52" i="254"/>
  <c r="F53" i="254"/>
  <c r="F58" i="254"/>
  <c r="F59" i="254"/>
  <c r="F61" i="254"/>
  <c r="F62" i="254"/>
  <c r="F63" i="254"/>
  <c r="F66" i="254"/>
  <c r="F67" i="254"/>
  <c r="F69" i="254"/>
  <c r="F70" i="254"/>
  <c r="F71" i="254"/>
  <c r="F72" i="254"/>
  <c r="F73" i="254"/>
  <c r="F75" i="254"/>
  <c r="F76" i="254"/>
  <c r="F77" i="254"/>
  <c r="F78" i="254"/>
  <c r="F79" i="254"/>
  <c r="F80" i="254"/>
  <c r="F81" i="254"/>
  <c r="F82" i="254"/>
  <c r="F83" i="254"/>
  <c r="F84" i="254"/>
  <c r="F85" i="254"/>
  <c r="F86" i="254"/>
  <c r="F87" i="254"/>
  <c r="F89" i="254"/>
  <c r="F90" i="254"/>
  <c r="F91" i="254"/>
  <c r="F92" i="254"/>
  <c r="F93" i="254"/>
  <c r="F94" i="254"/>
  <c r="F96" i="254"/>
  <c r="F97" i="254"/>
  <c r="F98" i="254"/>
  <c r="F99" i="254"/>
  <c r="F100" i="254"/>
  <c r="F101" i="254"/>
  <c r="F105" i="254"/>
  <c r="F107" i="254"/>
  <c r="F108" i="254"/>
  <c r="F109" i="254"/>
  <c r="F110" i="254"/>
  <c r="F111" i="254"/>
  <c r="F112" i="254"/>
  <c r="F113" i="254"/>
  <c r="F114" i="254"/>
  <c r="F115" i="254"/>
  <c r="F116" i="254"/>
  <c r="F117" i="254"/>
  <c r="F118" i="254"/>
  <c r="F119" i="254"/>
  <c r="F120" i="254"/>
  <c r="F121" i="254"/>
  <c r="F122" i="254"/>
  <c r="F123" i="254"/>
  <c r="F127" i="254"/>
  <c r="F128" i="254"/>
  <c r="F129" i="254"/>
  <c r="F130" i="254"/>
  <c r="F132" i="254"/>
  <c r="F133" i="254"/>
  <c r="F135" i="254"/>
  <c r="F136" i="254"/>
  <c r="F137" i="254"/>
  <c r="F139" i="254"/>
  <c r="F141" i="254"/>
  <c r="F144" i="254"/>
  <c r="F145" i="254"/>
  <c r="F29" i="254"/>
  <c r="F27" i="254"/>
  <c r="F6" i="254"/>
  <c r="F8" i="254"/>
  <c r="F9" i="254"/>
  <c r="F13" i="254"/>
  <c r="F14" i="254"/>
  <c r="F15" i="254"/>
  <c r="F16" i="254"/>
  <c r="F18" i="254"/>
  <c r="F20" i="254"/>
  <c r="F21" i="254"/>
  <c r="F22" i="254"/>
  <c r="F23" i="254"/>
  <c r="F5" i="254"/>
  <c r="F121" i="253"/>
  <c r="H128" i="253"/>
  <c r="H129" i="253"/>
  <c r="H130" i="253"/>
  <c r="J130" i="253"/>
  <c r="J129" i="253"/>
  <c r="H127" i="253"/>
  <c r="J122" i="253"/>
  <c r="H119" i="253"/>
  <c r="H122" i="253"/>
  <c r="H116" i="253"/>
  <c r="F61" i="253"/>
  <c r="F62" i="253"/>
  <c r="F63" i="253"/>
  <c r="F64" i="253"/>
  <c r="F65" i="253"/>
  <c r="F67" i="253"/>
  <c r="F68" i="253"/>
  <c r="F69" i="253"/>
  <c r="F70" i="253"/>
  <c r="F71" i="253"/>
  <c r="F72" i="253"/>
  <c r="F73" i="253"/>
  <c r="F75" i="253"/>
  <c r="F76" i="253"/>
  <c r="F77" i="253"/>
  <c r="F78" i="253"/>
  <c r="F81" i="253"/>
  <c r="F82" i="253"/>
  <c r="F83" i="253"/>
  <c r="F84" i="253"/>
  <c r="F85" i="253"/>
  <c r="F86" i="253"/>
  <c r="F87" i="253"/>
  <c r="F89" i="253"/>
  <c r="F90" i="253"/>
  <c r="F91" i="253"/>
  <c r="F92" i="253"/>
  <c r="F93" i="253"/>
  <c r="F94" i="253"/>
  <c r="F95" i="253"/>
  <c r="F96" i="253"/>
  <c r="F97" i="253"/>
  <c r="F98" i="253"/>
  <c r="F99" i="253"/>
  <c r="F100" i="253"/>
  <c r="F102" i="253"/>
  <c r="F104" i="253"/>
  <c r="F105" i="253"/>
  <c r="F106" i="253"/>
  <c r="F109" i="253"/>
  <c r="F111" i="253"/>
  <c r="F116" i="253"/>
  <c r="F117" i="253"/>
  <c r="F119" i="253"/>
  <c r="F120" i="253"/>
  <c r="F122" i="253"/>
  <c r="F123" i="253"/>
  <c r="F124" i="253"/>
  <c r="F126" i="253"/>
  <c r="F127" i="253"/>
  <c r="F128" i="253"/>
  <c r="F129" i="253"/>
  <c r="F130" i="253"/>
  <c r="F133" i="253"/>
  <c r="F134" i="253"/>
  <c r="F136" i="253"/>
  <c r="F137" i="253"/>
  <c r="F138" i="253"/>
  <c r="F141" i="253"/>
  <c r="F142" i="253"/>
  <c r="F143" i="253"/>
  <c r="F144" i="253"/>
  <c r="F147" i="253"/>
  <c r="F148" i="253"/>
  <c r="F149" i="253"/>
  <c r="F151" i="253"/>
  <c r="F152" i="253"/>
  <c r="F156" i="253"/>
  <c r="F157" i="253"/>
  <c r="F159" i="253"/>
  <c r="F160" i="253"/>
  <c r="F161" i="253"/>
  <c r="F162" i="253"/>
  <c r="F164" i="253"/>
  <c r="H61" i="253"/>
  <c r="J70" i="253"/>
  <c r="H70" i="253"/>
  <c r="F60" i="253"/>
  <c r="H60" i="253"/>
  <c r="F57" i="253"/>
  <c r="H36" i="253"/>
  <c r="F28" i="253"/>
  <c r="F29" i="253"/>
  <c r="F30" i="253"/>
  <c r="F31" i="253"/>
  <c r="F32" i="253"/>
  <c r="F33" i="253"/>
  <c r="F34" i="253"/>
  <c r="F35" i="253"/>
  <c r="F36" i="253"/>
  <c r="F38" i="253"/>
  <c r="F41" i="253"/>
  <c r="F43" i="253"/>
  <c r="F44" i="253"/>
  <c r="F47" i="253"/>
  <c r="F50" i="253"/>
  <c r="F51" i="253"/>
  <c r="F52" i="253"/>
  <c r="F53" i="253"/>
  <c r="F10" i="253"/>
  <c r="F11" i="253"/>
  <c r="F12" i="253"/>
  <c r="F13" i="253"/>
  <c r="F14" i="253"/>
  <c r="F15" i="253"/>
  <c r="F17" i="253"/>
  <c r="F18" i="253"/>
  <c r="F19" i="253"/>
  <c r="F22" i="253"/>
  <c r="F23" i="253"/>
  <c r="F24" i="253"/>
  <c r="F25" i="253"/>
  <c r="H29" i="253"/>
  <c r="H23" i="253"/>
  <c r="H14" i="253"/>
  <c r="F9" i="253"/>
  <c r="F4" i="253"/>
  <c r="I50" i="252"/>
  <c r="I58" i="252"/>
  <c r="K58" i="252"/>
  <c r="K57" i="252"/>
  <c r="I57" i="252"/>
  <c r="G207" i="252"/>
  <c r="G217" i="252"/>
  <c r="G216" i="252"/>
  <c r="I231" i="252"/>
  <c r="I233" i="252"/>
  <c r="I225" i="252"/>
  <c r="I224" i="252"/>
  <c r="I230" i="252"/>
  <c r="I244" i="252"/>
  <c r="I253" i="252"/>
  <c r="I260" i="252"/>
  <c r="I259" i="252"/>
  <c r="G201" i="252"/>
  <c r="G202" i="252"/>
  <c r="G203" i="252"/>
  <c r="G204" i="252"/>
  <c r="G205" i="252"/>
  <c r="G209" i="252"/>
  <c r="G210" i="252"/>
  <c r="G211" i="252"/>
  <c r="G212" i="252"/>
  <c r="G213" i="252"/>
  <c r="G214" i="252"/>
  <c r="G215" i="252"/>
  <c r="G219" i="252"/>
  <c r="G220" i="252"/>
  <c r="G224" i="252"/>
  <c r="G225" i="252"/>
  <c r="G229" i="252"/>
  <c r="G230" i="252"/>
  <c r="G231" i="252"/>
  <c r="G232" i="252"/>
  <c r="G233" i="252"/>
  <c r="G235" i="252"/>
  <c r="G236" i="252"/>
  <c r="G237" i="252"/>
  <c r="G238" i="252"/>
  <c r="G239" i="252"/>
  <c r="G241" i="252"/>
  <c r="G242" i="252"/>
  <c r="G244" i="252"/>
  <c r="G245" i="252"/>
  <c r="G246" i="252"/>
  <c r="G248" i="252"/>
  <c r="G252" i="252"/>
  <c r="G253" i="252"/>
  <c r="G254" i="252"/>
  <c r="G255" i="252"/>
  <c r="G259" i="252"/>
  <c r="G260" i="252"/>
  <c r="G261" i="252"/>
  <c r="G262" i="252"/>
  <c r="G263" i="252"/>
  <c r="G264" i="252"/>
  <c r="G266" i="252"/>
  <c r="G267" i="252"/>
  <c r="G268" i="252"/>
  <c r="G273" i="252"/>
  <c r="G274" i="252"/>
  <c r="G276" i="252"/>
  <c r="G277" i="252"/>
  <c r="G278" i="252"/>
  <c r="G279" i="252"/>
  <c r="G280" i="252"/>
  <c r="G281" i="252"/>
  <c r="G282" i="252"/>
  <c r="G199" i="252"/>
  <c r="G196" i="252"/>
  <c r="G192" i="252"/>
  <c r="G190" i="252"/>
  <c r="G188" i="252"/>
  <c r="G187" i="252"/>
  <c r="G185" i="252"/>
  <c r="I121" i="252"/>
  <c r="I127" i="252"/>
  <c r="I126" i="252"/>
  <c r="I123" i="252"/>
  <c r="K136" i="252"/>
  <c r="I134" i="252"/>
  <c r="I136" i="252"/>
  <c r="I149" i="252"/>
  <c r="G113" i="252"/>
  <c r="G114" i="252"/>
  <c r="G115" i="252"/>
  <c r="G116" i="252"/>
  <c r="G117" i="252"/>
  <c r="G119" i="252"/>
  <c r="G120" i="252"/>
  <c r="G121" i="252"/>
  <c r="G122" i="252"/>
  <c r="G123" i="252"/>
  <c r="G124" i="252"/>
  <c r="G125" i="252"/>
  <c r="G126" i="252"/>
  <c r="G127" i="252"/>
  <c r="G128" i="252"/>
  <c r="G132" i="252"/>
  <c r="G133" i="252"/>
  <c r="G134" i="252"/>
  <c r="G135" i="252"/>
  <c r="G136" i="252"/>
  <c r="G137" i="252"/>
  <c r="G138" i="252"/>
  <c r="G139" i="252"/>
  <c r="G140" i="252"/>
  <c r="G141" i="252"/>
  <c r="G142" i="252"/>
  <c r="G143" i="252"/>
  <c r="G144" i="252"/>
  <c r="G145" i="252"/>
  <c r="G146" i="252"/>
  <c r="G147" i="252"/>
  <c r="G148" i="252"/>
  <c r="G149" i="252"/>
  <c r="G150" i="252"/>
  <c r="G151" i="252"/>
  <c r="G152" i="252"/>
  <c r="G153" i="252"/>
  <c r="G154" i="252"/>
  <c r="G155" i="252"/>
  <c r="G157" i="252"/>
  <c r="G158" i="252"/>
  <c r="G161" i="252"/>
  <c r="G162" i="252"/>
  <c r="G166" i="252"/>
  <c r="G167" i="252"/>
  <c r="G168" i="252"/>
  <c r="G170" i="252"/>
  <c r="G171" i="252"/>
  <c r="G172" i="252"/>
  <c r="G174" i="252"/>
  <c r="G177" i="252"/>
  <c r="G178" i="252"/>
  <c r="G180" i="252"/>
  <c r="G103" i="252"/>
  <c r="G104" i="252"/>
  <c r="G105" i="252"/>
  <c r="G98" i="252"/>
  <c r="G91" i="252"/>
  <c r="G92" i="252"/>
  <c r="G93" i="252"/>
  <c r="G94" i="252"/>
  <c r="G95" i="252"/>
  <c r="I37" i="252"/>
  <c r="I36" i="252"/>
  <c r="K36" i="252"/>
  <c r="I34" i="252"/>
  <c r="I32" i="252"/>
  <c r="I25" i="252"/>
  <c r="I21" i="252"/>
  <c r="G112" i="252"/>
  <c r="G109" i="252"/>
  <c r="G102" i="252"/>
  <c r="G97" i="252"/>
  <c r="G90" i="252"/>
  <c r="I73" i="252"/>
  <c r="G85" i="252"/>
  <c r="I79" i="252"/>
  <c r="G9" i="252"/>
  <c r="G10" i="252"/>
  <c r="G11" i="252"/>
  <c r="G12" i="252"/>
  <c r="G13" i="252"/>
  <c r="G14" i="252"/>
  <c r="G15" i="252"/>
  <c r="G16" i="252"/>
  <c r="G17" i="252"/>
  <c r="G18" i="252"/>
  <c r="G19" i="252"/>
  <c r="G20" i="252"/>
  <c r="G21" i="252"/>
  <c r="G23" i="252"/>
  <c r="G24" i="252"/>
  <c r="G25" i="252"/>
  <c r="G26" i="252"/>
  <c r="G27" i="252"/>
  <c r="G28" i="252"/>
  <c r="G29" i="252"/>
  <c r="G31" i="252"/>
  <c r="G32" i="252"/>
  <c r="G33" i="252"/>
  <c r="G34" i="252"/>
  <c r="G36" i="252"/>
  <c r="G37" i="252"/>
  <c r="G38" i="252"/>
  <c r="G39" i="252"/>
  <c r="G41" i="252"/>
  <c r="G42" i="252"/>
  <c r="G44" i="252"/>
  <c r="G45" i="252"/>
  <c r="G46" i="252"/>
  <c r="G47" i="252"/>
  <c r="G48" i="252"/>
  <c r="G49" i="252"/>
  <c r="G50" i="252"/>
  <c r="G51" i="252"/>
  <c r="G52" i="252"/>
  <c r="G54" i="252"/>
  <c r="G55" i="252"/>
  <c r="G56" i="252"/>
  <c r="G57" i="252"/>
  <c r="G58" i="252"/>
  <c r="G59" i="252"/>
  <c r="G61" i="252"/>
  <c r="G62" i="252"/>
  <c r="G64" i="252"/>
  <c r="G65" i="252"/>
  <c r="G66" i="252"/>
  <c r="G70" i="252"/>
  <c r="G72" i="252"/>
  <c r="G73" i="252"/>
  <c r="G74" i="252"/>
  <c r="G75" i="252"/>
  <c r="G76" i="252"/>
  <c r="G79" i="252"/>
  <c r="G81" i="252"/>
  <c r="G8" i="252"/>
  <c r="F96" i="251"/>
  <c r="F97" i="251"/>
  <c r="F98" i="251"/>
  <c r="F99" i="251"/>
  <c r="F100" i="251"/>
  <c r="F103" i="251"/>
  <c r="F104" i="251"/>
  <c r="F105" i="251"/>
  <c r="F106" i="251"/>
  <c r="F107" i="251"/>
  <c r="F109" i="251"/>
  <c r="F110" i="251"/>
  <c r="F114" i="251"/>
  <c r="F116" i="251"/>
  <c r="F117" i="251"/>
  <c r="F120" i="251"/>
  <c r="F122" i="251"/>
  <c r="F123" i="251"/>
  <c r="F124" i="251"/>
  <c r="F125" i="251"/>
  <c r="F126" i="251"/>
  <c r="F129" i="251"/>
  <c r="F130" i="251"/>
  <c r="F131" i="251"/>
  <c r="F132" i="251"/>
  <c r="F133" i="251"/>
  <c r="F134" i="251"/>
  <c r="F135" i="251"/>
  <c r="F138" i="251"/>
  <c r="F139" i="251"/>
  <c r="F140" i="251"/>
  <c r="F95" i="251"/>
  <c r="F78" i="251"/>
  <c r="F79" i="251"/>
  <c r="F80" i="251"/>
  <c r="F81" i="251"/>
  <c r="F82" i="251"/>
  <c r="F83" i="251"/>
  <c r="F85" i="251"/>
  <c r="F86" i="251"/>
  <c r="F90" i="251"/>
  <c r="F91" i="251"/>
  <c r="F92" i="251"/>
  <c r="H121" i="251"/>
  <c r="H120" i="251"/>
  <c r="H86" i="251"/>
  <c r="F77" i="251"/>
  <c r="H82" i="251"/>
  <c r="H61" i="251"/>
  <c r="H72" i="251"/>
  <c r="F14" i="251"/>
  <c r="F15" i="251"/>
  <c r="F16" i="251"/>
  <c r="F17" i="251"/>
  <c r="F18" i="251"/>
  <c r="F19" i="251"/>
  <c r="F20" i="251"/>
  <c r="F22" i="251"/>
  <c r="F23" i="251"/>
  <c r="F24" i="251"/>
  <c r="F25" i="251"/>
  <c r="F26" i="251"/>
  <c r="F28" i="251"/>
  <c r="F29" i="251"/>
  <c r="F30" i="251"/>
  <c r="F31" i="251"/>
  <c r="F32" i="251"/>
  <c r="F33" i="251"/>
  <c r="F34" i="251"/>
  <c r="F35" i="251"/>
  <c r="F36" i="251"/>
  <c r="F37" i="251"/>
  <c r="F38" i="251"/>
  <c r="F40" i="251"/>
  <c r="F41" i="251"/>
  <c r="F42" i="251"/>
  <c r="F43" i="251"/>
  <c r="F44" i="251"/>
  <c r="F46" i="251"/>
  <c r="F47" i="251"/>
  <c r="F48" i="251"/>
  <c r="F49" i="251"/>
  <c r="F50" i="251"/>
  <c r="F51" i="251"/>
  <c r="F52" i="251"/>
  <c r="F53" i="251"/>
  <c r="F54" i="251"/>
  <c r="F55" i="251"/>
  <c r="F56" i="251"/>
  <c r="F57" i="251"/>
  <c r="F58" i="251"/>
  <c r="F61" i="251"/>
  <c r="F62" i="251"/>
  <c r="F64" i="251"/>
  <c r="F66" i="251"/>
  <c r="F69" i="251"/>
  <c r="F71" i="251"/>
  <c r="F72" i="251"/>
  <c r="F73" i="251"/>
  <c r="H54" i="251"/>
  <c r="H43" i="251"/>
  <c r="H36" i="251"/>
  <c r="H35" i="251"/>
  <c r="F13" i="251"/>
  <c r="J15" i="251"/>
  <c r="H30" i="251"/>
  <c r="H19" i="251"/>
  <c r="H15" i="251"/>
  <c r="H13" i="251"/>
  <c r="F4" i="251"/>
  <c r="F136" i="250"/>
  <c r="F134" i="250"/>
  <c r="F132" i="250"/>
  <c r="H125" i="250"/>
  <c r="H127" i="250"/>
  <c r="H132" i="250"/>
  <c r="H124" i="250"/>
  <c r="H122" i="250"/>
  <c r="F121" i="250"/>
  <c r="F122" i="250"/>
  <c r="F123" i="250"/>
  <c r="F124" i="250"/>
  <c r="F125" i="250"/>
  <c r="F127" i="250"/>
  <c r="F128" i="250"/>
  <c r="F120" i="250"/>
  <c r="F99" i="250"/>
  <c r="F100" i="250"/>
  <c r="F101" i="250"/>
  <c r="F102" i="250"/>
  <c r="F103" i="250"/>
  <c r="F104" i="250"/>
  <c r="F105" i="250"/>
  <c r="F106" i="250"/>
  <c r="F107" i="250"/>
  <c r="F108" i="250"/>
  <c r="F109" i="250"/>
  <c r="F110" i="250"/>
  <c r="F111" i="250"/>
  <c r="F112" i="250"/>
  <c r="F113" i="250"/>
  <c r="F115" i="250"/>
  <c r="F98" i="250"/>
  <c r="F87" i="250"/>
  <c r="F88" i="250"/>
  <c r="F89" i="250"/>
  <c r="F90" i="250"/>
  <c r="F67" i="250"/>
  <c r="F70" i="250"/>
  <c r="F71" i="250"/>
  <c r="F72" i="250"/>
  <c r="F73" i="250"/>
  <c r="F74" i="250"/>
  <c r="F76" i="250"/>
  <c r="F78" i="250"/>
  <c r="F79" i="250"/>
  <c r="F82" i="250"/>
  <c r="F83" i="250"/>
  <c r="F84" i="250"/>
  <c r="F66" i="250"/>
  <c r="F56" i="250"/>
  <c r="F57" i="250"/>
  <c r="F60" i="250"/>
  <c r="F61" i="250"/>
  <c r="F62" i="250"/>
  <c r="F55" i="250"/>
  <c r="F52" i="250"/>
  <c r="F26" i="250"/>
  <c r="F27" i="250"/>
  <c r="F28" i="250"/>
  <c r="F29" i="250"/>
  <c r="F30" i="250"/>
  <c r="F31" i="250"/>
  <c r="F32" i="250"/>
  <c r="F33" i="250"/>
  <c r="F34" i="250"/>
  <c r="F35" i="250"/>
  <c r="F36" i="250"/>
  <c r="F37" i="250"/>
  <c r="F40" i="250"/>
  <c r="F41" i="250"/>
  <c r="F42" i="250"/>
  <c r="F43" i="250"/>
  <c r="F44" i="250"/>
  <c r="F45" i="250"/>
  <c r="F47" i="250"/>
  <c r="F48" i="250"/>
  <c r="H37" i="250"/>
  <c r="H36" i="250"/>
  <c r="F25" i="250"/>
  <c r="F17" i="250"/>
  <c r="F18" i="250"/>
  <c r="F20" i="250"/>
  <c r="F21" i="250"/>
  <c r="H31" i="250"/>
  <c r="H32" i="250"/>
  <c r="H30" i="250"/>
  <c r="H20" i="250"/>
  <c r="F16" i="250"/>
  <c r="F14" i="250"/>
  <c r="F12" i="250"/>
  <c r="F7" i="250"/>
  <c r="F8" i="250"/>
  <c r="F9" i="250"/>
  <c r="F6" i="250"/>
  <c r="F205" i="249"/>
  <c r="F203" i="249"/>
  <c r="J182" i="249"/>
  <c r="J180" i="249"/>
  <c r="F183" i="249"/>
  <c r="F185" i="249"/>
  <c r="F186" i="249"/>
  <c r="F187" i="249"/>
  <c r="F188" i="249"/>
  <c r="F190" i="249"/>
  <c r="F191" i="249"/>
  <c r="F193" i="249"/>
  <c r="F194" i="249"/>
  <c r="F195" i="249"/>
  <c r="F196" i="249"/>
  <c r="F199" i="249"/>
  <c r="F200" i="249"/>
  <c r="F182" i="249"/>
  <c r="F180" i="249"/>
  <c r="H196" i="249"/>
  <c r="H195" i="249"/>
  <c r="H187" i="249"/>
  <c r="H182" i="249"/>
  <c r="H180" i="249"/>
  <c r="F162" i="249"/>
  <c r="F163" i="249"/>
  <c r="F165" i="249"/>
  <c r="F168" i="249"/>
  <c r="F169" i="249"/>
  <c r="F170" i="249"/>
  <c r="F171" i="249"/>
  <c r="F172" i="249"/>
  <c r="F175" i="249"/>
  <c r="F176" i="249"/>
  <c r="F177" i="249"/>
  <c r="F161" i="249"/>
  <c r="F155" i="249"/>
  <c r="H163" i="249"/>
  <c r="F157" i="249"/>
  <c r="F154" i="249"/>
  <c r="F150" i="249"/>
  <c r="F148" i="249"/>
  <c r="F146" i="249"/>
  <c r="F119" i="249"/>
  <c r="F120" i="249"/>
  <c r="F121" i="249"/>
  <c r="F122" i="249"/>
  <c r="F123" i="249"/>
  <c r="F124" i="249"/>
  <c r="F125" i="249"/>
  <c r="F126" i="249"/>
  <c r="F127" i="249"/>
  <c r="F128" i="249"/>
  <c r="F129" i="249"/>
  <c r="F130" i="249"/>
  <c r="F131" i="249"/>
  <c r="F133" i="249"/>
  <c r="F134" i="249"/>
  <c r="F135" i="249"/>
  <c r="F136" i="249"/>
  <c r="F137" i="249"/>
  <c r="F138" i="249"/>
  <c r="F139" i="249"/>
  <c r="F140" i="249"/>
  <c r="F141" i="249"/>
  <c r="F143" i="249"/>
  <c r="F118" i="249"/>
  <c r="F97" i="249"/>
  <c r="F98" i="249"/>
  <c r="F99" i="249"/>
  <c r="F100" i="249"/>
  <c r="F101" i="249"/>
  <c r="F102" i="249"/>
  <c r="F103" i="249"/>
  <c r="F104" i="249"/>
  <c r="F105" i="249"/>
  <c r="F107" i="249"/>
  <c r="F108" i="249"/>
  <c r="F109" i="249"/>
  <c r="F110" i="249"/>
  <c r="F112" i="249"/>
  <c r="F113" i="249"/>
  <c r="F114" i="249"/>
  <c r="F92" i="249"/>
  <c r="F93" i="249"/>
  <c r="F86" i="249"/>
  <c r="F87" i="249"/>
  <c r="F80" i="249"/>
  <c r="F81" i="249"/>
  <c r="F82" i="249"/>
  <c r="F73" i="249"/>
  <c r="F74" i="249"/>
  <c r="F75" i="249"/>
  <c r="J102" i="249"/>
  <c r="H114" i="249"/>
  <c r="H107" i="249"/>
  <c r="H109" i="249"/>
  <c r="H105" i="249"/>
  <c r="H102" i="249"/>
  <c r="H98" i="249"/>
  <c r="F96" i="249"/>
  <c r="F91" i="249"/>
  <c r="F85" i="249"/>
  <c r="F79" i="249"/>
  <c r="F72" i="249"/>
  <c r="F56" i="249"/>
  <c r="F57" i="249"/>
  <c r="F58" i="249"/>
  <c r="F59" i="249"/>
  <c r="F60" i="249"/>
  <c r="F62" i="249"/>
  <c r="F64" i="249"/>
  <c r="F65" i="249"/>
  <c r="F66" i="249"/>
  <c r="F67" i="249"/>
  <c r="F55" i="249"/>
  <c r="F41" i="249"/>
  <c r="F42" i="249"/>
  <c r="F43" i="249"/>
  <c r="F44" i="249"/>
  <c r="F45" i="249"/>
  <c r="F46" i="249"/>
  <c r="F47" i="249"/>
  <c r="F48" i="249"/>
  <c r="F49" i="249"/>
  <c r="F50" i="249"/>
  <c r="F51" i="249"/>
  <c r="F52" i="249"/>
  <c r="F40" i="249"/>
  <c r="F38" i="249"/>
  <c r="F37" i="249"/>
  <c r="H49" i="249"/>
  <c r="H50" i="249"/>
  <c r="H80" i="249"/>
  <c r="H79" i="249"/>
  <c r="H60" i="249"/>
  <c r="H52" i="249"/>
  <c r="J48" i="249"/>
  <c r="H48" i="249"/>
  <c r="F9" i="249"/>
  <c r="F10" i="249"/>
  <c r="F11" i="249"/>
  <c r="F12" i="249"/>
  <c r="F13" i="249"/>
  <c r="F16" i="249"/>
  <c r="F17" i="249"/>
  <c r="F18" i="249"/>
  <c r="F20" i="249"/>
  <c r="F21" i="249"/>
  <c r="F22" i="249"/>
  <c r="F23" i="249"/>
  <c r="F24" i="249"/>
  <c r="F26" i="249"/>
  <c r="F27" i="249"/>
  <c r="F28" i="249"/>
  <c r="F30" i="249"/>
  <c r="F31" i="249"/>
  <c r="H10" i="249"/>
  <c r="L30" i="249"/>
  <c r="J30" i="249"/>
  <c r="H30" i="249"/>
  <c r="J28" i="249"/>
  <c r="H28" i="249"/>
  <c r="J27" i="249"/>
  <c r="H27" i="249"/>
  <c r="H17" i="249"/>
  <c r="H9" i="249"/>
  <c r="F8" i="249"/>
  <c r="H94" i="247"/>
  <c r="H95" i="247"/>
  <c r="F90" i="247"/>
  <c r="F91" i="247"/>
  <c r="F93" i="247"/>
  <c r="F94" i="247"/>
  <c r="F95" i="247"/>
  <c r="F98" i="247"/>
  <c r="F99" i="247"/>
  <c r="F100" i="247"/>
  <c r="H93" i="247"/>
  <c r="F89" i="247"/>
  <c r="H85" i="247"/>
  <c r="H77" i="247"/>
  <c r="F62" i="247"/>
  <c r="F63" i="247"/>
  <c r="F64" i="247"/>
  <c r="F65" i="247"/>
  <c r="F66" i="247"/>
  <c r="F67" i="247"/>
  <c r="F68" i="247"/>
  <c r="F69" i="247"/>
  <c r="F70" i="247"/>
  <c r="F71" i="247"/>
  <c r="F72" i="247"/>
  <c r="F73" i="247"/>
  <c r="F77" i="247"/>
  <c r="F78" i="247"/>
  <c r="F80" i="247"/>
  <c r="F81" i="247"/>
  <c r="F83" i="247"/>
  <c r="F84" i="247"/>
  <c r="F85" i="247"/>
  <c r="F44" i="247"/>
  <c r="F45" i="247"/>
  <c r="F46" i="247"/>
  <c r="F59" i="247"/>
  <c r="F61" i="247"/>
  <c r="F52" i="247"/>
  <c r="H62" i="247"/>
  <c r="F58" i="247"/>
  <c r="F51" i="247"/>
  <c r="F43" i="247"/>
  <c r="F41" i="247"/>
  <c r="F7" i="247"/>
  <c r="F8" i="247"/>
  <c r="F9" i="247"/>
  <c r="F10" i="247"/>
  <c r="F11" i="247"/>
  <c r="F12" i="247"/>
  <c r="F13" i="247"/>
  <c r="F16" i="247"/>
  <c r="F17" i="247"/>
  <c r="F18" i="247"/>
  <c r="F19" i="247"/>
  <c r="F20" i="247"/>
  <c r="F21" i="247"/>
  <c r="F22" i="247"/>
  <c r="F23" i="247"/>
  <c r="F24" i="247"/>
  <c r="F25" i="247"/>
  <c r="F26" i="247"/>
  <c r="F27" i="247"/>
  <c r="F28" i="247"/>
  <c r="F29" i="247"/>
  <c r="F30" i="247"/>
  <c r="F31" i="247"/>
  <c r="F32" i="247"/>
  <c r="F33" i="247"/>
  <c r="F34" i="247"/>
  <c r="F35" i="247"/>
  <c r="F37" i="247"/>
  <c r="F38" i="247"/>
  <c r="F39" i="247"/>
  <c r="H19" i="247"/>
  <c r="F6" i="247"/>
  <c r="F158" i="246"/>
  <c r="F159" i="246"/>
  <c r="F160" i="246"/>
  <c r="F161" i="246"/>
  <c r="F162" i="246"/>
  <c r="F164" i="246"/>
  <c r="F166" i="246"/>
  <c r="F167" i="246"/>
  <c r="F168" i="246"/>
  <c r="F171" i="246"/>
  <c r="F173" i="246"/>
  <c r="F174" i="246"/>
  <c r="F175" i="246"/>
  <c r="F176" i="246"/>
  <c r="F177" i="246"/>
  <c r="F157" i="246"/>
  <c r="J150" i="246"/>
  <c r="H150" i="246"/>
  <c r="F144" i="246"/>
  <c r="F145" i="246"/>
  <c r="F147" i="246"/>
  <c r="F149" i="246"/>
  <c r="F150" i="246"/>
  <c r="F152" i="246"/>
  <c r="F153" i="246"/>
  <c r="F154" i="246"/>
  <c r="H135" i="246"/>
  <c r="F119" i="246"/>
  <c r="F120" i="246"/>
  <c r="F121" i="246"/>
  <c r="F122" i="246"/>
  <c r="F123" i="246"/>
  <c r="F124" i="246"/>
  <c r="F125" i="246"/>
  <c r="F126" i="246"/>
  <c r="F127" i="246"/>
  <c r="F116" i="246"/>
  <c r="F114" i="246"/>
  <c r="F115" i="246"/>
  <c r="F143" i="246"/>
  <c r="F141" i="246"/>
  <c r="F139" i="246"/>
  <c r="F136" i="246"/>
  <c r="F135" i="246"/>
  <c r="F131" i="246"/>
  <c r="F118" i="246"/>
  <c r="H123" i="246"/>
  <c r="H121" i="246"/>
  <c r="F113" i="246"/>
  <c r="F106" i="246"/>
  <c r="F104" i="246"/>
  <c r="F80" i="246"/>
  <c r="F83" i="246"/>
  <c r="F86" i="246"/>
  <c r="F87" i="246"/>
  <c r="F89" i="246"/>
  <c r="F90" i="246"/>
  <c r="F91" i="246"/>
  <c r="F94" i="246"/>
  <c r="F97" i="246"/>
  <c r="F98" i="246"/>
  <c r="F99" i="246"/>
  <c r="F101" i="246"/>
  <c r="F102" i="246"/>
  <c r="H97" i="246"/>
  <c r="F79" i="246"/>
  <c r="H42" i="246"/>
  <c r="H43" i="246"/>
  <c r="H41" i="246"/>
  <c r="H49" i="246"/>
  <c r="H54" i="246"/>
  <c r="F78" i="246"/>
  <c r="F71" i="246"/>
  <c r="H70" i="246"/>
  <c r="F73" i="246"/>
  <c r="F70" i="246"/>
  <c r="F67" i="246"/>
  <c r="F25" i="246"/>
  <c r="F26" i="246"/>
  <c r="F28" i="246"/>
  <c r="F29" i="246"/>
  <c r="F30" i="246"/>
  <c r="F31" i="246"/>
  <c r="F36" i="246"/>
  <c r="F37" i="246"/>
  <c r="F39" i="246"/>
  <c r="F40" i="246"/>
  <c r="F41" i="246"/>
  <c r="F42" i="246"/>
  <c r="F43" i="246"/>
  <c r="F45" i="246"/>
  <c r="F46" i="246"/>
  <c r="F47" i="246"/>
  <c r="F48" i="246"/>
  <c r="F49" i="246"/>
  <c r="F51" i="246"/>
  <c r="F52" i="246"/>
  <c r="F53" i="246"/>
  <c r="F54" i="246"/>
  <c r="F57" i="246"/>
  <c r="F58" i="246"/>
  <c r="F59" i="246"/>
  <c r="F60" i="246"/>
  <c r="F61" i="246"/>
  <c r="F62" i="246"/>
  <c r="F63" i="246"/>
  <c r="F24" i="246"/>
  <c r="F10" i="246"/>
  <c r="F11" i="246"/>
  <c r="F13" i="246"/>
  <c r="F14" i="246"/>
  <c r="F15" i="246"/>
  <c r="F16" i="246"/>
  <c r="F17" i="246"/>
  <c r="F18" i="246"/>
  <c r="F19" i="246"/>
  <c r="H16" i="246"/>
  <c r="L18" i="246"/>
  <c r="H18" i="246"/>
  <c r="J18" i="246"/>
  <c r="J15" i="246"/>
  <c r="H15" i="246"/>
  <c r="H10" i="246"/>
  <c r="F5" i="246"/>
  <c r="F4" i="246"/>
  <c r="F9" i="246"/>
  <c r="F199" i="245"/>
  <c r="F202" i="245"/>
  <c r="F203" i="245"/>
  <c r="F204" i="245"/>
  <c r="F208" i="245"/>
  <c r="F209" i="245"/>
  <c r="F210" i="245"/>
  <c r="F211" i="245"/>
  <c r="F215" i="245"/>
  <c r="F219" i="245"/>
  <c r="F220" i="245"/>
  <c r="F221" i="245"/>
  <c r="F222" i="245"/>
  <c r="F223" i="245"/>
  <c r="F224" i="245"/>
  <c r="F225" i="245"/>
  <c r="F231" i="245"/>
  <c r="F232" i="245"/>
  <c r="F234" i="245"/>
  <c r="F235" i="245"/>
  <c r="F236" i="245"/>
  <c r="F241" i="245"/>
  <c r="F242" i="245"/>
  <c r="F243" i="245"/>
  <c r="F244" i="245"/>
  <c r="F245" i="245"/>
  <c r="F246" i="245"/>
  <c r="F247" i="245"/>
  <c r="F248" i="245"/>
  <c r="F249" i="245"/>
  <c r="F251" i="245"/>
  <c r="F252" i="245"/>
  <c r="F253" i="245"/>
  <c r="F256" i="245"/>
  <c r="F257" i="245"/>
  <c r="F258" i="245"/>
  <c r="F259" i="245"/>
  <c r="F260" i="245"/>
  <c r="F262" i="245"/>
  <c r="F263" i="245"/>
  <c r="F264" i="245"/>
  <c r="F265" i="245"/>
  <c r="F266" i="245"/>
  <c r="F267" i="245"/>
  <c r="F268" i="245"/>
  <c r="F269" i="245"/>
  <c r="F271" i="245"/>
  <c r="F272" i="245"/>
  <c r="F273" i="245"/>
  <c r="F274" i="245"/>
  <c r="F275" i="245"/>
  <c r="F276" i="245"/>
  <c r="F277" i="245"/>
  <c r="F280" i="245"/>
  <c r="F282" i="245"/>
  <c r="F283" i="245"/>
  <c r="F284" i="245"/>
  <c r="F198" i="245"/>
  <c r="F117" i="245"/>
  <c r="F118" i="245"/>
  <c r="F119" i="245"/>
  <c r="F122" i="245"/>
  <c r="F123" i="245"/>
  <c r="F125" i="245"/>
  <c r="F126" i="245"/>
  <c r="F127" i="245"/>
  <c r="F130" i="245"/>
  <c r="F131" i="245"/>
  <c r="F132" i="245"/>
  <c r="F133" i="245"/>
  <c r="F134" i="245"/>
  <c r="F135" i="245"/>
  <c r="F136" i="245"/>
  <c r="F137" i="245"/>
  <c r="F138" i="245"/>
  <c r="F140" i="245"/>
  <c r="F143" i="245"/>
  <c r="F145" i="245"/>
  <c r="F148" i="245"/>
  <c r="F149" i="245"/>
  <c r="F150" i="245"/>
  <c r="F151" i="245"/>
  <c r="F152" i="245"/>
  <c r="F153" i="245"/>
  <c r="F154" i="245"/>
  <c r="F155" i="245"/>
  <c r="F156" i="245"/>
  <c r="F157" i="245"/>
  <c r="F158" i="245"/>
  <c r="F159" i="245"/>
  <c r="F160" i="245"/>
  <c r="F161" i="245"/>
  <c r="F162" i="245"/>
  <c r="F163" i="245"/>
  <c r="F164" i="245"/>
  <c r="F165" i="245"/>
  <c r="F166" i="245"/>
  <c r="F167" i="245"/>
  <c r="F168" i="245"/>
  <c r="F169" i="245"/>
  <c r="F170" i="245"/>
  <c r="F171" i="245"/>
  <c r="F172" i="245"/>
  <c r="F174" i="245"/>
  <c r="F175" i="245"/>
  <c r="F177" i="245"/>
  <c r="F178" i="245"/>
  <c r="F179" i="245"/>
  <c r="F186" i="245"/>
  <c r="F189" i="245"/>
  <c r="F190" i="245"/>
  <c r="F191" i="245"/>
  <c r="F193" i="245"/>
  <c r="F116" i="245"/>
  <c r="F12" i="245"/>
  <c r="F13" i="245"/>
  <c r="F15" i="245"/>
  <c r="F16" i="245"/>
  <c r="F17" i="245"/>
  <c r="F18" i="245"/>
  <c r="F19" i="245"/>
  <c r="F20" i="245"/>
  <c r="F21" i="245"/>
  <c r="F22" i="245"/>
  <c r="F23" i="245"/>
  <c r="F25" i="245"/>
  <c r="F26" i="245"/>
  <c r="F28" i="245"/>
  <c r="F29" i="245"/>
  <c r="F30" i="245"/>
  <c r="F31" i="245"/>
  <c r="F32" i="245"/>
  <c r="F33" i="245"/>
  <c r="F34" i="245"/>
  <c r="F36" i="245"/>
  <c r="F37" i="245"/>
  <c r="F38" i="245"/>
  <c r="F39" i="245"/>
  <c r="F40" i="245"/>
  <c r="F41" i="245"/>
  <c r="F42" i="245"/>
  <c r="F43" i="245"/>
  <c r="F45" i="245"/>
  <c r="F46" i="245"/>
  <c r="F47" i="245"/>
  <c r="F48" i="245"/>
  <c r="F50" i="245"/>
  <c r="F51" i="245"/>
  <c r="F54" i="245"/>
  <c r="F56" i="245"/>
  <c r="F57" i="245"/>
  <c r="F58" i="245"/>
  <c r="F59" i="245"/>
  <c r="F60" i="245"/>
  <c r="F63" i="245"/>
  <c r="F64" i="245"/>
  <c r="F66" i="245"/>
  <c r="F67" i="245"/>
  <c r="F68" i="245"/>
  <c r="F69" i="245"/>
  <c r="F73" i="245"/>
  <c r="F74" i="245"/>
  <c r="F75" i="245"/>
  <c r="F76" i="245"/>
  <c r="F78" i="245"/>
  <c r="F79" i="245"/>
  <c r="F80" i="245"/>
  <c r="F81" i="245"/>
  <c r="F82" i="245"/>
  <c r="F83" i="245"/>
  <c r="F84" i="245"/>
  <c r="F86" i="245"/>
  <c r="F87" i="245"/>
  <c r="F88" i="245"/>
  <c r="F89" i="245"/>
  <c r="F90" i="245"/>
  <c r="F91" i="245"/>
  <c r="F92" i="245"/>
  <c r="F94" i="245"/>
  <c r="F95" i="245"/>
  <c r="F96" i="245"/>
  <c r="F97" i="245"/>
  <c r="F100" i="245"/>
  <c r="F101" i="245"/>
  <c r="F102" i="245"/>
  <c r="F106" i="245"/>
  <c r="F108" i="245"/>
  <c r="F109" i="245"/>
  <c r="F112" i="245"/>
  <c r="H43" i="245"/>
  <c r="H38" i="245"/>
  <c r="H23" i="245"/>
  <c r="H31" i="245"/>
  <c r="H21" i="245"/>
  <c r="H20" i="245"/>
  <c r="F11" i="245"/>
  <c r="F10" i="245"/>
  <c r="F5" i="245"/>
  <c r="F4" i="245"/>
  <c r="G240" i="244"/>
  <c r="G241" i="244"/>
  <c r="G242" i="244"/>
  <c r="G243" i="244"/>
  <c r="G244" i="244"/>
  <c r="G245" i="244"/>
  <c r="G246" i="244"/>
  <c r="G247" i="244"/>
  <c r="G249" i="244"/>
  <c r="G250" i="244"/>
  <c r="G251" i="244"/>
  <c r="G252" i="244"/>
  <c r="G253" i="244"/>
  <c r="G254" i="244"/>
  <c r="G256" i="244"/>
  <c r="G257" i="244"/>
  <c r="G258" i="244"/>
  <c r="G261" i="244"/>
  <c r="G262" i="244"/>
  <c r="G263" i="244"/>
  <c r="G264" i="244"/>
  <c r="G265" i="244"/>
  <c r="G266" i="244"/>
  <c r="G268" i="244"/>
  <c r="G269" i="244"/>
  <c r="G270" i="244"/>
  <c r="G271" i="244"/>
  <c r="G272" i="244"/>
  <c r="G273" i="244"/>
  <c r="G274" i="244"/>
  <c r="G275" i="244"/>
  <c r="G276" i="244"/>
  <c r="G277" i="244"/>
  <c r="G280" i="244"/>
  <c r="G281" i="244"/>
  <c r="G283" i="244"/>
  <c r="G284" i="244"/>
  <c r="G285" i="244"/>
  <c r="G289" i="244"/>
  <c r="G290" i="244"/>
  <c r="I242" i="244"/>
  <c r="G239" i="244"/>
  <c r="I241" i="244"/>
  <c r="I235" i="244"/>
  <c r="K227" i="244"/>
  <c r="I227" i="244"/>
  <c r="G209" i="244"/>
  <c r="G211" i="244"/>
  <c r="G212" i="244"/>
  <c r="G213" i="244"/>
  <c r="G214" i="244"/>
  <c r="G215" i="244"/>
  <c r="G216" i="244"/>
  <c r="G217" i="244"/>
  <c r="G220" i="244"/>
  <c r="G221" i="244"/>
  <c r="G222" i="244"/>
  <c r="G223" i="244"/>
  <c r="G224" i="244"/>
  <c r="G226" i="244"/>
  <c r="G227" i="244"/>
  <c r="G228" i="244"/>
  <c r="G229" i="244"/>
  <c r="G230" i="244"/>
  <c r="G233" i="244"/>
  <c r="G235" i="244"/>
  <c r="G200" i="244"/>
  <c r="G201" i="244"/>
  <c r="G208" i="244"/>
  <c r="G206" i="244"/>
  <c r="G199" i="244"/>
  <c r="G196" i="244"/>
  <c r="G151" i="244"/>
  <c r="G152" i="244"/>
  <c r="G153" i="244"/>
  <c r="G154" i="244"/>
  <c r="G155" i="244"/>
  <c r="G156" i="244"/>
  <c r="G157" i="244"/>
  <c r="G158" i="244"/>
  <c r="G159" i="244"/>
  <c r="G160" i="244"/>
  <c r="G161" i="244"/>
  <c r="G162" i="244"/>
  <c r="G163" i="244"/>
  <c r="G164" i="244"/>
  <c r="G165" i="244"/>
  <c r="G166" i="244"/>
  <c r="G168" i="244"/>
  <c r="G169" i="244"/>
  <c r="G170" i="244"/>
  <c r="G171" i="244"/>
  <c r="G172" i="244"/>
  <c r="G173" i="244"/>
  <c r="G175" i="244"/>
  <c r="G176" i="244"/>
  <c r="G177" i="244"/>
  <c r="G178" i="244"/>
  <c r="G179" i="244"/>
  <c r="G180" i="244"/>
  <c r="G181" i="244"/>
  <c r="G184" i="244"/>
  <c r="G185" i="244"/>
  <c r="G186" i="244"/>
  <c r="G187" i="244"/>
  <c r="G188" i="244"/>
  <c r="G189" i="244"/>
  <c r="G190" i="244"/>
  <c r="G147" i="244"/>
  <c r="G148" i="244"/>
  <c r="G142" i="244"/>
  <c r="G143" i="244"/>
  <c r="G150" i="244"/>
  <c r="G146" i="244"/>
  <c r="G141" i="244"/>
  <c r="G124" i="244"/>
  <c r="G125" i="244"/>
  <c r="G126" i="244"/>
  <c r="G127" i="244"/>
  <c r="G128" i="244"/>
  <c r="G129" i="244"/>
  <c r="G130" i="244"/>
  <c r="G132" i="244"/>
  <c r="G133" i="244"/>
  <c r="G134" i="244"/>
  <c r="G135" i="244"/>
  <c r="G136" i="244"/>
  <c r="G137" i="244"/>
  <c r="G138" i="244"/>
  <c r="G123" i="244"/>
  <c r="I123" i="244"/>
  <c r="G116" i="244"/>
  <c r="I112" i="244"/>
  <c r="G110" i="244"/>
  <c r="G111" i="244"/>
  <c r="G112" i="244"/>
  <c r="G113" i="244"/>
  <c r="G109" i="244"/>
  <c r="G106" i="244"/>
  <c r="G105" i="244"/>
  <c r="I100" i="244"/>
  <c r="I99" i="244"/>
  <c r="G97" i="244"/>
  <c r="G96" i="244"/>
  <c r="G95" i="244"/>
  <c r="G90" i="244"/>
  <c r="G91" i="244"/>
  <c r="G93" i="244"/>
  <c r="G94" i="244"/>
  <c r="G98" i="244"/>
  <c r="G99" i="244"/>
  <c r="G100" i="244"/>
  <c r="G102" i="244"/>
  <c r="G103" i="244"/>
  <c r="G104" i="244"/>
  <c r="G89" i="244"/>
  <c r="G87" i="244"/>
  <c r="G83" i="244"/>
  <c r="G58" i="244"/>
  <c r="G59" i="244"/>
  <c r="G60" i="244"/>
  <c r="G61" i="244"/>
  <c r="G62" i="244"/>
  <c r="G63" i="244"/>
  <c r="G64" i="244"/>
  <c r="G65" i="244"/>
  <c r="G66" i="244"/>
  <c r="G67" i="244"/>
  <c r="G68" i="244"/>
  <c r="G69" i="244"/>
  <c r="G70" i="244"/>
  <c r="G72" i="244"/>
  <c r="G73" i="244"/>
  <c r="G75" i="244"/>
  <c r="G76" i="244"/>
  <c r="G77" i="244"/>
  <c r="G78" i="244"/>
  <c r="G79" i="244"/>
  <c r="G57" i="244"/>
  <c r="I87" i="244"/>
  <c r="I62" i="244"/>
  <c r="I59" i="244"/>
  <c r="G48" i="244"/>
  <c r="G49" i="244"/>
  <c r="G50" i="244"/>
  <c r="G51" i="244"/>
  <c r="G42" i="244"/>
  <c r="G47" i="244"/>
  <c r="G41" i="244"/>
  <c r="G12" i="244"/>
  <c r="G13" i="244"/>
  <c r="G15" i="244"/>
  <c r="G16" i="244"/>
  <c r="G17" i="244"/>
  <c r="G18" i="244"/>
  <c r="G19" i="244"/>
  <c r="G20" i="244"/>
  <c r="G21" i="244"/>
  <c r="G22" i="244"/>
  <c r="G23" i="244"/>
  <c r="G25" i="244"/>
  <c r="G26" i="244"/>
  <c r="G27" i="244"/>
  <c r="G28" i="244"/>
  <c r="G29" i="244"/>
  <c r="G30" i="244"/>
  <c r="G31" i="244"/>
  <c r="G34" i="244"/>
  <c r="G35" i="244"/>
  <c r="G36" i="244"/>
  <c r="G10" i="244"/>
  <c r="G11" i="244"/>
  <c r="G8" i="244"/>
  <c r="G5" i="244"/>
  <c r="I21" i="244"/>
  <c r="I12" i="244"/>
  <c r="G4" i="244"/>
  <c r="F160" i="243"/>
  <c r="F161" i="243"/>
  <c r="F163" i="243"/>
  <c r="F164" i="243"/>
  <c r="F165" i="243"/>
  <c r="F166" i="243"/>
  <c r="F168" i="243"/>
  <c r="F169" i="243"/>
  <c r="F159" i="243"/>
  <c r="F154" i="243"/>
  <c r="F148" i="243"/>
  <c r="F149" i="243"/>
  <c r="F150" i="243"/>
  <c r="F147" i="243"/>
  <c r="F130" i="243"/>
  <c r="F131" i="243"/>
  <c r="F132" i="243"/>
  <c r="F133" i="243"/>
  <c r="F134" i="243"/>
  <c r="F135" i="243"/>
  <c r="F136" i="243"/>
  <c r="F138" i="243"/>
  <c r="F139" i="243"/>
  <c r="F140" i="243"/>
  <c r="F141" i="243"/>
  <c r="F143" i="243"/>
  <c r="F144" i="243"/>
  <c r="F129" i="243"/>
  <c r="F117" i="243"/>
  <c r="F118" i="243"/>
  <c r="F119" i="243"/>
  <c r="F120" i="243"/>
  <c r="F121" i="243"/>
  <c r="F122" i="243"/>
  <c r="F123" i="243"/>
  <c r="F124" i="243"/>
  <c r="F125" i="243"/>
  <c r="F126" i="243"/>
  <c r="F115" i="243"/>
  <c r="F90" i="243"/>
  <c r="F91" i="243"/>
  <c r="F92" i="243"/>
  <c r="F93" i="243"/>
  <c r="F98" i="243"/>
  <c r="F99" i="243"/>
  <c r="F100" i="243"/>
  <c r="F102" i="243"/>
  <c r="F103" i="243"/>
  <c r="F104" i="243"/>
  <c r="F106" i="243"/>
  <c r="F108" i="243"/>
  <c r="F110" i="243"/>
  <c r="F64" i="243"/>
  <c r="F65" i="243"/>
  <c r="F66" i="243"/>
  <c r="F67" i="243"/>
  <c r="F68" i="243"/>
  <c r="F69" i="243"/>
  <c r="F70" i="243"/>
  <c r="F72" i="243"/>
  <c r="F73" i="243"/>
  <c r="F74" i="243"/>
  <c r="F76" i="243"/>
  <c r="F77" i="243"/>
  <c r="F78" i="243"/>
  <c r="F79" i="243"/>
  <c r="F80" i="243"/>
  <c r="F81" i="243"/>
  <c r="F82" i="243"/>
  <c r="F83" i="243"/>
  <c r="F86" i="243"/>
  <c r="F87" i="243"/>
  <c r="F88" i="243"/>
  <c r="H66" i="243"/>
  <c r="F63" i="243"/>
  <c r="F61" i="243"/>
  <c r="F58" i="243"/>
  <c r="F45" i="243"/>
  <c r="F47" i="243"/>
  <c r="F48" i="243"/>
  <c r="F49" i="243"/>
  <c r="F52" i="243"/>
  <c r="F54" i="243"/>
  <c r="F44" i="243"/>
  <c r="F21" i="243"/>
  <c r="F22" i="243"/>
  <c r="F26" i="243"/>
  <c r="F27" i="243"/>
  <c r="F30" i="243"/>
  <c r="F31" i="243"/>
  <c r="F32" i="243"/>
  <c r="F33" i="243"/>
  <c r="F34" i="243"/>
  <c r="F36" i="243"/>
  <c r="F37" i="243"/>
  <c r="F39" i="243"/>
  <c r="F40" i="243"/>
  <c r="F20" i="243"/>
  <c r="F6" i="243"/>
  <c r="F9" i="243"/>
  <c r="F10" i="243"/>
  <c r="F11" i="243"/>
  <c r="F13" i="243"/>
  <c r="F14" i="243"/>
  <c r="F16" i="243"/>
  <c r="F17" i="243"/>
  <c r="F18" i="243"/>
  <c r="H37" i="243"/>
  <c r="H33" i="243"/>
  <c r="H18" i="243"/>
  <c r="H11" i="243"/>
  <c r="H9" i="243"/>
  <c r="F5" i="243"/>
  <c r="F9" i="242"/>
  <c r="F8" i="242"/>
  <c r="F103" i="242"/>
  <c r="F102" i="242"/>
  <c r="F100" i="242"/>
  <c r="F77" i="242"/>
  <c r="F78" i="242"/>
  <c r="F79" i="242"/>
  <c r="F80" i="242"/>
  <c r="F81" i="242"/>
  <c r="F82" i="242"/>
  <c r="F84" i="242"/>
  <c r="F85" i="242"/>
  <c r="F86" i="242"/>
  <c r="F87" i="242"/>
  <c r="F88" i="242"/>
  <c r="F89" i="242"/>
  <c r="F90" i="242"/>
  <c r="F92" i="242"/>
  <c r="F93" i="242"/>
  <c r="F94" i="242"/>
  <c r="F95" i="242"/>
  <c r="F96" i="242"/>
  <c r="H86" i="242"/>
  <c r="H81" i="242"/>
  <c r="F76" i="242"/>
  <c r="F75" i="242"/>
  <c r="F74" i="242"/>
  <c r="F73" i="242"/>
  <c r="F66" i="242"/>
  <c r="F67" i="242"/>
  <c r="F68" i="242"/>
  <c r="F65" i="242"/>
  <c r="F47" i="242"/>
  <c r="F48" i="242"/>
  <c r="F49" i="242"/>
  <c r="F50" i="242"/>
  <c r="F51" i="242"/>
  <c r="F52" i="242"/>
  <c r="F56" i="242"/>
  <c r="F58" i="242"/>
  <c r="F60" i="242"/>
  <c r="F61" i="242"/>
  <c r="F46" i="242"/>
  <c r="F27" i="242"/>
  <c r="F28" i="242"/>
  <c r="F29" i="242"/>
  <c r="F30" i="242"/>
  <c r="F31" i="242"/>
  <c r="F32" i="242"/>
  <c r="F33" i="242"/>
  <c r="F34" i="242"/>
  <c r="F35" i="242"/>
  <c r="F36" i="242"/>
  <c r="F37" i="242"/>
  <c r="F38" i="242"/>
  <c r="F39" i="242"/>
  <c r="F40" i="242"/>
  <c r="F41" i="242"/>
  <c r="F26" i="242"/>
  <c r="F14" i="242"/>
  <c r="F15" i="242"/>
  <c r="F16" i="242"/>
  <c r="F17" i="242"/>
  <c r="F18" i="242"/>
  <c r="F19" i="242"/>
  <c r="F13" i="242"/>
  <c r="H19" i="242"/>
  <c r="H15" i="242"/>
  <c r="F6" i="242"/>
  <c r="F155" i="241"/>
  <c r="F156" i="241"/>
  <c r="F157" i="241"/>
  <c r="F154" i="241"/>
  <c r="F163" i="241"/>
  <c r="F123" i="241"/>
  <c r="F124" i="241"/>
  <c r="F125" i="241"/>
  <c r="F126" i="241"/>
  <c r="F127" i="241"/>
  <c r="F128" i="241"/>
  <c r="F129" i="241"/>
  <c r="F130" i="241"/>
  <c r="F131" i="241"/>
  <c r="F132" i="241"/>
  <c r="F133" i="241"/>
  <c r="F134" i="241"/>
  <c r="F135" i="241"/>
  <c r="F136" i="241"/>
  <c r="F138" i="241"/>
  <c r="F139" i="241"/>
  <c r="F140" i="241"/>
  <c r="F142" i="241"/>
  <c r="F143" i="241"/>
  <c r="F144" i="241"/>
  <c r="F145" i="241"/>
  <c r="F147" i="241"/>
  <c r="F149" i="241"/>
  <c r="F150" i="241"/>
  <c r="F151" i="241"/>
  <c r="F152" i="241"/>
  <c r="H143" i="241"/>
  <c r="F122" i="241"/>
  <c r="F120" i="241"/>
  <c r="F118" i="241"/>
  <c r="H92" i="241"/>
  <c r="H95" i="241"/>
  <c r="H104" i="241"/>
  <c r="H109" i="241"/>
  <c r="F66" i="241"/>
  <c r="F67" i="241"/>
  <c r="F71" i="241"/>
  <c r="F72" i="241"/>
  <c r="F73" i="241"/>
  <c r="F74" i="241"/>
  <c r="F75" i="241"/>
  <c r="F77" i="241"/>
  <c r="F78" i="241"/>
  <c r="F79" i="241"/>
  <c r="F80" i="241"/>
  <c r="F83" i="241"/>
  <c r="F84" i="241"/>
  <c r="F86" i="241"/>
  <c r="F87" i="241"/>
  <c r="F88" i="241"/>
  <c r="F89" i="241"/>
  <c r="F90" i="241"/>
  <c r="F91" i="241"/>
  <c r="F92" i="241"/>
  <c r="F93" i="241"/>
  <c r="F95" i="241"/>
  <c r="F96" i="241"/>
  <c r="F97" i="241"/>
  <c r="F98" i="241"/>
  <c r="F99" i="241"/>
  <c r="F100" i="241"/>
  <c r="F103" i="241"/>
  <c r="F104" i="241"/>
  <c r="F105" i="241"/>
  <c r="F106" i="241"/>
  <c r="F108" i="241"/>
  <c r="F109" i="241"/>
  <c r="F112" i="241"/>
  <c r="F65" i="241"/>
  <c r="F59" i="241"/>
  <c r="F61" i="241"/>
  <c r="F57" i="241"/>
  <c r="F55" i="241"/>
  <c r="F51" i="241"/>
  <c r="F36" i="241"/>
  <c r="F37" i="241"/>
  <c r="F38" i="241"/>
  <c r="F39" i="241"/>
  <c r="F40" i="241"/>
  <c r="F41" i="241"/>
  <c r="F42" i="241"/>
  <c r="F43" i="241"/>
  <c r="F45" i="241"/>
  <c r="F46" i="241"/>
  <c r="F47" i="241"/>
  <c r="F48" i="241"/>
  <c r="F49" i="241"/>
  <c r="F50" i="241"/>
  <c r="F35" i="241"/>
  <c r="H42" i="241"/>
  <c r="H40" i="241"/>
  <c r="H36" i="241"/>
  <c r="F12" i="241"/>
  <c r="F15" i="241"/>
  <c r="F16" i="241"/>
  <c r="F17" i="241"/>
  <c r="F19" i="241"/>
  <c r="F20" i="241"/>
  <c r="F21" i="241"/>
  <c r="F22" i="241"/>
  <c r="F23" i="241"/>
  <c r="F25" i="241"/>
  <c r="F26" i="241"/>
  <c r="F27" i="241"/>
  <c r="F28" i="241"/>
  <c r="F29" i="241"/>
  <c r="F30" i="241"/>
  <c r="F31" i="241"/>
  <c r="F32" i="241"/>
  <c r="F11" i="241"/>
  <c r="H8" i="241"/>
  <c r="H26" i="241"/>
  <c r="F8" i="241"/>
  <c r="F5" i="241"/>
  <c r="H150" i="146"/>
  <c r="H188" i="146"/>
  <c r="F132" i="146"/>
  <c r="F133" i="146"/>
  <c r="F134" i="146"/>
  <c r="F135" i="146"/>
  <c r="F137" i="146"/>
  <c r="F138" i="146"/>
  <c r="F141" i="146"/>
  <c r="F142" i="146"/>
  <c r="F143" i="146"/>
  <c r="F144" i="146"/>
  <c r="F145" i="146"/>
  <c r="F146" i="146"/>
  <c r="F147" i="146"/>
  <c r="F148" i="146"/>
  <c r="F149" i="146"/>
  <c r="F150" i="146"/>
  <c r="F153" i="146"/>
  <c r="F155" i="146"/>
  <c r="F156" i="146"/>
  <c r="F157" i="146"/>
  <c r="F158" i="146"/>
  <c r="F159" i="146"/>
  <c r="F161" i="146"/>
  <c r="F168" i="146"/>
  <c r="F169" i="146"/>
  <c r="F170" i="146"/>
  <c r="F171" i="146"/>
  <c r="F172" i="146"/>
  <c r="F173" i="146"/>
  <c r="F174" i="146"/>
  <c r="F175" i="146"/>
  <c r="F176" i="146"/>
  <c r="F177" i="146"/>
  <c r="F178" i="146"/>
  <c r="F179" i="146"/>
  <c r="F183" i="146"/>
  <c r="F187" i="146"/>
  <c r="F188" i="146"/>
  <c r="F190" i="146"/>
  <c r="F191" i="146"/>
  <c r="F195" i="146"/>
  <c r="F131" i="146"/>
  <c r="H116" i="146"/>
  <c r="H125" i="146"/>
  <c r="J127" i="146"/>
  <c r="H127" i="146"/>
  <c r="F92" i="146"/>
  <c r="F93" i="146"/>
  <c r="F94" i="146"/>
  <c r="F95" i="146"/>
  <c r="F98" i="146"/>
  <c r="F100" i="146"/>
  <c r="F102" i="146"/>
  <c r="F103" i="146"/>
  <c r="F105" i="146"/>
  <c r="F106" i="146"/>
  <c r="F108" i="146"/>
  <c r="F109" i="146"/>
  <c r="F110" i="146"/>
  <c r="F111" i="146"/>
  <c r="F114" i="146"/>
  <c r="F115" i="146"/>
  <c r="F116" i="146"/>
  <c r="F120" i="146"/>
  <c r="F123" i="146"/>
  <c r="F125" i="146"/>
  <c r="F126" i="146"/>
  <c r="F127" i="146"/>
  <c r="F91" i="146"/>
  <c r="F88" i="146"/>
  <c r="H85" i="146"/>
  <c r="H83" i="146"/>
  <c r="H80" i="146"/>
  <c r="F75" i="146"/>
  <c r="F76" i="146"/>
  <c r="F80" i="146"/>
  <c r="F81" i="146"/>
  <c r="F82" i="146"/>
  <c r="F83" i="146"/>
  <c r="F84" i="146"/>
  <c r="F85" i="146"/>
  <c r="F74" i="146"/>
  <c r="F72" i="146"/>
  <c r="H44" i="146"/>
  <c r="H45" i="146"/>
  <c r="H43" i="146"/>
  <c r="H68" i="146"/>
  <c r="F38" i="146"/>
  <c r="F39" i="146"/>
  <c r="F40" i="146"/>
  <c r="F41" i="146"/>
  <c r="F43" i="146"/>
  <c r="F44" i="146"/>
  <c r="F45" i="146"/>
  <c r="F51" i="146"/>
  <c r="F52" i="146"/>
  <c r="F53" i="146"/>
  <c r="F55" i="146"/>
  <c r="F56" i="146"/>
  <c r="F59" i="146"/>
  <c r="F61" i="146"/>
  <c r="F62" i="146"/>
  <c r="F63" i="146"/>
  <c r="F64" i="146"/>
  <c r="F67" i="146"/>
  <c r="F68" i="146"/>
  <c r="F37" i="146"/>
  <c r="F7" i="146"/>
  <c r="F8" i="146"/>
  <c r="F9" i="146"/>
  <c r="F10" i="146"/>
  <c r="F11" i="146"/>
  <c r="F13" i="146"/>
  <c r="F14" i="146"/>
  <c r="F16" i="146"/>
  <c r="F17" i="146"/>
  <c r="F18" i="146"/>
  <c r="F19" i="146"/>
  <c r="F22" i="146"/>
  <c r="F23" i="146"/>
  <c r="F24" i="146"/>
  <c r="F25" i="146"/>
  <c r="F26" i="146"/>
  <c r="F28" i="146"/>
  <c r="F29" i="146"/>
  <c r="F30" i="146"/>
  <c r="F31" i="146"/>
  <c r="J18" i="146"/>
  <c r="H18" i="146"/>
  <c r="H31" i="146"/>
  <c r="H26" i="146"/>
  <c r="L18" i="146"/>
  <c r="H17" i="146"/>
  <c r="J17" i="146"/>
  <c r="J11" i="146"/>
  <c r="H11" i="146"/>
  <c r="F6" i="146"/>
  <c r="I63" i="240"/>
  <c r="I139" i="240"/>
  <c r="I140" i="240"/>
  <c r="I138" i="240"/>
  <c r="I136" i="240"/>
  <c r="I132" i="240"/>
  <c r="I110" i="240"/>
  <c r="G99" i="240"/>
  <c r="G100" i="240"/>
  <c r="G101" i="240"/>
  <c r="G103" i="240"/>
  <c r="G105" i="240"/>
  <c r="G106" i="240"/>
  <c r="G108" i="240"/>
  <c r="G109" i="240"/>
  <c r="G110" i="240"/>
  <c r="G111" i="240"/>
  <c r="G112" i="240"/>
  <c r="G115" i="240"/>
  <c r="G116" i="240"/>
  <c r="G117" i="240"/>
  <c r="G118" i="240"/>
  <c r="G119" i="240"/>
  <c r="G120" i="240"/>
  <c r="G121" i="240"/>
  <c r="G124" i="240"/>
  <c r="G125" i="240"/>
  <c r="G126" i="240"/>
  <c r="G127" i="240"/>
  <c r="G131" i="240"/>
  <c r="G132" i="240"/>
  <c r="G133" i="240"/>
  <c r="G134" i="240"/>
  <c r="G136" i="240"/>
  <c r="G137" i="240"/>
  <c r="G138" i="240"/>
  <c r="G139" i="240"/>
  <c r="G140" i="240"/>
  <c r="G98" i="240"/>
  <c r="I62" i="240"/>
  <c r="I59" i="240"/>
  <c r="G34" i="240"/>
  <c r="G35" i="240"/>
  <c r="G37" i="240"/>
  <c r="G38" i="240"/>
  <c r="G39" i="240"/>
  <c r="G40" i="240"/>
  <c r="G45" i="240"/>
  <c r="G46" i="240"/>
  <c r="G47" i="240"/>
  <c r="G48" i="240"/>
  <c r="G49" i="240"/>
  <c r="G50" i="240"/>
  <c r="G51" i="240"/>
  <c r="G53" i="240"/>
  <c r="G54" i="240"/>
  <c r="G55" i="240"/>
  <c r="G56" i="240"/>
  <c r="G58" i="240"/>
  <c r="G59" i="240"/>
  <c r="G61" i="240"/>
  <c r="G62" i="240"/>
  <c r="G63" i="240"/>
  <c r="G64" i="240"/>
  <c r="G65" i="240"/>
  <c r="G66" i="240"/>
  <c r="G67" i="240"/>
  <c r="G70" i="240"/>
  <c r="G71" i="240"/>
  <c r="G72" i="240"/>
  <c r="G73" i="240"/>
  <c r="G74" i="240"/>
  <c r="G75" i="240"/>
  <c r="G76" i="240"/>
  <c r="G77" i="240"/>
  <c r="G81" i="240"/>
  <c r="G82" i="240"/>
  <c r="G83" i="240"/>
  <c r="G84" i="240"/>
  <c r="G85" i="240"/>
  <c r="G86" i="240"/>
  <c r="G87" i="240"/>
  <c r="G88" i="240"/>
  <c r="G89" i="240"/>
  <c r="G90" i="240"/>
  <c r="G91" i="240"/>
  <c r="G92" i="240"/>
  <c r="G93" i="240"/>
  <c r="I21" i="240"/>
  <c r="I14" i="240"/>
  <c r="G12" i="240"/>
  <c r="G13" i="240"/>
  <c r="G14" i="240"/>
  <c r="G15" i="240"/>
  <c r="G16" i="240"/>
  <c r="G19" i="240"/>
  <c r="G20" i="240"/>
  <c r="G21" i="240"/>
  <c r="G22" i="240"/>
  <c r="G24" i="240"/>
  <c r="G25" i="240"/>
  <c r="G26" i="240"/>
  <c r="G27" i="240"/>
  <c r="G29" i="240"/>
  <c r="G30" i="240"/>
  <c r="G31" i="240"/>
  <c r="G32" i="240"/>
  <c r="G5" i="240"/>
  <c r="G6" i="240"/>
  <c r="G7" i="240"/>
  <c r="G11" i="240"/>
  <c r="I20" i="240"/>
  <c r="I16" i="240"/>
  <c r="I13" i="240"/>
  <c r="G4" i="240"/>
  <c r="H225" i="239"/>
  <c r="H232" i="239"/>
  <c r="H244" i="239"/>
  <c r="F222" i="239"/>
  <c r="F223" i="239"/>
  <c r="F224" i="239"/>
  <c r="F225" i="239"/>
  <c r="F228" i="239"/>
  <c r="F231" i="239"/>
  <c r="F232" i="239"/>
  <c r="F234" i="239"/>
  <c r="F235" i="239"/>
  <c r="F236" i="239"/>
  <c r="F237" i="239"/>
  <c r="F238" i="239"/>
  <c r="F239" i="239"/>
  <c r="F240" i="239"/>
  <c r="F242" i="239"/>
  <c r="F243" i="239"/>
  <c r="F244" i="239"/>
  <c r="F246" i="239"/>
  <c r="F247" i="239"/>
  <c r="F248" i="239"/>
  <c r="F249" i="239"/>
  <c r="F252" i="239"/>
  <c r="F253" i="239"/>
  <c r="F255" i="239"/>
  <c r="F256" i="239"/>
  <c r="F257" i="239"/>
  <c r="F258" i="239"/>
  <c r="F259" i="239"/>
  <c r="F260" i="239"/>
  <c r="F261" i="239"/>
  <c r="F262" i="239"/>
  <c r="F265" i="239"/>
  <c r="F266" i="239"/>
  <c r="F267" i="239"/>
  <c r="F268" i="239"/>
  <c r="F270" i="239"/>
  <c r="F271" i="239"/>
  <c r="F272" i="239"/>
  <c r="F273" i="239"/>
  <c r="F274" i="239"/>
  <c r="F275" i="239"/>
  <c r="F276" i="239"/>
  <c r="F277" i="239"/>
  <c r="F278" i="239"/>
  <c r="F282" i="239"/>
  <c r="F284" i="239"/>
  <c r="F286" i="239"/>
  <c r="F288" i="239"/>
  <c r="F221" i="239"/>
  <c r="F141" i="239"/>
  <c r="F142" i="239"/>
  <c r="F143" i="239"/>
  <c r="F144" i="239"/>
  <c r="F145" i="239"/>
  <c r="F146" i="239"/>
  <c r="F147" i="239"/>
  <c r="F148" i="239"/>
  <c r="F149" i="239"/>
  <c r="F151" i="239"/>
  <c r="F154" i="239"/>
  <c r="F155" i="239"/>
  <c r="F157" i="239"/>
  <c r="F158" i="239"/>
  <c r="F159" i="239"/>
  <c r="F160" i="239"/>
  <c r="F161" i="239"/>
  <c r="F162" i="239"/>
  <c r="F164" i="239"/>
  <c r="F165" i="239"/>
  <c r="F166" i="239"/>
  <c r="F167" i="239"/>
  <c r="F169" i="239"/>
  <c r="F172" i="239"/>
  <c r="F173" i="239"/>
  <c r="F174" i="239"/>
  <c r="F176" i="239"/>
  <c r="F179" i="239"/>
  <c r="F180" i="239"/>
  <c r="F181" i="239"/>
  <c r="F182" i="239"/>
  <c r="F184" i="239"/>
  <c r="F185" i="239"/>
  <c r="F187" i="239"/>
  <c r="F188" i="239"/>
  <c r="F189" i="239"/>
  <c r="F190" i="239"/>
  <c r="F191" i="239"/>
  <c r="F192" i="239"/>
  <c r="F193" i="239"/>
  <c r="F194" i="239"/>
  <c r="F195" i="239"/>
  <c r="F196" i="239"/>
  <c r="F198" i="239"/>
  <c r="F199" i="239"/>
  <c r="F201" i="239"/>
  <c r="F202" i="239"/>
  <c r="F203" i="239"/>
  <c r="F204" i="239"/>
  <c r="F205" i="239"/>
  <c r="F209" i="239"/>
  <c r="F210" i="239"/>
  <c r="F211" i="239"/>
  <c r="F213" i="239"/>
  <c r="F214" i="239"/>
  <c r="F216" i="239"/>
  <c r="F217" i="239"/>
  <c r="F140" i="239"/>
  <c r="F139" i="239"/>
  <c r="F138" i="239"/>
  <c r="H140" i="239"/>
  <c r="H141" i="239"/>
  <c r="H139" i="239"/>
  <c r="F111" i="239"/>
  <c r="F112" i="239"/>
  <c r="F113" i="239"/>
  <c r="F114" i="239"/>
  <c r="F116" i="239"/>
  <c r="F118" i="239"/>
  <c r="F119" i="239"/>
  <c r="F121" i="239"/>
  <c r="F122" i="239"/>
  <c r="F124" i="239"/>
  <c r="F125" i="239"/>
  <c r="F127" i="239"/>
  <c r="F129" i="239"/>
  <c r="F130" i="239"/>
  <c r="F131" i="239"/>
  <c r="F133" i="239"/>
  <c r="F110" i="239"/>
  <c r="F108" i="239"/>
  <c r="F82" i="239"/>
  <c r="F83" i="239"/>
  <c r="F84" i="239"/>
  <c r="F86" i="239"/>
  <c r="F87" i="239"/>
  <c r="F89" i="239"/>
  <c r="F90" i="239"/>
  <c r="F92" i="239"/>
  <c r="F95" i="239"/>
  <c r="F96" i="239"/>
  <c r="F98" i="239"/>
  <c r="F100" i="239"/>
  <c r="F101" i="239"/>
  <c r="F103" i="239"/>
  <c r="F104" i="239"/>
  <c r="H84" i="239"/>
  <c r="F81" i="239"/>
  <c r="F58" i="239"/>
  <c r="F59" i="239"/>
  <c r="F60" i="239"/>
  <c r="F62" i="239"/>
  <c r="F64" i="239"/>
  <c r="F65" i="239"/>
  <c r="F67" i="239"/>
  <c r="F68" i="239"/>
  <c r="F69" i="239"/>
  <c r="F71" i="239"/>
  <c r="F74" i="239"/>
  <c r="F75" i="239"/>
  <c r="F76" i="239"/>
  <c r="F77" i="239"/>
  <c r="H64" i="239"/>
  <c r="F57" i="239"/>
  <c r="F36" i="239"/>
  <c r="F37" i="239"/>
  <c r="F39" i="239"/>
  <c r="F40" i="239"/>
  <c r="F41" i="239"/>
  <c r="F42" i="239"/>
  <c r="F46" i="239"/>
  <c r="F47" i="239"/>
  <c r="F49" i="239"/>
  <c r="F50" i="239"/>
  <c r="F51" i="239"/>
  <c r="F52" i="239"/>
  <c r="F53" i="239"/>
  <c r="J51" i="239"/>
  <c r="H51" i="239"/>
  <c r="H42" i="239"/>
  <c r="H40" i="239"/>
  <c r="F9" i="239"/>
  <c r="F11" i="239"/>
  <c r="F12" i="239"/>
  <c r="F13" i="239"/>
  <c r="F15" i="239"/>
  <c r="F16" i="239"/>
  <c r="F18" i="239"/>
  <c r="F19" i="239"/>
  <c r="F21" i="239"/>
  <c r="F22" i="239"/>
  <c r="F23" i="239"/>
  <c r="F26" i="239"/>
  <c r="F27" i="239"/>
  <c r="F28" i="239"/>
  <c r="F29" i="239"/>
  <c r="F30" i="239"/>
  <c r="F31" i="239"/>
  <c r="F33" i="239"/>
  <c r="F34" i="239"/>
  <c r="F8" i="239"/>
  <c r="J22" i="239"/>
  <c r="H22" i="239"/>
  <c r="J13" i="239"/>
  <c r="H13" i="239"/>
  <c r="H6" i="239"/>
  <c r="F6" i="239"/>
  <c r="H122" i="238"/>
  <c r="H124" i="238"/>
  <c r="H121" i="238"/>
  <c r="H143" i="238"/>
  <c r="H151" i="238"/>
  <c r="H172" i="238"/>
  <c r="H174" i="238"/>
  <c r="H176" i="238"/>
  <c r="H170" i="238"/>
  <c r="F77" i="238"/>
  <c r="F78" i="238"/>
  <c r="F81" i="238"/>
  <c r="F83" i="238"/>
  <c r="F85" i="238"/>
  <c r="F86" i="238"/>
  <c r="F89" i="238"/>
  <c r="F90" i="238"/>
  <c r="F91" i="238"/>
  <c r="F92" i="238"/>
  <c r="F93" i="238"/>
  <c r="F95" i="238"/>
  <c r="F96" i="238"/>
  <c r="F97" i="238"/>
  <c r="F98" i="238"/>
  <c r="F99" i="238"/>
  <c r="F100" i="238"/>
  <c r="F101" i="238"/>
  <c r="F102" i="238"/>
  <c r="F104" i="238"/>
  <c r="F105" i="238"/>
  <c r="F109" i="238"/>
  <c r="F110" i="238"/>
  <c r="F112" i="238"/>
  <c r="F113" i="238"/>
  <c r="F114" i="238"/>
  <c r="F116" i="238"/>
  <c r="F117" i="238"/>
  <c r="F118" i="238"/>
  <c r="F119" i="238"/>
  <c r="F120" i="238"/>
  <c r="F121" i="238"/>
  <c r="F122" i="238"/>
  <c r="F123" i="238"/>
  <c r="F124" i="238"/>
  <c r="F125" i="238"/>
  <c r="F126" i="238"/>
  <c r="F127" i="238"/>
  <c r="F128" i="238"/>
  <c r="F131" i="238"/>
  <c r="F132" i="238"/>
  <c r="F133" i="238"/>
  <c r="F135" i="238"/>
  <c r="F140" i="238"/>
  <c r="F141" i="238"/>
  <c r="F142" i="238"/>
  <c r="F143" i="238"/>
  <c r="F146" i="238"/>
  <c r="F148" i="238"/>
  <c r="F149" i="238"/>
  <c r="F150" i="238"/>
  <c r="F151" i="238"/>
  <c r="F152" i="238"/>
  <c r="F153" i="238"/>
  <c r="F154" i="238"/>
  <c r="F155" i="238"/>
  <c r="F157" i="238"/>
  <c r="F158" i="238"/>
  <c r="F159" i="238"/>
  <c r="F160" i="238"/>
  <c r="F163" i="238"/>
  <c r="F165" i="238"/>
  <c r="F166" i="238"/>
  <c r="F167" i="238"/>
  <c r="F168" i="238"/>
  <c r="F169" i="238"/>
  <c r="F170" i="238"/>
  <c r="F171" i="238"/>
  <c r="F172" i="238"/>
  <c r="F173" i="238"/>
  <c r="F174" i="238"/>
  <c r="F175" i="238"/>
  <c r="F176" i="238"/>
  <c r="F178" i="238"/>
  <c r="F179" i="238"/>
  <c r="F180" i="238"/>
  <c r="F183" i="238"/>
  <c r="F184" i="238"/>
  <c r="F185" i="238"/>
  <c r="F186" i="238"/>
  <c r="F187" i="238"/>
  <c r="F188" i="238"/>
  <c r="F189" i="238"/>
  <c r="F190" i="238"/>
  <c r="F193" i="238"/>
  <c r="F194" i="238"/>
  <c r="F197" i="238"/>
  <c r="F201" i="238"/>
  <c r="F202" i="238"/>
  <c r="F76" i="238"/>
  <c r="F11" i="238"/>
  <c r="F12" i="238"/>
  <c r="F13" i="238"/>
  <c r="F14" i="238"/>
  <c r="F16" i="238"/>
  <c r="F17" i="238"/>
  <c r="F18" i="238"/>
  <c r="F21" i="238"/>
  <c r="F22" i="238"/>
  <c r="F23" i="238"/>
  <c r="F25" i="238"/>
  <c r="F26" i="238"/>
  <c r="F28" i="238"/>
  <c r="F29" i="238"/>
  <c r="F30" i="238"/>
  <c r="F31" i="238"/>
  <c r="F33" i="238"/>
  <c r="F34" i="238"/>
  <c r="F35" i="238"/>
  <c r="F36" i="238"/>
  <c r="F37" i="238"/>
  <c r="F38" i="238"/>
  <c r="F39" i="238"/>
  <c r="F41" i="238"/>
  <c r="F42" i="238"/>
  <c r="F43" i="238"/>
  <c r="F44" i="238"/>
  <c r="F45" i="238"/>
  <c r="F46" i="238"/>
  <c r="F47" i="238"/>
  <c r="F48" i="238"/>
  <c r="F49" i="238"/>
  <c r="F50" i="238"/>
  <c r="F51" i="238"/>
  <c r="F52" i="238"/>
  <c r="F53" i="238"/>
  <c r="F56" i="238"/>
  <c r="F57" i="238"/>
  <c r="F58" i="238"/>
  <c r="F59" i="238"/>
  <c r="F60" i="238"/>
  <c r="F61" i="238"/>
  <c r="F62" i="238"/>
  <c r="F63" i="238"/>
  <c r="F64" i="238"/>
  <c r="F65" i="238"/>
  <c r="F67" i="238"/>
  <c r="F68" i="238"/>
  <c r="F69" i="238"/>
  <c r="F70" i="238"/>
  <c r="F71" i="238"/>
  <c r="F72" i="238"/>
  <c r="F10" i="238"/>
  <c r="H31" i="238"/>
  <c r="J31" i="238"/>
  <c r="L29" i="238"/>
  <c r="J29" i="238"/>
  <c r="H29" i="238"/>
  <c r="H28" i="238"/>
  <c r="J21" i="238"/>
  <c r="H21" i="238"/>
  <c r="F7" i="238"/>
  <c r="F4" i="238"/>
  <c r="J148" i="237"/>
  <c r="H148" i="237"/>
  <c r="F96" i="237"/>
  <c r="F100" i="237"/>
  <c r="F102" i="237"/>
  <c r="F103" i="237"/>
  <c r="F106" i="237"/>
  <c r="F108" i="237"/>
  <c r="F109" i="237"/>
  <c r="F110" i="237"/>
  <c r="F111" i="237"/>
  <c r="F112" i="237"/>
  <c r="F114" i="237"/>
  <c r="F117" i="237"/>
  <c r="F118" i="237"/>
  <c r="F119" i="237"/>
  <c r="F120" i="237"/>
  <c r="F121" i="237"/>
  <c r="F122" i="237"/>
  <c r="F125" i="237"/>
  <c r="F126" i="237"/>
  <c r="F127" i="237"/>
  <c r="F128" i="237"/>
  <c r="F132" i="237"/>
  <c r="F133" i="237"/>
  <c r="F134" i="237"/>
  <c r="F135" i="237"/>
  <c r="F137" i="237"/>
  <c r="F138" i="237"/>
  <c r="F140" i="237"/>
  <c r="F141" i="237"/>
  <c r="F142" i="237"/>
  <c r="F143" i="237"/>
  <c r="F144" i="237"/>
  <c r="F145" i="237"/>
  <c r="F146" i="237"/>
  <c r="F147" i="237"/>
  <c r="F148" i="237"/>
  <c r="F149" i="237"/>
  <c r="F150" i="237"/>
  <c r="F151" i="237"/>
  <c r="F155" i="237"/>
  <c r="F157" i="237"/>
  <c r="F158" i="237"/>
  <c r="F161" i="237"/>
  <c r="F163" i="237"/>
  <c r="H112" i="237"/>
  <c r="H111" i="237"/>
  <c r="F95" i="237"/>
  <c r="H79" i="237"/>
  <c r="H73" i="237"/>
  <c r="J69" i="237"/>
  <c r="H69" i="237"/>
  <c r="H68" i="237"/>
  <c r="F66" i="237"/>
  <c r="F68" i="237"/>
  <c r="F69" i="237"/>
  <c r="F71" i="237"/>
  <c r="F72" i="237"/>
  <c r="F73" i="237"/>
  <c r="F77" i="237"/>
  <c r="F78" i="237"/>
  <c r="F79" i="237"/>
  <c r="F82" i="237"/>
  <c r="F83" i="237"/>
  <c r="F84" i="237"/>
  <c r="F85" i="237"/>
  <c r="F86" i="237"/>
  <c r="F87" i="237"/>
  <c r="F88" i="237"/>
  <c r="F90" i="237"/>
  <c r="F91" i="237"/>
  <c r="F65" i="237"/>
  <c r="F62" i="237"/>
  <c r="F58" i="237"/>
  <c r="H44" i="237"/>
  <c r="H32" i="237"/>
  <c r="F57" i="237"/>
  <c r="H45" i="237"/>
  <c r="H42" i="237"/>
  <c r="H36" i="237"/>
  <c r="H31" i="237"/>
  <c r="H29" i="237"/>
  <c r="F7" i="237"/>
  <c r="F8" i="237"/>
  <c r="F9" i="237"/>
  <c r="F13" i="237"/>
  <c r="F14" i="237"/>
  <c r="F16" i="237"/>
  <c r="F17" i="237"/>
  <c r="F18" i="237"/>
  <c r="F19" i="237"/>
  <c r="F20" i="237"/>
  <c r="F21" i="237"/>
  <c r="F22" i="237"/>
  <c r="F23" i="237"/>
  <c r="F24" i="237"/>
  <c r="F25" i="237"/>
  <c r="F26" i="237"/>
  <c r="F27" i="237"/>
  <c r="F29" i="237"/>
  <c r="F30" i="237"/>
  <c r="F31" i="237"/>
  <c r="F32" i="237"/>
  <c r="F34" i="237"/>
  <c r="F35" i="237"/>
  <c r="F36" i="237"/>
  <c r="F37" i="237"/>
  <c r="F38" i="237"/>
  <c r="F41" i="237"/>
  <c r="F42" i="237"/>
  <c r="F43" i="237"/>
  <c r="F44" i="237"/>
  <c r="F45" i="237"/>
  <c r="F48" i="237"/>
  <c r="F49" i="237"/>
  <c r="F50" i="237"/>
  <c r="F53" i="237"/>
  <c r="H18" i="237"/>
  <c r="L14" i="237"/>
  <c r="J14" i="237"/>
  <c r="H14" i="237"/>
  <c r="F6" i="237"/>
  <c r="H97" i="236"/>
  <c r="F49" i="236"/>
  <c r="F51" i="236"/>
  <c r="F52" i="236"/>
  <c r="F53" i="236"/>
  <c r="F54" i="236"/>
  <c r="F58" i="236"/>
  <c r="F59" i="236"/>
  <c r="F60" i="236"/>
  <c r="F66" i="236"/>
  <c r="F67" i="236"/>
  <c r="F68" i="236"/>
  <c r="F71" i="236"/>
  <c r="F72" i="236"/>
  <c r="F73" i="236"/>
  <c r="F74" i="236"/>
  <c r="F77" i="236"/>
  <c r="F78" i="236"/>
  <c r="F79" i="236"/>
  <c r="F80" i="236"/>
  <c r="F81" i="236"/>
  <c r="F82" i="236"/>
  <c r="F83" i="236"/>
  <c r="F84" i="236"/>
  <c r="F85" i="236"/>
  <c r="F86" i="236"/>
  <c r="F87" i="236"/>
  <c r="F91" i="236"/>
  <c r="F96" i="236"/>
  <c r="F97" i="236"/>
  <c r="F99" i="236"/>
  <c r="F100" i="236"/>
  <c r="F101" i="236"/>
  <c r="F102" i="236"/>
  <c r="F103" i="236"/>
  <c r="F104" i="236"/>
  <c r="F48" i="236"/>
  <c r="H36" i="236"/>
  <c r="H35" i="236"/>
  <c r="H37" i="236"/>
  <c r="H33" i="236"/>
  <c r="H30" i="236"/>
  <c r="J28" i="236"/>
  <c r="H28" i="236"/>
  <c r="F9" i="236"/>
  <c r="F10" i="236"/>
  <c r="F11" i="236"/>
  <c r="F15" i="236"/>
  <c r="F16" i="236"/>
  <c r="F18" i="236"/>
  <c r="F19" i="236"/>
  <c r="F20" i="236"/>
  <c r="F21" i="236"/>
  <c r="F23" i="236"/>
  <c r="F24" i="236"/>
  <c r="F27" i="236"/>
  <c r="F28" i="236"/>
  <c r="F29" i="236"/>
  <c r="F30" i="236"/>
  <c r="F31" i="236"/>
  <c r="F32" i="236"/>
  <c r="F33" i="236"/>
  <c r="F34" i="236"/>
  <c r="F35" i="236"/>
  <c r="F36" i="236"/>
  <c r="F37" i="236"/>
  <c r="F40" i="236"/>
  <c r="F41" i="236"/>
  <c r="F44" i="236"/>
  <c r="F8" i="236"/>
  <c r="F5" i="236"/>
  <c r="H164" i="235"/>
  <c r="H163" i="235"/>
  <c r="H156" i="235"/>
  <c r="H155" i="235"/>
  <c r="H152" i="235"/>
  <c r="H120" i="235"/>
  <c r="H117" i="235"/>
  <c r="H114" i="235"/>
  <c r="F88" i="235"/>
  <c r="F91" i="235"/>
  <c r="F92" i="235"/>
  <c r="F93" i="235"/>
  <c r="F94" i="235"/>
  <c r="F95" i="235"/>
  <c r="F98" i="235"/>
  <c r="F99" i="235"/>
  <c r="F100" i="235"/>
  <c r="F101" i="235"/>
  <c r="F102" i="235"/>
  <c r="F103" i="235"/>
  <c r="F104" i="235"/>
  <c r="F105" i="235"/>
  <c r="F106" i="235"/>
  <c r="F109" i="235"/>
  <c r="F110" i="235"/>
  <c r="F112" i="235"/>
  <c r="F113" i="235"/>
  <c r="F114" i="235"/>
  <c r="F116" i="235"/>
  <c r="F117" i="235"/>
  <c r="F118" i="235"/>
  <c r="F119" i="235"/>
  <c r="F120" i="235"/>
  <c r="F121" i="235"/>
  <c r="F122" i="235"/>
  <c r="F123" i="235"/>
  <c r="F124" i="235"/>
  <c r="F125" i="235"/>
  <c r="F129" i="235"/>
  <c r="F130" i="235"/>
  <c r="F132" i="235"/>
  <c r="F136" i="235"/>
  <c r="F138" i="235"/>
  <c r="F139" i="235"/>
  <c r="F140" i="235"/>
  <c r="F141" i="235"/>
  <c r="F143" i="235"/>
  <c r="F144" i="235"/>
  <c r="F147" i="235"/>
  <c r="F149" i="235"/>
  <c r="F150" i="235"/>
  <c r="F151" i="235"/>
  <c r="F152" i="235"/>
  <c r="F153" i="235"/>
  <c r="F155" i="235"/>
  <c r="F156" i="235"/>
  <c r="F157" i="235"/>
  <c r="F160" i="235"/>
  <c r="F161" i="235"/>
  <c r="F162" i="235"/>
  <c r="F163" i="235"/>
  <c r="F164" i="235"/>
  <c r="F166" i="235"/>
  <c r="F170" i="235"/>
  <c r="F87" i="235"/>
  <c r="F86" i="235"/>
  <c r="F81" i="235"/>
  <c r="F67" i="235"/>
  <c r="F69" i="235"/>
  <c r="F71" i="235"/>
  <c r="F72" i="235"/>
  <c r="F73" i="235"/>
  <c r="F76" i="235"/>
  <c r="F77" i="235"/>
  <c r="F65" i="235"/>
  <c r="F46" i="235"/>
  <c r="F47" i="235"/>
  <c r="F48" i="235"/>
  <c r="F50" i="235"/>
  <c r="F51" i="235"/>
  <c r="F52" i="235"/>
  <c r="F54" i="235"/>
  <c r="F55" i="235"/>
  <c r="F56" i="235"/>
  <c r="F57" i="235"/>
  <c r="F59" i="235"/>
  <c r="F60" i="235"/>
  <c r="F61" i="235"/>
  <c r="H46" i="235"/>
  <c r="H47" i="235"/>
  <c r="H48" i="235"/>
  <c r="F45" i="235"/>
  <c r="F36" i="235"/>
  <c r="F37" i="235"/>
  <c r="F38" i="235"/>
  <c r="F40" i="235"/>
  <c r="F35" i="235"/>
  <c r="H45" i="235"/>
  <c r="H31" i="235"/>
  <c r="F7" i="235"/>
  <c r="F9" i="235"/>
  <c r="F10" i="235"/>
  <c r="F11" i="235"/>
  <c r="F12" i="235"/>
  <c r="F13" i="235"/>
  <c r="F14" i="235"/>
  <c r="F15" i="235"/>
  <c r="F16" i="235"/>
  <c r="F17" i="235"/>
  <c r="F20" i="235"/>
  <c r="F21" i="235"/>
  <c r="F22" i="235"/>
  <c r="F24" i="235"/>
  <c r="F25" i="235"/>
  <c r="F27" i="235"/>
  <c r="F28" i="235"/>
  <c r="F29" i="235"/>
  <c r="F30" i="235"/>
  <c r="F31" i="235"/>
  <c r="H15" i="235"/>
  <c r="F6" i="235"/>
  <c r="H99" i="234"/>
  <c r="H102" i="234"/>
  <c r="H113" i="234"/>
  <c r="F120" i="234"/>
  <c r="F127" i="234"/>
  <c r="F128" i="234"/>
  <c r="H213" i="234"/>
  <c r="H212" i="234"/>
  <c r="F93" i="234"/>
  <c r="F94" i="234"/>
  <c r="F95" i="234"/>
  <c r="F96" i="234"/>
  <c r="F98" i="234"/>
  <c r="F99" i="234"/>
  <c r="F100" i="234"/>
  <c r="F101" i="234"/>
  <c r="F102" i="234"/>
  <c r="F103" i="234"/>
  <c r="F106" i="234"/>
  <c r="F107" i="234"/>
  <c r="F108" i="234"/>
  <c r="F109" i="234"/>
  <c r="F110" i="234"/>
  <c r="F111" i="234"/>
  <c r="F113" i="234"/>
  <c r="F114" i="234"/>
  <c r="F115" i="234"/>
  <c r="F116" i="234"/>
  <c r="F117" i="234"/>
  <c r="F121" i="234"/>
  <c r="F122" i="234"/>
  <c r="F124" i="234"/>
  <c r="F125" i="234"/>
  <c r="F126" i="234"/>
  <c r="F129" i="234"/>
  <c r="F132" i="234"/>
  <c r="F133" i="234"/>
  <c r="F134" i="234"/>
  <c r="F135" i="234"/>
  <c r="F136" i="234"/>
  <c r="F137" i="234"/>
  <c r="F138" i="234"/>
  <c r="F139" i="234"/>
  <c r="F142" i="234"/>
  <c r="F146" i="234"/>
  <c r="F147" i="234"/>
  <c r="F148" i="234"/>
  <c r="F149" i="234"/>
  <c r="F150" i="234"/>
  <c r="F151" i="234"/>
  <c r="F152" i="234"/>
  <c r="F153" i="234"/>
  <c r="F157" i="234"/>
  <c r="F161" i="234"/>
  <c r="F162" i="234"/>
  <c r="F163" i="234"/>
  <c r="F166" i="234"/>
  <c r="F169" i="234"/>
  <c r="F170" i="234"/>
  <c r="F171" i="234"/>
  <c r="F173" i="234"/>
  <c r="F174" i="234"/>
  <c r="F176" i="234"/>
  <c r="F179" i="234"/>
  <c r="F183" i="234"/>
  <c r="F184" i="234"/>
  <c r="F185" i="234"/>
  <c r="F186" i="234"/>
  <c r="F187" i="234"/>
  <c r="F188" i="234"/>
  <c r="F189" i="234"/>
  <c r="F190" i="234"/>
  <c r="F192" i="234"/>
  <c r="F193" i="234"/>
  <c r="F194" i="234"/>
  <c r="F196" i="234"/>
  <c r="F197" i="234"/>
  <c r="F200" i="234"/>
  <c r="F201" i="234"/>
  <c r="F202" i="234"/>
  <c r="F204" i="234"/>
  <c r="F205" i="234"/>
  <c r="F206" i="234"/>
  <c r="F207" i="234"/>
  <c r="F208" i="234"/>
  <c r="F209" i="234"/>
  <c r="F210" i="234"/>
  <c r="F211" i="234"/>
  <c r="F212" i="234"/>
  <c r="F213" i="234"/>
  <c r="F214" i="234"/>
  <c r="F216" i="234"/>
  <c r="F217" i="234"/>
  <c r="F218" i="234"/>
  <c r="F222" i="234"/>
  <c r="F223" i="234"/>
  <c r="F224" i="234"/>
  <c r="F225" i="234"/>
  <c r="F86" i="234"/>
  <c r="F87" i="234"/>
  <c r="F88" i="234"/>
  <c r="F89" i="234"/>
  <c r="F90" i="234"/>
  <c r="F91" i="234"/>
  <c r="F76" i="234"/>
  <c r="F77" i="234"/>
  <c r="H89" i="234"/>
  <c r="F85" i="234"/>
  <c r="F83" i="234"/>
  <c r="F75" i="234"/>
  <c r="H62" i="234"/>
  <c r="F34" i="234"/>
  <c r="F35" i="234"/>
  <c r="F36" i="234"/>
  <c r="F37" i="234"/>
  <c r="F38" i="234"/>
  <c r="F39" i="234"/>
  <c r="F40" i="234"/>
  <c r="F41" i="234"/>
  <c r="F43" i="234"/>
  <c r="F44" i="234"/>
  <c r="F46" i="234"/>
  <c r="F47" i="234"/>
  <c r="F48" i="234"/>
  <c r="F50" i="234"/>
  <c r="F51" i="234"/>
  <c r="F52" i="234"/>
  <c r="F54" i="234"/>
  <c r="F55" i="234"/>
  <c r="F56" i="234"/>
  <c r="F58" i="234"/>
  <c r="F59" i="234"/>
  <c r="F60" i="234"/>
  <c r="F61" i="234"/>
  <c r="F62" i="234"/>
  <c r="F63" i="234"/>
  <c r="F64" i="234"/>
  <c r="F65" i="234"/>
  <c r="F66" i="234"/>
  <c r="F68" i="234"/>
  <c r="F69" i="234"/>
  <c r="F70" i="234"/>
  <c r="F33" i="234"/>
  <c r="F18" i="234"/>
  <c r="F19" i="234"/>
  <c r="F20" i="234"/>
  <c r="F22" i="234"/>
  <c r="F23" i="234"/>
  <c r="F24" i="234"/>
  <c r="F25" i="234"/>
  <c r="F26" i="234"/>
  <c r="F27" i="234"/>
  <c r="F28" i="234"/>
  <c r="F29" i="234"/>
  <c r="F17" i="234"/>
  <c r="H29" i="234"/>
  <c r="H26" i="234"/>
  <c r="H13" i="234"/>
  <c r="H9" i="234"/>
  <c r="F8" i="234"/>
  <c r="F9" i="234"/>
  <c r="F10" i="234"/>
  <c r="F12" i="234"/>
  <c r="F13" i="234"/>
  <c r="F6" i="234"/>
  <c r="H20" i="234"/>
  <c r="F166" i="233"/>
  <c r="F167" i="233"/>
  <c r="F170" i="233"/>
  <c r="F171" i="233"/>
  <c r="F172" i="233"/>
  <c r="F176" i="233"/>
  <c r="F178" i="233"/>
  <c r="F179" i="233"/>
  <c r="F180" i="233"/>
  <c r="F165" i="233"/>
  <c r="H152" i="233"/>
  <c r="H151" i="233"/>
  <c r="F142" i="233"/>
  <c r="F143" i="233"/>
  <c r="F144" i="233"/>
  <c r="F146" i="233"/>
  <c r="F148" i="233"/>
  <c r="F150" i="233"/>
  <c r="F151" i="233"/>
  <c r="F152" i="233"/>
  <c r="F153" i="233"/>
  <c r="F154" i="233"/>
  <c r="F157" i="233"/>
  <c r="F158" i="233"/>
  <c r="F159" i="233"/>
  <c r="F160" i="233"/>
  <c r="F161" i="233"/>
  <c r="F162" i="233"/>
  <c r="F163" i="233"/>
  <c r="F141" i="233"/>
  <c r="F137" i="233"/>
  <c r="F134" i="233"/>
  <c r="F122" i="233"/>
  <c r="F123" i="233"/>
  <c r="F124" i="233"/>
  <c r="F125" i="233"/>
  <c r="F126" i="233"/>
  <c r="F128" i="233"/>
  <c r="F129" i="233"/>
  <c r="F130" i="233"/>
  <c r="F131" i="233"/>
  <c r="F132" i="233"/>
  <c r="F133" i="233"/>
  <c r="H125" i="233"/>
  <c r="H113" i="233"/>
  <c r="F100" i="233"/>
  <c r="F101" i="233"/>
  <c r="F103" i="233"/>
  <c r="F104" i="233"/>
  <c r="F105" i="233"/>
  <c r="F106" i="233"/>
  <c r="F108" i="233"/>
  <c r="F109" i="233"/>
  <c r="F110" i="233"/>
  <c r="F112" i="233"/>
  <c r="F113" i="233"/>
  <c r="F114" i="233"/>
  <c r="F115" i="233"/>
  <c r="F116" i="233"/>
  <c r="F118" i="233"/>
  <c r="F119" i="233"/>
  <c r="F120" i="233"/>
  <c r="F99" i="233"/>
  <c r="F84" i="233"/>
  <c r="F85" i="233"/>
  <c r="F86" i="233"/>
  <c r="F88" i="233"/>
  <c r="F92" i="233"/>
  <c r="F94" i="233"/>
  <c r="F96" i="233"/>
  <c r="F97" i="233"/>
  <c r="F83" i="233"/>
  <c r="F80" i="233"/>
  <c r="H85" i="233"/>
  <c r="H80" i="233"/>
  <c r="F50" i="233"/>
  <c r="F51" i="233"/>
  <c r="F52" i="233"/>
  <c r="F53" i="233"/>
  <c r="F54" i="233"/>
  <c r="F55" i="233"/>
  <c r="F56" i="233"/>
  <c r="F57" i="233"/>
  <c r="F58" i="233"/>
  <c r="F59" i="233"/>
  <c r="F61" i="233"/>
  <c r="F64" i="233"/>
  <c r="F67" i="233"/>
  <c r="F68" i="233"/>
  <c r="F69" i="233"/>
  <c r="F70" i="233"/>
  <c r="F71" i="233"/>
  <c r="F73" i="233"/>
  <c r="F74" i="233"/>
  <c r="F75" i="233"/>
  <c r="F49" i="233"/>
  <c r="F37" i="233"/>
  <c r="F39" i="233"/>
  <c r="F40" i="233"/>
  <c r="F41" i="233"/>
  <c r="F42" i="233"/>
  <c r="F43" i="233"/>
  <c r="F46" i="233"/>
  <c r="F36" i="233"/>
  <c r="F7" i="233"/>
  <c r="F8" i="233"/>
  <c r="F9" i="233"/>
  <c r="F11" i="233"/>
  <c r="F12" i="233"/>
  <c r="F13" i="233"/>
  <c r="F15" i="233"/>
  <c r="F16" i="233"/>
  <c r="F17" i="233"/>
  <c r="F19" i="233"/>
  <c r="F21" i="233"/>
  <c r="F22" i="233"/>
  <c r="F23" i="233"/>
  <c r="F24" i="233"/>
  <c r="F25" i="233"/>
  <c r="F29" i="233"/>
  <c r="F30" i="233"/>
  <c r="F31" i="233"/>
  <c r="F32" i="233"/>
  <c r="F33" i="233"/>
  <c r="F34" i="233"/>
  <c r="H37" i="233"/>
  <c r="H33" i="233"/>
  <c r="H30" i="233"/>
  <c r="H25" i="233"/>
  <c r="H24" i="233"/>
  <c r="J15" i="233"/>
  <c r="H15" i="233"/>
  <c r="H13" i="233"/>
  <c r="H9" i="233"/>
  <c r="F6" i="233"/>
  <c r="F155" i="232"/>
  <c r="F156" i="232"/>
  <c r="F157" i="232"/>
  <c r="F158" i="232"/>
  <c r="F154" i="232"/>
  <c r="F127" i="232"/>
  <c r="F128" i="232"/>
  <c r="F129" i="232"/>
  <c r="F131" i="232"/>
  <c r="F132" i="232"/>
  <c r="F133" i="232"/>
  <c r="F134" i="232"/>
  <c r="F135" i="232"/>
  <c r="F137" i="232"/>
  <c r="F138" i="232"/>
  <c r="F139" i="232"/>
  <c r="F142" i="232"/>
  <c r="F143" i="232"/>
  <c r="F144" i="232"/>
  <c r="F145" i="232"/>
  <c r="F146" i="232"/>
  <c r="F147" i="232"/>
  <c r="F150" i="232"/>
  <c r="H143" i="232"/>
  <c r="H144" i="232"/>
  <c r="H142" i="232"/>
  <c r="F126" i="232"/>
  <c r="F103" i="232"/>
  <c r="F104" i="232"/>
  <c r="F105" i="232"/>
  <c r="F106" i="232"/>
  <c r="F107" i="232"/>
  <c r="F108" i="232"/>
  <c r="F112" i="232"/>
  <c r="F115" i="232"/>
  <c r="F116" i="232"/>
  <c r="F117" i="232"/>
  <c r="F118" i="232"/>
  <c r="F119" i="232"/>
  <c r="F121" i="232"/>
  <c r="F122" i="232"/>
  <c r="F102" i="232"/>
  <c r="F79" i="232"/>
  <c r="F80" i="232"/>
  <c r="F81" i="232"/>
  <c r="F82" i="232"/>
  <c r="F83" i="232"/>
  <c r="F85" i="232"/>
  <c r="F86" i="232"/>
  <c r="F89" i="232"/>
  <c r="F90" i="232"/>
  <c r="F91" i="232"/>
  <c r="F92" i="232"/>
  <c r="F95" i="232"/>
  <c r="F96" i="232"/>
  <c r="F97" i="232"/>
  <c r="F98" i="232"/>
  <c r="F99" i="232"/>
  <c r="F78" i="232"/>
  <c r="F57" i="232"/>
  <c r="F58" i="232"/>
  <c r="F59" i="232"/>
  <c r="F62" i="232"/>
  <c r="F63" i="232"/>
  <c r="F64" i="232"/>
  <c r="F66" i="232"/>
  <c r="F67" i="232"/>
  <c r="F68" i="232"/>
  <c r="F69" i="232"/>
  <c r="F70" i="232"/>
  <c r="F71" i="232"/>
  <c r="F72" i="232"/>
  <c r="F73" i="232"/>
  <c r="F74" i="232"/>
  <c r="H63" i="232"/>
  <c r="H66" i="232"/>
  <c r="J63" i="232"/>
  <c r="H62" i="232"/>
  <c r="F56" i="232"/>
  <c r="F37" i="232"/>
  <c r="F38" i="232"/>
  <c r="F41" i="232"/>
  <c r="F43" i="232"/>
  <c r="F44" i="232"/>
  <c r="F45" i="232"/>
  <c r="F46" i="232"/>
  <c r="F48" i="232"/>
  <c r="F52" i="232"/>
  <c r="H46" i="232"/>
  <c r="F36" i="232"/>
  <c r="H23" i="232"/>
  <c r="H21" i="232"/>
  <c r="F9" i="232"/>
  <c r="F10" i="232"/>
  <c r="F11" i="232"/>
  <c r="F13" i="232"/>
  <c r="F14" i="232"/>
  <c r="F15" i="232"/>
  <c r="F16" i="232"/>
  <c r="F17" i="232"/>
  <c r="F18" i="232"/>
  <c r="F20" i="232"/>
  <c r="F21" i="232"/>
  <c r="F23" i="232"/>
  <c r="F24" i="232"/>
  <c r="F25" i="232"/>
  <c r="F26" i="232"/>
  <c r="F27" i="232"/>
  <c r="F28" i="232"/>
  <c r="F29" i="232"/>
  <c r="F30" i="232"/>
  <c r="F31" i="232"/>
  <c r="F33" i="232"/>
  <c r="F8" i="232"/>
  <c r="H10" i="232"/>
  <c r="I216" i="231"/>
  <c r="I233" i="231"/>
  <c r="G172" i="231"/>
  <c r="G173" i="231"/>
  <c r="G174" i="231"/>
  <c r="G176" i="231"/>
  <c r="G177" i="231"/>
  <c r="G178" i="231"/>
  <c r="G180" i="231"/>
  <c r="G181" i="231"/>
  <c r="G182" i="231"/>
  <c r="G183" i="231"/>
  <c r="G184" i="231"/>
  <c r="G185" i="231"/>
  <c r="G186" i="231"/>
  <c r="G187" i="231"/>
  <c r="G188" i="231"/>
  <c r="G189" i="231"/>
  <c r="G197" i="231"/>
  <c r="G198" i="231"/>
  <c r="G199" i="231"/>
  <c r="G202" i="231"/>
  <c r="G203" i="231"/>
  <c r="G205" i="231"/>
  <c r="G206" i="231"/>
  <c r="G207" i="231"/>
  <c r="G208" i="231"/>
  <c r="G209" i="231"/>
  <c r="G210" i="231"/>
  <c r="G211" i="231"/>
  <c r="G215" i="231"/>
  <c r="G216" i="231"/>
  <c r="G220" i="231"/>
  <c r="G221" i="231"/>
  <c r="G222" i="231"/>
  <c r="G226" i="231"/>
  <c r="G227" i="231"/>
  <c r="G228" i="231"/>
  <c r="G229" i="231"/>
  <c r="G230" i="231"/>
  <c r="G231" i="231"/>
  <c r="G232" i="231"/>
  <c r="G233" i="231"/>
  <c r="G235" i="231"/>
  <c r="G236" i="231"/>
  <c r="G237" i="231"/>
  <c r="G238" i="231"/>
  <c r="G239" i="231"/>
  <c r="G165" i="231"/>
  <c r="G166" i="231"/>
  <c r="G162" i="231"/>
  <c r="G171" i="231"/>
  <c r="G168" i="231"/>
  <c r="G164" i="231"/>
  <c r="G161" i="231"/>
  <c r="G150" i="231"/>
  <c r="G151" i="231"/>
  <c r="G152" i="231"/>
  <c r="G149" i="231"/>
  <c r="I147" i="231"/>
  <c r="I151" i="231"/>
  <c r="G110" i="231"/>
  <c r="G111" i="231"/>
  <c r="G112" i="231"/>
  <c r="G115" i="231"/>
  <c r="G116" i="231"/>
  <c r="G117" i="231"/>
  <c r="G118" i="231"/>
  <c r="G119" i="231"/>
  <c r="G120" i="231"/>
  <c r="G121" i="231"/>
  <c r="G122" i="231"/>
  <c r="G123" i="231"/>
  <c r="G124" i="231"/>
  <c r="G125" i="231"/>
  <c r="G126" i="231"/>
  <c r="G127" i="231"/>
  <c r="G128" i="231"/>
  <c r="G129" i="231"/>
  <c r="G131" i="231"/>
  <c r="G132" i="231"/>
  <c r="G133" i="231"/>
  <c r="G134" i="231"/>
  <c r="G135" i="231"/>
  <c r="G139" i="231"/>
  <c r="G140" i="231"/>
  <c r="G143" i="231"/>
  <c r="G144" i="231"/>
  <c r="G146" i="231"/>
  <c r="G147" i="231"/>
  <c r="G148" i="231"/>
  <c r="G156" i="231"/>
  <c r="G157" i="231"/>
  <c r="G109" i="231"/>
  <c r="G89" i="231"/>
  <c r="G90" i="231"/>
  <c r="G91" i="231"/>
  <c r="G92" i="231"/>
  <c r="G93" i="231"/>
  <c r="G94" i="231"/>
  <c r="G95" i="231"/>
  <c r="G96" i="231"/>
  <c r="G97" i="231"/>
  <c r="G98" i="231"/>
  <c r="G99" i="231"/>
  <c r="G100" i="231"/>
  <c r="G101" i="231"/>
  <c r="G102" i="231"/>
  <c r="G104" i="231"/>
  <c r="G105" i="231"/>
  <c r="G106" i="231"/>
  <c r="G88" i="231"/>
  <c r="G86" i="231"/>
  <c r="G83" i="231"/>
  <c r="G59" i="231"/>
  <c r="G60" i="231"/>
  <c r="G61" i="231"/>
  <c r="G66" i="231"/>
  <c r="G67" i="231"/>
  <c r="G68" i="231"/>
  <c r="G69" i="231"/>
  <c r="G70" i="231"/>
  <c r="G71" i="231"/>
  <c r="G73" i="231"/>
  <c r="G74" i="231"/>
  <c r="G76" i="231"/>
  <c r="G77" i="231"/>
  <c r="G78" i="231"/>
  <c r="G35" i="231"/>
  <c r="G37" i="231"/>
  <c r="G38" i="231"/>
  <c r="G39" i="231"/>
  <c r="G40" i="231"/>
  <c r="G41" i="231"/>
  <c r="G44" i="231"/>
  <c r="G47" i="231"/>
  <c r="G48" i="231"/>
  <c r="G49" i="231"/>
  <c r="G50" i="231"/>
  <c r="G51" i="231"/>
  <c r="G52" i="231"/>
  <c r="G53" i="231"/>
  <c r="G54" i="231"/>
  <c r="G55" i="231"/>
  <c r="G56" i="231"/>
  <c r="G8" i="231"/>
  <c r="G9" i="231"/>
  <c r="G10" i="231"/>
  <c r="G11" i="231"/>
  <c r="G12" i="231"/>
  <c r="G15" i="231"/>
  <c r="G16" i="231"/>
  <c r="G17" i="231"/>
  <c r="G18" i="231"/>
  <c r="G19" i="231"/>
  <c r="G21" i="231"/>
  <c r="G22" i="231"/>
  <c r="G23" i="231"/>
  <c r="G24" i="231"/>
  <c r="G25" i="231"/>
  <c r="G27" i="231"/>
  <c r="G28" i="231"/>
  <c r="G29" i="231"/>
  <c r="G31" i="231"/>
  <c r="G32" i="231"/>
  <c r="I10" i="231"/>
  <c r="I22" i="231"/>
  <c r="I9" i="231"/>
  <c r="G7" i="231"/>
  <c r="H224" i="230"/>
  <c r="F208" i="230"/>
  <c r="F209" i="230"/>
  <c r="F210" i="230"/>
  <c r="F211" i="230"/>
  <c r="F212" i="230"/>
  <c r="F215" i="230"/>
  <c r="F218" i="230"/>
  <c r="F219" i="230"/>
  <c r="F220" i="230"/>
  <c r="F222" i="230"/>
  <c r="F223" i="230"/>
  <c r="F224" i="230"/>
  <c r="F225" i="230"/>
  <c r="F227" i="230"/>
  <c r="F229" i="230"/>
  <c r="F230" i="230"/>
  <c r="F231" i="230"/>
  <c r="F233" i="230"/>
  <c r="F234" i="230"/>
  <c r="F236" i="230"/>
  <c r="F237" i="230"/>
  <c r="F238" i="230"/>
  <c r="F241" i="230"/>
  <c r="F242" i="230"/>
  <c r="F243" i="230"/>
  <c r="F244" i="230"/>
  <c r="F246" i="230"/>
  <c r="F247" i="230"/>
  <c r="F249" i="230"/>
  <c r="F250" i="230"/>
  <c r="F251" i="230"/>
  <c r="F252" i="230"/>
  <c r="F253" i="230"/>
  <c r="F255" i="230"/>
  <c r="F256" i="230"/>
  <c r="F258" i="230"/>
  <c r="F260" i="230"/>
  <c r="F262" i="230"/>
  <c r="F263" i="230"/>
  <c r="F264" i="230"/>
  <c r="F265" i="230"/>
  <c r="F266" i="230"/>
  <c r="F267" i="230"/>
  <c r="F268" i="230"/>
  <c r="F269" i="230"/>
  <c r="F270" i="230"/>
  <c r="F271" i="230"/>
  <c r="F272" i="230"/>
  <c r="F273" i="230"/>
  <c r="F274" i="230"/>
  <c r="F275" i="230"/>
  <c r="F276" i="230"/>
  <c r="F277" i="230"/>
  <c r="F279" i="230"/>
  <c r="F281" i="230"/>
  <c r="F283" i="230"/>
  <c r="F284" i="230"/>
  <c r="F285" i="230"/>
  <c r="F286" i="230"/>
  <c r="F287" i="230"/>
  <c r="F288" i="230"/>
  <c r="F289" i="230"/>
  <c r="F290" i="230"/>
  <c r="F291" i="230"/>
  <c r="F292" i="230"/>
  <c r="F293" i="230"/>
  <c r="F297" i="230"/>
  <c r="F207" i="230"/>
  <c r="H157" i="230"/>
  <c r="F108" i="230"/>
  <c r="F109" i="230"/>
  <c r="F110" i="230"/>
  <c r="F112" i="230"/>
  <c r="F113" i="230"/>
  <c r="F114" i="230"/>
  <c r="F115" i="230"/>
  <c r="F118" i="230"/>
  <c r="F119" i="230"/>
  <c r="F120" i="230"/>
  <c r="F122" i="230"/>
  <c r="F123" i="230"/>
  <c r="F124" i="230"/>
  <c r="F125" i="230"/>
  <c r="F126" i="230"/>
  <c r="F129" i="230"/>
  <c r="F130" i="230"/>
  <c r="F131" i="230"/>
  <c r="F132" i="230"/>
  <c r="F133" i="230"/>
  <c r="F134" i="230"/>
  <c r="F135" i="230"/>
  <c r="F136" i="230"/>
  <c r="F137" i="230"/>
  <c r="F138" i="230"/>
  <c r="F141" i="230"/>
  <c r="F142" i="230"/>
  <c r="F143" i="230"/>
  <c r="F144" i="230"/>
  <c r="F145" i="230"/>
  <c r="F146" i="230"/>
  <c r="F147" i="230"/>
  <c r="F150" i="230"/>
  <c r="F151" i="230"/>
  <c r="F152" i="230"/>
  <c r="F153" i="230"/>
  <c r="F154" i="230"/>
  <c r="F155" i="230"/>
  <c r="F156" i="230"/>
  <c r="F157" i="230"/>
  <c r="F158" i="230"/>
  <c r="F161" i="230"/>
  <c r="F162" i="230"/>
  <c r="F163" i="230"/>
  <c r="F164" i="230"/>
  <c r="F165" i="230"/>
  <c r="F166" i="230"/>
  <c r="F167" i="230"/>
  <c r="F168" i="230"/>
  <c r="F169" i="230"/>
  <c r="F170" i="230"/>
  <c r="F171" i="230"/>
  <c r="F172" i="230"/>
  <c r="F173" i="230"/>
  <c r="F174" i="230"/>
  <c r="F175" i="230"/>
  <c r="F176" i="230"/>
  <c r="F177" i="230"/>
  <c r="F178" i="230"/>
  <c r="F179" i="230"/>
  <c r="F181" i="230"/>
  <c r="F182" i="230"/>
  <c r="F183" i="230"/>
  <c r="F184" i="230"/>
  <c r="F185" i="230"/>
  <c r="F186" i="230"/>
  <c r="F187" i="230"/>
  <c r="F188" i="230"/>
  <c r="F189" i="230"/>
  <c r="F190" i="230"/>
  <c r="F191" i="230"/>
  <c r="F193" i="230"/>
  <c r="F194" i="230"/>
  <c r="F198" i="230"/>
  <c r="F199" i="230"/>
  <c r="F201" i="230"/>
  <c r="F202" i="230"/>
  <c r="F107" i="230"/>
  <c r="F100" i="230"/>
  <c r="F102" i="230"/>
  <c r="F103" i="230"/>
  <c r="F99" i="230"/>
  <c r="H94" i="230"/>
  <c r="F78" i="230"/>
  <c r="F79" i="230"/>
  <c r="F81" i="230"/>
  <c r="F82" i="230"/>
  <c r="F83" i="230"/>
  <c r="F85" i="230"/>
  <c r="F86" i="230"/>
  <c r="F88" i="230"/>
  <c r="F89" i="230"/>
  <c r="F91" i="230"/>
  <c r="F92" i="230"/>
  <c r="F94" i="230"/>
  <c r="F95" i="230"/>
  <c r="F96" i="230"/>
  <c r="F97" i="230"/>
  <c r="F77" i="230"/>
  <c r="H78" i="230"/>
  <c r="J78" i="230"/>
  <c r="J72" i="230"/>
  <c r="H72" i="230"/>
  <c r="F62" i="230"/>
  <c r="F63" i="230"/>
  <c r="F64" i="230"/>
  <c r="F66" i="230"/>
  <c r="F67" i="230"/>
  <c r="F68" i="230"/>
  <c r="F71" i="230"/>
  <c r="F72" i="230"/>
  <c r="F59" i="230"/>
  <c r="F61" i="230"/>
  <c r="F58" i="230"/>
  <c r="F56" i="230"/>
  <c r="F42" i="230"/>
  <c r="F43" i="230"/>
  <c r="F44" i="230"/>
  <c r="F46" i="230"/>
  <c r="F47" i="230"/>
  <c r="F48" i="230"/>
  <c r="F49" i="230"/>
  <c r="F50" i="230"/>
  <c r="F51" i="230"/>
  <c r="F52" i="230"/>
  <c r="F53" i="230"/>
  <c r="H47" i="230"/>
  <c r="H42" i="230"/>
  <c r="F41" i="230"/>
  <c r="H39" i="230"/>
  <c r="F39" i="230"/>
  <c r="H35" i="230"/>
  <c r="F28" i="230"/>
  <c r="F29" i="230"/>
  <c r="F30" i="230"/>
  <c r="F32" i="230"/>
  <c r="F33" i="230"/>
  <c r="F34" i="230"/>
  <c r="F35" i="230"/>
  <c r="F27" i="230"/>
  <c r="H24" i="230"/>
  <c r="F9" i="230"/>
  <c r="F12" i="230"/>
  <c r="F14" i="230"/>
  <c r="F17" i="230"/>
  <c r="F18" i="230"/>
  <c r="F19" i="230"/>
  <c r="F23" i="230"/>
  <c r="F24" i="230"/>
  <c r="F25" i="230"/>
  <c r="F8" i="230"/>
  <c r="F5" i="230"/>
  <c r="F229" i="134"/>
  <c r="F231" i="134"/>
  <c r="F232" i="134"/>
  <c r="F233" i="134"/>
  <c r="F234" i="134"/>
  <c r="F235" i="134"/>
  <c r="F236" i="134"/>
  <c r="F237" i="134"/>
  <c r="F238" i="134"/>
  <c r="F240" i="134"/>
  <c r="F241" i="134"/>
  <c r="F242" i="134"/>
  <c r="F243" i="134"/>
  <c r="F228" i="134"/>
  <c r="F201" i="134"/>
  <c r="F202" i="134"/>
  <c r="F203" i="134"/>
  <c r="F204" i="134"/>
  <c r="F205" i="134"/>
  <c r="F206" i="134"/>
  <c r="F208" i="134"/>
  <c r="F209" i="134"/>
  <c r="F210" i="134"/>
  <c r="F211" i="134"/>
  <c r="F212" i="134"/>
  <c r="F214" i="134"/>
  <c r="F215" i="134"/>
  <c r="F216" i="134"/>
  <c r="F217" i="134"/>
  <c r="F218" i="134"/>
  <c r="F220" i="134"/>
  <c r="F222" i="134"/>
  <c r="F224" i="134"/>
  <c r="F200" i="134"/>
  <c r="F178" i="134"/>
  <c r="F179" i="134"/>
  <c r="F182" i="134"/>
  <c r="F183" i="134"/>
  <c r="F184" i="134"/>
  <c r="F185" i="134"/>
  <c r="F186" i="134"/>
  <c r="F189" i="134"/>
  <c r="F190" i="134"/>
  <c r="F191" i="134"/>
  <c r="F192" i="134"/>
  <c r="F193" i="134"/>
  <c r="F194" i="134"/>
  <c r="F195" i="134"/>
  <c r="F177" i="134"/>
  <c r="F149" i="134"/>
  <c r="F150" i="134"/>
  <c r="F151" i="134"/>
  <c r="F152" i="134"/>
  <c r="F153" i="134"/>
  <c r="F154" i="134"/>
  <c r="F155" i="134"/>
  <c r="F156" i="134"/>
  <c r="F157" i="134"/>
  <c r="F160" i="134"/>
  <c r="F161" i="134"/>
  <c r="F164" i="134"/>
  <c r="F165" i="134"/>
  <c r="F166" i="134"/>
  <c r="F167" i="134"/>
  <c r="F168" i="134"/>
  <c r="F169" i="134"/>
  <c r="F170" i="134"/>
  <c r="F173" i="134"/>
  <c r="F148" i="134"/>
  <c r="F134" i="134"/>
  <c r="F135" i="134"/>
  <c r="F136" i="134"/>
  <c r="F137" i="134"/>
  <c r="F138" i="134"/>
  <c r="F139" i="134"/>
  <c r="F140" i="134"/>
  <c r="F141" i="134"/>
  <c r="F142" i="134"/>
  <c r="F143" i="134"/>
  <c r="F144" i="134"/>
  <c r="F145" i="134"/>
  <c r="F107" i="134"/>
  <c r="F108" i="134"/>
  <c r="F109" i="134"/>
  <c r="F110" i="134"/>
  <c r="F111" i="134"/>
  <c r="F112" i="134"/>
  <c r="F113" i="134"/>
  <c r="F114" i="134"/>
  <c r="F115" i="134"/>
  <c r="F116" i="134"/>
  <c r="F117" i="134"/>
  <c r="F118" i="134"/>
  <c r="F119" i="134"/>
  <c r="F120" i="134"/>
  <c r="F121" i="134"/>
  <c r="F122" i="134"/>
  <c r="F123" i="134"/>
  <c r="F124" i="134"/>
  <c r="F125" i="134"/>
  <c r="F126" i="134"/>
  <c r="F127" i="134"/>
  <c r="F128" i="134"/>
  <c r="F129" i="134"/>
  <c r="F130" i="134"/>
  <c r="F131" i="134"/>
  <c r="F132" i="134"/>
  <c r="F106" i="134"/>
  <c r="F87" i="134"/>
  <c r="F88" i="134"/>
  <c r="F89" i="134"/>
  <c r="F90" i="134"/>
  <c r="F91" i="134"/>
  <c r="F92" i="134"/>
  <c r="F93" i="134"/>
  <c r="F94" i="134"/>
  <c r="F95" i="134"/>
  <c r="F96" i="134"/>
  <c r="F97" i="134"/>
  <c r="F98" i="134"/>
  <c r="F99" i="134"/>
  <c r="F100" i="134"/>
  <c r="F101" i="134"/>
  <c r="F102" i="134"/>
  <c r="F103" i="134"/>
  <c r="F86" i="134"/>
  <c r="F71" i="134"/>
  <c r="F72" i="134"/>
  <c r="F75" i="134"/>
  <c r="F76" i="134"/>
  <c r="F77" i="134"/>
  <c r="F78" i="134"/>
  <c r="F80" i="134"/>
  <c r="F81" i="134"/>
  <c r="F82" i="134"/>
  <c r="F70" i="134"/>
  <c r="F49" i="134"/>
  <c r="F50" i="134"/>
  <c r="F51" i="134"/>
  <c r="F52" i="134"/>
  <c r="F53" i="134"/>
  <c r="F54" i="134"/>
  <c r="F55" i="134"/>
  <c r="F56" i="134"/>
  <c r="F57" i="134"/>
  <c r="F58" i="134"/>
  <c r="F59" i="134"/>
  <c r="F60" i="134"/>
  <c r="F61" i="134"/>
  <c r="F62" i="134"/>
  <c r="F63" i="134"/>
  <c r="F64" i="134"/>
  <c r="F65" i="134"/>
  <c r="F66" i="134"/>
  <c r="F48" i="134"/>
  <c r="F31" i="134"/>
  <c r="F32" i="134"/>
  <c r="F33" i="134"/>
  <c r="F34" i="134"/>
  <c r="F35" i="134"/>
  <c r="F36" i="134"/>
  <c r="F37" i="134"/>
  <c r="F38" i="134"/>
  <c r="F39" i="134"/>
  <c r="F40" i="134"/>
  <c r="F41" i="134"/>
  <c r="F43" i="134"/>
  <c r="F44" i="134"/>
  <c r="F45" i="134"/>
  <c r="F46" i="134"/>
  <c r="F30" i="134"/>
  <c r="H23" i="134"/>
  <c r="J13" i="134"/>
  <c r="H13" i="134"/>
  <c r="H11" i="134"/>
  <c r="F5" i="134"/>
  <c r="F6" i="134"/>
  <c r="F10" i="134"/>
  <c r="F11" i="134"/>
  <c r="F12" i="134"/>
  <c r="F13" i="134"/>
  <c r="F15" i="134"/>
  <c r="F16" i="134"/>
  <c r="F17" i="134"/>
  <c r="F19" i="134"/>
  <c r="F21" i="134"/>
  <c r="F23" i="134"/>
  <c r="F24" i="134"/>
  <c r="F25" i="134"/>
  <c r="F26" i="134"/>
  <c r="F27" i="134"/>
  <c r="F4" i="134"/>
  <c r="F281" i="229"/>
  <c r="F282" i="229"/>
  <c r="F283" i="229"/>
  <c r="F284" i="229"/>
  <c r="F285" i="229"/>
  <c r="F286" i="229"/>
  <c r="F288" i="229"/>
  <c r="F289" i="229"/>
  <c r="F292" i="229"/>
  <c r="F293" i="229"/>
  <c r="F294" i="229"/>
  <c r="F295" i="229"/>
  <c r="F296" i="229"/>
  <c r="F297" i="229"/>
  <c r="F298" i="229"/>
  <c r="F299" i="229"/>
  <c r="F300" i="229"/>
  <c r="F301" i="229"/>
  <c r="F302" i="229"/>
  <c r="F303" i="229"/>
  <c r="F305" i="229"/>
  <c r="F307" i="229"/>
  <c r="F309" i="229"/>
  <c r="F310" i="229"/>
  <c r="F311" i="229"/>
  <c r="F312" i="229"/>
  <c r="F314" i="229"/>
  <c r="F315" i="229"/>
  <c r="F318" i="229"/>
  <c r="F319" i="229"/>
  <c r="F320" i="229"/>
  <c r="F321" i="229"/>
  <c r="F325" i="229"/>
  <c r="F326" i="229"/>
  <c r="F328" i="229"/>
  <c r="F329" i="229"/>
  <c r="F330" i="229"/>
  <c r="F332" i="229"/>
  <c r="F280" i="229"/>
  <c r="F258" i="229"/>
  <c r="F259" i="229"/>
  <c r="F260" i="229"/>
  <c r="F261" i="229"/>
  <c r="F262" i="229"/>
  <c r="F264" i="229"/>
  <c r="F267" i="229"/>
  <c r="F268" i="229"/>
  <c r="F271" i="229"/>
  <c r="F272" i="229"/>
  <c r="F273" i="229"/>
  <c r="F276" i="229"/>
  <c r="F277" i="229"/>
  <c r="H262" i="229"/>
  <c r="F257" i="229"/>
  <c r="F237" i="229"/>
  <c r="F238" i="229"/>
  <c r="F239" i="229"/>
  <c r="F240" i="229"/>
  <c r="F241" i="229"/>
  <c r="F242" i="229"/>
  <c r="F243" i="229"/>
  <c r="F244" i="229"/>
  <c r="F245" i="229"/>
  <c r="F246" i="229"/>
  <c r="F247" i="229"/>
  <c r="F248" i="229"/>
  <c r="F249" i="229"/>
  <c r="F236" i="229"/>
  <c r="F232" i="229"/>
  <c r="H229" i="229"/>
  <c r="F229" i="229"/>
  <c r="F224" i="229"/>
  <c r="H168" i="229"/>
  <c r="H167" i="229"/>
  <c r="H172" i="229"/>
  <c r="H171" i="229"/>
  <c r="F146" i="229"/>
  <c r="F147" i="229"/>
  <c r="F148" i="229"/>
  <c r="F149" i="229"/>
  <c r="F150" i="229"/>
  <c r="F151" i="229"/>
  <c r="F152" i="229"/>
  <c r="F153" i="229"/>
  <c r="F154" i="229"/>
  <c r="F156" i="229"/>
  <c r="F157" i="229"/>
  <c r="F158" i="229"/>
  <c r="F159" i="229"/>
  <c r="F160" i="229"/>
  <c r="F161" i="229"/>
  <c r="F162" i="229"/>
  <c r="F164" i="229"/>
  <c r="F165" i="229"/>
  <c r="F166" i="229"/>
  <c r="F167" i="229"/>
  <c r="F168" i="229"/>
  <c r="F171" i="229"/>
  <c r="F172" i="229"/>
  <c r="F173" i="229"/>
  <c r="F175" i="229"/>
  <c r="F178" i="229"/>
  <c r="F179" i="229"/>
  <c r="F180" i="229"/>
  <c r="F182" i="229"/>
  <c r="F183" i="229"/>
  <c r="F184" i="229"/>
  <c r="F185" i="229"/>
  <c r="F186" i="229"/>
  <c r="F187" i="229"/>
  <c r="F188" i="229"/>
  <c r="F190" i="229"/>
  <c r="F192" i="229"/>
  <c r="F193" i="229"/>
  <c r="F194" i="229"/>
  <c r="F195" i="229"/>
  <c r="F196" i="229"/>
  <c r="F197" i="229"/>
  <c r="F198" i="229"/>
  <c r="F199" i="229"/>
  <c r="F200" i="229"/>
  <c r="F201" i="229"/>
  <c r="F202" i="229"/>
  <c r="F206" i="229"/>
  <c r="F207" i="229"/>
  <c r="F208" i="229"/>
  <c r="F209" i="229"/>
  <c r="F212" i="229"/>
  <c r="F213" i="229"/>
  <c r="F214" i="229"/>
  <c r="F215" i="229"/>
  <c r="F216" i="229"/>
  <c r="F219" i="229"/>
  <c r="F220" i="229"/>
  <c r="F145" i="229"/>
  <c r="F141" i="229"/>
  <c r="F120" i="229"/>
  <c r="F121" i="229"/>
  <c r="F123" i="229"/>
  <c r="F124" i="229"/>
  <c r="F125" i="229"/>
  <c r="F127" i="229"/>
  <c r="F129" i="229"/>
  <c r="F131" i="229"/>
  <c r="F133" i="229"/>
  <c r="F134" i="229"/>
  <c r="F136" i="229"/>
  <c r="F137" i="229"/>
  <c r="F119" i="229"/>
  <c r="H121" i="229"/>
  <c r="F116" i="229"/>
  <c r="F112" i="229"/>
  <c r="F74" i="229"/>
  <c r="F75" i="229"/>
  <c r="F76" i="229"/>
  <c r="F77" i="229"/>
  <c r="F78" i="229"/>
  <c r="F80" i="229"/>
  <c r="F81" i="229"/>
  <c r="F82" i="229"/>
  <c r="F83" i="229"/>
  <c r="F84" i="229"/>
  <c r="F86" i="229"/>
  <c r="F87" i="229"/>
  <c r="F88" i="229"/>
  <c r="F89" i="229"/>
  <c r="F91" i="229"/>
  <c r="F92" i="229"/>
  <c r="F93" i="229"/>
  <c r="F96" i="229"/>
  <c r="F97" i="229"/>
  <c r="F98" i="229"/>
  <c r="F99" i="229"/>
  <c r="F101" i="229"/>
  <c r="F102" i="229"/>
  <c r="F103" i="229"/>
  <c r="F104" i="229"/>
  <c r="F107" i="229"/>
  <c r="F108" i="229"/>
  <c r="F109" i="229"/>
  <c r="F73" i="229"/>
  <c r="H69" i="229"/>
  <c r="H70" i="229"/>
  <c r="H68" i="229"/>
  <c r="H50" i="229"/>
  <c r="F34" i="229"/>
  <c r="F35" i="229"/>
  <c r="F36" i="229"/>
  <c r="F37" i="229"/>
  <c r="F40" i="229"/>
  <c r="F41" i="229"/>
  <c r="F42" i="229"/>
  <c r="F45" i="229"/>
  <c r="F46" i="229"/>
  <c r="F48" i="229"/>
  <c r="F49" i="229"/>
  <c r="F50" i="229"/>
  <c r="F52" i="229"/>
  <c r="F53" i="229"/>
  <c r="F54" i="229"/>
  <c r="F55" i="229"/>
  <c r="F56" i="229"/>
  <c r="F61" i="229"/>
  <c r="F62" i="229"/>
  <c r="F63" i="229"/>
  <c r="F64" i="229"/>
  <c r="F66" i="229"/>
  <c r="F67" i="229"/>
  <c r="F68" i="229"/>
  <c r="F69" i="229"/>
  <c r="F70" i="229"/>
  <c r="F33" i="229"/>
  <c r="N29" i="229"/>
  <c r="L28" i="229"/>
  <c r="N28" i="229"/>
  <c r="L29" i="229"/>
  <c r="J28" i="229"/>
  <c r="J29" i="229"/>
  <c r="J27" i="229"/>
  <c r="H28" i="229"/>
  <c r="H29" i="229"/>
  <c r="H27" i="229"/>
  <c r="J21" i="229"/>
  <c r="H21" i="229"/>
  <c r="F11" i="229"/>
  <c r="F12" i="229"/>
  <c r="F13" i="229"/>
  <c r="F14" i="229"/>
  <c r="F16" i="229"/>
  <c r="F17" i="229"/>
  <c r="F18" i="229"/>
  <c r="F20" i="229"/>
  <c r="F21" i="229"/>
  <c r="F22" i="229"/>
  <c r="F23" i="229"/>
  <c r="F25" i="229"/>
  <c r="F26" i="229"/>
  <c r="F27" i="229"/>
  <c r="F28" i="229"/>
  <c r="F29" i="229"/>
  <c r="F6" i="229"/>
  <c r="F9" i="229"/>
  <c r="F5" i="229"/>
  <c r="I37" i="228"/>
  <c r="I64" i="228"/>
  <c r="I65" i="228"/>
  <c r="I66" i="228"/>
  <c r="I63" i="228"/>
  <c r="I113" i="228"/>
  <c r="I139" i="228"/>
  <c r="I146" i="228"/>
  <c r="I177" i="228"/>
  <c r="K282" i="228"/>
  <c r="I282" i="228"/>
  <c r="I338" i="228"/>
  <c r="I339" i="228"/>
  <c r="I342" i="228"/>
  <c r="I345" i="228"/>
  <c r="I431" i="228"/>
  <c r="G19" i="228"/>
  <c r="G21" i="228"/>
  <c r="G22" i="228"/>
  <c r="G23" i="228"/>
  <c r="G24" i="228"/>
  <c r="G25" i="228"/>
  <c r="G28" i="228"/>
  <c r="G29" i="228"/>
  <c r="G30" i="228"/>
  <c r="G31" i="228"/>
  <c r="G32" i="228"/>
  <c r="G33" i="228"/>
  <c r="G34" i="228"/>
  <c r="G35" i="228"/>
  <c r="G37" i="228"/>
  <c r="G38" i="228"/>
  <c r="G39" i="228"/>
  <c r="G40" i="228"/>
  <c r="G41" i="228"/>
  <c r="G42" i="228"/>
  <c r="G43" i="228"/>
  <c r="G44" i="228"/>
  <c r="G45" i="228"/>
  <c r="G49" i="228"/>
  <c r="G50" i="228"/>
  <c r="G52" i="228"/>
  <c r="G53" i="228"/>
  <c r="G54" i="228"/>
  <c r="G55" i="228"/>
  <c r="G56" i="228"/>
  <c r="G59" i="228"/>
  <c r="G60" i="228"/>
  <c r="G63" i="228"/>
  <c r="G64" i="228"/>
  <c r="G65" i="228"/>
  <c r="G66" i="228"/>
  <c r="G67" i="228"/>
  <c r="G70" i="228"/>
  <c r="G73" i="228"/>
  <c r="G75" i="228"/>
  <c r="G76" i="228"/>
  <c r="G77" i="228"/>
  <c r="G80" i="228"/>
  <c r="G81" i="228"/>
  <c r="G82" i="228"/>
  <c r="G83" i="228"/>
  <c r="G84" i="228"/>
  <c r="G85" i="228"/>
  <c r="G86" i="228"/>
  <c r="G87" i="228"/>
  <c r="G88" i="228"/>
  <c r="G89" i="228"/>
  <c r="G90" i="228"/>
  <c r="G91" i="228"/>
  <c r="G92" i="228"/>
  <c r="G93" i="228"/>
  <c r="G94" i="228"/>
  <c r="G95" i="228"/>
  <c r="G96" i="228"/>
  <c r="G97" i="228"/>
  <c r="G98" i="228"/>
  <c r="G99" i="228"/>
  <c r="G100" i="228"/>
  <c r="G101" i="228"/>
  <c r="G102" i="228"/>
  <c r="G103" i="228"/>
  <c r="G104" i="228"/>
  <c r="G106" i="228"/>
  <c r="G107" i="228"/>
  <c r="G108" i="228"/>
  <c r="G109" i="228"/>
  <c r="G110" i="228"/>
  <c r="G111" i="228"/>
  <c r="G112" i="228"/>
  <c r="G113" i="228"/>
  <c r="G117" i="228"/>
  <c r="G118" i="228"/>
  <c r="G119" i="228"/>
  <c r="G120" i="228"/>
  <c r="G121" i="228"/>
  <c r="G122" i="228"/>
  <c r="G123" i="228"/>
  <c r="G125" i="228"/>
  <c r="G126" i="228"/>
  <c r="G128" i="228"/>
  <c r="G129" i="228"/>
  <c r="G130" i="228"/>
  <c r="G131" i="228"/>
  <c r="G133" i="228"/>
  <c r="G134" i="228"/>
  <c r="G135" i="228"/>
  <c r="G136" i="228"/>
  <c r="G137" i="228"/>
  <c r="G138" i="228"/>
  <c r="G139" i="228"/>
  <c r="G141" i="228"/>
  <c r="G142" i="228"/>
  <c r="G145" i="228"/>
  <c r="G146" i="228"/>
  <c r="G148" i="228"/>
  <c r="G149" i="228"/>
  <c r="G150" i="228"/>
  <c r="G152" i="228"/>
  <c r="G153" i="228"/>
  <c r="G154" i="228"/>
  <c r="G155" i="228"/>
  <c r="G159" i="228"/>
  <c r="G162" i="228"/>
  <c r="G163" i="228"/>
  <c r="G165" i="228"/>
  <c r="G166" i="228"/>
  <c r="G167" i="228"/>
  <c r="G168" i="228"/>
  <c r="G169" i="228"/>
  <c r="G171" i="228"/>
  <c r="G174" i="228"/>
  <c r="G175" i="228"/>
  <c r="G176" i="228"/>
  <c r="G177" i="228"/>
  <c r="G180" i="228"/>
  <c r="G184" i="228"/>
  <c r="G185" i="228"/>
  <c r="G186" i="228"/>
  <c r="G187" i="228"/>
  <c r="G188" i="228"/>
  <c r="G190" i="228"/>
  <c r="G191" i="228"/>
  <c r="G192" i="228"/>
  <c r="G193" i="228"/>
  <c r="G194" i="228"/>
  <c r="G195" i="228"/>
  <c r="G196" i="228"/>
  <c r="G200" i="228"/>
  <c r="G201" i="228"/>
  <c r="G203" i="228"/>
  <c r="G204" i="228"/>
  <c r="G207" i="228"/>
  <c r="G208" i="228"/>
  <c r="G209" i="228"/>
  <c r="G210" i="228"/>
  <c r="G211" i="228"/>
  <c r="G212" i="228"/>
  <c r="G213" i="228"/>
  <c r="G215" i="228"/>
  <c r="G216" i="228"/>
  <c r="G217" i="228"/>
  <c r="G218" i="228"/>
  <c r="G219" i="228"/>
  <c r="G220" i="228"/>
  <c r="G221" i="228"/>
  <c r="G222" i="228"/>
  <c r="G223" i="228"/>
  <c r="G224" i="228"/>
  <c r="G225" i="228"/>
  <c r="G226" i="228"/>
  <c r="G227" i="228"/>
  <c r="G228" i="228"/>
  <c r="G229" i="228"/>
  <c r="G230" i="228"/>
  <c r="G231" i="228"/>
  <c r="G232" i="228"/>
  <c r="G233" i="228"/>
  <c r="G234" i="228"/>
  <c r="G235" i="228"/>
  <c r="G236" i="228"/>
  <c r="G237" i="228"/>
  <c r="G238" i="228"/>
  <c r="G239" i="228"/>
  <c r="G240" i="228"/>
  <c r="G241" i="228"/>
  <c r="G242" i="228"/>
  <c r="G243" i="228"/>
  <c r="G245" i="228"/>
  <c r="G246" i="228"/>
  <c r="G247" i="228"/>
  <c r="G248" i="228"/>
  <c r="G249" i="228"/>
  <c r="G250" i="228"/>
  <c r="G251" i="228"/>
  <c r="G252" i="228"/>
  <c r="G253" i="228"/>
  <c r="G255" i="228"/>
  <c r="G256" i="228"/>
  <c r="G257" i="228"/>
  <c r="G258" i="228"/>
  <c r="G259" i="228"/>
  <c r="G260" i="228"/>
  <c r="G261" i="228"/>
  <c r="G262" i="228"/>
  <c r="G263" i="228"/>
  <c r="G264" i="228"/>
  <c r="G266" i="228"/>
  <c r="G269" i="228"/>
  <c r="G270" i="228"/>
  <c r="G271" i="228"/>
  <c r="G273" i="228"/>
  <c r="G274" i="228"/>
  <c r="G276" i="228"/>
  <c r="G280" i="228"/>
  <c r="G281" i="228"/>
  <c r="G282" i="228"/>
  <c r="G285" i="228"/>
  <c r="G286" i="228"/>
  <c r="G287" i="228"/>
  <c r="G288" i="228"/>
  <c r="G289" i="228"/>
  <c r="G290" i="228"/>
  <c r="G293" i="228"/>
  <c r="G294" i="228"/>
  <c r="G297" i="228"/>
  <c r="G298" i="228"/>
  <c r="G299" i="228"/>
  <c r="G300" i="228"/>
  <c r="G301" i="228"/>
  <c r="G305" i="228"/>
  <c r="G306" i="228"/>
  <c r="G307" i="228"/>
  <c r="G308" i="228"/>
  <c r="G311" i="228"/>
  <c r="G313" i="228"/>
  <c r="G314" i="228"/>
  <c r="G315" i="228"/>
  <c r="G317" i="228"/>
  <c r="G318" i="228"/>
  <c r="G319" i="228"/>
  <c r="G323" i="228"/>
  <c r="G324" i="228"/>
  <c r="G325" i="228"/>
  <c r="G326" i="228"/>
  <c r="G328" i="228"/>
  <c r="G329" i="228"/>
  <c r="G330" i="228"/>
  <c r="G332" i="228"/>
  <c r="G333" i="228"/>
  <c r="G334" i="228"/>
  <c r="G335" i="228"/>
  <c r="G338" i="228"/>
  <c r="G339" i="228"/>
  <c r="G341" i="228"/>
  <c r="G342" i="228"/>
  <c r="G344" i="228"/>
  <c r="G345" i="228"/>
  <c r="G346" i="228"/>
  <c r="G349" i="228"/>
  <c r="G350" i="228"/>
  <c r="G351" i="228"/>
  <c r="G352" i="228"/>
  <c r="G354" i="228"/>
  <c r="G355" i="228"/>
  <c r="G358" i="228"/>
  <c r="G359" i="228"/>
  <c r="G360" i="228"/>
  <c r="G361" i="228"/>
  <c r="G362" i="228"/>
  <c r="G363" i="228"/>
  <c r="G366" i="228"/>
  <c r="G367" i="228"/>
  <c r="G368" i="228"/>
  <c r="G370" i="228"/>
  <c r="G371" i="228"/>
  <c r="G372" i="228"/>
  <c r="G373" i="228"/>
  <c r="G374" i="228"/>
  <c r="G375" i="228"/>
  <c r="G376" i="228"/>
  <c r="G378" i="228"/>
  <c r="G379" i="228"/>
  <c r="G380" i="228"/>
  <c r="G381" i="228"/>
  <c r="G382" i="228"/>
  <c r="G384" i="228"/>
  <c r="G386" i="228"/>
  <c r="G387" i="228"/>
  <c r="G388" i="228"/>
  <c r="G389" i="228"/>
  <c r="G390" i="228"/>
  <c r="G391" i="228"/>
  <c r="G392" i="228"/>
  <c r="G393" i="228"/>
  <c r="G394" i="228"/>
  <c r="G395" i="228"/>
  <c r="G396" i="228"/>
  <c r="G397" i="228"/>
  <c r="G398" i="228"/>
  <c r="G399" i="228"/>
  <c r="G400" i="228"/>
  <c r="G402" i="228"/>
  <c r="G403" i="228"/>
  <c r="G404" i="228"/>
  <c r="G405" i="228"/>
  <c r="G406" i="228"/>
  <c r="G407" i="228"/>
  <c r="G408" i="228"/>
  <c r="G409" i="228"/>
  <c r="G411" i="228"/>
  <c r="G413" i="228"/>
  <c r="G415" i="228"/>
  <c r="G416" i="228"/>
  <c r="G417" i="228"/>
  <c r="G418" i="228"/>
  <c r="G419" i="228"/>
  <c r="G420" i="228"/>
  <c r="G424" i="228"/>
  <c r="G425" i="228"/>
  <c r="G428" i="228"/>
  <c r="G431" i="228"/>
  <c r="G435" i="228"/>
  <c r="G18" i="228"/>
  <c r="G10" i="228"/>
  <c r="G11" i="228"/>
  <c r="G13" i="228"/>
  <c r="G14" i="228"/>
  <c r="I9" i="228"/>
  <c r="G9" i="228"/>
  <c r="G4" i="228"/>
  <c r="H91" i="227"/>
  <c r="H44" i="227"/>
  <c r="F33" i="227"/>
  <c r="F34" i="227"/>
  <c r="F36" i="227"/>
  <c r="F37" i="227"/>
  <c r="F38" i="227"/>
  <c r="F39" i="227"/>
  <c r="F40" i="227"/>
  <c r="F41" i="227"/>
  <c r="F44" i="227"/>
  <c r="F45" i="227"/>
  <c r="F46" i="227"/>
  <c r="F47" i="227"/>
  <c r="F48" i="227"/>
  <c r="F49" i="227"/>
  <c r="F50" i="227"/>
  <c r="F51" i="227"/>
  <c r="F52" i="227"/>
  <c r="F55" i="227"/>
  <c r="F56" i="227"/>
  <c r="F57" i="227"/>
  <c r="F58" i="227"/>
  <c r="F59" i="227"/>
  <c r="F61" i="227"/>
  <c r="F62" i="227"/>
  <c r="F65" i="227"/>
  <c r="F66" i="227"/>
  <c r="F67" i="227"/>
  <c r="F68" i="227"/>
  <c r="F69" i="227"/>
  <c r="F70" i="227"/>
  <c r="F71" i="227"/>
  <c r="F72" i="227"/>
  <c r="F74" i="227"/>
  <c r="F75" i="227"/>
  <c r="F79" i="227"/>
  <c r="F80" i="227"/>
  <c r="F81" i="227"/>
  <c r="F82" i="227"/>
  <c r="F86" i="227"/>
  <c r="F87" i="227"/>
  <c r="F88" i="227"/>
  <c r="F89" i="227"/>
  <c r="F91" i="227"/>
  <c r="F92" i="227"/>
  <c r="F93" i="227"/>
  <c r="F96" i="227"/>
  <c r="F97" i="227"/>
  <c r="F98" i="227"/>
  <c r="F99" i="227"/>
  <c r="F100" i="227"/>
  <c r="F102" i="227"/>
  <c r="F103" i="227"/>
  <c r="F106" i="227"/>
  <c r="F107" i="227"/>
  <c r="F108" i="227"/>
  <c r="F109" i="227"/>
  <c r="F110" i="227"/>
  <c r="F112" i="227"/>
  <c r="F113" i="227"/>
  <c r="F114" i="227"/>
  <c r="F115" i="227"/>
  <c r="F116" i="227"/>
  <c r="F117" i="227"/>
  <c r="F118" i="227"/>
  <c r="F120" i="227"/>
  <c r="F121" i="227"/>
  <c r="F122" i="227"/>
  <c r="F123" i="227"/>
  <c r="F125" i="227"/>
  <c r="F126" i="227"/>
  <c r="F130" i="227"/>
  <c r="F131" i="227"/>
  <c r="F132" i="227"/>
  <c r="F133" i="227"/>
  <c r="F134" i="227"/>
  <c r="F135" i="227"/>
  <c r="F138" i="227"/>
  <c r="F139" i="227"/>
  <c r="F141" i="227"/>
  <c r="F142" i="227"/>
  <c r="F143" i="227"/>
  <c r="F144" i="227"/>
  <c r="F145" i="227"/>
  <c r="F146" i="227"/>
  <c r="F147" i="227"/>
  <c r="F148" i="227"/>
  <c r="F149" i="227"/>
  <c r="F150" i="227"/>
  <c r="F151" i="227"/>
  <c r="F152" i="227"/>
  <c r="F153" i="227"/>
  <c r="F155" i="227"/>
  <c r="F156" i="227"/>
  <c r="F157" i="227"/>
  <c r="F158" i="227"/>
  <c r="F159" i="227"/>
  <c r="F160" i="227"/>
  <c r="F161" i="227"/>
  <c r="F162" i="227"/>
  <c r="F163" i="227"/>
  <c r="F165" i="227"/>
  <c r="F166" i="227"/>
  <c r="F167" i="227"/>
  <c r="F168" i="227"/>
  <c r="F169" i="227"/>
  <c r="F170" i="227"/>
  <c r="F171" i="227"/>
  <c r="F172" i="227"/>
  <c r="F173" i="227"/>
  <c r="F174" i="227"/>
  <c r="F175" i="227"/>
  <c r="F177" i="227"/>
  <c r="F178" i="227"/>
  <c r="F179" i="227"/>
  <c r="F180" i="227"/>
  <c r="F181" i="227"/>
  <c r="F182" i="227"/>
  <c r="F183" i="227"/>
  <c r="F184" i="227"/>
  <c r="F185" i="227"/>
  <c r="F32" i="227"/>
  <c r="H28" i="227"/>
  <c r="H29" i="227"/>
  <c r="F9" i="227"/>
  <c r="F10" i="227"/>
  <c r="F11" i="227"/>
  <c r="F12" i="227"/>
  <c r="F13" i="227"/>
  <c r="F16" i="227"/>
  <c r="F18" i="227"/>
  <c r="F19" i="227"/>
  <c r="F21" i="227"/>
  <c r="F22" i="227"/>
  <c r="F23" i="227"/>
  <c r="F24" i="227"/>
  <c r="F25" i="227"/>
  <c r="F27" i="227"/>
  <c r="F28" i="227"/>
  <c r="F29" i="227"/>
  <c r="F8" i="227"/>
  <c r="H27" i="227"/>
  <c r="H25" i="227"/>
  <c r="H22" i="227"/>
  <c r="H19" i="227"/>
  <c r="H10" i="227"/>
  <c r="F6" i="227"/>
  <c r="F159" i="130"/>
  <c r="F160" i="130"/>
  <c r="F161" i="130"/>
  <c r="F162" i="130"/>
  <c r="F163" i="130"/>
  <c r="F164" i="130"/>
  <c r="F165" i="130"/>
  <c r="F166" i="130"/>
  <c r="F167" i="130"/>
  <c r="F171" i="130"/>
  <c r="F172" i="130"/>
  <c r="F173" i="130"/>
  <c r="F158" i="130"/>
  <c r="F144" i="130"/>
  <c r="F145" i="130"/>
  <c r="F146" i="130"/>
  <c r="F147" i="130"/>
  <c r="F148" i="130"/>
  <c r="F149" i="130"/>
  <c r="F150" i="130"/>
  <c r="F152" i="130"/>
  <c r="F153" i="130"/>
  <c r="F154" i="130"/>
  <c r="F155" i="130"/>
  <c r="F143" i="130"/>
  <c r="F139" i="130"/>
  <c r="F138" i="130"/>
  <c r="H153" i="130"/>
  <c r="H152" i="130"/>
  <c r="H150" i="130"/>
  <c r="H145" i="130"/>
  <c r="F135" i="130"/>
  <c r="F129" i="130"/>
  <c r="F130" i="130"/>
  <c r="F131" i="130"/>
  <c r="F123" i="130"/>
  <c r="F124" i="130"/>
  <c r="F125" i="130"/>
  <c r="F126" i="130"/>
  <c r="F116" i="130"/>
  <c r="F117" i="130"/>
  <c r="F118" i="130"/>
  <c r="F134" i="130"/>
  <c r="F128" i="130"/>
  <c r="F122" i="130"/>
  <c r="F115" i="130"/>
  <c r="H68" i="130"/>
  <c r="F62" i="130"/>
  <c r="F63" i="130"/>
  <c r="F64" i="130"/>
  <c r="F66" i="130"/>
  <c r="F67" i="130"/>
  <c r="F68" i="130"/>
  <c r="F69" i="130"/>
  <c r="F72" i="130"/>
  <c r="F73" i="130"/>
  <c r="F74" i="130"/>
  <c r="F75" i="130"/>
  <c r="F78" i="130"/>
  <c r="F79" i="130"/>
  <c r="F80" i="130"/>
  <c r="F81" i="130"/>
  <c r="F82" i="130"/>
  <c r="F83" i="130"/>
  <c r="F84" i="130"/>
  <c r="F85" i="130"/>
  <c r="F86" i="130"/>
  <c r="F87" i="130"/>
  <c r="F88" i="130"/>
  <c r="F89" i="130"/>
  <c r="F90" i="130"/>
  <c r="F91" i="130"/>
  <c r="F92" i="130"/>
  <c r="F93" i="130"/>
  <c r="F94" i="130"/>
  <c r="F95" i="130"/>
  <c r="F96" i="130"/>
  <c r="F97" i="130"/>
  <c r="F98" i="130"/>
  <c r="F99" i="130"/>
  <c r="F100" i="130"/>
  <c r="F101" i="130"/>
  <c r="F102" i="130"/>
  <c r="F103" i="130"/>
  <c r="F104" i="130"/>
  <c r="F105" i="130"/>
  <c r="F106" i="130"/>
  <c r="F107" i="130"/>
  <c r="F108" i="130"/>
  <c r="F109" i="130"/>
  <c r="F111" i="130"/>
  <c r="F61" i="130"/>
  <c r="F56" i="130"/>
  <c r="F57" i="130"/>
  <c r="F55" i="130"/>
  <c r="F41" i="130"/>
  <c r="F43" i="130"/>
  <c r="F44" i="130"/>
  <c r="F45" i="130"/>
  <c r="F46" i="130"/>
  <c r="F47" i="130"/>
  <c r="F48" i="130"/>
  <c r="F49" i="130"/>
  <c r="F50" i="130"/>
  <c r="F51" i="130"/>
  <c r="F40" i="130"/>
  <c r="H33" i="130"/>
  <c r="F21" i="130"/>
  <c r="F22" i="130"/>
  <c r="F23" i="130"/>
  <c r="F24" i="130"/>
  <c r="F25" i="130"/>
  <c r="F27" i="130"/>
  <c r="F28" i="130"/>
  <c r="F29" i="130"/>
  <c r="F30" i="130"/>
  <c r="F31" i="130"/>
  <c r="F32" i="130"/>
  <c r="F33" i="130"/>
  <c r="F34" i="130"/>
  <c r="F36" i="130"/>
  <c r="F20" i="130"/>
  <c r="H17" i="130"/>
  <c r="F5" i="130"/>
  <c r="F6" i="130"/>
  <c r="F7" i="130"/>
  <c r="F10" i="130"/>
  <c r="F13" i="130"/>
  <c r="F15" i="130"/>
  <c r="F16" i="130"/>
  <c r="F17" i="130"/>
  <c r="F4" i="130"/>
  <c r="G58" i="226"/>
  <c r="G60" i="226"/>
  <c r="G61" i="226"/>
  <c r="G63" i="226"/>
  <c r="G64" i="226"/>
  <c r="G65" i="226"/>
  <c r="G67" i="226"/>
  <c r="G68" i="226"/>
  <c r="G70" i="226"/>
  <c r="G71" i="226"/>
  <c r="G72" i="226"/>
  <c r="G73" i="226"/>
  <c r="G75" i="226"/>
  <c r="G76" i="226"/>
  <c r="G77" i="226"/>
  <c r="G78" i="226"/>
  <c r="G79" i="226"/>
  <c r="G82" i="226"/>
  <c r="I73" i="226"/>
  <c r="I64" i="226"/>
  <c r="G57" i="226"/>
  <c r="G55" i="226"/>
  <c r="G34" i="226"/>
  <c r="G35" i="226"/>
  <c r="G36" i="226"/>
  <c r="G37" i="226"/>
  <c r="G40" i="226"/>
  <c r="G41" i="226"/>
  <c r="G42" i="226"/>
  <c r="G44" i="226"/>
  <c r="G45" i="226"/>
  <c r="G46" i="226"/>
  <c r="G49" i="226"/>
  <c r="G50" i="226"/>
  <c r="I35" i="226"/>
  <c r="G33" i="226"/>
  <c r="I34" i="226"/>
  <c r="G8" i="226"/>
  <c r="G9" i="226"/>
  <c r="G10" i="226"/>
  <c r="G11" i="226"/>
  <c r="G12" i="226"/>
  <c r="G15" i="226"/>
  <c r="G20" i="226"/>
  <c r="G21" i="226"/>
  <c r="G23" i="226"/>
  <c r="G24" i="226"/>
  <c r="G26" i="226"/>
  <c r="G27" i="226"/>
  <c r="G28" i="226"/>
  <c r="G29" i="226"/>
  <c r="G7" i="226"/>
  <c r="K231" i="225"/>
  <c r="I231" i="225"/>
  <c r="I227" i="225"/>
  <c r="I240" i="225"/>
  <c r="I237" i="225"/>
  <c r="I259" i="225"/>
  <c r="I308" i="225"/>
  <c r="I307" i="225"/>
  <c r="I303" i="225"/>
  <c r="G227" i="225"/>
  <c r="G228" i="225"/>
  <c r="G230" i="225"/>
  <c r="G231" i="225"/>
  <c r="G232" i="225"/>
  <c r="G233" i="225"/>
  <c r="G234" i="225"/>
  <c r="G235" i="225"/>
  <c r="G237" i="225"/>
  <c r="G238" i="225"/>
  <c r="G239" i="225"/>
  <c r="G240" i="225"/>
  <c r="G242" i="225"/>
  <c r="G243" i="225"/>
  <c r="G244" i="225"/>
  <c r="G245" i="225"/>
  <c r="G246" i="225"/>
  <c r="G248" i="225"/>
  <c r="G249" i="225"/>
  <c r="G250" i="225"/>
  <c r="G251" i="225"/>
  <c r="G252" i="225"/>
  <c r="G254" i="225"/>
  <c r="G255" i="225"/>
  <c r="G256" i="225"/>
  <c r="G257" i="225"/>
  <c r="G258" i="225"/>
  <c r="G259" i="225"/>
  <c r="G260" i="225"/>
  <c r="G261" i="225"/>
  <c r="G262" i="225"/>
  <c r="G263" i="225"/>
  <c r="G264" i="225"/>
  <c r="G265" i="225"/>
  <c r="G266" i="225"/>
  <c r="G267" i="225"/>
  <c r="G268" i="225"/>
  <c r="G269" i="225"/>
  <c r="G270" i="225"/>
  <c r="G271" i="225"/>
  <c r="G272" i="225"/>
  <c r="G273" i="225"/>
  <c r="G274" i="225"/>
  <c r="G276" i="225"/>
  <c r="G277" i="225"/>
  <c r="G278" i="225"/>
  <c r="G281" i="225"/>
  <c r="G282" i="225"/>
  <c r="G283" i="225"/>
  <c r="G284" i="225"/>
  <c r="G286" i="225"/>
  <c r="G287" i="225"/>
  <c r="G288" i="225"/>
  <c r="G289" i="225"/>
  <c r="G290" i="225"/>
  <c r="G291" i="225"/>
  <c r="G292" i="225"/>
  <c r="G293" i="225"/>
  <c r="G294" i="225"/>
  <c r="G295" i="225"/>
  <c r="G296" i="225"/>
  <c r="G297" i="225"/>
  <c r="G298" i="225"/>
  <c r="G299" i="225"/>
  <c r="G303" i="225"/>
  <c r="G304" i="225"/>
  <c r="G305" i="225"/>
  <c r="G306" i="225"/>
  <c r="G307" i="225"/>
  <c r="G308" i="225"/>
  <c r="G311" i="225"/>
  <c r="G312" i="225"/>
  <c r="G313" i="225"/>
  <c r="G315" i="225"/>
  <c r="G318" i="225"/>
  <c r="G319" i="225"/>
  <c r="G320" i="225"/>
  <c r="G321" i="225"/>
  <c r="G322" i="225"/>
  <c r="G323" i="225"/>
  <c r="G324" i="225"/>
  <c r="G325" i="225"/>
  <c r="G326" i="225"/>
  <c r="G327" i="225"/>
  <c r="G330" i="225"/>
  <c r="G331" i="225"/>
  <c r="G332" i="225"/>
  <c r="G333" i="225"/>
  <c r="G334" i="225"/>
  <c r="G335" i="225"/>
  <c r="G336" i="225"/>
  <c r="G337" i="225"/>
  <c r="G340" i="225"/>
  <c r="G341" i="225"/>
  <c r="G342" i="225"/>
  <c r="G343" i="225"/>
  <c r="G344" i="225"/>
  <c r="G345" i="225"/>
  <c r="G346" i="225"/>
  <c r="G347" i="225"/>
  <c r="G348" i="225"/>
  <c r="G226" i="225"/>
  <c r="G224" i="225"/>
  <c r="G221" i="225"/>
  <c r="I138" i="225"/>
  <c r="I171" i="225"/>
  <c r="I163" i="225"/>
  <c r="I166" i="225"/>
  <c r="I177" i="225"/>
  <c r="G195" i="225"/>
  <c r="G197" i="225"/>
  <c r="G200" i="225"/>
  <c r="G201" i="225"/>
  <c r="G202" i="225"/>
  <c r="G203" i="225"/>
  <c r="G204" i="225"/>
  <c r="G205" i="225"/>
  <c r="G206" i="225"/>
  <c r="G207" i="225"/>
  <c r="G208" i="225"/>
  <c r="G211" i="225"/>
  <c r="G212" i="225"/>
  <c r="G213" i="225"/>
  <c r="G214" i="225"/>
  <c r="G216" i="225"/>
  <c r="G194" i="225"/>
  <c r="G129" i="225"/>
  <c r="G130" i="225"/>
  <c r="G131" i="225"/>
  <c r="G134" i="225"/>
  <c r="G135" i="225"/>
  <c r="G136" i="225"/>
  <c r="G137" i="225"/>
  <c r="G138" i="225"/>
  <c r="G139" i="225"/>
  <c r="G140" i="225"/>
  <c r="G143" i="225"/>
  <c r="G144" i="225"/>
  <c r="G145" i="225"/>
  <c r="G146" i="225"/>
  <c r="G147" i="225"/>
  <c r="G148" i="225"/>
  <c r="G149" i="225"/>
  <c r="G150" i="225"/>
  <c r="G151" i="225"/>
  <c r="G153" i="225"/>
  <c r="G154" i="225"/>
  <c r="G155" i="225"/>
  <c r="G160" i="225"/>
  <c r="G161" i="225"/>
  <c r="G163" i="225"/>
  <c r="G165" i="225"/>
  <c r="G166" i="225"/>
  <c r="G167" i="225"/>
  <c r="G168" i="225"/>
  <c r="G169" i="225"/>
  <c r="G171" i="225"/>
  <c r="G172" i="225"/>
  <c r="G173" i="225"/>
  <c r="G174" i="225"/>
  <c r="G175" i="225"/>
  <c r="G176" i="225"/>
  <c r="G177" i="225"/>
  <c r="G179" i="225"/>
  <c r="G182" i="225"/>
  <c r="G183" i="225"/>
  <c r="G184" i="225"/>
  <c r="G185" i="225"/>
  <c r="G186" i="225"/>
  <c r="G190" i="225"/>
  <c r="G191" i="225"/>
  <c r="G128" i="225"/>
  <c r="G125" i="225"/>
  <c r="I125" i="225"/>
  <c r="I123" i="225"/>
  <c r="G123" i="225"/>
  <c r="G96" i="225"/>
  <c r="G97" i="225"/>
  <c r="G93" i="225"/>
  <c r="G94" i="225"/>
  <c r="G95" i="225"/>
  <c r="G98" i="225"/>
  <c r="G99" i="225"/>
  <c r="G100" i="225"/>
  <c r="G101" i="225"/>
  <c r="G102" i="225"/>
  <c r="G104" i="225"/>
  <c r="G106" i="225"/>
  <c r="G107" i="225"/>
  <c r="G110" i="225"/>
  <c r="G112" i="225"/>
  <c r="G113" i="225"/>
  <c r="G114" i="225"/>
  <c r="G115" i="225"/>
  <c r="G116" i="225"/>
  <c r="G117" i="225"/>
  <c r="G88" i="225"/>
  <c r="G92" i="225"/>
  <c r="I93" i="225"/>
  <c r="G87" i="225"/>
  <c r="I39" i="225"/>
  <c r="I42" i="225"/>
  <c r="G25" i="225"/>
  <c r="G26" i="225"/>
  <c r="G28" i="225"/>
  <c r="G29" i="225"/>
  <c r="G31" i="225"/>
  <c r="G32" i="225"/>
  <c r="G34" i="225"/>
  <c r="G35" i="225"/>
  <c r="G36" i="225"/>
  <c r="G37" i="225"/>
  <c r="G38" i="225"/>
  <c r="G39" i="225"/>
  <c r="G42" i="225"/>
  <c r="G44" i="225"/>
  <c r="G45" i="225"/>
  <c r="G47" i="225"/>
  <c r="G48" i="225"/>
  <c r="G49" i="225"/>
  <c r="G50" i="225"/>
  <c r="G51" i="225"/>
  <c r="G53" i="225"/>
  <c r="G54" i="225"/>
  <c r="G55" i="225"/>
  <c r="G58" i="225"/>
  <c r="G60" i="225"/>
  <c r="G61" i="225"/>
  <c r="G62" i="225"/>
  <c r="G63" i="225"/>
  <c r="G64" i="225"/>
  <c r="G66" i="225"/>
  <c r="G67" i="225"/>
  <c r="G68" i="225"/>
  <c r="G69" i="225"/>
  <c r="G70" i="225"/>
  <c r="G71" i="225"/>
  <c r="G72" i="225"/>
  <c r="G73" i="225"/>
  <c r="G74" i="225"/>
  <c r="G75" i="225"/>
  <c r="G76" i="225"/>
  <c r="G77" i="225"/>
  <c r="G78" i="225"/>
  <c r="G80" i="225"/>
  <c r="G81" i="225"/>
  <c r="G82" i="225"/>
  <c r="G84" i="225"/>
  <c r="G22" i="225"/>
  <c r="G24" i="225"/>
  <c r="G21" i="225"/>
  <c r="I16" i="225"/>
  <c r="G7" i="225"/>
  <c r="G9" i="225"/>
  <c r="G10" i="225"/>
  <c r="G13" i="225"/>
  <c r="G14" i="225"/>
  <c r="G15" i="225"/>
  <c r="G16" i="225"/>
  <c r="G17" i="225"/>
  <c r="I29" i="225"/>
  <c r="I26" i="225"/>
  <c r="I15" i="225"/>
  <c r="I10" i="225"/>
  <c r="G6" i="225"/>
  <c r="G244" i="224"/>
  <c r="G245" i="224"/>
  <c r="G246" i="224"/>
  <c r="G247" i="224"/>
  <c r="I172" i="224"/>
  <c r="I198" i="224"/>
  <c r="I200" i="224"/>
  <c r="I210" i="224"/>
  <c r="I207" i="224"/>
  <c r="I252" i="224"/>
  <c r="I241" i="224"/>
  <c r="G237" i="224"/>
  <c r="G238" i="224"/>
  <c r="G239" i="224"/>
  <c r="G240" i="224"/>
  <c r="G241" i="224"/>
  <c r="G243" i="224"/>
  <c r="G242" i="224"/>
  <c r="G162" i="224"/>
  <c r="G163" i="224"/>
  <c r="G164" i="224"/>
  <c r="G165" i="224"/>
  <c r="G166" i="224"/>
  <c r="G168" i="224"/>
  <c r="G169" i="224"/>
  <c r="G172" i="224"/>
  <c r="G173" i="224"/>
  <c r="G174" i="224"/>
  <c r="G177" i="224"/>
  <c r="G178" i="224"/>
  <c r="G179" i="224"/>
  <c r="G180" i="224"/>
  <c r="G182" i="224"/>
  <c r="G183" i="224"/>
  <c r="G186" i="224"/>
  <c r="G187" i="224"/>
  <c r="G188" i="224"/>
  <c r="G190" i="224"/>
  <c r="G195" i="224"/>
  <c r="G196" i="224"/>
  <c r="G197" i="224"/>
  <c r="G198" i="224"/>
  <c r="G200" i="224"/>
  <c r="G201" i="224"/>
  <c r="G202" i="224"/>
  <c r="G203" i="224"/>
  <c r="G204" i="224"/>
  <c r="G205" i="224"/>
  <c r="G206" i="224"/>
  <c r="G207" i="224"/>
  <c r="G208" i="224"/>
  <c r="G209" i="224"/>
  <c r="G210" i="224"/>
  <c r="G211" i="224"/>
  <c r="G214" i="224"/>
  <c r="G217" i="224"/>
  <c r="G218" i="224"/>
  <c r="G219" i="224"/>
  <c r="G221" i="224"/>
  <c r="G222" i="224"/>
  <c r="G223" i="224"/>
  <c r="G224" i="224"/>
  <c r="G225" i="224"/>
  <c r="G227" i="224"/>
  <c r="G229" i="224"/>
  <c r="G234" i="224"/>
  <c r="G235" i="224"/>
  <c r="G249" i="224"/>
  <c r="G250" i="224"/>
  <c r="G251" i="224"/>
  <c r="G252" i="224"/>
  <c r="G161" i="224"/>
  <c r="I154" i="224"/>
  <c r="I150" i="224"/>
  <c r="G150" i="224"/>
  <c r="G151" i="224"/>
  <c r="G152" i="224"/>
  <c r="G153" i="224"/>
  <c r="G154" i="224"/>
  <c r="G155" i="224"/>
  <c r="G156" i="224"/>
  <c r="G157" i="224"/>
  <c r="G149" i="224"/>
  <c r="G140" i="224"/>
  <c r="G141" i="224"/>
  <c r="G143" i="224"/>
  <c r="G144" i="224"/>
  <c r="G145" i="224"/>
  <c r="G122" i="224"/>
  <c r="G124" i="224"/>
  <c r="G125" i="224"/>
  <c r="G126" i="224"/>
  <c r="G127" i="224"/>
  <c r="G128" i="224"/>
  <c r="G129" i="224"/>
  <c r="G130" i="224"/>
  <c r="G132" i="224"/>
  <c r="G133" i="224"/>
  <c r="G134" i="224"/>
  <c r="G135" i="224"/>
  <c r="G121" i="224"/>
  <c r="G102" i="224"/>
  <c r="G103" i="224"/>
  <c r="G105" i="224"/>
  <c r="G106" i="224"/>
  <c r="G108" i="224"/>
  <c r="G110" i="224"/>
  <c r="G112" i="224"/>
  <c r="G113" i="224"/>
  <c r="G114" i="224"/>
  <c r="G116" i="224"/>
  <c r="G117" i="224"/>
  <c r="G118" i="224"/>
  <c r="G101" i="224"/>
  <c r="G99" i="224"/>
  <c r="I91" i="224"/>
  <c r="G71" i="224"/>
  <c r="G72" i="224"/>
  <c r="G73" i="224"/>
  <c r="G74" i="224"/>
  <c r="G77" i="224"/>
  <c r="G78" i="224"/>
  <c r="G79" i="224"/>
  <c r="G80" i="224"/>
  <c r="G81" i="224"/>
  <c r="G83" i="224"/>
  <c r="G87" i="224"/>
  <c r="G88" i="224"/>
  <c r="G89" i="224"/>
  <c r="G90" i="224"/>
  <c r="G91" i="224"/>
  <c r="G92" i="224"/>
  <c r="G93" i="224"/>
  <c r="G94" i="224"/>
  <c r="G95" i="224"/>
  <c r="G70" i="224"/>
  <c r="I70" i="224"/>
  <c r="G69" i="224"/>
  <c r="G65" i="224"/>
  <c r="G62" i="224"/>
  <c r="I46" i="224"/>
  <c r="I45" i="224"/>
  <c r="G31" i="224"/>
  <c r="G32" i="224"/>
  <c r="G33" i="224"/>
  <c r="G34" i="224"/>
  <c r="G35" i="224"/>
  <c r="G37" i="224"/>
  <c r="G38" i="224"/>
  <c r="G39" i="224"/>
  <c r="G42" i="224"/>
  <c r="G43" i="224"/>
  <c r="G45" i="224"/>
  <c r="G46" i="224"/>
  <c r="G47" i="224"/>
  <c r="G50" i="224"/>
  <c r="G51" i="224"/>
  <c r="G52" i="224"/>
  <c r="G53" i="224"/>
  <c r="G54" i="224"/>
  <c r="G55" i="224"/>
  <c r="G56" i="224"/>
  <c r="G57" i="224"/>
  <c r="G58" i="224"/>
  <c r="G59" i="224"/>
  <c r="G60" i="224"/>
  <c r="G30" i="224"/>
  <c r="G12" i="224"/>
  <c r="G13" i="224"/>
  <c r="G14" i="224"/>
  <c r="G16" i="224"/>
  <c r="G18" i="224"/>
  <c r="G19" i="224"/>
  <c r="G20" i="224"/>
  <c r="G21" i="224"/>
  <c r="G22" i="224"/>
  <c r="G23" i="224"/>
  <c r="G24" i="224"/>
  <c r="G25" i="224"/>
  <c r="G26" i="224"/>
  <c r="G27" i="224"/>
  <c r="G11" i="224"/>
  <c r="I23" i="224"/>
  <c r="G5" i="224"/>
  <c r="G6" i="224"/>
  <c r="G7" i="224"/>
  <c r="G4" i="224"/>
  <c r="G85" i="223"/>
  <c r="G86" i="223"/>
  <c r="G88" i="223"/>
  <c r="G89" i="223"/>
  <c r="G90" i="223"/>
  <c r="G92" i="223"/>
  <c r="G93" i="223"/>
  <c r="G94" i="223"/>
  <c r="G95" i="223"/>
  <c r="G96" i="223"/>
  <c r="G97" i="223"/>
  <c r="G100" i="223"/>
  <c r="G102" i="223"/>
  <c r="G103" i="223"/>
  <c r="G104" i="223"/>
  <c r="G105" i="223"/>
  <c r="G106" i="223"/>
  <c r="G107" i="223"/>
  <c r="G74" i="223"/>
  <c r="G76" i="223"/>
  <c r="G77" i="223"/>
  <c r="G78" i="223"/>
  <c r="G79" i="223"/>
  <c r="G80" i="223"/>
  <c r="G81" i="223"/>
  <c r="G82" i="223"/>
  <c r="G73" i="223"/>
  <c r="G50" i="223"/>
  <c r="G51" i="223"/>
  <c r="G53" i="223"/>
  <c r="G54" i="223"/>
  <c r="G56" i="223"/>
  <c r="G57" i="223"/>
  <c r="G58" i="223"/>
  <c r="G59" i="223"/>
  <c r="G62" i="223"/>
  <c r="G63" i="223"/>
  <c r="G64" i="223"/>
  <c r="G67" i="223"/>
  <c r="G68" i="223"/>
  <c r="G69" i="223"/>
  <c r="K59" i="223"/>
  <c r="I59" i="223"/>
  <c r="G49" i="223"/>
  <c r="G44" i="223"/>
  <c r="I38" i="223"/>
  <c r="G26" i="223"/>
  <c r="G27" i="223"/>
  <c r="G28" i="223"/>
  <c r="G30" i="223"/>
  <c r="G31" i="223"/>
  <c r="G32" i="223"/>
  <c r="G33" i="223"/>
  <c r="G34" i="223"/>
  <c r="G35" i="223"/>
  <c r="G36" i="223"/>
  <c r="G37" i="223"/>
  <c r="G38" i="223"/>
  <c r="G39" i="223"/>
  <c r="G40" i="223"/>
  <c r="G25" i="223"/>
  <c r="I27" i="223"/>
  <c r="I26" i="223"/>
  <c r="G5" i="223"/>
  <c r="G6" i="223"/>
  <c r="G7" i="223"/>
  <c r="G10" i="223"/>
  <c r="G11" i="223"/>
  <c r="G12" i="223"/>
  <c r="G13" i="223"/>
  <c r="G14" i="223"/>
  <c r="G15" i="223"/>
  <c r="G16" i="223"/>
  <c r="G17" i="223"/>
  <c r="G18" i="223"/>
  <c r="G20" i="223"/>
  <c r="G21" i="223"/>
  <c r="G4" i="223"/>
  <c r="I51" i="221"/>
  <c r="I52" i="221"/>
  <c r="I53" i="221"/>
  <c r="I176" i="221"/>
  <c r="I174" i="221"/>
  <c r="I169" i="221"/>
  <c r="K165" i="221"/>
  <c r="I165" i="221"/>
  <c r="G162" i="221"/>
  <c r="G163" i="221"/>
  <c r="G164" i="221"/>
  <c r="G165" i="221"/>
  <c r="G166" i="221"/>
  <c r="G167" i="221"/>
  <c r="G168" i="221"/>
  <c r="G169" i="221"/>
  <c r="G171" i="221"/>
  <c r="G172" i="221"/>
  <c r="G173" i="221"/>
  <c r="G174" i="221"/>
  <c r="G175" i="221"/>
  <c r="G176" i="221"/>
  <c r="G177" i="221"/>
  <c r="G179" i="221"/>
  <c r="G180" i="221"/>
  <c r="G184" i="221"/>
  <c r="G187" i="221"/>
  <c r="G190" i="221"/>
  <c r="G191" i="221"/>
  <c r="G192" i="221"/>
  <c r="G193" i="221"/>
  <c r="G195" i="221"/>
  <c r="G198" i="221"/>
  <c r="G199" i="221"/>
  <c r="G201" i="221"/>
  <c r="G202" i="221"/>
  <c r="G204" i="221"/>
  <c r="G205" i="221"/>
  <c r="G206" i="221"/>
  <c r="G207" i="221"/>
  <c r="G147" i="221"/>
  <c r="G148" i="221"/>
  <c r="G149" i="221"/>
  <c r="G150" i="221"/>
  <c r="G151" i="221"/>
  <c r="G152" i="221"/>
  <c r="G153" i="221"/>
  <c r="G154" i="221"/>
  <c r="G155" i="221"/>
  <c r="G156" i="221"/>
  <c r="G157" i="221"/>
  <c r="G158" i="221"/>
  <c r="G159" i="221"/>
  <c r="G146" i="221"/>
  <c r="K150" i="221"/>
  <c r="I154" i="221"/>
  <c r="I150" i="221"/>
  <c r="G140" i="221"/>
  <c r="G142" i="221"/>
  <c r="G143" i="221"/>
  <c r="G134" i="221"/>
  <c r="G135" i="221"/>
  <c r="G139" i="221"/>
  <c r="G133" i="221"/>
  <c r="G131" i="221"/>
  <c r="G125" i="221"/>
  <c r="G128" i="221"/>
  <c r="G124" i="221"/>
  <c r="G120" i="221"/>
  <c r="G111" i="221"/>
  <c r="G112" i="221"/>
  <c r="G113" i="221"/>
  <c r="G114" i="221"/>
  <c r="G115" i="221"/>
  <c r="G116" i="221"/>
  <c r="G117" i="221"/>
  <c r="G118" i="221"/>
  <c r="G119" i="221"/>
  <c r="G108" i="221"/>
  <c r="G107" i="221"/>
  <c r="G106" i="221"/>
  <c r="G105" i="221"/>
  <c r="I107" i="221"/>
  <c r="I108" i="221"/>
  <c r="K108" i="221"/>
  <c r="K107" i="221"/>
  <c r="I106" i="221"/>
  <c r="G94" i="221"/>
  <c r="G95" i="221"/>
  <c r="G96" i="221"/>
  <c r="G97" i="221"/>
  <c r="G98" i="221"/>
  <c r="G99" i="221"/>
  <c r="G100" i="221"/>
  <c r="G71" i="221"/>
  <c r="G74" i="221"/>
  <c r="G75" i="221"/>
  <c r="G77" i="221"/>
  <c r="G78" i="221"/>
  <c r="G80" i="221"/>
  <c r="G81" i="221"/>
  <c r="G82" i="221"/>
  <c r="G83" i="221"/>
  <c r="G87" i="221"/>
  <c r="G88" i="221"/>
  <c r="G89" i="221"/>
  <c r="G91" i="221"/>
  <c r="G92" i="221"/>
  <c r="G70" i="221"/>
  <c r="G18" i="221"/>
  <c r="G10" i="221"/>
  <c r="G11" i="221"/>
  <c r="G12" i="221"/>
  <c r="G21" i="221"/>
  <c r="G22" i="221"/>
  <c r="G23" i="221"/>
  <c r="G28" i="221"/>
  <c r="G29" i="221"/>
  <c r="G30" i="221"/>
  <c r="G31" i="221"/>
  <c r="G32" i="221"/>
  <c r="G33" i="221"/>
  <c r="G34" i="221"/>
  <c r="G40" i="221"/>
  <c r="G41" i="221"/>
  <c r="G42" i="221"/>
  <c r="G45" i="221"/>
  <c r="G46" i="221"/>
  <c r="G44" i="221"/>
  <c r="G63" i="221"/>
  <c r="G64" i="221"/>
  <c r="G65" i="221"/>
  <c r="G51" i="221"/>
  <c r="G52" i="221"/>
  <c r="G53" i="221"/>
  <c r="G54" i="221"/>
  <c r="G55" i="221"/>
  <c r="G56" i="221"/>
  <c r="G62" i="221"/>
  <c r="G60" i="221"/>
  <c r="G50" i="221"/>
  <c r="K52" i="221"/>
  <c r="I50" i="221"/>
  <c r="K46" i="221"/>
  <c r="I46" i="221"/>
  <c r="G39" i="221"/>
  <c r="G26" i="221"/>
  <c r="G20" i="221"/>
  <c r="G17" i="221"/>
  <c r="G14" i="221"/>
  <c r="G7" i="221"/>
  <c r="G9" i="221"/>
  <c r="G4" i="221"/>
  <c r="G111" i="217"/>
  <c r="G106" i="217"/>
  <c r="G107" i="217"/>
  <c r="G108" i="217"/>
  <c r="G100" i="217"/>
  <c r="G101" i="217"/>
  <c r="G96" i="217"/>
  <c r="G110" i="217"/>
  <c r="G105" i="217"/>
  <c r="G99" i="217"/>
  <c r="G95" i="217"/>
  <c r="G68" i="217"/>
  <c r="G69" i="217"/>
  <c r="G70" i="217"/>
  <c r="G72" i="217"/>
  <c r="G76" i="217"/>
  <c r="G77" i="217"/>
  <c r="G78" i="217"/>
  <c r="G81" i="217"/>
  <c r="G82" i="217"/>
  <c r="G83" i="217"/>
  <c r="G84" i="217"/>
  <c r="G85" i="217"/>
  <c r="G86" i="217"/>
  <c r="G87" i="217"/>
  <c r="G88" i="217"/>
  <c r="G89" i="217"/>
  <c r="G91" i="217"/>
  <c r="I68" i="217"/>
  <c r="G67" i="217"/>
  <c r="G47" i="217"/>
  <c r="G48" i="217"/>
  <c r="G49" i="217"/>
  <c r="G51" i="217"/>
  <c r="G52" i="217"/>
  <c r="G55" i="217"/>
  <c r="G56" i="217"/>
  <c r="G57" i="217"/>
  <c r="G58" i="217"/>
  <c r="G62" i="217"/>
  <c r="G63" i="217"/>
  <c r="G46" i="217"/>
  <c r="I44" i="217"/>
  <c r="G29" i="217"/>
  <c r="G30" i="217"/>
  <c r="G31" i="217"/>
  <c r="G33" i="217"/>
  <c r="G34" i="217"/>
  <c r="G35" i="217"/>
  <c r="G37" i="217"/>
  <c r="G38" i="217"/>
  <c r="G39" i="217"/>
  <c r="G43" i="217"/>
  <c r="G44" i="217"/>
  <c r="G28" i="217"/>
  <c r="G10" i="217"/>
  <c r="G11" i="217"/>
  <c r="G12" i="217"/>
  <c r="G13" i="217"/>
  <c r="G14" i="217"/>
  <c r="G18" i="217"/>
  <c r="G19" i="217"/>
  <c r="G20" i="217"/>
  <c r="G23" i="217"/>
  <c r="G24" i="217"/>
  <c r="G25" i="217"/>
  <c r="G5" i="217"/>
  <c r="G9" i="217"/>
  <c r="I11" i="217"/>
  <c r="G4" i="217"/>
  <c r="F171" i="220"/>
  <c r="F172" i="220"/>
  <c r="F174" i="220"/>
  <c r="F175" i="220"/>
  <c r="F176" i="220"/>
  <c r="F177" i="220"/>
  <c r="F167" i="220"/>
  <c r="F170" i="220"/>
  <c r="F169" i="220"/>
  <c r="F181" i="220"/>
  <c r="F185" i="220"/>
  <c r="F186" i="220"/>
  <c r="F187" i="220"/>
  <c r="F188" i="220"/>
  <c r="F189" i="220"/>
  <c r="F190" i="220"/>
  <c r="F191" i="220"/>
  <c r="F180" i="220"/>
  <c r="F193" i="220"/>
  <c r="F194" i="220"/>
  <c r="F195" i="220"/>
  <c r="F196" i="220"/>
  <c r="F197" i="220"/>
  <c r="F198" i="220"/>
  <c r="F199" i="220"/>
  <c r="F200" i="220"/>
  <c r="F201" i="220"/>
  <c r="F202" i="220"/>
  <c r="F203" i="220"/>
  <c r="F204" i="220"/>
  <c r="F205" i="220"/>
  <c r="F206" i="220"/>
  <c r="F208" i="220"/>
  <c r="F209" i="220"/>
  <c r="F210" i="220"/>
  <c r="F211" i="220"/>
  <c r="F212" i="220"/>
  <c r="F213" i="220"/>
  <c r="F214" i="220"/>
  <c r="F215" i="220"/>
  <c r="F216" i="220"/>
  <c r="F217" i="220"/>
  <c r="F218" i="220"/>
  <c r="F221" i="220"/>
  <c r="F222" i="220"/>
  <c r="F223" i="220"/>
  <c r="F224" i="220"/>
  <c r="F226" i="220"/>
  <c r="F227" i="220"/>
  <c r="F228" i="220"/>
  <c r="F229" i="220"/>
  <c r="F230" i="220"/>
  <c r="F231" i="220"/>
  <c r="F233" i="220"/>
  <c r="F234" i="220"/>
  <c r="F235" i="220"/>
  <c r="F236" i="220"/>
  <c r="F240" i="220"/>
  <c r="F241" i="220"/>
  <c r="F242" i="220"/>
  <c r="F243" i="220"/>
  <c r="F244" i="220"/>
  <c r="H236" i="220"/>
  <c r="H223" i="220"/>
  <c r="H221" i="220"/>
  <c r="H217" i="220"/>
  <c r="H213" i="220"/>
  <c r="H211" i="220"/>
  <c r="H205" i="220"/>
  <c r="H201" i="220"/>
  <c r="H189" i="220"/>
  <c r="H174" i="220"/>
  <c r="F166" i="220"/>
  <c r="F162" i="220"/>
  <c r="F157" i="220"/>
  <c r="F158" i="220"/>
  <c r="F159" i="220"/>
  <c r="F160" i="220"/>
  <c r="F156" i="220"/>
  <c r="F119" i="220"/>
  <c r="F120" i="220"/>
  <c r="F121" i="220"/>
  <c r="F122" i="220"/>
  <c r="F123" i="220"/>
  <c r="F124" i="220"/>
  <c r="F125" i="220"/>
  <c r="F126" i="220"/>
  <c r="F127" i="220"/>
  <c r="F128" i="220"/>
  <c r="F131" i="220"/>
  <c r="F132" i="220"/>
  <c r="F133" i="220"/>
  <c r="F134" i="220"/>
  <c r="F135" i="220"/>
  <c r="F136" i="220"/>
  <c r="F137" i="220"/>
  <c r="F138" i="220"/>
  <c r="F141" i="220"/>
  <c r="F146" i="220"/>
  <c r="F147" i="220"/>
  <c r="F148" i="220"/>
  <c r="F149" i="220"/>
  <c r="F151" i="220"/>
  <c r="F152" i="220"/>
  <c r="F115" i="220"/>
  <c r="F116" i="220"/>
  <c r="H109" i="220"/>
  <c r="F107" i="220"/>
  <c r="F108" i="220"/>
  <c r="F109" i="220"/>
  <c r="F114" i="220"/>
  <c r="F118" i="220"/>
  <c r="F112" i="220"/>
  <c r="F106" i="220"/>
  <c r="H108" i="220"/>
  <c r="F86" i="220"/>
  <c r="F87" i="220"/>
  <c r="F88" i="220"/>
  <c r="F89" i="220"/>
  <c r="F90" i="220"/>
  <c r="F91" i="220"/>
  <c r="F92" i="220"/>
  <c r="F93" i="220"/>
  <c r="F94" i="220"/>
  <c r="F95" i="220"/>
  <c r="F96" i="220"/>
  <c r="F97" i="220"/>
  <c r="F98" i="220"/>
  <c r="F99" i="220"/>
  <c r="F83" i="220"/>
  <c r="F85" i="220"/>
  <c r="J98" i="220"/>
  <c r="F102" i="220"/>
  <c r="H98" i="220"/>
  <c r="H90" i="220"/>
  <c r="F82" i="220"/>
  <c r="F80" i="220"/>
  <c r="F75" i="220"/>
  <c r="F68" i="220"/>
  <c r="F69" i="220"/>
  <c r="F70" i="220"/>
  <c r="F71" i="220"/>
  <c r="F72" i="220"/>
  <c r="F73" i="220"/>
  <c r="F67" i="220"/>
  <c r="H46" i="220"/>
  <c r="F63" i="220"/>
  <c r="F60" i="220"/>
  <c r="F50" i="220"/>
  <c r="F51" i="220"/>
  <c r="F52" i="220"/>
  <c r="F53" i="220"/>
  <c r="F54" i="220"/>
  <c r="F55" i="220"/>
  <c r="F56" i="220"/>
  <c r="F57" i="220"/>
  <c r="F58" i="220"/>
  <c r="F59" i="220"/>
  <c r="F62" i="220"/>
  <c r="H55" i="220"/>
  <c r="F49" i="220"/>
  <c r="H45" i="220"/>
  <c r="F27" i="220"/>
  <c r="F28" i="220"/>
  <c r="F29" i="220"/>
  <c r="F30" i="220"/>
  <c r="F31" i="220"/>
  <c r="F32" i="220"/>
  <c r="F33" i="220"/>
  <c r="F34" i="220"/>
  <c r="F35" i="220"/>
  <c r="F36" i="220"/>
  <c r="F37" i="220"/>
  <c r="F38" i="220"/>
  <c r="F39" i="220"/>
  <c r="F40" i="220"/>
  <c r="F41" i="220"/>
  <c r="F42" i="220"/>
  <c r="F43" i="220"/>
  <c r="F44" i="220"/>
  <c r="F45" i="220"/>
  <c r="F46" i="220"/>
  <c r="F26" i="220"/>
  <c r="F5" i="220"/>
  <c r="F6" i="220"/>
  <c r="F7" i="220"/>
  <c r="F8" i="220"/>
  <c r="F11" i="220"/>
  <c r="F12" i="220"/>
  <c r="F13" i="220"/>
  <c r="F14" i="220"/>
  <c r="F15" i="220"/>
  <c r="F16" i="220"/>
  <c r="F18" i="220"/>
  <c r="F19" i="220"/>
  <c r="F20" i="220"/>
  <c r="F21" i="220"/>
  <c r="F22" i="220"/>
  <c r="F4" i="220"/>
  <c r="H30" i="220"/>
  <c r="H31" i="220"/>
  <c r="H14" i="220"/>
  <c r="J29" i="220"/>
  <c r="H29" i="220"/>
  <c r="H27" i="220"/>
  <c r="H15" i="220"/>
  <c r="J15" i="220"/>
  <c r="F154" i="215"/>
  <c r="F138" i="215"/>
  <c r="F139" i="215"/>
  <c r="F140" i="215"/>
  <c r="F142" i="215"/>
  <c r="F143" i="215"/>
  <c r="F145" i="215"/>
  <c r="F146" i="215"/>
  <c r="F147" i="215"/>
  <c r="F148" i="215"/>
  <c r="F149" i="215"/>
  <c r="F150" i="215"/>
  <c r="H148" i="215"/>
  <c r="H149" i="215"/>
  <c r="F137" i="215"/>
  <c r="H147" i="215"/>
  <c r="H140" i="215"/>
  <c r="H134" i="215"/>
  <c r="F122" i="215"/>
  <c r="F123" i="215"/>
  <c r="F124" i="215"/>
  <c r="F127" i="215"/>
  <c r="F128" i="215"/>
  <c r="F130" i="215"/>
  <c r="F131" i="215"/>
  <c r="F132" i="215"/>
  <c r="F133" i="215"/>
  <c r="F134" i="215"/>
  <c r="F135" i="215"/>
  <c r="F105" i="215"/>
  <c r="F106" i="215"/>
  <c r="F107" i="215"/>
  <c r="F108" i="215"/>
  <c r="F109" i="215"/>
  <c r="F110" i="215"/>
  <c r="F111" i="215"/>
  <c r="F112" i="215"/>
  <c r="F121" i="215"/>
  <c r="F117" i="215"/>
  <c r="F104" i="215"/>
  <c r="H86" i="215"/>
  <c r="H87" i="215"/>
  <c r="H88" i="215"/>
  <c r="F76" i="215"/>
  <c r="F77" i="215"/>
  <c r="F79" i="215"/>
  <c r="F80" i="215"/>
  <c r="F82" i="215"/>
  <c r="F83" i="215"/>
  <c r="F84" i="215"/>
  <c r="F85" i="215"/>
  <c r="F86" i="215"/>
  <c r="F87" i="215"/>
  <c r="F88" i="215"/>
  <c r="F89" i="215"/>
  <c r="F90" i="215"/>
  <c r="F91" i="215"/>
  <c r="F92" i="215"/>
  <c r="F93" i="215"/>
  <c r="F94" i="215"/>
  <c r="F95" i="215"/>
  <c r="F97" i="215"/>
  <c r="F98" i="215"/>
  <c r="F99" i="215"/>
  <c r="F100" i="215"/>
  <c r="F101" i="215"/>
  <c r="H92" i="215"/>
  <c r="J88" i="215"/>
  <c r="H85" i="215"/>
  <c r="F75" i="215"/>
  <c r="F70" i="215"/>
  <c r="F66" i="215"/>
  <c r="F63" i="215"/>
  <c r="F40" i="215"/>
  <c r="F41" i="215"/>
  <c r="F42" i="215"/>
  <c r="F43" i="215"/>
  <c r="F46" i="215"/>
  <c r="F47" i="215"/>
  <c r="F48" i="215"/>
  <c r="F51" i="215"/>
  <c r="F52" i="215"/>
  <c r="F53" i="215"/>
  <c r="F54" i="215"/>
  <c r="F55" i="215"/>
  <c r="F56" i="215"/>
  <c r="F57" i="215"/>
  <c r="F58" i="215"/>
  <c r="F59" i="215"/>
  <c r="F36" i="215"/>
  <c r="F37" i="215"/>
  <c r="F38" i="215"/>
  <c r="F35" i="215"/>
  <c r="H43" i="215"/>
  <c r="H42" i="215"/>
  <c r="H36" i="215"/>
  <c r="F6" i="215"/>
  <c r="F7" i="215"/>
  <c r="F8" i="215"/>
  <c r="F9" i="215"/>
  <c r="F10" i="215"/>
  <c r="F11" i="215"/>
  <c r="F12" i="215"/>
  <c r="F13" i="215"/>
  <c r="F15" i="215"/>
  <c r="F16" i="215"/>
  <c r="F17" i="215"/>
  <c r="F18" i="215"/>
  <c r="F19" i="215"/>
  <c r="F20" i="215"/>
  <c r="F21" i="215"/>
  <c r="F22" i="215"/>
  <c r="F23" i="215"/>
  <c r="F24" i="215"/>
  <c r="F25" i="215"/>
  <c r="F26" i="215"/>
  <c r="F27" i="215"/>
  <c r="F28" i="215"/>
  <c r="F29" i="215"/>
  <c r="F30" i="215"/>
  <c r="F31" i="215"/>
  <c r="F32" i="215"/>
  <c r="F5" i="215"/>
  <c r="L19" i="215"/>
  <c r="H28" i="215"/>
  <c r="H26" i="215"/>
  <c r="H19" i="215"/>
  <c r="J19" i="215"/>
  <c r="J17" i="215"/>
  <c r="H17" i="215"/>
  <c r="I100" i="219"/>
  <c r="O117" i="219"/>
  <c r="M117" i="219"/>
  <c r="K117" i="219"/>
  <c r="I117" i="219"/>
  <c r="I197" i="219"/>
  <c r="I196" i="219"/>
  <c r="G49" i="219"/>
  <c r="G50" i="219"/>
  <c r="G53" i="219"/>
  <c r="G54" i="219"/>
  <c r="G55" i="219"/>
  <c r="G56" i="219"/>
  <c r="G58" i="219"/>
  <c r="G59" i="219"/>
  <c r="G60" i="219"/>
  <c r="G63" i="219"/>
  <c r="G64" i="219"/>
  <c r="G65" i="219"/>
  <c r="G66" i="219"/>
  <c r="G67" i="219"/>
  <c r="G70" i="219"/>
  <c r="G71" i="219"/>
  <c r="G72" i="219"/>
  <c r="G76" i="219"/>
  <c r="G78" i="219"/>
  <c r="G82" i="219"/>
  <c r="G83" i="219"/>
  <c r="G85" i="219"/>
  <c r="G86" i="219"/>
  <c r="G87" i="219"/>
  <c r="G88" i="219"/>
  <c r="G89" i="219"/>
  <c r="G90" i="219"/>
  <c r="G94" i="219"/>
  <c r="G95" i="219"/>
  <c r="G96" i="219"/>
  <c r="G98" i="219"/>
  <c r="G99" i="219"/>
  <c r="G100" i="219"/>
  <c r="G103" i="219"/>
  <c r="G105" i="219"/>
  <c r="G106" i="219"/>
  <c r="G108" i="219"/>
  <c r="G109" i="219"/>
  <c r="G110" i="219"/>
  <c r="G112" i="219"/>
  <c r="G113" i="219"/>
  <c r="G114" i="219"/>
  <c r="G115" i="219"/>
  <c r="G116" i="219"/>
  <c r="G117" i="219"/>
  <c r="G118" i="219"/>
  <c r="G119" i="219"/>
  <c r="G120" i="219"/>
  <c r="G123" i="219"/>
  <c r="G125" i="219"/>
  <c r="G126" i="219"/>
  <c r="G127" i="219"/>
  <c r="G128" i="219"/>
  <c r="G130" i="219"/>
  <c r="G131" i="219"/>
  <c r="G132" i="219"/>
  <c r="G133" i="219"/>
  <c r="G136" i="219"/>
  <c r="G137" i="219"/>
  <c r="G138" i="219"/>
  <c r="G139" i="219"/>
  <c r="G140" i="219"/>
  <c r="G141" i="219"/>
  <c r="G142" i="219"/>
  <c r="G146" i="219"/>
  <c r="G150" i="219"/>
  <c r="G151" i="219"/>
  <c r="G152" i="219"/>
  <c r="G153" i="219"/>
  <c r="G156" i="219"/>
  <c r="G157" i="219"/>
  <c r="G158" i="219"/>
  <c r="G159" i="219"/>
  <c r="G162" i="219"/>
  <c r="G164" i="219"/>
  <c r="G165" i="219"/>
  <c r="G166" i="219"/>
  <c r="G167" i="219"/>
  <c r="G169" i="219"/>
  <c r="G170" i="219"/>
  <c r="G171" i="219"/>
  <c r="G172" i="219"/>
  <c r="G173" i="219"/>
  <c r="G175" i="219"/>
  <c r="G177" i="219"/>
  <c r="G178" i="219"/>
  <c r="G179" i="219"/>
  <c r="G180" i="219"/>
  <c r="G181" i="219"/>
  <c r="G182" i="219"/>
  <c r="G183" i="219"/>
  <c r="G184" i="219"/>
  <c r="G186" i="219"/>
  <c r="G187" i="219"/>
  <c r="G189" i="219"/>
  <c r="G191" i="219"/>
  <c r="G192" i="219"/>
  <c r="G194" i="219"/>
  <c r="G195" i="219"/>
  <c r="G196" i="219"/>
  <c r="G197" i="219"/>
  <c r="G198" i="219"/>
  <c r="G199" i="219"/>
  <c r="G203" i="219"/>
  <c r="G48" i="219"/>
  <c r="G44" i="219"/>
  <c r="G42" i="219"/>
  <c r="G41" i="219"/>
  <c r="I38" i="219"/>
  <c r="G27" i="219"/>
  <c r="G28" i="219"/>
  <c r="G29" i="219"/>
  <c r="G31" i="219"/>
  <c r="G32" i="219"/>
  <c r="G33" i="219"/>
  <c r="G34" i="219"/>
  <c r="G35" i="219"/>
  <c r="G36" i="219"/>
  <c r="G37" i="219"/>
  <c r="G38" i="219"/>
  <c r="G9" i="219"/>
  <c r="G10" i="219"/>
  <c r="G11" i="219"/>
  <c r="G12" i="219"/>
  <c r="G18" i="219"/>
  <c r="G19" i="219"/>
  <c r="G20" i="219"/>
  <c r="G21" i="219"/>
  <c r="G22" i="219"/>
  <c r="G23" i="219"/>
  <c r="G8" i="219"/>
  <c r="G5" i="219"/>
  <c r="H44" i="218"/>
  <c r="H49" i="218"/>
  <c r="H129" i="218"/>
  <c r="F9" i="218"/>
  <c r="F10" i="218"/>
  <c r="F12" i="218"/>
  <c r="F13" i="218"/>
  <c r="F14" i="218"/>
  <c r="F15" i="218"/>
  <c r="F17" i="218"/>
  <c r="F18" i="218"/>
  <c r="F20" i="218"/>
  <c r="F21" i="218"/>
  <c r="F22" i="218"/>
  <c r="F23" i="218"/>
  <c r="F24" i="218"/>
  <c r="F26" i="218"/>
  <c r="F27" i="218"/>
  <c r="F28" i="218"/>
  <c r="F31" i="218"/>
  <c r="F32" i="218"/>
  <c r="F33" i="218"/>
  <c r="F34" i="218"/>
  <c r="F35" i="218"/>
  <c r="F38" i="218"/>
  <c r="F39" i="218"/>
  <c r="F40" i="218"/>
  <c r="F41" i="218"/>
  <c r="F42" i="218"/>
  <c r="F43" i="218"/>
  <c r="F44" i="218"/>
  <c r="F46" i="218"/>
  <c r="F47" i="218"/>
  <c r="F48" i="218"/>
  <c r="F49" i="218"/>
  <c r="F53" i="218"/>
  <c r="F54" i="218"/>
  <c r="F59" i="218"/>
  <c r="F61" i="218"/>
  <c r="F62" i="218"/>
  <c r="F63" i="218"/>
  <c r="F67" i="218"/>
  <c r="F68" i="218"/>
  <c r="F69" i="218"/>
  <c r="F71" i="218"/>
  <c r="F72" i="218"/>
  <c r="F73" i="218"/>
  <c r="F74" i="218"/>
  <c r="F75" i="218"/>
  <c r="F76" i="218"/>
  <c r="F77" i="218"/>
  <c r="F81" i="218"/>
  <c r="F82" i="218"/>
  <c r="F83" i="218"/>
  <c r="F85" i="218"/>
  <c r="F86" i="218"/>
  <c r="F89" i="218"/>
  <c r="F91" i="218"/>
  <c r="F93" i="218"/>
  <c r="F94" i="218"/>
  <c r="F95" i="218"/>
  <c r="F99" i="218"/>
  <c r="F100" i="218"/>
  <c r="F101" i="218"/>
  <c r="F105" i="218"/>
  <c r="F106" i="218"/>
  <c r="F107" i="218"/>
  <c r="F108" i="218"/>
  <c r="F109" i="218"/>
  <c r="F110" i="218"/>
  <c r="F111" i="218"/>
  <c r="F112" i="218"/>
  <c r="F113" i="218"/>
  <c r="F116" i="218"/>
  <c r="F119" i="218"/>
  <c r="F120" i="218"/>
  <c r="F121" i="218"/>
  <c r="F122" i="218"/>
  <c r="F123" i="218"/>
  <c r="F124" i="218"/>
  <c r="F125" i="218"/>
  <c r="F126" i="218"/>
  <c r="F127" i="218"/>
  <c r="F129" i="218"/>
  <c r="F134" i="218"/>
  <c r="H120" i="218"/>
  <c r="H116" i="218"/>
  <c r="H113" i="218"/>
  <c r="H109" i="218"/>
  <c r="J105" i="218"/>
  <c r="H105" i="218"/>
  <c r="H94" i="218"/>
  <c r="J94" i="218"/>
  <c r="J91" i="218"/>
  <c r="H93" i="218"/>
  <c r="H91" i="218"/>
  <c r="H83" i="218"/>
  <c r="H74" i="218"/>
  <c r="H48" i="218"/>
  <c r="H42" i="218"/>
  <c r="H10" i="218"/>
  <c r="F8" i="218"/>
  <c r="I22" i="222"/>
  <c r="I39" i="222"/>
  <c r="I60" i="222"/>
  <c r="K120" i="222"/>
  <c r="I120" i="222"/>
  <c r="M124" i="222"/>
  <c r="K124" i="222"/>
  <c r="I124" i="222"/>
  <c r="M123" i="222"/>
  <c r="K123" i="222"/>
  <c r="I123" i="222"/>
  <c r="I130" i="222"/>
  <c r="I128" i="222"/>
  <c r="I136" i="222"/>
  <c r="I145" i="222"/>
  <c r="I163" i="222"/>
  <c r="G6" i="222"/>
  <c r="G7" i="222"/>
  <c r="G8" i="222"/>
  <c r="G9" i="222"/>
  <c r="G10" i="222"/>
  <c r="G13" i="222"/>
  <c r="G14" i="222"/>
  <c r="G16" i="222"/>
  <c r="G17" i="222"/>
  <c r="G18" i="222"/>
  <c r="G19" i="222"/>
  <c r="G20" i="222"/>
  <c r="G21" i="222"/>
  <c r="G22" i="222"/>
  <c r="G23" i="222"/>
  <c r="G24" i="222"/>
  <c r="G25" i="222"/>
  <c r="G28" i="222"/>
  <c r="G29" i="222"/>
  <c r="G33" i="222"/>
  <c r="G34" i="222"/>
  <c r="G35" i="222"/>
  <c r="G36" i="222"/>
  <c r="G37" i="222"/>
  <c r="G38" i="222"/>
  <c r="G39" i="222"/>
  <c r="G41" i="222"/>
  <c r="G42" i="222"/>
  <c r="G44" i="222"/>
  <c r="G45" i="222"/>
  <c r="G47" i="222"/>
  <c r="G48" i="222"/>
  <c r="G49" i="222"/>
  <c r="G50" i="222"/>
  <c r="G51" i="222"/>
  <c r="G53" i="222"/>
  <c r="G54" i="222"/>
  <c r="G55" i="222"/>
  <c r="G57" i="222"/>
  <c r="G58" i="222"/>
  <c r="G59" i="222"/>
  <c r="G60" i="222"/>
  <c r="G63" i="222"/>
  <c r="G64" i="222"/>
  <c r="G65" i="222"/>
  <c r="G66" i="222"/>
  <c r="G68" i="222"/>
  <c r="G69" i="222"/>
  <c r="G70" i="222"/>
  <c r="G71" i="222"/>
  <c r="G72" i="222"/>
  <c r="G73" i="222"/>
  <c r="G74" i="222"/>
  <c r="G75" i="222"/>
  <c r="G77" i="222"/>
  <c r="G81" i="222"/>
  <c r="G82" i="222"/>
  <c r="G83" i="222"/>
  <c r="G84" i="222"/>
  <c r="G85" i="222"/>
  <c r="G86" i="222"/>
  <c r="G87" i="222"/>
  <c r="G89" i="222"/>
  <c r="G90" i="222"/>
  <c r="G91" i="222"/>
  <c r="G93" i="222"/>
  <c r="G94" i="222"/>
  <c r="G95" i="222"/>
  <c r="G96" i="222"/>
  <c r="G99" i="222"/>
  <c r="G100" i="222"/>
  <c r="G101" i="222"/>
  <c r="G102" i="222"/>
  <c r="G103" i="222"/>
  <c r="G105" i="222"/>
  <c r="G106" i="222"/>
  <c r="G107" i="222"/>
  <c r="G109" i="222"/>
  <c r="G110" i="222"/>
  <c r="G111" i="222"/>
  <c r="G112" i="222"/>
  <c r="G113" i="222"/>
  <c r="G117" i="222"/>
  <c r="G118" i="222"/>
  <c r="G120" i="222"/>
  <c r="G121" i="222"/>
  <c r="G122" i="222"/>
  <c r="G123" i="222"/>
  <c r="G124" i="222"/>
  <c r="G125" i="222"/>
  <c r="G126" i="222"/>
  <c r="G127" i="222"/>
  <c r="G128" i="222"/>
  <c r="G129" i="222"/>
  <c r="G130" i="222"/>
  <c r="G131" i="222"/>
  <c r="G133" i="222"/>
  <c r="G134" i="222"/>
  <c r="G135" i="222"/>
  <c r="G136" i="222"/>
  <c r="G140" i="222"/>
  <c r="G141" i="222"/>
  <c r="G143" i="222"/>
  <c r="G144" i="222"/>
  <c r="G145" i="222"/>
  <c r="G148" i="222"/>
  <c r="G149" i="222"/>
  <c r="G150" i="222"/>
  <c r="G152" i="222"/>
  <c r="G153" i="222"/>
  <c r="G154" i="222"/>
  <c r="G155" i="222"/>
  <c r="G156" i="222"/>
  <c r="G159" i="222"/>
  <c r="G160" i="222"/>
  <c r="G161" i="222"/>
  <c r="G162" i="222"/>
  <c r="G163" i="222"/>
  <c r="G164" i="222"/>
  <c r="G165" i="222"/>
  <c r="G167" i="222"/>
  <c r="G168" i="222"/>
  <c r="G169" i="222"/>
  <c r="G170" i="222"/>
  <c r="G171" i="222"/>
  <c r="G172" i="222"/>
  <c r="G173" i="222"/>
  <c r="G174" i="222"/>
  <c r="G175" i="222"/>
  <c r="G176" i="222"/>
  <c r="G177" i="222"/>
  <c r="G178" i="222"/>
  <c r="G179" i="222"/>
  <c r="G180" i="222"/>
  <c r="G181" i="222"/>
  <c r="G182" i="222"/>
  <c r="G183" i="222"/>
  <c r="G184" i="222"/>
  <c r="G185" i="222"/>
  <c r="G187" i="222"/>
  <c r="G188" i="222"/>
  <c r="G189" i="222"/>
  <c r="G191" i="222"/>
  <c r="G192" i="222"/>
  <c r="G193" i="222"/>
  <c r="G196" i="222"/>
  <c r="G197" i="222"/>
  <c r="G201" i="222"/>
  <c r="G205" i="222"/>
  <c r="G206" i="222"/>
  <c r="G207" i="222"/>
  <c r="G210" i="222"/>
  <c r="G211" i="222"/>
  <c r="G212" i="222"/>
  <c r="G213" i="222"/>
  <c r="G216" i="222"/>
  <c r="G218" i="222"/>
  <c r="G220" i="222"/>
  <c r="G221" i="222"/>
  <c r="G222" i="222"/>
  <c r="G223" i="222"/>
  <c r="G224" i="222"/>
  <c r="G225" i="222"/>
  <c r="G226" i="222"/>
  <c r="G228" i="222"/>
  <c r="G229" i="222"/>
  <c r="G230" i="222"/>
  <c r="G231" i="222"/>
  <c r="G232" i="222"/>
  <c r="G233" i="222"/>
  <c r="G234" i="222"/>
  <c r="G235" i="222"/>
  <c r="G236" i="222"/>
  <c r="G239" i="222"/>
  <c r="G240" i="222"/>
  <c r="G241" i="222"/>
  <c r="G242" i="222"/>
  <c r="G244" i="222"/>
  <c r="G245" i="222"/>
  <c r="G248" i="222"/>
  <c r="G249" i="222"/>
  <c r="G250" i="222"/>
  <c r="G251" i="222"/>
  <c r="G252" i="222"/>
  <c r="G253" i="222"/>
  <c r="G254" i="222"/>
  <c r="G255" i="222"/>
  <c r="G256" i="222"/>
  <c r="G257" i="222"/>
  <c r="G258" i="222"/>
  <c r="G260" i="222"/>
  <c r="G263" i="222"/>
  <c r="G264" i="222"/>
  <c r="G266" i="222"/>
  <c r="G267" i="222"/>
  <c r="G268" i="222"/>
  <c r="G269" i="222"/>
  <c r="G270" i="222"/>
  <c r="G272" i="222"/>
  <c r="G273" i="222"/>
  <c r="G274" i="222"/>
  <c r="G275" i="222"/>
  <c r="G276" i="222"/>
  <c r="G277" i="222"/>
  <c r="G278" i="222"/>
  <c r="G279" i="222"/>
  <c r="G283" i="222"/>
  <c r="G284" i="222"/>
  <c r="G285" i="222"/>
  <c r="G287" i="222"/>
  <c r="G291" i="222"/>
  <c r="G292" i="222"/>
  <c r="G5" i="222"/>
  <c r="I76" i="211"/>
  <c r="I74" i="211"/>
  <c r="I87" i="211"/>
  <c r="I182" i="211"/>
  <c r="I191" i="211"/>
  <c r="I189" i="211"/>
  <c r="I285" i="211"/>
  <c r="G5" i="211"/>
  <c r="G6" i="211"/>
  <c r="G9" i="211"/>
  <c r="G10" i="211"/>
  <c r="G11" i="211"/>
  <c r="G13" i="211"/>
  <c r="G14" i="211"/>
  <c r="G15" i="211"/>
  <c r="G16" i="211"/>
  <c r="G17" i="211"/>
  <c r="G18" i="211"/>
  <c r="G27" i="211"/>
  <c r="G28" i="211"/>
  <c r="G29" i="211"/>
  <c r="G30" i="211"/>
  <c r="G31" i="211"/>
  <c r="G32" i="211"/>
  <c r="G33" i="211"/>
  <c r="G34" i="211"/>
  <c r="G35" i="211"/>
  <c r="G37" i="211"/>
  <c r="G38" i="211"/>
  <c r="G39" i="211"/>
  <c r="G40" i="211"/>
  <c r="G42" i="211"/>
  <c r="G43" i="211"/>
  <c r="G44" i="211"/>
  <c r="G45" i="211"/>
  <c r="G48" i="211"/>
  <c r="G49" i="211"/>
  <c r="G51" i="211"/>
  <c r="G52" i="211"/>
  <c r="G54" i="211"/>
  <c r="G55" i="211"/>
  <c r="G56" i="211"/>
  <c r="G57" i="211"/>
  <c r="G58" i="211"/>
  <c r="G59" i="211"/>
  <c r="G61" i="211"/>
  <c r="G62" i="211"/>
  <c r="G63" i="211"/>
  <c r="G64" i="211"/>
  <c r="G65" i="211"/>
  <c r="G67" i="211"/>
  <c r="G71" i="211"/>
  <c r="G72" i="211"/>
  <c r="G74" i="211"/>
  <c r="G75" i="211"/>
  <c r="G76" i="211"/>
  <c r="G78" i="211"/>
  <c r="G79" i="211"/>
  <c r="G82" i="211"/>
  <c r="G83" i="211"/>
  <c r="G84" i="211"/>
  <c r="G87" i="211"/>
  <c r="G88" i="211"/>
  <c r="G89" i="211"/>
  <c r="G90" i="211"/>
  <c r="G92" i="211"/>
  <c r="G95" i="211"/>
  <c r="G100" i="211"/>
  <c r="G101" i="211"/>
  <c r="G102" i="211"/>
  <c r="G103" i="211"/>
  <c r="G104" i="211"/>
  <c r="G108" i="211"/>
  <c r="G110" i="211"/>
  <c r="G111" i="211"/>
  <c r="G112" i="211"/>
  <c r="G114" i="211"/>
  <c r="G115" i="211"/>
  <c r="G116" i="211"/>
  <c r="G117" i="211"/>
  <c r="G119" i="211"/>
  <c r="G120" i="211"/>
  <c r="G121" i="211"/>
  <c r="G125" i="211"/>
  <c r="G126" i="211"/>
  <c r="G127" i="211"/>
  <c r="G128" i="211"/>
  <c r="G129" i="211"/>
  <c r="G130" i="211"/>
  <c r="G131" i="211"/>
  <c r="G132" i="211"/>
  <c r="G133" i="211"/>
  <c r="G134" i="211"/>
  <c r="G135" i="211"/>
  <c r="G136" i="211"/>
  <c r="G138" i="211"/>
  <c r="G139" i="211"/>
  <c r="G140" i="211"/>
  <c r="G141" i="211"/>
  <c r="G142" i="211"/>
  <c r="G143" i="211"/>
  <c r="G144" i="211"/>
  <c r="G145" i="211"/>
  <c r="G146" i="211"/>
  <c r="G152" i="211"/>
  <c r="G153" i="211"/>
  <c r="G154" i="211"/>
  <c r="G155" i="211"/>
  <c r="G157" i="211"/>
  <c r="G158" i="211"/>
  <c r="G159" i="211"/>
  <c r="G160" i="211"/>
  <c r="G161" i="211"/>
  <c r="G162" i="211"/>
  <c r="G163" i="211"/>
  <c r="G164" i="211"/>
  <c r="G165" i="211"/>
  <c r="G166" i="211"/>
  <c r="G167" i="211"/>
  <c r="G168" i="211"/>
  <c r="G169" i="211"/>
  <c r="G170" i="211"/>
  <c r="G171" i="211"/>
  <c r="G172" i="211"/>
  <c r="G173" i="211"/>
  <c r="G174" i="211"/>
  <c r="G175" i="211"/>
  <c r="G176" i="211"/>
  <c r="G177" i="211"/>
  <c r="G178" i="211"/>
  <c r="G179" i="211"/>
  <c r="G182" i="211"/>
  <c r="G184" i="211"/>
  <c r="G185" i="211"/>
  <c r="G186" i="211"/>
  <c r="G187" i="211"/>
  <c r="G188" i="211"/>
  <c r="G189" i="211"/>
  <c r="G190" i="211"/>
  <c r="G191" i="211"/>
  <c r="G192" i="211"/>
  <c r="G193" i="211"/>
  <c r="G194" i="211"/>
  <c r="G195" i="211"/>
  <c r="G196" i="211"/>
  <c r="G197" i="211"/>
  <c r="G200" i="211"/>
  <c r="G202" i="211"/>
  <c r="G204" i="211"/>
  <c r="G206" i="211"/>
  <c r="G207" i="211"/>
  <c r="G208" i="211"/>
  <c r="G212" i="211"/>
  <c r="G213" i="211"/>
  <c r="G214" i="211"/>
  <c r="G215" i="211"/>
  <c r="G216" i="211"/>
  <c r="G217" i="211"/>
  <c r="G218" i="211"/>
  <c r="G219" i="211"/>
  <c r="G220" i="211"/>
  <c r="G221" i="211"/>
  <c r="G222" i="211"/>
  <c r="G223" i="211"/>
  <c r="G227" i="211"/>
  <c r="G229" i="211"/>
  <c r="G230" i="211"/>
  <c r="G231" i="211"/>
  <c r="G232" i="211"/>
  <c r="G233" i="211"/>
  <c r="G235" i="211"/>
  <c r="G236" i="211"/>
  <c r="G237" i="211"/>
  <c r="G238" i="211"/>
  <c r="G239" i="211"/>
  <c r="G240" i="211"/>
  <c r="G241" i="211"/>
  <c r="G242" i="211"/>
  <c r="G243" i="211"/>
  <c r="G244" i="211"/>
  <c r="G245" i="211"/>
  <c r="G246" i="211"/>
  <c r="G247" i="211"/>
  <c r="G248" i="211"/>
  <c r="G249" i="211"/>
  <c r="G250" i="211"/>
  <c r="G251" i="211"/>
  <c r="G252" i="211"/>
  <c r="G253" i="211"/>
  <c r="G254" i="211"/>
  <c r="G255" i="211"/>
  <c r="G256" i="211"/>
  <c r="G257" i="211"/>
  <c r="G258" i="211"/>
  <c r="G259" i="211"/>
  <c r="G260" i="211"/>
  <c r="G261" i="211"/>
  <c r="G262" i="211"/>
  <c r="G263" i="211"/>
  <c r="G264" i="211"/>
  <c r="G265" i="211"/>
  <c r="G266" i="211"/>
  <c r="G267" i="211"/>
  <c r="G268" i="211"/>
  <c r="G269" i="211"/>
  <c r="G270" i="211"/>
  <c r="G271" i="211"/>
  <c r="G272" i="211"/>
  <c r="G273" i="211"/>
  <c r="G274" i="211"/>
  <c r="G275" i="211"/>
  <c r="G276" i="211"/>
  <c r="G279" i="211"/>
  <c r="G280" i="211"/>
  <c r="G282" i="211"/>
  <c r="G283" i="211"/>
  <c r="G284" i="211"/>
  <c r="G285" i="211"/>
  <c r="G286" i="211"/>
  <c r="G287" i="211"/>
  <c r="G288" i="211"/>
  <c r="G289" i="211"/>
  <c r="G290" i="211"/>
  <c r="G291" i="211"/>
  <c r="G293" i="211"/>
  <c r="G297" i="211"/>
  <c r="G298" i="211"/>
  <c r="G302" i="211"/>
  <c r="G303" i="211"/>
  <c r="G305" i="211"/>
  <c r="G306" i="211"/>
  <c r="G307" i="211"/>
  <c r="G308" i="211"/>
  <c r="G309" i="211"/>
  <c r="G310" i="211"/>
  <c r="G311" i="211"/>
  <c r="G312" i="211"/>
  <c r="G314" i="211"/>
  <c r="G315" i="211"/>
  <c r="G316" i="211"/>
  <c r="G317" i="211"/>
  <c r="G318" i="211"/>
  <c r="G321" i="211"/>
  <c r="G322" i="211"/>
  <c r="G323" i="211"/>
  <c r="G324" i="211"/>
  <c r="G325" i="211"/>
  <c r="G327" i="211"/>
  <c r="G328" i="211"/>
  <c r="G330" i="211"/>
  <c r="G331" i="211"/>
  <c r="G332" i="211"/>
  <c r="G333" i="211"/>
  <c r="G334" i="211"/>
  <c r="G335" i="211"/>
  <c r="G336" i="211"/>
  <c r="G337" i="211"/>
  <c r="G338" i="211"/>
  <c r="G342" i="211"/>
  <c r="G343" i="211"/>
  <c r="G344" i="211"/>
  <c r="G347" i="211"/>
  <c r="G348" i="211"/>
  <c r="G349" i="211"/>
  <c r="G354" i="211"/>
  <c r="G355" i="211"/>
  <c r="G358" i="211"/>
  <c r="G359" i="211"/>
  <c r="G360" i="211"/>
  <c r="G4" i="211"/>
  <c r="I146" i="210"/>
  <c r="I143" i="210"/>
  <c r="J89" i="210"/>
  <c r="I52" i="210"/>
  <c r="I17" i="210"/>
  <c r="G6" i="210"/>
  <c r="G7" i="210"/>
  <c r="G8" i="210"/>
  <c r="G11" i="210"/>
  <c r="G12" i="210"/>
  <c r="G13" i="210"/>
  <c r="G14" i="210"/>
  <c r="G16" i="210"/>
  <c r="G17" i="210"/>
  <c r="G19" i="210"/>
  <c r="G20" i="210"/>
  <c r="G21" i="210"/>
  <c r="G22" i="210"/>
  <c r="G23" i="210"/>
  <c r="G26" i="210"/>
  <c r="G27" i="210"/>
  <c r="G28" i="210"/>
  <c r="G29" i="210"/>
  <c r="G32" i="210"/>
  <c r="G33" i="210"/>
  <c r="G34" i="210"/>
  <c r="G35" i="210"/>
  <c r="G36" i="210"/>
  <c r="G39" i="210"/>
  <c r="G40" i="210"/>
  <c r="G44" i="210"/>
  <c r="G45" i="210"/>
  <c r="G46" i="210"/>
  <c r="G47" i="210"/>
  <c r="G49" i="210"/>
  <c r="G50" i="210"/>
  <c r="G51" i="210"/>
  <c r="G52" i="210"/>
  <c r="G53" i="210"/>
  <c r="G55" i="210"/>
  <c r="G56" i="210"/>
  <c r="G57" i="210"/>
  <c r="G61" i="210"/>
  <c r="G62" i="210"/>
  <c r="G63" i="210"/>
  <c r="G64" i="210"/>
  <c r="G65" i="210"/>
  <c r="G66" i="210"/>
  <c r="G67" i="210"/>
  <c r="G70" i="210"/>
  <c r="G72" i="210"/>
  <c r="G73" i="210"/>
  <c r="G74" i="210"/>
  <c r="G75" i="210"/>
  <c r="G76" i="210"/>
  <c r="G77" i="210"/>
  <c r="G78" i="210"/>
  <c r="G79" i="210"/>
  <c r="G80" i="210"/>
  <c r="G84" i="210"/>
  <c r="G85" i="210"/>
  <c r="G87" i="210"/>
  <c r="G88" i="210"/>
  <c r="G89" i="210"/>
  <c r="G90" i="210"/>
  <c r="G91" i="210"/>
  <c r="G93" i="210"/>
  <c r="G94" i="210"/>
  <c r="G95" i="210"/>
  <c r="G96" i="210"/>
  <c r="G97" i="210"/>
  <c r="G99" i="210"/>
  <c r="G100" i="210"/>
  <c r="G101" i="210"/>
  <c r="G102" i="210"/>
  <c r="G103" i="210"/>
  <c r="G106" i="210"/>
  <c r="G108" i="210"/>
  <c r="G109" i="210"/>
  <c r="G110" i="210"/>
  <c r="G111" i="210"/>
  <c r="G112" i="210"/>
  <c r="G114" i="210"/>
  <c r="G115" i="210"/>
  <c r="G116" i="210"/>
  <c r="G120" i="210"/>
  <c r="G121" i="210"/>
  <c r="G122" i="210"/>
  <c r="G125" i="210"/>
  <c r="G126" i="210"/>
  <c r="G128" i="210"/>
  <c r="G131" i="210"/>
  <c r="G132" i="210"/>
  <c r="G133" i="210"/>
  <c r="G134" i="210"/>
  <c r="G135" i="210"/>
  <c r="G136" i="210"/>
  <c r="G137" i="210"/>
  <c r="G138" i="210"/>
  <c r="G139" i="210"/>
  <c r="G142" i="210"/>
  <c r="G143" i="210"/>
  <c r="G145" i="210"/>
  <c r="G146" i="210"/>
  <c r="G147" i="210"/>
  <c r="G148" i="210"/>
  <c r="G149" i="210"/>
  <c r="G151" i="210"/>
  <c r="G152" i="210"/>
  <c r="G153" i="210"/>
  <c r="G154" i="210"/>
  <c r="G155" i="210"/>
  <c r="G156" i="210"/>
  <c r="G157" i="210"/>
  <c r="G160" i="210"/>
  <c r="G161" i="210"/>
  <c r="G162" i="210"/>
  <c r="G163" i="210"/>
  <c r="G164" i="210"/>
  <c r="G167" i="210"/>
  <c r="G168" i="210"/>
  <c r="G170" i="210"/>
  <c r="G173" i="210"/>
  <c r="G174" i="210"/>
  <c r="G176" i="210"/>
  <c r="G177" i="210"/>
  <c r="G178" i="210"/>
  <c r="G180" i="210"/>
  <c r="G181" i="210"/>
  <c r="G182" i="210"/>
  <c r="G183" i="210"/>
  <c r="G5" i="210"/>
  <c r="H63" i="209"/>
  <c r="H62" i="209"/>
  <c r="H60" i="209"/>
  <c r="H117" i="209"/>
  <c r="H150" i="209"/>
  <c r="H192" i="209"/>
  <c r="F5" i="209"/>
  <c r="F6" i="209"/>
  <c r="F7" i="209"/>
  <c r="F10" i="209"/>
  <c r="F11" i="209"/>
  <c r="F12" i="209"/>
  <c r="F15" i="209"/>
  <c r="F17" i="209"/>
  <c r="F18" i="209"/>
  <c r="F20" i="209"/>
  <c r="F21" i="209"/>
  <c r="F23" i="209"/>
  <c r="F24" i="209"/>
  <c r="F26" i="209"/>
  <c r="F27" i="209"/>
  <c r="F29" i="209"/>
  <c r="F30" i="209"/>
  <c r="F31" i="209"/>
  <c r="F32" i="209"/>
  <c r="F33" i="209"/>
  <c r="F36" i="209"/>
  <c r="F37" i="209"/>
  <c r="F38" i="209"/>
  <c r="F39" i="209"/>
  <c r="F41" i="209"/>
  <c r="F42" i="209"/>
  <c r="F43" i="209"/>
  <c r="F44" i="209"/>
  <c r="F45" i="209"/>
  <c r="F46" i="209"/>
  <c r="F47" i="209"/>
  <c r="F48" i="209"/>
  <c r="F51" i="209"/>
  <c r="F52" i="209"/>
  <c r="F53" i="209"/>
  <c r="F54" i="209"/>
  <c r="F55" i="209"/>
  <c r="F56" i="209"/>
  <c r="F57" i="209"/>
  <c r="F60" i="209"/>
  <c r="F61" i="209"/>
  <c r="F62" i="209"/>
  <c r="F63" i="209"/>
  <c r="F66" i="209"/>
  <c r="F69" i="209"/>
  <c r="F75" i="209"/>
  <c r="F76" i="209"/>
  <c r="F78" i="209"/>
  <c r="F79" i="209"/>
  <c r="F80" i="209"/>
  <c r="F81" i="209"/>
  <c r="F84" i="209"/>
  <c r="F85" i="209"/>
  <c r="F89" i="209"/>
  <c r="F90" i="209"/>
  <c r="F93" i="209"/>
  <c r="F94" i="209"/>
  <c r="F95" i="209"/>
  <c r="F97" i="209"/>
  <c r="F98" i="209"/>
  <c r="F103" i="209"/>
  <c r="F104" i="209"/>
  <c r="F105" i="209"/>
  <c r="F106" i="209"/>
  <c r="F107" i="209"/>
  <c r="F108" i="209"/>
  <c r="F109" i="209"/>
  <c r="F110" i="209"/>
  <c r="F111" i="209"/>
  <c r="F113" i="209"/>
  <c r="F114" i="209"/>
  <c r="F116" i="209"/>
  <c r="F117" i="209"/>
  <c r="F118" i="209"/>
  <c r="F119" i="209"/>
  <c r="F120" i="209"/>
  <c r="F124" i="209"/>
  <c r="F128" i="209"/>
  <c r="F129" i="209"/>
  <c r="F130" i="209"/>
  <c r="F131" i="209"/>
  <c r="F132" i="209"/>
  <c r="F133" i="209"/>
  <c r="F134" i="209"/>
  <c r="F135" i="209"/>
  <c r="F136" i="209"/>
  <c r="F139" i="209"/>
  <c r="F141" i="209"/>
  <c r="F142" i="209"/>
  <c r="F143" i="209"/>
  <c r="F144" i="209"/>
  <c r="F145" i="209"/>
  <c r="F146" i="209"/>
  <c r="F147" i="209"/>
  <c r="F148" i="209"/>
  <c r="F150" i="209"/>
  <c r="F151" i="209"/>
  <c r="F152" i="209"/>
  <c r="F154" i="209"/>
  <c r="F155" i="209"/>
  <c r="F157" i="209"/>
  <c r="F158" i="209"/>
  <c r="F159" i="209"/>
  <c r="F167" i="209"/>
  <c r="F168" i="209"/>
  <c r="F169" i="209"/>
  <c r="F171" i="209"/>
  <c r="F172" i="209"/>
  <c r="F173" i="209"/>
  <c r="F175" i="209"/>
  <c r="F179" i="209"/>
  <c r="F180" i="209"/>
  <c r="F181" i="209"/>
  <c r="F182" i="209"/>
  <c r="F183" i="209"/>
  <c r="F188" i="209"/>
  <c r="F189" i="209"/>
  <c r="F190" i="209"/>
  <c r="F191" i="209"/>
  <c r="F192" i="209"/>
  <c r="F193" i="209"/>
  <c r="F195" i="209"/>
  <c r="F196" i="209"/>
  <c r="F197" i="209"/>
  <c r="F198" i="209"/>
  <c r="F199" i="209"/>
  <c r="F202" i="209"/>
  <c r="F203" i="209"/>
  <c r="F204" i="209"/>
  <c r="F207" i="209"/>
  <c r="F208" i="209"/>
  <c r="F209" i="209"/>
  <c r="F210" i="209"/>
  <c r="F211" i="209"/>
  <c r="F213" i="209"/>
  <c r="F214" i="209"/>
  <c r="F215" i="209"/>
  <c r="F216" i="209"/>
  <c r="F217" i="209"/>
  <c r="F218" i="209"/>
  <c r="F219" i="209"/>
  <c r="F220" i="209"/>
  <c r="F222" i="209"/>
  <c r="F223" i="209"/>
  <c r="F224" i="209"/>
  <c r="F225" i="209"/>
  <c r="F226" i="209"/>
  <c r="F227" i="209"/>
  <c r="F228" i="209"/>
  <c r="F229" i="209"/>
  <c r="F234" i="209"/>
  <c r="F235" i="209"/>
  <c r="F236" i="209"/>
  <c r="F238" i="209"/>
  <c r="F241" i="209"/>
  <c r="F242" i="209"/>
  <c r="F243" i="209"/>
  <c r="F4" i="209"/>
  <c r="I19" i="208"/>
  <c r="I18" i="208"/>
  <c r="I13" i="208"/>
  <c r="I10" i="208"/>
  <c r="I32" i="208"/>
  <c r="I35" i="208"/>
  <c r="I60" i="208"/>
  <c r="I55" i="208"/>
  <c r="I56" i="208"/>
  <c r="I58" i="208"/>
  <c r="I59" i="208"/>
  <c r="I53" i="208"/>
  <c r="I67" i="208"/>
  <c r="G67" i="208"/>
  <c r="I143" i="208"/>
  <c r="I181" i="208"/>
  <c r="I179" i="208"/>
  <c r="I250" i="208"/>
  <c r="G262" i="208"/>
  <c r="G263" i="208"/>
  <c r="G260" i="208"/>
  <c r="G264" i="208"/>
  <c r="I329" i="208"/>
  <c r="G5" i="208"/>
  <c r="G6" i="208"/>
  <c r="G9" i="208"/>
  <c r="G10" i="208"/>
  <c r="G11" i="208"/>
  <c r="G12" i="208"/>
  <c r="G13" i="208"/>
  <c r="G14" i="208"/>
  <c r="G15" i="208"/>
  <c r="G16" i="208"/>
  <c r="G17" i="208"/>
  <c r="G18" i="208"/>
  <c r="G19" i="208"/>
  <c r="G20" i="208"/>
  <c r="G23" i="208"/>
  <c r="G24" i="208"/>
  <c r="G25" i="208"/>
  <c r="G26" i="208"/>
  <c r="G27" i="208"/>
  <c r="G28" i="208"/>
  <c r="G29" i="208"/>
  <c r="G30" i="208"/>
  <c r="G31" i="208"/>
  <c r="G32" i="208"/>
  <c r="G33" i="208"/>
  <c r="G34" i="208"/>
  <c r="G35" i="208"/>
  <c r="G38" i="208"/>
  <c r="G39" i="208"/>
  <c r="G40" i="208"/>
  <c r="G41" i="208"/>
  <c r="G42" i="208"/>
  <c r="G44" i="208"/>
  <c r="G46" i="208"/>
  <c r="G47" i="208"/>
  <c r="G51" i="208"/>
  <c r="G53" i="208"/>
  <c r="G54" i="208"/>
  <c r="G55" i="208"/>
  <c r="G56" i="208"/>
  <c r="G58" i="208"/>
  <c r="G59" i="208"/>
  <c r="G60" i="208"/>
  <c r="G61" i="208"/>
  <c r="G62" i="208"/>
  <c r="G63" i="208"/>
  <c r="G65" i="208"/>
  <c r="G66" i="208"/>
  <c r="G68" i="208"/>
  <c r="G69" i="208"/>
  <c r="G70" i="208"/>
  <c r="G71" i="208"/>
  <c r="G72" i="208"/>
  <c r="G75" i="208"/>
  <c r="G76" i="208"/>
  <c r="G77" i="208"/>
  <c r="G78" i="208"/>
  <c r="G79" i="208"/>
  <c r="G80" i="208"/>
  <c r="G81" i="208"/>
  <c r="G84" i="208"/>
  <c r="G85" i="208"/>
  <c r="G89" i="208"/>
  <c r="G90" i="208"/>
  <c r="G91" i="208"/>
  <c r="G93" i="208"/>
  <c r="G94" i="208"/>
  <c r="G95" i="208"/>
  <c r="G96" i="208"/>
  <c r="G97" i="208"/>
  <c r="G98" i="208"/>
  <c r="G99" i="208"/>
  <c r="G100" i="208"/>
  <c r="G101" i="208"/>
  <c r="G103" i="208"/>
  <c r="G104" i="208"/>
  <c r="G105" i="208"/>
  <c r="G106" i="208"/>
  <c r="G107" i="208"/>
  <c r="G111" i="208"/>
  <c r="G112" i="208"/>
  <c r="G113" i="208"/>
  <c r="G114" i="208"/>
  <c r="G117" i="208"/>
  <c r="G118" i="208"/>
  <c r="G119" i="208"/>
  <c r="G120" i="208"/>
  <c r="G123" i="208"/>
  <c r="G124" i="208"/>
  <c r="G125" i="208"/>
  <c r="G126" i="208"/>
  <c r="G127" i="208"/>
  <c r="G131" i="208"/>
  <c r="G132" i="208"/>
  <c r="G134" i="208"/>
  <c r="G135" i="208"/>
  <c r="G136" i="208"/>
  <c r="G137" i="208"/>
  <c r="G138" i="208"/>
  <c r="G141" i="208"/>
  <c r="G142" i="208"/>
  <c r="G143" i="208"/>
  <c r="G144" i="208"/>
  <c r="G145" i="208"/>
  <c r="G146" i="208"/>
  <c r="G149" i="208"/>
  <c r="G151" i="208"/>
  <c r="G152" i="208"/>
  <c r="G153" i="208"/>
  <c r="G154" i="208"/>
  <c r="G155" i="208"/>
  <c r="G156" i="208"/>
  <c r="G157" i="208"/>
  <c r="G159" i="208"/>
  <c r="G160" i="208"/>
  <c r="G163" i="208"/>
  <c r="G164" i="208"/>
  <c r="G165" i="208"/>
  <c r="G166" i="208"/>
  <c r="G168" i="208"/>
  <c r="G169" i="208"/>
  <c r="G170" i="208"/>
  <c r="G171" i="208"/>
  <c r="G172" i="208"/>
  <c r="G173" i="208"/>
  <c r="G174" i="208"/>
  <c r="G175" i="208"/>
  <c r="G177" i="208"/>
  <c r="G178" i="208"/>
  <c r="G179" i="208"/>
  <c r="G180" i="208"/>
  <c r="G181" i="208"/>
  <c r="G182" i="208"/>
  <c r="G183" i="208"/>
  <c r="G184" i="208"/>
  <c r="G185" i="208"/>
  <c r="G186" i="208"/>
  <c r="G187" i="208"/>
  <c r="G188" i="208"/>
  <c r="G189" i="208"/>
  <c r="G190" i="208"/>
  <c r="G191" i="208"/>
  <c r="G194" i="208"/>
  <c r="G195" i="208"/>
  <c r="G198" i="208"/>
  <c r="G199" i="208"/>
  <c r="G200" i="208"/>
  <c r="G203" i="208"/>
  <c r="G205" i="208"/>
  <c r="G206" i="208"/>
  <c r="G210" i="208"/>
  <c r="G211" i="208"/>
  <c r="G212" i="208"/>
  <c r="G213" i="208"/>
  <c r="G214" i="208"/>
  <c r="G215" i="208"/>
  <c r="G216" i="208"/>
  <c r="G218" i="208"/>
  <c r="G220" i="208"/>
  <c r="G222" i="208"/>
  <c r="G224" i="208"/>
  <c r="G227" i="208"/>
  <c r="G229" i="208"/>
  <c r="G231" i="208"/>
  <c r="G232" i="208"/>
  <c r="G234" i="208"/>
  <c r="G236" i="208"/>
  <c r="G237" i="208"/>
  <c r="G239" i="208"/>
  <c r="G243" i="208"/>
  <c r="G244" i="208"/>
  <c r="G245" i="208"/>
  <c r="G246" i="208"/>
  <c r="G247" i="208"/>
  <c r="G250" i="208"/>
  <c r="G251" i="208"/>
  <c r="G252" i="208"/>
  <c r="G253" i="208"/>
  <c r="G254" i="208"/>
  <c r="G256" i="208"/>
  <c r="G257" i="208"/>
  <c r="G259" i="208"/>
  <c r="G265" i="208"/>
  <c r="G266" i="208"/>
  <c r="G267" i="208"/>
  <c r="G268" i="208"/>
  <c r="G269" i="208"/>
  <c r="G270" i="208"/>
  <c r="G272" i="208"/>
  <c r="G273" i="208"/>
  <c r="G276" i="208"/>
  <c r="G277" i="208"/>
  <c r="G278" i="208"/>
  <c r="G279" i="208"/>
  <c r="G280" i="208"/>
  <c r="G283" i="208"/>
  <c r="G284" i="208"/>
  <c r="G285" i="208"/>
  <c r="G286" i="208"/>
  <c r="G287" i="208"/>
  <c r="G288" i="208"/>
  <c r="G289" i="208"/>
  <c r="G290" i="208"/>
  <c r="G291" i="208"/>
  <c r="G292" i="208"/>
  <c r="G293" i="208"/>
  <c r="G295" i="208"/>
  <c r="G296" i="208"/>
  <c r="G297" i="208"/>
  <c r="G300" i="208"/>
  <c r="G301" i="208"/>
  <c r="G302" i="208"/>
  <c r="G303" i="208"/>
  <c r="G304" i="208"/>
  <c r="G305" i="208"/>
  <c r="G306" i="208"/>
  <c r="G308" i="208"/>
  <c r="G309" i="208"/>
  <c r="G311" i="208"/>
  <c r="G312" i="208"/>
  <c r="G313" i="208"/>
  <c r="G314" i="208"/>
  <c r="G315" i="208"/>
  <c r="G316" i="208"/>
  <c r="G317" i="208"/>
  <c r="G321" i="208"/>
  <c r="G322" i="208"/>
  <c r="G324" i="208"/>
  <c r="G326" i="208"/>
  <c r="G327" i="208"/>
  <c r="G329" i="208"/>
  <c r="G330" i="208"/>
  <c r="G331" i="208"/>
  <c r="G332" i="208"/>
  <c r="G333" i="208"/>
  <c r="G334" i="208"/>
  <c r="G335" i="208"/>
  <c r="G336" i="208"/>
  <c r="G337" i="208"/>
  <c r="G339" i="208"/>
  <c r="G340" i="208"/>
  <c r="G342" i="208"/>
  <c r="G4" i="208"/>
  <c r="H55" i="207"/>
  <c r="H39" i="207"/>
  <c r="H38" i="207"/>
  <c r="H50" i="207"/>
  <c r="H54" i="207"/>
  <c r="H94" i="207"/>
  <c r="F5" i="207"/>
  <c r="F6" i="207"/>
  <c r="F7" i="207"/>
  <c r="F11" i="207"/>
  <c r="F12" i="207"/>
  <c r="F14" i="207"/>
  <c r="F15" i="207"/>
  <c r="F17" i="207"/>
  <c r="F18" i="207"/>
  <c r="F19" i="207"/>
  <c r="F20" i="207"/>
  <c r="F21" i="207"/>
  <c r="F22" i="207"/>
  <c r="F24" i="207"/>
  <c r="F25" i="207"/>
  <c r="F26" i="207"/>
  <c r="F27" i="207"/>
  <c r="F28" i="207"/>
  <c r="F29" i="207"/>
  <c r="F30" i="207"/>
  <c r="F31" i="207"/>
  <c r="F32" i="207"/>
  <c r="F33" i="207"/>
  <c r="F35" i="207"/>
  <c r="F36" i="207"/>
  <c r="F37" i="207"/>
  <c r="F38" i="207"/>
  <c r="F39" i="207"/>
  <c r="F42" i="207"/>
  <c r="F43" i="207"/>
  <c r="F44" i="207"/>
  <c r="F49" i="207"/>
  <c r="F50" i="207"/>
  <c r="F52" i="207"/>
  <c r="F53" i="207"/>
  <c r="F54" i="207"/>
  <c r="F55" i="207"/>
  <c r="F56" i="207"/>
  <c r="F58" i="207"/>
  <c r="F61" i="207"/>
  <c r="F62" i="207"/>
  <c r="F65" i="207"/>
  <c r="F66" i="207"/>
  <c r="F67" i="207"/>
  <c r="F68" i="207"/>
  <c r="F70" i="207"/>
  <c r="F71" i="207"/>
  <c r="F72" i="207"/>
  <c r="F73" i="207"/>
  <c r="F74" i="207"/>
  <c r="F75" i="207"/>
  <c r="F76" i="207"/>
  <c r="F77" i="207"/>
  <c r="F78" i="207"/>
  <c r="F84" i="207"/>
  <c r="F85" i="207"/>
  <c r="F86" i="207"/>
  <c r="F87" i="207"/>
  <c r="F88" i="207"/>
  <c r="F89" i="207"/>
  <c r="F91" i="207"/>
  <c r="F92" i="207"/>
  <c r="F93" i="207"/>
  <c r="F94" i="207"/>
  <c r="F95" i="207"/>
  <c r="F96" i="207"/>
  <c r="F97" i="207"/>
  <c r="F98" i="207"/>
  <c r="F99" i="207"/>
  <c r="F101" i="207"/>
  <c r="F4" i="207"/>
  <c r="H15" i="206"/>
  <c r="H34" i="206"/>
  <c r="H47" i="206"/>
  <c r="F7" i="206"/>
  <c r="F9" i="206"/>
  <c r="F10" i="206"/>
  <c r="F12" i="206"/>
  <c r="F13" i="206"/>
  <c r="F14" i="206"/>
  <c r="F15" i="206"/>
  <c r="F18" i="206"/>
  <c r="F20" i="206"/>
  <c r="F21" i="206"/>
  <c r="F25" i="206"/>
  <c r="F26" i="206"/>
  <c r="F27" i="206"/>
  <c r="F28" i="206"/>
  <c r="F30" i="206"/>
  <c r="F31" i="206"/>
  <c r="F32" i="206"/>
  <c r="F33" i="206"/>
  <c r="F34" i="206"/>
  <c r="F39" i="206"/>
  <c r="F40" i="206"/>
  <c r="F41" i="206"/>
  <c r="F42" i="206"/>
  <c r="F45" i="206"/>
  <c r="F46" i="206"/>
  <c r="F47" i="206"/>
  <c r="F48" i="206"/>
  <c r="F49" i="206"/>
  <c r="F53" i="206"/>
  <c r="F55" i="206"/>
  <c r="F6" i="206"/>
  <c r="H6" i="206"/>
  <c r="H56" i="205"/>
  <c r="H69" i="205"/>
  <c r="F95" i="205"/>
  <c r="I117" i="205"/>
  <c r="I116" i="205"/>
  <c r="F6" i="205"/>
  <c r="F7" i="205"/>
  <c r="F8" i="205"/>
  <c r="F12" i="205"/>
  <c r="F13" i="205"/>
  <c r="F16" i="205"/>
  <c r="F17" i="205"/>
  <c r="F19" i="205"/>
  <c r="F22" i="205"/>
  <c r="F23" i="205"/>
  <c r="F26" i="205"/>
  <c r="F28" i="205"/>
  <c r="F29" i="205"/>
  <c r="F32" i="205"/>
  <c r="F34" i="205"/>
  <c r="F35" i="205"/>
  <c r="F36" i="205"/>
  <c r="F37" i="205"/>
  <c r="F38" i="205"/>
  <c r="F39" i="205"/>
  <c r="F40" i="205"/>
  <c r="F41" i="205"/>
  <c r="F42" i="205"/>
  <c r="F43" i="205"/>
  <c r="F44" i="205"/>
  <c r="F45" i="205"/>
  <c r="F46" i="205"/>
  <c r="F47" i="205"/>
  <c r="F48" i="205"/>
  <c r="F49" i="205"/>
  <c r="F50" i="205"/>
  <c r="F53" i="205"/>
  <c r="F54" i="205"/>
  <c r="F55" i="205"/>
  <c r="F56" i="205"/>
  <c r="F57" i="205"/>
  <c r="F58" i="205"/>
  <c r="F59" i="205"/>
  <c r="F61" i="205"/>
  <c r="F64" i="205"/>
  <c r="F65" i="205"/>
  <c r="F66" i="205"/>
  <c r="F69" i="205"/>
  <c r="F72" i="205"/>
  <c r="F73" i="205"/>
  <c r="F74" i="205"/>
  <c r="F75" i="205"/>
  <c r="F76" i="205"/>
  <c r="F77" i="205"/>
  <c r="F78" i="205"/>
  <c r="F82" i="205"/>
  <c r="F84" i="205"/>
  <c r="F87" i="205"/>
  <c r="F88" i="205"/>
  <c r="F92" i="205"/>
  <c r="F93" i="205"/>
  <c r="F96" i="205"/>
  <c r="F97" i="205"/>
  <c r="F98" i="205"/>
  <c r="F99" i="205"/>
  <c r="F100" i="205"/>
  <c r="F105" i="205"/>
  <c r="F106" i="205"/>
  <c r="F107" i="205"/>
  <c r="F111" i="205"/>
  <c r="F114" i="205"/>
  <c r="F115" i="205"/>
  <c r="F116" i="205"/>
  <c r="F117" i="205"/>
  <c r="F118" i="205"/>
  <c r="F119" i="205"/>
  <c r="F120" i="205"/>
  <c r="F123" i="205"/>
  <c r="F124" i="205"/>
  <c r="F125" i="205"/>
  <c r="F127" i="205"/>
  <c r="F128" i="205"/>
  <c r="F132" i="205"/>
  <c r="F133" i="205"/>
  <c r="F134" i="205"/>
  <c r="F135" i="205"/>
  <c r="F138" i="205"/>
  <c r="F139" i="205"/>
  <c r="F141" i="205"/>
  <c r="F142" i="205"/>
  <c r="F143" i="205"/>
  <c r="F144" i="205"/>
  <c r="F148" i="205"/>
  <c r="F150" i="205"/>
  <c r="F151" i="205"/>
  <c r="F153" i="205"/>
  <c r="F154" i="205"/>
  <c r="F159" i="205"/>
  <c r="F160" i="205"/>
  <c r="F162" i="205"/>
  <c r="F164" i="205"/>
  <c r="F165" i="205"/>
  <c r="F167" i="205"/>
  <c r="F168" i="205"/>
  <c r="F171" i="205"/>
  <c r="F172" i="205"/>
  <c r="F173" i="205"/>
  <c r="F174" i="205"/>
  <c r="F175" i="205"/>
  <c r="F176" i="205"/>
  <c r="F179" i="205"/>
  <c r="F180" i="205"/>
  <c r="F181" i="205"/>
  <c r="F185" i="205"/>
  <c r="F186" i="205"/>
  <c r="F187" i="205"/>
  <c r="F190" i="205"/>
  <c r="F191" i="205"/>
  <c r="F193" i="205"/>
  <c r="F194" i="205"/>
  <c r="F199" i="205"/>
  <c r="F200" i="205"/>
  <c r="F201" i="205"/>
  <c r="F202" i="205"/>
  <c r="F203" i="205"/>
  <c r="F206" i="205"/>
  <c r="F208" i="205"/>
  <c r="F209" i="205"/>
  <c r="F210" i="205"/>
  <c r="F212" i="205"/>
  <c r="F213" i="205"/>
  <c r="F214" i="205"/>
  <c r="F215" i="205"/>
  <c r="F218" i="205"/>
  <c r="F219" i="205"/>
  <c r="F220" i="205"/>
  <c r="F223" i="205"/>
  <c r="F224" i="205"/>
  <c r="F225" i="205"/>
  <c r="F226" i="205"/>
  <c r="F227" i="205"/>
  <c r="F229" i="205"/>
  <c r="F230" i="205"/>
  <c r="F231" i="205"/>
  <c r="F232" i="205"/>
  <c r="F233" i="205"/>
  <c r="F234" i="205"/>
  <c r="F235" i="205"/>
  <c r="F236" i="205"/>
  <c r="F238" i="205"/>
  <c r="F239" i="205"/>
  <c r="F242" i="205"/>
  <c r="F243" i="205"/>
  <c r="F244" i="205"/>
  <c r="F246" i="205"/>
  <c r="F247" i="205"/>
  <c r="F249" i="205"/>
  <c r="F250" i="205"/>
  <c r="F251" i="205"/>
  <c r="F252" i="205"/>
  <c r="F253" i="205"/>
  <c r="F254" i="205"/>
  <c r="F255" i="205"/>
  <c r="F257" i="205"/>
  <c r="F258" i="205"/>
  <c r="F259" i="205"/>
  <c r="F260" i="205"/>
  <c r="F261" i="205"/>
  <c r="F265" i="205"/>
  <c r="F268" i="205"/>
  <c r="F269" i="205"/>
  <c r="F270" i="205"/>
  <c r="F271" i="205"/>
  <c r="F272" i="205"/>
  <c r="F5" i="205"/>
  <c r="H39" i="204"/>
  <c r="H40" i="204"/>
  <c r="H19" i="204"/>
  <c r="H38" i="204"/>
  <c r="H111" i="204"/>
  <c r="H123" i="204"/>
  <c r="H121" i="204"/>
  <c r="H162" i="204"/>
  <c r="H163" i="204"/>
  <c r="H161" i="204"/>
  <c r="F9" i="204"/>
  <c r="F10" i="204"/>
  <c r="F11" i="204"/>
  <c r="F12" i="204"/>
  <c r="F13" i="204"/>
  <c r="F14" i="204"/>
  <c r="F15" i="204"/>
  <c r="F17" i="204"/>
  <c r="F18" i="204"/>
  <c r="F19" i="204"/>
  <c r="F20" i="204"/>
  <c r="F22" i="204"/>
  <c r="F23" i="204"/>
  <c r="F24" i="204"/>
  <c r="F26" i="204"/>
  <c r="F27" i="204"/>
  <c r="F28" i="204"/>
  <c r="F29" i="204"/>
  <c r="F30" i="204"/>
  <c r="F31" i="204"/>
  <c r="F32" i="204"/>
  <c r="F33" i="204"/>
  <c r="F35" i="204"/>
  <c r="F36" i="204"/>
  <c r="F37" i="204"/>
  <c r="F38" i="204"/>
  <c r="F39" i="204"/>
  <c r="F40" i="204"/>
  <c r="F41" i="204"/>
  <c r="F44" i="204"/>
  <c r="F45" i="204"/>
  <c r="F46" i="204"/>
  <c r="F48" i="204"/>
  <c r="F49" i="204"/>
  <c r="F50" i="204"/>
  <c r="F51" i="204"/>
  <c r="F56" i="204"/>
  <c r="F57" i="204"/>
  <c r="F61" i="204"/>
  <c r="F62" i="204"/>
  <c r="F63" i="204"/>
  <c r="F66" i="204"/>
  <c r="F67" i="204"/>
  <c r="F68" i="204"/>
  <c r="F69" i="204"/>
  <c r="F70" i="204"/>
  <c r="F71" i="204"/>
  <c r="F72" i="204"/>
  <c r="F73" i="204"/>
  <c r="F74" i="204"/>
  <c r="F75" i="204"/>
  <c r="F77" i="204"/>
  <c r="F78" i="204"/>
  <c r="F79" i="204"/>
  <c r="F80" i="204"/>
  <c r="F81" i="204"/>
  <c r="F84" i="204"/>
  <c r="F85" i="204"/>
  <c r="F86" i="204"/>
  <c r="F87" i="204"/>
  <c r="F88" i="204"/>
  <c r="F89" i="204"/>
  <c r="F91" i="204"/>
  <c r="F92" i="204"/>
  <c r="F93" i="204"/>
  <c r="F94" i="204"/>
  <c r="F95" i="204"/>
  <c r="F96" i="204"/>
  <c r="F97" i="204"/>
  <c r="F98" i="204"/>
  <c r="F100" i="204"/>
  <c r="F101" i="204"/>
  <c r="F102" i="204"/>
  <c r="F103" i="204"/>
  <c r="F104" i="204"/>
  <c r="F106" i="204"/>
  <c r="F111" i="204"/>
  <c r="F112" i="204"/>
  <c r="F113" i="204"/>
  <c r="F114" i="204"/>
  <c r="F115" i="204"/>
  <c r="F116" i="204"/>
  <c r="F117" i="204"/>
  <c r="F118" i="204"/>
  <c r="F119" i="204"/>
  <c r="F120" i="204"/>
  <c r="F121" i="204"/>
  <c r="F122" i="204"/>
  <c r="F123" i="204"/>
  <c r="F124" i="204"/>
  <c r="F126" i="204"/>
  <c r="F127" i="204"/>
  <c r="F128" i="204"/>
  <c r="F129" i="204"/>
  <c r="F130" i="204"/>
  <c r="F134" i="204"/>
  <c r="F135" i="204"/>
  <c r="F136" i="204"/>
  <c r="F138" i="204"/>
  <c r="F140" i="204"/>
  <c r="F141" i="204"/>
  <c r="F145" i="204"/>
  <c r="F147" i="204"/>
  <c r="F149" i="204"/>
  <c r="F151" i="204"/>
  <c r="F152" i="204"/>
  <c r="F153" i="204"/>
  <c r="F155" i="204"/>
  <c r="F156" i="204"/>
  <c r="F157" i="204"/>
  <c r="F158" i="204"/>
  <c r="F159" i="204"/>
  <c r="F160" i="204"/>
  <c r="F161" i="204"/>
  <c r="F162" i="204"/>
  <c r="F163" i="204"/>
  <c r="F165" i="204"/>
  <c r="F166" i="204"/>
  <c r="F167" i="204"/>
  <c r="F172" i="204"/>
  <c r="F173" i="204"/>
  <c r="F174" i="204"/>
  <c r="F175" i="204"/>
  <c r="F176" i="204"/>
  <c r="F177" i="204"/>
  <c r="F178" i="204"/>
  <c r="F179" i="204"/>
  <c r="F180" i="204"/>
  <c r="F181" i="204"/>
  <c r="F182" i="204"/>
  <c r="F183" i="204"/>
  <c r="F184" i="204"/>
  <c r="F185" i="204"/>
  <c r="F186" i="204"/>
  <c r="F188" i="204"/>
  <c r="F189" i="204"/>
  <c r="F192" i="204"/>
  <c r="F193" i="204"/>
  <c r="F195" i="204"/>
  <c r="F196" i="204"/>
  <c r="F197" i="204"/>
  <c r="F198" i="204"/>
  <c r="F199" i="204"/>
  <c r="F200" i="204"/>
  <c r="F201" i="204"/>
  <c r="F205" i="204"/>
  <c r="F206" i="204"/>
  <c r="F208" i="204"/>
  <c r="F209" i="204"/>
  <c r="F210" i="204"/>
  <c r="F8" i="204"/>
  <c r="I35" i="203"/>
  <c r="I64" i="203"/>
  <c r="I143" i="203"/>
  <c r="I142" i="203"/>
  <c r="G8" i="203"/>
  <c r="G9" i="203"/>
  <c r="G10" i="203"/>
  <c r="G11" i="203"/>
  <c r="G12" i="203"/>
  <c r="G13" i="203"/>
  <c r="G16" i="203"/>
  <c r="G17" i="203"/>
  <c r="G18" i="203"/>
  <c r="G19" i="203"/>
  <c r="G20" i="203"/>
  <c r="G21" i="203"/>
  <c r="G24" i="203"/>
  <c r="G25" i="203"/>
  <c r="G26" i="203"/>
  <c r="G27" i="203"/>
  <c r="G29" i="203"/>
  <c r="G33" i="203"/>
  <c r="G34" i="203"/>
  <c r="G35" i="203"/>
  <c r="G37" i="203"/>
  <c r="G38" i="203"/>
  <c r="G41" i="203"/>
  <c r="G42" i="203"/>
  <c r="G43" i="203"/>
  <c r="G44" i="203"/>
  <c r="G45" i="203"/>
  <c r="G47" i="203"/>
  <c r="G48" i="203"/>
  <c r="G52" i="203"/>
  <c r="G53" i="203"/>
  <c r="G56" i="203"/>
  <c r="G59" i="203"/>
  <c r="G60" i="203"/>
  <c r="G63" i="203"/>
  <c r="G64" i="203"/>
  <c r="G65" i="203"/>
  <c r="G66" i="203"/>
  <c r="G69" i="203"/>
  <c r="G70" i="203"/>
  <c r="G71" i="203"/>
  <c r="G72" i="203"/>
  <c r="G73" i="203"/>
  <c r="G74" i="203"/>
  <c r="G75" i="203"/>
  <c r="G76" i="203"/>
  <c r="G77" i="203"/>
  <c r="G80" i="203"/>
  <c r="G81" i="203"/>
  <c r="G82" i="203"/>
  <c r="G83" i="203"/>
  <c r="G84" i="203"/>
  <c r="G85" i="203"/>
  <c r="G86" i="203"/>
  <c r="G87" i="203"/>
  <c r="G88" i="203"/>
  <c r="G89" i="203"/>
  <c r="G90" i="203"/>
  <c r="G91" i="203"/>
  <c r="G92" i="203"/>
  <c r="G93" i="203"/>
  <c r="G94" i="203"/>
  <c r="G95" i="203"/>
  <c r="G99" i="203"/>
  <c r="G100" i="203"/>
  <c r="G101" i="203"/>
  <c r="G102" i="203"/>
  <c r="G103" i="203"/>
  <c r="G104" i="203"/>
  <c r="G106" i="203"/>
  <c r="G107" i="203"/>
  <c r="G109" i="203"/>
  <c r="G110" i="203"/>
  <c r="G111" i="203"/>
  <c r="G112" i="203"/>
  <c r="G115" i="203"/>
  <c r="G117" i="203"/>
  <c r="G119" i="203"/>
  <c r="G120" i="203"/>
  <c r="G121" i="203"/>
  <c r="G124" i="203"/>
  <c r="G125" i="203"/>
  <c r="G126" i="203"/>
  <c r="G127" i="203"/>
  <c r="G128" i="203"/>
  <c r="G129" i="203"/>
  <c r="G130" i="203"/>
  <c r="G131" i="203"/>
  <c r="G133" i="203"/>
  <c r="G134" i="203"/>
  <c r="G135" i="203"/>
  <c r="G136" i="203"/>
  <c r="G138" i="203"/>
  <c r="G142" i="203"/>
  <c r="G143" i="203"/>
  <c r="G144" i="203"/>
  <c r="G7" i="203"/>
  <c r="G4" i="203"/>
  <c r="I94" i="202"/>
  <c r="I91" i="202"/>
  <c r="I105" i="202"/>
  <c r="I104" i="202"/>
  <c r="I109" i="202"/>
  <c r="I111" i="202"/>
  <c r="I177" i="202"/>
  <c r="I167" i="202"/>
  <c r="G91" i="202"/>
  <c r="G93" i="202"/>
  <c r="G94" i="202"/>
  <c r="G96" i="202"/>
  <c r="G97" i="202"/>
  <c r="G98" i="202"/>
  <c r="G104" i="202"/>
  <c r="G105" i="202"/>
  <c r="G106" i="202"/>
  <c r="G107" i="202"/>
  <c r="G108" i="202"/>
  <c r="G109" i="202"/>
  <c r="G110" i="202"/>
  <c r="G111" i="202"/>
  <c r="G112" i="202"/>
  <c r="G113" i="202"/>
  <c r="G114" i="202"/>
  <c r="G115" i="202"/>
  <c r="G116" i="202"/>
  <c r="G118" i="202"/>
  <c r="G119" i="202"/>
  <c r="G120" i="202"/>
  <c r="G121" i="202"/>
  <c r="G122" i="202"/>
  <c r="G123" i="202"/>
  <c r="G124" i="202"/>
  <c r="G125" i="202"/>
  <c r="G126" i="202"/>
  <c r="G127" i="202"/>
  <c r="G128" i="202"/>
  <c r="G130" i="202"/>
  <c r="G131" i="202"/>
  <c r="G132" i="202"/>
  <c r="G133" i="202"/>
  <c r="G134" i="202"/>
  <c r="G135" i="202"/>
  <c r="G136" i="202"/>
  <c r="G137" i="202"/>
  <c r="G138" i="202"/>
  <c r="G139" i="202"/>
  <c r="G141" i="202"/>
  <c r="G143" i="202"/>
  <c r="G144" i="202"/>
  <c r="G145" i="202"/>
  <c r="G146" i="202"/>
  <c r="G147" i="202"/>
  <c r="G148" i="202"/>
  <c r="G149" i="202"/>
  <c r="G150" i="202"/>
  <c r="G151" i="202"/>
  <c r="G152" i="202"/>
  <c r="G153" i="202"/>
  <c r="G155" i="202"/>
  <c r="G157" i="202"/>
  <c r="G158" i="202"/>
  <c r="G159" i="202"/>
  <c r="G163" i="202"/>
  <c r="G165" i="202"/>
  <c r="G166" i="202"/>
  <c r="G167" i="202"/>
  <c r="G168" i="202"/>
  <c r="G171" i="202"/>
  <c r="G174" i="202"/>
  <c r="G176" i="202"/>
  <c r="G177" i="202"/>
  <c r="G178" i="202"/>
  <c r="G179" i="202"/>
  <c r="G180" i="202"/>
  <c r="G181" i="202"/>
  <c r="G182" i="202"/>
  <c r="G185" i="202"/>
  <c r="G186" i="202"/>
  <c r="G189" i="202"/>
  <c r="G190" i="202"/>
  <c r="G191" i="202"/>
  <c r="G192" i="202"/>
  <c r="G195" i="202"/>
  <c r="G196" i="202"/>
  <c r="G197" i="202"/>
  <c r="G198" i="202"/>
  <c r="G199" i="202"/>
  <c r="G200" i="202"/>
  <c r="G201" i="202"/>
  <c r="G202" i="202"/>
  <c r="G205" i="202"/>
  <c r="G206" i="202"/>
  <c r="G209" i="202"/>
  <c r="G210" i="202"/>
  <c r="G211" i="202"/>
  <c r="G212" i="202"/>
  <c r="G213" i="202"/>
  <c r="G215" i="202"/>
  <c r="G216" i="202"/>
  <c r="G217" i="202"/>
  <c r="G218" i="202"/>
  <c r="G222" i="202"/>
  <c r="G223" i="202"/>
  <c r="G90" i="202"/>
  <c r="G23" i="202"/>
  <c r="I39" i="202"/>
  <c r="G11" i="202"/>
  <c r="G13" i="202"/>
  <c r="G14" i="202"/>
  <c r="G15" i="202"/>
  <c r="G16" i="202"/>
  <c r="G19" i="202"/>
  <c r="G20" i="202"/>
  <c r="G22" i="202"/>
  <c r="G24" i="202"/>
  <c r="G25" i="202"/>
  <c r="G28" i="202"/>
  <c r="G29" i="202"/>
  <c r="G30" i="202"/>
  <c r="G31" i="202"/>
  <c r="G32" i="202"/>
  <c r="G33" i="202"/>
  <c r="G34" i="202"/>
  <c r="G35" i="202"/>
  <c r="G36" i="202"/>
  <c r="G38" i="202"/>
  <c r="G39" i="202"/>
  <c r="G42" i="202"/>
  <c r="G43" i="202"/>
  <c r="G45" i="202"/>
  <c r="G46" i="202"/>
  <c r="G47" i="202"/>
  <c r="G49" i="202"/>
  <c r="G50" i="202"/>
  <c r="G52" i="202"/>
  <c r="G53" i="202"/>
  <c r="G54" i="202"/>
  <c r="G55" i="202"/>
  <c r="G56" i="202"/>
  <c r="G57" i="202"/>
  <c r="G58" i="202"/>
  <c r="G59" i="202"/>
  <c r="G60" i="202"/>
  <c r="G61" i="202"/>
  <c r="G64" i="202"/>
  <c r="G65" i="202"/>
  <c r="G67" i="202"/>
  <c r="G68" i="202"/>
  <c r="G69" i="202"/>
  <c r="G70" i="202"/>
  <c r="G71" i="202"/>
  <c r="G72" i="202"/>
  <c r="G73" i="202"/>
  <c r="G74" i="202"/>
  <c r="G75" i="202"/>
  <c r="G76" i="202"/>
  <c r="G77" i="202"/>
  <c r="G78" i="202"/>
  <c r="G82" i="202"/>
  <c r="G84" i="202"/>
  <c r="G85" i="202"/>
  <c r="G10" i="202"/>
  <c r="G8" i="202"/>
  <c r="G7" i="202"/>
  <c r="G6" i="202"/>
  <c r="G64" i="201"/>
  <c r="G65" i="201"/>
  <c r="G66" i="201"/>
  <c r="G67" i="201"/>
  <c r="G69" i="201"/>
  <c r="G70" i="201"/>
  <c r="G71" i="201"/>
  <c r="G72" i="201"/>
  <c r="G73" i="201"/>
  <c r="G74" i="201"/>
  <c r="G75" i="201"/>
  <c r="G76" i="201"/>
  <c r="G77" i="201"/>
  <c r="G78" i="201"/>
  <c r="G79" i="201"/>
  <c r="G80" i="201"/>
  <c r="G63" i="201"/>
  <c r="G56" i="201"/>
  <c r="G57" i="201"/>
  <c r="G58" i="201"/>
  <c r="I56" i="201"/>
  <c r="I57" i="201"/>
  <c r="G47" i="201"/>
  <c r="G48" i="201"/>
  <c r="G49" i="201"/>
  <c r="G50" i="201"/>
  <c r="G51" i="201"/>
  <c r="G42" i="201"/>
  <c r="G43" i="201"/>
  <c r="I55" i="201"/>
  <c r="G55" i="201"/>
  <c r="G46" i="201"/>
  <c r="G41" i="201"/>
  <c r="I42" i="201"/>
  <c r="G37" i="201"/>
  <c r="I25" i="201"/>
  <c r="I27" i="201"/>
  <c r="I30" i="201"/>
  <c r="I33" i="201"/>
  <c r="G8" i="201"/>
  <c r="G9" i="201"/>
  <c r="G13" i="201"/>
  <c r="G15" i="201"/>
  <c r="G16" i="201"/>
  <c r="G17" i="201"/>
  <c r="G18" i="201"/>
  <c r="G19" i="201"/>
  <c r="G20" i="201"/>
  <c r="G22" i="201"/>
  <c r="G23" i="201"/>
  <c r="G24" i="201"/>
  <c r="G25" i="201"/>
  <c r="G26" i="201"/>
  <c r="G27" i="201"/>
  <c r="G30" i="201"/>
  <c r="G33" i="201"/>
  <c r="G34" i="201"/>
  <c r="I18" i="201"/>
  <c r="G7" i="201"/>
  <c r="I203" i="200"/>
  <c r="I109" i="200"/>
  <c r="I110" i="200"/>
  <c r="I111" i="200"/>
  <c r="I112" i="200"/>
  <c r="I108" i="200"/>
  <c r="I115" i="200"/>
  <c r="G83" i="200"/>
  <c r="G84" i="200"/>
  <c r="G86" i="200"/>
  <c r="G87" i="200"/>
  <c r="G90" i="200"/>
  <c r="G92" i="200"/>
  <c r="G93" i="200"/>
  <c r="G95" i="200"/>
  <c r="G96" i="200"/>
  <c r="G97" i="200"/>
  <c r="G98" i="200"/>
  <c r="G100" i="200"/>
  <c r="G101" i="200"/>
  <c r="G103" i="200"/>
  <c r="G104" i="200"/>
  <c r="G105" i="200"/>
  <c r="G108" i="200"/>
  <c r="G109" i="200"/>
  <c r="G110" i="200"/>
  <c r="G111" i="200"/>
  <c r="G112" i="200"/>
  <c r="G115" i="200"/>
  <c r="G116" i="200"/>
  <c r="G117" i="200"/>
  <c r="G120" i="200"/>
  <c r="G121" i="200"/>
  <c r="G122" i="200"/>
  <c r="G123" i="200"/>
  <c r="G124" i="200"/>
  <c r="G125" i="200"/>
  <c r="G126" i="200"/>
  <c r="G127" i="200"/>
  <c r="G128" i="200"/>
  <c r="G129" i="200"/>
  <c r="G130" i="200"/>
  <c r="G131" i="200"/>
  <c r="G132" i="200"/>
  <c r="G136" i="200"/>
  <c r="G140" i="200"/>
  <c r="G141" i="200"/>
  <c r="G145" i="200"/>
  <c r="G146" i="200"/>
  <c r="G147" i="200"/>
  <c r="G148" i="200"/>
  <c r="G149" i="200"/>
  <c r="G150" i="200"/>
  <c r="G151" i="200"/>
  <c r="G152" i="200"/>
  <c r="G153" i="200"/>
  <c r="G154" i="200"/>
  <c r="G155" i="200"/>
  <c r="G156" i="200"/>
  <c r="G159" i="200"/>
  <c r="G160" i="200"/>
  <c r="G161" i="200"/>
  <c r="G162" i="200"/>
  <c r="G163" i="200"/>
  <c r="G164" i="200"/>
  <c r="G165" i="200"/>
  <c r="G166" i="200"/>
  <c r="G167" i="200"/>
  <c r="G168" i="200"/>
  <c r="G169" i="200"/>
  <c r="G172" i="200"/>
  <c r="G174" i="200"/>
  <c r="G175" i="200"/>
  <c r="G176" i="200"/>
  <c r="G179" i="200"/>
  <c r="G180" i="200"/>
  <c r="G181" i="200"/>
  <c r="G182" i="200"/>
  <c r="G185" i="200"/>
  <c r="G186" i="200"/>
  <c r="G187" i="200"/>
  <c r="G188" i="200"/>
  <c r="G189" i="200"/>
  <c r="G191" i="200"/>
  <c r="G192" i="200"/>
  <c r="G193" i="200"/>
  <c r="G194" i="200"/>
  <c r="G195" i="200"/>
  <c r="G199" i="200"/>
  <c r="G201" i="200"/>
  <c r="G203" i="200"/>
  <c r="G204" i="200"/>
  <c r="G82" i="200"/>
  <c r="G59" i="200"/>
  <c r="G60" i="200"/>
  <c r="G61" i="200"/>
  <c r="G62" i="200"/>
  <c r="G63" i="200"/>
  <c r="G64" i="200"/>
  <c r="G65" i="200"/>
  <c r="G66" i="200"/>
  <c r="G69" i="200"/>
  <c r="G70" i="200"/>
  <c r="G72" i="200"/>
  <c r="G73" i="200"/>
  <c r="G77" i="200"/>
  <c r="G78" i="200"/>
  <c r="G58" i="200"/>
  <c r="I36" i="200"/>
  <c r="G9" i="200"/>
  <c r="G10" i="200"/>
  <c r="G12" i="200"/>
  <c r="G13" i="200"/>
  <c r="G14" i="200"/>
  <c r="G15" i="200"/>
  <c r="G16" i="200"/>
  <c r="G17" i="200"/>
  <c r="G19" i="200"/>
  <c r="G20" i="200"/>
  <c r="G23" i="200"/>
  <c r="G24" i="200"/>
  <c r="G25" i="200"/>
  <c r="G27" i="200"/>
  <c r="G28" i="200"/>
  <c r="G29" i="200"/>
  <c r="G30" i="200"/>
  <c r="G32" i="200"/>
  <c r="G33" i="200"/>
  <c r="G36" i="200"/>
  <c r="G37" i="200"/>
  <c r="G38" i="200"/>
  <c r="G40" i="200"/>
  <c r="G41" i="200"/>
  <c r="G42" i="200"/>
  <c r="G43" i="200"/>
  <c r="G44" i="200"/>
  <c r="G45" i="200"/>
  <c r="G46" i="200"/>
  <c r="G47" i="200"/>
  <c r="G50" i="200"/>
  <c r="G52" i="200"/>
  <c r="G53" i="200"/>
  <c r="G54" i="200"/>
  <c r="G55" i="200"/>
  <c r="G8" i="200"/>
  <c r="G5" i="200"/>
  <c r="G4" i="200"/>
  <c r="H213" i="199"/>
  <c r="F113" i="199"/>
  <c r="F114" i="199"/>
  <c r="F115" i="199"/>
  <c r="F116" i="199"/>
  <c r="F117" i="199"/>
  <c r="F118" i="199"/>
  <c r="F119" i="199"/>
  <c r="F120" i="199"/>
  <c r="F121" i="199"/>
  <c r="F122" i="199"/>
  <c r="F123" i="199"/>
  <c r="F124" i="199"/>
  <c r="F125" i="199"/>
  <c r="F126" i="199"/>
  <c r="F127" i="199"/>
  <c r="F128" i="199"/>
  <c r="F129" i="199"/>
  <c r="F131" i="199"/>
  <c r="F132" i="199"/>
  <c r="F135" i="199"/>
  <c r="F137" i="199"/>
  <c r="F139" i="199"/>
  <c r="F140" i="199"/>
  <c r="F142" i="199"/>
  <c r="F143" i="199"/>
  <c r="F144" i="199"/>
  <c r="F145" i="199"/>
  <c r="F147" i="199"/>
  <c r="F151" i="199"/>
  <c r="F154" i="199"/>
  <c r="F155" i="199"/>
  <c r="F157" i="199"/>
  <c r="F158" i="199"/>
  <c r="F159" i="199"/>
  <c r="F163" i="199"/>
  <c r="F164" i="199"/>
  <c r="F167" i="199"/>
  <c r="F168" i="199"/>
  <c r="F169" i="199"/>
  <c r="F171" i="199"/>
  <c r="F172" i="199"/>
  <c r="F173" i="199"/>
  <c r="F175" i="199"/>
  <c r="F176" i="199"/>
  <c r="F177" i="199"/>
  <c r="F178" i="199"/>
  <c r="F181" i="199"/>
  <c r="F182" i="199"/>
  <c r="F183" i="199"/>
  <c r="F184" i="199"/>
  <c r="F186" i="199"/>
  <c r="F187" i="199"/>
  <c r="F188" i="199"/>
  <c r="F189" i="199"/>
  <c r="F190" i="199"/>
  <c r="F192" i="199"/>
  <c r="F193" i="199"/>
  <c r="F194" i="199"/>
  <c r="F195" i="199"/>
  <c r="F196" i="199"/>
  <c r="F197" i="199"/>
  <c r="F198" i="199"/>
  <c r="F199" i="199"/>
  <c r="F200" i="199"/>
  <c r="F201" i="199"/>
  <c r="F202" i="199"/>
  <c r="F203" i="199"/>
  <c r="F204" i="199"/>
  <c r="F205" i="199"/>
  <c r="F206" i="199"/>
  <c r="F208" i="199"/>
  <c r="F209" i="199"/>
  <c r="F213" i="199"/>
  <c r="F215" i="199"/>
  <c r="F112" i="199"/>
  <c r="H93" i="199"/>
  <c r="F89" i="199"/>
  <c r="F90" i="199"/>
  <c r="F91" i="199"/>
  <c r="F92" i="199"/>
  <c r="F93" i="199"/>
  <c r="F94" i="199"/>
  <c r="F95" i="199"/>
  <c r="F97" i="199"/>
  <c r="F98" i="199"/>
  <c r="F99" i="199"/>
  <c r="F100" i="199"/>
  <c r="F101" i="199"/>
  <c r="F102" i="199"/>
  <c r="F103" i="199"/>
  <c r="F104" i="199"/>
  <c r="F105" i="199"/>
  <c r="F106" i="199"/>
  <c r="F107" i="199"/>
  <c r="F108" i="199"/>
  <c r="F109" i="199"/>
  <c r="F88" i="199"/>
  <c r="H87" i="199"/>
  <c r="F87" i="199"/>
  <c r="F76" i="199"/>
  <c r="F77" i="199"/>
  <c r="F79" i="199"/>
  <c r="F80" i="199"/>
  <c r="F82" i="199"/>
  <c r="F75" i="199"/>
  <c r="H40" i="199"/>
  <c r="H44" i="199"/>
  <c r="H63" i="199"/>
  <c r="F27" i="199"/>
  <c r="F28" i="199"/>
  <c r="F29" i="199"/>
  <c r="F30" i="199"/>
  <c r="F31" i="199"/>
  <c r="F32" i="199"/>
  <c r="F33" i="199"/>
  <c r="F34" i="199"/>
  <c r="F36" i="199"/>
  <c r="F38" i="199"/>
  <c r="F39" i="199"/>
  <c r="F40" i="199"/>
  <c r="F41" i="199"/>
  <c r="F42" i="199"/>
  <c r="F44" i="199"/>
  <c r="F45" i="199"/>
  <c r="F46" i="199"/>
  <c r="F48" i="199"/>
  <c r="F49" i="199"/>
  <c r="F50" i="199"/>
  <c r="F51" i="199"/>
  <c r="F52" i="199"/>
  <c r="F54" i="199"/>
  <c r="F55" i="199"/>
  <c r="F56" i="199"/>
  <c r="F57" i="199"/>
  <c r="F60" i="199"/>
  <c r="F61" i="199"/>
  <c r="F62" i="199"/>
  <c r="F63" i="199"/>
  <c r="F64" i="199"/>
  <c r="F65" i="199"/>
  <c r="F66" i="199"/>
  <c r="F67" i="199"/>
  <c r="F68" i="199"/>
  <c r="F69" i="199"/>
  <c r="F70" i="199"/>
  <c r="F71" i="199"/>
  <c r="F26" i="199"/>
  <c r="F15" i="199"/>
  <c r="F18" i="199"/>
  <c r="F19" i="199"/>
  <c r="F22" i="199"/>
  <c r="F23" i="199"/>
  <c r="F5" i="199"/>
  <c r="F6" i="199"/>
  <c r="F7" i="199"/>
  <c r="F8" i="199"/>
  <c r="F9" i="199"/>
  <c r="F10" i="199"/>
  <c r="F12" i="199"/>
  <c r="F13" i="199"/>
  <c r="F14" i="199"/>
  <c r="H28" i="199"/>
  <c r="H23" i="199"/>
  <c r="I272" i="263"/>
  <c r="I267" i="263"/>
  <c r="I257" i="263"/>
  <c r="I252" i="263"/>
  <c r="I247" i="263"/>
  <c r="G198" i="263"/>
  <c r="G199" i="263"/>
  <c r="G200" i="263"/>
  <c r="G201" i="263"/>
  <c r="G202" i="263"/>
  <c r="G203" i="263"/>
  <c r="G207" i="263"/>
  <c r="G208" i="263"/>
  <c r="G209" i="263"/>
  <c r="G210" i="263"/>
  <c r="G211" i="263"/>
  <c r="G212" i="263"/>
  <c r="G213" i="263"/>
  <c r="G214" i="263"/>
  <c r="G215" i="263"/>
  <c r="G216" i="263"/>
  <c r="G217" i="263"/>
  <c r="G218" i="263"/>
  <c r="G219" i="263"/>
  <c r="G220" i="263"/>
  <c r="G221" i="263"/>
  <c r="G222" i="263"/>
  <c r="G223" i="263"/>
  <c r="G227" i="263"/>
  <c r="G228" i="263"/>
  <c r="G229" i="263"/>
  <c r="G230" i="263"/>
  <c r="G231" i="263"/>
  <c r="G232" i="263"/>
  <c r="G233" i="263"/>
  <c r="G234" i="263"/>
  <c r="G235" i="263"/>
  <c r="G237" i="263"/>
  <c r="G238" i="263"/>
  <c r="G239" i="263"/>
  <c r="G240" i="263"/>
  <c r="G241" i="263"/>
  <c r="G242" i="263"/>
  <c r="G245" i="263"/>
  <c r="G246" i="263"/>
  <c r="G247" i="263"/>
  <c r="G249" i="263"/>
  <c r="G250" i="263"/>
  <c r="G251" i="263"/>
  <c r="G252" i="263"/>
  <c r="G253" i="263"/>
  <c r="G254" i="263"/>
  <c r="G256" i="263"/>
  <c r="G257" i="263"/>
  <c r="G258" i="263"/>
  <c r="G260" i="263"/>
  <c r="G261" i="263"/>
  <c r="G263" i="263"/>
  <c r="G264" i="263"/>
  <c r="G265" i="263"/>
  <c r="G267" i="263"/>
  <c r="G268" i="263"/>
  <c r="G269" i="263"/>
  <c r="G270" i="263"/>
  <c r="G271" i="263"/>
  <c r="G272" i="263"/>
  <c r="G275" i="263"/>
  <c r="G276" i="263"/>
  <c r="G277" i="263"/>
  <c r="G278" i="263"/>
  <c r="G279" i="263"/>
  <c r="G280" i="263"/>
  <c r="G282" i="263"/>
  <c r="G283" i="263"/>
  <c r="G287" i="263"/>
  <c r="G288" i="263"/>
  <c r="G289" i="263"/>
  <c r="G291" i="263"/>
  <c r="G292" i="263"/>
  <c r="G197" i="263"/>
  <c r="I138" i="263"/>
  <c r="I167" i="263"/>
  <c r="I174" i="263"/>
  <c r="G89" i="263"/>
  <c r="G90" i="263"/>
  <c r="G91" i="263"/>
  <c r="G92" i="263"/>
  <c r="G93" i="263"/>
  <c r="G94" i="263"/>
  <c r="G95" i="263"/>
  <c r="G97" i="263"/>
  <c r="G98" i="263"/>
  <c r="G99" i="263"/>
  <c r="G100" i="263"/>
  <c r="G101" i="263"/>
  <c r="G102" i="263"/>
  <c r="G103" i="263"/>
  <c r="G104" i="263"/>
  <c r="G105" i="263"/>
  <c r="G106" i="263"/>
  <c r="G107" i="263"/>
  <c r="G108" i="263"/>
  <c r="G109" i="263"/>
  <c r="G110" i="263"/>
  <c r="G111" i="263"/>
  <c r="G115" i="263"/>
  <c r="G116" i="263"/>
  <c r="G117" i="263"/>
  <c r="G118" i="263"/>
  <c r="G120" i="263"/>
  <c r="G121" i="263"/>
  <c r="G122" i="263"/>
  <c r="G123" i="263"/>
  <c r="G124" i="263"/>
  <c r="G127" i="263"/>
  <c r="G128" i="263"/>
  <c r="G129" i="263"/>
  <c r="G130" i="263"/>
  <c r="G133" i="263"/>
  <c r="G134" i="263"/>
  <c r="G135" i="263"/>
  <c r="G136" i="263"/>
  <c r="G137" i="263"/>
  <c r="G138" i="263"/>
  <c r="G139" i="263"/>
  <c r="G141" i="263"/>
  <c r="G142" i="263"/>
  <c r="G143" i="263"/>
  <c r="G144" i="263"/>
  <c r="G147" i="263"/>
  <c r="G148" i="263"/>
  <c r="G150" i="263"/>
  <c r="G152" i="263"/>
  <c r="G153" i="263"/>
  <c r="G155" i="263"/>
  <c r="G156" i="263"/>
  <c r="G158" i="263"/>
  <c r="G159" i="263"/>
  <c r="G160" i="263"/>
  <c r="G163" i="263"/>
  <c r="G165" i="263"/>
  <c r="G166" i="263"/>
  <c r="G167" i="263"/>
  <c r="G168" i="263"/>
  <c r="G169" i="263"/>
  <c r="G170" i="263"/>
  <c r="G171" i="263"/>
  <c r="G172" i="263"/>
  <c r="G173" i="263"/>
  <c r="G174" i="263"/>
  <c r="G177" i="263"/>
  <c r="G178" i="263"/>
  <c r="G179" i="263"/>
  <c r="G180" i="263"/>
  <c r="G190" i="263"/>
  <c r="G191" i="263"/>
  <c r="G193" i="263"/>
  <c r="I106" i="263"/>
  <c r="I89" i="263"/>
  <c r="G88" i="263"/>
  <c r="I52" i="263"/>
  <c r="I72" i="263" l="1"/>
  <c r="I73" i="263"/>
  <c r="I74" i="263"/>
  <c r="I71" i="263"/>
  <c r="G83" i="263"/>
  <c r="G84" i="263"/>
  <c r="G8" i="263"/>
  <c r="G10" i="263"/>
  <c r="G11" i="263"/>
  <c r="G12" i="263"/>
  <c r="G13" i="263"/>
  <c r="G14" i="263"/>
  <c r="G15" i="263"/>
  <c r="G16" i="263"/>
  <c r="G17" i="263"/>
  <c r="G18" i="263"/>
  <c r="G19" i="263"/>
  <c r="G20" i="263"/>
  <c r="G21" i="263"/>
  <c r="G22" i="263"/>
  <c r="G23" i="263"/>
  <c r="G24" i="263"/>
  <c r="G25" i="263"/>
  <c r="G26" i="263"/>
  <c r="G27" i="263"/>
  <c r="G28" i="263"/>
  <c r="G29" i="263"/>
  <c r="G30" i="263"/>
  <c r="G31" i="263"/>
  <c r="G32" i="263"/>
  <c r="G33" i="263"/>
  <c r="G34" i="263"/>
  <c r="G36" i="263"/>
  <c r="G37" i="263"/>
  <c r="G39" i="263"/>
  <c r="G40" i="263"/>
  <c r="G41" i="263"/>
  <c r="G42" i="263"/>
  <c r="G43" i="263"/>
  <c r="G44" i="263"/>
  <c r="G45" i="263"/>
  <c r="G46" i="263"/>
  <c r="G47" i="263"/>
  <c r="G48" i="263"/>
  <c r="G49" i="263"/>
  <c r="G51" i="263"/>
  <c r="G52" i="263"/>
  <c r="G53" i="263"/>
  <c r="G54" i="263"/>
  <c r="G55" i="263"/>
  <c r="G56" i="263"/>
  <c r="G57" i="263"/>
  <c r="G60" i="263"/>
  <c r="G61" i="263"/>
  <c r="G62" i="263"/>
  <c r="G63" i="263"/>
  <c r="G65" i="263"/>
  <c r="G66" i="263"/>
  <c r="G67" i="263"/>
  <c r="G68" i="263"/>
  <c r="G69" i="263"/>
  <c r="G70" i="263"/>
  <c r="G71" i="263"/>
  <c r="G72" i="263"/>
  <c r="G73" i="263"/>
  <c r="G74" i="263"/>
  <c r="G76" i="263"/>
  <c r="G77" i="263"/>
  <c r="G78" i="263"/>
  <c r="G79" i="263"/>
  <c r="G7" i="263"/>
  <c r="F205" i="197"/>
  <c r="F204" i="197"/>
  <c r="F200" i="197"/>
  <c r="F202" i="197"/>
  <c r="F198" i="197"/>
  <c r="F194" i="197"/>
  <c r="F190" i="197"/>
  <c r="F187" i="197"/>
  <c r="F160" i="197"/>
  <c r="F161" i="197"/>
  <c r="F162" i="197"/>
  <c r="F163" i="197"/>
  <c r="F164" i="197"/>
  <c r="F165" i="197"/>
  <c r="F166" i="197"/>
  <c r="F167" i="197"/>
  <c r="F169" i="197"/>
  <c r="F170" i="197"/>
  <c r="F171" i="197"/>
  <c r="F172" i="197"/>
  <c r="F173" i="197"/>
  <c r="F174" i="197"/>
  <c r="F175" i="197"/>
  <c r="F176" i="197"/>
  <c r="F179" i="197"/>
  <c r="F180" i="197"/>
  <c r="F181" i="197"/>
  <c r="F182" i="197"/>
  <c r="F184" i="197"/>
  <c r="F156" i="197"/>
  <c r="H159" i="197"/>
  <c r="F159" i="197"/>
  <c r="F155" i="197"/>
  <c r="H150" i="197"/>
  <c r="F132" i="197"/>
  <c r="F133" i="197"/>
  <c r="F134" i="197"/>
  <c r="F138" i="197"/>
  <c r="F140" i="197"/>
  <c r="F141" i="197"/>
  <c r="F143" i="197"/>
  <c r="F148" i="197"/>
  <c r="F149" i="197"/>
  <c r="F150" i="197"/>
  <c r="F151" i="197"/>
  <c r="F152" i="197"/>
  <c r="F116" i="197"/>
  <c r="F117" i="197"/>
  <c r="F118" i="197"/>
  <c r="F119" i="197"/>
  <c r="F122" i="197"/>
  <c r="F123" i="197"/>
  <c r="F124" i="197"/>
  <c r="F125" i="197"/>
  <c r="F126" i="197"/>
  <c r="F127" i="197"/>
  <c r="F128" i="197"/>
  <c r="F129" i="197"/>
  <c r="F130" i="197"/>
  <c r="F115" i="197"/>
  <c r="H108" i="197"/>
  <c r="F89" i="197"/>
  <c r="F90" i="197"/>
  <c r="F91" i="197"/>
  <c r="F92" i="197"/>
  <c r="F95" i="197"/>
  <c r="F96" i="197"/>
  <c r="F98" i="197"/>
  <c r="F99" i="197"/>
  <c r="F100" i="197"/>
  <c r="F102" i="197"/>
  <c r="F103" i="197"/>
  <c r="F106" i="197"/>
  <c r="F108" i="197"/>
  <c r="F109" i="197"/>
  <c r="F110" i="197"/>
  <c r="F111" i="197"/>
  <c r="F88" i="197"/>
  <c r="F69" i="197"/>
  <c r="F71" i="197"/>
  <c r="F73" i="197"/>
  <c r="F74" i="197"/>
  <c r="F76" i="197"/>
  <c r="F77" i="197"/>
  <c r="F79" i="197"/>
  <c r="F81" i="197"/>
  <c r="F82" i="197"/>
  <c r="F84" i="197"/>
  <c r="F68" i="197"/>
  <c r="H60" i="197"/>
  <c r="H64" i="197"/>
  <c r="H59" i="197"/>
  <c r="H57" i="197"/>
  <c r="F52" i="197"/>
  <c r="F53" i="197"/>
  <c r="F54" i="197"/>
  <c r="F55" i="197"/>
  <c r="F56" i="197"/>
  <c r="F57" i="197"/>
  <c r="F58" i="197"/>
  <c r="F59" i="197"/>
  <c r="F60" i="197"/>
  <c r="F62" i="197"/>
  <c r="F63" i="197"/>
  <c r="F64" i="197"/>
  <c r="H43" i="197"/>
  <c r="H44" i="197"/>
  <c r="H42" i="197"/>
  <c r="F31" i="197"/>
  <c r="F32" i="197"/>
  <c r="F33" i="197"/>
  <c r="F34" i="197"/>
  <c r="F36" i="197"/>
  <c r="F37" i="197"/>
  <c r="F38" i="197"/>
  <c r="F40" i="197"/>
  <c r="F41" i="197"/>
  <c r="F42" i="197"/>
  <c r="F43" i="197"/>
  <c r="F44" i="197"/>
  <c r="F45" i="197"/>
  <c r="F46" i="197"/>
  <c r="F47" i="197"/>
  <c r="F48" i="197"/>
  <c r="F49" i="197"/>
  <c r="F50" i="197"/>
  <c r="H27" i="197"/>
  <c r="H28" i="197"/>
  <c r="H29" i="197"/>
  <c r="H26" i="197"/>
  <c r="J22" i="197"/>
  <c r="H22" i="197"/>
  <c r="L22" i="197"/>
  <c r="J21" i="197"/>
  <c r="H21" i="197"/>
  <c r="F16" i="197"/>
  <c r="F17" i="197"/>
  <c r="F19" i="197"/>
  <c r="F20" i="197"/>
  <c r="F21" i="197"/>
  <c r="F22" i="197"/>
  <c r="F23" i="197"/>
  <c r="F24" i="197"/>
  <c r="F25" i="197"/>
  <c r="F26" i="197"/>
  <c r="F27" i="197"/>
  <c r="F28" i="197"/>
  <c r="F29" i="197"/>
  <c r="F15" i="197"/>
  <c r="F12" i="197"/>
  <c r="F13" i="197"/>
  <c r="F10" i="197"/>
  <c r="F6" i="197"/>
  <c r="F5" i="197"/>
  <c r="H98" i="196"/>
  <c r="H106" i="196"/>
  <c r="H125" i="196"/>
  <c r="H155" i="196"/>
  <c r="H162" i="196"/>
  <c r="F6" i="196"/>
  <c r="F7" i="196"/>
  <c r="F8" i="196"/>
  <c r="F10" i="196"/>
  <c r="F11" i="196"/>
  <c r="F12" i="196"/>
  <c r="F13" i="196"/>
  <c r="F15" i="196"/>
  <c r="F16" i="196"/>
  <c r="F17" i="196"/>
  <c r="F18" i="196"/>
  <c r="F19" i="196"/>
  <c r="F20" i="196"/>
  <c r="F21" i="196"/>
  <c r="F22" i="196"/>
  <c r="F24" i="196"/>
  <c r="F25" i="196"/>
  <c r="F26" i="196"/>
  <c r="F27" i="196"/>
  <c r="F28" i="196"/>
  <c r="F30" i="196"/>
  <c r="F31" i="196"/>
  <c r="F32" i="196"/>
  <c r="F33" i="196"/>
  <c r="F34" i="196"/>
  <c r="F35" i="196"/>
  <c r="F36" i="196"/>
  <c r="F37" i="196"/>
  <c r="F40" i="196"/>
  <c r="F45" i="196"/>
  <c r="F47" i="196"/>
  <c r="F53" i="196"/>
  <c r="F54" i="196"/>
  <c r="F55" i="196"/>
  <c r="F56" i="196"/>
  <c r="F58" i="196"/>
  <c r="F59" i="196"/>
  <c r="F60" i="196"/>
  <c r="F63" i="196"/>
  <c r="F64" i="196"/>
  <c r="F65" i="196"/>
  <c r="F66" i="196"/>
  <c r="F69" i="196"/>
  <c r="F70" i="196"/>
  <c r="F71" i="196"/>
  <c r="F72" i="196"/>
  <c r="F73" i="196"/>
  <c r="F74" i="196"/>
  <c r="F75" i="196"/>
  <c r="F76" i="196"/>
  <c r="F78" i="196"/>
  <c r="F79" i="196"/>
  <c r="F80" i="196"/>
  <c r="F81" i="196"/>
  <c r="F82" i="196"/>
  <c r="F83" i="196"/>
  <c r="F85" i="196"/>
  <c r="F88" i="196"/>
  <c r="F89" i="196"/>
  <c r="F90" i="196"/>
  <c r="F91" i="196"/>
  <c r="F92" i="196"/>
  <c r="F93" i="196"/>
  <c r="F94" i="196"/>
  <c r="F95" i="196"/>
  <c r="F96" i="196"/>
  <c r="F98" i="196"/>
  <c r="F103" i="196"/>
  <c r="F104" i="196"/>
  <c r="F105" i="196"/>
  <c r="F106" i="196"/>
  <c r="F107" i="196"/>
  <c r="F108" i="196"/>
  <c r="F109" i="196"/>
  <c r="F110" i="196"/>
  <c r="F111" i="196"/>
  <c r="F113" i="196"/>
  <c r="F114" i="196"/>
  <c r="F118" i="196"/>
  <c r="F119" i="196"/>
  <c r="F120" i="196"/>
  <c r="F121" i="196"/>
  <c r="F122" i="196"/>
  <c r="F123" i="196"/>
  <c r="F124" i="196"/>
  <c r="F125" i="196"/>
  <c r="F126" i="196"/>
  <c r="F127" i="196"/>
  <c r="F128" i="196"/>
  <c r="F131" i="196"/>
  <c r="F134" i="196"/>
  <c r="F135" i="196"/>
  <c r="F136" i="196"/>
  <c r="F137" i="196"/>
  <c r="F138" i="196"/>
  <c r="F140" i="196"/>
  <c r="F141" i="196"/>
  <c r="F142" i="196"/>
  <c r="F143" i="196"/>
  <c r="F144" i="196"/>
  <c r="F145" i="196"/>
  <c r="F147" i="196"/>
  <c r="F148" i="196"/>
  <c r="F154" i="196"/>
  <c r="F155" i="196"/>
  <c r="F156" i="196"/>
  <c r="F157" i="196"/>
  <c r="F158" i="196"/>
  <c r="F159" i="196"/>
  <c r="F161" i="196"/>
  <c r="F162" i="196"/>
  <c r="F163" i="196"/>
  <c r="F165" i="196"/>
  <c r="F166" i="196"/>
  <c r="F167" i="196"/>
  <c r="F168" i="196"/>
  <c r="F169" i="196"/>
  <c r="F5" i="196"/>
  <c r="I29" i="195"/>
  <c r="I45" i="195"/>
  <c r="I58" i="195"/>
  <c r="I60" i="195"/>
  <c r="I62" i="195"/>
  <c r="I65" i="195"/>
  <c r="I127" i="195"/>
  <c r="I175" i="195"/>
  <c r="I179" i="195"/>
  <c r="I231" i="195"/>
  <c r="I244" i="195"/>
  <c r="I246" i="195"/>
  <c r="I251" i="195"/>
  <c r="I250" i="195"/>
  <c r="I294" i="195"/>
  <c r="I293" i="195"/>
  <c r="G9" i="195"/>
  <c r="G10" i="195"/>
  <c r="G13" i="195"/>
  <c r="G14" i="195"/>
  <c r="G16" i="195"/>
  <c r="G17" i="195"/>
  <c r="G18" i="195"/>
  <c r="G19" i="195"/>
  <c r="G20" i="195"/>
  <c r="G21" i="195"/>
  <c r="G24" i="195"/>
  <c r="G25" i="195"/>
  <c r="G27" i="195"/>
  <c r="G28" i="195"/>
  <c r="G29" i="195"/>
  <c r="G30" i="195"/>
  <c r="G32" i="195"/>
  <c r="G33" i="195"/>
  <c r="G34" i="195"/>
  <c r="G35" i="195"/>
  <c r="G37" i="195"/>
  <c r="G38" i="195"/>
  <c r="G39" i="195"/>
  <c r="G44" i="195"/>
  <c r="G45" i="195"/>
  <c r="G46" i="195"/>
  <c r="G47" i="195"/>
  <c r="G48" i="195"/>
  <c r="G49" i="195"/>
  <c r="G52" i="195"/>
  <c r="G53" i="195"/>
  <c r="G55" i="195"/>
  <c r="G56" i="195"/>
  <c r="G57" i="195"/>
  <c r="G58" i="195"/>
  <c r="G59" i="195"/>
  <c r="G60" i="195"/>
  <c r="G61" i="195"/>
  <c r="G62" i="195"/>
  <c r="G63" i="195"/>
  <c r="G64" i="195"/>
  <c r="G65" i="195"/>
  <c r="G66" i="195"/>
  <c r="G68" i="195"/>
  <c r="G69" i="195"/>
  <c r="G71" i="195"/>
  <c r="G72" i="195"/>
  <c r="G73" i="195"/>
  <c r="G75" i="195"/>
  <c r="G77" i="195"/>
  <c r="G78" i="195"/>
  <c r="G80" i="195"/>
  <c r="G81" i="195"/>
  <c r="G82" i="195"/>
  <c r="G83" i="195"/>
  <c r="G84" i="195"/>
  <c r="G86" i="195"/>
  <c r="G87" i="195"/>
  <c r="G90" i="195"/>
  <c r="G91" i="195"/>
  <c r="G92" i="195"/>
  <c r="G93" i="195"/>
  <c r="G94" i="195"/>
  <c r="G96" i="195"/>
  <c r="G97" i="195"/>
  <c r="G101" i="195"/>
  <c r="G102" i="195"/>
  <c r="G103" i="195"/>
  <c r="G106" i="195"/>
  <c r="G107" i="195"/>
  <c r="G108" i="195"/>
  <c r="G110" i="195"/>
  <c r="G115" i="195"/>
  <c r="G118" i="195"/>
  <c r="G119" i="195"/>
  <c r="G120" i="195"/>
  <c r="G121" i="195"/>
  <c r="G123" i="195"/>
  <c r="G124" i="195"/>
  <c r="G125" i="195"/>
  <c r="G127" i="195"/>
  <c r="G128" i="195"/>
  <c r="G129" i="195"/>
  <c r="G130" i="195"/>
  <c r="G132" i="195"/>
  <c r="G133" i="195"/>
  <c r="G135" i="195"/>
  <c r="G136" i="195"/>
  <c r="G138" i="195"/>
  <c r="G139" i="195"/>
  <c r="G140" i="195"/>
  <c r="G141" i="195"/>
  <c r="G142" i="195"/>
  <c r="G143" i="195"/>
  <c r="G144" i="195"/>
  <c r="G148" i="195"/>
  <c r="G149" i="195"/>
  <c r="G150" i="195"/>
  <c r="G151" i="195"/>
  <c r="G152" i="195"/>
  <c r="G154" i="195"/>
  <c r="G155" i="195"/>
  <c r="G156" i="195"/>
  <c r="G157" i="195"/>
  <c r="G158" i="195"/>
  <c r="G161" i="195"/>
  <c r="G162" i="195"/>
  <c r="G163" i="195"/>
  <c r="G164" i="195"/>
  <c r="G167" i="195"/>
  <c r="G168" i="195"/>
  <c r="G169" i="195"/>
  <c r="G171" i="195"/>
  <c r="G172" i="195"/>
  <c r="G175" i="195"/>
  <c r="G176" i="195"/>
  <c r="G177" i="195"/>
  <c r="G178" i="195"/>
  <c r="G179" i="195"/>
  <c r="G180" i="195"/>
  <c r="G181" i="195"/>
  <c r="G182" i="195"/>
  <c r="G183" i="195"/>
  <c r="G185" i="195"/>
  <c r="G190" i="195"/>
  <c r="G191" i="195"/>
  <c r="G193" i="195"/>
  <c r="G194" i="195"/>
  <c r="G195" i="195"/>
  <c r="G196" i="195"/>
  <c r="G198" i="195"/>
  <c r="G199" i="195"/>
  <c r="G200" i="195"/>
  <c r="G201" i="195"/>
  <c r="G202" i="195"/>
  <c r="G203" i="195"/>
  <c r="G204" i="195"/>
  <c r="G205" i="195"/>
  <c r="G206" i="195"/>
  <c r="G210" i="195"/>
  <c r="G211" i="195"/>
  <c r="G213" i="195"/>
  <c r="G214" i="195"/>
  <c r="G215" i="195"/>
  <c r="G216" i="195"/>
  <c r="G220" i="195"/>
  <c r="G222" i="195"/>
  <c r="G223" i="195"/>
  <c r="G224" i="195"/>
  <c r="G225" i="195"/>
  <c r="G228" i="195"/>
  <c r="G229" i="195"/>
  <c r="G230" i="195"/>
  <c r="G231" i="195"/>
  <c r="G232" i="195"/>
  <c r="G233" i="195"/>
  <c r="G236" i="195"/>
  <c r="G237" i="195"/>
  <c r="G238" i="195"/>
  <c r="G239" i="195"/>
  <c r="G240" i="195"/>
  <c r="G241" i="195"/>
  <c r="G242" i="195"/>
  <c r="G243" i="195"/>
  <c r="G244" i="195"/>
  <c r="G245" i="195"/>
  <c r="G246" i="195"/>
  <c r="G248" i="195"/>
  <c r="G249" i="195"/>
  <c r="G250" i="195"/>
  <c r="G251" i="195"/>
  <c r="G252" i="195"/>
  <c r="G253" i="195"/>
  <c r="G254" i="195"/>
  <c r="G257" i="195"/>
  <c r="G258" i="195"/>
  <c r="G259" i="195"/>
  <c r="G260" i="195"/>
  <c r="G262" i="195"/>
  <c r="G263" i="195"/>
  <c r="G264" i="195"/>
  <c r="G265" i="195"/>
  <c r="G266" i="195"/>
  <c r="G267" i="195"/>
  <c r="G268" i="195"/>
  <c r="G269" i="195"/>
  <c r="G270" i="195"/>
  <c r="G273" i="195"/>
  <c r="G274" i="195"/>
  <c r="G277" i="195"/>
  <c r="G278" i="195"/>
  <c r="G282" i="195"/>
  <c r="G283" i="195"/>
  <c r="G284" i="195"/>
  <c r="G285" i="195"/>
  <c r="G286" i="195"/>
  <c r="G288" i="195"/>
  <c r="G289" i="195"/>
  <c r="G293" i="195"/>
  <c r="G294" i="195"/>
  <c r="G297" i="195"/>
  <c r="G299" i="195"/>
  <c r="G8" i="195"/>
  <c r="G5" i="195"/>
  <c r="I14" i="195"/>
  <c r="F7" i="194"/>
  <c r="F9" i="194"/>
  <c r="F10" i="194"/>
  <c r="F11" i="194"/>
  <c r="F14" i="194"/>
  <c r="F15" i="194"/>
  <c r="F16" i="194"/>
  <c r="F17" i="194"/>
  <c r="F20" i="194"/>
  <c r="F21" i="194"/>
  <c r="F22" i="194"/>
  <c r="F23" i="194"/>
  <c r="F24" i="194"/>
  <c r="F25" i="194"/>
  <c r="F28" i="194"/>
  <c r="F29" i="194"/>
  <c r="F32" i="194"/>
  <c r="F34" i="194"/>
  <c r="F35" i="194"/>
  <c r="F38" i="194"/>
  <c r="F39" i="194"/>
  <c r="F40" i="194"/>
  <c r="F41" i="194"/>
  <c r="F43" i="194"/>
  <c r="F44" i="194"/>
  <c r="F45" i="194"/>
  <c r="F49" i="194"/>
  <c r="F50" i="194"/>
  <c r="F51" i="194"/>
  <c r="F52" i="194"/>
  <c r="F54" i="194"/>
  <c r="F55" i="194"/>
  <c r="F56" i="194"/>
  <c r="F57" i="194"/>
  <c r="F60" i="194"/>
  <c r="F61" i="194"/>
  <c r="F62" i="194"/>
  <c r="F63" i="194"/>
  <c r="F64" i="194"/>
  <c r="F65" i="194"/>
  <c r="F67" i="194"/>
  <c r="F68" i="194"/>
  <c r="F69" i="194"/>
  <c r="F70" i="194"/>
  <c r="F71" i="194"/>
  <c r="F72" i="194"/>
  <c r="F75" i="194"/>
  <c r="F77" i="194"/>
  <c r="F78" i="194"/>
  <c r="F79" i="194"/>
  <c r="F80" i="194"/>
  <c r="F82" i="194"/>
  <c r="F83" i="194"/>
  <c r="F84" i="194"/>
  <c r="F85" i="194"/>
  <c r="F86" i="194"/>
  <c r="F90" i="194"/>
  <c r="F91" i="194"/>
  <c r="F93" i="194"/>
  <c r="F94" i="194"/>
  <c r="F95" i="194"/>
  <c r="F96" i="194"/>
  <c r="F97" i="194"/>
  <c r="F98" i="194"/>
  <c r="F99" i="194"/>
  <c r="F100" i="194"/>
  <c r="F101" i="194"/>
  <c r="F102" i="194"/>
  <c r="F103" i="194"/>
  <c r="F105" i="194"/>
  <c r="F106" i="194"/>
  <c r="F107" i="194"/>
  <c r="F108" i="194"/>
  <c r="F109" i="194"/>
  <c r="F110" i="194"/>
  <c r="F112" i="194"/>
  <c r="F113" i="194"/>
  <c r="F114" i="194"/>
  <c r="F115" i="194"/>
  <c r="F116" i="194"/>
  <c r="F117" i="194"/>
  <c r="H28" i="194"/>
  <c r="H25" i="194"/>
  <c r="F6" i="194"/>
  <c r="F177" i="264"/>
  <c r="F178" i="264"/>
  <c r="F179" i="264"/>
  <c r="F180" i="264"/>
  <c r="F181" i="264"/>
  <c r="F182" i="264"/>
  <c r="F183" i="264"/>
  <c r="F184" i="264"/>
  <c r="F185" i="264"/>
  <c r="F186" i="264"/>
  <c r="F187" i="264"/>
  <c r="F173" i="264"/>
  <c r="F174" i="264"/>
  <c r="F166" i="264"/>
  <c r="F167" i="264"/>
  <c r="F168" i="264"/>
  <c r="F169" i="264"/>
  <c r="F153" i="264"/>
  <c r="F154" i="264"/>
  <c r="F155" i="264"/>
  <c r="F149" i="264"/>
  <c r="F150" i="264"/>
  <c r="F143" i="264"/>
  <c r="F144" i="264"/>
  <c r="F145" i="264"/>
  <c r="F146" i="264"/>
  <c r="F135" i="264"/>
  <c r="F136" i="264"/>
  <c r="F137" i="264"/>
  <c r="F125" i="264"/>
  <c r="F126" i="264"/>
  <c r="F128" i="264"/>
  <c r="F129" i="264"/>
  <c r="F130" i="264"/>
  <c r="F131" i="264"/>
  <c r="F132" i="264"/>
  <c r="F115" i="264"/>
  <c r="F116" i="264"/>
  <c r="F117" i="264"/>
  <c r="F118" i="264"/>
  <c r="F119" i="264"/>
  <c r="F120" i="264"/>
  <c r="F121" i="264"/>
  <c r="F113" i="264"/>
  <c r="F109" i="264"/>
  <c r="F94" i="264"/>
  <c r="F95" i="264"/>
  <c r="F96" i="264"/>
  <c r="F97" i="264"/>
  <c r="F87" i="264"/>
  <c r="F88" i="264"/>
  <c r="F89" i="264"/>
  <c r="F90" i="264"/>
  <c r="F84" i="264"/>
  <c r="F79" i="264"/>
  <c r="F71" i="264"/>
  <c r="F72" i="264"/>
  <c r="F73" i="264"/>
  <c r="F74" i="264"/>
  <c r="F75" i="264"/>
  <c r="F76" i="264"/>
  <c r="F66" i="264"/>
  <c r="F67" i="264"/>
  <c r="F58" i="264"/>
  <c r="F59" i="264"/>
  <c r="F60" i="264"/>
  <c r="F61" i="264"/>
  <c r="F62" i="264"/>
  <c r="F63" i="264"/>
  <c r="F50" i="264"/>
  <c r="F51" i="264"/>
  <c r="F52" i="264"/>
  <c r="F53" i="264"/>
  <c r="F54" i="264"/>
  <c r="F55" i="264"/>
  <c r="F93" i="264"/>
  <c r="F86" i="264"/>
  <c r="F83" i="264"/>
  <c r="F78" i="264"/>
  <c r="F70" i="264"/>
  <c r="F65" i="264"/>
  <c r="F57" i="264"/>
  <c r="F49" i="264"/>
  <c r="F102" i="264"/>
  <c r="F101" i="264"/>
  <c r="F104" i="264"/>
  <c r="F105" i="264"/>
  <c r="F112" i="264"/>
  <c r="F122" i="264"/>
  <c r="F133" i="264"/>
  <c r="F147" i="264"/>
  <c r="F138" i="264"/>
  <c r="F151" i="264"/>
  <c r="F156" i="264"/>
  <c r="F161" i="264"/>
  <c r="F163" i="264"/>
  <c r="F170" i="264"/>
  <c r="F175" i="264"/>
  <c r="F188" i="264"/>
  <c r="F192" i="264"/>
  <c r="F193" i="264"/>
  <c r="F194" i="264"/>
  <c r="F195" i="264"/>
  <c r="F196" i="264"/>
  <c r="F197" i="264"/>
  <c r="F198" i="264"/>
  <c r="F199" i="264"/>
  <c r="F200" i="264"/>
  <c r="F201" i="264"/>
  <c r="F202" i="264"/>
  <c r="F203" i="264"/>
  <c r="F204" i="264"/>
  <c r="F205" i="264"/>
  <c r="F206" i="264"/>
  <c r="F207" i="264"/>
  <c r="F208" i="264"/>
  <c r="F209" i="264"/>
  <c r="F210" i="264"/>
  <c r="F211" i="264"/>
  <c r="F212" i="264"/>
  <c r="F213" i="264"/>
  <c r="F214" i="264"/>
  <c r="F215" i="264"/>
  <c r="F220" i="264"/>
  <c r="F224" i="264"/>
  <c r="F225" i="264"/>
  <c r="F221" i="264"/>
  <c r="F216" i="264"/>
  <c r="F226" i="264"/>
  <c r="F229" i="264"/>
  <c r="F233" i="264"/>
  <c r="F234" i="264"/>
  <c r="F235" i="264"/>
  <c r="F236" i="264"/>
  <c r="F237" i="264"/>
  <c r="F238" i="264"/>
  <c r="F239" i="264"/>
  <c r="F241" i="264"/>
  <c r="F242" i="264"/>
  <c r="F245" i="264"/>
  <c r="F246" i="264"/>
  <c r="F258" i="264"/>
  <c r="F257" i="264"/>
  <c r="F256" i="264"/>
  <c r="F255" i="264"/>
  <c r="F254" i="264"/>
  <c r="F253" i="264"/>
  <c r="F252" i="264"/>
  <c r="F251" i="264"/>
  <c r="F250" i="264"/>
  <c r="F247" i="264"/>
  <c r="F259" i="264"/>
  <c r="F260" i="264"/>
  <c r="F261" i="264"/>
  <c r="F264" i="264"/>
  <c r="F265" i="264"/>
  <c r="F266" i="264"/>
  <c r="F267" i="264"/>
  <c r="F268" i="264"/>
  <c r="F269" i="264"/>
  <c r="F270" i="264"/>
  <c r="F271" i="264"/>
  <c r="F272" i="264"/>
  <c r="F273" i="264"/>
  <c r="F274" i="264"/>
  <c r="F275" i="264"/>
  <c r="F278" i="264"/>
  <c r="F279" i="264"/>
  <c r="F280" i="264"/>
  <c r="F281" i="264"/>
  <c r="F282" i="264"/>
  <c r="F283" i="264"/>
  <c r="F284" i="264"/>
  <c r="F285" i="264"/>
  <c r="F288" i="264"/>
  <c r="F289" i="264"/>
  <c r="F290" i="264"/>
  <c r="F291" i="264"/>
  <c r="F292" i="264"/>
  <c r="F293" i="264"/>
  <c r="F294" i="264"/>
  <c r="F295" i="264"/>
  <c r="F296" i="264"/>
  <c r="F297" i="264"/>
  <c r="F298" i="264"/>
  <c r="F299" i="264"/>
  <c r="F300" i="264"/>
  <c r="F301" i="264"/>
  <c r="F302" i="264"/>
  <c r="F303" i="264"/>
  <c r="F304" i="264"/>
  <c r="F305" i="264"/>
  <c r="F307" i="264"/>
  <c r="F308" i="264"/>
  <c r="F309" i="264"/>
  <c r="F310" i="264"/>
  <c r="F311" i="264"/>
  <c r="F312" i="264"/>
  <c r="F313" i="264"/>
  <c r="F314" i="264"/>
  <c r="F315" i="264"/>
  <c r="F316" i="264"/>
  <c r="F317" i="264"/>
  <c r="F318" i="264"/>
  <c r="F319" i="264"/>
  <c r="F320" i="264"/>
  <c r="F321" i="264"/>
  <c r="F322" i="264"/>
  <c r="F323" i="264"/>
  <c r="F324" i="264"/>
  <c r="F325" i="264"/>
  <c r="F326" i="264"/>
  <c r="F327" i="264"/>
  <c r="F328" i="264"/>
  <c r="F329" i="264"/>
  <c r="F330" i="264"/>
  <c r="F331" i="264"/>
  <c r="F332" i="264"/>
  <c r="F333" i="264"/>
  <c r="F334" i="264"/>
  <c r="F335" i="264"/>
  <c r="F336" i="264"/>
  <c r="F337" i="264"/>
  <c r="F338" i="264"/>
  <c r="F339" i="264"/>
  <c r="F340" i="264"/>
  <c r="F341" i="264"/>
  <c r="F342" i="264"/>
  <c r="F345" i="264"/>
  <c r="F347" i="264"/>
  <c r="F351" i="264"/>
  <c r="F352" i="264"/>
  <c r="F353" i="264"/>
  <c r="F356" i="264"/>
  <c r="F357" i="264"/>
  <c r="F358" i="264"/>
  <c r="F359" i="264"/>
  <c r="F360" i="264"/>
  <c r="F361" i="264"/>
  <c r="H221" i="264"/>
  <c r="H220" i="264"/>
  <c r="H75" i="264"/>
  <c r="H65" i="264"/>
  <c r="F47" i="264"/>
  <c r="H49" i="264"/>
  <c r="H38" i="264"/>
  <c r="F31" i="264"/>
  <c r="F32" i="264"/>
  <c r="F33" i="264"/>
  <c r="F34" i="264"/>
  <c r="F35" i="264"/>
  <c r="F36" i="264"/>
  <c r="F37" i="264"/>
  <c r="F38" i="264"/>
  <c r="F41" i="264"/>
  <c r="F42" i="264"/>
  <c r="F43" i="264"/>
  <c r="F44" i="264"/>
  <c r="F30" i="264"/>
  <c r="H23" i="264"/>
  <c r="F12" i="264"/>
  <c r="F14" i="264"/>
  <c r="F15" i="264"/>
  <c r="F16" i="264"/>
  <c r="F17" i="264"/>
  <c r="F19" i="264"/>
  <c r="F20" i="264"/>
  <c r="F22" i="264"/>
  <c r="F23" i="264"/>
  <c r="F24" i="264"/>
  <c r="F25" i="264"/>
  <c r="F26" i="264"/>
  <c r="F27" i="264"/>
  <c r="F28" i="264"/>
  <c r="F11" i="264"/>
  <c r="F8" i="264"/>
  <c r="F5" i="264"/>
  <c r="F177" i="192"/>
  <c r="F178" i="192"/>
  <c r="F179" i="192"/>
  <c r="F180" i="192"/>
  <c r="F181" i="192"/>
  <c r="F182" i="192"/>
  <c r="F183" i="192"/>
  <c r="F184" i="192"/>
  <c r="F185" i="192"/>
  <c r="F186" i="192"/>
  <c r="F189" i="192"/>
  <c r="F190" i="192"/>
  <c r="F192" i="192"/>
  <c r="F193" i="192"/>
  <c r="F194" i="192"/>
  <c r="F197" i="192"/>
  <c r="F198" i="192"/>
  <c r="F199" i="192"/>
  <c r="F200" i="192"/>
  <c r="F201" i="192"/>
  <c r="F202" i="192"/>
  <c r="F203" i="192"/>
  <c r="F204" i="192"/>
  <c r="F205" i="192"/>
  <c r="F208" i="192"/>
  <c r="F209" i="192"/>
  <c r="F210" i="192"/>
  <c r="F211" i="192"/>
  <c r="F212" i="192"/>
  <c r="F213" i="192"/>
  <c r="F214" i="192"/>
  <c r="F215" i="192"/>
  <c r="F216" i="192"/>
  <c r="F217" i="192"/>
  <c r="F218" i="192"/>
  <c r="F219" i="192"/>
  <c r="F220" i="192"/>
  <c r="F221" i="192"/>
  <c r="F222" i="192"/>
  <c r="F223" i="192"/>
  <c r="F224" i="192"/>
  <c r="F225" i="192"/>
  <c r="F227" i="192"/>
  <c r="F228" i="192"/>
  <c r="F229" i="192"/>
  <c r="F232" i="192"/>
  <c r="F233" i="192"/>
  <c r="F234" i="192"/>
  <c r="F235" i="192"/>
  <c r="F236" i="192"/>
  <c r="F238" i="192"/>
  <c r="F176" i="192"/>
  <c r="F173" i="192"/>
  <c r="F144" i="192"/>
  <c r="F145" i="192"/>
  <c r="F146" i="192"/>
  <c r="F147" i="192"/>
  <c r="F148" i="192"/>
  <c r="F150" i="192"/>
  <c r="F152" i="192"/>
  <c r="F153" i="192"/>
  <c r="F155" i="192"/>
  <c r="F156" i="192"/>
  <c r="F157" i="192"/>
  <c r="F159" i="192"/>
  <c r="F160" i="192"/>
  <c r="F161" i="192"/>
  <c r="F164" i="192"/>
  <c r="F165" i="192"/>
  <c r="F166" i="192"/>
  <c r="F167" i="192"/>
  <c r="F168" i="192"/>
  <c r="F169" i="192"/>
  <c r="F170" i="192"/>
  <c r="F127" i="192"/>
  <c r="F128" i="192"/>
  <c r="F129" i="192"/>
  <c r="F130" i="192"/>
  <c r="F131" i="192"/>
  <c r="F132" i="192"/>
  <c r="F133" i="192"/>
  <c r="F135" i="192"/>
  <c r="F136" i="192"/>
  <c r="F137" i="192"/>
  <c r="F138" i="192"/>
  <c r="F140" i="192"/>
  <c r="F141" i="192"/>
  <c r="F142" i="192"/>
  <c r="F126" i="192"/>
  <c r="F110" i="192"/>
  <c r="F111" i="192"/>
  <c r="F112" i="192"/>
  <c r="F113" i="192"/>
  <c r="F114" i="192"/>
  <c r="F116" i="192"/>
  <c r="F117" i="192"/>
  <c r="F120" i="192"/>
  <c r="F121" i="192"/>
  <c r="F122" i="192"/>
  <c r="F109" i="192"/>
  <c r="H100" i="192"/>
  <c r="H92" i="192"/>
  <c r="F90" i="192"/>
  <c r="F91" i="192"/>
  <c r="F92" i="192"/>
  <c r="F93" i="192"/>
  <c r="F95" i="192"/>
  <c r="F96" i="192"/>
  <c r="F98" i="192"/>
  <c r="F99" i="192"/>
  <c r="F100" i="192"/>
  <c r="F104" i="192"/>
  <c r="F105" i="192"/>
  <c r="F106" i="192"/>
  <c r="F107" i="192"/>
  <c r="F89" i="192"/>
  <c r="F84" i="192"/>
  <c r="F85" i="192"/>
  <c r="F83" i="192"/>
  <c r="H85" i="192"/>
  <c r="H83" i="192"/>
  <c r="H78" i="192"/>
  <c r="F64" i="192"/>
  <c r="F65" i="192"/>
  <c r="F66" i="192"/>
  <c r="F67" i="192"/>
  <c r="F68" i="192"/>
  <c r="F70" i="192"/>
  <c r="F72" i="192"/>
  <c r="F73" i="192"/>
  <c r="F74" i="192"/>
  <c r="F75" i="192"/>
  <c r="F76" i="192"/>
  <c r="F77" i="192"/>
  <c r="F78" i="192"/>
  <c r="F79" i="192"/>
  <c r="F55" i="192"/>
  <c r="F57" i="192"/>
  <c r="F58" i="192"/>
  <c r="F59" i="192"/>
  <c r="F60" i="192"/>
  <c r="F61" i="192"/>
  <c r="F62" i="192"/>
  <c r="F50" i="192"/>
  <c r="F51" i="192"/>
  <c r="F52" i="192"/>
  <c r="H50" i="192"/>
  <c r="F49" i="192"/>
  <c r="F42" i="192"/>
  <c r="F43" i="192"/>
  <c r="F44" i="192"/>
  <c r="F45" i="192"/>
  <c r="F46" i="192"/>
  <c r="F47" i="192"/>
  <c r="F41" i="192"/>
  <c r="F38" i="192"/>
  <c r="F31" i="192"/>
  <c r="F32" i="192"/>
  <c r="F33" i="192"/>
  <c r="F34" i="192"/>
  <c r="F35" i="192"/>
  <c r="H31" i="192"/>
  <c r="F30" i="192"/>
  <c r="F29" i="192"/>
  <c r="F26" i="192"/>
  <c r="F24" i="192"/>
  <c r="F23" i="192"/>
  <c r="F22" i="192"/>
  <c r="F20" i="192"/>
  <c r="F19" i="192"/>
  <c r="F18" i="192"/>
  <c r="F16" i="192"/>
  <c r="F15" i="192"/>
  <c r="F14" i="192"/>
  <c r="F12" i="192"/>
  <c r="F11" i="192"/>
  <c r="F10" i="192"/>
  <c r="F9" i="192"/>
  <c r="H15" i="192"/>
  <c r="H12" i="192"/>
  <c r="F5" i="192"/>
  <c r="F29" i="191"/>
  <c r="F30" i="191"/>
  <c r="F31" i="191"/>
  <c r="F33" i="191"/>
  <c r="F34" i="191"/>
  <c r="F35" i="191"/>
  <c r="F37" i="191"/>
  <c r="F38" i="191"/>
  <c r="F39" i="191"/>
  <c r="F40" i="191"/>
  <c r="F41" i="191"/>
  <c r="F42" i="191"/>
  <c r="F46" i="191"/>
  <c r="F47" i="191"/>
  <c r="F48" i="191"/>
  <c r="F49" i="191"/>
  <c r="F50" i="191"/>
  <c r="F55" i="191"/>
  <c r="F56" i="191"/>
  <c r="F58" i="191"/>
  <c r="F59" i="191"/>
  <c r="F61" i="191"/>
  <c r="F62" i="191"/>
  <c r="F63" i="191"/>
  <c r="F64" i="191"/>
  <c r="F65" i="191"/>
  <c r="F67" i="191"/>
  <c r="F68" i="191"/>
  <c r="F71" i="191"/>
  <c r="F72" i="191"/>
  <c r="F73" i="191"/>
  <c r="F74" i="191"/>
  <c r="F75" i="191"/>
  <c r="F78" i="191"/>
  <c r="F79" i="191"/>
  <c r="F80" i="191"/>
  <c r="F81" i="191"/>
  <c r="F82" i="191"/>
  <c r="F83" i="191"/>
  <c r="F84" i="191"/>
  <c r="F85" i="191"/>
  <c r="F86" i="191"/>
  <c r="F89" i="191"/>
  <c r="F90" i="191"/>
  <c r="F91" i="191"/>
  <c r="F92" i="191"/>
  <c r="F96" i="191"/>
  <c r="F97" i="191"/>
  <c r="F98" i="191"/>
  <c r="F99" i="191"/>
  <c r="F100" i="191"/>
  <c r="F104" i="191"/>
  <c r="F105" i="191"/>
  <c r="F106" i="191"/>
  <c r="F110" i="191"/>
  <c r="F111" i="191"/>
  <c r="F112" i="191"/>
  <c r="F113" i="191"/>
  <c r="F114" i="191"/>
  <c r="F117" i="191"/>
  <c r="F118" i="191"/>
  <c r="F119" i="191"/>
  <c r="F120" i="191"/>
  <c r="F121" i="191"/>
  <c r="F125" i="191"/>
  <c r="F126" i="191"/>
  <c r="F127" i="191"/>
  <c r="H92" i="191"/>
  <c r="H89" i="191"/>
  <c r="H65" i="191"/>
  <c r="H42" i="191"/>
  <c r="F8" i="191"/>
  <c r="F9" i="191"/>
  <c r="F11" i="191"/>
  <c r="F12" i="191"/>
  <c r="F13" i="191"/>
  <c r="F14" i="191"/>
  <c r="F15" i="191"/>
  <c r="F16" i="191"/>
  <c r="F17" i="191"/>
  <c r="F18" i="191"/>
  <c r="F21" i="191"/>
  <c r="F22" i="191"/>
  <c r="F23" i="191"/>
  <c r="F7" i="191"/>
  <c r="F24" i="191"/>
  <c r="F25" i="191"/>
  <c r="F26" i="191"/>
  <c r="F35" i="188"/>
  <c r="F36" i="188"/>
  <c r="F37" i="188"/>
  <c r="F39" i="188"/>
  <c r="F40" i="188"/>
  <c r="F41" i="188"/>
  <c r="F42" i="188"/>
  <c r="F43" i="188"/>
  <c r="F45" i="188"/>
  <c r="F46" i="188"/>
  <c r="F48" i="188"/>
  <c r="F49" i="188"/>
  <c r="F50" i="188"/>
  <c r="F53" i="188"/>
  <c r="F54" i="188"/>
  <c r="F56" i="188"/>
  <c r="F57" i="188"/>
  <c r="F58" i="188"/>
  <c r="F63" i="188"/>
  <c r="F64" i="188"/>
  <c r="F65" i="188"/>
  <c r="F66" i="188"/>
  <c r="F68" i="188"/>
  <c r="F73" i="188"/>
  <c r="F75" i="188"/>
  <c r="F76" i="188"/>
  <c r="F77" i="188"/>
  <c r="F79" i="188"/>
  <c r="F80" i="188"/>
  <c r="F82" i="188"/>
  <c r="F83" i="188"/>
  <c r="F84" i="188"/>
  <c r="F86" i="188"/>
  <c r="F87" i="188"/>
  <c r="F88" i="188"/>
  <c r="F90" i="188"/>
  <c r="F91" i="188"/>
  <c r="F92" i="188"/>
  <c r="F95" i="188"/>
  <c r="F96" i="188"/>
  <c r="F97" i="188"/>
  <c r="F98" i="188"/>
  <c r="F99" i="188"/>
  <c r="F101" i="188"/>
  <c r="F102" i="188"/>
  <c r="F103" i="188"/>
  <c r="F107" i="188"/>
  <c r="F108" i="188"/>
  <c r="F109" i="188"/>
  <c r="F112" i="188"/>
  <c r="F113" i="188"/>
  <c r="F114" i="188"/>
  <c r="F116" i="188"/>
  <c r="F117" i="188"/>
  <c r="F118" i="188"/>
  <c r="F119" i="188"/>
  <c r="F121" i="188"/>
  <c r="F122" i="188"/>
  <c r="F123" i="188"/>
  <c r="F124" i="188"/>
  <c r="F126" i="188"/>
  <c r="F127" i="188"/>
  <c r="F128" i="188"/>
  <c r="F130" i="188"/>
  <c r="F131" i="188"/>
  <c r="F132" i="188"/>
  <c r="F136" i="188"/>
  <c r="F138" i="188"/>
  <c r="F139" i="188"/>
  <c r="H113" i="188"/>
  <c r="H90" i="188"/>
  <c r="H64" i="188"/>
  <c r="H58" i="188"/>
  <c r="H43" i="188"/>
  <c r="H16" i="188"/>
  <c r="H11" i="188"/>
  <c r="F9" i="188"/>
  <c r="F11" i="188"/>
  <c r="F12" i="188"/>
  <c r="F14" i="188"/>
  <c r="F15" i="188"/>
  <c r="F16" i="188"/>
  <c r="F18" i="188"/>
  <c r="F19" i="188"/>
  <c r="F20" i="188"/>
  <c r="F21" i="188"/>
  <c r="F22" i="188"/>
  <c r="F24" i="188"/>
  <c r="F25" i="188"/>
  <c r="F27" i="188"/>
  <c r="F28" i="188"/>
  <c r="F29" i="188"/>
  <c r="F30" i="188"/>
  <c r="F32" i="188"/>
  <c r="F33" i="188"/>
  <c r="F8" i="188"/>
  <c r="H139" i="190"/>
  <c r="H148" i="190"/>
  <c r="H97" i="190"/>
  <c r="H89" i="190"/>
  <c r="H88" i="190"/>
  <c r="H60" i="190"/>
  <c r="J36" i="190"/>
  <c r="H38" i="190"/>
  <c r="H36" i="190"/>
  <c r="F154" i="190"/>
  <c r="F155" i="190"/>
  <c r="F156" i="190"/>
  <c r="F157" i="190"/>
  <c r="F158" i="190"/>
  <c r="F159" i="190"/>
  <c r="F160" i="190"/>
  <c r="F161" i="190"/>
  <c r="F162" i="190"/>
  <c r="F163" i="190"/>
  <c r="F164" i="190"/>
  <c r="F165" i="190"/>
  <c r="F166" i="190"/>
  <c r="F167" i="190"/>
  <c r="F168" i="190"/>
  <c r="F169" i="190"/>
  <c r="F170" i="190"/>
  <c r="F173" i="190"/>
  <c r="F174" i="190"/>
  <c r="F176" i="190"/>
  <c r="F177" i="190"/>
  <c r="F178" i="190"/>
  <c r="F179" i="190"/>
  <c r="F180" i="190"/>
  <c r="F181" i="190"/>
  <c r="F182" i="190"/>
  <c r="F183" i="190"/>
  <c r="F184" i="190"/>
  <c r="F187" i="190"/>
  <c r="F153" i="190"/>
  <c r="F126" i="190"/>
  <c r="F127" i="190"/>
  <c r="F130" i="190"/>
  <c r="F131" i="190"/>
  <c r="F135" i="190"/>
  <c r="F138" i="190"/>
  <c r="F139" i="190"/>
  <c r="F140" i="190"/>
  <c r="F141" i="190"/>
  <c r="F142" i="190"/>
  <c r="F143" i="190"/>
  <c r="F144" i="190"/>
  <c r="F145" i="190"/>
  <c r="F146" i="190"/>
  <c r="F147" i="190"/>
  <c r="F148" i="190"/>
  <c r="F149" i="190"/>
  <c r="F150" i="190"/>
  <c r="F124" i="190"/>
  <c r="F37" i="190"/>
  <c r="F38" i="190"/>
  <c r="F39" i="190"/>
  <c r="F40" i="190"/>
  <c r="F41" i="190"/>
  <c r="F43" i="190"/>
  <c r="F44" i="190"/>
  <c r="F46" i="190"/>
  <c r="F47" i="190"/>
  <c r="F48" i="190"/>
  <c r="F50" i="190"/>
  <c r="F51" i="190"/>
  <c r="F52" i="190"/>
  <c r="F53" i="190"/>
  <c r="F56" i="190"/>
  <c r="F57" i="190"/>
  <c r="F58" i="190"/>
  <c r="F59" i="190"/>
  <c r="F60" i="190"/>
  <c r="F61" i="190"/>
  <c r="F63" i="190"/>
  <c r="F64" i="190"/>
  <c r="F68" i="190"/>
  <c r="F69" i="190"/>
  <c r="F70" i="190"/>
  <c r="F74" i="190"/>
  <c r="F75" i="190"/>
  <c r="F76" i="190"/>
  <c r="F78" i="190"/>
  <c r="F79" i="190"/>
  <c r="F81" i="190"/>
  <c r="F82" i="190"/>
  <c r="F84" i="190"/>
  <c r="F85" i="190"/>
  <c r="F86" i="190"/>
  <c r="F87" i="190"/>
  <c r="F88" i="190"/>
  <c r="F89" i="190"/>
  <c r="F90" i="190"/>
  <c r="F92" i="190"/>
  <c r="F93" i="190"/>
  <c r="F94" i="190"/>
  <c r="F95" i="190"/>
  <c r="F96" i="190"/>
  <c r="F97" i="190"/>
  <c r="F99" i="190"/>
  <c r="F100" i="190"/>
  <c r="F102" i="190"/>
  <c r="F103" i="190"/>
  <c r="F104" i="190"/>
  <c r="F105" i="190"/>
  <c r="F108" i="190"/>
  <c r="F109" i="190"/>
  <c r="F110" i="190"/>
  <c r="F111" i="190"/>
  <c r="F112" i="190"/>
  <c r="F115" i="190"/>
  <c r="F116" i="190"/>
  <c r="F117" i="190"/>
  <c r="F118" i="190"/>
  <c r="F119" i="190"/>
  <c r="F120" i="190"/>
  <c r="F36" i="190"/>
  <c r="F32" i="190"/>
  <c r="F33" i="190"/>
  <c r="F34" i="190"/>
  <c r="F20" i="190"/>
  <c r="F21" i="190"/>
  <c r="F24" i="190"/>
  <c r="F25" i="190"/>
  <c r="F26" i="190"/>
  <c r="F28" i="190"/>
  <c r="F29" i="190"/>
  <c r="H16" i="190"/>
  <c r="F13" i="190"/>
  <c r="F14" i="190"/>
  <c r="F15" i="190"/>
  <c r="F16" i="190"/>
  <c r="F12" i="190"/>
  <c r="F9" i="190"/>
  <c r="F5" i="190"/>
  <c r="H117" i="265"/>
  <c r="H85" i="265"/>
  <c r="H30" i="265"/>
  <c r="H29" i="265"/>
  <c r="H13" i="265"/>
  <c r="F5" i="265"/>
  <c r="F122" i="265"/>
  <c r="F123" i="265"/>
  <c r="F124" i="265"/>
  <c r="F125" i="265"/>
  <c r="F121" i="265"/>
  <c r="F44" i="265"/>
  <c r="F45" i="265"/>
  <c r="F46" i="265"/>
  <c r="F47" i="265"/>
  <c r="F48" i="265"/>
  <c r="F34" i="265"/>
  <c r="F33" i="265"/>
  <c r="F6" i="265"/>
  <c r="F7" i="265"/>
  <c r="F8" i="265"/>
  <c r="F11" i="265"/>
  <c r="F12" i="265"/>
  <c r="F13" i="265"/>
  <c r="F14" i="265"/>
  <c r="F15" i="265"/>
  <c r="F17" i="265"/>
  <c r="F18" i="265"/>
  <c r="F20" i="265"/>
  <c r="F21" i="265"/>
  <c r="F22" i="265"/>
  <c r="F23" i="265"/>
  <c r="F24" i="265"/>
  <c r="F25" i="265"/>
  <c r="F27" i="265"/>
  <c r="F28" i="265"/>
  <c r="F29" i="265"/>
  <c r="F30" i="265"/>
  <c r="F52" i="265"/>
  <c r="F53" i="265"/>
  <c r="F54" i="265"/>
  <c r="F55" i="265"/>
  <c r="F59" i="265"/>
  <c r="F60" i="265"/>
  <c r="F61" i="265"/>
  <c r="F65" i="265"/>
  <c r="F66" i="265"/>
  <c r="F67" i="265"/>
  <c r="F68" i="265"/>
  <c r="F72" i="265"/>
  <c r="F73" i="265"/>
  <c r="F74" i="265"/>
  <c r="F75" i="265"/>
  <c r="F76" i="265"/>
  <c r="F77" i="265"/>
  <c r="F78" i="265"/>
  <c r="F79" i="265"/>
  <c r="F83" i="265"/>
  <c r="F84" i="265"/>
  <c r="F85" i="265"/>
  <c r="F87" i="265"/>
  <c r="F88" i="265"/>
  <c r="F89" i="265"/>
  <c r="F90" i="265"/>
  <c r="F92" i="265"/>
  <c r="F93" i="265"/>
  <c r="F94" i="265"/>
  <c r="F97" i="265"/>
  <c r="F101" i="265"/>
  <c r="F102" i="265"/>
  <c r="F103" i="265"/>
  <c r="F105" i="265"/>
  <c r="F106" i="265"/>
  <c r="F111" i="265"/>
  <c r="F112" i="265"/>
  <c r="F114" i="265"/>
  <c r="F115" i="265"/>
  <c r="F116" i="265"/>
  <c r="F117" i="265"/>
  <c r="F118" i="265"/>
  <c r="F130" i="265"/>
  <c r="B325" i="134" l="1"/>
  <c r="B369" i="239"/>
  <c r="B364" i="245"/>
  <c r="B184" i="242"/>
  <c r="B258" i="261"/>
  <c r="B202" i="260"/>
  <c r="B269" i="259"/>
  <c r="B416" i="258"/>
  <c r="B375" i="258"/>
  <c r="B314" i="257"/>
  <c r="B287" i="256"/>
  <c r="B297" i="255"/>
  <c r="B467" i="254"/>
  <c r="B442" i="254"/>
  <c r="B245" i="253"/>
  <c r="B211" i="253"/>
  <c r="B363" i="252"/>
  <c r="B361" i="252"/>
  <c r="B322" i="252"/>
  <c r="B221" i="251"/>
  <c r="B217" i="250"/>
  <c r="B192" i="250"/>
  <c r="B286" i="249"/>
  <c r="B245" i="249"/>
  <c r="B181" i="247"/>
  <c r="B140" i="247"/>
  <c r="B258" i="246"/>
  <c r="B240" i="246"/>
  <c r="B233" i="246"/>
  <c r="B217" i="246"/>
  <c r="B370" i="244"/>
  <c r="B361" i="244"/>
  <c r="B329" i="244"/>
  <c r="B251" i="243"/>
  <c r="B210" i="243"/>
  <c r="B244" i="241"/>
  <c r="B276" i="146"/>
  <c r="B251" i="146"/>
  <c r="B235" i="146"/>
  <c r="B221" i="240"/>
  <c r="B212" i="240"/>
  <c r="B344" i="239"/>
  <c r="B258" i="238"/>
  <c r="B244" i="237"/>
  <c r="B235" i="237"/>
  <c r="B203" i="237"/>
  <c r="B185" i="236"/>
  <c r="B144" i="236"/>
  <c r="B251" i="235"/>
  <c r="B210" i="235"/>
  <c r="B306" i="234"/>
  <c r="B265" i="234"/>
  <c r="B260" i="233"/>
  <c r="B239" i="232" l="1"/>
  <c r="B214" i="232"/>
  <c r="B198" i="232"/>
  <c r="B378" i="230"/>
  <c r="B337" i="230"/>
  <c r="B413" i="229"/>
  <c r="B404" i="229"/>
  <c r="B372" i="229"/>
  <c r="B516" i="228"/>
  <c r="B475" i="228"/>
  <c r="B267" i="227"/>
  <c r="B254" i="130"/>
  <c r="B163" i="226"/>
  <c r="B138" i="226"/>
  <c r="B429" i="225"/>
  <c r="B395" i="225"/>
  <c r="B388" i="225"/>
  <c r="B333" i="224"/>
  <c r="B188" i="223"/>
  <c r="B288" i="221"/>
  <c r="B192" i="217"/>
  <c r="B167" i="217"/>
  <c r="B325" i="220"/>
  <c r="B235" i="215"/>
  <c r="B284" i="219"/>
  <c r="B259" i="219"/>
  <c r="B243" i="219"/>
  <c r="B216" i="218"/>
  <c r="B207" i="218"/>
  <c r="B191" i="218"/>
  <c r="B175" i="218"/>
  <c r="B373" i="222"/>
  <c r="B364" i="222"/>
  <c r="B348" i="222"/>
  <c r="B332" i="222"/>
  <c r="B441" i="211"/>
  <c r="B400" i="211"/>
  <c r="B263" i="210"/>
  <c r="B324" i="209"/>
  <c r="B299" i="209"/>
  <c r="B423" i="208"/>
  <c r="B398" i="208"/>
  <c r="B382" i="208"/>
  <c r="B182" i="207"/>
  <c r="B157" i="207"/>
  <c r="B141" i="207"/>
  <c r="B136" i="206"/>
  <c r="B353" i="205"/>
  <c r="B344" i="205"/>
  <c r="B328" i="205"/>
  <c r="B312" i="205"/>
  <c r="B266" i="204"/>
  <c r="B291" i="204"/>
  <c r="B225" i="203"/>
  <c r="B184" i="203"/>
  <c r="B304" i="202"/>
  <c r="B295" i="202"/>
  <c r="B279" i="202"/>
  <c r="B161" i="201"/>
  <c r="B285" i="200"/>
  <c r="B283" i="200"/>
  <c r="B244" i="200"/>
  <c r="B296" i="199"/>
  <c r="B373" i="263"/>
  <c r="B286" i="197"/>
  <c r="B277" i="197"/>
  <c r="B250" i="196"/>
  <c r="B380" i="195"/>
  <c r="B362" i="195"/>
  <c r="B355" i="195"/>
  <c r="B339" i="195"/>
  <c r="B198" i="194"/>
  <c r="B157" i="194"/>
  <c r="B442" i="264"/>
  <c r="B401" i="264"/>
  <c r="B319" i="192"/>
  <c r="B294" i="192"/>
  <c r="B278" i="192"/>
  <c r="B183" i="191"/>
  <c r="B208" i="191"/>
  <c r="B221" i="188"/>
  <c r="B269" i="190"/>
  <c r="B210" i="265"/>
  <c r="B187" i="265"/>
</calcChain>
</file>

<file path=xl/sharedStrings.xml><?xml version="1.0" encoding="utf-8"?>
<sst xmlns="http://schemas.openxmlformats.org/spreadsheetml/2006/main" count="92831" uniqueCount="12252">
  <si>
    <t>Treatment ID</t>
  </si>
  <si>
    <t>Date</t>
  </si>
  <si>
    <t>Stage</t>
  </si>
  <si>
    <t>Timestamp</t>
  </si>
  <si>
    <t>Group ID</t>
  </si>
  <si>
    <t>Participant UUID</t>
  </si>
  <si>
    <t>Player Number</t>
  </si>
  <si>
    <t>Message</t>
  </si>
  <si>
    <t>t1</t>
  </si>
  <si>
    <t>01-24-2019 17.21.54</t>
  </si>
  <si>
    <t>group-13_01-24-2019-17.21.54</t>
  </si>
  <si>
    <t>2d0f47a8-11dc-4558-8826-dde275df81f2</t>
  </si>
  <si>
    <t>Hello everyone</t>
  </si>
  <si>
    <t>group-12_01-24-2019-17.21.54</t>
  </si>
  <si>
    <t>bf940e20-b270-445d-a5c9-cc3046fad2db</t>
  </si>
  <si>
    <t>#3 ARE YOU SERIOUS</t>
  </si>
  <si>
    <t>85b4fe37-d99d-475a-b5c9-cab96de6fdbd</t>
  </si>
  <si>
    <t>guys nobody collect any tokens until the last 45 seconds</t>
  </si>
  <si>
    <t>cfb07278-9954-4714-88cc-3d4964ecb054</t>
  </si>
  <si>
    <t>no penalties</t>
  </si>
  <si>
    <t>1710df8a-5e40-41bb-af59-a776feec3ff4</t>
  </si>
  <si>
    <t>I don't think we need to use monetary penalties</t>
  </si>
  <si>
    <t>that way we collect the most possible</t>
  </si>
  <si>
    <t>No penalties</t>
  </si>
  <si>
    <t>983b1dfd-9e25-4643-af83-13889d9857c7</t>
  </si>
  <si>
    <t>What do you mean?</t>
  </si>
  <si>
    <t>57b7fd49-435b-40e7-b5d0-397b2fe8e243</t>
  </si>
  <si>
    <t>We always run out of tokens way before the time is up so we need to go slow and let them regenerate</t>
  </si>
  <si>
    <t>no were collecting too fast</t>
  </si>
  <si>
    <t>group-14_01-24-2019-17.21.54</t>
  </si>
  <si>
    <t>38e34fc5-a7dd-49e8-9e60-52d81eb2a721</t>
  </si>
  <si>
    <t>are we goigng to use the penalties?</t>
  </si>
  <si>
    <t>3a82bef3-a1d7-435d-a673-69cc5fb98afb</t>
  </si>
  <si>
    <t>more token on screen means more token will appear faster so can we not get as much token as we want?</t>
  </si>
  <si>
    <t>Stop clicking every single thing! you gotta let them refresh!</t>
  </si>
  <si>
    <t>sorry for going so fast</t>
  </si>
  <si>
    <t>were not giving it enough time to reload</t>
  </si>
  <si>
    <t>i have suggestion</t>
  </si>
  <si>
    <t>eeda53ce-62f1-448d-918e-d6c68264ee97</t>
  </si>
  <si>
    <t>do not want to use monetary penalties</t>
  </si>
  <si>
    <t>Okay</t>
  </si>
  <si>
    <t>how about we each stay in our own part of the screen</t>
  </si>
  <si>
    <t>For this round wait 30 seconds and see how full screen in</t>
  </si>
  <si>
    <t>1 stay on top right</t>
  </si>
  <si>
    <t>Exactly</t>
  </si>
  <si>
    <t>2 stay on top left</t>
  </si>
  <si>
    <t>that's what i'm saying, we'll let all of the tokens build up until the last 45 seconds, everybody picks a corner and then we collect shit</t>
  </si>
  <si>
    <t>d672acad-378b-4a3f-a5d5-3c2be78ee219</t>
  </si>
  <si>
    <t>what be the pros and cons of using them?</t>
  </si>
  <si>
    <t>3 bottom right</t>
  </si>
  <si>
    <t>we can farm in a pattern to max regen time versus collection</t>
  </si>
  <si>
    <t>stuff+</t>
  </si>
  <si>
    <t>last 45 seconds? isn't it too far?</t>
  </si>
  <si>
    <t>that way if they regenerate or not is up to us</t>
  </si>
  <si>
    <t>I do not either</t>
  </si>
  <si>
    <t>yes</t>
  </si>
  <si>
    <t>809b8512-e631-460b-b7cb-5e6278df2400</t>
  </si>
  <si>
    <t>Hello mates. Am thinking seriously about it, since we also lose by using it.</t>
  </si>
  <si>
    <t>cons would be losing money</t>
  </si>
  <si>
    <t>and anyway move out of their zone will be penalized by the other 3?</t>
  </si>
  <si>
    <t>wait 30 sec and see</t>
  </si>
  <si>
    <t>how about that?</t>
  </si>
  <si>
    <t>yea i think that we should each get our own section</t>
  </si>
  <si>
    <t>agree</t>
  </si>
  <si>
    <t>no on the practice i was doing the last 30 seconds and i got almost everything, but we could try last min</t>
  </si>
  <si>
    <t>start collecting when screen is full</t>
  </si>
  <si>
    <t>Makes sense to me</t>
  </si>
  <si>
    <t>Sounds good to me</t>
  </si>
  <si>
    <t>yeah</t>
  </si>
  <si>
    <t>and make sure theres time for them to load back up</t>
  </si>
  <si>
    <t>Top right for me?</t>
  </si>
  <si>
    <t>That's fine</t>
  </si>
  <si>
    <t>Let's get our own sections</t>
  </si>
  <si>
    <t>right so lets keep it fair amd play without it</t>
  </si>
  <si>
    <t>Question from 4 is on my mind.</t>
  </si>
  <si>
    <t>Gimme 30 sec to state a plan real qwuick</t>
  </si>
  <si>
    <t>so</t>
  </si>
  <si>
    <t>I'll go to the right down corner</t>
  </si>
  <si>
    <t>yea lets get our own section</t>
  </si>
  <si>
    <t>collect in a pattern where odd  is collected and even is left alone</t>
  </si>
  <si>
    <t>i agree with one lets play without</t>
  </si>
  <si>
    <t>and that way we wont run out of coins</t>
  </si>
  <si>
    <t>do we all agree??</t>
  </si>
  <si>
    <t>-_-</t>
  </si>
  <si>
    <t>once screen is totally full</t>
  </si>
  <si>
    <t>and if someone run out we can always get more</t>
  </si>
  <si>
    <t>If we work together, we help each other out</t>
  </si>
  <si>
    <t>If we must use it, it would serve us better knowing what circumstances call for it.</t>
  </si>
  <si>
    <t>yeah i'll go top left</t>
  </si>
  <si>
    <t>im in the upper right</t>
  </si>
  <si>
    <t>bottom right</t>
  </si>
  <si>
    <t>we are benfitting as a group</t>
  </si>
  <si>
    <t>remember stick with your station</t>
  </si>
  <si>
    <t>so how will we know whats the middle line</t>
  </si>
  <si>
    <t>I'm bottom left then</t>
  </si>
  <si>
    <t>if you run out then we can start sharing</t>
  </si>
  <si>
    <t>lets not this from an individualistic standpoint</t>
  </si>
  <si>
    <t>that divides the 4 squares</t>
  </si>
  <si>
    <t>but try not to run out</t>
  </si>
  <si>
    <t>yeah fr we'll all make a lot if we let it sit in at the start versus the end</t>
  </si>
  <si>
    <t>your zone will be 13x13</t>
  </si>
  <si>
    <t>give it time to load up</t>
  </si>
  <si>
    <t>ok cool just making sure</t>
  </si>
  <si>
    <t>ok its a plan</t>
  </si>
  <si>
    <t>I think that using it detracts from the time we aught to spend making more money.</t>
  </si>
  <si>
    <t>so plan is... let full totally then start collecting from station?</t>
  </si>
  <si>
    <t>Number two seems to want to use it</t>
  </si>
  <si>
    <t>just remember no penalties and stick with your section</t>
  </si>
  <si>
    <t>what are your reasons?</t>
  </si>
  <si>
    <t>but don't get to another person's section before you collected all the tokens from yours</t>
  </si>
  <si>
    <t>got it no stealing</t>
  </si>
  <si>
    <t>so stealing is okay if you run out of tokens?</t>
  </si>
  <si>
    <t>I see what you are saying now</t>
  </si>
  <si>
    <t>and were not racing each other so just go slow and make sure you dont run out of coin</t>
  </si>
  <si>
    <t>idk about you guys but this is really cool</t>
  </si>
  <si>
    <t>this is fun</t>
  </si>
  <si>
    <t>we are not racing exactly</t>
  </si>
  <si>
    <t>stick to your section</t>
  </si>
  <si>
    <t>we have about 1.5 min left</t>
  </si>
  <si>
    <t>kk</t>
  </si>
  <si>
    <t>but i think last 15 seconds we can go all over the board</t>
  </si>
  <si>
    <t>try this strategy and we can change if someone has a better idea next round</t>
  </si>
  <si>
    <t>what do you guys think?</t>
  </si>
  <si>
    <t>we'll see I think it'll work</t>
  </si>
  <si>
    <t>how are we going to make more green shapes appear?</t>
  </si>
  <si>
    <t>go team</t>
  </si>
  <si>
    <t>yeah sounds fair</t>
  </si>
  <si>
    <t>any ideas?</t>
  </si>
  <si>
    <t>glad that went well</t>
  </si>
  <si>
    <t>woot woot!</t>
  </si>
  <si>
    <t>sure free for all last 15</t>
  </si>
  <si>
    <t>lets do this !</t>
  </si>
  <si>
    <t>let's get it</t>
  </si>
  <si>
    <t>No, not at all. I am aversed to it, personally. Besides, it is only fair play to give others a free hand to allow for a healthy competition.</t>
  </si>
  <si>
    <t>but we will actually have to know like how many times to use it on which palyer</t>
  </si>
  <si>
    <t>all agree to not use it</t>
  </si>
  <si>
    <t>agreed</t>
  </si>
  <si>
    <t>Space bar, I guess</t>
  </si>
  <si>
    <t>what team WILDCATS</t>
  </si>
  <si>
    <t>no</t>
  </si>
  <si>
    <t>lol</t>
  </si>
  <si>
    <t>ha</t>
  </si>
  <si>
    <t>wait</t>
  </si>
  <si>
    <t>so where does our area stop?</t>
  </si>
  <si>
    <t>ball park it</t>
  </si>
  <si>
    <t>I think rate of regrow slows as more are on screen</t>
  </si>
  <si>
    <t>nice yall</t>
  </si>
  <si>
    <t>it slows where there is nothing</t>
  </si>
  <si>
    <t>but ours should be regening faster</t>
  </si>
  <si>
    <t>3 back tf up</t>
  </si>
  <si>
    <t>are people still playing?</t>
  </si>
  <si>
    <t>much, much better!</t>
  </si>
  <si>
    <t>i liked it</t>
  </si>
  <si>
    <t>i dont think you all should wait</t>
  </si>
  <si>
    <t>see. much better</t>
  </si>
  <si>
    <t>lol ikr</t>
  </si>
  <si>
    <t>I feel like we're pretty rad</t>
  </si>
  <si>
    <t>lol my thing messed up at the end there sorry</t>
  </si>
  <si>
    <t>until the last minute</t>
  </si>
  <si>
    <t>We need to have everyone wait longer at the beginning</t>
  </si>
  <si>
    <t>same strategy?</t>
  </si>
  <si>
    <t>yeah you all ran out way too fast</t>
  </si>
  <si>
    <t>its great the way we are playing</t>
  </si>
  <si>
    <t>then only collect tokens with all eight surrounding ones present</t>
  </si>
  <si>
    <t>nobody used penalty right?</t>
  </si>
  <si>
    <t>but we'll collect all the tokens and that's it</t>
  </si>
  <si>
    <t>did everyone's token amount go up?</t>
  </si>
  <si>
    <t>nope</t>
  </si>
  <si>
    <t>i ran out the last few seconds</t>
  </si>
  <si>
    <t>if we wait</t>
  </si>
  <si>
    <t>I heard some people keep playing</t>
  </si>
  <si>
    <t>yea mines went up</t>
  </si>
  <si>
    <t>No</t>
  </si>
  <si>
    <t>why dont we come up with a strategy?</t>
  </si>
  <si>
    <t>it all about how quickly you take up your section</t>
  </si>
  <si>
    <t>i went from 20 to 102</t>
  </si>
  <si>
    <t>farm it so you wait for ones with all eight around them that regen the fastest</t>
  </si>
  <si>
    <t>lmao</t>
  </si>
  <si>
    <t>i was such a nice guy</t>
  </si>
  <si>
    <t>but what if we slowed down, so more could come back?</t>
  </si>
  <si>
    <t>we need to collect the tokens constantly without waiting but so that we don't run out of them too fast</t>
  </si>
  <si>
    <t>exactly waiting takes away the chance of more token popping up</t>
  </si>
  <si>
    <t>like 2</t>
  </si>
  <si>
    <t>Same I was getting 30-40 but I got 100+ that time</t>
  </si>
  <si>
    <t>is that how it works?</t>
  </si>
  <si>
    <t>i agree with 3</t>
  </si>
  <si>
    <t>okay so same areas but farming?</t>
  </si>
  <si>
    <t>I was under the impression that as a group we would be playing against other groups.</t>
  </si>
  <si>
    <t>and dont wait until your board is all full</t>
  </si>
  <si>
    <t>I am not sure really.</t>
  </si>
  <si>
    <t>lmao my thing froze</t>
  </si>
  <si>
    <t>What I noticed in the trial rounds</t>
  </si>
  <si>
    <t>Wait 1 min before moving? or however you want</t>
  </si>
  <si>
    <t>because like we said that last 15 seconds is full board</t>
  </si>
  <si>
    <t>no monetary penalties again</t>
  </si>
  <si>
    <t>no im not waitin</t>
  </si>
  <si>
    <t>Mine went down but I forgot about the regeneration thing in the first few rounds</t>
  </si>
  <si>
    <t>is going for the diamonds that are not connected to another diamons</t>
  </si>
  <si>
    <t>yeah i think wait a minute or two before moving to let it add up</t>
  </si>
  <si>
    <t>yeah we kinda know that</t>
  </si>
  <si>
    <t>just manage your section</t>
  </si>
  <si>
    <t>thats what the got from the 1st instructions that they grow back faster</t>
  </si>
  <si>
    <t>HAHAHA</t>
  </si>
  <si>
    <t>I think No.3 is right. Some people continued to play after we stopped.</t>
  </si>
  <si>
    <t>yeah do whatever you want in your section</t>
  </si>
  <si>
    <t>hahaha my bad yall</t>
  </si>
  <si>
    <t>If we do feel need for penalties just pay someone back following round and let them get more coins instead of harming both of you</t>
  </si>
  <si>
    <t>but if you run out you just wait until its the last 15 seconds</t>
  </si>
  <si>
    <t>but still we can earn more tokens if we don't just wait</t>
  </si>
  <si>
    <t>glad they come up with this communication thing</t>
  </si>
  <si>
    <t>2 is right</t>
  </si>
  <si>
    <t>honestly, they must have been typing</t>
  </si>
  <si>
    <t>Same!</t>
  </si>
  <si>
    <t>or i would have left this room really pissed</t>
  </si>
  <si>
    <t>Right! I wouldve been heated</t>
  </si>
  <si>
    <t>hahaha</t>
  </si>
  <si>
    <t>see you say that 3 but you were the first one out of tokens</t>
  </si>
  <si>
    <t>there must be a way that someone found out</t>
  </si>
  <si>
    <t>are we allowed to say how many tokens we are getting?</t>
  </si>
  <si>
    <t>Yes, 1 is right. They were supposed to grow back in some spot.</t>
  </si>
  <si>
    <t>I know</t>
  </si>
  <si>
    <t>only penalties for crossing into other territory before 15 seconds</t>
  </si>
  <si>
    <t>deal</t>
  </si>
  <si>
    <t>its okay that was the first round with our plan</t>
  </si>
  <si>
    <t>3 is going to do better</t>
  </si>
  <si>
    <t>that's why I'm trying to do something different now...</t>
  </si>
  <si>
    <t>do you guys want to divide up into quarters?</t>
  </si>
  <si>
    <t>thanks 2</t>
  </si>
  <si>
    <t>it says how many tokens each person got in the top right</t>
  </si>
  <si>
    <t>everyone is like typing away fr</t>
  </si>
  <si>
    <t>haha aw i wasn't trying to be rude</t>
  </si>
  <si>
    <t>my b</t>
  </si>
  <si>
    <t>nice!</t>
  </si>
  <si>
    <t>KK lets get it</t>
  </si>
  <si>
    <t>what even are they talking about</t>
  </si>
  <si>
    <t>i hope they are not arguing lol</t>
  </si>
  <si>
    <t>lets say we get like 20 and wait 10 sec.</t>
  </si>
  <si>
    <t>But, now that I think about it, some diamonds actually grew back.</t>
  </si>
  <si>
    <t>we still have like an hour left so we can change it up next rounds</t>
  </si>
  <si>
    <t>if need be</t>
  </si>
  <si>
    <t>i cant see how many yall have</t>
  </si>
  <si>
    <t>lmao I hear some angry fingers</t>
  </si>
  <si>
    <t>during the game top right</t>
  </si>
  <si>
    <t>I cant see either</t>
  </si>
  <si>
    <t>yeah i think we have a solid plan though</t>
  </si>
  <si>
    <t>it's just fun</t>
  </si>
  <si>
    <t>it may not show up for some of us</t>
  </si>
  <si>
    <t>yeah fr</t>
  </si>
  <si>
    <t>nothing more</t>
  </si>
  <si>
    <t>lets see what happens..</t>
  </si>
  <si>
    <t>cool idea</t>
  </si>
  <si>
    <t>But then again, these diamonds do not seem to be infinite given that we only have a short time.</t>
  </si>
  <si>
    <t>yall like my idea</t>
  </si>
  <si>
    <t>u cant see during each match?</t>
  </si>
  <si>
    <t>yea it is fun</t>
  </si>
  <si>
    <t>the regeneration thing is not very well explained huh</t>
  </si>
  <si>
    <t>definitely gonna tell me friends to try it</t>
  </si>
  <si>
    <t>I like your idea, number 1</t>
  </si>
  <si>
    <t>seriously, especially because we get paid</t>
  </si>
  <si>
    <t>wonder if anyone got minus token</t>
  </si>
  <si>
    <t>but we have to keep track</t>
  </si>
  <si>
    <t>fun and your making money</t>
  </si>
  <si>
    <t>rightttttt</t>
  </si>
  <si>
    <t>lets do it once to see if it works</t>
  </si>
  <si>
    <t>and we all need to stop after 20</t>
  </si>
  <si>
    <t>right</t>
  </si>
  <si>
    <t>and NOT continue</t>
  </si>
  <si>
    <t>ok</t>
  </si>
  <si>
    <t xml:space="preserve">Yes, it is at the top. </t>
  </si>
  <si>
    <t>But I dont look until after game</t>
  </si>
  <si>
    <t>my sides sucks this round</t>
  </si>
  <si>
    <t>i swear my corner always starts with nothing!</t>
  </si>
  <si>
    <t>Number 2, you just kept going</t>
  </si>
  <si>
    <t>yea yall was hungry</t>
  </si>
  <si>
    <t>I guess people play by their own rules</t>
  </si>
  <si>
    <t>anyone wana measure map?</t>
  </si>
  <si>
    <t>we couldnt see it would work because yall kept going but oh well</t>
  </si>
  <si>
    <t>individualistic I must say</t>
  </si>
  <si>
    <t>lol how?</t>
  </si>
  <si>
    <t>26 movements</t>
  </si>
  <si>
    <t>right smh</t>
  </si>
  <si>
    <t>i dont think they gave us all this time for nothing</t>
  </si>
  <si>
    <t>we could still be getting tokens</t>
  </si>
  <si>
    <t>wtf these just spawned with nothing close</t>
  </si>
  <si>
    <t>ya do u hear all of those people?</t>
  </si>
  <si>
    <t>i think that went bettere</t>
  </si>
  <si>
    <t>That was lit</t>
  </si>
  <si>
    <t>yeah seriously</t>
  </si>
  <si>
    <t>I think the plan works</t>
  </si>
  <si>
    <t>better*</t>
  </si>
  <si>
    <t>yup</t>
  </si>
  <si>
    <t>you guys are good at this game lmao</t>
  </si>
  <si>
    <t>great</t>
  </si>
  <si>
    <t>I think that No. 1 had a valid point.</t>
  </si>
  <si>
    <t>any suggestions to improve it ?</t>
  </si>
  <si>
    <t>I'm sleepy and I'm only doing this for Juul pods</t>
  </si>
  <si>
    <t>Do you think we r the best here? lol</t>
  </si>
  <si>
    <t>No. 3 is also right.</t>
  </si>
  <si>
    <t>Boundaries are 13 blocks by 13</t>
  </si>
  <si>
    <t>or is it fine the way it is?</t>
  </si>
  <si>
    <t>the spots i went for werent grouped but i didnt see them reappear at thesame rate</t>
  </si>
  <si>
    <t>its no a race</t>
  </si>
  <si>
    <t>i can't think of anything except trying to make boundaries</t>
  </si>
  <si>
    <t>oh nbm</t>
  </si>
  <si>
    <t>nvm</t>
  </si>
  <si>
    <t>its literally $10</t>
  </si>
  <si>
    <t>hahaha I feel that</t>
  </si>
  <si>
    <t>ok so thirteen blocks down?</t>
  </si>
  <si>
    <t>U can see where the center is tho</t>
  </si>
  <si>
    <t>you didnt give a chance</t>
  </si>
  <si>
    <t>yea</t>
  </si>
  <si>
    <t>I can recount next round in start to double check</t>
  </si>
  <si>
    <t>But I am thinking... Maybe those other groups are only fumbling with the keys</t>
  </si>
  <si>
    <t>ok yea lets go with 13</t>
  </si>
  <si>
    <t>if you agree 2, then why dont you play like that</t>
  </si>
  <si>
    <t>so hows everyones day?</t>
  </si>
  <si>
    <t>ok so still no penalties</t>
  </si>
  <si>
    <t>right they probably talking lol</t>
  </si>
  <si>
    <t>yeah lets make a clear boundary or something that people are always able to clear off</t>
  </si>
  <si>
    <t>and good luck to you guys</t>
  </si>
  <si>
    <t>good luck guys</t>
  </si>
  <si>
    <t>the way that they hit the buttons i would not guess that</t>
  </si>
  <si>
    <t>good</t>
  </si>
  <si>
    <t>no penalties unless u come over before last 15</t>
  </si>
  <si>
    <t>Wonderful, I had class and dipped out for some Subway</t>
  </si>
  <si>
    <t>we all r doing great job so far</t>
  </si>
  <si>
    <t>clearing tokens to make a boundary would only shorten restart time</t>
  </si>
  <si>
    <t>seriously</t>
  </si>
  <si>
    <t>hahah number 1</t>
  </si>
  <si>
    <t>lol nice</t>
  </si>
  <si>
    <t>im thinking about walking pass y'all later without realizing we have been talking for the last two hours</t>
  </si>
  <si>
    <t>true you're right, it's not like we ever fully full up</t>
  </si>
  <si>
    <t>number 2, are we playing your way?</t>
  </si>
  <si>
    <t>1, when do you start clearing off ur side?</t>
  </si>
  <si>
    <t>I am thinking may be we should all spare one token and see if it would grow another one.</t>
  </si>
  <si>
    <t>I can try to sit at 13th token on top corner or bottom corner of my spot to mark it</t>
  </si>
  <si>
    <t>Lol</t>
  </si>
  <si>
    <t>right its crazy it seems like I know yall but I really dont</t>
  </si>
  <si>
    <t>i'll do the same</t>
  </si>
  <si>
    <t>around 80 sec last</t>
  </si>
  <si>
    <t>like not waiting after 20</t>
  </si>
  <si>
    <t>should have waited longer</t>
  </si>
  <si>
    <t>i did 60 and it wasn't enough</t>
  </si>
  <si>
    <t>okk</t>
  </si>
  <si>
    <t>Assuming 3 is a girl and 2and4 are guys?</t>
  </si>
  <si>
    <t>I guess me and 2 r collecting rightaway without waiting...</t>
  </si>
  <si>
    <t>if we do not compete for it, it would actually work, 2.</t>
  </si>
  <si>
    <t>i didnt wait and i still got alot of coins</t>
  </si>
  <si>
    <t>Same bro</t>
  </si>
  <si>
    <t>i dont see a need to wait</t>
  </si>
  <si>
    <t>yes no yes?</t>
  </si>
  <si>
    <t>lmaoo dont say anything that will get us kicked out</t>
  </si>
  <si>
    <t>but were all doing good</t>
  </si>
  <si>
    <t>oh sorry</t>
  </si>
  <si>
    <t>yeah but we can do better</t>
  </si>
  <si>
    <t>lmaoooo</t>
  </si>
  <si>
    <t>skirrrrt</t>
  </si>
  <si>
    <t>i guess</t>
  </si>
  <si>
    <t>i guess we can just still be every man for themselves because yall not about to do me like that again, dont trust yall lol</t>
  </si>
  <si>
    <t>how many times are we doing this?</t>
  </si>
  <si>
    <t>i just do not trust number 2</t>
  </si>
  <si>
    <t>10 min each round with 4 collecting and 6 talking</t>
  </si>
  <si>
    <t>what round is this?</t>
  </si>
  <si>
    <t>I am thinking...maybe some of the tokens are meant to be like "seeds" as in drops of Sunlight in "Plant Vs. Zombies"</t>
  </si>
  <si>
    <t>6?</t>
  </si>
  <si>
    <t>54 min left means 5 max</t>
  </si>
  <si>
    <t>idek</t>
  </si>
  <si>
    <t>Im getting tired lol</t>
  </si>
  <si>
    <t>i feel like two is automate</t>
  </si>
  <si>
    <t>unless they do a special round</t>
  </si>
  <si>
    <t>d</t>
  </si>
  <si>
    <t>I'm ready to leave</t>
  </si>
  <si>
    <t>never played that</t>
  </si>
  <si>
    <t>me too but i want my money lol</t>
  </si>
  <si>
    <t>how many more are we doing?</t>
  </si>
  <si>
    <t>RT</t>
  </si>
  <si>
    <t>or let us out early to talk about experiment</t>
  </si>
  <si>
    <t>i feel like they might take off penalties the last round</t>
  </si>
  <si>
    <t>they may have to end early to give money</t>
  </si>
  <si>
    <t>hoping I get 16 for some juul pods fr</t>
  </si>
  <si>
    <t>encourage some greediness yeah probably they will</t>
  </si>
  <si>
    <t>lets just not do them</t>
  </si>
  <si>
    <t>like 3 or 4 more I guess</t>
  </si>
  <si>
    <t>unless someone crosses territory</t>
  </si>
  <si>
    <t>but no rules</t>
  </si>
  <si>
    <t>im at mid</t>
  </si>
  <si>
    <t>me too</t>
  </si>
  <si>
    <t>number 4 took number 2's spot</t>
  </si>
  <si>
    <t>No.4 I left the token as we agreed</t>
  </si>
  <si>
    <t>what do you mean</t>
  </si>
  <si>
    <t>they be going to war</t>
  </si>
  <si>
    <t>at least this isnt the real world</t>
  </si>
  <si>
    <t>i feel like it is respawning way faster this round</t>
  </si>
  <si>
    <t>i tried to save one to see what it would do but i felt like prey lol</t>
  </si>
  <si>
    <t>I thought we agreed on preserving one of the tokens. I could have taken it, but I respectecd our agreement.</t>
  </si>
  <si>
    <t>yea could be the randomness</t>
  </si>
  <si>
    <t>redemption number 2</t>
  </si>
  <si>
    <t>my bad i wasnt paying attention i thouuht it had just appeared</t>
  </si>
  <si>
    <t>2 whatever you look like you were going to</t>
  </si>
  <si>
    <t>at least 2 was able to keep his word this time</t>
  </si>
  <si>
    <t>idk</t>
  </si>
  <si>
    <t>09-06-2018 17.31.02</t>
  </si>
  <si>
    <t>group-9_09-06-2018-17.31.02</t>
  </si>
  <si>
    <t>7e27e849-401e-4692-a3c4-6e3f00c02ad7</t>
  </si>
  <si>
    <t>alrighty lets do this</t>
  </si>
  <si>
    <t>group-8_09-06-2018-17.31.02</t>
  </si>
  <si>
    <t>3af1b3ba-cfd9-4fc5-9805-70af6f54fe90</t>
  </si>
  <si>
    <t>No one do it.</t>
  </si>
  <si>
    <t>5c5531c0-4b0f-42a2-bf48-51ce7ce18ff7</t>
  </si>
  <si>
    <t>I think we should save the mad dash to clear the board for the last 20-30 secs</t>
  </si>
  <si>
    <t>30b86a12-d234-4dc1-8485-9dbc7f1bdeec</t>
  </si>
  <si>
    <t>I agree</t>
  </si>
  <si>
    <t>95830e80-a400-4924-b04c-7d7f53f269d8</t>
  </si>
  <si>
    <t>Me too</t>
  </si>
  <si>
    <t>9f9c8459-b9ca-4eb4-ac67-edb2ad724924</t>
  </si>
  <si>
    <t>same</t>
  </si>
  <si>
    <t>if someone does the other three members does it to them</t>
  </si>
  <si>
    <t>sounds fair to me</t>
  </si>
  <si>
    <t>43f5a7f0-6083-44ef-8514-8ab2db5991e1</t>
  </si>
  <si>
    <t>I agree with 1. Leave clumps of dots so that they can regenerate. Go for the lone dots around the edge and try to get them to regrow towards the center</t>
  </si>
  <si>
    <t>and before then farm tokens bby only taking ones surrounded by at least 2 tokens</t>
  </si>
  <si>
    <t>We're all broke college kids... we all need money</t>
  </si>
  <si>
    <t>haha</t>
  </si>
  <si>
    <t>Also, I don't think we should use monetary fines unless it is very obvious that someone is just getting every dot they can</t>
  </si>
  <si>
    <t>hi how are you guys</t>
  </si>
  <si>
    <t>Im okay with monetarry penalties as punishment for damging moves</t>
  </si>
  <si>
    <t>Me too four</t>
  </si>
  <si>
    <t>i think 1 should get top left corner, i should get top righ corner, three should get bottom left, and four bottom right, does that sound good to everyone</t>
  </si>
  <si>
    <t>2220273c-6248-44a0-8b8f-0cb2660e7dbe</t>
  </si>
  <si>
    <t>im cool with that</t>
  </si>
  <si>
    <t>so only lone dots until the last 30 secs</t>
  </si>
  <si>
    <t>But who would administer the fine? Everyone?</t>
  </si>
  <si>
    <t>Yeah, itd hurt more</t>
  </si>
  <si>
    <t>sounds good to me.. I was just going to suggest that</t>
  </si>
  <si>
    <t>and yeah penalties benefit no one im not doing it</t>
  </si>
  <si>
    <t>And you csnt retaliate against 3 people as easily</t>
  </si>
  <si>
    <t>good with me</t>
  </si>
  <si>
    <t>I'm not going to do it either</t>
  </si>
  <si>
    <t>we want to take all the money from them</t>
  </si>
  <si>
    <t>so leaving empty spaces with 2 tokens around and fines if someone if farming for tokens</t>
  </si>
  <si>
    <t>yessss lmao</t>
  </si>
  <si>
    <t>As long as we all stick to the strategy we won't have to worry about it. If you think about it, the more dots you grab in the beginning the less you can grab in the end. We all had like 3 minutes left on each round with nothing to get. If we would have let them regrow we would have all had at least double the amount of dots</t>
  </si>
  <si>
    <t>alright</t>
  </si>
  <si>
    <t>we're all college kids who need moeny. Not cuththroat business man so lets just try to be mutually beneficial as possible</t>
  </si>
  <si>
    <t>do yall go on reddit?</t>
  </si>
  <si>
    <t>True. And the fines hurt everyone involved so lets just avoid them altogether</t>
  </si>
  <si>
    <t>sometimes</t>
  </si>
  <si>
    <t>yeah the more dots we regenerate more money and i need more money</t>
  </si>
  <si>
    <t>sameeeee</t>
  </si>
  <si>
    <t>go on prequel memes if you wanna laugh all day, some funny stuff</t>
  </si>
  <si>
    <t>gotcha</t>
  </si>
  <si>
    <t>so just take from clumps and surrounded until the last 30 seconds good?</t>
  </si>
  <si>
    <t>im game</t>
  </si>
  <si>
    <t>Take the lone dots first. Leave the clumps</t>
  </si>
  <si>
    <t>That way they can regenerate more</t>
  </si>
  <si>
    <t>they will generate faster that way</t>
  </si>
  <si>
    <t>ok guys just remember your corners and dont penalty anybody, it benefits no one</t>
  </si>
  <si>
    <t>Try to get them to regrow towards the center too</t>
  </si>
  <si>
    <t>but you should take some out of the middle of the clump. theyll regernate quick and give us more</t>
  </si>
  <si>
    <t>go it</t>
  </si>
  <si>
    <t>hey 1 can i get that one</t>
  </si>
  <si>
    <t>just one</t>
  </si>
  <si>
    <t>thx</t>
  </si>
  <si>
    <t>np</t>
  </si>
  <si>
    <t>everyone hold off for a little bit. like 20 more second</t>
  </si>
  <si>
    <t>lets wait till 30</t>
  </si>
  <si>
    <t>two and three, leave some in between the ones you collect and theyll regenerate more so you get more $$</t>
  </si>
  <si>
    <t>we have so much time so we should wait to get more</t>
  </si>
  <si>
    <t>now</t>
  </si>
  <si>
    <t>trueeee</t>
  </si>
  <si>
    <t>true will do nxt time</t>
  </si>
  <si>
    <t>any concerns?</t>
  </si>
  <si>
    <t>all good?</t>
  </si>
  <si>
    <t>yepp</t>
  </si>
  <si>
    <t>mhm</t>
  </si>
  <si>
    <t>I think we shouldnt clean the edges off. Try to leave groups there to and take ines that are in between two others</t>
  </si>
  <si>
    <t>how about the at 60 sec we just stop and let them grow and the last 20-30 sec do the mad dash</t>
  </si>
  <si>
    <t>what does mhm</t>
  </si>
  <si>
    <t>I like cleaning the edges so that we can try to get it to grow in the center. The more centralized, the faster it will grow</t>
  </si>
  <si>
    <t>Im okay with that part too. Just give it a regen time. Id be down to go at 25-30 secs left</t>
  </si>
  <si>
    <t>i think its a yes</t>
  </si>
  <si>
    <t xml:space="preserve">yeah, it is </t>
  </si>
  <si>
    <t>and giving them a few seconds at the beginning to fill in a few more spots</t>
  </si>
  <si>
    <t>And i like 3s idea</t>
  </si>
  <si>
    <t>i think all of us should try and leave our horizontal and vertical borders un touched and collect the bulk of the stuff in the center of our corners so they can multiply and all of us can have more towards the end</t>
  </si>
  <si>
    <t>agreed 2</t>
  </si>
  <si>
    <t>But the ones in the middle will grow at the same rate as long as you just make sure theyre surrounded still</t>
  </si>
  <si>
    <t>give time for clusters to form</t>
  </si>
  <si>
    <t>I didn't even think about that!</t>
  </si>
  <si>
    <t>so how long in the beginning</t>
  </si>
  <si>
    <t>ok we should make the boards first and then you do what ever you want in your area</t>
  </si>
  <si>
    <t>true. I'm down for that 1</t>
  </si>
  <si>
    <t>So I think by not clearing the edge its just more for everybody to farm and let regen</t>
  </si>
  <si>
    <t>and id say about 30 seconds in the beginning</t>
  </si>
  <si>
    <t>what do ya mean?</t>
  </si>
  <si>
    <t>section of the sides</t>
  </si>
  <si>
    <t>*off</t>
  </si>
  <si>
    <t>okay so first 30 secs let grow then just go after lone stars then at the last 60 secs let grow and at 25 secs everyone go at it</t>
  </si>
  <si>
    <t>yeah that would give us 2 1/2 minutes to collect until the next hold period and then the mad dash</t>
  </si>
  <si>
    <t>im not catching your drift man</t>
  </si>
  <si>
    <t>Yeah and in the 2 and a half farm lonestars and middle of groups</t>
  </si>
  <si>
    <t>sounds good</t>
  </si>
  <si>
    <t>awesome. everyone still okay with not using the penalty?</t>
  </si>
  <si>
    <t>fine by me</t>
  </si>
  <si>
    <t>Yep, works for me</t>
  </si>
  <si>
    <t>no one is losing money that way</t>
  </si>
  <si>
    <t>team work makes the dream work</t>
  </si>
  <si>
    <t>lol sry</t>
  </si>
  <si>
    <t>Burt Reynolds died today. It made me very sad</t>
  </si>
  <si>
    <t>tbh im not entirely sure who that is</t>
  </si>
  <si>
    <t>who is that</t>
  </si>
  <si>
    <t>He was an actor</t>
  </si>
  <si>
    <t>what did he play on?</t>
  </si>
  <si>
    <t>good luck swag out</t>
  </si>
  <si>
    <t>Boogie nights, smokie and the bandit</t>
  </si>
  <si>
    <t>sorry forgot</t>
  </si>
  <si>
    <t>so at 210</t>
  </si>
  <si>
    <t>hey 4 can i get some</t>
  </si>
  <si>
    <t>2 is that urs or mine</t>
  </si>
  <si>
    <t>mine</t>
  </si>
  <si>
    <t>hey 1 can i get some im always low in my corner lol</t>
  </si>
  <si>
    <t>pause at 60</t>
  </si>
  <si>
    <t>theres a lot so go at 35</t>
  </si>
  <si>
    <t>i think that worked well</t>
  </si>
  <si>
    <t>maybe pause from 60-45 lol</t>
  </si>
  <si>
    <t>so we ended up leaving money on the table that time</t>
  </si>
  <si>
    <t>4 what did you d to get so much</t>
  </si>
  <si>
    <t>thats what i was gonna say 4</t>
  </si>
  <si>
    <t>yeah i agree with 4</t>
  </si>
  <si>
    <t>other than that it went well</t>
  </si>
  <si>
    <t>def start back at 45</t>
  </si>
  <si>
    <t>and same 3</t>
  </si>
  <si>
    <t>so hold until 210, go until 60, hold until 45, then clear the board</t>
  </si>
  <si>
    <t>ive never seen any of those movies 1</t>
  </si>
  <si>
    <t>after i collect so many i justbwaut and let them generate until the clock gets low and hury and collect the rest</t>
  </si>
  <si>
    <t>same thing in the beginning? wait until 210</t>
  </si>
  <si>
    <t>im tired</t>
  </si>
  <si>
    <t>trying to keep strategy straight in my head</t>
  </si>
  <si>
    <t>yeah i think we should keep the strategy otherwise the same</t>
  </si>
  <si>
    <t>Yes two.</t>
  </si>
  <si>
    <t>smart... going to try that next round :)</t>
  </si>
  <si>
    <t>maybe we shouldnt touch our pile until the last minute to let them generate?</t>
  </si>
  <si>
    <t>got it</t>
  </si>
  <si>
    <t>just dont wait to long</t>
  </si>
  <si>
    <t>so hows school for everyone</t>
  </si>
  <si>
    <t>rough</t>
  </si>
  <si>
    <t>good call my young padawan</t>
  </si>
  <si>
    <t>i need like 30 naps but its fine</t>
  </si>
  <si>
    <t>im literally fighting for 2 cents if that tells you anything</t>
  </si>
  <si>
    <t>I soon as I leave here its a homework all nighter</t>
  </si>
  <si>
    <t>good luck dude</t>
  </si>
  <si>
    <t>have fun</t>
  </si>
  <si>
    <t>its my fault. Ive been lazy, and pushing it off</t>
  </si>
  <si>
    <t>anyone else realize they should have peed before this?</t>
  </si>
  <si>
    <t>i just want to be a youtube celebrity who just makes money doing videos</t>
  </si>
  <si>
    <t>i respect that 1</t>
  </si>
  <si>
    <t>have yall ever heard the tragedy of darth pleguiess the wise?</t>
  </si>
  <si>
    <t>I made sure to use the restroom first 4</t>
  </si>
  <si>
    <t>i thought not its a sith legend</t>
  </si>
  <si>
    <t>does this seriously go until 8</t>
  </si>
  <si>
    <t>or 730</t>
  </si>
  <si>
    <t>somewhere in between there</t>
  </si>
  <si>
    <t>well its 710 now</t>
  </si>
  <si>
    <t>but now that youve said pee I have to as well</t>
  </si>
  <si>
    <t>and we are going into round 6 of 9</t>
  </si>
  <si>
    <t>kinda hoping for 8 because more money</t>
  </si>
  <si>
    <t>how did you know theres 9 rounds?</t>
  </si>
  <si>
    <t>atleast it isnt that bad this other study i had to listen to voices for like an hour</t>
  </si>
  <si>
    <t>it was in the first screen</t>
  </si>
  <si>
    <t>oh. i failed the quiz so i didnt really read that hard</t>
  </si>
  <si>
    <t>if you make atleast 14.50 thats atleast minimum wage</t>
  </si>
  <si>
    <t>sammmeee i did that one it was awful this is at least a game</t>
  </si>
  <si>
    <t>legend has it, he could use the force to influence the midichlorians to create life</t>
  </si>
  <si>
    <t>you all seem like nice people</t>
  </si>
  <si>
    <t>well the strategy worked</t>
  </si>
  <si>
    <t>09-10-2019 15.26.01</t>
  </si>
  <si>
    <t>group-14_09-10-2019-15.26.01</t>
  </si>
  <si>
    <t>adb44b69-b45d-4f10-b026-1e86ac786f86</t>
  </si>
  <si>
    <t>that was good</t>
  </si>
  <si>
    <t>group-13_09-10-2019-15.26.01</t>
  </si>
  <si>
    <t>cabed7df-735e-4e2c-8f66-2b0d9d9518e5</t>
  </si>
  <si>
    <t>34028691-b978-4110-ba00-ec47e9b2aa64</t>
  </si>
  <si>
    <t>i like our strategy</t>
  </si>
  <si>
    <t>i think i need to slow down though</t>
  </si>
  <si>
    <t>7c463096-635a-4c78-a3f2-bce03c3c506d</t>
  </si>
  <si>
    <t>^</t>
  </si>
  <si>
    <t>ba5c1296-5bfe-4299-86d6-607fbe39b3ae</t>
  </si>
  <si>
    <t>number 4 left some dough on there</t>
  </si>
  <si>
    <t>9ad6bf9f-3fb2-4381-a473-14356ebeba0c</t>
  </si>
  <si>
    <t>was that everyones best round by far?</t>
  </si>
  <si>
    <t>also. i have an idea</t>
  </si>
  <si>
    <t>11cdd98f-fe45-46c7-abf3-5ec0a7d06283</t>
  </si>
  <si>
    <t>yeah i was slacking</t>
  </si>
  <si>
    <t>not an arrow at you I meant the previous comments</t>
  </si>
  <si>
    <t>but yeah</t>
  </si>
  <si>
    <t>what is it</t>
  </si>
  <si>
    <t>group-12_09-10-2019-15.26.01</t>
  </si>
  <si>
    <t>3c042374-734b-4d82-855a-90ddc38e3566</t>
  </si>
  <si>
    <t>that was great</t>
  </si>
  <si>
    <t>ad2b5899-e971-4614-a711-30a6796b7028</t>
  </si>
  <si>
    <t>yeah i liked that</t>
  </si>
  <si>
    <t>if i do that again yall can swoop at the v end</t>
  </si>
  <si>
    <t>9690d0a0-a4cb-4eb1-92dc-87437d3e74ab</t>
  </si>
  <si>
    <t>we all nice people here</t>
  </si>
  <si>
    <t>jsut manage time better, i think i went a little early on mine</t>
  </si>
  <si>
    <t>u need help covering ur area ;)</t>
  </si>
  <si>
    <t>got no fakes</t>
  </si>
  <si>
    <t>tak eme to dinner first 3</t>
  </si>
  <si>
    <t>LMAO</t>
  </si>
  <si>
    <t>GOODNIGHT</t>
  </si>
  <si>
    <t>we need to decide a time where we pick them all up quickly like 20 seconds?</t>
  </si>
  <si>
    <t>2 and 3 how much time was left when you went and got everything?</t>
  </si>
  <si>
    <t>ill use my $3 iv earned</t>
  </si>
  <si>
    <t>do u guys wanna do same rules same corners?</t>
  </si>
  <si>
    <t>sure</t>
  </si>
  <si>
    <t>4 was late and i was early, just trying to maxamize</t>
  </si>
  <si>
    <t>uuhhhhh i started to go around unitl i got to the middle around 53 seconds</t>
  </si>
  <si>
    <t>yeah that was fine then at lik 30 sec get as many as you can</t>
  </si>
  <si>
    <t>you work from the outside in?</t>
  </si>
  <si>
    <t>so, 13x13=169 yes? but 12X12+=144. so, if we all keep our borders, there is the possiblility to get 144 if we let the screen just fill up rather than getting them all. plus youd be getting a couple through the round by managing your border</t>
  </si>
  <si>
    <t>i started moving on the outside in</t>
  </si>
  <si>
    <t>yes ma'ammmmm</t>
  </si>
  <si>
    <t>ok sounds good</t>
  </si>
  <si>
    <t>or sir LOL</t>
  </si>
  <si>
    <t>i think what we just did was great</t>
  </si>
  <si>
    <t>how many tokens yall get</t>
  </si>
  <si>
    <t>ignore the '+' in my second equation</t>
  </si>
  <si>
    <t>i got 104</t>
  </si>
  <si>
    <t>92 i think</t>
  </si>
  <si>
    <t>aww yall are so nice</t>
  </si>
  <si>
    <t>8f7a17ae-e07a-4002-b30a-0312746694d0</t>
  </si>
  <si>
    <t>Furthering the process of regeneration... If there is a green block, the more green blocks that are next to each other the faster they will regenerate. Green blocks will not reproduce in a empty space, they need a block adjacent to them to reproduce. Also if anyone starts with a bad corner, feel free to migrate to mine until yours reaches sustainability</t>
  </si>
  <si>
    <t>my tokens are off the screen during the round so i cant see til then so thats annoyinh</t>
  </si>
  <si>
    <t>Just an FYI if one is totally surronded eat it, itll come baxk because of the 8 around it</t>
  </si>
  <si>
    <t>So are you thinking to maybe just let your quad fill up and then manage it for alittle coins to allow them to regenerate?</t>
  </si>
  <si>
    <t>yea i just let them sit untl about a min</t>
  </si>
  <si>
    <t>true 1</t>
  </si>
  <si>
    <t>And then binge after?</t>
  </si>
  <si>
    <t>i forgot how many i had tbh</t>
  </si>
  <si>
    <t>do you guys think thats a good idea? we'll have the possibility to change it later if you guys dont like it.</t>
  </si>
  <si>
    <t>we could change corners based on how many we got last round</t>
  </si>
  <si>
    <t>your good at this</t>
  </si>
  <si>
    <t>high 90's if i had a guess</t>
  </si>
  <si>
    <t>if u guy want to</t>
  </si>
  <si>
    <t>i try to space out where i go tbh</t>
  </si>
  <si>
    <t>this room stuffy asf</t>
  </si>
  <si>
    <t>im swetin</t>
  </si>
  <si>
    <t>I feel as though that may cause confusion</t>
  </si>
  <si>
    <t>anyone wanna grab something to eat fter lmao</t>
  </si>
  <si>
    <t>:$</t>
  </si>
  <si>
    <t>its so hot in here like HELLO</t>
  </si>
  <si>
    <t>sure it's worth a shot</t>
  </si>
  <si>
    <t>thats fair</t>
  </si>
  <si>
    <t>ima use the 7.94$ ive earned so far</t>
  </si>
  <si>
    <t>i guess. i mean, im going to maintain my border then let my screen fill up. then ill collect some if there is still time left.</t>
  </si>
  <si>
    <t>also food</t>
  </si>
  <si>
    <t>need that</t>
  </si>
  <si>
    <t>and i gotta pee</t>
  </si>
  <si>
    <t>AC BABY</t>
  </si>
  <si>
    <t>and it would b pretty easy to lie about your performance lol</t>
  </si>
  <si>
    <t>all righty. epic. sounds like a plan then!!</t>
  </si>
  <si>
    <t>wait fo they regenerate in an empt space</t>
  </si>
  <si>
    <t>nevermind</t>
  </si>
  <si>
    <t>hell yeaaa</t>
  </si>
  <si>
    <t>okay we can try that</t>
  </si>
  <si>
    <t>speak it into exsistance</t>
  </si>
  <si>
    <t>they most definitley played us with this $30</t>
  </si>
  <si>
    <t>they must be watching</t>
  </si>
  <si>
    <t>like what</t>
  </si>
  <si>
    <t>like does it have to be touching a green block</t>
  </si>
  <si>
    <t>big brother shit</t>
  </si>
  <si>
    <t>how does one achieve that money</t>
  </si>
  <si>
    <t>probably if youre the only one eating them</t>
  </si>
  <si>
    <t>Stick to the plan and things should continue to improve. and yes that is true. they must be next to another green block</t>
  </si>
  <si>
    <t>they are smarter than we were at the beginning lol</t>
  </si>
  <si>
    <t>okay thankyou</t>
  </si>
  <si>
    <t>but theres no way</t>
  </si>
  <si>
    <t>proabably</t>
  </si>
  <si>
    <t>yeah i took mine away and some came back but i realized i needed more around for them to properly come back</t>
  </si>
  <si>
    <t>probably*</t>
  </si>
  <si>
    <t>we bouta book $5 an hour for this</t>
  </si>
  <si>
    <t>some  bs</t>
  </si>
  <si>
    <t>right we have been scammed</t>
  </si>
  <si>
    <t>thats why big empty spaces wont fill up.</t>
  </si>
  <si>
    <t>i like this experiment though. its pretty awesome. id like to know the results after it is finished</t>
  </si>
  <si>
    <t>yall wanna try and let one person eat one round and then take turns</t>
  </si>
  <si>
    <t>anyone have any idea on the time?</t>
  </si>
  <si>
    <t>idk if there still 4 rounds left</t>
  </si>
  <si>
    <t>ill go first lol</t>
  </si>
  <si>
    <t>Yeah especially since you get money</t>
  </si>
  <si>
    <t>Waiting a minute before collecting anything should resolve that issue however.</t>
  </si>
  <si>
    <t>lets stick to quarters</t>
  </si>
  <si>
    <t>im ready to GOOOOOOOOO</t>
  </si>
  <si>
    <t>thats why ima go first lol</t>
  </si>
  <si>
    <t>yes i agree</t>
  </si>
  <si>
    <t>i was about to say that lol</t>
  </si>
  <si>
    <t>Are you guys all in spych 201 too</t>
  </si>
  <si>
    <t>just stick to the same strat</t>
  </si>
  <si>
    <t>oh yeah. the money part is pretty dope.</t>
  </si>
  <si>
    <t>3 dont get any ideas</t>
  </si>
  <si>
    <t>im a greedy soab</t>
  </si>
  <si>
    <t>yeah this round will probably be even better</t>
  </si>
  <si>
    <t>im not, no</t>
  </si>
  <si>
    <t>alright yall</t>
  </si>
  <si>
    <t>yes we know\</t>
  </si>
  <si>
    <t>thankyou guys you the best</t>
  </si>
  <si>
    <t>nope im in econ and someone came in to talk to us about it</t>
  </si>
  <si>
    <t>[Bottom Right corner for me]</t>
  </si>
  <si>
    <t>&lt;._.&gt;</t>
  </si>
  <si>
    <t>you guys got this!</t>
  </si>
  <si>
    <t>may your corners b bountiful</t>
  </si>
  <si>
    <t>No problem</t>
  </si>
  <si>
    <t>i was jfw when i went around</t>
  </si>
  <si>
    <t>what should we do about number 4</t>
  </si>
  <si>
    <t>you can go ahead and take the ones that are boxed in completley</t>
  </si>
  <si>
    <t>3 go for it lol</t>
  </si>
  <si>
    <t>im not sure. free rain at the end?</t>
  </si>
  <si>
    <t>good plan</t>
  </si>
  <si>
    <t>dont encourage that lmao</t>
  </si>
  <si>
    <t>why is mine not loading wtf</t>
  </si>
  <si>
    <t>my arrow key got stuck</t>
  </si>
  <si>
    <t>the screen is so full... this is good.</t>
  </si>
  <si>
    <t>i feel like a farmer</t>
  </si>
  <si>
    <t>go at 35 this time sicne we have more</t>
  </si>
  <si>
    <t>since</t>
  </si>
  <si>
    <t>maybe even 40</t>
  </si>
  <si>
    <t>thatll be fine</t>
  </si>
  <si>
    <t>dca123e6-4850-458e-9a92-09f97b21b326</t>
  </si>
  <si>
    <t>GUYS!!</t>
  </si>
  <si>
    <t>we are going to FAST</t>
  </si>
  <si>
    <t>slow down.</t>
  </si>
  <si>
    <t>hey!!</t>
  </si>
  <si>
    <t>we need to let it sit</t>
  </si>
  <si>
    <t>Howdy yall</t>
  </si>
  <si>
    <t>the coins need to be adjecent to other coins to regenerate faster.</t>
  </si>
  <si>
    <t>dont mess with the penalties</t>
  </si>
  <si>
    <t>whats up</t>
  </si>
  <si>
    <t>hey. we should slow down with the amount of tolkiens we are collecting</t>
  </si>
  <si>
    <t>dont suck them up</t>
  </si>
  <si>
    <t xml:space="preserve">Hey, so do yall want to use these penalties? </t>
  </si>
  <si>
    <t>we need a strategy</t>
  </si>
  <si>
    <t>I wont be doing any monetary penalties and period we do need to let it sit</t>
  </si>
  <si>
    <t>then the last 50 seconds we go really fast</t>
  </si>
  <si>
    <t>Quadrant system, 1 takes top left, 2 tkes top right, 3 bottom left, 4 bottom right</t>
  </si>
  <si>
    <t>That's a great plan</t>
  </si>
  <si>
    <t>we keep eating them before they can regenerate</t>
  </si>
  <si>
    <t>yes. i like that</t>
  </si>
  <si>
    <t>oh really</t>
  </si>
  <si>
    <t>i like 1s idea</t>
  </si>
  <si>
    <t>Monetary penalties if someones impedes your area</t>
  </si>
  <si>
    <t>So should we all just chill in place and then let the screen get full?</t>
  </si>
  <si>
    <t>go slow! let them regenerate, collect a few here and there, then last 60/50 seconds we suck them up quick</t>
  </si>
  <si>
    <t>1s idea is good</t>
  </si>
  <si>
    <t>take care of your quarter however you want</t>
  </si>
  <si>
    <t>tis really good</t>
  </si>
  <si>
    <t>I don't want to but it depends of u guys want to set up any other rules</t>
  </si>
  <si>
    <t>idk its up to yall it doesnt matter to me what we do</t>
  </si>
  <si>
    <t>I kinda feel like they're pointless if we both lose money in the end</t>
  </si>
  <si>
    <t>but. we should inflict the penalty if someone starts to go fast before the last minute</t>
  </si>
  <si>
    <t>are we using penalities?</t>
  </si>
  <si>
    <t>and lets not do any penalties. im not losing tokens so you can lose the</t>
  </si>
  <si>
    <t>any other ideas ??</t>
  </si>
  <si>
    <t>myeah i agree</t>
  </si>
  <si>
    <t>Please note: The pieces do regenerate, if we wait perhaps for the first minute all of us will benefit more from making sure we don't attain all of the pieces.</t>
  </si>
  <si>
    <t>penality for going TOO fast</t>
  </si>
  <si>
    <t>staying away from penalties?</t>
  </si>
  <si>
    <t>yes i agree with 3</t>
  </si>
  <si>
    <t>exactly</t>
  </si>
  <si>
    <t>sounds fair</t>
  </si>
  <si>
    <t>penalty to whoever eats the last one if way before the time expires</t>
  </si>
  <si>
    <t>just slow down</t>
  </si>
  <si>
    <t>vv</t>
  </si>
  <si>
    <t>we can all do a corner?</t>
  </si>
  <si>
    <t>oop</t>
  </si>
  <si>
    <t>eveyone use their quadrant as their terriotory</t>
  </si>
  <si>
    <t>Can we get a W in chat</t>
  </si>
  <si>
    <t>just stay in your own quarter fr</t>
  </si>
  <si>
    <t>not 'chill in place' just slow down</t>
  </si>
  <si>
    <t>make sure you leave a space for the tokens</t>
  </si>
  <si>
    <t>make sure tokens are around other ones so they can regenerate faster</t>
  </si>
  <si>
    <t>W</t>
  </si>
  <si>
    <t>yeah im cool with that</t>
  </si>
  <si>
    <t>thats a good idea</t>
  </si>
  <si>
    <t>well see which start works the best</t>
  </si>
  <si>
    <t>Thank numbo 4</t>
  </si>
  <si>
    <t>and PERIOD</t>
  </si>
  <si>
    <t>i think we should collect ~3 tolkens every 5 seconds. but if thats too fast, then we can slow down</t>
  </si>
  <si>
    <t>if someone accidently comes in your area dont be a dic and penalize them but if theyre being obnoxious then</t>
  </si>
  <si>
    <t>do you guys want to do penalities if people invade othe quandrants too then</t>
  </si>
  <si>
    <t>i think the 50 second mark is enough time yeah?</t>
  </si>
  <si>
    <t>so we both dont lose money bc i think that is stupid</t>
  </si>
  <si>
    <t>im gonna just let mine sit for the first 30 seconds</t>
  </si>
  <si>
    <t>whos terriotory is whose ?</t>
  </si>
  <si>
    <t>1 is top left, 2 is top right, 3 is bottm left, 4 is bottm right</t>
  </si>
  <si>
    <t>ooo thats smart</t>
  </si>
  <si>
    <t>yea theres plenty of time</t>
  </si>
  <si>
    <t>yeah, the imput is kinda delayed so if the zoom in but dont take any no pentaly</t>
  </si>
  <si>
    <t>and obviously when theres like 30 seconds left you wanna try to pick them all up in your side that you can</t>
  </si>
  <si>
    <t>exactly. I thought i was the only one who thought that</t>
  </si>
  <si>
    <t xml:space="preserve">or just be well spread, </t>
  </si>
  <si>
    <t>i dont think we necissarily need territories, but it said that the space is 4 sets of 13x13 grids</t>
  </si>
  <si>
    <t>But what if someone breaks the rules</t>
  </si>
  <si>
    <t>weve wasted 2 minutes each time</t>
  </si>
  <si>
    <t>so ill get the bottom left 13x13?</t>
  </si>
  <si>
    <t>okay stick to your space and dont go too fast the more tokens the better</t>
  </si>
  <si>
    <t>yea but if u eat all yours and go into someone elses then penalty</t>
  </si>
  <si>
    <t>what ab instead of using the penalty if someone breaks the rules</t>
  </si>
  <si>
    <t>then you a fake</t>
  </si>
  <si>
    <t>I got top right 13 by 13</t>
  </si>
  <si>
    <t>yes or no to dividing in quads?</t>
  </si>
  <si>
    <t>Idc</t>
  </si>
  <si>
    <t>but you dont wanna just be sitting there with a blank screen like we did the first three times lol cause that doesnt help any of us</t>
  </si>
  <si>
    <t>okay yes to quads</t>
  </si>
  <si>
    <t>exactly. the more tolkens you collect, the better the reward at the end</t>
  </si>
  <si>
    <t>i think yes</t>
  </si>
  <si>
    <t>yeah i agree 3</t>
  </si>
  <si>
    <t>ok cool i trust yall</t>
  </si>
  <si>
    <t>just stay in your corner</t>
  </si>
  <si>
    <t>just stick and your area and no penalties needed. Deal?</t>
  </si>
  <si>
    <t>we will forrsure get more money</t>
  </si>
  <si>
    <t>im glad we are coming to an agreement on what to do!</t>
  </si>
  <si>
    <t>That works for me. I strongly suggest we wait and let pieces regenerate before trying to take them all. The more pieces we can potentiall obtain, the better. Also, the penalties seem quite pointless yes.. there are no personal gains. Simply follow the guidelines, Allow pieces to regenerate. Obtain them overtime rather than all at once.</t>
  </si>
  <si>
    <t>yea how about we eat the boundries first to establish those</t>
  </si>
  <si>
    <t>we cleared the scren in like 10 seconds dang</t>
  </si>
  <si>
    <t>good idea</t>
  </si>
  <si>
    <t>if not you can penalize them</t>
  </si>
  <si>
    <t>theyll regenerate there still</t>
  </si>
  <si>
    <t>yeah i know we were just going for it</t>
  </si>
  <si>
    <t>ill take the left horizontal</t>
  </si>
  <si>
    <t>breaking these dang old keyboards</t>
  </si>
  <si>
    <t>i agree 1</t>
  </si>
  <si>
    <t>uWu</t>
  </si>
  <si>
    <t>smashing them for .02 cents</t>
  </si>
  <si>
    <t>go 1-4 clockwise</t>
  </si>
  <si>
    <t>So if we dont click on all of them they will regenerate over time?</t>
  </si>
  <si>
    <t>lmfao</t>
  </si>
  <si>
    <t>1- top right</t>
  </si>
  <si>
    <t>yea but itll be easier</t>
  </si>
  <si>
    <t>2 bottom right</t>
  </si>
  <si>
    <t xml:space="preserve">Okay, cool </t>
  </si>
  <si>
    <t>1 top left 2 top right 3 bottom left 4 bottom right</t>
  </si>
  <si>
    <t>we gain more by waiting</t>
  </si>
  <si>
    <t>ope</t>
  </si>
  <si>
    <t>yeah. it was r-u-f-f rough. the first round i tried slowing down once the tolkens started disappearing quickly, but then i ended up not getting too many tolkens. :/</t>
  </si>
  <si>
    <t>which one is it</t>
  </si>
  <si>
    <t>that works too lol</t>
  </si>
  <si>
    <t>Do you guys even know what they're researching bc this is so random</t>
  </si>
  <si>
    <t>go with 1s</t>
  </si>
  <si>
    <t>I wondered why some would pop back up lol I see now</t>
  </si>
  <si>
    <t>they are researching behavior patterns</t>
  </si>
  <si>
    <t>1 top left 4 bottom right</t>
  </si>
  <si>
    <t>Oof</t>
  </si>
  <si>
    <t>everyone call out so no confusion</t>
  </si>
  <si>
    <t>are we choosing corners</t>
  </si>
  <si>
    <t>i have top left</t>
  </si>
  <si>
    <t>well do you think were about to start collecting more, less, or the same amount of tokens</t>
  </si>
  <si>
    <t>bottom left</t>
  </si>
  <si>
    <t>Im bottom left!</t>
  </si>
  <si>
    <t>i have top right</t>
  </si>
  <si>
    <t>The more there are on the screen the faster they reappear.</t>
  </si>
  <si>
    <t>now we can communiate so that makes a diff</t>
  </si>
  <si>
    <t>ill be top right</t>
  </si>
  <si>
    <t>so, like our abilities to communicate, to come to the conclusions and stuff</t>
  </si>
  <si>
    <t>perfect</t>
  </si>
  <si>
    <t>;I</t>
  </si>
  <si>
    <t>yeah. it is different</t>
  </si>
  <si>
    <t>GOOD LUCK</t>
  </si>
  <si>
    <t>ill b top left</t>
  </si>
  <si>
    <t>lets get this cash $$$</t>
  </si>
  <si>
    <t>i think it will be more equal and fair</t>
  </si>
  <si>
    <t>happy hunting boyzzz</t>
  </si>
  <si>
    <t>yessir</t>
  </si>
  <si>
    <t>LOVE YALL</t>
  </si>
  <si>
    <t>good luck</t>
  </si>
  <si>
    <t>kk perfect</t>
  </si>
  <si>
    <t>yeet</t>
  </si>
  <si>
    <t>like take bottom right then</t>
  </si>
  <si>
    <t>remember to wait</t>
  </si>
  <si>
    <t>Marx would be proud</t>
  </si>
  <si>
    <t>take the ones that are completely boxed in</t>
  </si>
  <si>
    <t>you all can come to mine if you want as well</t>
  </si>
  <si>
    <t>you are so kind</t>
  </si>
  <si>
    <t>let them regenerate</t>
  </si>
  <si>
    <t>being greedy wont do anyone good</t>
  </si>
  <si>
    <t>But at the last 30 seconds try to take as many as you can</t>
  </si>
  <si>
    <t>do they regenerate the whole time?</t>
  </si>
  <si>
    <t>Sorry number 1 didnt mean to go there accidnetally held down to long on the arrow key</t>
  </si>
  <si>
    <t>yes as long as they are next to a green block</t>
  </si>
  <si>
    <t>50 seconds correct</t>
  </si>
  <si>
    <t>this worked really well</t>
  </si>
  <si>
    <t>better than last time lol</t>
  </si>
  <si>
    <t>almost 30 secs</t>
  </si>
  <si>
    <t>that was really good</t>
  </si>
  <si>
    <t>GGs</t>
  </si>
  <si>
    <t>i was stressed! Lol</t>
  </si>
  <si>
    <t>okay so are there 3 of us now?</t>
  </si>
  <si>
    <t>wtffff my thing was laggggging</t>
  </si>
  <si>
    <t>i think we needed more time</t>
  </si>
  <si>
    <t>how'd that go for everyone???</t>
  </si>
  <si>
    <t>my fingers arent fast enough for this</t>
  </si>
  <si>
    <t>Yeah</t>
  </si>
  <si>
    <t>2.34 tho</t>
  </si>
  <si>
    <t>We should probly start with one minute left</t>
  </si>
  <si>
    <t>lol i feel that 100%</t>
  </si>
  <si>
    <t>yeah i agree</t>
  </si>
  <si>
    <t>yess</t>
  </si>
  <si>
    <t>perioddd</t>
  </si>
  <si>
    <t>okay. so i brought pencil with me. i did the math</t>
  </si>
  <si>
    <t>dddddd</t>
  </si>
  <si>
    <t>that was the most ive gotten</t>
  </si>
  <si>
    <t>HOw about at 60 seconds we get the ones in our corner</t>
  </si>
  <si>
    <t>thats fine</t>
  </si>
  <si>
    <t>i didnt get shitt</t>
  </si>
  <si>
    <t>we can all have a 10X26 plot of land</t>
  </si>
  <si>
    <t>damn</t>
  </si>
  <si>
    <t>at 30 seconds we can get any of them</t>
  </si>
  <si>
    <t>did it freeze on you?</t>
  </si>
  <si>
    <t>why not?</t>
  </si>
  <si>
    <t>wait what</t>
  </si>
  <si>
    <t>you are dedicated</t>
  </si>
  <si>
    <t>i didnt even get as much as the first few rounds</t>
  </si>
  <si>
    <t>one of us will only have a 26x9 though</t>
  </si>
  <si>
    <t>But the concept did work really well! it was so full</t>
  </si>
  <si>
    <t>sue</t>
  </si>
  <si>
    <t>ill take it for you guys :)</t>
  </si>
  <si>
    <t>faulty experiemnt</t>
  </si>
  <si>
    <t>it wasnt registering half of my space bar clicks</t>
  </si>
  <si>
    <t>the imput is really delayed</t>
  </si>
  <si>
    <t>Bless your heart</t>
  </si>
  <si>
    <t>you better sue</t>
  </si>
  <si>
    <t>yeah i got way more from that one then from any of the attempts</t>
  </si>
  <si>
    <t>dont tell them that til after they pay us</t>
  </si>
  <si>
    <t>ima sue for $50 for pain and suffering</t>
  </si>
  <si>
    <t>it is</t>
  </si>
  <si>
    <t>how will this division look on the screen though</t>
  </si>
  <si>
    <t>so how is it going to work like i take some of 2 space and 2 take some of 4?</t>
  </si>
  <si>
    <t>like what type of system is that</t>
  </si>
  <si>
    <t>so what are yalls majors??</t>
  </si>
  <si>
    <t>i dont think itll make too much difference though</t>
  </si>
  <si>
    <t>someone gonna have a heat stroke cause of this room</t>
  </si>
  <si>
    <t>nursing</t>
  </si>
  <si>
    <t>i wonder if they keep records of the chats</t>
  </si>
  <si>
    <t>yeah im confused on that too</t>
  </si>
  <si>
    <t>top third, middle third, bottom third</t>
  </si>
  <si>
    <t>nursing and theatre arts</t>
  </si>
  <si>
    <t>where did the ac go</t>
  </si>
  <si>
    <t>it sounds like it is on lol</t>
  </si>
  <si>
    <t>ohh okay</t>
  </si>
  <si>
    <t>they heard you againn</t>
  </si>
  <si>
    <t>So 1 is top third</t>
  </si>
  <si>
    <t>2 is middle</t>
  </si>
  <si>
    <t>it turned back on</t>
  </si>
  <si>
    <t>and 3 is bottom?</t>
  </si>
  <si>
    <t>Bro this is worse than Miller was last year</t>
  </si>
  <si>
    <t>yo theyre def watching</t>
  </si>
  <si>
    <t>Revised Plan: Start slowly removing them at 60 seconds then begin quickly removing at 40. If we start too early we will not have as many as we did last time. I'd suggest we outline our areas once we start removing them by making a box of empty spaces around our food at 60 seconds. Then we can go mad at 40 seconds. Try not to get ahead of yourselves though. We don't want to finish too early and miss out on points.</t>
  </si>
  <si>
    <t>oof rip miller</t>
  </si>
  <si>
    <t>so ill get the bottom top block up. 2 can have the middle 10 blocks up, and 1 can have the top 10 blocks up.and itll reach across the entire area</t>
  </si>
  <si>
    <t>Moldy Miller Survivor</t>
  </si>
  <si>
    <t>i think we should use penalties</t>
  </si>
  <si>
    <t>gasp why</t>
  </si>
  <si>
    <t>works for me</t>
  </si>
  <si>
    <t>bottom 9 blocks up for me*</t>
  </si>
  <si>
    <t>Someone ask to go to the bathroom so they will open the door</t>
  </si>
  <si>
    <t>This man is a genius</t>
  </si>
  <si>
    <t>i left that out, haha</t>
  </si>
  <si>
    <t>lets just see how quick we can all end up at 0$</t>
  </si>
  <si>
    <t>thats what im saying</t>
  </si>
  <si>
    <t>okay good looks your the goat</t>
  </si>
  <si>
    <t>cuz itll start something</t>
  </si>
  <si>
    <t>race</t>
  </si>
  <si>
    <t>Sticking to our corners again?</t>
  </si>
  <si>
    <t>no thank you</t>
  </si>
  <si>
    <t>i like my money</t>
  </si>
  <si>
    <t>ya</t>
  </si>
  <si>
    <t>i think we should go after 2</t>
  </si>
  <si>
    <t>Excellent!</t>
  </si>
  <si>
    <t>Danka</t>
  </si>
  <si>
    <t>i wouldnt go that far, but thank you, haha. you guys are all doing well too!</t>
  </si>
  <si>
    <t>also how would we do that</t>
  </si>
  <si>
    <t>better idea, lets not, were all broke college kids</t>
  </si>
  <si>
    <t>ope well</t>
  </si>
  <si>
    <t>no fun</t>
  </si>
  <si>
    <t>there goes that</t>
  </si>
  <si>
    <t>im real life broke yall</t>
  </si>
  <si>
    <t>do you know how many rounds this is</t>
  </si>
  <si>
    <t>1 we were gonna leave u alone</t>
  </si>
  <si>
    <t>i had sleep for lunch today</t>
  </si>
  <si>
    <t>No I wish</t>
  </si>
  <si>
    <t>so, i kinda need this coin</t>
  </si>
  <si>
    <t>thats my favorite meal</t>
  </si>
  <si>
    <t>DO u guys wanna start a utopian society</t>
  </si>
  <si>
    <t>all i ate yesterday</t>
  </si>
  <si>
    <t>they say an hour and a half to two, so that could be a lot of rounds</t>
  </si>
  <si>
    <t>i like nutterbutters</t>
  </si>
  <si>
    <t>i messed up the math!!</t>
  </si>
  <si>
    <t>itll be 8,9,9</t>
  </si>
  <si>
    <t>not 9,10,10</t>
  </si>
  <si>
    <t>yall ever have hungry for dinner? because its starting to be chefs special</t>
  </si>
  <si>
    <t>okay</t>
  </si>
  <si>
    <t>no worries</t>
  </si>
  <si>
    <t>like after the experiment</t>
  </si>
  <si>
    <t>ok so same strat as previousright</t>
  </si>
  <si>
    <t>oh wow</t>
  </si>
  <si>
    <t>I say keep minorly adjusting the plan if it doesn't perfectly work. Also, I believe we have already begun one. Long live socialism.</t>
  </si>
  <si>
    <t>so ill get 8 and you two will get 9 blocks up.</t>
  </si>
  <si>
    <t>i ate toothpaste this morning for breakfast</t>
  </si>
  <si>
    <t>except were penalizing 2 for not being any fun??</t>
  </si>
  <si>
    <t>only if yall saw me drunk LOL</t>
  </si>
  <si>
    <t>all rihty, haha. i just wanted to make that clear before everything went poorly and we got confused.</t>
  </si>
  <si>
    <t>Thank you, if this goes for a while I can rotate with you to get 8</t>
  </si>
  <si>
    <t>im fun i just like my $$$</t>
  </si>
  <si>
    <t>they gonna find you better watch out</t>
  </si>
  <si>
    <t>but ur not rn</t>
  </si>
  <si>
    <t>right?????</t>
  </si>
  <si>
    <t>i wish i was</t>
  </si>
  <si>
    <t>nah, its all good!</t>
  </si>
  <si>
    <t>oh you broke but ccan be drunk :</t>
  </si>
  <si>
    <t>Recap: Slowly remove in box at 60: Quickly a 40</t>
  </si>
  <si>
    <t>Once again feel free to remove the already completely boxed in ones</t>
  </si>
  <si>
    <t>any of yall athletes?</t>
  </si>
  <si>
    <t>soccer</t>
  </si>
  <si>
    <t>not here tho</t>
  </si>
  <si>
    <t>i think that since we have larger areas, we should go at like 80 seconds or something</t>
  </si>
  <si>
    <t>i got a shitty board this round :/</t>
  </si>
  <si>
    <t>At 60 begin your box</t>
  </si>
  <si>
    <t>my boards have been bad the whole time</t>
  </si>
  <si>
    <t>dope</t>
  </si>
  <si>
    <t>this is the middle i believe</t>
  </si>
  <si>
    <t>65 and go</t>
  </si>
  <si>
    <t>09-14-2018 13.24.26</t>
  </si>
  <si>
    <t>group-9_09-14-2018-13.24.26</t>
  </si>
  <si>
    <t>a812539c-65c2-4450-b133-00778f2ca4e2</t>
  </si>
  <si>
    <t>No monetary penalties</t>
  </si>
  <si>
    <t>group-8_09-14-2018-13.24.26</t>
  </si>
  <si>
    <t>1822cba7-6d7b-461b-9c5e-a22868937962</t>
  </si>
  <si>
    <t>do not collect tokens until a couple minutes have passed so the tokens have a chance to regenerate</t>
  </si>
  <si>
    <t>15e7ac91-b3b0-4c0b-9f22-77624010f585</t>
  </si>
  <si>
    <t>4c8df73e-6cb1-44d4-a716-44417ecd925f</t>
  </si>
  <si>
    <t>try to slow down on collecting the green diamonds because its causing them to reappear slower.</t>
  </si>
  <si>
    <t>once the whole section has been filled collect a few in the middle so they can regenerate faster</t>
  </si>
  <si>
    <t>2a9d6b99-e5bb-43e7-bbd1-d0dcb27ab19a</t>
  </si>
  <si>
    <t>Just collect tokens that are by themselves at first, save the big chunks for later</t>
  </si>
  <si>
    <t>b4d8db6d-79ec-49bf-b498-89062e3aae5e</t>
  </si>
  <si>
    <t>we need to try and regenerate our tokens</t>
  </si>
  <si>
    <t>And we should stop taking all the coins the more that regovanate the more tokens we all get</t>
  </si>
  <si>
    <t>69eb7812-9550-4fdc-bc54-eaff63026795</t>
  </si>
  <si>
    <t>I think instead of going straight for all the tokens we should let them build up, take some, then let them regenerate again</t>
  </si>
  <si>
    <t>also try to leave small squares it makes them reappear faster</t>
  </si>
  <si>
    <t>only use monetary penalties if someone is collecting too soon from the big chunks of tokens</t>
  </si>
  <si>
    <t>i agree with 2</t>
  </si>
  <si>
    <t>Each person could maybe get their own section of the screen where they stay most of the time</t>
  </si>
  <si>
    <t xml:space="preserve">split it up in quadrants, with 1 starting in the left top corner </t>
  </si>
  <si>
    <t>how long are we going to wait ?</t>
  </si>
  <si>
    <t>I think we should wait a little bit to collect in the beginning, because we have 4 mins and the tokens can regenerate faster cause it's easy to collect them fast, just not for them to reappear</t>
  </si>
  <si>
    <t>before we go after them again</t>
  </si>
  <si>
    <t>Yeah I like the quadrants</t>
  </si>
  <si>
    <t>i don't know but this experiment is long</t>
  </si>
  <si>
    <t>yes it is</t>
  </si>
  <si>
    <t>So is everyone on the same page here? No monetary penalties and then allowing our tokens to regenerate</t>
  </si>
  <si>
    <t>quadrants are fine as long as everyone stays in their own</t>
  </si>
  <si>
    <t>tes</t>
  </si>
  <si>
    <t>yes*</t>
  </si>
  <si>
    <t>dce937ae-a640-4ffe-8fe9-88bd8e7ef457</t>
  </si>
  <si>
    <t>and we must take time collecting tokens so that they can regenerate</t>
  </si>
  <si>
    <t>i think we shold wait at least 10 sec before going after the tokens and yes</t>
  </si>
  <si>
    <t>How long does it take for them to regenerate again?</t>
  </si>
  <si>
    <t>yeah because we have 4 minutes which is a lot of time so we should wait for them to regenerate and then collect a little at a time and once we get down to like 30 seconds collect them</t>
  </si>
  <si>
    <t>so 1 is top left, 2 top right, 3 bottom left, and 4 bottom right.</t>
  </si>
  <si>
    <t>but i also think our circles have to move for them to regenerate so keep them moving but don't collect the tokens</t>
  </si>
  <si>
    <t>sounds good, we'll see how the quadrants work out and then we can maybe change it up in the next rounds if it doesn't work</t>
  </si>
  <si>
    <t>can we chat during the rounds?</t>
  </si>
  <si>
    <t>Nope</t>
  </si>
  <si>
    <t>I think there should be a group of tokens in the middle that we just leave alone in case we run out we still have some</t>
  </si>
  <si>
    <t>we only chat before rounds</t>
  </si>
  <si>
    <t>okay how do you all feel about monetary penalties</t>
  </si>
  <si>
    <t>once we start taking the tokens we have to stop at a certain point and let them regnerate again</t>
  </si>
  <si>
    <t>yes that is a very good idea</t>
  </si>
  <si>
    <t>I think its fine using them if someone is collecting way to fast</t>
  </si>
  <si>
    <t>how often we gonna stop</t>
  </si>
  <si>
    <t>I don't really like them unless we are trying to keep each other from causing the tokens not to regenerate</t>
  </si>
  <si>
    <t>Maybe give someone one if they get in your corner</t>
  </si>
  <si>
    <t>okay this quadrant thing was a good idea but some quadrants started with more tokens than others</t>
  </si>
  <si>
    <t>try not take a whole lot from the big groups</t>
  </si>
  <si>
    <t>stop</t>
  </si>
  <si>
    <t>yeah 2 and 4 are loaded</t>
  </si>
  <si>
    <t>that's because we haven't collected any yet</t>
  </si>
  <si>
    <t>the line that I'm on should be middle line</t>
  </si>
  <si>
    <t>we allowed for regeneration to occur</t>
  </si>
  <si>
    <t>now just get them all</t>
  </si>
  <si>
    <t>i think it went well</t>
  </si>
  <si>
    <t>Do yall want to contiune the quadrants?</t>
  </si>
  <si>
    <t>I feel like that was better than the other rounds</t>
  </si>
  <si>
    <t>I think that worked really well. 1 and 3 I think you just need to wait a little longer to collect that's why yours didn't look like it had many tokens</t>
  </si>
  <si>
    <t>lets try to stay away from taking big patches so that way we can regenerate more</t>
  </si>
  <si>
    <t>same do you all think the "waiting" was good?</t>
  </si>
  <si>
    <t>Yeah I collected a ton at the beginning haha whoops</t>
  </si>
  <si>
    <t>yes the waiting was fine</t>
  </si>
  <si>
    <t>i think the waiting was good</t>
  </si>
  <si>
    <t>I think it helped regenerate more tokens for us</t>
  </si>
  <si>
    <t>I really like this strategy, is everyone okay with it</t>
  </si>
  <si>
    <t>i do need to chill abit</t>
  </si>
  <si>
    <t>#teamwork</t>
  </si>
  <si>
    <t>what is the time limit you think we should wait until the very end to go get them all</t>
  </si>
  <si>
    <t>#gottamakethatmoney</t>
  </si>
  <si>
    <t>and i think we should take the last 30 seconds to get them all again</t>
  </si>
  <si>
    <t>30 secs</t>
  </si>
  <si>
    <t>#teamworkmakesthedreamwork</t>
  </si>
  <si>
    <t>Yeah I think this strategy is good, we should just all start collecting like 30 seconds sooner next time</t>
  </si>
  <si>
    <t>sounds goof</t>
  </si>
  <si>
    <t>Yeah i agree</t>
  </si>
  <si>
    <t>I think if you wait to collect until there's about one minute left, you'll be good. I think I waited a little too long to collect, that's why I couldn't get all of my tokens</t>
  </si>
  <si>
    <t>good*</t>
  </si>
  <si>
    <t>this is random but im hungry af lol</t>
  </si>
  <si>
    <t>i wonder how much more we have...</t>
  </si>
  <si>
    <t>i think we still have another hour in here</t>
  </si>
  <si>
    <t>llol</t>
  </si>
  <si>
    <t>Maybe try collecting at 1:30</t>
  </si>
  <si>
    <t>ok so we should chill at the beginning then collect around 1:30</t>
  </si>
  <si>
    <t>It's going on 3</t>
  </si>
  <si>
    <t>it said it will take an hour and a half to two hours on the email</t>
  </si>
  <si>
    <t>it said this was suppose to be over with at 4</t>
  </si>
  <si>
    <t>or a little sooner. Just as long as you leave yourself enough time to collect all of them</t>
  </si>
  <si>
    <t>Yes and before that point just collect dots that are completely surrounded by others</t>
  </si>
  <si>
    <t>well lets hope this next hour flys by lol</t>
  </si>
  <si>
    <t>you just don't want to do it too soon, because it takes forever for them to regenerate</t>
  </si>
  <si>
    <t>hopefully lol</t>
  </si>
  <si>
    <t>remeber no monetary penalties dont take the middle or big patches wait when some one calls it and last 30 secs are go go time</t>
  </si>
  <si>
    <t>agreed :)</t>
  </si>
  <si>
    <t>ok great</t>
  </si>
  <si>
    <t>i would say it's ok to take one or two off the big ones but not like half of it</t>
  </si>
  <si>
    <t>should we just wait for like the last 45 secs</t>
  </si>
  <si>
    <t>go</t>
  </si>
  <si>
    <t>I think that went well</t>
  </si>
  <si>
    <t>yeah that was good</t>
  </si>
  <si>
    <t>yeah we did a good job</t>
  </si>
  <si>
    <t>i feel like this is gonna be the last round</t>
  </si>
  <si>
    <t>i hope</t>
  </si>
  <si>
    <t>maybe start with 100 seconds left</t>
  </si>
  <si>
    <t>but who knows what we have to do after this</t>
  </si>
  <si>
    <t>We need to make sure every token is collected by the end.</t>
  </si>
  <si>
    <t>i think we should wait from the 50 sec till the 30 sec so we can let them regenerate to have more to collect on the 30 sec</t>
  </si>
  <si>
    <t>i agree</t>
  </si>
  <si>
    <t>So maybe at the 30 second mark you're allowed to leave your quadrant or something like that?</t>
  </si>
  <si>
    <t>sounds good to me</t>
  </si>
  <si>
    <t>i just want to appreciate the fact that these chairs are made to bend backwards</t>
  </si>
  <si>
    <t>no that's too soon. At 15 seconds maybe?</t>
  </si>
  <si>
    <t>yeah 15 sounds good</t>
  </si>
  <si>
    <t>i love just hearing everyone starting to lean backwards in them</t>
  </si>
  <si>
    <t>ok just go for ones farther from where the other person is at so it's not counterproductive and two people go for the same ones</t>
  </si>
  <si>
    <t>Yes</t>
  </si>
  <si>
    <t>Also if we want to be exact I think the grid is 26 x 26 so everyone's quadrant is 13 x 13</t>
  </si>
  <si>
    <t>mark the lines midlines once it starts so everyone knows</t>
  </si>
  <si>
    <t>Alright so everyone start at 100 seconds, free-for-all at 15</t>
  </si>
  <si>
    <t>everyone could start in your corner and we could kind of move toward the middle</t>
  </si>
  <si>
    <t>or start in the middle either way</t>
  </si>
  <si>
    <t>i like that</t>
  </si>
  <si>
    <t>09-18-2018 17.29.37</t>
  </si>
  <si>
    <t>group-9_09-18-2018-17.29.37</t>
  </si>
  <si>
    <t>803b4f1b-0a95-4dea-aca6-5c00f60f8100</t>
  </si>
  <si>
    <t>guys</t>
  </si>
  <si>
    <t>183fb178-fabd-4a9c-9641-e3211df05002</t>
  </si>
  <si>
    <t>hey guys can i saw four things</t>
  </si>
  <si>
    <t>group-8_09-18-2018-17.29.37</t>
  </si>
  <si>
    <t>88475e57-0d80-4ebd-a13e-0c1145ab6a1f</t>
  </si>
  <si>
    <t>gGUYS</t>
  </si>
  <si>
    <t>say</t>
  </si>
  <si>
    <t>2f6d5046-3e13-400a-92c7-61febc013185</t>
  </si>
  <si>
    <t>Okay uys lets leave a token by itself if its alone so it grows</t>
  </si>
  <si>
    <t>09fcd922-ff99-4d4f-9ce8-cdbf290e15e9</t>
  </si>
  <si>
    <t>can we please just stop taking all the  tokens and try to get as many as possible</t>
  </si>
  <si>
    <t>go ahead</t>
  </si>
  <si>
    <t>one: we need to let the tokens regenrate</t>
  </si>
  <si>
    <t>51bae1a0-4e74-478c-b456-603d0313941a</t>
  </si>
  <si>
    <t>no pemalties plz</t>
  </si>
  <si>
    <t>like im trynna get this money</t>
  </si>
  <si>
    <t>b17d095d-0a1d-4c85-8a4c-dfd5aad326ea</t>
  </si>
  <si>
    <t>Hey you guys.. the objective is to get as many tokens as possible so we have to let the regenerate :)</t>
  </si>
  <si>
    <t>no pentalties iagree</t>
  </si>
  <si>
    <t>yes that's true</t>
  </si>
  <si>
    <t>penalties*</t>
  </si>
  <si>
    <t>I think that we need to stay on our own side</t>
  </si>
  <si>
    <t>ca3cf22d-6890-4498-8aa9-e4c22cd78260</t>
  </si>
  <si>
    <t>whoever number two is just focuses on now payments</t>
  </si>
  <si>
    <t>spell out the numbers</t>
  </si>
  <si>
    <t>does anybody want to do fines? I dont</t>
  </si>
  <si>
    <t>yes #3</t>
  </si>
  <si>
    <t>dont type the number</t>
  </si>
  <si>
    <t>some people are pigs</t>
  </si>
  <si>
    <t>im scared it will be a set up</t>
  </si>
  <si>
    <t>I think we should wait like 30 seconds to let them all build up or everyone have like a corner or something</t>
  </si>
  <si>
    <t>we need to WAIT so we can let tokens regenerate</t>
  </si>
  <si>
    <t>but yeah no penalties</t>
  </si>
  <si>
    <t>i dont want to do fines, unless someone is going out of control</t>
  </si>
  <si>
    <t>realize waiting off increases more tokens which means more money for everyone</t>
  </si>
  <si>
    <t>we should find a section we each wnat and say thre</t>
  </si>
  <si>
    <t xml:space="preserve">I"m not setting anyone up lol </t>
  </si>
  <si>
    <t>wait thrity seconds</t>
  </si>
  <si>
    <t>Agreed</t>
  </si>
  <si>
    <t>thirty*</t>
  </si>
  <si>
    <t>no the test number two</t>
  </si>
  <si>
    <t>I also agree with 3 with staying in boundaries</t>
  </si>
  <si>
    <t>like everyone have their own quaters (where we start off)</t>
  </si>
  <si>
    <t>just be patient lets way until the screen is fully covered</t>
  </si>
  <si>
    <t>sound sgood to me</t>
  </si>
  <si>
    <t>I'm prettty sure we all came to make money so if we do lt them regenerate, we can all do well</t>
  </si>
  <si>
    <t>okay so we agree: no penalties, find a section and let your token regenrate.?</t>
  </si>
  <si>
    <t>yeah like choose a section and let them grow</t>
  </si>
  <si>
    <t>i agree no penalties</t>
  </si>
  <si>
    <t>cool</t>
  </si>
  <si>
    <t>should we go ahead and clarify the boundaries like top left, bottom left etc. ?</t>
  </si>
  <si>
    <t>but here's the thing</t>
  </si>
  <si>
    <t>wassup</t>
  </si>
  <si>
    <t>whenevr there is 30 seconds left then we can go haywire</t>
  </si>
  <si>
    <t>or just go for it</t>
  </si>
  <si>
    <t>do whatever you want within your own side but the best way is to regenerate and wait for the coins</t>
  </si>
  <si>
    <t>do 10</t>
  </si>
  <si>
    <t>lol okay cool</t>
  </si>
  <si>
    <t>should we considering penalizing people if they do anything before the first 30 second</t>
  </si>
  <si>
    <t>Columns going up and down</t>
  </si>
  <si>
    <t>because 30 is still time to grow you know?</t>
  </si>
  <si>
    <t>can we all get the same ammount</t>
  </si>
  <si>
    <t>amount*</t>
  </si>
  <si>
    <t>agreed\</t>
  </si>
  <si>
    <t>10 won't leave enough time and tokens will be left</t>
  </si>
  <si>
    <t>just let yours grow and eat them slowly lol</t>
  </si>
  <si>
    <t>wait yes to wha</t>
  </si>
  <si>
    <t>do 20 secs</t>
  </si>
  <si>
    <t>okay 25??</t>
  </si>
  <si>
    <t>we all want money here so we all need to help each other out</t>
  </si>
  <si>
    <t>20 yeah</t>
  </si>
  <si>
    <t>20 cool</t>
  </si>
  <si>
    <t>or 20</t>
  </si>
  <si>
    <t>so what exactly are we fining people for</t>
  </si>
  <si>
    <t>and please dont rush</t>
  </si>
  <si>
    <t>the more we wait the more money we get</t>
  </si>
  <si>
    <t>20 seconds go haywire, no penalties, find a section and let thm grow</t>
  </si>
  <si>
    <t>before the 30 seconds and not allowing tokens to regenerate</t>
  </si>
  <si>
    <t>if they start before 30 seconds</t>
  </si>
  <si>
    <t>What is the strat? How do you make tokens pop up faster, or more often</t>
  </si>
  <si>
    <t>yeah slow !!</t>
  </si>
  <si>
    <t>let the tokens grow first</t>
  </si>
  <si>
    <t>if they go over someones side or starting before 30 seconds?</t>
  </si>
  <si>
    <t>you just cant let them be surrounde dby nothing</t>
  </si>
  <si>
    <t>they wont grow if theyre isolated</t>
  </si>
  <si>
    <t>now we need to pick corners</t>
  </si>
  <si>
    <t>yeah how do you make them to grow faster?</t>
  </si>
  <si>
    <t>they grow on their own</t>
  </si>
  <si>
    <t>well frankly idc if you start early as long as you dont mess with my tokens</t>
  </si>
  <si>
    <t>we cant corntol that</t>
  </si>
  <si>
    <t>do yall want to stay in ur own columns like 1 I 2 I 3 I 4 ? or</t>
  </si>
  <si>
    <t>ok lets pick corners</t>
  </si>
  <si>
    <t>but we can just allow more to come</t>
  </si>
  <si>
    <t>I can get down with that</t>
  </si>
  <si>
    <t>make sure there are enough coins to make them regenerate</t>
  </si>
  <si>
    <t>i got bottom right</t>
  </si>
  <si>
    <t>i go bottom left</t>
  </si>
  <si>
    <t>top left</t>
  </si>
  <si>
    <t>Cool with me</t>
  </si>
  <si>
    <t>i got top right then</t>
  </si>
  <si>
    <t>or corners?</t>
  </si>
  <si>
    <t>Im with corners</t>
  </si>
  <si>
    <t>yup so remember dont rush</t>
  </si>
  <si>
    <t>in the chat we'll use a signal to show like the lf point</t>
  </si>
  <si>
    <t>i feel like corners are better</t>
  </si>
  <si>
    <t>of whats part of right left top bottom</t>
  </si>
  <si>
    <t>so as long as we dont go over someones side we wont get fined or are yall doing the 30 secs too??</t>
  </si>
  <si>
    <t>if that makes any sense</t>
  </si>
  <si>
    <t>i think we should do corners because columns might not be as fair distribution</t>
  </si>
  <si>
    <t>wait what?</t>
  </si>
  <si>
    <t>I think as long as you stay on your side it should be fine</t>
  </si>
  <si>
    <t>half point*</t>
  </si>
  <si>
    <t>IM NOT FINING FOR ANYONE TO START ERALY AS LONG AS YOU STAY IN YOUR SPOT</t>
  </si>
  <si>
    <t>ok corners are fine with me</t>
  </si>
  <si>
    <t>I won't go after you for that</t>
  </si>
  <si>
    <t>you dont wanna take over someones spot</t>
  </si>
  <si>
    <t>how do we make them regenrate faster? do they have to be connected to another at all time?</t>
  </si>
  <si>
    <t>nope just let them together</t>
  </si>
  <si>
    <t>yes surrounded by other tokens</t>
  </si>
  <si>
    <t>well yah</t>
  </si>
  <si>
    <t>Corners it is</t>
  </si>
  <si>
    <t>no points taken, we all want money</t>
  </si>
  <si>
    <t>:)</t>
  </si>
  <si>
    <t>dont eat them yet</t>
  </si>
  <si>
    <t>Im walking around my zone</t>
  </si>
  <si>
    <t>let them grow</t>
  </si>
  <si>
    <t>at 20 seconds just clear out your section</t>
  </si>
  <si>
    <t>1 i think your 1 over the half point</t>
  </si>
  <si>
    <t>hey 3 is the spot im standing in my spot</t>
  </si>
  <si>
    <t>ws that okay?</t>
  </si>
  <si>
    <t>Any issues?</t>
  </si>
  <si>
    <t>hmmm</t>
  </si>
  <si>
    <t>YALL WE DID SO GOOD</t>
  </si>
  <si>
    <t>okAY SO THAT WAS GOOD</t>
  </si>
  <si>
    <t>30 seconds go haywire</t>
  </si>
  <si>
    <t>the only thing i thought i wouldnt be was</t>
  </si>
  <si>
    <t>30?</t>
  </si>
  <si>
    <t>oops sorry for yelling lol</t>
  </si>
  <si>
    <t>4 i think you were all good</t>
  </si>
  <si>
    <t>can we eat only our sections?</t>
  </si>
  <si>
    <t>and yes 30 sec</t>
  </si>
  <si>
    <t>Sorry i didnt even see these! When this round starts we can meet where the line is</t>
  </si>
  <si>
    <t>yes until 30seconds</t>
  </si>
  <si>
    <t>because that's what I thought</t>
  </si>
  <si>
    <t>yaay</t>
  </si>
  <si>
    <t>that you would just eat your section not others</t>
  </si>
  <si>
    <t xml:space="preserve">We did really good, i like how that was set up </t>
  </si>
  <si>
    <t>I thiunk we should all start by meeting eachother at the lines?</t>
  </si>
  <si>
    <t>you eat your own section until 30 seconds then go "haywire"</t>
  </si>
  <si>
    <t>i think that was so much btter and i have no complaints</t>
  </si>
  <si>
    <t>:(</t>
  </si>
  <si>
    <t>you only eat yours then whenits 30 seconds you can g anywhere</t>
  </si>
  <si>
    <t>ah ok</t>
  </si>
  <si>
    <t>ohhh three you didnt knoiw that??</t>
  </si>
  <si>
    <t>we're geniuses</t>
  </si>
  <si>
    <t>im sorry :/</t>
  </si>
  <si>
    <t>just take the tokens that separte your space</t>
  </si>
  <si>
    <t>im just a broke college student lmao</t>
  </si>
  <si>
    <t>np we did good tho</t>
  </si>
  <si>
    <t>way better</t>
  </si>
  <si>
    <t>2 and 4</t>
  </si>
  <si>
    <t>not like youll miss those few tokens and they regenerated on mine when i did it</t>
  </si>
  <si>
    <t>tips? you guys had more than I</t>
  </si>
  <si>
    <t>ayo 2 thats kinda smart</t>
  </si>
  <si>
    <t>oh yeah 2 and 4 let your section grow more</t>
  </si>
  <si>
    <t>no... they had way more lol</t>
  </si>
  <si>
    <t>so we have more for the end</t>
  </si>
  <si>
    <t>Sounds good</t>
  </si>
  <si>
    <t>like 10-15 more</t>
  </si>
  <si>
    <t>yi just go slow and elimintae the oes that are already dead</t>
  </si>
  <si>
    <t>wow i cant type</t>
  </si>
  <si>
    <t>thats what i did and maybe like 7 didnt come back but there were pplenty that did</t>
  </si>
  <si>
    <t>well my strategy is to go for places that have a lot more tokenss</t>
  </si>
  <si>
    <t>the ones that are dead</t>
  </si>
  <si>
    <t>i realyze that they can grow again</t>
  </si>
  <si>
    <t>i mean</t>
  </si>
  <si>
    <t>as long as you have one</t>
  </si>
  <si>
    <t>youll be good</t>
  </si>
  <si>
    <t>bc theyll be the ones to most likely get regenerated and you just kinda play around like that</t>
  </si>
  <si>
    <t>Did you hear about the guy who lost his whole let side</t>
  </si>
  <si>
    <t>so should we wait for like 30 seconds to start???</t>
  </si>
  <si>
    <t>i'm not even going to lie, the first couple of rounds I was getting so mad because someone just kept taking all of the tokens lmao</t>
  </si>
  <si>
    <t>left*</t>
  </si>
  <si>
    <t>i gotta start collecting them earlier like at around 45 secs bc i missed a lot</t>
  </si>
  <si>
    <t>and let them like get full</t>
  </si>
  <si>
    <t>ayy lmaooooooooooo</t>
  </si>
  <si>
    <t>I did too 3</t>
  </si>
  <si>
    <t>he is all right now</t>
  </si>
  <si>
    <t>that's what I did</t>
  </si>
  <si>
    <t>sorry guys</t>
  </si>
  <si>
    <t>its all good lmao</t>
  </si>
  <si>
    <t>yah you suck for that</t>
  </si>
  <si>
    <t>cool illl try that this time</t>
  </si>
  <si>
    <t>i had a bunch of them in mine</t>
  </si>
  <si>
    <t>but we good now</t>
  </si>
  <si>
    <t>it was easily 90+</t>
  </si>
  <si>
    <t>I honestly figured everyone was gonna try the same thing</t>
  </si>
  <si>
    <t>yeah sorry i saw someone snatch them up and i had to too</t>
  </si>
  <si>
    <t>ima wait for the first 30 seconds</t>
  </si>
  <si>
    <t>just letting them grow</t>
  </si>
  <si>
    <t>you don't have to wait</t>
  </si>
  <si>
    <t>I was wondering why the ball was getting bigger... then it hit me</t>
  </si>
  <si>
    <t>so punny</t>
  </si>
  <si>
    <t>thank god we got this chat otherwise that woulda been so sad</t>
  </si>
  <si>
    <t>just go for the areas that are more concentrated</t>
  </si>
  <si>
    <t>ajam</t>
  </si>
  <si>
    <t>tru</t>
  </si>
  <si>
    <t>i was trying to be smart until i realized that tokens were like gone so i tried to catch up</t>
  </si>
  <si>
    <t>but do likee one or two then move to another spot</t>
  </si>
  <si>
    <t>i was just chilling in my spot waiting for more tokens to appear &amp; then here you came &amp; i was like oh crap lmao</t>
  </si>
  <si>
    <t>didnt work too well</t>
  </si>
  <si>
    <t>im not good with big words</t>
  </si>
  <si>
    <t>get the areas more concentrated</t>
  </si>
  <si>
    <t>lmaooo</t>
  </si>
  <si>
    <t>concentrated?</t>
  </si>
  <si>
    <t>dont get the ones isolated so they can reproduce</t>
  </si>
  <si>
    <t>bunched up</t>
  </si>
  <si>
    <t>they take so long to show back up</t>
  </si>
  <si>
    <t>cool thanks</t>
  </si>
  <si>
    <t>we would have been walking out of here with like $7 lmao</t>
  </si>
  <si>
    <t>yeah this like having sex lol</t>
  </si>
  <si>
    <t>broke</t>
  </si>
  <si>
    <t>concentrated meaning the ones that have more tokens</t>
  </si>
  <si>
    <t>sorry lol</t>
  </si>
  <si>
    <t>soo we know three a freak</t>
  </si>
  <si>
    <t>we would have left broke</t>
  </si>
  <si>
    <t>fudge</t>
  </si>
  <si>
    <t>not enough money in our pockets to even buy a cookie smh</t>
  </si>
  <si>
    <t>well yeah</t>
  </si>
  <si>
    <t>oh so you a freak freak LMAOOOO</t>
  </si>
  <si>
    <t>nonono</t>
  </si>
  <si>
    <t xml:space="preserve">dude i am already broke lmao, im probably going to buy food with the money I get lmao </t>
  </si>
  <si>
    <t>awwww man</t>
  </si>
  <si>
    <t>so if we leave more tokens in the same area theyll regenerate faster right??</t>
  </si>
  <si>
    <t>this is about tokens</t>
  </si>
  <si>
    <t>this is business you all</t>
  </si>
  <si>
    <t>I can buy a whole box of ramen</t>
  </si>
  <si>
    <t>hahah</t>
  </si>
  <si>
    <t>straighten up</t>
  </si>
  <si>
    <t>i mean it is spooky season</t>
  </si>
  <si>
    <t>this is businessss</t>
  </si>
  <si>
    <t>lmao im jp</t>
  </si>
  <si>
    <t>THATS WHAT I LIVE OFF OF</t>
  </si>
  <si>
    <t>but 3 spooky spooky</t>
  </si>
  <si>
    <t>ooooof yall ramen is soooooo yum</t>
  </si>
  <si>
    <t>2 my bad</t>
  </si>
  <si>
    <t>LMAOOOO</t>
  </si>
  <si>
    <t>and like cheap af</t>
  </si>
  <si>
    <t>GET THE ONE IN A CUP THATS BLACK AND RED</t>
  </si>
  <si>
    <t>fr tho</t>
  </si>
  <si>
    <t>one is my friend now lmao</t>
  </si>
  <si>
    <t>rip mac</t>
  </si>
  <si>
    <t>aye</t>
  </si>
  <si>
    <t>88 CENTS</t>
  </si>
  <si>
    <t>sad stuff man</t>
  </si>
  <si>
    <t>2 tell me if this is too far over</t>
  </si>
  <si>
    <t>YOU GOOD</t>
  </si>
  <si>
    <t>im thirsty</t>
  </si>
  <si>
    <t>free tha carter 5</t>
  </si>
  <si>
    <t>v</t>
  </si>
  <si>
    <t>mines are really slow</t>
  </si>
  <si>
    <t>?</t>
  </si>
  <si>
    <t>did we say 30</t>
  </si>
  <si>
    <t>didnt get many first time</t>
  </si>
  <si>
    <t>OK yall i was serious about that ramen</t>
  </si>
  <si>
    <t>YES</t>
  </si>
  <si>
    <t>that one was okay but i feel like my area had no tokens starting off</t>
  </si>
  <si>
    <t>me too tho</t>
  </si>
  <si>
    <t>yeah 30</t>
  </si>
  <si>
    <t>okay i was about to feel like an asshole</t>
  </si>
  <si>
    <t>this is honestly so nerve wrecking</t>
  </si>
  <si>
    <t>we keep doing better and better</t>
  </si>
  <si>
    <t>i think im just bad at making money tho</t>
  </si>
  <si>
    <t>yeah me and 4 were struggling</t>
  </si>
  <si>
    <t>just my section was really isolated at first</t>
  </si>
  <si>
    <t>im salty we couldve been doing this the whole time</t>
  </si>
  <si>
    <t>yeahhhh</t>
  </si>
  <si>
    <t>when it gets to the 45 seconds im like oh</t>
  </si>
  <si>
    <t>lol haha</t>
  </si>
  <si>
    <t>lmao on everything</t>
  </si>
  <si>
    <t>i didnt know how to communicate</t>
  </si>
  <si>
    <t>how many rounds we got?</t>
  </si>
  <si>
    <t>it might be different next time tho!</t>
  </si>
  <si>
    <t>we have an hour left</t>
  </si>
  <si>
    <t>i tried to like run across the screen to guard tgem lol</t>
  </si>
  <si>
    <t>xd</t>
  </si>
  <si>
    <t>watch me have 2 tokens on my side next round</t>
  </si>
  <si>
    <t>idk i thinnk we got like half an hour left</t>
  </si>
  <si>
    <t>are we doing this the whole time</t>
  </si>
  <si>
    <t>can we take this section again?</t>
  </si>
  <si>
    <t>how much have you all made ?</t>
  </si>
  <si>
    <t>like the research study</t>
  </si>
  <si>
    <t>ill pray for you</t>
  </si>
  <si>
    <t>thoughts and prayers</t>
  </si>
  <si>
    <t>i wonder hpw many paid ones they have</t>
  </si>
  <si>
    <t>i heard someone going nuts on the keyboard at like 100 sec so the other group is struggling i think</t>
  </si>
  <si>
    <t>i dont thhhink so</t>
  </si>
  <si>
    <t>ill do them all</t>
  </si>
  <si>
    <t>xdxd</t>
  </si>
  <si>
    <t>not alot tbh</t>
  </si>
  <si>
    <t>lmao they probbaly penalizing</t>
  </si>
  <si>
    <t>i was going buts</t>
  </si>
  <si>
    <t>that was me lmao</t>
  </si>
  <si>
    <t>i click hard</t>
  </si>
  <si>
    <t>aw word</t>
  </si>
  <si>
    <t>dude same, im over here thinking i just suck lmao</t>
  </si>
  <si>
    <t>I'm not gonna ive an amount but if i were getting robbed itd just be practice</t>
  </si>
  <si>
    <t>i ht the space hard</t>
  </si>
  <si>
    <t>i feel like if we tell each other we might mess someones up</t>
  </si>
  <si>
    <t>did you hear that</t>
  </si>
  <si>
    <t>lamoo</t>
  </si>
  <si>
    <t>LMAOOO</t>
  </si>
  <si>
    <t>i think i broke mine</t>
  </si>
  <si>
    <t>OMG lmao</t>
  </si>
  <si>
    <t>i think this the only paid one</t>
  </si>
  <si>
    <t>i was like gah damn</t>
  </si>
  <si>
    <t>im gonna rest my fingers lmao</t>
  </si>
  <si>
    <t>number 4</t>
  </si>
  <si>
    <t>you the one laughing?</t>
  </si>
  <si>
    <t>yeah lmao</t>
  </si>
  <si>
    <t>i wish they had emojis lol</t>
  </si>
  <si>
    <t>youre comedy</t>
  </si>
  <si>
    <t>what are yall eating for dinner? I need some ideas</t>
  </si>
  <si>
    <t>heyy just know its more than the $0.63 cents i had in my bank account a few days ago</t>
  </si>
  <si>
    <t>my handa hurt</t>
  </si>
  <si>
    <t>who's the one laughing</t>
  </si>
  <si>
    <t>OMGGGG</t>
  </si>
  <si>
    <t>ayyyyy</t>
  </si>
  <si>
    <t>shhhhh</t>
  </si>
  <si>
    <t>oh man</t>
  </si>
  <si>
    <t>I think its me frfr</t>
  </si>
  <si>
    <t>this is so fun</t>
  </si>
  <si>
    <t>2 the freak, 3 the laugher, 4 confused and im 1</t>
  </si>
  <si>
    <t>me af lmao</t>
  </si>
  <si>
    <t>I have nothing in my fridge rn except for like half a watermelon</t>
  </si>
  <si>
    <t>my brain hurts rn</t>
  </si>
  <si>
    <t>lmao oh nah</t>
  </si>
  <si>
    <t>im not laughing lol</t>
  </si>
  <si>
    <t>it sucks being broke</t>
  </si>
  <si>
    <t>its 2</t>
  </si>
  <si>
    <t>my fingers hurt</t>
  </si>
  <si>
    <t>i feel like im in middle on an email chat with my friends</t>
  </si>
  <si>
    <t>im deciding to get food poisoning from  papa racist today who knows looloolol</t>
  </si>
  <si>
    <t>im the freak luk</t>
  </si>
  <si>
    <t>fwnflkwqnflkqwf</t>
  </si>
  <si>
    <t>lmaoooooo</t>
  </si>
  <si>
    <t>someone said</t>
  </si>
  <si>
    <t>we funny asl</t>
  </si>
  <si>
    <t>its hotter than a spoon at demi lovato house</t>
  </si>
  <si>
    <t>i feel bad for 4</t>
  </si>
  <si>
    <t>maybe its just me</t>
  </si>
  <si>
    <t>why</t>
  </si>
  <si>
    <t>lmao wtf</t>
  </si>
  <si>
    <t>what grade are you all in?</t>
  </si>
  <si>
    <t>you confuse</t>
  </si>
  <si>
    <t>papa racist has the best pizza tbh but he racist and that aint cool</t>
  </si>
  <si>
    <t>nh im coo</t>
  </si>
  <si>
    <t>ight</t>
  </si>
  <si>
    <t>rtttt</t>
  </si>
  <si>
    <t>listen</t>
  </si>
  <si>
    <t>14th grade</t>
  </si>
  <si>
    <t>its so good</t>
  </si>
  <si>
    <t>we got our downs</t>
  </si>
  <si>
    <t>this chat make me feel awkward</t>
  </si>
  <si>
    <t>LMAO 2</t>
  </si>
  <si>
    <t>they straigh took his whole business from him though lmao</t>
  </si>
  <si>
    <t>2nd grade</t>
  </si>
  <si>
    <t>and gotta go</t>
  </si>
  <si>
    <t>like some old creepy man shit</t>
  </si>
  <si>
    <t>lol why</t>
  </si>
  <si>
    <t>why so?</t>
  </si>
  <si>
    <t>to take a shower</t>
  </si>
  <si>
    <t>its just papas</t>
  </si>
  <si>
    <t>and eat some pizza</t>
  </si>
  <si>
    <t>then ride</t>
  </si>
  <si>
    <t>dont meet him either smh he rude</t>
  </si>
  <si>
    <t>in the thing</t>
  </si>
  <si>
    <t>they sounds dirty</t>
  </si>
  <si>
    <t>yall papa johns on Floyd takes FLEX POINTS BLESS TF UJP</t>
  </si>
  <si>
    <t>that*</t>
  </si>
  <si>
    <t>papas pizza</t>
  </si>
  <si>
    <t>u outta pocket 3</t>
  </si>
  <si>
    <t>dont squirt</t>
  </si>
  <si>
    <t>im a freshiee :( i have like 11 years left and I havent even finished this one so 11 &amp; a half</t>
  </si>
  <si>
    <t>wtf</t>
  </si>
  <si>
    <t>like hey come get you pizza lmaooooooo</t>
  </si>
  <si>
    <t>lul</t>
  </si>
  <si>
    <t>OUUTA POCKET</t>
  </si>
  <si>
    <t>from papa</t>
  </si>
  <si>
    <t>lmao woahhhh</t>
  </si>
  <si>
    <t>ahaha</t>
  </si>
  <si>
    <t>im done</t>
  </si>
  <si>
    <t>ime sleep</t>
  </si>
  <si>
    <t>u gotta go</t>
  </si>
  <si>
    <t>im sick</t>
  </si>
  <si>
    <t>THE DOOR</t>
  </si>
  <si>
    <t>That ain't it chief</t>
  </si>
  <si>
    <t>but haha i used more than half of it already pray 4 me</t>
  </si>
  <si>
    <t>exit</t>
  </si>
  <si>
    <t>im a fresh too ayyyyyyy</t>
  </si>
  <si>
    <t>penalty???</t>
  </si>
  <si>
    <t>praying</t>
  </si>
  <si>
    <t>u sound like r kelly</t>
  </si>
  <si>
    <t>deadas kidding tho</t>
  </si>
  <si>
    <t>onooo</t>
  </si>
  <si>
    <t>shh</t>
  </si>
  <si>
    <t>chill</t>
  </si>
  <si>
    <t>college is crazy</t>
  </si>
  <si>
    <t>were 1/4 through this semester blessed</t>
  </si>
  <si>
    <t>good luck yall</t>
  </si>
  <si>
    <t>bro im serious</t>
  </si>
  <si>
    <t>i know</t>
  </si>
  <si>
    <t>i mean like</t>
  </si>
  <si>
    <t>im hugnry</t>
  </si>
  <si>
    <t>two bruh you scaring me</t>
  </si>
  <si>
    <t>someone make 2 laugh agan</t>
  </si>
  <si>
    <t>stay over there</t>
  </si>
  <si>
    <t>lmao chill big dawg</t>
  </si>
  <si>
    <t>woah no beef</t>
  </si>
  <si>
    <t>09-20-2019 14.32.10</t>
  </si>
  <si>
    <t>group-13_09-20-2019-14.32.10</t>
  </si>
  <si>
    <t>88821d03-4d2d-44c1-89af-7a21e486da2a</t>
  </si>
  <si>
    <t>That worked great</t>
  </si>
  <si>
    <t>group-14_09-20-2019-14.32.10</t>
  </si>
  <si>
    <t>b56ed88d-6cde-40ad-9345-ab67e6dceab5</t>
  </si>
  <si>
    <t>I like our strats</t>
  </si>
  <si>
    <t>83f67a32-417d-42f2-ae36-53d095670f85</t>
  </si>
  <si>
    <t>I think that was a great strategy, folks</t>
  </si>
  <si>
    <t>ce558fbe-a2e4-4760-862c-2e00f2d31b21</t>
  </si>
  <si>
    <t>ef2f6489-846d-4d8a-a216-8ff28be83644</t>
  </si>
  <si>
    <t>me too, it worked good</t>
  </si>
  <si>
    <t>group-12_09-20-2019-14.32.10</t>
  </si>
  <si>
    <t>d6e0e587-e61c-4072-9c4b-f41a54c4c019</t>
  </si>
  <si>
    <t>sooo we kinda ran outta time that round. lets start eating all of them with like 45secs left</t>
  </si>
  <si>
    <t>688f6a17-339c-4437-af1f-dd332c3440b7</t>
  </si>
  <si>
    <t>thats exactly what i was thinking</t>
  </si>
  <si>
    <t>8c733963-aef8-40ac-960b-02f32d31e1ac</t>
  </si>
  <si>
    <t>yuup</t>
  </si>
  <si>
    <t>And the unspoken lil free-for-all at the end was fun</t>
  </si>
  <si>
    <t>great minds think alike</t>
  </si>
  <si>
    <t>8402a083-96b0-48ab-88a9-b8dfa5e1a5a6</t>
  </si>
  <si>
    <t>worked very well</t>
  </si>
  <si>
    <t>indeed</t>
  </si>
  <si>
    <t>80c807a4-a322-4383-b95c-1f8ba0f0f353</t>
  </si>
  <si>
    <t>so the way to farm the hell out of you stuff is to attack corners and leave diagional ones alone</t>
  </si>
  <si>
    <t>d8e292b6-ec5a-4c21-8dab-7ef2af045c86</t>
  </si>
  <si>
    <t>so same strategy but purge at 45</t>
  </si>
  <si>
    <t>thats why i had so many left</t>
  </si>
  <si>
    <t>3813b8b3-d642-438b-840a-250bb53c0103</t>
  </si>
  <si>
    <t>same start then</t>
  </si>
  <si>
    <t>Yeah we definitely can't leave tokens at the end</t>
  </si>
  <si>
    <t>how many coins did yall get that round? i ended wit 119</t>
  </si>
  <si>
    <t>Oh interesting</t>
  </si>
  <si>
    <t>strat</t>
  </si>
  <si>
    <t>i got like 50</t>
  </si>
  <si>
    <t>Duly noted</t>
  </si>
  <si>
    <t>if yall do that and then wait until the end to attack the rest youll get a hell of alot more</t>
  </si>
  <si>
    <t>idk what im doing wrong but idgaf</t>
  </si>
  <si>
    <t>wait, what?</t>
  </si>
  <si>
    <t>i had like 120</t>
  </si>
  <si>
    <t>and were rotating right?</t>
  </si>
  <si>
    <t>damn bruh</t>
  </si>
  <si>
    <t>how</t>
  </si>
  <si>
    <t>creating diamonds and when you see one in the middle just eat it</t>
  </si>
  <si>
    <t>idk i was breaking my finger there at the end spamming the space bar</t>
  </si>
  <si>
    <t>Yeah, we can rotate clockwise. So now I'll be top right</t>
  </si>
  <si>
    <t>thats what i been on</t>
  </si>
  <si>
    <t>and that last little bit just spam space bar lol</t>
  </si>
  <si>
    <t>i heard</t>
  </si>
  <si>
    <t>I'll be at top left</t>
  </si>
  <si>
    <t>And ill be bottom right</t>
  </si>
  <si>
    <t>do yall know how much longer this is gonna take??</t>
  </si>
  <si>
    <t>idk how to explain it but if ones are diagional from one another they spawn more so if theres ones to the left or right AND a diagional then take a left or right one as it spawns more tokens to collect</t>
  </si>
  <si>
    <t>like 10-15</t>
  </si>
  <si>
    <t>im bottom left</t>
  </si>
  <si>
    <t>thank god</t>
  </si>
  <si>
    <t>oh fr?</t>
  </si>
  <si>
    <t>yall take it easy</t>
  </si>
  <si>
    <t>isnt is supposed to end at 5?</t>
  </si>
  <si>
    <t>oh shit fr?</t>
  </si>
  <si>
    <t>ohhhh okay</t>
  </si>
  <si>
    <t>thanks</t>
  </si>
  <si>
    <t>Okay cool</t>
  </si>
  <si>
    <t>i think the email said 3-5</t>
  </si>
  <si>
    <t>what time is it'</t>
  </si>
  <si>
    <t>i still had made over a hundred tokens and obv had plenty left</t>
  </si>
  <si>
    <t>oh hell nah</t>
  </si>
  <si>
    <t>Skwad. It's time to eat</t>
  </si>
  <si>
    <t>4:00\</t>
  </si>
  <si>
    <t>FUCCCC</t>
  </si>
  <si>
    <t>no penalties still right?</t>
  </si>
  <si>
    <t>yea it said hour and a half to 2 hours i think</t>
  </si>
  <si>
    <t>it feels like ive been here for like 179519353750130 hours</t>
  </si>
  <si>
    <t>stackin bread do</t>
  </si>
  <si>
    <t>what flavor wings yall get</t>
  </si>
  <si>
    <t>now you doin too much</t>
  </si>
  <si>
    <t>its 3:54 shiet</t>
  </si>
  <si>
    <t>honey bbq</t>
  </si>
  <si>
    <t>lets get this cake i mean</t>
  </si>
  <si>
    <t>bourbon honey mustard</t>
  </si>
  <si>
    <t>factttt</t>
  </si>
  <si>
    <t>runs like that one i had almost 2.50</t>
  </si>
  <si>
    <t>no heat?</t>
  </si>
  <si>
    <t>that adds up fast</t>
  </si>
  <si>
    <t>I always like to try new flavors, but honey bbq and bourbon are my two go-tos</t>
  </si>
  <si>
    <t>Oh wow</t>
  </si>
  <si>
    <t>Bright minds</t>
  </si>
  <si>
    <t>i have like $13 earned so fat</t>
  </si>
  <si>
    <t>far**</t>
  </si>
  <si>
    <t>damn looks like im an outlier then</t>
  </si>
  <si>
    <t>i got 9$</t>
  </si>
  <si>
    <t>I get heat sometimes</t>
  </si>
  <si>
    <t>just under 11</t>
  </si>
  <si>
    <t>Hey, I enjoy myself some heat as well</t>
  </si>
  <si>
    <t>we doin ight im proud</t>
  </si>
  <si>
    <t>heat??</t>
  </si>
  <si>
    <t>i forget how much i got rn we bouta see though</t>
  </si>
  <si>
    <t>You are welcome here</t>
  </si>
  <si>
    <t>more than we had when we came in tho fr</t>
  </si>
  <si>
    <t>also facts</t>
  </si>
  <si>
    <t>i feel at peace lmfao</t>
  </si>
  <si>
    <t>reading the instructions before each thing is so boring damn</t>
  </si>
  <si>
    <t>ight wait a bit like last time</t>
  </si>
  <si>
    <t>start eating, there is a LOT</t>
  </si>
  <si>
    <t>hell yea</t>
  </si>
  <si>
    <t>not too shabby</t>
  </si>
  <si>
    <t>ayyye</t>
  </si>
  <si>
    <t>Damn 2 and 4, ok sis</t>
  </si>
  <si>
    <t>Wassup</t>
  </si>
  <si>
    <t>good work so far fr</t>
  </si>
  <si>
    <t>Im not gonna use penalties</t>
  </si>
  <si>
    <t>What up squad?</t>
  </si>
  <si>
    <t>me either</t>
  </si>
  <si>
    <t>hey</t>
  </si>
  <si>
    <t>Should we split the field into four quadrants</t>
  </si>
  <si>
    <t>listen bruh im trynna have all my homies eat ya dig</t>
  </si>
  <si>
    <t>i have 2 ideas</t>
  </si>
  <si>
    <t>i feel</t>
  </si>
  <si>
    <t>same here</t>
  </si>
  <si>
    <t>and whats yalls thoughts on penalties?</t>
  </si>
  <si>
    <t>Definitely</t>
  </si>
  <si>
    <t>so #1</t>
  </si>
  <si>
    <t>#4 why do you keep clearing the board</t>
  </si>
  <si>
    <t>yo</t>
  </si>
  <si>
    <t>let's be real and not do any penalty bull shit</t>
  </si>
  <si>
    <t>I like the idea of splitting it up. No getting in other people's businesses</t>
  </si>
  <si>
    <t>u a bitch</t>
  </si>
  <si>
    <t>I'll take bottom left</t>
  </si>
  <si>
    <t>I agree with that</t>
  </si>
  <si>
    <t>dangggg whatcha say that for</t>
  </si>
  <si>
    <t>stop collecting all the tokens if you sit next to a group of tokens more spawn... if we leave some left be all can get more</t>
  </si>
  <si>
    <t>I'd rather not use penalties</t>
  </si>
  <si>
    <t>whoa whoa whoa</t>
  </si>
  <si>
    <t>takin a;;  them damn tokens</t>
  </si>
  <si>
    <t>no penatlies</t>
  </si>
  <si>
    <t>I say no to penalties. Maybe if someone violates the quadrant rule</t>
  </si>
  <si>
    <t>Agreed'</t>
  </si>
  <si>
    <t>I agree with three</t>
  </si>
  <si>
    <t>i think we should just section off the board into 4 parts, everyone can do what they want with their section</t>
  </si>
  <si>
    <t>0 penalty bull shit we gotta help our homies eat</t>
  </si>
  <si>
    <t>whoops my b</t>
  </si>
  <si>
    <t>Thank you, 4!</t>
  </si>
  <si>
    <t>ill take Bottom left quadrant</t>
  </si>
  <si>
    <t>F in the chat</t>
  </si>
  <si>
    <t>make a circle of 8 around you to get the most to spawn</t>
  </si>
  <si>
    <t>nah im playin fr, but we gotta make more squares n diamonds</t>
  </si>
  <si>
    <t>tis my pleasure</t>
  </si>
  <si>
    <t>they regen faster</t>
  </si>
  <si>
    <t>bottom right sorry</t>
  </si>
  <si>
    <t>I already called it</t>
  </si>
  <si>
    <t>im down</t>
  </si>
  <si>
    <t>yes yes</t>
  </si>
  <si>
    <t>I will say, what if the quadrants aren't equal?</t>
  </si>
  <si>
    <t>each of us maybe take a corner</t>
  </si>
  <si>
    <t>if we section off the boared who gets which corner</t>
  </si>
  <si>
    <t>Maybe we could rotate our quadrants each round?</t>
  </si>
  <si>
    <t>when the diamonds are surrounding an empty spot it regens faster can we agree</t>
  </si>
  <si>
    <t>thats a good point</t>
  </si>
  <si>
    <t>so no one fukkin w territory</t>
  </si>
  <si>
    <t>ill take bottom left</t>
  </si>
  <si>
    <t>that makes sense</t>
  </si>
  <si>
    <t>ill take top right</t>
  </si>
  <si>
    <t>the only problem with taking corners is that not all corners are equal</t>
  </si>
  <si>
    <t>i got top right</t>
  </si>
  <si>
    <t>ooo facts</t>
  </si>
  <si>
    <t>nerver mind</t>
  </si>
  <si>
    <t>forgot</t>
  </si>
  <si>
    <t>Okay coolio. I can take top left first</t>
  </si>
  <si>
    <t>bottem right</t>
  </si>
  <si>
    <t>ill get top left</t>
  </si>
  <si>
    <t>so 2 has bottom left, 4 has bottom right, 3 has top left and 1 has top right</t>
  </si>
  <si>
    <t>if i get more than $15 ill buy all of you a popeyes chicken sandwhich</t>
  </si>
  <si>
    <t>so no penalties correct?</t>
  </si>
  <si>
    <t>lets just make as many diamonds as we can I guess</t>
  </si>
  <si>
    <t>thats true i mean honeslty i was thinking we could wait for the first like 30 seconds for a bunch to pop up</t>
  </si>
  <si>
    <t>bet</t>
  </si>
  <si>
    <t>And we rotate clockwise?</t>
  </si>
  <si>
    <t>good wit me, so everyone down to wait for 30 seconds</t>
  </si>
  <si>
    <t>Yeet boi</t>
  </si>
  <si>
    <t>yuh</t>
  </si>
  <si>
    <t>Siunds good to me</t>
  </si>
  <si>
    <t>sounds great</t>
  </si>
  <si>
    <t>ill wait</t>
  </si>
  <si>
    <t>and like last 20 seconds we gotta go hard free reign to not leave any</t>
  </si>
  <si>
    <t>#3 you said you had 2 ideas, whats your second one</t>
  </si>
  <si>
    <t>thats a bet</t>
  </si>
  <si>
    <t>Important question: boneless or traditional wings?</t>
  </si>
  <si>
    <t>ight den</t>
  </si>
  <si>
    <t>boneless</t>
  </si>
  <si>
    <t>like literally free for all just grab all of them cause if we more patient there will be a load</t>
  </si>
  <si>
    <t>how do we know the boundaries of our quadrant</t>
  </si>
  <si>
    <t>2 and 4?</t>
  </si>
  <si>
    <t>so about the divider, if theres an uneven amount of lines id say leave the divider between the quadrants un touched so more tokens will spawn</t>
  </si>
  <si>
    <t>boneless for sho</t>
  </si>
  <si>
    <t>only last 20 econds though or around there</t>
  </si>
  <si>
    <t>so lets not eat any of them until the last minute. Try and let the whole board fill up</t>
  </si>
  <si>
    <t>both</t>
  </si>
  <si>
    <t>i mean we got 4 minutes though</t>
  </si>
  <si>
    <t>my second one was just to not touch anything and let the whole board fill up, then go rows at a time leaveing every other one so they keep respawning</t>
  </si>
  <si>
    <t>I like that idea, 4</t>
  </si>
  <si>
    <t>should we wait and see how long it takes to fill up?</t>
  </si>
  <si>
    <t>or something like that</t>
  </si>
  <si>
    <t>just create diamonds and squares and wait ig</t>
  </si>
  <si>
    <t>we oughtta make bank from this</t>
  </si>
  <si>
    <t>Yea</t>
  </si>
  <si>
    <t>But I'm so happy this is a boneless crew. They get far too much hate</t>
  </si>
  <si>
    <t>i think thats the move</t>
  </si>
  <si>
    <t>literally i wanna see a checker board out here</t>
  </si>
  <si>
    <t>WHOMST hates boneless</t>
  </si>
  <si>
    <t>Let's hope we do hehe</t>
  </si>
  <si>
    <t>idk ask #1 homie got like 10 bucks</t>
  </si>
  <si>
    <t>i think it works better if you make a cirlce of 8 tokens around you then collect any extra that spawn</t>
  </si>
  <si>
    <t>i hope we make bank so i can go get wings</t>
  </si>
  <si>
    <t>Swear</t>
  </si>
  <si>
    <t>shiiiii</t>
  </si>
  <si>
    <t>Far too many people, 4. Far too many</t>
  </si>
  <si>
    <t>i think we just stick w first idea</t>
  </si>
  <si>
    <t>i like the checker board idea</t>
  </si>
  <si>
    <t>Facts</t>
  </si>
  <si>
    <t>ight lets chill</t>
  </si>
  <si>
    <t>ight thats 30</t>
  </si>
  <si>
    <t>is the divider the one to the left of me?</t>
  </si>
  <si>
    <t>slow down maybe</t>
  </si>
  <si>
    <t>we eatin good</t>
  </si>
  <si>
    <t>looking like checkers rn</t>
  </si>
  <si>
    <t>ight 25 lets kill em</t>
  </si>
  <si>
    <t>we breaking bread heavy</t>
  </si>
  <si>
    <t>im iimpressed 2 you did really well</t>
  </si>
  <si>
    <t>why did we have to read the same instrustions again lmao</t>
  </si>
  <si>
    <t>that was good stuff</t>
  </si>
  <si>
    <t>thank youuu</t>
  </si>
  <si>
    <t>Way to go, guys. Everyone still good with the current strategy?</t>
  </si>
  <si>
    <t>yea it is getting a bit annoying literally wasting time</t>
  </si>
  <si>
    <t>You guys getting the new COD</t>
  </si>
  <si>
    <t>I am</t>
  </si>
  <si>
    <t>im having a proud parent moment</t>
  </si>
  <si>
    <t>Sweet</t>
  </si>
  <si>
    <t>Aww</t>
  </si>
  <si>
    <t>damn what if they read this shit</t>
  </si>
  <si>
    <t>I'm top right now</t>
  </si>
  <si>
    <t>we clownin on em</t>
  </si>
  <si>
    <t>nah i got bl3 instead</t>
  </si>
  <si>
    <t>Im bottom left</t>
  </si>
  <si>
    <t>geekin rn</t>
  </si>
  <si>
    <t>im top left</t>
  </si>
  <si>
    <t>yessa</t>
  </si>
  <si>
    <t>Bottom right, babay</t>
  </si>
  <si>
    <t>Nice, heard it was fun</t>
  </si>
  <si>
    <t>is this thing almost over?</t>
  </si>
  <si>
    <t>i like wii tennis</t>
  </si>
  <si>
    <t>ya it really is</t>
  </si>
  <si>
    <t>im ready for a damn nap</t>
  </si>
  <si>
    <t>i swear i was gonna ask that same thing</t>
  </si>
  <si>
    <t>I think we probably have like 30 minutes left</t>
  </si>
  <si>
    <t>id recomend it</t>
  </si>
  <si>
    <t>me too #3 but bowling is better</t>
  </si>
  <si>
    <t>So we should get three more rounds</t>
  </si>
  <si>
    <t>not yet we gotta pay the bills first</t>
  </si>
  <si>
    <t>shoot, u right</t>
  </si>
  <si>
    <t>should we ask?</t>
  </si>
  <si>
    <t>Wii tennis is fire</t>
  </si>
  <si>
    <t>ight how much money we all packin rn</t>
  </si>
  <si>
    <t>Yeah probz. Wouldn't surprise me if they threw in some twist to make us turn on each other</t>
  </si>
  <si>
    <t>and lose it all tonight</t>
  </si>
  <si>
    <t>i got a little over 11</t>
  </si>
  <si>
    <t>I think i do remember her saying 9 rounds</t>
  </si>
  <si>
    <t>so yall all in Edna Ross' class?</t>
  </si>
  <si>
    <t>bowling fun, i'll give you that</t>
  </si>
  <si>
    <t>danggggg</t>
  </si>
  <si>
    <t>i second bowlig is better</t>
  </si>
  <si>
    <t>yes 2 i am</t>
  </si>
  <si>
    <t>I do too</t>
  </si>
  <si>
    <t>tennis the best tho</t>
  </si>
  <si>
    <t>also, look at the bottom of the instructions. it sats they are monitoring the chat lol. and im at 16</t>
  </si>
  <si>
    <t>What round we on</t>
  </si>
  <si>
    <t>im in her class too</t>
  </si>
  <si>
    <t>yeah theyre probably gonna say if you get the most you get  a bonus or something</t>
  </si>
  <si>
    <t>im not</t>
  </si>
  <si>
    <t>nah bowling number 1</t>
  </si>
  <si>
    <t>Somewhere in that range</t>
  </si>
  <si>
    <t>Wii tennis makes me feel like Serena Williams</t>
  </si>
  <si>
    <t>thats cool, howd yall do on the exam/</t>
  </si>
  <si>
    <t>Yeah, wouldn't surprise me</t>
  </si>
  <si>
    <t>never heard of a famous bowler</t>
  </si>
  <si>
    <t>Still no penalties?</t>
  </si>
  <si>
    <t>Sadistic bastards</t>
  </si>
  <si>
    <t>that way the last minute and a half is HECTIC</t>
  </si>
  <si>
    <t>mario kart is over all best game ever made</t>
  </si>
  <si>
    <t>i got an 82 on this one little lower than the last</t>
  </si>
  <si>
    <t>no penalties!!</t>
  </si>
  <si>
    <t>you right</t>
  </si>
  <si>
    <t>good shit 3</t>
  </si>
  <si>
    <t>i try my best</t>
  </si>
  <si>
    <t>damnnn</t>
  </si>
  <si>
    <t>damn 4 i see you</t>
  </si>
  <si>
    <t>I love hearing the keyboards just getting pounded in those last 30 seconds</t>
  </si>
  <si>
    <t>LLIIKKEII THISIKMMJG IJPM</t>
  </si>
  <si>
    <t>almost got that t shirt</t>
  </si>
  <si>
    <t>Facts bruh</t>
  </si>
  <si>
    <t>i am proud of you 4 you better obtain the shirt on exam 3</t>
  </si>
  <si>
    <t>damn, im lonely. im the only one that dose not have her class lmao</t>
  </si>
  <si>
    <t>damn positive chat i vibe wit it</t>
  </si>
  <si>
    <t>you all good 1 im here for you fr</t>
  </si>
  <si>
    <t>shii ight</t>
  </si>
  <si>
    <t>my eyes ar starting to hurt</t>
  </si>
  <si>
    <t>lmao we gotta all meet each other after this deadass im so curious</t>
  </si>
  <si>
    <t>Dang</t>
  </si>
  <si>
    <t>nah</t>
  </si>
  <si>
    <t>*are</t>
  </si>
  <si>
    <t>imma head out</t>
  </si>
  <si>
    <t>Not a gamer then?</t>
  </si>
  <si>
    <t>not at all</t>
  </si>
  <si>
    <t>like walking outta here i mean</t>
  </si>
  <si>
    <t>yeah it takes getting used to</t>
  </si>
  <si>
    <t>We need to discuss hobbies next break session</t>
  </si>
  <si>
    <t>my stuff is slow ]:</t>
  </si>
  <si>
    <t>Hey there 1</t>
  </si>
  <si>
    <t>eat everything at 70</t>
  </si>
  <si>
    <t>spare tokens 2?</t>
  </si>
  <si>
    <t>good shit</t>
  </si>
  <si>
    <t>BRUH IM POOR</t>
  </si>
  <si>
    <t>t2</t>
  </si>
  <si>
    <t>01-25-2019 13.15.52</t>
  </si>
  <si>
    <t>group-8_01-25-2019-13.15.52</t>
  </si>
  <si>
    <t>f2bebba5-ed13-459b-811a-d4778a7f0d75</t>
  </si>
  <si>
    <t>i accidently use the penalty</t>
  </si>
  <si>
    <t>87db9aad-b5ac-4cd8-b8dd-23aed753002b</t>
  </si>
  <si>
    <t>Okay so first we need to slow down</t>
  </si>
  <si>
    <t>group-9_01-25-2019-13.15.52</t>
  </si>
  <si>
    <t>1afb9b3a-b1ef-4a1b-ab5b-2f83c9023415</t>
  </si>
  <si>
    <t>anyione pentalized?</t>
  </si>
  <si>
    <t>6cae22a4-9ab0-49f2-9df5-011b53bc2ff7</t>
  </si>
  <si>
    <t>i still dont understand the penalties</t>
  </si>
  <si>
    <t>and yeah..how did that even happen</t>
  </si>
  <si>
    <t>i dont think so</t>
  </si>
  <si>
    <t>1b999d82-f5a1-424c-a38d-231506e8a00d</t>
  </si>
  <si>
    <t>Do we really need to use these penalties</t>
  </si>
  <si>
    <t>1ace6e43-9d17-4fcd-8f2c-77733f4942d9</t>
  </si>
  <si>
    <t>im sorry 2, i meant to type in chat but it penalized you</t>
  </si>
  <si>
    <t>i wont</t>
  </si>
  <si>
    <t>3081389c-27df-4360-937e-8685aa44e5b8</t>
  </si>
  <si>
    <t>thats ok 4 &lt;3</t>
  </si>
  <si>
    <t>1c46305c-d918-4cc4-8fb5-6fc36d69f918</t>
  </si>
  <si>
    <t>I won't either</t>
  </si>
  <si>
    <t>it sound like its just there to screw with eachother</t>
  </si>
  <si>
    <t>so we def need to slow down this round</t>
  </si>
  <si>
    <t>Im not going to use one</t>
  </si>
  <si>
    <t>i was trying hurry up and type</t>
  </si>
  <si>
    <t>everyone get 40 and stop?</t>
  </si>
  <si>
    <t>you lose money and unless someone is deliberatly just being a jerk i dont think its needed</t>
  </si>
  <si>
    <t>yeah 40 is good</t>
  </si>
  <si>
    <t>Yeah i was mad suprised when i got the notification</t>
  </si>
  <si>
    <t>40 is good</t>
  </si>
  <si>
    <t>Fr tho we just here to get our bread and move on</t>
  </si>
  <si>
    <t>XD</t>
  </si>
  <si>
    <t>stop at 40</t>
  </si>
  <si>
    <t>im to busy focusing on the tokens anyway :D</t>
  </si>
  <si>
    <t>okay so game plan</t>
  </si>
  <si>
    <t>try to get ones that are either by themselves or only with one other</t>
  </si>
  <si>
    <t>Right</t>
  </si>
  <si>
    <t>how fast do they respawn</t>
  </si>
  <si>
    <t>try to get ones that are sort of on their own</t>
  </si>
  <si>
    <t>OKay so get loner tokens first</t>
  </si>
  <si>
    <t>go for the small groups? and leave larger ones to reginerate?</t>
  </si>
  <si>
    <t>they respond faster if there are tokens near by</t>
  </si>
  <si>
    <t>or what</t>
  </si>
  <si>
    <t>so lets make like super token spawners</t>
  </si>
  <si>
    <t>ooo yeah!</t>
  </si>
  <si>
    <t>with 8 tokens in a square, and just eat out the middle</t>
  </si>
  <si>
    <t>if theres is one setting by itself, leave it. a few may generate around it</t>
  </si>
  <si>
    <t>okay got it</t>
  </si>
  <si>
    <t>"eat out the middle" thats what she said</t>
  </si>
  <si>
    <t>good strategy</t>
  </si>
  <si>
    <t>okay makes sense</t>
  </si>
  <si>
    <t>PFFFFF XD</t>
  </si>
  <si>
    <t>wow my typing is bad</t>
  </si>
  <si>
    <t>aight</t>
  </si>
  <si>
    <t>omg same</t>
  </si>
  <si>
    <t>yeah guys, geez</t>
  </si>
  <si>
    <t>lol im dead</t>
  </si>
  <si>
    <t>follow directions guysss</t>
  </si>
  <si>
    <t>why cant we laugh lolol</t>
  </si>
  <si>
    <t>omg you guys are tots disobedient</t>
  </si>
  <si>
    <t>XD right</t>
  </si>
  <si>
    <t>so ignore singles</t>
  </si>
  <si>
    <t>i guess we know whos on our team</t>
  </si>
  <si>
    <t>si</t>
  </si>
  <si>
    <t>yall are too funny</t>
  </si>
  <si>
    <t>right!!</t>
  </si>
  <si>
    <t>anthing else?]=</t>
  </si>
  <si>
    <t>I think that we should each pick an area (since there are 4 of us we each get 1/4 of the grid) that way everybody has a fair chance</t>
  </si>
  <si>
    <t>oh my lord</t>
  </si>
  <si>
    <t>try to get ones that are vertically parallel with eachother</t>
  </si>
  <si>
    <t>my dad says im not funny, just funny looking</t>
  </si>
  <si>
    <t>I wonder how people got up to 30 bucks...</t>
  </si>
  <si>
    <t>Im at like 4.5</t>
  </si>
  <si>
    <t>OHPPPP</t>
  </si>
  <si>
    <t>same 1</t>
  </si>
  <si>
    <t>okay.</t>
  </si>
  <si>
    <t>actually hats not a bad idea</t>
  </si>
  <si>
    <t>so where you spawn just stick in your corner?</t>
  </si>
  <si>
    <t>idk what i am going to use the money for</t>
  </si>
  <si>
    <t>be courtious of how far you are going and sat in a general area?</t>
  </si>
  <si>
    <t>buy more tokens?</t>
  </si>
  <si>
    <t>probably food</t>
  </si>
  <si>
    <t>laundry</t>
  </si>
  <si>
    <t>my bank account is mad dry so anything will help</t>
  </si>
  <si>
    <t>@4, tru</t>
  </si>
  <si>
    <t>try to make it even</t>
  </si>
  <si>
    <t>stay*</t>
  </si>
  <si>
    <t>oh im from here so i go back home to do laundry</t>
  </si>
  <si>
    <t>lucky duck.</t>
  </si>
  <si>
    <t>i like that, nice and far</t>
  </si>
  <si>
    <t>I do mine at my bf's</t>
  </si>
  <si>
    <t>almost bread time</t>
  </si>
  <si>
    <t>I don't do laundry, I just look for more tokens</t>
  </si>
  <si>
    <t>20 secs</t>
  </si>
  <si>
    <t>eeeeeeeeeeeee</t>
  </si>
  <si>
    <t>good luck gieesss</t>
  </si>
  <si>
    <t>lets get this bread</t>
  </si>
  <si>
    <t>40 tokens first</t>
  </si>
  <si>
    <t>glhf 40 tokens</t>
  </si>
  <si>
    <t>Good luck everyone</t>
  </si>
  <si>
    <t>slow down guys</t>
  </si>
  <si>
    <t>okays</t>
  </si>
  <si>
    <t>2 wait for them to generate</t>
  </si>
  <si>
    <t>go slow</t>
  </si>
  <si>
    <t>yay</t>
  </si>
  <si>
    <t>We have plenty of time</t>
  </si>
  <si>
    <t>alright, now we let it grow</t>
  </si>
  <si>
    <t>stay slow</t>
  </si>
  <si>
    <t>okayyy we got a lot left</t>
  </si>
  <si>
    <t>we have lots of time</t>
  </si>
  <si>
    <t>everyone pick a group and monitor it</t>
  </si>
  <si>
    <t>make boxes with a hole in the middle</t>
  </si>
  <si>
    <t>my fault Idky i was in a rsuh</t>
  </si>
  <si>
    <t>teo what happened</t>
  </si>
  <si>
    <t>good job four</t>
  </si>
  <si>
    <t>two</t>
  </si>
  <si>
    <t>i think we have enough for everyone to get 60</t>
  </si>
  <si>
    <t>oh lol</t>
  </si>
  <si>
    <t>someone come over here</t>
  </si>
  <si>
    <t>#4 get more TOKS</t>
  </si>
  <si>
    <t>slow down 3</t>
  </si>
  <si>
    <t>cap it at 70</t>
  </si>
  <si>
    <t>capppp</t>
  </si>
  <si>
    <t>go 3 go!!</t>
  </si>
  <si>
    <t>woah</t>
  </si>
  <si>
    <t>hi guys</t>
  </si>
  <si>
    <t>hi</t>
  </si>
  <si>
    <t>hey guyss</t>
  </si>
  <si>
    <t>hello</t>
  </si>
  <si>
    <t>Hello</t>
  </si>
  <si>
    <t>penalties or not?</t>
  </si>
  <si>
    <t>can we agree to not Penalize each other?</t>
  </si>
  <si>
    <t>so whatre we about to do about this penalty?</t>
  </si>
  <si>
    <t>let's get this bread guys</t>
  </si>
  <si>
    <t>i dont think we should the penalty</t>
  </si>
  <si>
    <t>unless someone takes too many tokens</t>
  </si>
  <si>
    <t>Yeah...i feel we should all go for an equal amount of tokens</t>
  </si>
  <si>
    <t>what's the plan?</t>
  </si>
  <si>
    <t>we should focus on raking up</t>
  </si>
  <si>
    <t>Exactly #4</t>
  </si>
  <si>
    <t>to rake it in, we need to grow the tokens in a checkerboard pattern</t>
  </si>
  <si>
    <t>cause we broke college student</t>
  </si>
  <si>
    <t>amen</t>
  </si>
  <si>
    <t>what was the # of tokens you all got and did you have a strategy?</t>
  </si>
  <si>
    <t>But who should penalize if someone takes too many?</t>
  </si>
  <si>
    <t>what is the mazx # of tokens yall recieved in the practice? it was 56 for me</t>
  </si>
  <si>
    <t>Everybody? 1 designated person?</t>
  </si>
  <si>
    <t>mine was 53</t>
  </si>
  <si>
    <t>mine was 53 as well</t>
  </si>
  <si>
    <t>i got 53, and went row by row until i was at the bottom</t>
  </si>
  <si>
    <t>so on average about 26 per person</t>
  </si>
  <si>
    <t>lets say 30</t>
  </si>
  <si>
    <t>i had like 50 and went for the ones that poped up ( and theone ones with nothing surrounding them)</t>
  </si>
  <si>
    <t>what if we split up the area and just each grow our own?</t>
  </si>
  <si>
    <t>I got 47 going row by row</t>
  </si>
  <si>
    <t>okay so each person gets 30 tokens during gameplay?</t>
  </si>
  <si>
    <t>everyone gets a quadrant?</t>
  </si>
  <si>
    <t>what if each quad is unbalanced</t>
  </si>
  <si>
    <t>yeah that works #4</t>
  </si>
  <si>
    <t>I got 86, at first I was collecting them and making sure to keep at least one in certain areas but then I decided to let them build up</t>
  </si>
  <si>
    <t>were you going every other one?</t>
  </si>
  <si>
    <t>lets shoot for 30, and when time is about to runout, just eat everything</t>
  </si>
  <si>
    <t>leave no tokens at the end of the round</t>
  </si>
  <si>
    <t>agreed #2</t>
  </si>
  <si>
    <t>yeah agree</t>
  </si>
  <si>
    <t>I say shoot everybody shoot for 30 like #2 said</t>
  </si>
  <si>
    <t>when i went row by row, i ignored the ones that were far away from the others and went to them last</t>
  </si>
  <si>
    <t>omg</t>
  </si>
  <si>
    <t>stagger them</t>
  </si>
  <si>
    <t>sounds coogi to me</t>
  </si>
  <si>
    <t>Shoot for 30, leave nothing behind</t>
  </si>
  <si>
    <t>that's smart</t>
  </si>
  <si>
    <t>wym by stagger them</t>
  </si>
  <si>
    <t>so no penalty right?</t>
  </si>
  <si>
    <t>after 30, every man for hmself?</t>
  </si>
  <si>
    <t>o slow?</t>
  </si>
  <si>
    <t>go*</t>
  </si>
  <si>
    <t>and be sure not to eat everything too fast or we will just run out and not make any more</t>
  </si>
  <si>
    <t>once it gets to 20 seconds?</t>
  </si>
  <si>
    <t>true #2</t>
  </si>
  <si>
    <t>20 seconds seems like too much, lets try 10 and go from there</t>
  </si>
  <si>
    <t>how do we make sure everybody has 30?</t>
  </si>
  <si>
    <t>trust.</t>
  </si>
  <si>
    <t>every other one. that way there will always be at least 3 or 4 surroundinga space for one to pop up</t>
  </si>
  <si>
    <t>like are we able to see that</t>
  </si>
  <si>
    <t>yeah we are able to see</t>
  </si>
  <si>
    <t>everyone</t>
  </si>
  <si>
    <t>:P</t>
  </si>
  <si>
    <t>will this be based on how much we get as a group</t>
  </si>
  <si>
    <t>ight then...no one go over 30 until everybody is at 30 then its a free-for-all</t>
  </si>
  <si>
    <t>uwu</t>
  </si>
  <si>
    <t>but we gotta keep the token-crop growing</t>
  </si>
  <si>
    <t>at 20 sec...?</t>
  </si>
  <si>
    <t>i think its individual</t>
  </si>
  <si>
    <t>i hate myself for doing that lol had to tho</t>
  </si>
  <si>
    <t>oh okay</t>
  </si>
  <si>
    <t>sweet</t>
  </si>
  <si>
    <t>we could just find the largest congestion of tokens and no one touch them. just go after the outliers</t>
  </si>
  <si>
    <t>anybody seen a good movie rescently?</t>
  </si>
  <si>
    <t>4, that sounds like a plan</t>
  </si>
  <si>
    <t>As far as the penalties go that's bad for everybody involved because both parties are losing something</t>
  </si>
  <si>
    <t>well in the begining it said individually and group wise</t>
  </si>
  <si>
    <t>not sure how the penalty will help you (minus hurt others)</t>
  </si>
  <si>
    <t>true #4</t>
  </si>
  <si>
    <t>lol no i went to the bumblebee</t>
  </si>
  <si>
    <t>And no #2 lol</t>
  </si>
  <si>
    <t>bummer dudes</t>
  </si>
  <si>
    <t>so i feel if you pentalize itll hurt the group outcome overall</t>
  </si>
  <si>
    <t>its too cold to go anywhere</t>
  </si>
  <si>
    <t>thats what it sounds like</t>
  </si>
  <si>
    <t>it reallly is</t>
  </si>
  <si>
    <t>Should we stayin in assigned areas of the level?</t>
  </si>
  <si>
    <t>alright guys, well glhf</t>
  </si>
  <si>
    <t>goodluck</t>
  </si>
  <si>
    <t>guys chill</t>
  </si>
  <si>
    <t>should we let some respawn</t>
  </si>
  <si>
    <t>we have to, or no more money for us</t>
  </si>
  <si>
    <t>i thought we were stoping at 30</t>
  </si>
  <si>
    <t>it went fast af</t>
  </si>
  <si>
    <t>welp</t>
  </si>
  <si>
    <t>yeah, we need to slow tf down</t>
  </si>
  <si>
    <t>:/</t>
  </si>
  <si>
    <t>were fat</t>
  </si>
  <si>
    <t>well im done this round</t>
  </si>
  <si>
    <t>3 needs to chilll</t>
  </si>
  <si>
    <t>Yeah we have to leave some so they can regenerate</t>
  </si>
  <si>
    <t>umm</t>
  </si>
  <si>
    <t>could I get some to even out</t>
  </si>
  <si>
    <t>#4 whats up? You were at 28 forever</t>
  </si>
  <si>
    <t>lesson learned</t>
  </si>
  <si>
    <t>we got some good number s us even numbers do good job</t>
  </si>
  <si>
    <t>these buttons are small lol</t>
  </si>
  <si>
    <t>i swear lol</t>
  </si>
  <si>
    <t>i thought we were stopping at 30</t>
  </si>
  <si>
    <t>i think it well at the start</t>
  </si>
  <si>
    <t>ohp</t>
  </si>
  <si>
    <t>let 4 and 2 get the last ones</t>
  </si>
  <si>
    <t>wonder if we should hav waited towards the end for them to come back</t>
  </si>
  <si>
    <t>i didnt even mean to do that</t>
  </si>
  <si>
    <t>1, you're just too good</t>
  </si>
  <si>
    <t>yea maybe just go for small group?</t>
  </si>
  <si>
    <t>i was trying to type</t>
  </si>
  <si>
    <t>we did aight for this one</t>
  </si>
  <si>
    <t>like the ones that were singled out</t>
  </si>
  <si>
    <t>you know...i play video games more these days</t>
  </si>
  <si>
    <t>must be nice</t>
  </si>
  <si>
    <t>speedy hands</t>
  </si>
  <si>
    <t>Yeah, I was trying to leave some in the top left corner just in case lol</t>
  </si>
  <si>
    <t>it cool if I get these last few?</t>
  </si>
  <si>
    <t>2 &amp; 4 go ahead</t>
  </si>
  <si>
    <t>I think that worked well</t>
  </si>
  <si>
    <t>very well done guys</t>
  </si>
  <si>
    <t>that worked well</t>
  </si>
  <si>
    <t>that seemed to work</t>
  </si>
  <si>
    <t>what just heppened</t>
  </si>
  <si>
    <t>good plan about getting the ones in the hole</t>
  </si>
  <si>
    <t>just go slow</t>
  </si>
  <si>
    <t>thanks 1</t>
  </si>
  <si>
    <t>yaw keep telling me to slow down but i was the one with the least at first lol</t>
  </si>
  <si>
    <t>they respawned real well</t>
  </si>
  <si>
    <t>so what should i do</t>
  </si>
  <si>
    <t>aww :( sorry #3</t>
  </si>
  <si>
    <t>we just need to keep setting checkpoints like that</t>
  </si>
  <si>
    <t>yea maybe dont even hit anything at first</t>
  </si>
  <si>
    <t>its totally fine i dont want to be a hog</t>
  </si>
  <si>
    <t>just take it in for a sec</t>
  </si>
  <si>
    <t>im sorry, i got 76 cause at the end no one was moving</t>
  </si>
  <si>
    <t>just do what you did...i didn't realize you weren't caught up</t>
  </si>
  <si>
    <t>any token that is side by side or touching, get it, thats what i did, i left a lot to generate</t>
  </si>
  <si>
    <t>im at $6</t>
  </si>
  <si>
    <t>how many did you have 3?</t>
  </si>
  <si>
    <t>i at 5.90</t>
  </si>
  <si>
    <t>i started doing that towards the end</t>
  </si>
  <si>
    <t>i think 65</t>
  </si>
  <si>
    <t>you had a whole garden lol</t>
  </si>
  <si>
    <t>oh noo</t>
  </si>
  <si>
    <t>i mean its totally fine</t>
  </si>
  <si>
    <t>then when there is 60 seconds left, grab all the ones in your section</t>
  </si>
  <si>
    <t>i will just be paying attention</t>
  </si>
  <si>
    <t>im still under $6</t>
  </si>
  <si>
    <t>i glanced down and all i saw was green.</t>
  </si>
  <si>
    <t>i had a bit and waited til 40 seconds</t>
  </si>
  <si>
    <t>everyone is about level, it sounds like.</t>
  </si>
  <si>
    <t>and yet i had 106 by the end</t>
  </si>
  <si>
    <t>worked out good</t>
  </si>
  <si>
    <t>so...are we sticking to the plan of 40 then going for the hole method?</t>
  </si>
  <si>
    <t>it worked</t>
  </si>
  <si>
    <t>crazy lol</t>
  </si>
  <si>
    <t>Yeah. Towards the end (maybe the last 20-30 seconds) is a good time to move as fast as you can</t>
  </si>
  <si>
    <t>yes 1</t>
  </si>
  <si>
    <t>definetly go for the hole, lol</t>
  </si>
  <si>
    <t>coo</t>
  </si>
  <si>
    <t>60 is better tho lol XD</t>
  </si>
  <si>
    <t>around 30 secs I went dummy</t>
  </si>
  <si>
    <t>i keep getting my kets mixed up</t>
  </si>
  <si>
    <t>yea just take it slow bud</t>
  </si>
  <si>
    <t>not used to gaming with the arrow keys</t>
  </si>
  <si>
    <t>this is actually pretty fun</t>
  </si>
  <si>
    <t>idk how this is an experiment tho</t>
  </si>
  <si>
    <t>Right, I'm using W,A,S,D</t>
  </si>
  <si>
    <t>ouncuation isnt an option anymore</t>
  </si>
  <si>
    <t>maybe they read our chat logs to see if we worked together?</t>
  </si>
  <si>
    <t>who cares, we're getting paid?</t>
  </si>
  <si>
    <t>factual</t>
  </si>
  <si>
    <t>or see how much we improve from game to game</t>
  </si>
  <si>
    <t>im trying not to brak the spacbar</t>
  </si>
  <si>
    <t>omggggg</t>
  </si>
  <si>
    <t>words are so hard</t>
  </si>
  <si>
    <t>or see why groups that are dumber than us try and kill eachother</t>
  </si>
  <si>
    <t>well this is an economic decision experiment</t>
  </si>
  <si>
    <t>yeah I bet so many people are using penalties to be ahead like...no</t>
  </si>
  <si>
    <t>if this is an economic thing....</t>
  </si>
  <si>
    <t>guys, I think we're communists.</t>
  </si>
  <si>
    <t>thats petty lol</t>
  </si>
  <si>
    <t>:O</t>
  </si>
  <si>
    <t>thank yall for not being selfish</t>
  </si>
  <si>
    <t>commies?</t>
  </si>
  <si>
    <t>we did pretty well sticking to our regions to lol</t>
  </si>
  <si>
    <t>no, thank YOU 4</t>
  </si>
  <si>
    <t>lol no problem!</t>
  </si>
  <si>
    <t>being selfish sucks</t>
  </si>
  <si>
    <t>so good job everyone</t>
  </si>
  <si>
    <t>we all in this together</t>
  </si>
  <si>
    <t>Good job</t>
  </si>
  <si>
    <t>i think that strat wroked out really well</t>
  </si>
  <si>
    <t>*High school music*</t>
  </si>
  <si>
    <t>it really did</t>
  </si>
  <si>
    <t>YOU GET TOKENS! YOU GET TOKENS! EVERYBODY GETS TOKENS</t>
  </si>
  <si>
    <t>musical***</t>
  </si>
  <si>
    <t>lol #2</t>
  </si>
  <si>
    <t>who ever csme up with it, good job</t>
  </si>
  <si>
    <t>i was thinking that</t>
  </si>
  <si>
    <t>it's free real estate</t>
  </si>
  <si>
    <t xml:space="preserve">okay guys, goodluck and gg's </t>
  </si>
  <si>
    <t>well good luck</t>
  </si>
  <si>
    <t>i almost busted out laughing #2</t>
  </si>
  <si>
    <t>well. good luck</t>
  </si>
  <si>
    <t>welp, here we go again, back into the fray</t>
  </si>
  <si>
    <t>g'nite</t>
  </si>
  <si>
    <t>Thanks and good luck everyone</t>
  </si>
  <si>
    <t>cap at 40?</t>
  </si>
  <si>
    <t>alright guys, slowww down</t>
  </si>
  <si>
    <t>new cap 50</t>
  </si>
  <si>
    <t>kay now let em spawn</t>
  </si>
  <si>
    <t>if only our government was this organized :P</t>
  </si>
  <si>
    <t>cap</t>
  </si>
  <si>
    <t>lets give it till 100 seconds</t>
  </si>
  <si>
    <t>Right XD</t>
  </si>
  <si>
    <t>yay teamwork</t>
  </si>
  <si>
    <t>we're winners</t>
  </si>
  <si>
    <t>new cap 55</t>
  </si>
  <si>
    <t>doing great guys</t>
  </si>
  <si>
    <t>let's wait till 50 seconds, then cap it at 65</t>
  </si>
  <si>
    <t>sorry lol it shot me</t>
  </si>
  <si>
    <t>coolio</t>
  </si>
  <si>
    <t>go go go !</t>
  </si>
  <si>
    <t>make it 70 and call it a day</t>
  </si>
  <si>
    <t>OH NOOO</t>
  </si>
  <si>
    <t>its hard to control</t>
  </si>
  <si>
    <t>1, last one is yours</t>
  </si>
  <si>
    <t>haha, 3 got 69</t>
  </si>
  <si>
    <t>09-06-2019 14.36.01</t>
  </si>
  <si>
    <t>group-13_09-06-2019-14.36.01</t>
  </si>
  <si>
    <t>e7c4bfab-691b-472b-956c-834187915f2b</t>
  </si>
  <si>
    <t>group-14_09-06-2019-14.36.01</t>
  </si>
  <si>
    <t>3e3b8fea-a080-4a5a-a0e0-9df4d0a836cc</t>
  </si>
  <si>
    <t>nice work guys</t>
  </si>
  <si>
    <t>i improved a lil</t>
  </si>
  <si>
    <t>group-12_09-06-2019-14.36.01</t>
  </si>
  <si>
    <t>9be006f8-9ea2-4a2f-bc04-5fae51fe0c56</t>
  </si>
  <si>
    <t>I have a concern.</t>
  </si>
  <si>
    <t>5102bea5-a980-47c7-ad4a-6216a29ead5b</t>
  </si>
  <si>
    <t>ok im cursed</t>
  </si>
  <si>
    <t>aa1c7b82-204f-44e0-9d79-6f147c476d21</t>
  </si>
  <si>
    <t>last 30 sec</t>
  </si>
  <si>
    <t>5d8b7ef3-ac0f-4483-8573-17b3997c9b07</t>
  </si>
  <si>
    <t>i think that went well</t>
  </si>
  <si>
    <t>deac0409-51c9-4e9c-8904-67dbf3b52889</t>
  </si>
  <si>
    <t>that was pretty good</t>
  </si>
  <si>
    <t>e2151519-853e-47fc-8572-f6defaddb961</t>
  </si>
  <si>
    <t>that went much smoother</t>
  </si>
  <si>
    <t>i got 93</t>
  </si>
  <si>
    <t>99 again</t>
  </si>
  <si>
    <t>anyone have any complaints?</t>
  </si>
  <si>
    <t>d8efe607-bf20-4e4b-839f-6ae6ca642989</t>
  </si>
  <si>
    <t>Yes?</t>
  </si>
  <si>
    <t>33a39dc2-9b69-47a4-b06e-6b7299745233</t>
  </si>
  <si>
    <t>i got 113</t>
  </si>
  <si>
    <t>I was bottom right</t>
  </si>
  <si>
    <t>Me too.</t>
  </si>
  <si>
    <t>we just get everything</t>
  </si>
  <si>
    <t>aa503136-0d0b-4496-bad2-694833757b1f</t>
  </si>
  <si>
    <t>woooooooo boii</t>
  </si>
  <si>
    <t>What's the concern?</t>
  </si>
  <si>
    <t>get ittt</t>
  </si>
  <si>
    <t>sweet!</t>
  </si>
  <si>
    <t>I did pretty well in my spot</t>
  </si>
  <si>
    <t>e5103228-4bd9-448c-bb21-a92fdbd3b925</t>
  </si>
  <si>
    <t>ok so i cant CTULLAY SEE HOW MANY TOKENS I HAVE WHILE DOING THIS</t>
  </si>
  <si>
    <t>ME NEITHER</t>
  </si>
  <si>
    <t>but top left seemed pretty bare</t>
  </si>
  <si>
    <t>i am really tired</t>
  </si>
  <si>
    <t>LMFAOOO</t>
  </si>
  <si>
    <t>WHY</t>
  </si>
  <si>
    <t>honestly towards the end my tokens started appearing super fast</t>
  </si>
  <si>
    <t>ITS SO IRRITATING</t>
  </si>
  <si>
    <t>yeah i think we did pretty well</t>
  </si>
  <si>
    <t>caps lock sorry</t>
  </si>
  <si>
    <t>who was top left?</t>
  </si>
  <si>
    <t>i saw that</t>
  </si>
  <si>
    <t>i cant see yours either</t>
  </si>
  <si>
    <t>me</t>
  </si>
  <si>
    <t>Top left?</t>
  </si>
  <si>
    <t>ohh</t>
  </si>
  <si>
    <t>mine werent appearing at all</t>
  </si>
  <si>
    <t>4 how do you feel about it?</t>
  </si>
  <si>
    <t>i couldnt move fast enough</t>
  </si>
  <si>
    <t>the whole time</t>
  </si>
  <si>
    <t>it only shows 1 and 2 bc they made the text too big'</t>
  </si>
  <si>
    <t>4, how do you feel about how that went?</t>
  </si>
  <si>
    <t>I didn't that much</t>
  </si>
  <si>
    <t>agggggg</t>
  </si>
  <si>
    <t>thats fake</t>
  </si>
  <si>
    <t>FAKE</t>
  </si>
  <si>
    <t>fakeeee</t>
  </si>
  <si>
    <t>its so slow</t>
  </si>
  <si>
    <t>dont wanna see me prosper</t>
  </si>
  <si>
    <t>but I made enough</t>
  </si>
  <si>
    <t>ok so how do we like the strategy</t>
  </si>
  <si>
    <t>need more classes on how to program with java script</t>
  </si>
  <si>
    <t>just remember the three surrounding strategy. maybe that will help.</t>
  </si>
  <si>
    <t>u right 1</t>
  </si>
  <si>
    <t>i did that</t>
  </si>
  <si>
    <t>you have to do it slow and where there are multiple tokens touching the one you are grabbing</t>
  </si>
  <si>
    <t>this gets my blood pumping</t>
  </si>
  <si>
    <t>Okay, does anyone want to try something different? Or stick to what we did?</t>
  </si>
  <si>
    <t>i think everyone they pick an area to make populate</t>
  </si>
  <si>
    <t>and they didnt</t>
  </si>
  <si>
    <t>i really like you all</t>
  </si>
  <si>
    <t>aweeee</t>
  </si>
  <si>
    <t>I like what we did, but I also want to offer</t>
  </si>
  <si>
    <t>the pauses are mf killing me</t>
  </si>
  <si>
    <t>&lt;33333</t>
  </si>
  <si>
    <t>too bad we dont know who we're talking to</t>
  </si>
  <si>
    <t>hmmmm then idk</t>
  </si>
  <si>
    <t>yall are AWESOME</t>
  </si>
  <si>
    <t>so like its random population?</t>
  </si>
  <si>
    <t>if someones spot is pretty dry, and mine has a lot more</t>
  </si>
  <si>
    <t>probs</t>
  </si>
  <si>
    <t>I am willing to swap</t>
  </si>
  <si>
    <t>aight that makes sense</t>
  </si>
  <si>
    <t>That's awesome 3. I think we should all be like that.</t>
  </si>
  <si>
    <t>at the end lets just say our numbers to each other</t>
  </si>
  <si>
    <t>drop yall's ig at the end</t>
  </si>
  <si>
    <t>im tryin not to laugh</t>
  </si>
  <si>
    <t>who knows. but lets stcik to our strategy no matter what</t>
  </si>
  <si>
    <t>LMAOO</t>
  </si>
  <si>
    <t>i look like a creep</t>
  </si>
  <si>
    <t>iggggg</t>
  </si>
  <si>
    <t>It could also be different though. So you may end up in another dry spot too.</t>
  </si>
  <si>
    <t>nO</t>
  </si>
  <si>
    <t>BET</t>
  </si>
  <si>
    <t>im just a poor boy nobody loves me</t>
  </si>
  <si>
    <t>because if we stick to our corners it will all work out</t>
  </si>
  <si>
    <t>yy</t>
  </si>
  <si>
    <t>all of you are my babies</t>
  </si>
  <si>
    <t>HEY this is anonymous</t>
  </si>
  <si>
    <t>DO IT</t>
  </si>
  <si>
    <t>haha sad case</t>
  </si>
  <si>
    <t>are you mom or dad?</t>
  </si>
  <si>
    <t>2, yeah true. I don't expect others to swap with me. I just want to offer it for equalities sake.</t>
  </si>
  <si>
    <t>mom</t>
  </si>
  <si>
    <t>yes mom</t>
  </si>
  <si>
    <t>ok so imma let my corner sit a little less time and try to make more holes bc i feel like a sat too long</t>
  </si>
  <si>
    <t>its a queen lyric</t>
  </si>
  <si>
    <t>what if it was actually a girl who said that</t>
  </si>
  <si>
    <t>How do we have another hour of this</t>
  </si>
  <si>
    <t>srry i switched rl quickl</t>
  </si>
  <si>
    <t>Of course. How does everyone feel?</t>
  </si>
  <si>
    <t>im baby</t>
  </si>
  <si>
    <t>yeah start collecting more rapidly around 70</t>
  </si>
  <si>
    <t>i did a ballet to tht song lololol</t>
  </si>
  <si>
    <t>I'm ok with it</t>
  </si>
  <si>
    <t>i really cant tell if im there too long or not</t>
  </si>
  <si>
    <t>i was trying to be funny</t>
  </si>
  <si>
    <t>its from bohemian rhapsody</t>
  </si>
  <si>
    <t>so if the scenario is top left has little, and I have a lot. Then after 1min30sec, I would offer to switch</t>
  </si>
  <si>
    <t>depending on how much you got left</t>
  </si>
  <si>
    <t>ik im playin</t>
  </si>
  <si>
    <t>yeah exactly</t>
  </si>
  <si>
    <t>if you got a lot then start early</t>
  </si>
  <si>
    <t>imma still let it grow but im def making more small holes</t>
  </si>
  <si>
    <t>if you have alot go crazy</t>
  </si>
  <si>
    <t>yee 1</t>
  </si>
  <si>
    <t>sarcasm meets sarcasm</t>
  </si>
  <si>
    <t>Okay that works.</t>
  </si>
  <si>
    <t>go CRAZY</t>
  </si>
  <si>
    <t>go STUPID</t>
  </si>
  <si>
    <t>GET MONEY YA YA</t>
  </si>
  <si>
    <t>go stupid ahhhhhhh</t>
  </si>
  <si>
    <t>GO STUPID G CRAZY</t>
  </si>
  <si>
    <t>also sans tone its a little ahrd but i knew what you meant</t>
  </si>
  <si>
    <t>on the other hand, if I am pretty dry, then I won't fuss because I have done well the past couple rounds.</t>
  </si>
  <si>
    <t>So same positions but offer to switch out if needed?</t>
  </si>
  <si>
    <t>at first i thought the diamonds would pop up faster</t>
  </si>
  <si>
    <t>bruh ik</t>
  </si>
  <si>
    <t>yup sounds good</t>
  </si>
  <si>
    <t>what is everyone else typing about</t>
  </si>
  <si>
    <t>WHY IS IT ^ MINUTES?!</t>
  </si>
  <si>
    <t>lmao same i hear people SMASHING the keys</t>
  </si>
  <si>
    <t>i wish</t>
  </si>
  <si>
    <t>6^</t>
  </si>
  <si>
    <t>IKKKKKKKKKKKKKKK</t>
  </si>
  <si>
    <t>im like ???</t>
  </si>
  <si>
    <t>people are typing furiously</t>
  </si>
  <si>
    <t>How many tokens did everyone get? I got 91.</t>
  </si>
  <si>
    <t>ikr</t>
  </si>
  <si>
    <t>it is a bit long</t>
  </si>
  <si>
    <t>why my keys dont make a sound</t>
  </si>
  <si>
    <t>they must be in arguments</t>
  </si>
  <si>
    <t>lemme hit mine yall liten</t>
  </si>
  <si>
    <t>lol i don't remember</t>
  </si>
  <si>
    <t>i think</t>
  </si>
  <si>
    <t>its so long. i just wanna smash some tokens already</t>
  </si>
  <si>
    <t>listne</t>
  </si>
  <si>
    <t>im cracking up</t>
  </si>
  <si>
    <t>mechanical keyboard having ass</t>
  </si>
  <si>
    <t>its probably me</t>
  </si>
  <si>
    <t>lLISTEN</t>
  </si>
  <si>
    <t>theyre making fan fictions of the room</t>
  </si>
  <si>
    <t>i got man hands</t>
  </si>
  <si>
    <t>the ??? meme (old) just flashed b4 my eyes</t>
  </si>
  <si>
    <t>unlike us cool kids :)</t>
  </si>
  <si>
    <t>ok im slow shit</t>
  </si>
  <si>
    <t>shoot</t>
  </si>
  <si>
    <t>2, I say same position. But please don't feel obligated do what I suggested.</t>
  </si>
  <si>
    <t>B)</t>
  </si>
  <si>
    <t>agh</t>
  </si>
  <si>
    <t>6 minutes is EXTRA</t>
  </si>
  <si>
    <t>lmaooooo</t>
  </si>
  <si>
    <t>WE GOT THIS</t>
  </si>
  <si>
    <t>im literally cryin</t>
  </si>
  <si>
    <t>ths is too funny</t>
  </si>
  <si>
    <t>oh god oh fuck</t>
  </si>
  <si>
    <t>LMAOO WE TJE BEST</t>
  </si>
  <si>
    <t>Well hey I appreciate you considering everyone. Same positions work for me.</t>
  </si>
  <si>
    <t>NO ALL OF US ARE BEUATIFUL</t>
  </si>
  <si>
    <t>GO CRAZY</t>
  </si>
  <si>
    <t>THIS IS SO FuNNY</t>
  </si>
  <si>
    <t>PERIODDDD</t>
  </si>
  <si>
    <t>LET MAKE MONEY YA YA GET MONEY YA YA</t>
  </si>
  <si>
    <t>IM BROWN</t>
  </si>
  <si>
    <t>be curtious and lets do this!</t>
  </si>
  <si>
    <t>lets</t>
  </si>
  <si>
    <t>!!!!!!!!!!!!!!!!!!!!!!!!!!!!!!!!!!!!!!!!!!!!!!!!!!!!!!!!!!!!!!!!!!!!!!!!!!!!!!!!!!!!!!!!!!!!!!!!!!!!!!!!!!!!!!!!!!!!!!!!!!!!!!!!!!!!!!!!!!!!!!!!!!!!!!!!!!!!!!!!!!!!!!!!!!!!!!!!!!!!!!!!!!!!!!!!!!@@@@@@@@@@@@@@@@@@@@@@@@@@@@@@@@@@@@@@@@@@@@@@@@@@@@@@@@@@@@@@@@@@@@@@@@@@@@@@@@@@@@@@@@@@@@@@@@!!!!!!!!!!!!!!!!!!!!!!!!!!!!!!!!!!!!!!!!!!!!!!!!!!!!!!!!!!!!!!!!!!!!!!!!!!!!!!!!!!!!!!!!!!!!!!!!!!!!!!!!!!!!!!!!!!!!!!!!!!!!!!!!!@@@@@@@@@@@@@@@@@@@@@@@@@@@@@@@@@@@@@@@@@@@@@@@@@@@@@@@@@@@@!!!!!!!!!!!!!!!!!!!!!!!!!!!!!!!!!!!</t>
  </si>
  <si>
    <t>smash</t>
  </si>
  <si>
    <t>Let's ride the lightning bitches!</t>
  </si>
  <si>
    <t>HERE WE GOO</t>
  </si>
  <si>
    <t>ight i gotta sit</t>
  </si>
  <si>
    <t>pls nurture her</t>
  </si>
  <si>
    <t>imma just</t>
  </si>
  <si>
    <t>s</t>
  </si>
  <si>
    <t>sit</t>
  </si>
  <si>
    <t>k</t>
  </si>
  <si>
    <t>slowly make holes</t>
  </si>
  <si>
    <t>and sit</t>
  </si>
  <si>
    <t>in them</t>
  </si>
  <si>
    <t>i read that as halsey</t>
  </si>
  <si>
    <t>jshjfkkjhfas</t>
  </si>
  <si>
    <t>im rl sittin we have 90s</t>
  </si>
  <si>
    <t>2 get out my space</t>
  </si>
  <si>
    <t>come get some of mine</t>
  </si>
  <si>
    <t>I dont think we need monetary penalties</t>
  </si>
  <si>
    <t>whats the point of the penlties?</t>
  </si>
  <si>
    <t>hellooo</t>
  </si>
  <si>
    <t>I think we shouldn't use penalties</t>
  </si>
  <si>
    <t>I do not believe penalties are beneficial. What do you guys think?</t>
  </si>
  <si>
    <t>eriod</t>
  </si>
  <si>
    <t>agreed.</t>
  </si>
  <si>
    <t>i agree too</t>
  </si>
  <si>
    <t>we need to maximize our earnings</t>
  </si>
  <si>
    <t>in the end we all lose tokens</t>
  </si>
  <si>
    <t>it only takes away tokens from everyone pretty pointless</t>
  </si>
  <si>
    <t>im not trying to waste my time</t>
  </si>
  <si>
    <t>Awesome. How does everyone want to do this?</t>
  </si>
  <si>
    <t>i have a strategy</t>
  </si>
  <si>
    <t>So what is a strategy we can use in general?</t>
  </si>
  <si>
    <t>I have an idea. what if we all get one section of the square. like i get top right?</t>
  </si>
  <si>
    <t>so idk where in the grid were starting, but i think we should break up the grid</t>
  </si>
  <si>
    <t>yee me neither</t>
  </si>
  <si>
    <t>split the square in 4?</t>
  </si>
  <si>
    <t>yeah it has no positive outcome really</t>
  </si>
  <si>
    <t>mmhm</t>
  </si>
  <si>
    <t>i don't know</t>
  </si>
  <si>
    <t>I like it</t>
  </si>
  <si>
    <t>i feel like we should all have a corner</t>
  </si>
  <si>
    <t>ill take bottom left?</t>
  </si>
  <si>
    <t>Bottom right</t>
  </si>
  <si>
    <t>wdym</t>
  </si>
  <si>
    <t>doe you have any ideas?</t>
  </si>
  <si>
    <t>So, we should keep as many tokens on the board for as long as possible</t>
  </si>
  <si>
    <t>we should keep an eye out for what areas have alot of tokens and the others that dont</t>
  </si>
  <si>
    <t>I would say making sure we continue to regenerate tokens as much as we can therefore increasing our chances to collect more.</t>
  </si>
  <si>
    <t>like a space to get the tokens</t>
  </si>
  <si>
    <t>oh yeahhh</t>
  </si>
  <si>
    <t>ig that leaves top left? :)</t>
  </si>
  <si>
    <t>ok makes sense</t>
  </si>
  <si>
    <t>basically don't gobble up all the tokens at once. Only take the renewable ones</t>
  </si>
  <si>
    <t>leave the ones that dont have alot alone so eventually they can regenerate</t>
  </si>
  <si>
    <t>yeah, ok</t>
  </si>
  <si>
    <t>so we dont run over someone else</t>
  </si>
  <si>
    <t>how are yalls days going?</t>
  </si>
  <si>
    <t>does anyone know how big the grid is?</t>
  </si>
  <si>
    <t>and keep the flow going iguess</t>
  </si>
  <si>
    <t>13x13</t>
  </si>
  <si>
    <t>i had no classes so good</t>
  </si>
  <si>
    <t>Stick to renewable ones, sounds good. A</t>
  </si>
  <si>
    <t>Then maybe 60ish seconds left, grab them all</t>
  </si>
  <si>
    <t>or even just take turns, maybe idk</t>
  </si>
  <si>
    <t>i think that as long as we collect the tokens in holes(leaving the empty space fully surrounded by other tokens) is the best way to collect the most amount</t>
  </si>
  <si>
    <t>Got it.</t>
  </si>
  <si>
    <t>whats 169/4</t>
  </si>
  <si>
    <t>and we can gradually grab at the rle dense areas and flow into the ones that are regenerating</t>
  </si>
  <si>
    <t>its not even</t>
  </si>
  <si>
    <t>Anyone nervous? I feel nervous for some reason.</t>
  </si>
  <si>
    <t>then in the last 40 seconds just start collecting everything</t>
  </si>
  <si>
    <t>Maybe we can just eyeball it?</t>
  </si>
  <si>
    <t>everyone will get a 7x6</t>
  </si>
  <si>
    <t>so it will just have to be general area</t>
  </si>
  <si>
    <t>heck yuh</t>
  </si>
  <si>
    <t>anlol</t>
  </si>
  <si>
    <t>that sounds good. just dont go over into everyones space</t>
  </si>
  <si>
    <t>jeez i cant type</t>
  </si>
  <si>
    <t>2, I was a little. But mostly in regards to the 'social' interaction portion</t>
  </si>
  <si>
    <t>We got this team. :)</t>
  </si>
  <si>
    <t>we should try to maximize tokens in our corners towards the end so we can cash outtt</t>
  </si>
  <si>
    <t>i dont like the fact that im 4, i wanted to be 3</t>
  </si>
  <si>
    <t>MAO</t>
  </si>
  <si>
    <t>i may be going really fast so no promises. i will do my best though</t>
  </si>
  <si>
    <t>id switch if i could lmaooo</t>
  </si>
  <si>
    <t>wasn't expecting to be one really</t>
  </si>
  <si>
    <t>3 is nice</t>
  </si>
  <si>
    <t>No money penalties. Let's milk this "experiment"</t>
  </si>
  <si>
    <t>im second best iguess</t>
  </si>
  <si>
    <t>i bet it is</t>
  </si>
  <si>
    <t>top left will gwt 7 across top then 6 down. top right gets 6 across 7 down. bottom left gets 7 down 6 across and bottom right gets 7 across and 6 down</t>
  </si>
  <si>
    <t xml:space="preserve">Alright, not any token is regenerable, right? Only specific ones? </t>
  </si>
  <si>
    <t>preach</t>
  </si>
  <si>
    <t>LMAO 3</t>
  </si>
  <si>
    <t>great idea</t>
  </si>
  <si>
    <t>also b very careful to not press the numbers lmaoo</t>
  </si>
  <si>
    <t>oh yeah</t>
  </si>
  <si>
    <t>i think we all start in the middle so thats 169 right there</t>
  </si>
  <si>
    <t>also if we are gonna use corners we gotta define them</t>
  </si>
  <si>
    <t>ill have toreally watch for 1 then</t>
  </si>
  <si>
    <t>wait so do we each take our own dense space?</t>
  </si>
  <si>
    <t>im using WASD so thts why i say that</t>
  </si>
  <si>
    <t>I believe that all the tokens are just green, and that where a green token is</t>
  </si>
  <si>
    <t>it can spawn another token nearby it</t>
  </si>
  <si>
    <t>i feel what 3 said</t>
  </si>
  <si>
    <t>corner i mean hehe</t>
  </si>
  <si>
    <t>Alright. everyone remember their positions.</t>
  </si>
  <si>
    <t>idk as long as no one person takes everything lol</t>
  </si>
  <si>
    <t>towards the end we should try to flow to the corners so they regenerate dense at the end</t>
  </si>
  <si>
    <t>so what im thinking is 1 top left, 2top right, 3 bottom left, 4 bottom righy</t>
  </si>
  <si>
    <t>how are we supposed to know which one we each are getting</t>
  </si>
  <si>
    <t xml:space="preserve">Okay, so make sure there are enough tokens surrounding and no penalties. Does that work for everyone? </t>
  </si>
  <si>
    <t>im freezing</t>
  </si>
  <si>
    <t>periodt</t>
  </si>
  <si>
    <t>if we generate in a certain area, just stick to it</t>
  </si>
  <si>
    <t>so used to pc gaming i cant use the arrow keys</t>
  </si>
  <si>
    <t>im guessing we're getting multiple rounds so we can test it out</t>
  </si>
  <si>
    <t>this guy is so monotone</t>
  </si>
  <si>
    <t>bruh me neither</t>
  </si>
  <si>
    <t>hi freezing, i'm dad</t>
  </si>
  <si>
    <t>cool and omg i said the same thing</t>
  </si>
  <si>
    <t>4, good question.</t>
  </si>
  <si>
    <t>arrows r strange</t>
  </si>
  <si>
    <t>sounds military</t>
  </si>
  <si>
    <t>sksksksks and i oop</t>
  </si>
  <si>
    <t>I think the directions said make sure the tokens are surrounded. So go for inner tokens I suppose?</t>
  </si>
  <si>
    <t>skskskskksksks</t>
  </si>
  <si>
    <t>he just sounds boring</t>
  </si>
  <si>
    <t>2, ideally</t>
  </si>
  <si>
    <t>i wish we could still communicate while doing the test</t>
  </si>
  <si>
    <t>shite we have 21 secs</t>
  </si>
  <si>
    <t>ikik</t>
  </si>
  <si>
    <t>i think he can see this</t>
  </si>
  <si>
    <t>he looks annoyed</t>
  </si>
  <si>
    <t>like just a generally boring dude</t>
  </si>
  <si>
    <t>do we get paid in cash?</t>
  </si>
  <si>
    <t>alright summary</t>
  </si>
  <si>
    <t>aahhhhhh</t>
  </si>
  <si>
    <t>yiles</t>
  </si>
  <si>
    <t>Good luck team!</t>
  </si>
  <si>
    <t>yikes</t>
  </si>
  <si>
    <t>idk how were paid</t>
  </si>
  <si>
    <t>love yall good luck</t>
  </si>
  <si>
    <t>leave holes to regen and get vorners dkjdjk</t>
  </si>
  <si>
    <t>ight we got this</t>
  </si>
  <si>
    <t>four stop taking my tokens</t>
  </si>
  <si>
    <t>2 stop it</t>
  </si>
  <si>
    <t>wyall go faster</t>
  </si>
  <si>
    <t>dont touch my tokens</t>
  </si>
  <si>
    <t>the coins populate more when there is still there</t>
  </si>
  <si>
    <t>ight start regen corners</t>
  </si>
  <si>
    <t>thats why there is no more tokens</t>
  </si>
  <si>
    <t>well</t>
  </si>
  <si>
    <t>literally wtf. Everyone came in my area</t>
  </si>
  <si>
    <t>2 needs to get a brain. stay in your area man</t>
  </si>
  <si>
    <t>*shrug emoji*</t>
  </si>
  <si>
    <t>you need to go slow so they populate</t>
  </si>
  <si>
    <t>then you get more</t>
  </si>
  <si>
    <t>you idiot. Its literally just a game. stay in your area</t>
  </si>
  <si>
    <t>now there is none</t>
  </si>
  <si>
    <t>any input 4?</t>
  </si>
  <si>
    <t>nice 2</t>
  </si>
  <si>
    <t>makes sense. i see. how many rounds are there</t>
  </si>
  <si>
    <t>let them populate before you get them all</t>
  </si>
  <si>
    <t>yeah my bad</t>
  </si>
  <si>
    <t>oh shit</t>
  </si>
  <si>
    <t>i apologize</t>
  </si>
  <si>
    <t>alright. we are all good now</t>
  </si>
  <si>
    <t>i screwed around. yall are right</t>
  </si>
  <si>
    <t>guy</t>
  </si>
  <si>
    <t>ayee</t>
  </si>
  <si>
    <t>i suck</t>
  </si>
  <si>
    <t>thoughts?</t>
  </si>
  <si>
    <t>really though ,y basd</t>
  </si>
  <si>
    <t>How does everyone feel?</t>
  </si>
  <si>
    <t>ok how many did yall get</t>
  </si>
  <si>
    <t>we start there</t>
  </si>
  <si>
    <t>i forgot</t>
  </si>
  <si>
    <t>i thought they regen quicker</t>
  </si>
  <si>
    <t>I think it went well</t>
  </si>
  <si>
    <t>i got 79</t>
  </si>
  <si>
    <t>we will all get a bigger payout if we stay in our own lane and wait for the tokens  to pop up</t>
  </si>
  <si>
    <t>i only got 99 lmao</t>
  </si>
  <si>
    <t>No one got penaltied right? I didn't.</t>
  </si>
  <si>
    <t>trueeeee</t>
  </si>
  <si>
    <t>youre right</t>
  </si>
  <si>
    <t>i think 97</t>
  </si>
  <si>
    <t>they regen slow</t>
  </si>
  <si>
    <t>they do not reappear if you pick all of them up</t>
  </si>
  <si>
    <t>i got $2.00</t>
  </si>
  <si>
    <t>i don't think so</t>
  </si>
  <si>
    <t>but dont quote me</t>
  </si>
  <si>
    <t>and some cents</t>
  </si>
  <si>
    <t>im just so impatient</t>
  </si>
  <si>
    <t>4, I understand what you were asking about 'who gets what'</t>
  </si>
  <si>
    <t>they reappear where there are tokens</t>
  </si>
  <si>
    <t>but think about a bigger payout</t>
  </si>
  <si>
    <t>but ill stay in my lane this time</t>
  </si>
  <si>
    <t>ok so i like regenerating the corners still</t>
  </si>
  <si>
    <t>ony pick up the ones with like 3 tokens around them then the appear quicker</t>
  </si>
  <si>
    <t>we wasted time just sitting there</t>
  </si>
  <si>
    <t>you were going crazy in that corner</t>
  </si>
  <si>
    <t>especially for the end</t>
  </si>
  <si>
    <t>hahahha</t>
  </si>
  <si>
    <t>I realize that we each have our own token bank rather than shared communally</t>
  </si>
  <si>
    <t>u killed it 2</t>
  </si>
  <si>
    <t>wait who</t>
  </si>
  <si>
    <t>2 you need to show me da way</t>
  </si>
  <si>
    <t>if anyone takes all of my token like the last round then that will just be dumb. I followed the rules and got screwed over.</t>
  </si>
  <si>
    <t>ikik 2 tell us</t>
  </si>
  <si>
    <t>Should we stick to certain areas? Like top left, top right, bottom left, bottom right?</t>
  </si>
  <si>
    <t>hehehe</t>
  </si>
  <si>
    <t>teach us something</t>
  </si>
  <si>
    <t>okay so</t>
  </si>
  <si>
    <t>Same with me one</t>
  </si>
  <si>
    <t>ok that could work</t>
  </si>
  <si>
    <t>4's strategy is very good. everyone follow that</t>
  </si>
  <si>
    <t>whats the secret</t>
  </si>
  <si>
    <t>2, took the words out of my mouth</t>
  </si>
  <si>
    <t>i do the flow in thingy</t>
  </si>
  <si>
    <t>I tried to stick to bottom right myself last round</t>
  </si>
  <si>
    <t>mhmm</t>
  </si>
  <si>
    <t>i start at the center</t>
  </si>
  <si>
    <t>Who wants what? I'm partial to bottom left.</t>
  </si>
  <si>
    <t>alrighty</t>
  </si>
  <si>
    <t>I'll do top right</t>
  </si>
  <si>
    <t>ok thts wht i was gonna ask</t>
  </si>
  <si>
    <t>and i move around my corner</t>
  </si>
  <si>
    <t>i take top left</t>
  </si>
  <si>
    <t>i feel like i dont flow like you do</t>
  </si>
  <si>
    <t>can everyone agree to stay in their lane this time?</t>
  </si>
  <si>
    <t>lmaoo</t>
  </si>
  <si>
    <t>you have to go around and focus on waiting instead of grabing as many as youcan</t>
  </si>
  <si>
    <t>well i neever left my lane, but yes</t>
  </si>
  <si>
    <t>top left for me</t>
  </si>
  <si>
    <t>so should two of us start at the center so it doesnt completely dry up and the other two slowly collect in corners?</t>
  </si>
  <si>
    <t>So 1 is top right, 2 is bottom left, 3 is bottom right, 4 is top left, sound right?</t>
  </si>
  <si>
    <t>Now two things to consider. Hard or fuzzy boundaries? And last 60ish seconds?</t>
  </si>
  <si>
    <t>and then switch at a certain time?</t>
  </si>
  <si>
    <t>Fuzzy. I think after 60 we should all go for it.</t>
  </si>
  <si>
    <t>how many rounds?</t>
  </si>
  <si>
    <t>but what if one side don't as much as the others</t>
  </si>
  <si>
    <t>im tryna think what the other groups are like</t>
  </si>
  <si>
    <t>maybe diagonal corners so not one end/side dries up</t>
  </si>
  <si>
    <t>yeah i did that too much then at the end i took too long to start collecting and ended up with like 8 tokens left</t>
  </si>
  <si>
    <t>it would be more distrivuted</t>
  </si>
  <si>
    <t>i wish we had more time to discuss this</t>
  </si>
  <si>
    <t>alrighty we are good then. Just keep the plan. Dont be rude and go over someone elses box too far. Just share the middle if you have to. we need more tokes so that they regenerate faster</t>
  </si>
  <si>
    <t>probably the same</t>
  </si>
  <si>
    <t>on the last round top left</t>
  </si>
  <si>
    <t>ikikik</t>
  </si>
  <si>
    <t>had the least</t>
  </si>
  <si>
    <t>We should go in patterns like in a circle to keep regenerating.</t>
  </si>
  <si>
    <t>alright should we stick with our corners still?</t>
  </si>
  <si>
    <t>4, exactly what I was getting at with the boundary thing</t>
  </si>
  <si>
    <t>yeth</t>
  </si>
  <si>
    <t>sounds like a plan</t>
  </si>
  <si>
    <t>i feel like im in AOL messenger</t>
  </si>
  <si>
    <t>lololololol forreal</t>
  </si>
  <si>
    <t>id say me and 2 pair up and 1 and 4 pair</t>
  </si>
  <si>
    <t>So how does everyone feel for boundaries?</t>
  </si>
  <si>
    <t>im going to try to flow like 2</t>
  </si>
  <si>
    <t>yall wish me luck</t>
  </si>
  <si>
    <t>i wish we had colors</t>
  </si>
  <si>
    <t>remember: slow flow guys</t>
  </si>
  <si>
    <t>good luck honey bun</t>
  </si>
  <si>
    <t>it would make it more interesting in chat</t>
  </si>
  <si>
    <t>i was rushing</t>
  </si>
  <si>
    <t>yee dont rush</t>
  </si>
  <si>
    <t>give urself enough tokens to regen</t>
  </si>
  <si>
    <t>:}</t>
  </si>
  <si>
    <t>&lt;3</t>
  </si>
  <si>
    <t>pewiod</t>
  </si>
  <si>
    <t>this is stressful</t>
  </si>
  <si>
    <t>this grayscale makes me wanna sleep</t>
  </si>
  <si>
    <t>ikikikikkkk</t>
  </si>
  <si>
    <t>also dont be like me and start collecting in the last 20 seconds</t>
  </si>
  <si>
    <t>i have a headache</t>
  </si>
  <si>
    <t>Hard or fuzzy?</t>
  </si>
  <si>
    <t>fuzzy</t>
  </si>
  <si>
    <t>2, I think it is worth trying initially. The last 60 though, I think an attempt should be made to clear one's section first then go out</t>
  </si>
  <si>
    <t>&gt;:)</t>
  </si>
  <si>
    <t>ok start collecting around 50? 40?</t>
  </si>
  <si>
    <t>im starting to sweat a little</t>
  </si>
  <si>
    <t>lmao i started at the 85-90 sec mark</t>
  </si>
  <si>
    <t>*-*</t>
  </si>
  <si>
    <t>Agreed.</t>
  </si>
  <si>
    <t>40 should be enough</t>
  </si>
  <si>
    <t>-.-</t>
  </si>
  <si>
    <t>._.</t>
  </si>
  <si>
    <t>i have advil i wish i could give you but aNoNyMiTy</t>
  </si>
  <si>
    <t>actually wait it was 70</t>
  </si>
  <si>
    <t>maybe 50 if you stacked it like 2 did</t>
  </si>
  <si>
    <t>I think fuzzy, if we have any issues for whatever reason we can discuss it</t>
  </si>
  <si>
    <t>ok and whatever is left in the middle after we get our corners is a free for all l,mao</t>
  </si>
  <si>
    <t>(.)(.)</t>
  </si>
  <si>
    <t>im just gonna sit for a good min.</t>
  </si>
  <si>
    <t>eyeballs</t>
  </si>
  <si>
    <t>esp if my corner is weak</t>
  </si>
  <si>
    <t>only wait when its sparse</t>
  </si>
  <si>
    <t>:')</t>
  </si>
  <si>
    <t>Sounds good.</t>
  </si>
  <si>
    <t>my corner dont love me</t>
  </si>
  <si>
    <t>this is it</t>
  </si>
  <si>
    <t>good luck bbs we got this!! &lt;3</t>
  </si>
  <si>
    <t>its upsetting</t>
  </si>
  <si>
    <t>and switch to mid if your corner is sparse &amp; flow it</t>
  </si>
  <si>
    <t>lets kill it this time</t>
  </si>
  <si>
    <t>/(.)(.)\</t>
  </si>
  <si>
    <t>we got this ayeeeee</t>
  </si>
  <si>
    <t>patricks eyes</t>
  </si>
  <si>
    <t>Avengers ASSEMBLE!</t>
  </si>
  <si>
    <t>i love you all &lt;3</t>
  </si>
  <si>
    <t>sittin time lmao</t>
  </si>
  <si>
    <t>just chillin</t>
  </si>
  <si>
    <t>pick a few and sit heheh</t>
  </si>
  <si>
    <t>lets max it ayeee</t>
  </si>
  <si>
    <t>my corner is ugly :(</t>
  </si>
  <si>
    <t>let it flow on the edges too</t>
  </si>
  <si>
    <t>wait a lil bit</t>
  </si>
  <si>
    <t>nap time</t>
  </si>
  <si>
    <t>were at 100</t>
  </si>
  <si>
    <t>ight let go</t>
  </si>
  <si>
    <t>it judt doendt regen</t>
  </si>
  <si>
    <t>the flow aint for me</t>
  </si>
  <si>
    <t>09-13-2018 17.25.23</t>
  </si>
  <si>
    <t>group-9_09-13-2018-17.25.23</t>
  </si>
  <si>
    <t>c6464256-8300-46b2-a79a-8615bd51b04f</t>
  </si>
  <si>
    <t>3, you gotta slow down</t>
  </si>
  <si>
    <t>group-8_09-13-2018-17.25.23</t>
  </si>
  <si>
    <t>d8d8bfc1-f569-4caa-b338-7cdb6dabe92d</t>
  </si>
  <si>
    <t>Free for all earlier?</t>
  </si>
  <si>
    <t>a05d69d6-87a5-4eac-a40b-46c47730075c</t>
  </si>
  <si>
    <t>I feel like there was never a time when there weren't many tokens.</t>
  </si>
  <si>
    <t>3337b81b-ffa8-4028-b2fa-b1d3eb45da4b</t>
  </si>
  <si>
    <t>i was gonna ask lol</t>
  </si>
  <si>
    <t>6e906913-73cd-49bc-aeed-667a70fb4a80</t>
  </si>
  <si>
    <t>was that last row supposed to be mine</t>
  </si>
  <si>
    <t>i thought it was 4's</t>
  </si>
  <si>
    <t>e27ce09b-98be-46f3-8a6d-a5d653c4f9c0</t>
  </si>
  <si>
    <t>Yea there were a lot of green diamonds, i say 45 seconds</t>
  </si>
  <si>
    <t>f7e365b8-0d25-44c0-9c27-2d0ebeec229a</t>
  </si>
  <si>
    <t>i agree. i think we can get the ones that are surrounded by all sides or just 3</t>
  </si>
  <si>
    <t>yeah its hard to tell around the edges</t>
  </si>
  <si>
    <t>until i realized there was like 3 sec left</t>
  </si>
  <si>
    <t>129fc6ad-be5c-409b-be29-0d47c31e16bd</t>
  </si>
  <si>
    <t>i thought it was 2's</t>
  </si>
  <si>
    <t>45 seconds sounds good</t>
  </si>
  <si>
    <t>And get any tokens that are surrounded by three or more sides?</t>
  </si>
  <si>
    <t>and surrounded by 3 or more can be collected?</t>
  </si>
  <si>
    <t>also lets make sure we get the ones that are in the corner or stuck against the side with no open spots</t>
  </si>
  <si>
    <t>maybe if there's a lot left once it hits 10 sec. we could all try and get them or no?</t>
  </si>
  <si>
    <t>Try not to cross lines just to be safe until like there's 10 seconds left</t>
  </si>
  <si>
    <t>Yeah, open spots should be collected</t>
  </si>
  <si>
    <t>Who agrees with 4?</t>
  </si>
  <si>
    <t>if there are more rounds we can adjust based off this. to see if we should use more time for free for all or not</t>
  </si>
  <si>
    <t>#dreamteam</t>
  </si>
  <si>
    <t>If there looks like they may run out too early, we can try to be more careful but I don't think that will be a problem.</t>
  </si>
  <si>
    <t>How many tokens did we get?</t>
  </si>
  <si>
    <t>Are we still waiting 15 seconds?</t>
  </si>
  <si>
    <t>I got 80</t>
  </si>
  <si>
    <t>Do we want to wait 15secs again?</t>
  </si>
  <si>
    <t>I say yes</t>
  </si>
  <si>
    <t>not sure</t>
  </si>
  <si>
    <t>did anyone see my number</t>
  </si>
  <si>
    <t>i completely forgot to wait the first time lol</t>
  </si>
  <si>
    <t>i only got like 57 and i think everyone else got around 80</t>
  </si>
  <si>
    <t>Same</t>
  </si>
  <si>
    <t>there were just so many of them i don't think we need to</t>
  </si>
  <si>
    <t>Okay, 1</t>
  </si>
  <si>
    <t>See, that's what happens when you favor thin mints over samoas</t>
  </si>
  <si>
    <t>how many did everyone get the last round?</t>
  </si>
  <si>
    <t>around 80 i'm pretty sure</t>
  </si>
  <si>
    <t>thats fine. no time at the beginning</t>
  </si>
  <si>
    <t>hahahaha</t>
  </si>
  <si>
    <t>point point</t>
  </si>
  <si>
    <t>Maybe I'll pick up the pace, ha</t>
  </si>
  <si>
    <t>loll im sorry thats the only ones my mom bought :/</t>
  </si>
  <si>
    <t>i don't even remember. i forgot about collecting before time runs out</t>
  </si>
  <si>
    <t>Haha it's all good</t>
  </si>
  <si>
    <t>If they start getting sparse, do we want to roll back to 4 sides or more?</t>
  </si>
  <si>
    <t>it could be worse</t>
  </si>
  <si>
    <t>So, collect at 45 secs, 3+ sides to collect</t>
  </si>
  <si>
    <t>But I honestly don't think that will happen in four minutes.</t>
  </si>
  <si>
    <t>could be one of the other cookies no one cares about</t>
  </si>
  <si>
    <t>Anounce if u feel sparse, although it's unlikely</t>
  </si>
  <si>
    <t>Deal.</t>
  </si>
  <si>
    <t>lolll</t>
  </si>
  <si>
    <t>so did anyone think this would be the task for this evaluation</t>
  </si>
  <si>
    <t>Any other thoughts?</t>
  </si>
  <si>
    <t>I thought it would be more of a quiz.</t>
  </si>
  <si>
    <t>Nope lol</t>
  </si>
  <si>
    <t>Same 4</t>
  </si>
  <si>
    <t>My dad always bought the lemonade cookies</t>
  </si>
  <si>
    <t>Also, they haven't given us a goal.</t>
  </si>
  <si>
    <t>noooooooo</t>
  </si>
  <si>
    <t>same, super confused when i read the instructions</t>
  </si>
  <si>
    <t>Tru</t>
  </si>
  <si>
    <t>He's weird like that</t>
  </si>
  <si>
    <t>samoas are where its at tho</t>
  </si>
  <si>
    <t>hahahah</t>
  </si>
  <si>
    <t>I think that they're testing to see how we respond to monetary reward</t>
  </si>
  <si>
    <t>now im hungry</t>
  </si>
  <si>
    <t>whether we band together</t>
  </si>
  <si>
    <t>taco bell</t>
  </si>
  <si>
    <t>or go apart</t>
  </si>
  <si>
    <t>sounds flame</t>
  </si>
  <si>
    <t>Im just here for the extra cash and the credit</t>
  </si>
  <si>
    <t>I just want some samoas</t>
  </si>
  <si>
    <t>chipolte chicken griller</t>
  </si>
  <si>
    <t>and if we look to immed. reward anf I feel 3</t>
  </si>
  <si>
    <t>what</t>
  </si>
  <si>
    <t>heyyyy</t>
  </si>
  <si>
    <t>I think we should each stay in our own corner</t>
  </si>
  <si>
    <t>so i was thinking for this round we try to pick a corner</t>
  </si>
  <si>
    <t>I think that we should cultivate several dense pockets of chips</t>
  </si>
  <si>
    <t>The monetary penalties will only result in less money for all.</t>
  </si>
  <si>
    <t>yeah that sounds good</t>
  </si>
  <si>
    <t>wby huys</t>
  </si>
  <si>
    <t>sounds fine to me</t>
  </si>
  <si>
    <t>we should only get the green dots that are next to 2 or more green dot</t>
  </si>
  <si>
    <t>I call top left</t>
  </si>
  <si>
    <t>sooooooooo can we like not penalise each other</t>
  </si>
  <si>
    <t>what corner do we want?</t>
  </si>
  <si>
    <t>We can do that by trying to only click on dots that are enclosed by 4-6 chips.</t>
  </si>
  <si>
    <t>i call bottom right</t>
  </si>
  <si>
    <t>yeah lets not use any penalties unless someone tries to go for all the green dots</t>
  </si>
  <si>
    <t>1 - top left 2 - top right 3 - bottom left 4 - bottom right?</t>
  </si>
  <si>
    <t>I agree with 1</t>
  </si>
  <si>
    <t xml:space="preserve">I agree, no penalties. </t>
  </si>
  <si>
    <t>im down with that</t>
  </si>
  <si>
    <t>that's fine</t>
  </si>
  <si>
    <t>Okay so now how do we decide who gets what</t>
  </si>
  <si>
    <t>what about pentalties</t>
  </si>
  <si>
    <t>At what point should we start collecting all the dots?</t>
  </si>
  <si>
    <t>so how many should they be next to in order for us to get them? 3?</t>
  </si>
  <si>
    <t>It's not next to, it's surrounded by.</t>
  </si>
  <si>
    <t>It's like a 9 box square.</t>
  </si>
  <si>
    <t>It's about formation</t>
  </si>
  <si>
    <t>what if someone goes into ur corner nd starts stealin yo coins</t>
  </si>
  <si>
    <t>Do we want to wait a few seconds for things to form before gathering?</t>
  </si>
  <si>
    <t>Sure</t>
  </si>
  <si>
    <t>how long</t>
  </si>
  <si>
    <t>I think that it is a good idea.</t>
  </si>
  <si>
    <t>I'm penalizing anybody in my corner</t>
  </si>
  <si>
    <t>Twenty seconds?</t>
  </si>
  <si>
    <t>15?</t>
  </si>
  <si>
    <t>15 is better</t>
  </si>
  <si>
    <t>lets also try to even it out, like who collects each green dot</t>
  </si>
  <si>
    <t>At the end should we try to get all of the chips before time runs out?</t>
  </si>
  <si>
    <t>Ye?</t>
  </si>
  <si>
    <t>Yes every man for themselves the last 30 seconds?</t>
  </si>
  <si>
    <t>maybe with 20 seconds left? or 15?</t>
  </si>
  <si>
    <t>Sounds good. do you think we are trying to beat the avg of the other team?</t>
  </si>
  <si>
    <t>I feel like we could do 20 seconds to maxiize profits</t>
  </si>
  <si>
    <t>everyone remember their corner before we go to round 1</t>
  </si>
  <si>
    <t>so if a green is surrounded on all sides we are gonna get it right?</t>
  </si>
  <si>
    <t>Yes to 1</t>
  </si>
  <si>
    <t>Yes, even if it's missing one or two sides it is still a good catch.</t>
  </si>
  <si>
    <t>How many sides is min?</t>
  </si>
  <si>
    <t>20 seconds at the beginning or end?</t>
  </si>
  <si>
    <t>15 sconds begin and end</t>
  </si>
  <si>
    <t>Im with 3</t>
  </si>
  <si>
    <t>All in favor say I?</t>
  </si>
  <si>
    <t>I</t>
  </si>
  <si>
    <t>Remember to take your time. It takes a while for tokens to come back when there isn't much left</t>
  </si>
  <si>
    <t>good point</t>
  </si>
  <si>
    <t>i</t>
  </si>
  <si>
    <t>Focus on precision and speed.</t>
  </si>
  <si>
    <t>Can we go for chips without 3 sides?</t>
  </si>
  <si>
    <t>samoas or thin mints?</t>
  </si>
  <si>
    <t>meaning, missing 3 sides?</t>
  </si>
  <si>
    <t>Yes.</t>
  </si>
  <si>
    <t>ok! i was gonna ask if there was a strategy to controlling when/where they repopulate</t>
  </si>
  <si>
    <t>it matters</t>
  </si>
  <si>
    <t>Samoas</t>
  </si>
  <si>
    <t>Missing up to 5 sides</t>
  </si>
  <si>
    <t>thin mints for sure</t>
  </si>
  <si>
    <t>i dont rust 3</t>
  </si>
  <si>
    <t>trust</t>
  </si>
  <si>
    <t>missing up tp 5 seems too much</t>
  </si>
  <si>
    <t>Myabe missing up tp 4?</t>
  </si>
  <si>
    <t>Lets only do 4 sides?</t>
  </si>
  <si>
    <t>Good to go</t>
  </si>
  <si>
    <t>free for all at 20 seconds</t>
  </si>
  <si>
    <t>I could tell they weren't producing as fast.</t>
  </si>
  <si>
    <t>i think that went pretty good</t>
  </si>
  <si>
    <t>I think 45 seconds was perfect. we ran out just in time</t>
  </si>
  <si>
    <t>how many did everyone get</t>
  </si>
  <si>
    <t>It seemed like every other box had a token but it still worked out fine.</t>
  </si>
  <si>
    <t>Towards the end, we could start taking from the edges and leaving the center a bit</t>
  </si>
  <si>
    <t>nice nice</t>
  </si>
  <si>
    <t>Yeye</t>
  </si>
  <si>
    <t>i think i got like 99</t>
  </si>
  <si>
    <t>Like, at 1:15?</t>
  </si>
  <si>
    <t>Patience is key</t>
  </si>
  <si>
    <t>nicee. 96</t>
  </si>
  <si>
    <t>Thoughts?</t>
  </si>
  <si>
    <t>my tokens were taking foreves</t>
  </si>
  <si>
    <t>yeah around 100 seconds, i started getting rid of ones with only 2 next to it</t>
  </si>
  <si>
    <t>true true</t>
  </si>
  <si>
    <t>the last few seconds were so stressful</t>
  </si>
  <si>
    <t>Oh, I understand.</t>
  </si>
  <si>
    <t>Well, if you start taking from edges, not center, then more will grow there</t>
  </si>
  <si>
    <t>there will be more for the last 45 second rush</t>
  </si>
  <si>
    <t>around 45 seconds is when u should start collecting all ur tockens</t>
  </si>
  <si>
    <t>tokens</t>
  </si>
  <si>
    <t>Yesyes</t>
  </si>
  <si>
    <t>But, at 100 secs, id suggest only taking from edges</t>
  </si>
  <si>
    <t>And then going for the mad dash at 45</t>
  </si>
  <si>
    <t>okay i just barely made it lol</t>
  </si>
  <si>
    <t>cool cool</t>
  </si>
  <si>
    <t>lol same</t>
  </si>
  <si>
    <t>Do we want to wait at all in the beginning? Or nah</t>
  </si>
  <si>
    <t>nahhhhh</t>
  </si>
  <si>
    <t>how many rounds are there</t>
  </si>
  <si>
    <t>what did everyone get that time?</t>
  </si>
  <si>
    <t>No clue</t>
  </si>
  <si>
    <t>I need to chill lol</t>
  </si>
  <si>
    <t>how do ppl make 30$</t>
  </si>
  <si>
    <t>no go for it. its money lol</t>
  </si>
  <si>
    <t>tru dat</t>
  </si>
  <si>
    <t>still enacting the sparse rule?</t>
  </si>
  <si>
    <t>sparse rule?</t>
  </si>
  <si>
    <t>no idea but i think i set my hopes too high</t>
  </si>
  <si>
    <t>i swear</t>
  </si>
  <si>
    <t>If it gets too sparse, we slow down? I dont think we'll need it</t>
  </si>
  <si>
    <t>but wanted to make sure</t>
  </si>
  <si>
    <t>As long as we stick to the plan we should be good</t>
  </si>
  <si>
    <t>Ok</t>
  </si>
  <si>
    <t>No just make sure they're surrounded by 3+</t>
  </si>
  <si>
    <t>thats like only 10$ tho</t>
  </si>
  <si>
    <t>barley</t>
  </si>
  <si>
    <t>since no one knows who each other is i dont mind asking dumb questions lol</t>
  </si>
  <si>
    <t>You don't know that</t>
  </si>
  <si>
    <t>i mentally calculated iyt'</t>
  </si>
  <si>
    <t>It could be 30</t>
  </si>
  <si>
    <t>if h=each one is only work .02</t>
  </si>
  <si>
    <t>and we are averaging around 2$ a round</t>
  </si>
  <si>
    <t>maybe they steal coins</t>
  </si>
  <si>
    <t>1 u are in my area</t>
  </si>
  <si>
    <t>My bad</t>
  </si>
  <si>
    <t>all gucci</t>
  </si>
  <si>
    <t>3 you didn't play by the rules</t>
  </si>
  <si>
    <t>09-21-2018 13.26.35</t>
  </si>
  <si>
    <t>group-8_09-21-2018-13.26.35</t>
  </si>
  <si>
    <t>b8543af0-7968-49dd-b028-087b249efb9f</t>
  </si>
  <si>
    <t>that was awesome lol</t>
  </si>
  <si>
    <t>group-9_09-21-2018-13.26.35</t>
  </si>
  <si>
    <t>8bb96f6b-7371-4d87-8719-a95fccea20b9</t>
  </si>
  <si>
    <t>hey sorry about that</t>
  </si>
  <si>
    <t>aa3de0fe-d0c2-4542-b7ea-8e9a9219a5b4</t>
  </si>
  <si>
    <t>i think we did great lol</t>
  </si>
  <si>
    <t>5793abe8-ca64-43ca-81c1-88d4ce589497</t>
  </si>
  <si>
    <t>we should have a goal</t>
  </si>
  <si>
    <t>9e87ac7e-2b30-481e-910d-4528a3388b85</t>
  </si>
  <si>
    <t>lol yeah</t>
  </si>
  <si>
    <t>for all of us</t>
  </si>
  <si>
    <t>f52a2247-5083-477c-801e-eb89b3c7ad51</t>
  </si>
  <si>
    <t>its all good</t>
  </si>
  <si>
    <t>its ok!</t>
  </si>
  <si>
    <t>i like how we scrambled at the end</t>
  </si>
  <si>
    <t>i think that 20s should be when were allowed to exit our own quadrant</t>
  </si>
  <si>
    <t>like 65 or 70?</t>
  </si>
  <si>
    <t>glad we didn't use penalties</t>
  </si>
  <si>
    <t>it was so cute tbh lol</t>
  </si>
  <si>
    <t>if you need to talk to someone specific use ABCD 1-a 2-b 3-c 4-d</t>
  </si>
  <si>
    <t>what was cute lmao</t>
  </si>
  <si>
    <t>i like the goal idea</t>
  </si>
  <si>
    <t>yeah at 20 seconds lets focus on getting the rest of the tokens!</t>
  </si>
  <si>
    <t>how we were all like gogogogo ike silently</t>
  </si>
  <si>
    <t>after we all reach it we can just collect more or set a new goal</t>
  </si>
  <si>
    <t>good idea 2</t>
  </si>
  <si>
    <t>48eed1ea-ce1c-4048-be7a-140c7091b31b</t>
  </si>
  <si>
    <t>at the end we still had some left so should there just be a time where we go for it</t>
  </si>
  <si>
    <t>for real though how do people make 30 dollars?</t>
  </si>
  <si>
    <t>yes 2</t>
  </si>
  <si>
    <t>well we here for 2 hours</t>
  </si>
  <si>
    <t>thats when i started and we all missed like maybe three but overall that was great</t>
  </si>
  <si>
    <t>8b7a1d2c-0006-4289-ac92-3144e2036673</t>
  </si>
  <si>
    <t>i'm down</t>
  </si>
  <si>
    <t>did some of you all wait until towards the end to get most of your tokens?</t>
  </si>
  <si>
    <t xml:space="preserve">if we meet the goal and time if left, go for it yes or no? </t>
  </si>
  <si>
    <t>time is left*</t>
  </si>
  <si>
    <t>i let them regenerate to get more</t>
  </si>
  <si>
    <t>it looked like my quadrant was empty earlier on</t>
  </si>
  <si>
    <t>yeah but we should all just go for it at the same time</t>
  </si>
  <si>
    <t>ohhhhhhh</t>
  </si>
  <si>
    <t>1 and two i think did  lot at the beginning then the bottom two did moe at the end</t>
  </si>
  <si>
    <t xml:space="preserve">but if we do a free for all, be polite and dont steal. </t>
  </si>
  <si>
    <t>yeah thats what im saying just so we dont leave them</t>
  </si>
  <si>
    <t>what about when there is like not a lot of time left</t>
  </si>
  <si>
    <t>yes haha</t>
  </si>
  <si>
    <t>yes lol</t>
  </si>
  <si>
    <t>like 30 seconds</t>
  </si>
  <si>
    <t>i noticed that to man lol</t>
  </si>
  <si>
    <t>or whatever sounds good</t>
  </si>
  <si>
    <t>too my b</t>
  </si>
  <si>
    <t>i thought itmight have been the experiment playing with me</t>
  </si>
  <si>
    <t xml:space="preserve">once we hit the goal, someone point it out ad the free for all begins? </t>
  </si>
  <si>
    <t>/ok yay</t>
  </si>
  <si>
    <t>sounds good!</t>
  </si>
  <si>
    <t>yeah i barely collected any at the beginning</t>
  </si>
  <si>
    <t>goal should be what</t>
  </si>
  <si>
    <t>what is the goal?</t>
  </si>
  <si>
    <t>ok good to know tho</t>
  </si>
  <si>
    <t>the machine is taking over lol i think itll gt more complicated than that</t>
  </si>
  <si>
    <t>70?</t>
  </si>
  <si>
    <t>i think we can all get 70</t>
  </si>
  <si>
    <t>aghh nooo</t>
  </si>
  <si>
    <t>How many rounds do you think we will do of this?</t>
  </si>
  <si>
    <t>i think 9?</t>
  </si>
  <si>
    <t>i heard someone say 9</t>
  </si>
  <si>
    <t>hmmmm the whole two hours XD</t>
  </si>
  <si>
    <t>someone can say ffa</t>
  </si>
  <si>
    <t>joking</t>
  </si>
  <si>
    <t>if no one else notices</t>
  </si>
  <si>
    <t>lets just say that we wont go against each other even if the system gives us more for it. i think its gonna get kinda weird bc this is way too esy nd hs nothing to do with economic strtegies</t>
  </si>
  <si>
    <t>if the board doesn't have that many tockens for slow to mulitple, lets set goal at 60. is that okay?</t>
  </si>
  <si>
    <t>im suspicious</t>
  </si>
  <si>
    <t>the more you wait and the slower you go the more you get</t>
  </si>
  <si>
    <t>so dont give penalties no matter what?</t>
  </si>
  <si>
    <t>keep in mind</t>
  </si>
  <si>
    <t>yes good point</t>
  </si>
  <si>
    <t>me too - like what's the catch?</t>
  </si>
  <si>
    <t xml:space="preserve">good idea, didn't notice that. </t>
  </si>
  <si>
    <t>no penalties unless we focibly have to use them with no choice</t>
  </si>
  <si>
    <t>it kinda does because you have to let the money that you have on the board make more money for you</t>
  </si>
  <si>
    <t xml:space="preserve">like i said, its like hunting lol </t>
  </si>
  <si>
    <t>true maybe at some point the tokens will be so unevenly distributed acoss the board that we will be force to go independant for money</t>
  </si>
  <si>
    <t>ive never been hunting</t>
  </si>
  <si>
    <t>me neither lol</t>
  </si>
  <si>
    <t>oh goodness this is fun tho someone said it was gonna be boring lol</t>
  </si>
  <si>
    <t>this is kinda cool</t>
  </si>
  <si>
    <t>it really is</t>
  </si>
  <si>
    <t>i think we should stick with the quadrants until someone is unhappy with it</t>
  </si>
  <si>
    <t>Just remember that our earnings are based on group performance, not individual</t>
  </si>
  <si>
    <t>i got excited when he said we could talk</t>
  </si>
  <si>
    <t>i could do this for 2 hrs probably if i dont fall asleep</t>
  </si>
  <si>
    <t>yes 3 thanks for reminding us</t>
  </si>
  <si>
    <t>glad we can talk during the game too</t>
  </si>
  <si>
    <t>true i honestly dont care too much so im down to stay in my quadrant the whole time</t>
  </si>
  <si>
    <t>how does that work tho? that might be a long explaination so we can do that next 6 mins</t>
  </si>
  <si>
    <t>me too 4 lol</t>
  </si>
  <si>
    <t>good luck team!!!!!! leggo</t>
  </si>
  <si>
    <t>gl all</t>
  </si>
  <si>
    <t>leggo!</t>
  </si>
  <si>
    <t>which corner</t>
  </si>
  <si>
    <t>i feel like im growing algae</t>
  </si>
  <si>
    <t>lol its a pretty long wait</t>
  </si>
  <si>
    <t>you can have that number 4 lol</t>
  </si>
  <si>
    <t>b and d select a few in bottome right to even things out</t>
  </si>
  <si>
    <t>lets shoot for 65 as goal before ffa</t>
  </si>
  <si>
    <t>lets all get to 60 and then see if we can get 70</t>
  </si>
  <si>
    <t>ayyyy</t>
  </si>
  <si>
    <t>lit</t>
  </si>
  <si>
    <t>should we use monetary penalties?</t>
  </si>
  <si>
    <t>ok any ideas?</t>
  </si>
  <si>
    <t>remember to leave at least one green tocken at all times so they can multiply</t>
  </si>
  <si>
    <t>monetary penalty poll: y or no</t>
  </si>
  <si>
    <t>i say no</t>
  </si>
  <si>
    <t>sa,e</t>
  </si>
  <si>
    <t>I say no</t>
  </si>
  <si>
    <t>*</t>
  </si>
  <si>
    <t>ok so</t>
  </si>
  <si>
    <t>how do you all feel about the penalties?</t>
  </si>
  <si>
    <t>i think after we figure out our strategies penalties should only be used if someone does something that wasnt agreed on.</t>
  </si>
  <si>
    <t>no to penalties</t>
  </si>
  <si>
    <t>the denser the tokens are the faster they multiply</t>
  </si>
  <si>
    <t>yeah thats cool</t>
  </si>
  <si>
    <t>any strategies?</t>
  </si>
  <si>
    <t>so we need to have a spot that we dont touch or something for a while</t>
  </si>
  <si>
    <t>i was trying to group my tockens to gether the last round</t>
  </si>
  <si>
    <t>ok what about the overall strategy?</t>
  </si>
  <si>
    <t>yes same 3</t>
  </si>
  <si>
    <t>should we designate the areas into quadrants?</t>
  </si>
  <si>
    <t>so i was thinking maybe we could trail the sides of the screen and collect tokens that way bc they obly reappear when other tokens are around them</t>
  </si>
  <si>
    <t>We get rewarded based off of how the group does and using monetary penalties costs' the group three tokens overall</t>
  </si>
  <si>
    <t>wait how many points did everyone get last round</t>
  </si>
  <si>
    <t>if u know</t>
  </si>
  <si>
    <t>i got 75 last round...</t>
  </si>
  <si>
    <t>yea, thtats a good point number 3</t>
  </si>
  <si>
    <t>how did you guys group them together</t>
  </si>
  <si>
    <t>i think we should designate overall quadrants and not use the monetary penalties</t>
  </si>
  <si>
    <t>so no penalties? lets just all stick to the strategy</t>
  </si>
  <si>
    <t>yea play fair :)</t>
  </si>
  <si>
    <t>i just left one group untouched and they started to multiply</t>
  </si>
  <si>
    <t>ok the quadrant idea sounds good</t>
  </si>
  <si>
    <t>i did the left corner</t>
  </si>
  <si>
    <t xml:space="preserve">i grouped them together trying to lead the tockens to a directions, didnt work that well. </t>
  </si>
  <si>
    <t>so should we let the left corner multiply</t>
  </si>
  <si>
    <t>so if the quadrants are 13-13 how do we evenly assign thm</t>
  </si>
  <si>
    <t>the more tokens there are the faster other ones came</t>
  </si>
  <si>
    <t>yeah if u want</t>
  </si>
  <si>
    <t>i like the idea of leaving left corner</t>
  </si>
  <si>
    <t>we can split it like top left is 1 top right is 2 bottom left is 3 bottom right is 4</t>
  </si>
  <si>
    <t>like a whole quadrant</t>
  </si>
  <si>
    <t>top or bottom left</t>
  </si>
  <si>
    <t>Tokens reappear faster if you have a 3x3 square of tokens orginally correct?</t>
  </si>
  <si>
    <t>any it doesnt matter</t>
  </si>
  <si>
    <t>ok so well just assign numbers to corners</t>
  </si>
  <si>
    <t>avtually</t>
  </si>
  <si>
    <t>whichever corner has the most tokens</t>
  </si>
  <si>
    <t>leave that untouched</t>
  </si>
  <si>
    <t>ok!</t>
  </si>
  <si>
    <t>my bottom was faster due to starting with more tockens.</t>
  </si>
  <si>
    <t>i believe that is correct 3</t>
  </si>
  <si>
    <t>idk if we were told specifically 3-3 but i couldve aslo forgotten</t>
  </si>
  <si>
    <t>so should we leave the corner with most tockens alone?</t>
  </si>
  <si>
    <t>yeah i think thats a good strategy</t>
  </si>
  <si>
    <t>so we let an area with many tokens multiply</t>
  </si>
  <si>
    <t>ok cool</t>
  </si>
  <si>
    <t>this is exciting lol</t>
  </si>
  <si>
    <t>ok so 1 is topleft 2 is top right, 3 is bottom left and 4 is bottom left?</t>
  </si>
  <si>
    <t>also please dont "steal" a tocken if someone if going for it</t>
  </si>
  <si>
    <t>lets try to all go for</t>
  </si>
  <si>
    <t>sorry 3 is bottom left and four is bottm right</t>
  </si>
  <si>
    <t>the same amnt?</t>
  </si>
  <si>
    <t>if u want</t>
  </si>
  <si>
    <t>awesome. Lets mke some money! :)</t>
  </si>
  <si>
    <t>also if you hit a # key by accident, in the chat let us know. we can discuss what to do then</t>
  </si>
  <si>
    <t>lol yay</t>
  </si>
  <si>
    <t>same amount sounds good for me</t>
  </si>
  <si>
    <t>equality!</t>
  </si>
  <si>
    <t>yall are awesome lol this is fun. good luck</t>
  </si>
  <si>
    <t>yes (^:</t>
  </si>
  <si>
    <t>gl</t>
  </si>
  <si>
    <t>good luck team</t>
  </si>
  <si>
    <t>may the odds be in your favo</t>
  </si>
  <si>
    <t>yeah sounds like a plan</t>
  </si>
  <si>
    <t>leave bottom left</t>
  </si>
  <si>
    <t>lets let it grow</t>
  </si>
  <si>
    <t>its like hunting</t>
  </si>
  <si>
    <t>hahahahahhaha</t>
  </si>
  <si>
    <t>r*</t>
  </si>
  <si>
    <t>youre good</t>
  </si>
  <si>
    <t>uhh</t>
  </si>
  <si>
    <t>omg you cant event type each person number! so sorry</t>
  </si>
  <si>
    <t>lets make sure we don't leave any tokens on the board at the end</t>
  </si>
  <si>
    <t>its ok hahahahaha</t>
  </si>
  <si>
    <t>those who aren't at 56, go for it</t>
  </si>
  <si>
    <t>ill not go since i deducted points</t>
  </si>
  <si>
    <t>should last 30 sec be ffa?</t>
  </si>
  <si>
    <t>tbh that was even better than the last</t>
  </si>
  <si>
    <t>i wonder if theyll take this part out soon</t>
  </si>
  <si>
    <t>like not let us talk anymore</t>
  </si>
  <si>
    <t>that would suck</t>
  </si>
  <si>
    <t xml:space="preserve">okay, last 30 is a ffa </t>
  </si>
  <si>
    <t>lets all aim to get 60 by then?</t>
  </si>
  <si>
    <t>maybe but we have a good strategy in place</t>
  </si>
  <si>
    <t>rather than 70</t>
  </si>
  <si>
    <t>i just wanna be ready for whatever cmes ya know</t>
  </si>
  <si>
    <t>just know imma stay in my quadrant</t>
  </si>
  <si>
    <t>remember to leave at least 2 tockens next to each other</t>
  </si>
  <si>
    <t>same 4 lol</t>
  </si>
  <si>
    <t>yah lets go for 60</t>
  </si>
  <si>
    <t>im cool with my quad</t>
  </si>
  <si>
    <t>feels like a little garden that im maintaining.</t>
  </si>
  <si>
    <t>awww</t>
  </si>
  <si>
    <t>lets be ethical lol</t>
  </si>
  <si>
    <t>yeah and keep an eye on everyone elses token count because we are all trying to stay even</t>
  </si>
  <si>
    <t>good idea 1</t>
  </si>
  <si>
    <t>yes i'm down</t>
  </si>
  <si>
    <t>a garden lmao</t>
  </si>
  <si>
    <t>feels like im playing pac man</t>
  </si>
  <si>
    <t>is everyone done with classes for the day</t>
  </si>
  <si>
    <t>omg i was just gonna say that</t>
  </si>
  <si>
    <t>if were forced to use the penaly system, we should only do one penalty the next number ahead of us so its all even</t>
  </si>
  <si>
    <t>we are at 45 minute of study btw</t>
  </si>
  <si>
    <t>just in case</t>
  </si>
  <si>
    <t>its already been 45 minutes?</t>
  </si>
  <si>
    <t>thats crazy</t>
  </si>
  <si>
    <t>oh i see so i would penalize 1 if i was forced to?</t>
  </si>
  <si>
    <t>where did 3 go XD</t>
  </si>
  <si>
    <t>is there 9 rounds or something</t>
  </si>
  <si>
    <t>yeah i think so</t>
  </si>
  <si>
    <t>or did i jus make that up</t>
  </si>
  <si>
    <t>so like 1 will pentalize me and ill pntalize three and so on. 4 will do 1. buy ONLY if were focred to and have no other option</t>
  </si>
  <si>
    <t>p sure it said 9</t>
  </si>
  <si>
    <t>im just chillin</t>
  </si>
  <si>
    <t>yo threeeeeee</t>
  </si>
  <si>
    <t>what round are we on</t>
  </si>
  <si>
    <t>3?</t>
  </si>
  <si>
    <t>oki</t>
  </si>
  <si>
    <t>this will be third</t>
  </si>
  <si>
    <t>are you guys bored yet</t>
  </si>
  <si>
    <t xml:space="preserve">im not sure, wasn't paying that close of attention srry </t>
  </si>
  <si>
    <t>thats what i though</t>
  </si>
  <si>
    <t>thought</t>
  </si>
  <si>
    <t>everyone ok with the emrgency penalty plan?</t>
  </si>
  <si>
    <t>yes im good with it</t>
  </si>
  <si>
    <t>weewoo</t>
  </si>
  <si>
    <t>like im not bored at all yet lol</t>
  </si>
  <si>
    <t>hahahahahahah</t>
  </si>
  <si>
    <t>im kinda bored</t>
  </si>
  <si>
    <t>did the abcd thing work for you all?</t>
  </si>
  <si>
    <t>yes!</t>
  </si>
  <si>
    <t>yeah i understood</t>
  </si>
  <si>
    <t>lets get the dub</t>
  </si>
  <si>
    <t>what is the point of this experiment? like what are they trying to learn</t>
  </si>
  <si>
    <t>glad i didn't give anyone a penalty (had to look up how to spell that -_-)</t>
  </si>
  <si>
    <t>how we make economic decisions when working with groups</t>
  </si>
  <si>
    <t>yes 4 you would pentalize one if forced to</t>
  </si>
  <si>
    <t>sorry didnt see that until now</t>
  </si>
  <si>
    <t>ok thats chill</t>
  </si>
  <si>
    <t>this professor study's sensation and perception i believe</t>
  </si>
  <si>
    <t>it's like why give someone a penalty jus because</t>
  </si>
  <si>
    <t>yeah they r seeing if we're selfish or work together and etc</t>
  </si>
  <si>
    <t>emergency penalty plan sounds like insurance lol</t>
  </si>
  <si>
    <t>but like what does this have to do with economic stuff. like i get that was get money baded off each other but is that like it??</t>
  </si>
  <si>
    <t>legit insurance</t>
  </si>
  <si>
    <t>ahh i see</t>
  </si>
  <si>
    <t>legit insurance tho</t>
  </si>
  <si>
    <t>remeber 60 is goal</t>
  </si>
  <si>
    <t>and 30 ffa</t>
  </si>
  <si>
    <t>goofdlvuk</t>
  </si>
  <si>
    <t>im good with planning things ahead. things we may not expect</t>
  </si>
  <si>
    <t>no top right</t>
  </si>
  <si>
    <t>just letting thegarden grow :)</t>
  </si>
  <si>
    <t>collect some b</t>
  </si>
  <si>
    <t>keep moving though</t>
  </si>
  <si>
    <t>and a</t>
  </si>
  <si>
    <t>ffa in 10</t>
  </si>
  <si>
    <t>yoyoy</t>
  </si>
  <si>
    <t>ayy</t>
  </si>
  <si>
    <t>lmao 2</t>
  </si>
  <si>
    <t>09-25-2018 17.25.31</t>
  </si>
  <si>
    <t>group-8_09-25-2018-17.25.31</t>
  </si>
  <si>
    <t>7498cf3a-b29a-412d-b0ab-3cac5287a1a0</t>
  </si>
  <si>
    <t>Did the board reset?</t>
  </si>
  <si>
    <t>52253e80-14b2-4aad-98a5-fa48beaee24f</t>
  </si>
  <si>
    <t>How many rounds are there?</t>
  </si>
  <si>
    <t>group-9_09-25-2018-17.25.31</t>
  </si>
  <si>
    <t>dab94528-8f21-410e-b935-5d286762e2ea</t>
  </si>
  <si>
    <t>i think it went great, but it think that if we get to the point where we only have one on the screen, we shouldn't just immediately take it so that more can generate</t>
  </si>
  <si>
    <t>e5db0c8d-d132-44dd-a454-34527dd18c84</t>
  </si>
  <si>
    <t>probably 10</t>
  </si>
  <si>
    <t>cd75c09d-1d6d-4a92-bbff-3a41dd1197c2</t>
  </si>
  <si>
    <t>but i think that waiting for 30 sec was a really good idea</t>
  </si>
  <si>
    <t>Let's use the same strategy each time, unless they change something</t>
  </si>
  <si>
    <t>lets try like 45 because we still finished early there</t>
  </si>
  <si>
    <t>6ee268f9-5da2-40d1-802b-f67a9f4a44dd</t>
  </si>
  <si>
    <t>9d7c2b1c-5f7c-4fd8-9071-e11a0f7d540d</t>
  </si>
  <si>
    <t>or we could all have atleast 1 to the left right up and down</t>
  </si>
  <si>
    <t>huh</t>
  </si>
  <si>
    <t>oh wait got it</t>
  </si>
  <si>
    <t>one on all four corners</t>
  </si>
  <si>
    <t>so when we get to the point where 1 is on the screen lets have 4 left</t>
  </si>
  <si>
    <t>in those areas</t>
  </si>
  <si>
    <t>If the board doesnt reset this round go into the chat before  we do anything</t>
  </si>
  <si>
    <t>b16bcdc5-cdb3-4ea5-a201-fc8df4c8678b</t>
  </si>
  <si>
    <t>quality work</t>
  </si>
  <si>
    <t>if the board doesn't reset xD</t>
  </si>
  <si>
    <t>what are we doing hahaha</t>
  </si>
  <si>
    <t>Don't try to grab every token you see? Try to keep them in groups I think</t>
  </si>
  <si>
    <t>I think the best strategy is to wait and keep a lot of tokens on the board so they continue to regenerate</t>
  </si>
  <si>
    <t>so, what would be the point of monetary penalties</t>
  </si>
  <si>
    <t>yeah i think thats right</t>
  </si>
  <si>
    <t>Yes keep them in groups and grab the ones with the most tokens around them so that they re-generate</t>
  </si>
  <si>
    <t>so, i was thinking that the best strategy would be to go for tokens that are in the middle of a large group of tokens so they generate faster</t>
  </si>
  <si>
    <t>do we collect them on different parts of the screen are we all workig on the same screen?</t>
  </si>
  <si>
    <t>Okay, gotcha!</t>
  </si>
  <si>
    <t>i think same screen</t>
  </si>
  <si>
    <t>but yes large groups</t>
  </si>
  <si>
    <t>Only give penalties if you see a person grabbing every token?</t>
  </si>
  <si>
    <t>so should we all collect from different quadrants im confused</t>
  </si>
  <si>
    <t>i think penalties should be to slow down the process and to give more of a chance for token to generate</t>
  </si>
  <si>
    <t>i think it's the same screen???</t>
  </si>
  <si>
    <t>yes agree</t>
  </si>
  <si>
    <t>That seems fair, I don't see why we would need to use them</t>
  </si>
  <si>
    <t>so keep more tokens on the screen, go for tokens that are in the middle of large groups, and use penalties to slow us down if we are taking too many tokens?</t>
  </si>
  <si>
    <t>so, basically your thought is if someone is taking tokens too fast then you think they should get a monetary penalty?</t>
  </si>
  <si>
    <t>so are we all going for the same tokens since this is going to be the same screen??</t>
  </si>
  <si>
    <t>yeah i think so i don't think there would be any other reason to use them</t>
  </si>
  <si>
    <t>should we have specific directions for each of us, like north, south, east, west?</t>
  </si>
  <si>
    <t>up, down, side, side**</t>
  </si>
  <si>
    <t>that might be a good idea</t>
  </si>
  <si>
    <t>when do you want to try and clear the board, 30 sec?</t>
  </si>
  <si>
    <t>ill go with up</t>
  </si>
  <si>
    <t>yeah 30 sec is good</t>
  </si>
  <si>
    <t>ill go to the right</t>
  </si>
  <si>
    <t>ill go left</t>
  </si>
  <si>
    <t>ill take down</t>
  </si>
  <si>
    <t>Let's try to create a checkerboard of tokens</t>
  </si>
  <si>
    <t>so, what did everyone think</t>
  </si>
  <si>
    <t>Do we know if the board resets after every round?</t>
  </si>
  <si>
    <t>idk about anyone else, but i think it went good</t>
  </si>
  <si>
    <t>that was fine keep it the same!</t>
  </si>
  <si>
    <t>i did too</t>
  </si>
  <si>
    <t>i thought it was good</t>
  </si>
  <si>
    <t>Not sure</t>
  </si>
  <si>
    <t>okay so we'll stick with the same strategy</t>
  </si>
  <si>
    <t>cool (:</t>
  </si>
  <si>
    <t>how many rounds do we have</t>
  </si>
  <si>
    <t>i'm not really sure</t>
  </si>
  <si>
    <t>Even if it doesn't, I think trying to maintain a checkerboard of tokens on the board will make it so tokens will always be regenerating and we can all pick up the ones in between</t>
  </si>
  <si>
    <t>If it resets after every round we should try to manage time by starting the the first strategy for the first 3.5 minutes then grabbing all remaining ones at the end</t>
  </si>
  <si>
    <t>do yall wanna try taking the first like 30 sec to just let more generate</t>
  </si>
  <si>
    <t>yeah we can try that</t>
  </si>
  <si>
    <t>will it generate if we leave it alone?</t>
  </si>
  <si>
    <t>like without taking anything?</t>
  </si>
  <si>
    <t>so dont do anything first 30 seconds??</t>
  </si>
  <si>
    <t>i think so, i feel like it will help because more will generate if more are on the screen</t>
  </si>
  <si>
    <t>if nothing changes, should we go ahead and get tokens?</t>
  </si>
  <si>
    <t>okay we can do that</t>
  </si>
  <si>
    <t>Let's get this bread</t>
  </si>
  <si>
    <t>so dont take tokens first 30 seconds??</t>
  </si>
  <si>
    <t>kk sounds good</t>
  </si>
  <si>
    <t>LOL but for real let's get!</t>
  </si>
  <si>
    <t>it*</t>
  </si>
  <si>
    <t>t3</t>
  </si>
  <si>
    <t>09-07-2018 13.29.04</t>
  </si>
  <si>
    <t>group-13_09-07-2018-13.29.04</t>
  </si>
  <si>
    <t>ae519c50-5a27-4d28-8bbe-06838cab3817</t>
  </si>
  <si>
    <t>nice job team</t>
  </si>
  <si>
    <t>group-14_09-07-2018-13.29.04</t>
  </si>
  <si>
    <t>6146ec73-e729-4a20-b7a4-1a63b6365b7b</t>
  </si>
  <si>
    <t>i feel like that was good</t>
  </si>
  <si>
    <t>group-12_09-07-2018-13.29.04</t>
  </si>
  <si>
    <t>eba2f4e7-157c-4adb-a101-929fa38f3d43</t>
  </si>
  <si>
    <t>e6e9bd6e-740b-4a19-b6bb-7bb48ee13192</t>
  </si>
  <si>
    <t>2 killed it out there</t>
  </si>
  <si>
    <t>7f0eeeb5-8498-4e1e-94b2-c5e035edbc08</t>
  </si>
  <si>
    <t>guys that was good!!!</t>
  </si>
  <si>
    <t>eafae6cd-39f1-4685-ace4-06acb0a40d46</t>
  </si>
  <si>
    <t>i think that works really well</t>
  </si>
  <si>
    <t>43e5ce1e-acda-4763-8ee8-7170b462a4c8</t>
  </si>
  <si>
    <t>once again, worked well</t>
  </si>
  <si>
    <t>yeppp</t>
  </si>
  <si>
    <t>4db90bc6-2538-417d-805e-92723e8136ff</t>
  </si>
  <si>
    <t>I'm being way too nice lmao</t>
  </si>
  <si>
    <t>e8b846b1-313b-4b7a-a404-c133c48e0f6a</t>
  </si>
  <si>
    <t>we're thriving</t>
  </si>
  <si>
    <t>5a1947e9-d724-4edf-862b-e1062ca2f729</t>
  </si>
  <si>
    <t>I think the previous way earned a higher profit. Although I couldve managed my resources better. the spawn rate wasnt so good.</t>
  </si>
  <si>
    <t>do you think it helped waiting the 15 secs at the beginning?</t>
  </si>
  <si>
    <t>hell yeah we are</t>
  </si>
  <si>
    <t>72fad3be-d7ed-4739-b9d1-8b4139c5c265</t>
  </si>
  <si>
    <t>ok @4 my strategy is to get the ones that are in the middle of a group</t>
  </si>
  <si>
    <t>yea i think it did, at least a little bit</t>
  </si>
  <si>
    <t>i like dividing it like that</t>
  </si>
  <si>
    <t xml:space="preserve">Yeah, same </t>
  </si>
  <si>
    <t>i got more this round then last</t>
  </si>
  <si>
    <t>Like in their 3x3 squares</t>
  </si>
  <si>
    <t>Alright then we will stick to that</t>
  </si>
  <si>
    <t>oops, i forgot to wait at the beginning</t>
  </si>
  <si>
    <t>loll</t>
  </si>
  <si>
    <t>bt in the end if someone is really low then let  us know and we can all spare</t>
  </si>
  <si>
    <t>spare some to that person i meant</t>
  </si>
  <si>
    <t>at the end i had waay more then i needed feel free if we have time to just go snatch from my area</t>
  </si>
  <si>
    <t>so no changes at all to the plan?</t>
  </si>
  <si>
    <t>yea so i kinda dont understand why your struggling so much</t>
  </si>
  <si>
    <t>how about when we have 60 seconds left, we stop collecting to help the last few regenerate before we collect them all at 50 seconds. does that make sense?</t>
  </si>
  <si>
    <t>Alrighty :)</t>
  </si>
  <si>
    <t>yea it does, sounds fine</t>
  </si>
  <si>
    <t>8b118fff-1259-4f84-a7ce-3b911bb5b404</t>
  </si>
  <si>
    <t>so pause for 10 seconds then collect in the last 50</t>
  </si>
  <si>
    <t>i just kinda pick random ones idk</t>
  </si>
  <si>
    <t>yeah, exactly!</t>
  </si>
  <si>
    <t>Because I'm hesitant to collect them I guess</t>
  </si>
  <si>
    <t>agian limit that to the last 30 second if possible</t>
  </si>
  <si>
    <t>thats okay with me</t>
  </si>
  <si>
    <t>i feel like the 50 secs was the perfect amount of time</t>
  </si>
  <si>
    <t>yep</t>
  </si>
  <si>
    <t>ok... so you dont like money?</t>
  </si>
  <si>
    <t>No, I do, but I also like equity</t>
  </si>
  <si>
    <t>Go Cards!</t>
  </si>
  <si>
    <t>im also trying to stay around like idk 70 to 90 bits?</t>
  </si>
  <si>
    <t>about same i've been averaging around 60s</t>
  </si>
  <si>
    <t>whet?</t>
  </si>
  <si>
    <t>I still think the quads would work nicely but I'm for whatever the group wants too</t>
  </si>
  <si>
    <t>this is the easiet money ive made in a while</t>
  </si>
  <si>
    <t>lmao same</t>
  </si>
  <si>
    <t>but like i said i need to manage my resources better</t>
  </si>
  <si>
    <t>well how many rounds do we have</t>
  </si>
  <si>
    <t>thats a good range to shoot for and then again see how the round goes with the extra</t>
  </si>
  <si>
    <t>we can try it 1 round</t>
  </si>
  <si>
    <t>@ 2 no clue</t>
  </si>
  <si>
    <t>haha, this is the best study i have been a part of</t>
  </si>
  <si>
    <t>the 70-90</t>
  </si>
  <si>
    <t>see how it goes</t>
  </si>
  <si>
    <t>I have no idea.. Each one of these talks and rounds together are 10min</t>
  </si>
  <si>
    <t>il probab;y chill around 75 this go so as soon asi hit that feel free to take mine you all</t>
  </si>
  <si>
    <t>yeah! its been the most fun</t>
  </si>
  <si>
    <t>as soon as i *</t>
  </si>
  <si>
    <t>this is my first study sooo its all downhill from here lmao</t>
  </si>
  <si>
    <t>top right</t>
  </si>
  <si>
    <t>they are paying us to play a game and its glorious i love this study</t>
  </si>
  <si>
    <t>ok do yall want to do quads this next round?</t>
  </si>
  <si>
    <t>If this is supposed to last 2hr, then we should have 40 more for 1hr and 60 more for the next... That should add up to 10 more rounds I believe</t>
  </si>
  <si>
    <t>top left again homies</t>
  </si>
  <si>
    <t>we can try it and see a round</t>
  </si>
  <si>
    <t>If we're doing quads I'll take upper right</t>
  </si>
  <si>
    <t>play a game and be nice to each other and you get paid lmao</t>
  </si>
  <si>
    <t>i wonder what the point of penalizing is?</t>
  </si>
  <si>
    <t>I dont understand the penalties. what purpose do they serve?</t>
  </si>
  <si>
    <t>i wonder how many rounds there are</t>
  </si>
  <si>
    <t>i think 4</t>
  </si>
  <si>
    <t>ok so then ill take bottom right</t>
  </si>
  <si>
    <t>the more rounds, the more $$$</t>
  </si>
  <si>
    <t>yeee</t>
  </si>
  <si>
    <t>@3?</t>
  </si>
  <si>
    <t>:]</t>
  </si>
  <si>
    <t>are we doing quads</t>
  </si>
  <si>
    <t>and wait</t>
  </si>
  <si>
    <t>I think it' better to just let them build up over the round</t>
  </si>
  <si>
    <t>then go ham in my sector</t>
  </si>
  <si>
    <t>sup</t>
  </si>
  <si>
    <t>I believe it is best to wait</t>
  </si>
  <si>
    <t>lets not penalize anyone</t>
  </si>
  <si>
    <t>Lets leave a cluster to consistently renew resources.</t>
  </si>
  <si>
    <t>Alright, lets not give any penalties</t>
  </si>
  <si>
    <t>Maximize the amount regenerated</t>
  </si>
  <si>
    <t>how do we do that</t>
  </si>
  <si>
    <t>i was going to say, why penalize?</t>
  </si>
  <si>
    <t>It will maximize profits</t>
  </si>
  <si>
    <t>cool w me</t>
  </si>
  <si>
    <t>I have a strategy</t>
  </si>
  <si>
    <t>and only get the tokens not surrounded by anything first</t>
  </si>
  <si>
    <t>we also only have a set number dont we?</t>
  </si>
  <si>
    <t>remeber the goal is to get as many tokens as possible</t>
  </si>
  <si>
    <t>yea like... lets not be cutthroat lmao</t>
  </si>
  <si>
    <t>that's what I remember too</t>
  </si>
  <si>
    <t>the clusters increase</t>
  </si>
  <si>
    <t>go ahead 4</t>
  </si>
  <si>
    <t>Remember that the tokens will regenerate fastest when surrounded by others</t>
  </si>
  <si>
    <t>1 stays in top left, 2 stays in top right, 3 in bottom left, and 4 in bottom right</t>
  </si>
  <si>
    <t>ooooooo gotcha</t>
  </si>
  <si>
    <t>cool with me</t>
  </si>
  <si>
    <t>Agreed go after the lone ones first. Then towards the end we can free for all if there is a time limit.</t>
  </si>
  <si>
    <t>so we dont take each others tokens</t>
  </si>
  <si>
    <t>sounds good yea</t>
  </si>
  <si>
    <t>and how about no ones gives pentalies that way we all get some</t>
  </si>
  <si>
    <t>Y'all this makes no sense</t>
  </si>
  <si>
    <t>the tokens reappear, so don't just get all of them right away</t>
  </si>
  <si>
    <t>So I would suggest leaving at least three or four around the targeted spot</t>
  </si>
  <si>
    <t>yeah me too</t>
  </si>
  <si>
    <t>and make sure to try to leave 2 tokens together so they will come back faster</t>
  </si>
  <si>
    <t>so going steady will allow more tokens to apper and for us to get more</t>
  </si>
  <si>
    <t>we got this!</t>
  </si>
  <si>
    <t>I think that the penalizing is to turn us against each other</t>
  </si>
  <si>
    <t>that plan sounds good to me</t>
  </si>
  <si>
    <t>honestly me either @2</t>
  </si>
  <si>
    <t>i mean there are a total of nine rounds yeah?</t>
  </si>
  <si>
    <t>I collected 128 in the practice round</t>
  </si>
  <si>
    <t>sure it seems pretty straightforward. We need only obey the agreement to maximize the profits.</t>
  </si>
  <si>
    <t>ones close to the wall and corners regen fast</t>
  </si>
  <si>
    <t>by waiting for tokens to regenerage</t>
  </si>
  <si>
    <t>let's do that</t>
  </si>
  <si>
    <t>like lmao what's this for</t>
  </si>
  <si>
    <t>honestly 2 just wait and allow the tokens to appear dont just take them out all at once</t>
  </si>
  <si>
    <t>idk @2</t>
  </si>
  <si>
    <t>im just here for make extra money</t>
  </si>
  <si>
    <t>gotchuuu</t>
  </si>
  <si>
    <t>so just pick off the extras until it gets closer to the end of our time</t>
  </si>
  <si>
    <t>i think so yeah</t>
  </si>
  <si>
    <t>How many should we allow to respwan before collecting from the cluster? How many should we pick until we wait for the cool off?</t>
  </si>
  <si>
    <t>its to see how people make descisions</t>
  </si>
  <si>
    <t>so basically take your time and dont steal or give out any penalties</t>
  </si>
  <si>
    <t>i needed the credit for psych</t>
  </si>
  <si>
    <t>can we not pentalize each other?</t>
  </si>
  <si>
    <t>epic plan</t>
  </si>
  <si>
    <t>sounds rad</t>
  </si>
  <si>
    <t>and watch the time. at the end of the round. grab as many tokens as possible since they wont need to regen</t>
  </si>
  <si>
    <t>I think that penalizing should be used if one person is being selfish</t>
  </si>
  <si>
    <t>lets do this!</t>
  </si>
  <si>
    <t>that's fair</t>
  </si>
  <si>
    <t>yea, for the practice i got all of them in 60</t>
  </si>
  <si>
    <t>i agree 4</t>
  </si>
  <si>
    <t>But not excessively because that will harm all of us</t>
  </si>
  <si>
    <t>right @4</t>
  </si>
  <si>
    <t>how long do we have till its over?</t>
  </si>
  <si>
    <t>I assume same as before.</t>
  </si>
  <si>
    <t>so, allow yourself time to clean up the space</t>
  </si>
  <si>
    <t>I'm not sure about the purpose of the study--perhaps to evaluate cooperation?</t>
  </si>
  <si>
    <t>alright yall lets make this moneyyyyyyyyyyy</t>
  </si>
  <si>
    <t>cus time adds up havin to click the arrow key and spacebar over and over</t>
  </si>
  <si>
    <t>sounds good! I would say the last minute or 45 seconds. start cleaning up</t>
  </si>
  <si>
    <t>yeeeeee</t>
  </si>
  <si>
    <t>so why not just wait unill theres say 30 or whatever seconds left then get them all</t>
  </si>
  <si>
    <t>Yeeess @3</t>
  </si>
  <si>
    <t>should we all take like a corner? and leave the middle to make more?</t>
  </si>
  <si>
    <t>I like that idea</t>
  </si>
  <si>
    <t>bottom right for me</t>
  </si>
  <si>
    <t>Good luck and may the odds be ever in your favor</t>
  </si>
  <si>
    <t>so just to make sure, if one token is by itself it wont regen?</t>
  </si>
  <si>
    <t>that was a fast 5 minutes</t>
  </si>
  <si>
    <t>it takes a lot longer</t>
  </si>
  <si>
    <t>but what if theres only a cluster in the middle?</t>
  </si>
  <si>
    <t>Yeah lol</t>
  </si>
  <si>
    <t>no, it will not if you collect it</t>
  </si>
  <si>
    <t>this really gonna be 2 hrs</t>
  </si>
  <si>
    <t>i hope not im hungry af</t>
  </si>
  <si>
    <t>true maybe keep it free for all</t>
  </si>
  <si>
    <t>willlllddd</t>
  </si>
  <si>
    <t>xD</t>
  </si>
  <si>
    <t>Then you go only so far as your sector but make sure to leave a bit to respawn</t>
  </si>
  <si>
    <t>so make sure a token is next to it beffore you collect it</t>
  </si>
  <si>
    <t>sameee</t>
  </si>
  <si>
    <t>do like we said first and get the lonely ones</t>
  </si>
  <si>
    <t>i ate before i came</t>
  </si>
  <si>
    <t>smart</t>
  </si>
  <si>
    <t>so three you can grab some more there</t>
  </si>
  <si>
    <t>start collcting them all now</t>
  </si>
  <si>
    <t>it's getting  little sparse guys</t>
  </si>
  <si>
    <t>3 chill out</t>
  </si>
  <si>
    <t>oof</t>
  </si>
  <si>
    <t>woo</t>
  </si>
  <si>
    <t>so how was that?</t>
  </si>
  <si>
    <t>omg i didnt mean to do that'</t>
  </si>
  <si>
    <t>making that shmoneyyy</t>
  </si>
  <si>
    <t>that went well!</t>
  </si>
  <si>
    <t>ok 3 we all want money we cant get that without tokens</t>
  </si>
  <si>
    <t>we finished early so lets start finally collection at 50</t>
  </si>
  <si>
    <t>alright that went well i think you're good dont worry about it</t>
  </si>
  <si>
    <t>Should we assign quadrants?</t>
  </si>
  <si>
    <t>should we wait about 12-15 seconds before we start collecting to maybe allow more tokens to generate</t>
  </si>
  <si>
    <t>I think we did good managing resources. At around 80-60 seocnds it can be a free for all</t>
  </si>
  <si>
    <t>it's cool</t>
  </si>
  <si>
    <t>To pace the way we each want to regen the tokens?</t>
  </si>
  <si>
    <t>how about now we now divided in sections instead of taking over</t>
  </si>
  <si>
    <t>i'd say 50 seconds should be enough time to collect our areas</t>
  </si>
  <si>
    <t>i feel like at the last 10 seconds we should get whatever the fastest because they aren't going to rejuvinate fast enough for it to matter if they multiply</t>
  </si>
  <si>
    <t>that will give us more to collect and the more we have  on the board, the faster the others will generate</t>
  </si>
  <si>
    <t>and 50 seconds will work for the end</t>
  </si>
  <si>
    <t>idk that could work</t>
  </si>
  <si>
    <t>like everyone gets their corner after the single ones are all gone</t>
  </si>
  <si>
    <t>and yeah that sounds good to me</t>
  </si>
  <si>
    <t>yeaa</t>
  </si>
  <si>
    <t>Again, they go a lot faster when there are more of them--collecting aggressively is unecessary; Last 10 seconds being free-for-all sounds fair to me</t>
  </si>
  <si>
    <t>everyone ok with doing the saem thing again?</t>
  </si>
  <si>
    <t>3 that make since</t>
  </si>
  <si>
    <t>yeah, i am. how did you guys like the sections?</t>
  </si>
  <si>
    <t>the quadrants aren't always going to rejuvinate at an equal pace</t>
  </si>
  <si>
    <t>yep, and no penalties again</t>
  </si>
  <si>
    <t>i thought it worked well</t>
  </si>
  <si>
    <t>or even start with the same amount of tokens</t>
  </si>
  <si>
    <t>loose borders? lets not sweat if we go over too much</t>
  </si>
  <si>
    <t>yea it sounds good, us working together works better for all of us so we all get $$</t>
  </si>
  <si>
    <t>and how could be destinguish the exact boundy lines</t>
  </si>
  <si>
    <t>i like things the way they are</t>
  </si>
  <si>
    <t>ok so no quads but last 10 rack em up</t>
  </si>
  <si>
    <t>the sections were okay, no complains here</t>
  </si>
  <si>
    <t>i agree @1</t>
  </si>
  <si>
    <t>yea same here</t>
  </si>
  <si>
    <t>tru @1</t>
  </si>
  <si>
    <t>i think having like a 4x4 area with some wiggle room is good</t>
  </si>
  <si>
    <t>yeah but also dont be an asshole and try to take more than you should</t>
  </si>
  <si>
    <t>big cluster in the middel??</t>
  </si>
  <si>
    <t>if yall have psych edna ross is the real g</t>
  </si>
  <si>
    <t>divide the cluster in 4ths</t>
  </si>
  <si>
    <t>i feel like we were doing fine with keeping them rejuvinating</t>
  </si>
  <si>
    <t>Yeah I really like her</t>
  </si>
  <si>
    <t>with respective corners</t>
  </si>
  <si>
    <t>i dont have her :(</t>
  </si>
  <si>
    <t>so heres the game plan: wait about 15-20 seconds before we start collecting, then try to collect the ones around the edges and corners. when there is 50 seconds left, lets collect them all</t>
  </si>
  <si>
    <t>or psych at all</t>
  </si>
  <si>
    <t>i wish i had her ive heard nothing but good things about her</t>
  </si>
  <si>
    <t>we could all split everything. we see how many tokens we all get through out</t>
  </si>
  <si>
    <t>I disagree a bit, but okay</t>
  </si>
  <si>
    <t>middle **</t>
  </si>
  <si>
    <t>sounds good, within our areas again right?</t>
  </si>
  <si>
    <t>about the rejuvination</t>
  </si>
  <si>
    <t>she's amazing 10/10</t>
  </si>
  <si>
    <t>coolio [:</t>
  </si>
  <si>
    <t>why @ 4</t>
  </si>
  <si>
    <t>and you can collect the ones in the middle, but make sure you leave enough so they can regenerate</t>
  </si>
  <si>
    <t>I got 47 but I guess I was being too patient</t>
  </si>
  <si>
    <t>We have a good team! We got this</t>
  </si>
  <si>
    <t>yep, sounds good</t>
  </si>
  <si>
    <t>just gotta send it</t>
  </si>
  <si>
    <t>yep!</t>
  </si>
  <si>
    <t>you can take you time just dont take TOO much time</t>
  </si>
  <si>
    <t>I love that we all have a mutual understanding of @ing each other like a real group chat hahahahhah</t>
  </si>
  <si>
    <t>enthusiasm</t>
  </si>
  <si>
    <t>yay!</t>
  </si>
  <si>
    <t>lol fr tho</t>
  </si>
  <si>
    <t>If someones sector has none let some spawn over into there for them</t>
  </si>
  <si>
    <t>@3</t>
  </si>
  <si>
    <t>It's just that if I don't wait though the area will start to get even sparser</t>
  </si>
  <si>
    <t>and go</t>
  </si>
  <si>
    <t>09-12-2018 15.13.56</t>
  </si>
  <si>
    <t>group-14_09-12-2018-15.13.56</t>
  </si>
  <si>
    <t>cefa77b8-b95e-4e29-a173-9e504b832193</t>
  </si>
  <si>
    <t>So that kinda fell apart</t>
  </si>
  <si>
    <t>group-13_09-12-2018-15.13.56</t>
  </si>
  <si>
    <t>63ab78b8-3843-48c0-b8a5-40cc9ba1400a</t>
  </si>
  <si>
    <t>group-12_09-12-2018-15.13.56</t>
  </si>
  <si>
    <t>a7630a54-9069-49e5-86c3-b1216c10a7d2</t>
  </si>
  <si>
    <t>Okay so youre telling me</t>
  </si>
  <si>
    <t>c117a6f2-27c0-4dc3-bc77-addb86cd5901</t>
  </si>
  <si>
    <t>howd yall do?</t>
  </si>
  <si>
    <t>143b073f-2ce6-46a5-8691-e86a23a77104</t>
  </si>
  <si>
    <t>leave a square shape</t>
  </si>
  <si>
    <t>I made like a dollar</t>
  </si>
  <si>
    <t>d0a3cfab-0d85-4583-b9c1-168daad7a21a</t>
  </si>
  <si>
    <t>okay so 1 why did you make them look so orderly</t>
  </si>
  <si>
    <t>d887e540-233b-4439-a987-2ec5624d8b9c</t>
  </si>
  <si>
    <t>okay is there a stragety or are we all equally lost</t>
  </si>
  <si>
    <t>7cdcfd7d-c496-46f8-9962-770ec82b3cca</t>
  </si>
  <si>
    <t>top left is 1, top right is 2, bottom left is 3, bottom right is 4</t>
  </si>
  <si>
    <t>e15c04f2-c257-439f-91c8-d18504a3bfdf</t>
  </si>
  <si>
    <t>every other row and every other column</t>
  </si>
  <si>
    <t>the only decisions to be made here is eating little green diamonds</t>
  </si>
  <si>
    <t>a50f3556-5a48-4d6a-991f-043c47d8c4d1</t>
  </si>
  <si>
    <t>who got the highest</t>
  </si>
  <si>
    <t>76c71418-b466-4fe0-a37b-58360b7c3717</t>
  </si>
  <si>
    <t>that wont work</t>
  </si>
  <si>
    <t>Me</t>
  </si>
  <si>
    <t>I dont know how</t>
  </si>
  <si>
    <t>we have to make a semi quare shape</t>
  </si>
  <si>
    <t>because some areas wont generate</t>
  </si>
  <si>
    <t>therefore ther will be only one space between each of the tokens</t>
  </si>
  <si>
    <t>it can only respawn if it has one or more touching it</t>
  </si>
  <si>
    <t>This next time let's just wait the first minute and don't snag any then it'll be easier to make that grid</t>
  </si>
  <si>
    <t xml:space="preserve">and then right at the end, grab all of the tokens on your part because it wont matter if they respawn, itll end </t>
  </si>
  <si>
    <t>I think I explained wrong that time</t>
  </si>
  <si>
    <t>Semi square like almost a square you just leave one out?</t>
  </si>
  <si>
    <t>Like the first row leave all of them</t>
  </si>
  <si>
    <t>or just a gap in the middle of a complete square ?</t>
  </si>
  <si>
    <t>So this is all about strategy</t>
  </si>
  <si>
    <t>or we could all take a corner</t>
  </si>
  <si>
    <t>then every other token on the second row</t>
  </si>
  <si>
    <t>2- outside rows?</t>
  </si>
  <si>
    <t>then leave all of the third</t>
  </si>
  <si>
    <t>but not in the middle</t>
  </si>
  <si>
    <t>etc etc</t>
  </si>
  <si>
    <t>Okay try to leave as many clustered up as possible</t>
  </si>
  <si>
    <t>idk if what we were doing is getting all of us the ost points possible</t>
  </si>
  <si>
    <t>imagine a 6x6 square</t>
  </si>
  <si>
    <t>3 you were about to get that penalty last round lmao</t>
  </si>
  <si>
    <t>dont take them out of the middle</t>
  </si>
  <si>
    <t>with one slight middle side missing</t>
  </si>
  <si>
    <t>hahaahahah</t>
  </si>
  <si>
    <t>i didn't mean to</t>
  </si>
  <si>
    <t>I think if we leave the whole outline it'll be easier to see which ones to take</t>
  </si>
  <si>
    <t>lol what i do</t>
  </si>
  <si>
    <t>you were playing pacman lol</t>
  </si>
  <si>
    <t>that will regan fast</t>
  </si>
  <si>
    <t>you were just grabbing all of them</t>
  </si>
  <si>
    <t>ok so start on the second row and second column</t>
  </si>
  <si>
    <t>then when there's like 30 seconds left go wild and grab like all of them because they wont persist</t>
  </si>
  <si>
    <t>but dont take all of them</t>
  </si>
  <si>
    <t>k idk wth im doing</t>
  </si>
  <si>
    <t>im so confused i just want money</t>
  </si>
  <si>
    <t>everyother one</t>
  </si>
  <si>
    <t>Okay got iy</t>
  </si>
  <si>
    <t>ny bad</t>
  </si>
  <si>
    <t>I mean yeah to 3</t>
  </si>
  <si>
    <t>stick to the strategy</t>
  </si>
  <si>
    <t>it</t>
  </si>
  <si>
    <t>my</t>
  </si>
  <si>
    <t>LOl same</t>
  </si>
  <si>
    <t>whats the plan this time</t>
  </si>
  <si>
    <t>Me too lol</t>
  </si>
  <si>
    <t>that waste time lol me and 4 are in it for the band$</t>
  </si>
  <si>
    <t>on the second row take every other cell</t>
  </si>
  <si>
    <t>we wont get money if we dont work together</t>
  </si>
  <si>
    <t>I thought we were here making legit decisions</t>
  </si>
  <si>
    <t>Yeah but this should make us all the most money</t>
  </si>
  <si>
    <t>But its just a big game</t>
  </si>
  <si>
    <t>Which is better</t>
  </si>
  <si>
    <t>then on the fourth row take every other one</t>
  </si>
  <si>
    <t>ik i thought it was gonna be like questions about how we spend our money</t>
  </si>
  <si>
    <t>then sixth</t>
  </si>
  <si>
    <t>etc</t>
  </si>
  <si>
    <t>yeah same</t>
  </si>
  <si>
    <t>So should we continue to stay in our corners</t>
  </si>
  <si>
    <t>whats wrong 4</t>
  </si>
  <si>
    <t>mi nombre es tres</t>
  </si>
  <si>
    <t>yes we should</t>
  </si>
  <si>
    <t>haha yeh</t>
  </si>
  <si>
    <t xml:space="preserve">no wonder this takes so long, we dont need this much time to communicate before </t>
  </si>
  <si>
    <t>Okay nice</t>
  </si>
  <si>
    <t>y tu</t>
  </si>
  <si>
    <t>4 you're the only one who knows whats going on don't be sad</t>
  </si>
  <si>
    <t>i gotta pee</t>
  </si>
  <si>
    <t>Yes honestly</t>
  </si>
  <si>
    <t>what yall have for lunch?</t>
  </si>
  <si>
    <t>thnx</t>
  </si>
  <si>
    <t>I haven't had lunch</t>
  </si>
  <si>
    <t>im actually suprised no one did the pentalty to other person thx guys</t>
  </si>
  <si>
    <t>Lol this is wild</t>
  </si>
  <si>
    <t>i need a nap</t>
  </si>
  <si>
    <t>hamburguesa</t>
  </si>
  <si>
    <t>tbh</t>
  </si>
  <si>
    <t>alrigty then</t>
  </si>
  <si>
    <t>yes lets please not do that</t>
  </si>
  <si>
    <t>papas fritas</t>
  </si>
  <si>
    <t>for real</t>
  </si>
  <si>
    <t>hamburgus</t>
  </si>
  <si>
    <t>usually ppl like to be mean and say they wont</t>
  </si>
  <si>
    <t>yeah i know</t>
  </si>
  <si>
    <t>damn 2 i would take you but idk u</t>
  </si>
  <si>
    <t>i mean pizza</t>
  </si>
  <si>
    <t>lets get this shmoney</t>
  </si>
  <si>
    <t>woohoo remember the grid thing</t>
  </si>
  <si>
    <t>let them build up</t>
  </si>
  <si>
    <t>Yeah 4 youre doing good</t>
  </si>
  <si>
    <t>let them grow make squares like me</t>
  </si>
  <si>
    <t>im doing the best tho and im not doingthat</t>
  </si>
  <si>
    <t>it really be like that</t>
  </si>
  <si>
    <t>oh crap sorry</t>
  </si>
  <si>
    <t>everyone stop let it regenerrate</t>
  </si>
  <si>
    <t>do it to me</t>
  </si>
  <si>
    <t>lool no ur good just letting u know</t>
  </si>
  <si>
    <t>until 50 secs</t>
  </si>
  <si>
    <t>in the last couple of seconds collect all of them</t>
  </si>
  <si>
    <t>HAHA</t>
  </si>
  <si>
    <t>nice</t>
  </si>
  <si>
    <t>good work</t>
  </si>
  <si>
    <t>we cleaned it out</t>
  </si>
  <si>
    <t>hey friends</t>
  </si>
  <si>
    <t>Hey guys</t>
  </si>
  <si>
    <t>how much did yall make just now?</t>
  </si>
  <si>
    <t>i'm so confused LOL</t>
  </si>
  <si>
    <t>why would we want to fine someone else if it hurts us too</t>
  </si>
  <si>
    <t>no clue</t>
  </si>
  <si>
    <t>no monetary penalties</t>
  </si>
  <si>
    <t>teamwork guys</t>
  </si>
  <si>
    <t>yeah that sounds shitty no penalties sounds good</t>
  </si>
  <si>
    <t>lets all make money</t>
  </si>
  <si>
    <t>also we just cant get rid of all of them because then no more will appear</t>
  </si>
  <si>
    <t>Yeah lets not</t>
  </si>
  <si>
    <t>instead we act as gruop to</t>
  </si>
  <si>
    <t>.make more</t>
  </si>
  <si>
    <t>hm</t>
  </si>
  <si>
    <t>3.20, I misread a couple questions</t>
  </si>
  <si>
    <t>I'm also confused</t>
  </si>
  <si>
    <t>in the practice round, i was going after ones that were in the middle of big groups so they would come back faster</t>
  </si>
  <si>
    <t>cfdf69e2-4056-45e8-b32e-5ac7d756f7f1</t>
  </si>
  <si>
    <t>what decisions are we supposed to be making</t>
  </si>
  <si>
    <t>i made 3.20</t>
  </si>
  <si>
    <t>So we</t>
  </si>
  <si>
    <t>no idea</t>
  </si>
  <si>
    <t>we're all agreed no penalties?</t>
  </si>
  <si>
    <t>on the tokens take the ones on the outside first</t>
  </si>
  <si>
    <t>Theyre monitoring our chat rn</t>
  </si>
  <si>
    <t>so i think, tell me if im wrong, but we want to get the tokens are much as possible, but leave enough so they regenerate so you can get more. but i dont understand what were doing different this round</t>
  </si>
  <si>
    <t>big brother is watching</t>
  </si>
  <si>
    <t>Yes i guess thats it</t>
  </si>
  <si>
    <t>I'm thinking if we have a lot of empty spots and wait to have them all outlined by 8 then they'll regen waay quick</t>
  </si>
  <si>
    <t>them being grouped means better regenerationand correct no penalties</t>
  </si>
  <si>
    <t>So like a grid</t>
  </si>
  <si>
    <t>does anyone know how many rounds there are?</t>
  </si>
  <si>
    <t>make a square</t>
  </si>
  <si>
    <t>i like grid</t>
  </si>
  <si>
    <t>i wanna say it said 9 somewhere tbh</t>
  </si>
  <si>
    <t>its supposed to take like 2 hours</t>
  </si>
  <si>
    <t>it said the resource was gonna be bigger</t>
  </si>
  <si>
    <t>you do?</t>
  </si>
  <si>
    <t>if you leave dots in a cube or circular tthey regenerate faster</t>
  </si>
  <si>
    <t>rt</t>
  </si>
  <si>
    <t>idk what grid is lol</t>
  </si>
  <si>
    <t>facts</t>
  </si>
  <si>
    <t>So it looks like this</t>
  </si>
  <si>
    <t>Oh okay</t>
  </si>
  <si>
    <t>ohhhhh</t>
  </si>
  <si>
    <t>-----------</t>
  </si>
  <si>
    <t>im dumb</t>
  </si>
  <si>
    <t>kinda like a train in call of duty zombies</t>
  </si>
  <si>
    <t>how many units wide will each box in the grid be?</t>
  </si>
  <si>
    <t>- - - - - - -</t>
  </si>
  <si>
    <t>------------</t>
  </si>
  <si>
    <t>- - - - - -</t>
  </si>
  <si>
    <t>soeveryone stay in a corner</t>
  </si>
  <si>
    <t>any parties this weekend?</t>
  </si>
  <si>
    <t>i was just leaving 1 in the practice round and that wasnt good</t>
  </si>
  <si>
    <t>since its only 4 people lets make four corner sections'</t>
  </si>
  <si>
    <t>yes we all need a corner</t>
  </si>
  <si>
    <t>hahahahah</t>
  </si>
  <si>
    <t>3 have you ever used graph paper?</t>
  </si>
  <si>
    <t>ill take the top left</t>
  </si>
  <si>
    <t>like we leave a line of tokens in every other row and column so every empty space is surrounded by 8</t>
  </si>
  <si>
    <t>lo ys</t>
  </si>
  <si>
    <t>so just to confirm, we are supposd to be playing against each other right? but we arent</t>
  </si>
  <si>
    <t>lol yes</t>
  </si>
  <si>
    <t>no we aint</t>
  </si>
  <si>
    <t>ok i get it now</t>
  </si>
  <si>
    <t>I dont even know what we are supposed to do</t>
  </si>
  <si>
    <t>fr lmao</t>
  </si>
  <si>
    <t>our winnings are based off each others amswers</t>
  </si>
  <si>
    <t>then we scoop up those empty spaces as they regen</t>
  </si>
  <si>
    <t>ok so corners?</t>
  </si>
  <si>
    <t>i heard about a black out @ the red barn</t>
  </si>
  <si>
    <t>idk though</t>
  </si>
  <si>
    <t>the more we make the better for us</t>
  </si>
  <si>
    <t>4 seems to know best whats happening</t>
  </si>
  <si>
    <t>i'll take bottom right</t>
  </si>
  <si>
    <t xml:space="preserve">my birthday party next weekend, youre all invited </t>
  </si>
  <si>
    <t>bottom left for me</t>
  </si>
  <si>
    <t>that's sweet</t>
  </si>
  <si>
    <t>cause i read the document they handed out a while ago</t>
  </si>
  <si>
    <t>teamwork on 3</t>
  </si>
  <si>
    <t>TEAMWORK</t>
  </si>
  <si>
    <t>teamwork lol</t>
  </si>
  <si>
    <t>teamwork</t>
  </si>
  <si>
    <t>yall wild</t>
  </si>
  <si>
    <t>r we ready</t>
  </si>
  <si>
    <t>turn your phone off</t>
  </si>
  <si>
    <t>so are we taking the dots then going in the corner</t>
  </si>
  <si>
    <t>im ready</t>
  </si>
  <si>
    <t>This is gonna be rad</t>
  </si>
  <si>
    <t>or going straight to the corner</t>
  </si>
  <si>
    <t>1- top left, 4- top right, 2 bottom right, 3- bottom left</t>
  </si>
  <si>
    <t>so form a grid</t>
  </si>
  <si>
    <t>3 what are you doin there</t>
  </si>
  <si>
    <t>im dead</t>
  </si>
  <si>
    <t>so confused</t>
  </si>
  <si>
    <t>1 how are you making them so organized and why</t>
  </si>
  <si>
    <t>im lost</t>
  </si>
  <si>
    <t>chill out</t>
  </si>
  <si>
    <t>RIP MAC</t>
  </si>
  <si>
    <t>we messed up</t>
  </si>
  <si>
    <t>mine wont regen</t>
  </si>
  <si>
    <t>ya now theyre all gone lmao</t>
  </si>
  <si>
    <t>im confused asf</t>
  </si>
  <si>
    <t>every other row</t>
  </si>
  <si>
    <t>3 you're takin too many</t>
  </si>
  <si>
    <t>we all earn less if we get rid of all of them</t>
  </si>
  <si>
    <t>yeah i'm out of them completely</t>
  </si>
  <si>
    <t>just grab ones in the the middle of 3-4</t>
  </si>
  <si>
    <t>if there</t>
  </si>
  <si>
    <t>so the respawn faster</t>
  </si>
  <si>
    <t>what 1 said</t>
  </si>
  <si>
    <t>i wonder if they can regen like this</t>
  </si>
  <si>
    <t>oh it did</t>
  </si>
  <si>
    <t>I dont know what im doing</t>
  </si>
  <si>
    <t>maybe next time</t>
  </si>
  <si>
    <t>divide the screen in 4ths and take your side</t>
  </si>
  <si>
    <t>imm sooo sorry one</t>
  </si>
  <si>
    <t>ok i did better this time</t>
  </si>
  <si>
    <t>how many rounds is it?</t>
  </si>
  <si>
    <t>hahaha its okay</t>
  </si>
  <si>
    <t>we all did</t>
  </si>
  <si>
    <t>when it gets to like 40-50 seconds left start to grab all of the ones in your section</t>
  </si>
  <si>
    <t>only a few seconds to spare</t>
  </si>
  <si>
    <t>it works better</t>
  </si>
  <si>
    <t>yeah go us</t>
  </si>
  <si>
    <t>What if on this next round we don't grab any for like the first 3 minutes then on the last minute just go WILD</t>
  </si>
  <si>
    <t>4 stfu i wasnt trying to be mean or anything!! i want u to get ur momey too</t>
  </si>
  <si>
    <t>in the beggining dont collect dots</t>
  </si>
  <si>
    <t>So by then it'll be like full</t>
  </si>
  <si>
    <t>maybe like first 60 secs</t>
  </si>
  <si>
    <t>Whats happening</t>
  </si>
  <si>
    <t>but i feel like we paced that one well</t>
  </si>
  <si>
    <t>i honesty like did it kinda randomly and made rudamentary boxes</t>
  </si>
  <si>
    <t>in the begginning let them grow</t>
  </si>
  <si>
    <t>and they would reappear</t>
  </si>
  <si>
    <t>Yes we need to not collect them and let them build up and then collect at the end</t>
  </si>
  <si>
    <t>let them regen</t>
  </si>
  <si>
    <t>If we wait for it to be full then just go wild I feel like we could get way more points</t>
  </si>
  <si>
    <t>we all starting to get in</t>
  </si>
  <si>
    <t>Okay we got it this time</t>
  </si>
  <si>
    <t>Oh im so in</t>
  </si>
  <si>
    <t>i dont understand how ur suossed to make boxes honestly</t>
  </si>
  <si>
    <t>whoot whoot</t>
  </si>
  <si>
    <t>and becareful not to type numbers</t>
  </si>
  <si>
    <t>alright we have 7 more rounds wouldnt hurt to try</t>
  </si>
  <si>
    <t>now 4 dont take my tokens this time</t>
  </si>
  <si>
    <t>they wont regen after that</t>
  </si>
  <si>
    <t>type them in letter form</t>
  </si>
  <si>
    <t>why wont they</t>
  </si>
  <si>
    <t>oh crap i didnt know that happened lol</t>
  </si>
  <si>
    <t>like one, two, three, four</t>
  </si>
  <si>
    <t>oomg i didnt even think about that</t>
  </si>
  <si>
    <t>im dumb af</t>
  </si>
  <si>
    <t>If we just wait til the whole board fills up then just go for it at the end it won't matter</t>
  </si>
  <si>
    <t>that round only lasted 4 mins</t>
  </si>
  <si>
    <t>unless we all stop at a certian time</t>
  </si>
  <si>
    <t>LOL</t>
  </si>
  <si>
    <t>i agree to not collect anything for the first minute</t>
  </si>
  <si>
    <t>split the screen with your own viewpoint</t>
  </si>
  <si>
    <t>lets do good this time and make some moneys</t>
  </si>
  <si>
    <t>who else</t>
  </si>
  <si>
    <t>i think i may have done that to 1 in the first round im so sorry</t>
  </si>
  <si>
    <t>dang i didnt even notice</t>
  </si>
  <si>
    <t>Right if the first 3 minutes we do nothing then the last minute we go for it I think that'd be good pacing</t>
  </si>
  <si>
    <t>everyone has done it to me hahahah</t>
  </si>
  <si>
    <t>alright anything else we should knw</t>
  </si>
  <si>
    <t>dont think so</t>
  </si>
  <si>
    <t>How about we compromise and do nothing for the first 2 minutes</t>
  </si>
  <si>
    <t>then our board will be full and we wont have many coins</t>
  </si>
  <si>
    <t>everybody just be patient for the first 2 minutes or so</t>
  </si>
  <si>
    <t>i agree for 60s</t>
  </si>
  <si>
    <t>no one collect anything for the first twenty seconds</t>
  </si>
  <si>
    <t>Well then once it fills up we go for it</t>
  </si>
  <si>
    <t>or that</t>
  </si>
  <si>
    <t>it wont be possible to take everything on this computer</t>
  </si>
  <si>
    <t>only twent seconds</t>
  </si>
  <si>
    <t>so are yall just literally not gonna collect anything at first</t>
  </si>
  <si>
    <t>its 4 minutes though</t>
  </si>
  <si>
    <t>in one minute</t>
  </si>
  <si>
    <t>one you just put a nuber two</t>
  </si>
  <si>
    <t>Alright 1 minute then</t>
  </si>
  <si>
    <t>comment how long you are willing to wait</t>
  </si>
  <si>
    <t>60 secs</t>
  </si>
  <si>
    <t>its okay if we put numbers here</t>
  </si>
  <si>
    <t>dont type numbers</t>
  </si>
  <si>
    <t>will they regen without us doing anything tho</t>
  </si>
  <si>
    <t>if it gets like 100% full before then then we can just go for it</t>
  </si>
  <si>
    <t>yea it doesnt do anything here just when were playing</t>
  </si>
  <si>
    <t>yeah but dont get the hang of it</t>
  </si>
  <si>
    <t>what if we did the last four where only one of us get the green thing</t>
  </si>
  <si>
    <t>yeah they regen like that</t>
  </si>
  <si>
    <t>ok sweet</t>
  </si>
  <si>
    <t>lego</t>
  </si>
  <si>
    <t>alright lets do this</t>
  </si>
  <si>
    <t>This sounds like fun tho</t>
  </si>
  <si>
    <t>60 secs it is ;)</t>
  </si>
  <si>
    <t>remeber twenty sec</t>
  </si>
  <si>
    <t>lets gooo</t>
  </si>
  <si>
    <t>no cheating</t>
  </si>
  <si>
    <t>eaveryone take a corner</t>
  </si>
  <si>
    <t>when will it be 60 ses</t>
  </si>
  <si>
    <t>20 seconds</t>
  </si>
  <si>
    <t>180?</t>
  </si>
  <si>
    <t>one where im at is the middle</t>
  </si>
  <si>
    <t>wait yal;</t>
  </si>
  <si>
    <t>my bad 3</t>
  </si>
  <si>
    <t>gooo two</t>
  </si>
  <si>
    <t>lol ur not serious</t>
  </si>
  <si>
    <t>Okay next time I think waiting 90-100 seconds is the sweet spot</t>
  </si>
  <si>
    <t>at thirty start collecting</t>
  </si>
  <si>
    <t>:D</t>
  </si>
  <si>
    <t>1 that was dirty of u but its all good</t>
  </si>
  <si>
    <t>Yeah we have a ton of time here at the end that it's blank :D</t>
  </si>
  <si>
    <t>09-19-2019 17.22.17</t>
  </si>
  <si>
    <t>group-14_09-19-2019-17.22.17</t>
  </si>
  <si>
    <t>b0b7f190-a98a-4fba-9a55-ad86cab0d2b9</t>
  </si>
  <si>
    <t>how many did yall get</t>
  </si>
  <si>
    <t>group-12_09-19-2019-17.22.17</t>
  </si>
  <si>
    <t>894eb64e-8eb6-4177-8a25-6b56bd315be0</t>
  </si>
  <si>
    <t>i wish i could study in this room</t>
  </si>
  <si>
    <t>1b165961-8c90-47dc-9b10-64332e11b777</t>
  </si>
  <si>
    <t>good work folks</t>
  </si>
  <si>
    <t>aea52691-af9c-4282-82e7-1cccd7998e6a</t>
  </si>
  <si>
    <t>so if we dont mess with each other then we get about 70 tokens</t>
  </si>
  <si>
    <t>group-13_09-19-2019-17.22.17</t>
  </si>
  <si>
    <t>7d3e9a4c-d438-4597-a736-f4c1f77f7032</t>
  </si>
  <si>
    <t>How did you feel about that last round?</t>
  </si>
  <si>
    <t>b963613f-f75d-48e9-b665-c2559d471c6b</t>
  </si>
  <si>
    <t>okay sweet I think we all pretty much doubled what we had first round</t>
  </si>
  <si>
    <t>I think around 100</t>
  </si>
  <si>
    <t>70 is 1.4 dollars</t>
  </si>
  <si>
    <t>23be7e72-5451-40d3-8a8d-8aa971bb5205</t>
  </si>
  <si>
    <t>a little less than 100</t>
  </si>
  <si>
    <t>21d083bb-98f3-4178-b58a-c591bd29e6bb</t>
  </si>
  <si>
    <t>okay so we need to switch this up because it only benifits certain spots</t>
  </si>
  <si>
    <t>and there are 6 rounds right?</t>
  </si>
  <si>
    <t>how many rounds are theere supposed to be?</t>
  </si>
  <si>
    <t>4 needs to work on all the left over</t>
  </si>
  <si>
    <t>from me just letting it sit till 50 Seconds remaining i got 97</t>
  </si>
  <si>
    <t>im pretty sure they are 6 rounds</t>
  </si>
  <si>
    <t>862706ad-c16e-44cf-8998-ed28d45155a0</t>
  </si>
  <si>
    <t>hence the approx $10</t>
  </si>
  <si>
    <t>i saw we free for all it but no penalize allowed</t>
  </si>
  <si>
    <t>9fbdb692-4954-46bc-ad79-24bf5f556aac</t>
  </si>
  <si>
    <t>i think around like 80-90 tbh i already forgot</t>
  </si>
  <si>
    <t>22816ece-98ea-465a-bb53-578fa28a0614</t>
  </si>
  <si>
    <t>Yea we should definitely continue doin what were doin now</t>
  </si>
  <si>
    <t>Lmao</t>
  </si>
  <si>
    <t>if we free for all then there wont be a lot of tokens. i say we wait about 100 seconds so there are a lot of tokens to take</t>
  </si>
  <si>
    <t>if we free for all, there will be far less tokens for everyone</t>
  </si>
  <si>
    <t>3 gettin lit up next round what do you mean</t>
  </si>
  <si>
    <t>like if we go slow</t>
  </si>
  <si>
    <t>a 100 seconds without anyone doing anything and then free for all. how about that?</t>
  </si>
  <si>
    <t>oky cool</t>
  </si>
  <si>
    <t>yea, but you still getin wrecked</t>
  </si>
  <si>
    <t>lets try it and see</t>
  </si>
  <si>
    <t>yeah cant hurt to try</t>
  </si>
  <si>
    <t>so there are 240 seconds. lets wait till the 140 mark to start and then free for all. This is an experiment. Lets see how it goes</t>
  </si>
  <si>
    <t>my first round was ass so...</t>
  </si>
  <si>
    <t>i predict that if we do free for all though, itll hurt our team solidarity</t>
  </si>
  <si>
    <t>Should we rotate sections each round incase some areas of the map generate more than others? We could move clockwise each round?</t>
  </si>
  <si>
    <t>So</t>
  </si>
  <si>
    <t>i still love y'all</t>
  </si>
  <si>
    <t>we can try with one round</t>
  </si>
  <si>
    <t>yeah 1 rounds</t>
  </si>
  <si>
    <t>love you too b</t>
  </si>
  <si>
    <t>its love and mutual respect</t>
  </si>
  <si>
    <t>aww 2, you made me blush</t>
  </si>
  <si>
    <t>im gonna go take a nap after this. probably get food first</t>
  </si>
  <si>
    <t>i got something from 3 yall. dont trust it</t>
  </si>
  <si>
    <t>lol idk y we need 6 more mins</t>
  </si>
  <si>
    <t>4 im taking your cuddle buddy</t>
  </si>
  <si>
    <t>we can cuddle all togehter</t>
  </si>
  <si>
    <t>are you up to it 1?</t>
  </si>
  <si>
    <t>the point of this is to see if we eventually converge on each other</t>
  </si>
  <si>
    <t>theyre gonna throw stuff in to make us want to do that</t>
  </si>
  <si>
    <t>that's cool dude. Im going to your moms after this anyway</t>
  </si>
  <si>
    <t>the 6 minutes is so we can bicker and argue</t>
  </si>
  <si>
    <t>It doesn't matter to me. We can do that if everyone agrees</t>
  </si>
  <si>
    <t>i imagine all the other players discussing tactis and we are talking about cuddling HAHAHA</t>
  </si>
  <si>
    <t>plz don't :(</t>
  </si>
  <si>
    <t>we have to be strong</t>
  </si>
  <si>
    <t>i dont have a mom i have two dads</t>
  </si>
  <si>
    <t>meet me in the center in 148 seconds</t>
  </si>
  <si>
    <t>REEEEEEEEEEEEEEE</t>
  </si>
  <si>
    <t>awww look at us getting along</t>
  </si>
  <si>
    <t>get wreked 4</t>
  </si>
  <si>
    <t>I think it's just gonna be random each time so it probably wouldn't matter. Maybe we should do the free-for-all earlier than the last 20 seconds though</t>
  </si>
  <si>
    <t>2, i like you</t>
  </si>
  <si>
    <t>GENDER IS FLUID</t>
  </si>
  <si>
    <t>like a lil family</t>
  </si>
  <si>
    <t>no penalties, hard rule</t>
  </si>
  <si>
    <t>;)</t>
  </si>
  <si>
    <t>p.e.r.i.o.d</t>
  </si>
  <si>
    <t>no matter what happens we stick together</t>
  </si>
  <si>
    <t>50 seconds?</t>
  </si>
  <si>
    <t>as long as we all stay in our area, and keep doing what we're doing, we,ll all leave here with good money</t>
  </si>
  <si>
    <t>we're all in this together</t>
  </si>
  <si>
    <t>I agree but the longer we go before free for all the more chance for regeneration</t>
  </si>
  <si>
    <t>anyone want to go to jimmy johns and spend the money we got here after this? hahaha</t>
  </si>
  <si>
    <t>put your head in the game</t>
  </si>
  <si>
    <t>i cant wait for the 3rd floor renovation of ekstrom to be done</t>
  </si>
  <si>
    <t>nah imma spend my share on gas</t>
  </si>
  <si>
    <t>1 literally sounds like the proctor</t>
  </si>
  <si>
    <t>fair</t>
  </si>
  <si>
    <t>Ok but like how am I supposed to figure out who yall were when this is over</t>
  </si>
  <si>
    <t>we all kinda went at it at 30 does that sound good?</t>
  </si>
  <si>
    <t>so we meed at the 148 in the center? Deal?</t>
  </si>
  <si>
    <t>meet outside bettie?</t>
  </si>
  <si>
    <t>what is the proctor</t>
  </si>
  <si>
    <t>and then go from there</t>
  </si>
  <si>
    <t>That sounds good to me</t>
  </si>
  <si>
    <t>that is what you said 1</t>
  </si>
  <si>
    <t>The front?</t>
  </si>
  <si>
    <t>that works, main doors to B?J</t>
  </si>
  <si>
    <t>this is gonna be so long</t>
  </si>
  <si>
    <t>oh yea</t>
  </si>
  <si>
    <t>at 100 seconds we free for all</t>
  </si>
  <si>
    <t>LMAoooo</t>
  </si>
  <si>
    <t>let it build up</t>
  </si>
  <si>
    <t>we let it harvest till the 148 and then meet in the center and free for all</t>
  </si>
  <si>
    <t>yeah outside the doors by the bushes</t>
  </si>
  <si>
    <t>exactlly</t>
  </si>
  <si>
    <t>we are one</t>
  </si>
  <si>
    <t>i like the support</t>
  </si>
  <si>
    <t>get back in 3</t>
  </si>
  <si>
    <t>we are a unit</t>
  </si>
  <si>
    <t>unity</t>
  </si>
  <si>
    <t>whose toe is doing that</t>
  </si>
  <si>
    <t>that's not a toe</t>
  </si>
  <si>
    <t>im slow so i might start a lil earlier :)</t>
  </si>
  <si>
    <t>remember, at the 148</t>
  </si>
  <si>
    <t>those are my finger</t>
  </si>
  <si>
    <t>just figure out the time the works for u</t>
  </si>
  <si>
    <t>im pretty fast so 35-45 seconds works for me</t>
  </si>
  <si>
    <t>aaaa</t>
  </si>
  <si>
    <t>wth</t>
  </si>
  <si>
    <t>it needs to regen</t>
  </si>
  <si>
    <t>4 you are an asshole</t>
  </si>
  <si>
    <t>i told yall we wouldnt get as much</t>
  </si>
  <si>
    <t>4 got fucking 122</t>
  </si>
  <si>
    <t>thats it</t>
  </si>
  <si>
    <t>im going in</t>
  </si>
  <si>
    <t>f the unity</t>
  </si>
  <si>
    <t>since 4 dont wanna listen</t>
  </si>
  <si>
    <t>this is an experiment rememebr</t>
  </si>
  <si>
    <t>moneyyyy</t>
  </si>
  <si>
    <t>dude this was so stupid because 4 fucking ruined it</t>
  </si>
  <si>
    <t>games are 80% psychological</t>
  </si>
  <si>
    <t>3 come by us</t>
  </si>
  <si>
    <t>smh 4</t>
  </si>
  <si>
    <t>next round lets penalize 4(?)</t>
  </si>
  <si>
    <t>yesss</t>
  </si>
  <si>
    <t>if we do that we all lose money</t>
  </si>
  <si>
    <t>cant take money from previous rounds</t>
  </si>
  <si>
    <t>hell penalize us all</t>
  </si>
  <si>
    <t>he just got 122 tokens bruh</t>
  </si>
  <si>
    <t>Hi</t>
  </si>
  <si>
    <t>I won't penalize yall if you dont penalize me lmao</t>
  </si>
  <si>
    <t>What strategies did you all use to maximize tokens?</t>
  </si>
  <si>
    <t xml:space="preserve">im thinking we should let the tokens grow a little first, then we harvest </t>
  </si>
  <si>
    <t>I agree with one</t>
  </si>
  <si>
    <t>gi</t>
  </si>
  <si>
    <t>Lets not use penalties, without it we all still benifit</t>
  </si>
  <si>
    <t>im not penalizing anyone lol</t>
  </si>
  <si>
    <t>hi* lol</t>
  </si>
  <si>
    <t>i also wont penalize any of you im just tryna get paid</t>
  </si>
  <si>
    <t>lets get as much money as we possible can</t>
  </si>
  <si>
    <t>6ba8d213-4691-4504-b7c9-7404670f685b</t>
  </si>
  <si>
    <t>sick</t>
  </si>
  <si>
    <t>we gonna do any penalizing?</t>
  </si>
  <si>
    <t>what is the point of this game? like having more tokens than others?</t>
  </si>
  <si>
    <t>if we let the tokens grow, then each harvest a fourth of the screen, we can all benefit equally</t>
  </si>
  <si>
    <t>No thats stupid because you lose money too</t>
  </si>
  <si>
    <t>Something i noticed about it was when i tried to go the fastest I only collected about 50 and then it took a long time for them to respawn. But after resetting it and waiting about a minute i was able to collect about 95 tokens.</t>
  </si>
  <si>
    <t>That's what I was thinking</t>
  </si>
  <si>
    <t xml:space="preserve">I was thinking the same thing, 1. </t>
  </si>
  <si>
    <t>yes building up the most tokens</t>
  </si>
  <si>
    <t>So wait a minute after it starts and then start collecting?</t>
  </si>
  <si>
    <t>Idk what the point is, but at least it is a game and not a questionaire</t>
  </si>
  <si>
    <t>lets do this: 1 takes top left, 2 top right, 3 bottom left, 4 bottom right</t>
  </si>
  <si>
    <t>Just go slower as you collect</t>
  </si>
  <si>
    <t xml:space="preserve">ok, </t>
  </si>
  <si>
    <t>yeah i just waited because tokens are more likely to spawn next to other tokens and the more in a 8x8 area the faster they fill up the 8x8</t>
  </si>
  <si>
    <t>i just want to know how can i get the 30 instead of 10 dollars</t>
  </si>
  <si>
    <t>are we keeping it that way for all the games?</t>
  </si>
  <si>
    <t>ohhh that makes sense</t>
  </si>
  <si>
    <t>*rest og the games</t>
  </si>
  <si>
    <t>unless the task changes, id say yeah</t>
  </si>
  <si>
    <t>I would be ok with that unless something changes</t>
  </si>
  <si>
    <t>okay cool</t>
  </si>
  <si>
    <t>yeah and if we go fast theres more likely a chance we miss tokens or are careless</t>
  </si>
  <si>
    <t>if something changes we can just decide what to do next</t>
  </si>
  <si>
    <t>big moves</t>
  </si>
  <si>
    <t>also this area is 4x bigger because theres 4 people would we wanna just split it into 4 quadrants?</t>
  </si>
  <si>
    <t>we have a plan, lets chill and lets stick to it</t>
  </si>
  <si>
    <t>Thats kinda smart</t>
  </si>
  <si>
    <t>thats the smartest thing to do</t>
  </si>
  <si>
    <t>8====D</t>
  </si>
  <si>
    <t>So I'll stay in the top left</t>
  </si>
  <si>
    <t>smh</t>
  </si>
  <si>
    <t>Top right</t>
  </si>
  <si>
    <t>we were all thinking it</t>
  </si>
  <si>
    <t>i feel like i am in a simulation</t>
  </si>
  <si>
    <t>not me</t>
  </si>
  <si>
    <t>i feel so excluded</t>
  </si>
  <si>
    <t>i feel lonely lol</t>
  </si>
  <si>
    <t>I'm depressed</t>
  </si>
  <si>
    <t>int main() {printf("Hello World.");}</t>
  </si>
  <si>
    <t>Let's goooooooo</t>
  </si>
  <si>
    <t>we have a minute and a half anything else thats important</t>
  </si>
  <si>
    <t>anyone trying to cuddle?</t>
  </si>
  <si>
    <t>60 secounds</t>
  </si>
  <si>
    <t>Yeah comfy cow has half off milkshakes from 6-8</t>
  </si>
  <si>
    <t>love that</t>
  </si>
  <si>
    <t>whats y'alls majors?</t>
  </si>
  <si>
    <t>3, are yu a dude?</t>
  </si>
  <si>
    <t>you guys wann go</t>
  </si>
  <si>
    <t>never had comfy cow</t>
  </si>
  <si>
    <t>Im electrical engineering</t>
  </si>
  <si>
    <t>shit were here til 8 nvm</t>
  </si>
  <si>
    <t>if we get out early we could</t>
  </si>
  <si>
    <t>gender is fluid</t>
  </si>
  <si>
    <t>you can say your identity</t>
  </si>
  <si>
    <t>*cant</t>
  </si>
  <si>
    <t>we can all go to twisted</t>
  </si>
  <si>
    <t>its 2019, there are 52 genders lol</t>
  </si>
  <si>
    <t>im an alien</t>
  </si>
  <si>
    <t>i dont have my wallet rip nut i do have my card</t>
  </si>
  <si>
    <t>i am business</t>
  </si>
  <si>
    <t>im starving</t>
  </si>
  <si>
    <t>ayyyeee</t>
  </si>
  <si>
    <t>If we give time for the tokens to regenerate between picking them up, more should appear</t>
  </si>
  <si>
    <t>liers</t>
  </si>
  <si>
    <t>2 why are you taking my tokens boi</t>
  </si>
  <si>
    <t>next time lets see how long we can go see if we can gain more</t>
  </si>
  <si>
    <t>i think the simulation is deducting tokens</t>
  </si>
  <si>
    <t>damn 2 killed the game</t>
  </si>
  <si>
    <t>yall peniltized me</t>
  </si>
  <si>
    <t>because you were taking my tokens</t>
  </si>
  <si>
    <t>no i wasnt</t>
  </si>
  <si>
    <t>number 1, how did you do to have so many tokens by the end?</t>
  </si>
  <si>
    <t>i let them grow</t>
  </si>
  <si>
    <t>give us some strats</t>
  </si>
  <si>
    <t>just keep a few gaps</t>
  </si>
  <si>
    <t>samrt</t>
  </si>
  <si>
    <t>they regenerate</t>
  </si>
  <si>
    <t>stay cool as long as you can</t>
  </si>
  <si>
    <t>We should all have a section, that way we can wait for it to regenerate without having to worry that someone else would take the tokens before us</t>
  </si>
  <si>
    <t>what ever happen to not penalizing</t>
  </si>
  <si>
    <t>2 stay in your corner next time</t>
  </si>
  <si>
    <t>get rid of outliers</t>
  </si>
  <si>
    <t>okay for next round lets dont eat all the things so fast</t>
  </si>
  <si>
    <t>back off 2</t>
  </si>
  <si>
    <t>lets let them grow for about 30 seconds or so</t>
  </si>
  <si>
    <t>uy</t>
  </si>
  <si>
    <t>we can get more like that</t>
  </si>
  <si>
    <t>okay that sounds good</t>
  </si>
  <si>
    <t>I didn't penalize anyone yo.</t>
  </si>
  <si>
    <t>STAY IN YOUR LANE</t>
  </si>
  <si>
    <t>DONT TAKE PEOPLES TOCKENS</t>
  </si>
  <si>
    <t>2, i just wanted to see how it looked when i penalized someone. my b</t>
  </si>
  <si>
    <t>AND</t>
  </si>
  <si>
    <t>So how do you guys want to section it off?</t>
  </si>
  <si>
    <t>I'll take the top left corner</t>
  </si>
  <si>
    <t>STOP PENALIZING PEOPLE</t>
  </si>
  <si>
    <t>Ill take top right</t>
  </si>
  <si>
    <t>we said we wer'nt going to do that</t>
  </si>
  <si>
    <t>2 you were taking my tokens, in my corner, so I penalized you</t>
  </si>
  <si>
    <t>All, the only way anyone of us is going to get $30 is if they loot everything. If we all stay in our sections we are likely to only cap out at $10</t>
  </si>
  <si>
    <t>Ok so do we need to like switch our plan or anything</t>
  </si>
  <si>
    <t>that is the incentive</t>
  </si>
  <si>
    <t>that a dang lie</t>
  </si>
  <si>
    <t>okay that was my bad, sorry guys ill do better next time :)</t>
  </si>
  <si>
    <t>yeah 2, you say stay in your lane and what you did was come into everyones place</t>
  </si>
  <si>
    <t>that is why you got more than all of us</t>
  </si>
  <si>
    <t>i guess ill take the bottom right</t>
  </si>
  <si>
    <t>I think though when the time remaining hits 20 seconds it should just be free for all</t>
  </si>
  <si>
    <t>I mean we all got roughly the same in the end anyways</t>
  </si>
  <si>
    <t>Yall need to watch the time if we do the same thing</t>
  </si>
  <si>
    <t>I agree with #4</t>
  </si>
  <si>
    <t>even still</t>
  </si>
  <si>
    <t>Yeah I didnt realize time was almost up</t>
  </si>
  <si>
    <t>@about 45-30 seconds is how much time u need to collect the full 13x13 quadrant</t>
  </si>
  <si>
    <t>everyone just hang out for a min and let them build up</t>
  </si>
  <si>
    <t>no i was minding my own buisness until #3 penalize me, then so did number 4 i think or number 1, so i just penalized all you and did my thing</t>
  </si>
  <si>
    <t>4, are you saying that this is a free for all now?</t>
  </si>
  <si>
    <t>i agree so how long should we wait before collecting?</t>
  </si>
  <si>
    <t>If there are any tokens left at that time lol</t>
  </si>
  <si>
    <t>nahhh</t>
  </si>
  <si>
    <t>we each have our own 13x13 so its actually 52x52</t>
  </si>
  <si>
    <t>Gracias 3</t>
  </si>
  <si>
    <t>ok, just making sure</t>
  </si>
  <si>
    <t>I'm just letting you all know what 2 is thinking</t>
  </si>
  <si>
    <t>so everyone stay in your corner and no penalzing</t>
  </si>
  <si>
    <t>thank you lol</t>
  </si>
  <si>
    <t>if theres 8 more rounds of this thats an easy 20$</t>
  </si>
  <si>
    <t>Im so hungry</t>
  </si>
  <si>
    <t>Why would I tell everyone if I was trying to rob yall lmao</t>
  </si>
  <si>
    <t>what is 1 doing? he is not texting</t>
  </si>
  <si>
    <t>I dont think it matters how ong just make sure you have tokens in your area and more should appear</t>
  </si>
  <si>
    <t>how many rounds is there?</t>
  </si>
  <si>
    <t>9 total</t>
  </si>
  <si>
    <t>long*</t>
  </si>
  <si>
    <t>we just did the first</t>
  </si>
  <si>
    <t>hes observing s</t>
  </si>
  <si>
    <t>us</t>
  </si>
  <si>
    <t>but they are most likely gonna change things as well</t>
  </si>
  <si>
    <t>ima be quiet now</t>
  </si>
  <si>
    <t>I just need some juul pods</t>
  </si>
  <si>
    <t>that's wack</t>
  </si>
  <si>
    <t>food marts expensive</t>
  </si>
  <si>
    <t>we should all be friends</t>
  </si>
  <si>
    <t>food mart?</t>
  </si>
  <si>
    <t>u mean the stab n'grab</t>
  </si>
  <si>
    <t>stab n grab</t>
  </si>
  <si>
    <t>card mart</t>
  </si>
  <si>
    <t>who said we werent</t>
  </si>
  <si>
    <t>look i just want to get SOME money. we agreed at the beginning to split the square evenly. that's what im gonna do.</t>
  </si>
  <si>
    <t>Retweet</t>
  </si>
  <si>
    <t>lmao yall wanna get food after this</t>
  </si>
  <si>
    <t>from where? everythings gonna be closed</t>
  </si>
  <si>
    <t>twisted wont</t>
  </si>
  <si>
    <t>twisted closes at 12</t>
  </si>
  <si>
    <t>twisted open till 12</t>
  </si>
  <si>
    <t>im sticking to that, agreed?</t>
  </si>
  <si>
    <t>chic fila open till 9</t>
  </si>
  <si>
    <t>that the only place that is open that late</t>
  </si>
  <si>
    <t>papa johns open till 12</t>
  </si>
  <si>
    <t>yeah for sure</t>
  </si>
  <si>
    <t>wendys open till 9</t>
  </si>
  <si>
    <t>no  papa johns</t>
  </si>
  <si>
    <t>*hand shake</t>
  </si>
  <si>
    <t>im down for CFA!!</t>
  </si>
  <si>
    <t>*spits in hand first*</t>
  </si>
  <si>
    <t>The bab is so far tho :(</t>
  </si>
  <si>
    <t>its worth it</t>
  </si>
  <si>
    <t>you got my ladies word</t>
  </si>
  <si>
    <t>im down for anything but papa johns</t>
  </si>
  <si>
    <t>I live right here in bettie lmao</t>
  </si>
  <si>
    <t>Bab? you mean sac?</t>
  </si>
  <si>
    <t>party at my place I have a puppy</t>
  </si>
  <si>
    <t>yeah i meant the sac oops</t>
  </si>
  <si>
    <t>3, you still trying to cuddle</t>
  </si>
  <si>
    <t>do you have food?</t>
  </si>
  <si>
    <t>ummmm cereal?</t>
  </si>
  <si>
    <t>always</t>
  </si>
  <si>
    <t>what kind of puppy</t>
  </si>
  <si>
    <t>What kind of cereal</t>
  </si>
  <si>
    <t>lab pit mix</t>
  </si>
  <si>
    <t>no sex tho</t>
  </si>
  <si>
    <t>im in too</t>
  </si>
  <si>
    <t>Imma chill at the corner of my square</t>
  </si>
  <si>
    <t>I gotchu 3.</t>
  </si>
  <si>
    <t>we are chillin</t>
  </si>
  <si>
    <t>im just big chilling at the edge</t>
  </si>
  <si>
    <t>2 a damn lie</t>
  </si>
  <si>
    <t>whyyy lmao</t>
  </si>
  <si>
    <t>to let it spawn</t>
  </si>
  <si>
    <t>lmaooooo Im just kiddin</t>
  </si>
  <si>
    <t>ahhh</t>
  </si>
  <si>
    <t>damn 4 you got a lot</t>
  </si>
  <si>
    <t>keep up the good work</t>
  </si>
  <si>
    <t>I chill often</t>
  </si>
  <si>
    <t>i know!</t>
  </si>
  <si>
    <t>i aint getting nothing</t>
  </si>
  <si>
    <t>maximize hollow spaces</t>
  </si>
  <si>
    <t>oooooo</t>
  </si>
  <si>
    <t>thanks for the cuddle sesh 3</t>
  </si>
  <si>
    <t>thats some bs</t>
  </si>
  <si>
    <t>all get on one square</t>
  </si>
  <si>
    <t>i know you said no sex, but that was amazing</t>
  </si>
  <si>
    <t>it only helps out random spots</t>
  </si>
  <si>
    <t>09-27-2018 17.26.33</t>
  </si>
  <si>
    <t>group-8_09-27-2018-17.26.33</t>
  </si>
  <si>
    <t>a29d4a5f-d039-44aa-93d6-eb2bffec0965</t>
  </si>
  <si>
    <t>how yall think it went</t>
  </si>
  <si>
    <t>group-9_09-27-2018-17.26.33</t>
  </si>
  <si>
    <t>b5f91cd3-9e82-4289-93d6-9fec83505957</t>
  </si>
  <si>
    <t>yall understand now?</t>
  </si>
  <si>
    <t>c4d925da-98b4-40e8-8c83-2415b14f6b0d</t>
  </si>
  <si>
    <t>Same spots next time</t>
  </si>
  <si>
    <t>f01eaa02-edea-4b42-99cb-f39751f70f79</t>
  </si>
  <si>
    <t>then when time is low, then we collectall of the tokens</t>
  </si>
  <si>
    <t>5b99428f-6f4c-4248-b082-4186edf64937</t>
  </si>
  <si>
    <t>we really dont need the whole 6 mins. But yeah I get it</t>
  </si>
  <si>
    <t>22bc297a-36c6-4c9f-8acd-faaadd60f42c</t>
  </si>
  <si>
    <t>big facts</t>
  </si>
  <si>
    <t>and then by the end we can speed up</t>
  </si>
  <si>
    <t>where four at</t>
  </si>
  <si>
    <t>2 kept trying to finesse everyone elses.</t>
  </si>
  <si>
    <t>s/he smart</t>
  </si>
  <si>
    <t>ime weak</t>
  </si>
  <si>
    <t>yes sir, i try my best</t>
  </si>
  <si>
    <t>dont panic or take other peoples tokens cause if the number gets too low we'll all be sol</t>
  </si>
  <si>
    <t>yes sir tells me you're a boy</t>
  </si>
  <si>
    <t>dont reveal ya identitiy</t>
  </si>
  <si>
    <t>exactly.</t>
  </si>
  <si>
    <t>my butt itch yall</t>
  </si>
  <si>
    <t>identity</t>
  </si>
  <si>
    <t>no it dont</t>
  </si>
  <si>
    <t>dirty booty</t>
  </si>
  <si>
    <t>girls can say yes sir too</t>
  </si>
  <si>
    <t>so we gotta space them apart to grow more ?</t>
  </si>
  <si>
    <t>4 you right</t>
  </si>
  <si>
    <t>yes they grow faster when theres more tokens around it</t>
  </si>
  <si>
    <t>this isnt really as bad as I thought it was going to be at first before I came</t>
  </si>
  <si>
    <t>i take it back</t>
  </si>
  <si>
    <t>this is some weak sauce</t>
  </si>
  <si>
    <t>weak sauce, lmao</t>
  </si>
  <si>
    <t>buh buh bet</t>
  </si>
  <si>
    <t>Summary: Leave tokens around the area where you collect tokens from. This ensures quicker regeneration of the tokens. Gobble up quickly at the end (30-45secs left in round).</t>
  </si>
  <si>
    <t>i like it</t>
  </si>
  <si>
    <t>word</t>
  </si>
  <si>
    <t>@2 you still hanging in there?</t>
  </si>
  <si>
    <t>anything else yall wanna say</t>
  </si>
  <si>
    <t>lmao nah</t>
  </si>
  <si>
    <t>always stay in your area as well</t>
  </si>
  <si>
    <t>ight bet</t>
  </si>
  <si>
    <t>i got mad cash in my account rn</t>
  </si>
  <si>
    <t>I got bank, Im eating good tonight</t>
  </si>
  <si>
    <t>a whole lotta strippa cents</t>
  </si>
  <si>
    <t>im rey get more strippa cents</t>
  </si>
  <si>
    <t>two died</t>
  </si>
  <si>
    <t>rip</t>
  </si>
  <si>
    <t>3f4be77d-ddf6-49d2-804f-2c02f5c33cde</t>
  </si>
  <si>
    <t>I'm going to slow down for a bit. Let me know when I should start collecting again</t>
  </si>
  <si>
    <t>Also, no I didn't die :)</t>
  </si>
  <si>
    <t>three stay over there</t>
  </si>
  <si>
    <t>why yall cheating</t>
  </si>
  <si>
    <t>wow two</t>
  </si>
  <si>
    <t>two and three started it</t>
  </si>
  <si>
    <t>Way to go team. We did it.</t>
  </si>
  <si>
    <t>petty</t>
  </si>
  <si>
    <t>yall pwtty</t>
  </si>
  <si>
    <t>hey group</t>
  </si>
  <si>
    <t>wuss happening yall</t>
  </si>
  <si>
    <t>aye lol</t>
  </si>
  <si>
    <t>hey guys</t>
  </si>
  <si>
    <t>87de2cda-185e-4b74-9421-b700dd138e59</t>
  </si>
  <si>
    <t>hi!</t>
  </si>
  <si>
    <t>ready to dip outta here?</t>
  </si>
  <si>
    <t>Nothinf much, tryna get this moeny</t>
  </si>
  <si>
    <t>Do yall have any strategies to get a lot of tokens?</t>
  </si>
  <si>
    <t>so we need a plan?</t>
  </si>
  <si>
    <t>lets not pentalize eachother!</t>
  </si>
  <si>
    <t>man. out here broke asl</t>
  </si>
  <si>
    <t>I say no one use the penalty</t>
  </si>
  <si>
    <t>what they talking about penalties</t>
  </si>
  <si>
    <t>yes big facts</t>
  </si>
  <si>
    <t>yeah no penalization</t>
  </si>
  <si>
    <t>I think we should divide and conquer to get the most coins</t>
  </si>
  <si>
    <t>Penatlies dumb as f</t>
  </si>
  <si>
    <t>yesssss. I wont penalize no one if no one penalizes me</t>
  </si>
  <si>
    <t>everyone agree on that?</t>
  </si>
  <si>
    <t>but what would someone have to do to get penalized?</t>
  </si>
  <si>
    <t>we got hitler ideologies coming through</t>
  </si>
  <si>
    <t>Bet, I ain't even gonna look at the number keys</t>
  </si>
  <si>
    <t>I'm just here for the potential to make money</t>
  </si>
  <si>
    <t>im ready to remove the number part of my keyboard</t>
  </si>
  <si>
    <t>I agree with 2</t>
  </si>
  <si>
    <t>I aint either its already hard enough to find the arrows on this key board.</t>
  </si>
  <si>
    <t>im hungry fr</t>
  </si>
  <si>
    <t>I already removed the number keys</t>
  </si>
  <si>
    <t>nothing just if one of us decides to pentalize someone we can. But nobody gains anything out of it.</t>
  </si>
  <si>
    <t>4 is quick with it</t>
  </si>
  <si>
    <t>How did you remove the number keys?</t>
  </si>
  <si>
    <t>i like 4</t>
  </si>
  <si>
    <t>okay so when we're doing this lets just make sure to take tokens from diferent areas so all the tokens dont disappear and we can get more shmoney</t>
  </si>
  <si>
    <t>lol we are joking</t>
  </si>
  <si>
    <t>Each of us should get a section of the grid to oursleves</t>
  </si>
  <si>
    <t>but yes sir</t>
  </si>
  <si>
    <t>so don't take tokens next to each other?</t>
  </si>
  <si>
    <t>How was I supposed to know that? I can't detect your tone over a screen.</t>
  </si>
  <si>
    <t>4. you been in this experiment before?</t>
  </si>
  <si>
    <t>hecc nahh</t>
  </si>
  <si>
    <t>right . try to space them far apart so they come back faster</t>
  </si>
  <si>
    <t>=i got you number 2</t>
  </si>
  <si>
    <t>i'll take the top right corner</t>
  </si>
  <si>
    <t>but removing a part of the keyboard is impossibru</t>
  </si>
  <si>
    <t>sounds good to everyone?</t>
  </si>
  <si>
    <t>bottom right?</t>
  </si>
  <si>
    <t>But why would i actually remove the keys? this ain't my keyboard lmao</t>
  </si>
  <si>
    <t>is this hunger games?</t>
  </si>
  <si>
    <t>where is everyone going</t>
  </si>
  <si>
    <t>I got the top left</t>
  </si>
  <si>
    <t>lmao idk.</t>
  </si>
  <si>
    <t>Might as well be, I'm hungry as f</t>
  </si>
  <si>
    <t>shiznick me too</t>
  </si>
  <si>
    <t>aragog</t>
  </si>
  <si>
    <t>lmao. I just want some extra cash</t>
  </si>
  <si>
    <t>just once it starts everyone go to a diffrent area.</t>
  </si>
  <si>
    <t>wth lmao</t>
  </si>
  <si>
    <t>3 ready to cop that 50cents</t>
  </si>
  <si>
    <t>im trynna play fortnite</t>
  </si>
  <si>
    <t>lets goooooooo</t>
  </si>
  <si>
    <t>yes that part! this could be gas money</t>
  </si>
  <si>
    <t>but pubg is where its att</t>
  </si>
  <si>
    <t>ill go bottom right</t>
  </si>
  <si>
    <t>summary</t>
  </si>
  <si>
    <t>What kind of gas money</t>
  </si>
  <si>
    <t>Top left here</t>
  </si>
  <si>
    <t>ill go bottom left</t>
  </si>
  <si>
    <t>dont go too fast</t>
  </si>
  <si>
    <t>yall let it generate</t>
  </si>
  <si>
    <t>two took my tokens away too quickly</t>
  </si>
  <si>
    <t>leave tokens nearby</t>
  </si>
  <si>
    <t>yeah, we aint gettin much now</t>
  </si>
  <si>
    <t>#1 Why did you penalize me?</t>
  </si>
  <si>
    <t>i accidently subtracted from two because i was trying to type two's name</t>
  </si>
  <si>
    <t>thats my bad</t>
  </si>
  <si>
    <t>oops I get it now</t>
  </si>
  <si>
    <t>2 stay in your side</t>
  </si>
  <si>
    <t>cmon yall</t>
  </si>
  <si>
    <t>lets get this big money</t>
  </si>
  <si>
    <t>Ok, it's cool.</t>
  </si>
  <si>
    <t>next time, go really slow</t>
  </si>
  <si>
    <t>stay in your area as well</t>
  </si>
  <si>
    <t>Why should we go slow?</t>
  </si>
  <si>
    <t>divide it evenly</t>
  </si>
  <si>
    <t>number two so the tokens regenrate</t>
  </si>
  <si>
    <t>the more tokens on the grid, the faster they regenerate</t>
  </si>
  <si>
    <t>leave tokens where you get them from</t>
  </si>
  <si>
    <t>Good idea. Next time I'll go really slow.</t>
  </si>
  <si>
    <t>the less tokens that are in an area the slower the regeneration</t>
  </si>
  <si>
    <t>maaaaaan</t>
  </si>
  <si>
    <t>What does pwtty mean?</t>
  </si>
  <si>
    <t>we neeed counselin up in here</t>
  </si>
  <si>
    <t>how many rounds do we have?</t>
  </si>
  <si>
    <t>i think 9</t>
  </si>
  <si>
    <t>Why do we need counseling?</t>
  </si>
  <si>
    <t>but idk</t>
  </si>
  <si>
    <t>petty = dont care about nobody else</t>
  </si>
  <si>
    <t>9! wth</t>
  </si>
  <si>
    <t>care about yourself</t>
  </si>
  <si>
    <t>2 and 3. both yall went into other people quadrant</t>
  </si>
  <si>
    <t>Man, we couldve got more tokens if you didnt have to be so petty</t>
  </si>
  <si>
    <t>and listen</t>
  </si>
  <si>
    <t>i wanna go home bruh</t>
  </si>
  <si>
    <t>@4 you talking to 2 and 3</t>
  </si>
  <si>
    <t>or all of us</t>
  </si>
  <si>
    <t>i stayed in my lanew</t>
  </si>
  <si>
    <t>2 and 3 but mostly 2</t>
  </si>
  <si>
    <t>I only went because noone else was collecting points and I thought you guys were waiting on me.</t>
  </si>
  <si>
    <t>i have to work at 10 :(</t>
  </si>
  <si>
    <t>naaaaaugh</t>
  </si>
  <si>
    <t>no, stay in your own side</t>
  </si>
  <si>
    <t>i got loads of hw to do</t>
  </si>
  <si>
    <t>lmao its over at 8</t>
  </si>
  <si>
    <t>i def am playing fair I might have went too far but def didnt do it on purpose</t>
  </si>
  <si>
    <t>speak the truth bruthha</t>
  </si>
  <si>
    <t>what hw you got</t>
  </si>
  <si>
    <t>too far down or to the side**</t>
  </si>
  <si>
    <t>The goal was to collect points so please explain what I did wrong.</t>
  </si>
  <si>
    <t>too far down</t>
  </si>
  <si>
    <t>3 math assignments i gotta write a paper</t>
  </si>
  <si>
    <t>went to other peoples sides, stay in your own</t>
  </si>
  <si>
    <t>@2 you collected other people's points</t>
  </si>
  <si>
    <t>lets get rich together</t>
  </si>
  <si>
    <t>ya hear?</t>
  </si>
  <si>
    <t>yes dawg</t>
  </si>
  <si>
    <t>i have hw for theatre &amp; Nursing.</t>
  </si>
  <si>
    <t>and psych hw</t>
  </si>
  <si>
    <t>dawg</t>
  </si>
  <si>
    <t>@1 I don't hear I see.</t>
  </si>
  <si>
    <t>gives me another gender indication</t>
  </si>
  <si>
    <t>i feel u 1</t>
  </si>
  <si>
    <t>and i feel u 4</t>
  </si>
  <si>
    <t>@2 you also dont understand figurative language do ya?</t>
  </si>
  <si>
    <t>i have to write a play</t>
  </si>
  <si>
    <t>damon, lmao</t>
  </si>
  <si>
    <t>1 that sucks</t>
  </si>
  <si>
    <t>lol u should start</t>
  </si>
  <si>
    <t>Does that mean if I just see the others not moving I should just let the points go to waste?</t>
  </si>
  <si>
    <t>who farted</t>
  </si>
  <si>
    <t>lmao start rn</t>
  </si>
  <si>
    <t>lmao the kids out there cheering</t>
  </si>
  <si>
    <t>they aint going to waste</t>
  </si>
  <si>
    <t>they were waiting for the tokens to show back up</t>
  </si>
  <si>
    <t>i need to but no clue what to write about</t>
  </si>
  <si>
    <t>i might have poo'd a lil</t>
  </si>
  <si>
    <t>@1 You don't understand proper grammar do you?</t>
  </si>
  <si>
    <t>i aint gonna lie</t>
  </si>
  <si>
    <t>wtf they doing bruh someone tell em to shut up</t>
  </si>
  <si>
    <t>if you read the directions, you would do the same</t>
  </si>
  <si>
    <t>stomach a lil upset</t>
  </si>
  <si>
    <t>@2</t>
  </si>
  <si>
    <t>@2 lets not fight</t>
  </si>
  <si>
    <t>has to be 5 pages can only have 2 characters &amp; 1 setting.</t>
  </si>
  <si>
    <t>mmm right about this experiment</t>
  </si>
  <si>
    <t>@2 lets be civil</t>
  </si>
  <si>
    <t>but like as a real life game</t>
  </si>
  <si>
    <t>wym ?</t>
  </si>
  <si>
    <t>not my fault you didnt read the game rules</t>
  </si>
  <si>
    <t>busted</t>
  </si>
  <si>
    <t>@1 You're the only one being hostile towards me in particular</t>
  </si>
  <si>
    <t>4 ppl in a contest and they have to do this stuff</t>
  </si>
  <si>
    <t>@1 is funny</t>
  </si>
  <si>
    <t>i got an appointment i gotta get to as well lmao</t>
  </si>
  <si>
    <t>no, i am as well @2</t>
  </si>
  <si>
    <t>i apolgize @2</t>
  </si>
  <si>
    <t>it can only be 2 people</t>
  </si>
  <si>
    <t>didn't mean to get you butthurt</t>
  </si>
  <si>
    <t>but i still love you</t>
  </si>
  <si>
    <t>its just a prank bro</t>
  </si>
  <si>
    <t>two took over four's side</t>
  </si>
  <si>
    <t>@1 I didn't go near 4. How did I take over his/her side?</t>
  </si>
  <si>
    <t>i called the top left</t>
  </si>
  <si>
    <t>this is funny asl</t>
  </si>
  <si>
    <t>two dont wanna get paid</t>
  </si>
  <si>
    <t>@4 What about all the points in that quadrant that you didn't even try to collect?</t>
  </si>
  <si>
    <t>@4 Says the person with the lowest score.</t>
  </si>
  <si>
    <t>i def have the highest</t>
  </si>
  <si>
    <t>yall messing around again</t>
  </si>
  <si>
    <t>fr thoughhhhhh</t>
  </si>
  <si>
    <t>@4 Only because I went easy this time.</t>
  </si>
  <si>
    <t xml:space="preserve"> see, @two thats why you have the lowest cause you dont know what youre doing</t>
  </si>
  <si>
    <t>took me forever to get that to build up</t>
  </si>
  <si>
    <t>t4</t>
  </si>
  <si>
    <t>09-11-2018 17.33.35</t>
  </si>
  <si>
    <t>group-14_09-11-2018-17.33.35</t>
  </si>
  <si>
    <t>e2fa6982-5ebe-41cb-bbeb-a4b9ed2fd568</t>
  </si>
  <si>
    <t>group-12_09-11-2018-17.33.35</t>
  </si>
  <si>
    <t>2146ce9e-0b60-4efe-9a70-ac4fbe0c9ba0</t>
  </si>
  <si>
    <t>group-13_09-11-2018-17.33.35</t>
  </si>
  <si>
    <t>1b2bfc8b-5796-44a3-b357-9dc3abbe991a</t>
  </si>
  <si>
    <t>guys there's a way to earn as much money as possible with no one losing any</t>
  </si>
  <si>
    <t>74669145-97bb-4098-9230-973acbbb6651</t>
  </si>
  <si>
    <t>hey guys let em build so we all get alot, yeah?</t>
  </si>
  <si>
    <t>c9388fc0-2596-469d-a857-d0a2d6d1ad6f</t>
  </si>
  <si>
    <t>we need to leave some so they regenerat</t>
  </si>
  <si>
    <t>31785346-e66b-4884-a648-a3fb9f3be98b</t>
  </si>
  <si>
    <t>d718324b-8760-4cc7-8aa5-6993415139fc</t>
  </si>
  <si>
    <t>yeah!</t>
  </si>
  <si>
    <t>47ba11cb-89fe-411d-9a09-859c94d80a34</t>
  </si>
  <si>
    <t>I don't understand the point of penalties if it's mot beneficial to us</t>
  </si>
  <si>
    <t>lets not penalize each other</t>
  </si>
  <si>
    <t>*not</t>
  </si>
  <si>
    <t>we need to take every other token to make a grid</t>
  </si>
  <si>
    <t>is anyone talking or?</t>
  </si>
  <si>
    <t>so take our time</t>
  </si>
  <si>
    <t>966424f2-00dd-461a-be73-677613f57f2a</t>
  </si>
  <si>
    <t>should we make a gameplan to get more tokens</t>
  </si>
  <si>
    <t>then they'll regen as fast as possible</t>
  </si>
  <si>
    <t>lets not penalize each other bc no one benefits from it</t>
  </si>
  <si>
    <t>fef657d4-f1c1-47e3-9a05-85d83771fa3d</t>
  </si>
  <si>
    <t>Hi please don't penalize me</t>
  </si>
  <si>
    <t>XOXOXO</t>
  </si>
  <si>
    <t>OXOXOX</t>
  </si>
  <si>
    <t>2a7ffa27-1a71-4c58-b576-755dfea5d41c</t>
  </si>
  <si>
    <t>if we all take one quadrant and let it build it will benefit us all greatly</t>
  </si>
  <si>
    <t>omg dont penelize me either</t>
  </si>
  <si>
    <t>lets just make sure when we collect a token it is surrounded by a lot more so we like never run out</t>
  </si>
  <si>
    <t>2825f4a8-8080-42b7-b387-3341406c39e7</t>
  </si>
  <si>
    <t>If we dont all go for the tokens at once we will generate more and all make more money</t>
  </si>
  <si>
    <t>makes since</t>
  </si>
  <si>
    <t>we'll be okay</t>
  </si>
  <si>
    <t>then last 40 seconds we go ham</t>
  </si>
  <si>
    <t>we gotta do team work</t>
  </si>
  <si>
    <t>lol yeah dotn penalize me either</t>
  </si>
  <si>
    <t>Oh I thought you meant XOXO like hugs and kisses</t>
  </si>
  <si>
    <t>i want us all to get money</t>
  </si>
  <si>
    <t>okay that sounds like a good plan</t>
  </si>
  <si>
    <t>yeah let's each take a corner of the board</t>
  </si>
  <si>
    <t>That's true</t>
  </si>
  <si>
    <t>bc money si great</t>
  </si>
  <si>
    <t>me too! &lt;3</t>
  </si>
  <si>
    <t>lets take our time</t>
  </si>
  <si>
    <t>its not a race</t>
  </si>
  <si>
    <t>i call top right quadrent</t>
  </si>
  <si>
    <t>team work makes the dream work and i want us to all have money ok so no one penalize anyone thx</t>
  </si>
  <si>
    <t>we should take a corner corresponding to our quadrant number!</t>
  </si>
  <si>
    <t>nobody penelize anyone, just go for the tokens lol everybody wins</t>
  </si>
  <si>
    <t>So how exactly do they regenerate so we all get more money?</t>
  </si>
  <si>
    <t>take your time for sure</t>
  </si>
  <si>
    <t>bottom right plez</t>
  </si>
  <si>
    <t>quadrant</t>
  </si>
  <si>
    <t>if someone breaks their quadrant we can just penalize them</t>
  </si>
  <si>
    <t>we keep ending too fast bc we keep eating them all</t>
  </si>
  <si>
    <t>because we have so much time left at the end omg</t>
  </si>
  <si>
    <t>how about we all just chill in a corner and wait for them to generate and then go</t>
  </si>
  <si>
    <t>slowly</t>
  </si>
  <si>
    <t>oof penalizing</t>
  </si>
  <si>
    <t>you know how if you only pick one from a group of three the one in the middle regenerates quickly. The tockens regenerate until time runs out.</t>
  </si>
  <si>
    <t>then i guess i am top left</t>
  </si>
  <si>
    <t>i'll take the upper right hand corner</t>
  </si>
  <si>
    <t>the more tokens surrounding an empty space= more tokens appearing</t>
  </si>
  <si>
    <t>how long do we get to collect all the diamonds?</t>
  </si>
  <si>
    <t>if we leave every other one so there's a space surrounded by four tokens all the time, they come back super fast</t>
  </si>
  <si>
    <t>same time limit?</t>
  </si>
  <si>
    <t>no coins surrounding a space = no coins come back</t>
  </si>
  <si>
    <t>ill do lower right hand corner</t>
  </si>
  <si>
    <t>ill do lower left</t>
  </si>
  <si>
    <t>so we take the coins in an alternating pattern</t>
  </si>
  <si>
    <t>i guess so?</t>
  </si>
  <si>
    <t>i believe so</t>
  </si>
  <si>
    <t>I'll do upper left then</t>
  </si>
  <si>
    <t>everyone just go slow and chill out</t>
  </si>
  <si>
    <t>everyone just take their time</t>
  </si>
  <si>
    <t>we always had a lot of time left</t>
  </si>
  <si>
    <t>literally</t>
  </si>
  <si>
    <t>that works</t>
  </si>
  <si>
    <t>ok we're all good</t>
  </si>
  <si>
    <t>Avoid areas with a lot of tokens, thats where they regenerate</t>
  </si>
  <si>
    <t>good luck everybody</t>
  </si>
  <si>
    <t>if we keep clusters of tokens we will have tokens until time is out.</t>
  </si>
  <si>
    <t>lets chill for the first few secons of the game so we can generate some</t>
  </si>
  <si>
    <t>i thought this study as to answer questions</t>
  </si>
  <si>
    <t>yeah this way if we split it evenly we dont have to race to get as many as we want</t>
  </si>
  <si>
    <t>how about we all choose a corner?</t>
  </si>
  <si>
    <t>so taking our time works :D</t>
  </si>
  <si>
    <t>so 1=lower left, 2=upper right, 3=upper left, 4=lower right</t>
  </si>
  <si>
    <t>not play a game haha</t>
  </si>
  <si>
    <t>there was questions</t>
  </si>
  <si>
    <t>no penalizing and we ALL make lots of money</t>
  </si>
  <si>
    <t>me three (hehe)</t>
  </si>
  <si>
    <t>it wont be perfectly equal but it will be close</t>
  </si>
  <si>
    <t>in the last like 40 seconds thats when we go crazy</t>
  </si>
  <si>
    <t>im a broke college student</t>
  </si>
  <si>
    <t>spectacular</t>
  </si>
  <si>
    <t>SAME</t>
  </si>
  <si>
    <t>What's y'all's favorite meme</t>
  </si>
  <si>
    <t>relatable</t>
  </si>
  <si>
    <t>terrific</t>
  </si>
  <si>
    <t>I don't even need the psych credit</t>
  </si>
  <si>
    <t>$</t>
  </si>
  <si>
    <t>I just heard it paid</t>
  </si>
  <si>
    <t>does anyone know any funny jokes</t>
  </si>
  <si>
    <t>okay so no one play for the first 5 seconds so we can generate more?</t>
  </si>
  <si>
    <t>"what the fuck? is this allowed?"</t>
  </si>
  <si>
    <t>this money is doing me a little bit of justice</t>
  </si>
  <si>
    <t>ye</t>
  </si>
  <si>
    <t>LMAOOOOOOOOO</t>
  </si>
  <si>
    <t>omg take it back</t>
  </si>
  <si>
    <t>No jokes sorry</t>
  </si>
  <si>
    <t>dangit</t>
  </si>
  <si>
    <t>hes probably reading our screen like ....</t>
  </si>
  <si>
    <t>I'm not funny</t>
  </si>
  <si>
    <t>so who yall got nicki minaj or cardi b</t>
  </si>
  <si>
    <t>how was everyones day</t>
  </si>
  <si>
    <t>lol sorry instructor dude</t>
  </si>
  <si>
    <t>minaj</t>
  </si>
  <si>
    <t>cardi</t>
  </si>
  <si>
    <t>We made our game plan</t>
  </si>
  <si>
    <t>im personally team cardi</t>
  </si>
  <si>
    <t>nicki gurl</t>
  </si>
  <si>
    <t>eh</t>
  </si>
  <si>
    <t>hes like the fbi</t>
  </si>
  <si>
    <t>I like cardi tho</t>
  </si>
  <si>
    <t>Now its just time to hang out</t>
  </si>
  <si>
    <t>its nice to meet you 2,3,4</t>
  </si>
  <si>
    <t>eowwwwww</t>
  </si>
  <si>
    <t>i don't really know what their fight was about though</t>
  </si>
  <si>
    <t>it was a day</t>
  </si>
  <si>
    <t>lol agreed</t>
  </si>
  <si>
    <t>long, and now this lol</t>
  </si>
  <si>
    <t>Nice to meet you</t>
  </si>
  <si>
    <t>didn't cardi throw a shoe at her</t>
  </si>
  <si>
    <t>lol why pick sides when u can listen to both</t>
  </si>
  <si>
    <t>same 4</t>
  </si>
  <si>
    <t>i  just know she got elbowed by a security gaurd</t>
  </si>
  <si>
    <t>2 hours is a long time</t>
  </si>
  <si>
    <t>Literally fell asleep in class today</t>
  </si>
  <si>
    <t>is this actually going to take 2 hours</t>
  </si>
  <si>
    <t>this money is doing me good</t>
  </si>
  <si>
    <t>same i just want ice cream</t>
  </si>
  <si>
    <t>its only 6:36 kill me</t>
  </si>
  <si>
    <t>we got 50 seconds</t>
  </si>
  <si>
    <t>im trynna go get some food</t>
  </si>
  <si>
    <t>ok everyone</t>
  </si>
  <si>
    <t>slow</t>
  </si>
  <si>
    <t>for real theysaid most of the time is for patment</t>
  </si>
  <si>
    <t>then fast</t>
  </si>
  <si>
    <t>y'all remember when george w bush got a shoe thrown at him</t>
  </si>
  <si>
    <t>what time is it?</t>
  </si>
  <si>
    <t>right i gotta fill up my tank</t>
  </si>
  <si>
    <t>corners</t>
  </si>
  <si>
    <t>on the last 40 seconds</t>
  </si>
  <si>
    <t>payment after</t>
  </si>
  <si>
    <t>isolated tokens first</t>
  </si>
  <si>
    <t>good to hear</t>
  </si>
  <si>
    <t>no penalty</t>
  </si>
  <si>
    <t>then clusters</t>
  </si>
  <si>
    <t>i dunno the time</t>
  </si>
  <si>
    <t>my income is going to shit like all that juice is being sucked up by rent and gas</t>
  </si>
  <si>
    <t>fuck</t>
  </si>
  <si>
    <t>keep clusters!!</t>
  </si>
  <si>
    <t>Aw, you guys rock</t>
  </si>
  <si>
    <t>isolated, slow, no penalties</t>
  </si>
  <si>
    <t>theres another experiment in like 2 weeks i signed up for u get a $25 gift card</t>
  </si>
  <si>
    <t>What??</t>
  </si>
  <si>
    <t>and food but who's counting</t>
  </si>
  <si>
    <t>go team!</t>
  </si>
  <si>
    <t>if someone penalizes me im walking out</t>
  </si>
  <si>
    <t>lets go!!!!</t>
  </si>
  <si>
    <t>im gonna do that one</t>
  </si>
  <si>
    <t>you'll be fineeeeee</t>
  </si>
  <si>
    <t>you just tainted my virgin eyes</t>
  </si>
  <si>
    <t>what is it called</t>
  </si>
  <si>
    <t>imma sign up for that too</t>
  </si>
  <si>
    <t>im signing up for everything that got some money involved lmaooo</t>
  </si>
  <si>
    <t>I've got plans after</t>
  </si>
  <si>
    <t>stay true</t>
  </si>
  <si>
    <t>goodbye</t>
  </si>
  <si>
    <t>bye</t>
  </si>
  <si>
    <t>who needs 2.5 credits</t>
  </si>
  <si>
    <t>remember: chill</t>
  </si>
  <si>
    <t>do we have corners</t>
  </si>
  <si>
    <t>im taking top left</t>
  </si>
  <si>
    <t>guys!!!!!</t>
  </si>
  <si>
    <t>whoever is 1 needs to chill</t>
  </si>
  <si>
    <t>i thought we were staying in our quadrants</t>
  </si>
  <si>
    <t>chilling</t>
  </si>
  <si>
    <t>i got less this time</t>
  </si>
  <si>
    <t>#1 what the actual heck</t>
  </si>
  <si>
    <t>4 get out of my corner</t>
  </si>
  <si>
    <t>whyyyyy</t>
  </si>
  <si>
    <t>dont get these guys</t>
  </si>
  <si>
    <t>can you not do that next time please #1 it freaked me out lol</t>
  </si>
  <si>
    <t>im getting the ones above me</t>
  </si>
  <si>
    <t>look we all got way more than usual when we stayed in our own lanes like wth</t>
  </si>
  <si>
    <t>ive gotten the least ive ever gotten</t>
  </si>
  <si>
    <t>we could have gone on longer if it wasnt for that :c</t>
  </si>
  <si>
    <t>no one eat the diamonds</t>
  </si>
  <si>
    <t>4 which quadrant were you?</t>
  </si>
  <si>
    <t>they will regenerate</t>
  </si>
  <si>
    <t>we can learn frm this</t>
  </si>
  <si>
    <t>wait till there's a few and we can split</t>
  </si>
  <si>
    <t>twenty seconds</t>
  </si>
  <si>
    <t>just say when you want to</t>
  </si>
  <si>
    <t>yeah let $4 have some</t>
  </si>
  <si>
    <t>everyone go crazy at 30 secs</t>
  </si>
  <si>
    <t>i was on bottom right</t>
  </si>
  <si>
    <t>FUCK I TRIED TO TYPE</t>
  </si>
  <si>
    <t>@3 why?</t>
  </si>
  <si>
    <t>go ahead #4 you can take those but i would wait till there's more</t>
  </si>
  <si>
    <t>its fone</t>
  </si>
  <si>
    <t>:c I tried to type 4 but it left</t>
  </si>
  <si>
    <t>you can have my extra token</t>
  </si>
  <si>
    <t>ooof</t>
  </si>
  <si>
    <t>good job team</t>
  </si>
  <si>
    <t>nah ypure good</t>
  </si>
  <si>
    <t>way to go</t>
  </si>
  <si>
    <t>welcome back</t>
  </si>
  <si>
    <t>yo good shit guys</t>
  </si>
  <si>
    <t>ok I'm typing out numbers from now on</t>
  </si>
  <si>
    <t>okay guys...</t>
  </si>
  <si>
    <t>hahaha same thing?</t>
  </si>
  <si>
    <t>#1 do you copy on the rules for next round?</t>
  </si>
  <si>
    <t>same thing</t>
  </si>
  <si>
    <t>yall went too ham at first</t>
  </si>
  <si>
    <t>yeah that was def a lot better</t>
  </si>
  <si>
    <t>we got this</t>
  </si>
  <si>
    <t>yes sorry this game freaks me out</t>
  </si>
  <si>
    <t>we'll just go crazy last 30 seconds again</t>
  </si>
  <si>
    <t>also 1, wtf lol</t>
  </si>
  <si>
    <t>lets all get in the same corners as last time</t>
  </si>
  <si>
    <t>it's okay!</t>
  </si>
  <si>
    <t>that went way better than the first couple of rounds for sure</t>
  </si>
  <si>
    <t>okay that sounds like a plan</t>
  </si>
  <si>
    <t>it's ok!</t>
  </si>
  <si>
    <t>lmaooooooo i swear i was going slow</t>
  </si>
  <si>
    <t>whne you notice it's like 10 seconds left i say just grab all you can so we don't leave many</t>
  </si>
  <si>
    <t>there's wayyy more time than you think there is</t>
  </si>
  <si>
    <t>all the typing is stressfulll</t>
  </si>
  <si>
    <t>so should we take less time</t>
  </si>
  <si>
    <t>you took like 3 corners lmaoo</t>
  </si>
  <si>
    <t>the seconds counting down is what gets you</t>
  </si>
  <si>
    <t>should we not even do anything until the last 30 seconds?</t>
  </si>
  <si>
    <t>and do it slower</t>
  </si>
  <si>
    <t>acknowledged</t>
  </si>
  <si>
    <t>it's nice that we can chat in game</t>
  </si>
  <si>
    <t>yeah and i think if we're patient and let things regenerate in our corner we will all get money</t>
  </si>
  <si>
    <t>i didnt wanna take from you ;-;</t>
  </si>
  <si>
    <t>i started at 30 seconds last time and didnt have enough time gonna try 45 this time</t>
  </si>
  <si>
    <t>cause we were eating them up way fast</t>
  </si>
  <si>
    <t>lets all be friends</t>
  </si>
  <si>
    <t>please</t>
  </si>
  <si>
    <t>do something bc if not we wont have anything to regenrate</t>
  </si>
  <si>
    <t>I like friends</t>
  </si>
  <si>
    <t>omg no</t>
  </si>
  <si>
    <t>but we cant know who we are</t>
  </si>
  <si>
    <t>i looked up and the time was almost out like crap</t>
  </si>
  <si>
    <t>coool</t>
  </si>
  <si>
    <t>so that sucks</t>
  </si>
  <si>
    <t>but we could do even less</t>
  </si>
  <si>
    <t>ill pick a corner lmao</t>
  </si>
  <si>
    <t>im hungry</t>
  </si>
  <si>
    <t>some chick fil a sounds bomb</t>
  </si>
  <si>
    <t>#4 I'm really sorry :c you didn't get many coins</t>
  </si>
  <si>
    <t>just go slow again</t>
  </si>
  <si>
    <t>it's okay we are friends in spirit</t>
  </si>
  <si>
    <t>i like corners</t>
  </si>
  <si>
    <t>okay 1 - take top left</t>
  </si>
  <si>
    <t>stay out of mine</t>
  </si>
  <si>
    <t>its fine i was waiting too long</t>
  </si>
  <si>
    <t>3 take top right</t>
  </si>
  <si>
    <t>i want a vegan chick fil a sandwich</t>
  </si>
  <si>
    <t>4 take bottom right</t>
  </si>
  <si>
    <t>ill do bottom right</t>
  </si>
  <si>
    <t>yoo I'm still shook over how much food mcallisters gives you for a swipe</t>
  </si>
  <si>
    <t>to</t>
  </si>
  <si>
    <t>top</t>
  </si>
  <si>
    <t>they sell those at morels they're amazing</t>
  </si>
  <si>
    <t>i dont get meal swipes i only get flex</t>
  </si>
  <si>
    <t>like that drink is deadass like a half gallon</t>
  </si>
  <si>
    <t>never been there</t>
  </si>
  <si>
    <t>bc i commute</t>
  </si>
  <si>
    <t>so how was everyones day</t>
  </si>
  <si>
    <t>mcallisters is fire</t>
  </si>
  <si>
    <t>yeah im bout out of flex</t>
  </si>
  <si>
    <t>i had a test</t>
  </si>
  <si>
    <t>these chairs lean way back</t>
  </si>
  <si>
    <t>twisted taco though</t>
  </si>
  <si>
    <t>its almost 7 :/</t>
  </si>
  <si>
    <t>i skipped psych</t>
  </si>
  <si>
    <t>out of flex already damn lmaooo the semester just started</t>
  </si>
  <si>
    <t>i was tired</t>
  </si>
  <si>
    <t>I commute too but I upgraded bc $275 wont last me long and I dont have a stable income</t>
  </si>
  <si>
    <t>havent been back to the dorm sinc 9 am :/</t>
  </si>
  <si>
    <t>i get scared to go to the sac by myself</t>
  </si>
  <si>
    <t>yeah im a hungry gal</t>
  </si>
  <si>
    <t>good investment</t>
  </si>
  <si>
    <t>THAT MEANS ITS ALMOST OVER kinda</t>
  </si>
  <si>
    <t>4 are you a freshman</t>
  </si>
  <si>
    <t>i only eat like twice a day</t>
  </si>
  <si>
    <t>i was literally home for 5 minutes then had to leave again</t>
  </si>
  <si>
    <t>thats alot of excitment</t>
  </si>
  <si>
    <t>anyone going to the game this weekend</t>
  </si>
  <si>
    <t>don't be scared :)</t>
  </si>
  <si>
    <t>I wanna go home my guy</t>
  </si>
  <si>
    <t>girl dont be scared to go by urself i do it all the time fr shit when hunger kicks in its aight</t>
  </si>
  <si>
    <t>until you said kinda</t>
  </si>
  <si>
    <t>we have at least 30 more minutes</t>
  </si>
  <si>
    <t>whyyyy</t>
  </si>
  <si>
    <t>should be</t>
  </si>
  <si>
    <t>its just all the options</t>
  </si>
  <si>
    <t>yeah i eat by myself always</t>
  </si>
  <si>
    <t>sameeee</t>
  </si>
  <si>
    <t>the lines are fr what discourages me</t>
  </si>
  <si>
    <t>same, i'm so hungry</t>
  </si>
  <si>
    <t>ah yeah it gets crowded</t>
  </si>
  <si>
    <t>its the first weekend i don't have plans</t>
  </si>
  <si>
    <t>I go to chick fil a...they line is fat af</t>
  </si>
  <si>
    <t>imma sleep</t>
  </si>
  <si>
    <t>i never know if they have good stiff for meal swip</t>
  </si>
  <si>
    <t>yeah it's bad</t>
  </si>
  <si>
    <t>after this imma get ice cream and then take a nap</t>
  </si>
  <si>
    <t>i go to subway, fat af</t>
  </si>
  <si>
    <t>everywhere!!!</t>
  </si>
  <si>
    <t>oooh mt fuji's right there</t>
  </si>
  <si>
    <t>the wendy's line takes a while to build up tho</t>
  </si>
  <si>
    <t>me too probably just gonna spend this on dinner</t>
  </si>
  <si>
    <t>youd think they would have more resturatunts</t>
  </si>
  <si>
    <t>i didnt go tailgating last weekend</t>
  </si>
  <si>
    <t>now wendys has breakfast too tho they are fireeee</t>
  </si>
  <si>
    <t>yall i miss mark's wtf</t>
  </si>
  <si>
    <t>tailgating is so much fun</t>
  </si>
  <si>
    <t>what are good places around here for real food</t>
  </si>
  <si>
    <t>the seasoned fries were bomb</t>
  </si>
  <si>
    <t>i already know</t>
  </si>
  <si>
    <t>lol its my anniversary but like who cares..? lmaoo</t>
  </si>
  <si>
    <t>not when its flooding like that</t>
  </si>
  <si>
    <t>petition to get a dunkin donuts on campus plz their iced coffee tastes better than starbucks in my opinion</t>
  </si>
  <si>
    <t>bc noodles sound flame but so does chinese</t>
  </si>
  <si>
    <t>happy anniversary</t>
  </si>
  <si>
    <t>they had heine bros and i miss it</t>
  </si>
  <si>
    <t>mt fuji is really good</t>
  </si>
  <si>
    <t>now im craving chinese</t>
  </si>
  <si>
    <t>thanks!!</t>
  </si>
  <si>
    <t>subnoooo</t>
  </si>
  <si>
    <t>sorry</t>
  </si>
  <si>
    <t>oooh orange chicken</t>
  </si>
  <si>
    <t>or a canes</t>
  </si>
  <si>
    <t>krispy kreme where its at</t>
  </si>
  <si>
    <t>omg they should get a canes</t>
  </si>
  <si>
    <t>canes is over rated</t>
  </si>
  <si>
    <t>if that was anyone here, bless you</t>
  </si>
  <si>
    <t>fried rice</t>
  </si>
  <si>
    <t>bourbon chicken is pretty good too</t>
  </si>
  <si>
    <t>i wish the places at card towne like qdoba took flex and shit</t>
  </si>
  <si>
    <t>I wish cardinal towne accepted flex</t>
  </si>
  <si>
    <t>:'c</t>
  </si>
  <si>
    <t>YES!!!</t>
  </si>
  <si>
    <t>rather have zaxbys</t>
  </si>
  <si>
    <t>just 1 year, its the first</t>
  </si>
  <si>
    <t>all of the above please</t>
  </si>
  <si>
    <t>i was pissed when i got on campus and realized the texas roadhouse was fake</t>
  </si>
  <si>
    <t>egg rollsssss</t>
  </si>
  <si>
    <t>omg teh lady at greens to go tho</t>
  </si>
  <si>
    <t>or below</t>
  </si>
  <si>
    <t>ooooohhhhhh</t>
  </si>
  <si>
    <t>i just want a bloomin onion</t>
  </si>
  <si>
    <t xml:space="preserve">ok so i got top left, slow , isolated, ham at 30 sec left.... got it. go team! lets get this shmoonneyyy </t>
  </si>
  <si>
    <t>they never understand me</t>
  </si>
  <si>
    <t>im starving now</t>
  </si>
  <si>
    <t>YESSSS</t>
  </si>
  <si>
    <t>$$$$$$$$$$$$$$$$$$$$$$$$$$$$$$$$$$$</t>
  </si>
  <si>
    <t>yoooo that mexican place the zoca or whatever in the sac is trash</t>
  </si>
  <si>
    <t>my stomaches growlin</t>
  </si>
  <si>
    <t>really???</t>
  </si>
  <si>
    <t>if my stomach growls rip</t>
  </si>
  <si>
    <t>their rice is gross af</t>
  </si>
  <si>
    <t>do you guys know how we get paid?</t>
  </si>
  <si>
    <t>i wanted to try it</t>
  </si>
  <si>
    <t>we're still waiting like 5 seconds at the beginning right</t>
  </si>
  <si>
    <t>card</t>
  </si>
  <si>
    <t>visa card i think</t>
  </si>
  <si>
    <t>yes!!</t>
  </si>
  <si>
    <t>ok, remember the plan! stay in your own corner and farm coins until there's only like 40 seconds left. SLOW AND STEADY!</t>
  </si>
  <si>
    <t>YAYAYAYA</t>
  </si>
  <si>
    <t>byeeeee</t>
  </si>
  <si>
    <t>we will know whos in the group when we hear all the stomach growls</t>
  </si>
  <si>
    <t>lol every time i say the word rice at a restaurant people laugh bc my accent</t>
  </si>
  <si>
    <t>you too</t>
  </si>
  <si>
    <t>im so excited</t>
  </si>
  <si>
    <t>LES GOOO</t>
  </si>
  <si>
    <t>SLOW DOWN!</t>
  </si>
  <si>
    <t>remember you have plenty of time!</t>
  </si>
  <si>
    <t>what 3 said!!!</t>
  </si>
  <si>
    <t>does where im at still count as mine</t>
  </si>
  <si>
    <t>yeah you're at like the edge</t>
  </si>
  <si>
    <t>i'd ay so</t>
  </si>
  <si>
    <t>i wanna wait till theres like 50 seconds left</t>
  </si>
  <si>
    <t>imma chill for a bit</t>
  </si>
  <si>
    <t>everybody just collect in their corner</t>
  </si>
  <si>
    <t>this still counts right</t>
  </si>
  <si>
    <t>just making sure</t>
  </si>
  <si>
    <t>yo this is great but start eating all of the coins!!!</t>
  </si>
  <si>
    <t>not you 1</t>
  </si>
  <si>
    <t>FUCKKK</t>
  </si>
  <si>
    <t>that was an accident haha</t>
  </si>
  <si>
    <t>wtf who penalized me</t>
  </si>
  <si>
    <t>that was good guys!!!!</t>
  </si>
  <si>
    <t>that was actually good but</t>
  </si>
  <si>
    <t>dangit i didnt get all of mine</t>
  </si>
  <si>
    <t>whats the plan now guys</t>
  </si>
  <si>
    <t>yeah!!!</t>
  </si>
  <si>
    <t>we didn't finish</t>
  </si>
  <si>
    <t>if were gonna do that</t>
  </si>
  <si>
    <t>but one should slow down</t>
  </si>
  <si>
    <t>HOW MANY ROUNDS ARE THERE?</t>
  </si>
  <si>
    <t>yeah slow down dude</t>
  </si>
  <si>
    <t>we should start collecting at 50 seconds now</t>
  </si>
  <si>
    <t>we need to start earlier</t>
  </si>
  <si>
    <t>40 seconds we go crazy</t>
  </si>
  <si>
    <t>why tf do we need 6 minutes after every one im trying to go home</t>
  </si>
  <si>
    <t>Don't penalize people!!!</t>
  </si>
  <si>
    <t>I actually made a lot of money just sitting there and watching it grow for a bit</t>
  </si>
  <si>
    <t>i think we go ha earlier</t>
  </si>
  <si>
    <t>how many rounds are there?</t>
  </si>
  <si>
    <t>i know right</t>
  </si>
  <si>
    <t>probably 12</t>
  </si>
  <si>
    <t>I need to learn to spell out numbers :c</t>
  </si>
  <si>
    <t>glad were all on the same page</t>
  </si>
  <si>
    <t>so 50 seconds?</t>
  </si>
  <si>
    <t>i didnt penalyze anyone</t>
  </si>
  <si>
    <t>I DUNNO TO BOTH THOSE QUESTIONS</t>
  </si>
  <si>
    <t>40?</t>
  </si>
  <si>
    <t>maybe 45?</t>
  </si>
  <si>
    <t>I did again by accident. it's ass</t>
  </si>
  <si>
    <t>45 sounds good</t>
  </si>
  <si>
    <t>why 12</t>
  </si>
  <si>
    <t>perf</t>
  </si>
  <si>
    <t>yeah sounds good</t>
  </si>
  <si>
    <t>ah dang</t>
  </si>
  <si>
    <t>and to make it easier</t>
  </si>
  <si>
    <t>I wish they didnt put them on the numkeys</t>
  </si>
  <si>
    <t>they could have at least given me a water</t>
  </si>
  <si>
    <t>pinky promise no penalizing guys</t>
  </si>
  <si>
    <t>sorry :c pinky promise</t>
  </si>
  <si>
    <t>guess good for future reference- spell it out</t>
  </si>
  <si>
    <t>everyone can collect the coins in their corner</t>
  </si>
  <si>
    <t>so we're not all over the place</t>
  </si>
  <si>
    <t>or a cookie</t>
  </si>
  <si>
    <t>if that makes snese</t>
  </si>
  <si>
    <t>so guys let's let our coins grow</t>
  </si>
  <si>
    <t>sense</t>
  </si>
  <si>
    <t>how many rounds of this are there</t>
  </si>
  <si>
    <t>i should of brought a drink honestly and i almost brought one too</t>
  </si>
  <si>
    <t>same corners</t>
  </si>
  <si>
    <t>i almost got coffee</t>
  </si>
  <si>
    <t>i really thought this was gonna be questions</t>
  </si>
  <si>
    <t>ain't it supposed to last like 2 hrs</t>
  </si>
  <si>
    <t>creating the border</t>
  </si>
  <si>
    <t>not this shit</t>
  </si>
  <si>
    <t>shouldve gotten it</t>
  </si>
  <si>
    <t>was good too</t>
  </si>
  <si>
    <t>Watch it be over now that we git the hang of it</t>
  </si>
  <si>
    <t>lmao nooo</t>
  </si>
  <si>
    <t>so I found out that if there was a cluster and I waited for it to expand until there were spaces completely surrounded by tokens, I made a shit ton</t>
  </si>
  <si>
    <t>i need the moneys</t>
  </si>
  <si>
    <t>i think we're a pretty good team</t>
  </si>
  <si>
    <t>why a cookie and not a brownie</t>
  </si>
  <si>
    <t>we gotta wait a good while</t>
  </si>
  <si>
    <t>i gotta test tomorrow so i need tons of coffee:/</t>
  </si>
  <si>
    <t>weve been here 55 minutes</t>
  </si>
  <si>
    <t>ill take a brownie</t>
  </si>
  <si>
    <t>how do u make 30 off this</t>
  </si>
  <si>
    <t>why not both</t>
  </si>
  <si>
    <t>do you think the other team has the same plan?</t>
  </si>
  <si>
    <t>i needs that</t>
  </si>
  <si>
    <t>brownie</t>
  </si>
  <si>
    <t>fiesta</t>
  </si>
  <si>
    <t>if i could make a kissy face rn i would</t>
  </si>
  <si>
    <t>or do you think they're killing each other</t>
  </si>
  <si>
    <t>chocoalte</t>
  </si>
  <si>
    <t>unless its a chocolate chip cookie</t>
  </si>
  <si>
    <t>yo question</t>
  </si>
  <si>
    <t>you can tell by the clicking</t>
  </si>
  <si>
    <t>and whoever said they were going to a study for $25, what study is that????</t>
  </si>
  <si>
    <t>yeah the clicking</t>
  </si>
  <si>
    <t>chocolate icecream or vanilla</t>
  </si>
  <si>
    <t>as in taking the money</t>
  </si>
  <si>
    <t>they caught on to us</t>
  </si>
  <si>
    <t>its called a stress study</t>
  </si>
  <si>
    <t>its for women</t>
  </si>
  <si>
    <t>damn toppings for the vanilla?</t>
  </si>
  <si>
    <t>chocolate</t>
  </si>
  <si>
    <t>oh well</t>
  </si>
  <si>
    <t>with stress issues</t>
  </si>
  <si>
    <t>ooooof</t>
  </si>
  <si>
    <t>its for women about how they deal and cope w stress</t>
  </si>
  <si>
    <t>any toppings you want</t>
  </si>
  <si>
    <t>we probably have more money than them</t>
  </si>
  <si>
    <t>chocolate 100%</t>
  </si>
  <si>
    <t>are we gonna be put under stress</t>
  </si>
  <si>
    <t>ah damn i think you can't go to that if you're on birth control</t>
  </si>
  <si>
    <t>im for vanilla</t>
  </si>
  <si>
    <t>shit i only signed up bc thats $25 just to answer some questions lmaooo</t>
  </si>
  <si>
    <t>i sure hope we do</t>
  </si>
  <si>
    <t>theres alot of restrictions with it'yeah or if youre in a car crash</t>
  </si>
  <si>
    <t>i'm not gonna lie</t>
  </si>
  <si>
    <t>vanilla with oreos and chocolate syrup oh and sprinkles</t>
  </si>
  <si>
    <t>if you can have any topping you want vanilla</t>
  </si>
  <si>
    <t>shit I have no idea if I can qualify already</t>
  </si>
  <si>
    <t>good thing i cant relate to that hahah</t>
  </si>
  <si>
    <t>i failed that quiz at the beginning</t>
  </si>
  <si>
    <t>:((((</t>
  </si>
  <si>
    <t>oooh sprinklesss</t>
  </si>
  <si>
    <t>:c</t>
  </si>
  <si>
    <t>i missed one lolol</t>
  </si>
  <si>
    <t>i missed 2 qs</t>
  </si>
  <si>
    <t>:O)</t>
  </si>
  <si>
    <t>i want a singular cherry</t>
  </si>
  <si>
    <t>i missed 1 too</t>
  </si>
  <si>
    <t>well if anyone knows any other ways to make money lmk</t>
  </si>
  <si>
    <t>and whipped cream</t>
  </si>
  <si>
    <t>i think i missed 3</t>
  </si>
  <si>
    <t>and don't say a job cause i already got one</t>
  </si>
  <si>
    <t>i didn't read it completely</t>
  </si>
  <si>
    <t>my job sucks</t>
  </si>
  <si>
    <t>who cares</t>
  </si>
  <si>
    <t>im tryna go to australia next summer</t>
  </si>
  <si>
    <t>do fruit and ice cream go together?</t>
  </si>
  <si>
    <t>sell old clothes?</t>
  </si>
  <si>
    <t>depends</t>
  </si>
  <si>
    <t>noooooo</t>
  </si>
  <si>
    <t>it was like a penny lol</t>
  </si>
  <si>
    <t>they havet schedlued me since i started school</t>
  </si>
  <si>
    <t>well isnt a cherry a fruit</t>
  </si>
  <si>
    <t>my hand are freezing</t>
  </si>
  <si>
    <t>tutor high schoolers</t>
  </si>
  <si>
    <t>do you think</t>
  </si>
  <si>
    <t>you're not wrong</t>
  </si>
  <si>
    <t>ive tried poshmark</t>
  </si>
  <si>
    <t>yeah i tried platos closet they gave me $2 lol i'll try to sell online</t>
  </si>
  <si>
    <t>does it have seeds?</t>
  </si>
  <si>
    <t>what?</t>
  </si>
  <si>
    <t>it can</t>
  </si>
  <si>
    <t>that he will keep us anon. or meet at the end</t>
  </si>
  <si>
    <t>ebay or letgo</t>
  </si>
  <si>
    <t>yeah platos cloest is dumb</t>
  </si>
  <si>
    <t>then yes</t>
  </si>
  <si>
    <t>what is an eggplant</t>
  </si>
  <si>
    <t>anon i bet</t>
  </si>
  <si>
    <t>and selling textbooks dont help shit</t>
  </si>
  <si>
    <t>he doesnt know</t>
  </si>
  <si>
    <t>#3 do you know any schools that pay for tutoring</t>
  </si>
  <si>
    <t>thats why tomatos and cucumbers are fruits bc of the seeds</t>
  </si>
  <si>
    <t>so he says</t>
  </si>
  <si>
    <t>jk</t>
  </si>
  <si>
    <t>they give u .12 cents for $500 worth of books</t>
  </si>
  <si>
    <t>theyre not supposed to lie about that</t>
  </si>
  <si>
    <t>an eggplant is an eggplant</t>
  </si>
  <si>
    <t>oh hell no</t>
  </si>
  <si>
    <t>can you tutor people on campus fo rmoney?</t>
  </si>
  <si>
    <t>I just have friends of parents hook me up</t>
  </si>
  <si>
    <t>an eggplant is not a egg you plant</t>
  </si>
  <si>
    <t>you can take notes for money too</t>
  </si>
  <si>
    <t>ok guys... its almost that time same game plan :)</t>
  </si>
  <si>
    <t>i just do the research studies for cash</t>
  </si>
  <si>
    <t>oh yeah i forgot about that</t>
  </si>
  <si>
    <t>thanks for coming to my ted talk</t>
  </si>
  <si>
    <t>you can plant anything</t>
  </si>
  <si>
    <t>also there's a couple of schools nearby</t>
  </si>
  <si>
    <t>im ready quit my job</t>
  </si>
  <si>
    <t>no actual category just existing in its own realm?</t>
  </si>
  <si>
    <t>stay in your corners</t>
  </si>
  <si>
    <t>even if we never really know who we are yall are dope</t>
  </si>
  <si>
    <t>can we do it at 50 just to be safe lol</t>
  </si>
  <si>
    <t>i saw an add for that on snapchat</t>
  </si>
  <si>
    <t>dupont manual and noe are right there</t>
  </si>
  <si>
    <t>i have terrible handwriting</t>
  </si>
  <si>
    <t>so is it healthy?</t>
  </si>
  <si>
    <t>i love takong notes</t>
  </si>
  <si>
    <t>maybe you could ask them</t>
  </si>
  <si>
    <t>maybe</t>
  </si>
  <si>
    <t>just not studying them</t>
  </si>
  <si>
    <t>its a purple thicc cucumber</t>
  </si>
  <si>
    <t>bet catch yall out there</t>
  </si>
  <si>
    <t>oh shit we're starting</t>
  </si>
  <si>
    <t>ahhhhh</t>
  </si>
  <si>
    <t>are vegetables even healthy</t>
  </si>
  <si>
    <t>remember be slow! :)</t>
  </si>
  <si>
    <t>lLETS GOOO</t>
  </si>
  <si>
    <t>it's ok! we got this!</t>
  </si>
  <si>
    <t>YE</t>
  </si>
  <si>
    <t>cooooo</t>
  </si>
  <si>
    <t>theyre water</t>
  </si>
  <si>
    <t>slow and steady!</t>
  </si>
  <si>
    <t>mostly</t>
  </si>
  <si>
    <t>boreddd</t>
  </si>
  <si>
    <t>feels like pacman</t>
  </si>
  <si>
    <t>luhh oh</t>
  </si>
  <si>
    <t>3 i think that was my side</t>
  </si>
  <si>
    <t>damn three</t>
  </si>
  <si>
    <t>im ballin</t>
  </si>
  <si>
    <t>your thing is covered</t>
  </si>
  <si>
    <t>i can't tell</t>
  </si>
  <si>
    <t>imma get started</t>
  </si>
  <si>
    <t>09-17-2019 15.17.45</t>
  </si>
  <si>
    <t>group-8_09-17-2019-15.17.45</t>
  </si>
  <si>
    <t>d09713ca-6a16-4628-8626-17f25510a064</t>
  </si>
  <si>
    <t>not bad</t>
  </si>
  <si>
    <t>group-9_09-17-2019-15.17.45</t>
  </si>
  <si>
    <t>8d952ba7-09fb-4352-a87a-ec88251ddc03</t>
  </si>
  <si>
    <t>we made bank!!!</t>
  </si>
  <si>
    <t>4a8c361d-367d-415b-bdc2-a206b0f32024</t>
  </si>
  <si>
    <t>ok so that worked out pretty well!</t>
  </si>
  <si>
    <t>63b5b96c-c4c1-4162-a820-a4cb6abd9906</t>
  </si>
  <si>
    <t>that was a good method we all got more tokens</t>
  </si>
  <si>
    <t>7eedb49e-91f5-43d6-a42a-62467b61c31d</t>
  </si>
  <si>
    <t>my bad guys I will get the singles first. I was confused lol</t>
  </si>
  <si>
    <t>oh yeah for sure</t>
  </si>
  <si>
    <t>agreed!</t>
  </si>
  <si>
    <t>d9abdd35-4336-43e4-86a8-34efb1e22073</t>
  </si>
  <si>
    <t>should we do that again? or anything we should fix?</t>
  </si>
  <si>
    <t>but i realized that they regenerate quicker when you take one that is completely surrounded</t>
  </si>
  <si>
    <t>other than nothing we should fix</t>
  </si>
  <si>
    <t>is there anything else we should do, or do the same thing for the next round?</t>
  </si>
  <si>
    <t>5e20c450-5807-41f2-b606-a134d4f5ce5d</t>
  </si>
  <si>
    <t>oh that is true, okay so outliers first. once theyre all cleared take one or two from the middle and set back on the outside again</t>
  </si>
  <si>
    <t>that make sense</t>
  </si>
  <si>
    <t>?*</t>
  </si>
  <si>
    <t>so once at 50 just let them regenerate?</t>
  </si>
  <si>
    <t>i think this was good</t>
  </si>
  <si>
    <t>glad were on the same page</t>
  </si>
  <si>
    <t>ohh okay i understand</t>
  </si>
  <si>
    <t>lets go 60 this time</t>
  </si>
  <si>
    <t>okay awesome</t>
  </si>
  <si>
    <t>i think so too</t>
  </si>
  <si>
    <t>then wait at 30 secs again?</t>
  </si>
  <si>
    <t>yeah pretty much, just get to 60 before there's 30 sec left. the slower the better i beliece</t>
  </si>
  <si>
    <t>believe*</t>
  </si>
  <si>
    <t>I agree, slow was good</t>
  </si>
  <si>
    <t>should maximize all of our token intake</t>
  </si>
  <si>
    <t>i feel like it</t>
  </si>
  <si>
    <t>it's kinda hard to chat when youre playing the game</t>
  </si>
  <si>
    <t>depending on how many rounds we have we should try to get each person to 75+ tokens</t>
  </si>
  <si>
    <t>yeah i was like</t>
  </si>
  <si>
    <t>whos trynna chat</t>
  </si>
  <si>
    <t xml:space="preserve">rightt, like we have no time for that </t>
  </si>
  <si>
    <t>we can if we improve our strategy every time :)</t>
  </si>
  <si>
    <t>too focused on the tokens lmao</t>
  </si>
  <si>
    <t>we'll all walk out of here with anywhere from $20-30 if we can pull it off</t>
  </si>
  <si>
    <t>exactly, best thing is patience</t>
  </si>
  <si>
    <t>we've got this</t>
  </si>
  <si>
    <t>i wish we could post memes</t>
  </si>
  <si>
    <t>omg i swear</t>
  </si>
  <si>
    <t>who remembers "xD"</t>
  </si>
  <si>
    <t>dont you mean rarw xD</t>
  </si>
  <si>
    <t>:p</t>
  </si>
  <si>
    <t>or like cringey stuff  like :3</t>
  </si>
  <si>
    <t>just a refresher, all the lone tokens, then a few middle ones, then back to the outside. sound right?</t>
  </si>
  <si>
    <t>^_^</t>
  </si>
  <si>
    <t>240f6c5d-76fd-49e4-8b4d-fa6cb7ff0f9c</t>
  </si>
  <si>
    <t>those were good days lol</t>
  </si>
  <si>
    <t>bettt lets get itttt</t>
  </si>
  <si>
    <t>: D</t>
  </si>
  <si>
    <t>wait at 60</t>
  </si>
  <si>
    <t>sorryyy</t>
  </si>
  <si>
    <t>go crazy</t>
  </si>
  <si>
    <t>oof lmao</t>
  </si>
  <si>
    <t>hey guys whats up</t>
  </si>
  <si>
    <t>lets wait for the coins to respawn</t>
  </si>
  <si>
    <t>lets each cover a corner</t>
  </si>
  <si>
    <t>I am not going to penalize. Why take money away from each other?</t>
  </si>
  <si>
    <t>aight if y'all are tryna walk out of here with the most money we can't penalize</t>
  </si>
  <si>
    <t>lets get this moneyyy</t>
  </si>
  <si>
    <t>yeah lets do that</t>
  </si>
  <si>
    <t>give it some time</t>
  </si>
  <si>
    <t>nothing much, and okay lol</t>
  </si>
  <si>
    <t>neither am i</t>
  </si>
  <si>
    <t>agreed, best option is the lowest amount of competition</t>
  </si>
  <si>
    <t>so we can get that $$$$</t>
  </si>
  <si>
    <t>yeah i hate having more than a minute left with no coins</t>
  </si>
  <si>
    <t>Glad we are on the same page :)</t>
  </si>
  <si>
    <t>dont penalize me pls</t>
  </si>
  <si>
    <t>lol jk idc fr</t>
  </si>
  <si>
    <t>we've so far wasted 4 mins competing with eachother for tokens as opposed to just being patient btw</t>
  </si>
  <si>
    <t>yes i agree with 2 and 4</t>
  </si>
  <si>
    <t>corner idea is great</t>
  </si>
  <si>
    <t>hmm so anything else we should do?</t>
  </si>
  <si>
    <t>however the tokens regenerate faster when theyre grouped together</t>
  </si>
  <si>
    <t>so should we go slower and each take a corner?</t>
  </si>
  <si>
    <t>i think if we wait we can all get more overall</t>
  </si>
  <si>
    <t>i want to see if we form a box if itll generate more tokins</t>
  </si>
  <si>
    <t>cover your section and take it from the middle</t>
  </si>
  <si>
    <t>yeah waiting will generate more tokens</t>
  </si>
  <si>
    <t>so we should collect them slower ?</t>
  </si>
  <si>
    <t>so say the person in the top right takes it from their middle it will regenerate still</t>
  </si>
  <si>
    <t>we should collect the ones surrounded by alot</t>
  </si>
  <si>
    <t>yeah maybe like click a little bit, wait 20 seconds or something</t>
  </si>
  <si>
    <t>i thnk we should go slower and get more and we each get a corner</t>
  </si>
  <si>
    <t>this causes coins to respawn quicker</t>
  </si>
  <si>
    <t>yea yea</t>
  </si>
  <si>
    <t>i was thinking more along the lines of starting from the edges, that way most of the concentration is in the middle</t>
  </si>
  <si>
    <t>make sure they touch the diamonds too right</t>
  </si>
  <si>
    <t>im down to do that @ 1</t>
  </si>
  <si>
    <t>and then the last 60 secs go buck wild and collect as many as possible</t>
  </si>
  <si>
    <t>that sounds good to me</t>
  </si>
  <si>
    <t>ok nice</t>
  </si>
  <si>
    <t>ill get the bottom right corner</t>
  </si>
  <si>
    <t>i think the last 30 seconds we can go crazy and collect them all</t>
  </si>
  <si>
    <t>best strategy in my opinion is a sweeping motion, heading from one edge of the quadrant to the other. also make sure to collect the outliers as they appear</t>
  </si>
  <si>
    <t>key is keeping them in a big group together</t>
  </si>
  <si>
    <t>i'll take top left then</t>
  </si>
  <si>
    <t>I found when I practiced that when I moved a lot more appeared.</t>
  </si>
  <si>
    <t>do you all hear a baby screaming?</t>
  </si>
  <si>
    <t>we can test that out this round, also yes hella annoying</t>
  </si>
  <si>
    <t>school across the street</t>
  </si>
  <si>
    <t>letssss get it friends</t>
  </si>
  <si>
    <t>best of luck lads</t>
  </si>
  <si>
    <t>lets get it guys!!!!!</t>
  </si>
  <si>
    <t>slowwwww</t>
  </si>
  <si>
    <t>slowing down is working</t>
  </si>
  <si>
    <t>hey 2 grab the ones by themselves first</t>
  </si>
  <si>
    <t>once we all get to 50 lets wait</t>
  </si>
  <si>
    <t>relax y'all they'll return</t>
  </si>
  <si>
    <t>hold until 30 to clear the board</t>
  </si>
  <si>
    <t>let em appear then attack kinda deal</t>
  </si>
  <si>
    <t>lookie there we all got over 60</t>
  </si>
  <si>
    <t>i got 85</t>
  </si>
  <si>
    <t>can we work in our own sections</t>
  </si>
  <si>
    <t>that was awesome, everyone got above 80 right?</t>
  </si>
  <si>
    <t>we didn't even get them all lol</t>
  </si>
  <si>
    <t>i felt like most of the coins i was saving was taken away</t>
  </si>
  <si>
    <t>perfect now lets all get to 65</t>
  </si>
  <si>
    <t>yeah i think branching out caused us to have less coins</t>
  </si>
  <si>
    <t>so i think when you see a flower thing/clover is when they spawn the most</t>
  </si>
  <si>
    <t>noice, so this time everyone do the same thing except for get to 60-65 before 40 secs that way we can collect them all at the end</t>
  </si>
  <si>
    <t>slow but quick at the end</t>
  </si>
  <si>
    <t>40 seconds is a good idea</t>
  </si>
  <si>
    <t>we could try working in our own sections</t>
  </si>
  <si>
    <t>so staying in our corner (like the first round) should be good</t>
  </si>
  <si>
    <t>the timing is almost there, everyone's patience is paying off tho. we might all be able to get 90-100 this time if we play it right</t>
  </si>
  <si>
    <t>yeah they respawn quicker when you take it from the middle of a clover or diamond</t>
  </si>
  <si>
    <t>yeah then we can develop our own pattern on how to collect coins</t>
  </si>
  <si>
    <t>I went a little to fast initally which is why my section was a bit off so that's my b</t>
  </si>
  <si>
    <t>too*</t>
  </si>
  <si>
    <t>we have a whole hour to go</t>
  </si>
  <si>
    <t>lots of money I hope :)</t>
  </si>
  <si>
    <t>nice, lets git dis breaddddd</t>
  </si>
  <si>
    <t>go crazyyyy</t>
  </si>
  <si>
    <t>09-20-2018 17.26.33</t>
  </si>
  <si>
    <t>group-13_09-20-2018-17.26.33</t>
  </si>
  <si>
    <t>179c4bfa-6e8c-44fd-b8d2-0a2e27f22723</t>
  </si>
  <si>
    <t>group-12_09-20-2018-17.26.33</t>
  </si>
  <si>
    <t>c1501ded-5d98-4c96-9ed6-2add7224f96f</t>
  </si>
  <si>
    <t>f6f05f4d-2b70-47a1-91dc-79c21619a393</t>
  </si>
  <si>
    <t>everyone hold up</t>
  </si>
  <si>
    <t>we need to not take all of them right away</t>
  </si>
  <si>
    <t>3a2f18c7-a345-4bc6-878e-f0a6aaba64e9</t>
  </si>
  <si>
    <t>wassuppp</t>
  </si>
  <si>
    <t>we each stay in our respective cornors of the game</t>
  </si>
  <si>
    <t>cause then we will get more</t>
  </si>
  <si>
    <t>group-14_09-20-2018-17.26.33</t>
  </si>
  <si>
    <t>20d11bb3-c407-4133-8ee6-22bf021e30c0</t>
  </si>
  <si>
    <t>do not penalize anyone... we here to make money not lose it</t>
  </si>
  <si>
    <t>7edac52c-e808-4374-8500-fd51e2fecdf3</t>
  </si>
  <si>
    <t>So what if we just split the screen in 4 quadrants and everyone did their own thing</t>
  </si>
  <si>
    <t>are u having fun</t>
  </si>
  <si>
    <t>d6ea2215-3574-4744-89c0-1b829cd01f6c</t>
  </si>
  <si>
    <t>53b6fc90-d68d-4882-9edf-458c56a7f844</t>
  </si>
  <si>
    <t>Take more time before taking some</t>
  </si>
  <si>
    <t>for example, 1-top left corner</t>
  </si>
  <si>
    <t>35c79fc6-cd2c-456e-9cc5-749f47cc6685</t>
  </si>
  <si>
    <t>84523fd0-e415-41e9-bf38-0b5fd5979ce2</t>
  </si>
  <si>
    <t>please dont take my money im broke</t>
  </si>
  <si>
    <t>2-top right</t>
  </si>
  <si>
    <t>ill take bottom right</t>
  </si>
  <si>
    <t>TRU</t>
  </si>
  <si>
    <t>1 in top left 2 in top right 3 in bot left 4 in bot right</t>
  </si>
  <si>
    <t>ME</t>
  </si>
  <si>
    <t>3-bottom left</t>
  </si>
  <si>
    <t>i need this</t>
  </si>
  <si>
    <t>Wait out until most of the screen is full of tokens</t>
  </si>
  <si>
    <t>4- bottom right</t>
  </si>
  <si>
    <t>2 where ya ta?</t>
  </si>
  <si>
    <t>hey how about we dont do the money stealing</t>
  </si>
  <si>
    <t>10b8888b-0315-4f9e-b007-3b8391744320</t>
  </si>
  <si>
    <t>hehe</t>
  </si>
  <si>
    <t>pinky promise me yall</t>
  </si>
  <si>
    <t>77100fab-4175-48c9-98b7-ea22720736e8</t>
  </si>
  <si>
    <t>if another person goes into your square, penalize them</t>
  </si>
  <si>
    <t>sound fair?</t>
  </si>
  <si>
    <t>yayyy</t>
  </si>
  <si>
    <t>my fingers dont move fast enough for this lol</t>
  </si>
  <si>
    <t>yes i agree with that</t>
  </si>
  <si>
    <t>i like you guys thank you</t>
  </si>
  <si>
    <t>lolol</t>
  </si>
  <si>
    <t>Should we remove the borders at the start so its clear where the quadrants are</t>
  </si>
  <si>
    <t>Fair</t>
  </si>
  <si>
    <t>im so glad we're friends in this experiment</t>
  </si>
  <si>
    <t>Like make a t in the center of everything</t>
  </si>
  <si>
    <t>okay cool lets make this money im broke</t>
  </si>
  <si>
    <t>big mood</t>
  </si>
  <si>
    <t>bruh we legit playin pacman right now</t>
  </si>
  <si>
    <t>i was gonna say 4 lets take down 1 and 3 since they r the slowest</t>
  </si>
  <si>
    <t>token pals</t>
  </si>
  <si>
    <t>How do we know who takes tokens from the T?</t>
  </si>
  <si>
    <t>thas our gc name</t>
  </si>
  <si>
    <t>lol nah fam we makin money</t>
  </si>
  <si>
    <t>type in what corner you are just so we all know</t>
  </si>
  <si>
    <t>i have to pee oh my god</t>
  </si>
  <si>
    <t>and itll tell you</t>
  </si>
  <si>
    <t>take from your quadrant</t>
  </si>
  <si>
    <t>i feel like im in middle school again texting like this</t>
  </si>
  <si>
    <t>nobody is gonna lie and break the truce</t>
  </si>
  <si>
    <t>im bottom left corner</t>
  </si>
  <si>
    <t>but seriously tho this is pac man and yall are the ghosts pretty much</t>
  </si>
  <si>
    <t>im bottom right</t>
  </si>
  <si>
    <t>Top Right</t>
  </si>
  <si>
    <t>what was that noise</t>
  </si>
  <si>
    <t>right?</t>
  </si>
  <si>
    <t>i said pinky promise u cant break a pinky promise</t>
  </si>
  <si>
    <t>basically</t>
  </si>
  <si>
    <t>I'm saying we should define what exactly is a quadrant by taking like 2 rows of tokens out in a t formation kinda thing</t>
  </si>
  <si>
    <t>That way they're clearly defined ^</t>
  </si>
  <si>
    <t>that was me coughing :)</t>
  </si>
  <si>
    <t>i havent played pac man in so long</t>
  </si>
  <si>
    <t>oh i gotcha</t>
  </si>
  <si>
    <t>awwwwwwww</t>
  </si>
  <si>
    <t>you think this will take till 8? i got places to be</t>
  </si>
  <si>
    <t>but tokens will right reform there eventually</t>
  </si>
  <si>
    <t>who would BREAK a pinky promise</t>
  </si>
  <si>
    <t>and yea</t>
  </si>
  <si>
    <t>not i</t>
  </si>
  <si>
    <t>I guess they can be FFA lol in the t</t>
  </si>
  <si>
    <t>so no penalties ?</t>
  </si>
  <si>
    <t>me too i hope this doesnt take that long</t>
  </si>
  <si>
    <t>NOR I!!!!!!!!!!!!!!</t>
  </si>
  <si>
    <t>never have never will</t>
  </si>
  <si>
    <t>okay so try to make your quadrant with the tokens and at the end you take the rest of the tokens on your half</t>
  </si>
  <si>
    <t>my friend said it takes 2 hours</t>
  </si>
  <si>
    <t>just dont overstep your CLEAR boundries and then no issues</t>
  </si>
  <si>
    <t>good shiz</t>
  </si>
  <si>
    <t>yall da best</t>
  </si>
  <si>
    <t>lol no penalties 2.. it doesnt make sense. to penealize someone, we all lose money</t>
  </si>
  <si>
    <t>i meant quarter not half</t>
  </si>
  <si>
    <t>bffz</t>
  </si>
  <si>
    <t>ugh no</t>
  </si>
  <si>
    <t>lets just not screw eachother over</t>
  </si>
  <si>
    <t>were in this together</t>
  </si>
  <si>
    <t>like one person can ruin it all so please dont do that</t>
  </si>
  <si>
    <t>I have a feeling this is supposed to end awfully</t>
  </si>
  <si>
    <t>scgoooo cards</t>
  </si>
  <si>
    <t>Just like the first part</t>
  </si>
  <si>
    <t>no penalties sounds good</t>
  </si>
  <si>
    <t>Work together so we can all get like 70 tokens</t>
  </si>
  <si>
    <t>dont forget to wait until a lot of tokens are there so we can make more money</t>
  </si>
  <si>
    <t>i feel like im on club penguin or smth</t>
  </si>
  <si>
    <t>im bored</t>
  </si>
  <si>
    <t>im sooooo hungry</t>
  </si>
  <si>
    <t>because once all the tokens are gone thats it</t>
  </si>
  <si>
    <t>what yall up to?</t>
  </si>
  <si>
    <t>i wonder if youre allowed to pee cause ill probably have too</t>
  </si>
  <si>
    <t>exactly, the key is to leave all the tokens alone until near the end and only take out a couple at a time</t>
  </si>
  <si>
    <t>bro i gotta pee</t>
  </si>
  <si>
    <t>idk do you think we get breaks??</t>
  </si>
  <si>
    <t>ive done a study like this before and thats what they told us</t>
  </si>
  <si>
    <t>i. also have to pee</t>
  </si>
  <si>
    <t>probably not</t>
  </si>
  <si>
    <t>prolly not</t>
  </si>
  <si>
    <t>im want to watch netflix but he said no phones</t>
  </si>
  <si>
    <t>Yea, like wait til 30 seconds or something to get everything unless theres a solid square of them</t>
  </si>
  <si>
    <t>damn i got left on read</t>
  </si>
  <si>
    <t>great guess i'll die</t>
  </si>
  <si>
    <t>Take tokens that aren't by themselves so they can regenerate faster</t>
  </si>
  <si>
    <t>thats what i was trying to get at the previous rounds but it was hard with no communication</t>
  </si>
  <si>
    <t>whatever im doing it</t>
  </si>
  <si>
    <t>at the end go HAM and take them all but only the ones in your square</t>
  </si>
  <si>
    <t>ctfuuu</t>
  </si>
  <si>
    <t>Then just take the middle of the squares</t>
  </si>
  <si>
    <t>lololol i say do it</t>
  </si>
  <si>
    <t>at least we'll die together</t>
  </si>
  <si>
    <t>i wish i could know who you guys are</t>
  </si>
  <si>
    <t>what youwatching on netflix</t>
  </si>
  <si>
    <t>its cold af in this room</t>
  </si>
  <si>
    <t>haha okay ill do it after this round</t>
  </si>
  <si>
    <t>So, are we doing the t thing too?</t>
  </si>
  <si>
    <t>i feel like im being catfished lowkey</t>
  </si>
  <si>
    <t>i am freezing and also hungry</t>
  </si>
  <si>
    <t>same dude</t>
  </si>
  <si>
    <t>bet he's gonna read these messages</t>
  </si>
  <si>
    <t>its forbidden</t>
  </si>
  <si>
    <t>im cathcing up on ahs before i start the new season</t>
  </si>
  <si>
    <t>hey research dude wassup</t>
  </si>
  <si>
    <t>ahs?</t>
  </si>
  <si>
    <t xml:space="preserve">no t thing, just make sure you arent clearly overstepping into someones quadrant </t>
  </si>
  <si>
    <t>ooooh</t>
  </si>
  <si>
    <t>yeupp</t>
  </si>
  <si>
    <t>american horror story</t>
  </si>
  <si>
    <t>10 seconds bye guys</t>
  </si>
  <si>
    <t>dude's bouta be like oh man i shoulda put bathroom breaks in here</t>
  </si>
  <si>
    <t>ya i got it</t>
  </si>
  <si>
    <t>luv u</t>
  </si>
  <si>
    <t>ily</t>
  </si>
  <si>
    <t>lets get it</t>
  </si>
  <si>
    <t>4 is a gamer bro</t>
  </si>
  <si>
    <t>4 how are you so good</t>
  </si>
  <si>
    <t>hey am i the only one who sucks at this</t>
  </si>
  <si>
    <t>just crushing the coin game</t>
  </si>
  <si>
    <t>thanks dude, i just need this coin</t>
  </si>
  <si>
    <t>i have $7 to my name</t>
  </si>
  <si>
    <t>teach us your names</t>
  </si>
  <si>
    <t>idk why im so bad at this</t>
  </si>
  <si>
    <t>i NEED this coin</t>
  </si>
  <si>
    <t>ways</t>
  </si>
  <si>
    <t>i have 2 dollars in my wallet rn</t>
  </si>
  <si>
    <t>get them fingers moving lol</t>
  </si>
  <si>
    <t>idk why i said names lol</t>
  </si>
  <si>
    <t>you wanna know us so bad</t>
  </si>
  <si>
    <t>loooool</t>
  </si>
  <si>
    <t>nah homie i have no cash i mean i have $7 in my wholeee bank account</t>
  </si>
  <si>
    <t>its all about your hands coordinating together</t>
  </si>
  <si>
    <t>i dont HAVE COORDINATION</t>
  </si>
  <si>
    <t>i was thinking earlier i wish i could text your guys and here i am a dream come true</t>
  </si>
  <si>
    <t>4 always gets me by a couple</t>
  </si>
  <si>
    <t>IM AN IDIOT</t>
  </si>
  <si>
    <t>ooooohhhh so you good w your hands then</t>
  </si>
  <si>
    <t>I feel like im having way too much fun with this lol</t>
  </si>
  <si>
    <t>whoa</t>
  </si>
  <si>
    <t>o damn</t>
  </si>
  <si>
    <t>dang you guys are funny</t>
  </si>
  <si>
    <t>JOKES</t>
  </si>
  <si>
    <t>*statefarm voice* got to be quicker than that</t>
  </si>
  <si>
    <t>i do have to say my hands are pretty good tho</t>
  </si>
  <si>
    <t>shit it might be allstate</t>
  </si>
  <si>
    <t>"got ya a dollar"</t>
  </si>
  <si>
    <t>ctfuuuuu</t>
  </si>
  <si>
    <t>if yall are gonna sext i want out</t>
  </si>
  <si>
    <t>allstate</t>
  </si>
  <si>
    <t>im laughing out loud</t>
  </si>
  <si>
    <t>Nice</t>
  </si>
  <si>
    <t>that worked so much better</t>
  </si>
  <si>
    <t>i think that worked food</t>
  </si>
  <si>
    <t>did yall get alot</t>
  </si>
  <si>
    <t>thats something my friends woudl say</t>
  </si>
  <si>
    <t>way less stressful</t>
  </si>
  <si>
    <t>good job guys</t>
  </si>
  <si>
    <t>ok is it just me or is the whole experiment this group chat</t>
  </si>
  <si>
    <t>i'm really over here trying not to chuckle out loud</t>
  </si>
  <si>
    <t>Inb4 think they'd be mad if I ordered jimmy johns to this room</t>
  </si>
  <si>
    <t>great job !</t>
  </si>
  <si>
    <t>bet it is</t>
  </si>
  <si>
    <t>let a chuckle LOSE fam!!</t>
  </si>
  <si>
    <t>6 minutes=too much time</t>
  </si>
  <si>
    <t>order me a ham one</t>
  </si>
  <si>
    <t>its okay if u order me a turkey slim</t>
  </si>
  <si>
    <t>did yall do well on the psych test</t>
  </si>
  <si>
    <t>te mf he</t>
  </si>
  <si>
    <t>my name is.. my name is.. my name is... ewewew slim shady</t>
  </si>
  <si>
    <t>terrible</t>
  </si>
  <si>
    <t>my watch just told me its time to stand should i do it</t>
  </si>
  <si>
    <t>chick fila sounds so good</t>
  </si>
  <si>
    <t>i dropped that one today</t>
  </si>
  <si>
    <t>doit</t>
  </si>
  <si>
    <t>ugh stop im starving</t>
  </si>
  <si>
    <t>They dont deliver thou</t>
  </si>
  <si>
    <t>me too i failed</t>
  </si>
  <si>
    <t>pls</t>
  </si>
  <si>
    <t>dang</t>
  </si>
  <si>
    <t>i thought it was next week</t>
  </si>
  <si>
    <t>mobility is important</t>
  </si>
  <si>
    <t>i heard that</t>
  </si>
  <si>
    <t>hahahaha wtf</t>
  </si>
  <si>
    <t>too many people here laughin</t>
  </si>
  <si>
    <t>uber eats?</t>
  </si>
  <si>
    <t>ME TOO</t>
  </si>
  <si>
    <t>This chat messes with my mind, its supposed to go bottom up not top down</t>
  </si>
  <si>
    <t>im dying</t>
  </si>
  <si>
    <t>i heard ya!</t>
  </si>
  <si>
    <t>ok it messes w me too</t>
  </si>
  <si>
    <t>i didnt even show up because their was no since in me showing up to get a 40.</t>
  </si>
  <si>
    <t>im loud af im sorry</t>
  </si>
  <si>
    <t>im forreal laughing</t>
  </si>
  <si>
    <t>i got a 66 what you get and i swear</t>
  </si>
  <si>
    <t>trippy af</t>
  </si>
  <si>
    <t>What if the chat box is the real experiment</t>
  </si>
  <si>
    <t>just took the drop</t>
  </si>
  <si>
    <t>i cant stop laughing</t>
  </si>
  <si>
    <t>oh snap</t>
  </si>
  <si>
    <t>mind blown</t>
  </si>
  <si>
    <t>Advanced Psychology</t>
  </si>
  <si>
    <t>what does drop mean</t>
  </si>
  <si>
    <t>i was trying to whisper to my friend earlier and it was so loud</t>
  </si>
  <si>
    <t>they want to see what we actually talk abt</t>
  </si>
  <si>
    <t xml:space="preserve">in that case, pay for my tuition </t>
  </si>
  <si>
    <t>still couldn't see who you are tho kinda disappointed</t>
  </si>
  <si>
    <t>maybe it will make them hungry too</t>
  </si>
  <si>
    <t>there are 6 exams. she drops your lowest score</t>
  </si>
  <si>
    <t>thats cheating 1 :///</t>
  </si>
  <si>
    <t>i think one of you is across from me</t>
  </si>
  <si>
    <t>and there is no final</t>
  </si>
  <si>
    <t>can we request food</t>
  </si>
  <si>
    <t>i'm ab to just make a noise</t>
  </si>
  <si>
    <t>Bet that research assistant has a jacket</t>
  </si>
  <si>
    <t>yessss</t>
  </si>
  <si>
    <t>might as well ask</t>
  </si>
  <si>
    <t>i didnt stand</t>
  </si>
  <si>
    <t>stop, yall gonna get kicked out</t>
  </si>
  <si>
    <t>raise your hand</t>
  </si>
  <si>
    <t>oh yall here for a class? i just came for the money lol</t>
  </si>
  <si>
    <t>that was my water bottle</t>
  </si>
  <si>
    <t>do yall know when the next test is</t>
  </si>
  <si>
    <t>ew</t>
  </si>
  <si>
    <t>the slurp?</t>
  </si>
  <si>
    <t>and yes lol</t>
  </si>
  <si>
    <t>noo</t>
  </si>
  <si>
    <t>so same plan for next round?</t>
  </si>
  <si>
    <t>slorp</t>
  </si>
  <si>
    <t>"excuse me, but can we get food?"</t>
  </si>
  <si>
    <t>alot of peope are</t>
  </si>
  <si>
    <t>listen ill cough</t>
  </si>
  <si>
    <t>i think we should do the same thing as last</t>
  </si>
  <si>
    <t>hahahahaha</t>
  </si>
  <si>
    <t>maybe some chipotle</t>
  </si>
  <si>
    <t>WASSUP</t>
  </si>
  <si>
    <t>who yall got as the prof? ross?</t>
  </si>
  <si>
    <t>CHIPOTLE</t>
  </si>
  <si>
    <t>yo you sound close to me</t>
  </si>
  <si>
    <t>and yeah same thing as last time</t>
  </si>
  <si>
    <t>do you guys like sushi</t>
  </si>
  <si>
    <t>idk what his name is</t>
  </si>
  <si>
    <t>i wonder if anyone else's experiments are this entertaining</t>
  </si>
  <si>
    <t>I just got 10$ from this experiemnt, you get me a #5 from jjs research assistant and we'll call it even</t>
  </si>
  <si>
    <t>no way jose</t>
  </si>
  <si>
    <t>ur not that close to me :(</t>
  </si>
  <si>
    <t>is anyone opposed to the same thing as last time or think of anything different to help us?</t>
  </si>
  <si>
    <t>its like oct 11</t>
  </si>
  <si>
    <t>damn i heard she lowkey hard</t>
  </si>
  <si>
    <t>i thought one of you was across from me</t>
  </si>
  <si>
    <t>i hate sushi</t>
  </si>
  <si>
    <t>she was fun</t>
  </si>
  <si>
    <t>might be</t>
  </si>
  <si>
    <t>absence makes the heart grow fonder ig</t>
  </si>
  <si>
    <t>That seemed to work about as well as it could</t>
  </si>
  <si>
    <t>she is</t>
  </si>
  <si>
    <t>#4 we are no longer friends then</t>
  </si>
  <si>
    <t>im on the left side third from the wall</t>
  </si>
  <si>
    <t>jk jk</t>
  </si>
  <si>
    <t>I think thats the best we could do</t>
  </si>
  <si>
    <t>i skipped 201 so i never took her</t>
  </si>
  <si>
    <t>#3 pls forgive me</t>
  </si>
  <si>
    <t>IDENTITY REVEALER</t>
  </si>
  <si>
    <t>im down w what we did last time</t>
  </si>
  <si>
    <t>shut up 3</t>
  </si>
  <si>
    <t>i like to go to sushi places and eat fried rice</t>
  </si>
  <si>
    <t>that not my name though</t>
  </si>
  <si>
    <t>youre forgiven</t>
  </si>
  <si>
    <t>yum</t>
  </si>
  <si>
    <t>thank you amen</t>
  </si>
  <si>
    <t>we want you to stay with us</t>
  </si>
  <si>
    <t>DONT SAY UR NAME WE'LL ALL DIE</t>
  </si>
  <si>
    <t>im switching majors because biochemistry is killer</t>
  </si>
  <si>
    <t>Fried rice is pretty dankerino and cheese</t>
  </si>
  <si>
    <t>i just wanna know you guys :(</t>
  </si>
  <si>
    <t>u die in the game you die irl</t>
  </si>
  <si>
    <t>dankerino....</t>
  </si>
  <si>
    <t>and cheese</t>
  </si>
  <si>
    <t>??</t>
  </si>
  <si>
    <t>that sounds terrible</t>
  </si>
  <si>
    <t>why would you do that to yourself?</t>
  </si>
  <si>
    <t>crab rangoons are so clutch</t>
  </si>
  <si>
    <t>premed?</t>
  </si>
  <si>
    <t>HELL YES</t>
  </si>
  <si>
    <t>how long is this thing</t>
  </si>
  <si>
    <t>Marry me #3</t>
  </si>
  <si>
    <t>you must have migraines</t>
  </si>
  <si>
    <t>i would say ad me on snap but thats my name</t>
  </si>
  <si>
    <t>60 more sec</t>
  </si>
  <si>
    <t>mine isn't</t>
  </si>
  <si>
    <t>merrae101</t>
  </si>
  <si>
    <t>should just go the psych route. easier and less stressful\</t>
  </si>
  <si>
    <t>aw a wedding</t>
  </si>
  <si>
    <t>knock yourselves out</t>
  </si>
  <si>
    <t>Gender doesnt even matter, we will be wed under crab rangoon</t>
  </si>
  <si>
    <t>what are crab rangoons?</t>
  </si>
  <si>
    <t>today in art i drew a self portrait and it looks like shrek</t>
  </si>
  <si>
    <t>...</t>
  </si>
  <si>
    <t>I dont see gender, only crab rangoon</t>
  </si>
  <si>
    <t>can you do that for pharmacy too?</t>
  </si>
  <si>
    <t>do u look like shrek?</t>
  </si>
  <si>
    <t>biochem is entirely too hard. not meant for anyone unless your well above average lol</t>
  </si>
  <si>
    <t>can i come to your swamp</t>
  </si>
  <si>
    <t>and more fun</t>
  </si>
  <si>
    <t>yeah im pretty sure</t>
  </si>
  <si>
    <t>shrek is love</t>
  </si>
  <si>
    <t>crab rangoon is now a gender evidently</t>
  </si>
  <si>
    <t>hell no</t>
  </si>
  <si>
    <t>I wasnt hungry at the start of this</t>
  </si>
  <si>
    <t>im so confused</t>
  </si>
  <si>
    <t>now u r</t>
  </si>
  <si>
    <t>bett i, gonna ask my adviser</t>
  </si>
  <si>
    <t>lmao sameeeeee</t>
  </si>
  <si>
    <t>look at my story its funny</t>
  </si>
  <si>
    <t>shrek is my savior</t>
  </si>
  <si>
    <t>chat over</t>
  </si>
  <si>
    <t>lets go</t>
  </si>
  <si>
    <t>those other people are going ham</t>
  </si>
  <si>
    <t>im waiting for my side to get more ugh</t>
  </si>
  <si>
    <t>HAHAHAH</t>
  </si>
  <si>
    <t>just chillin til the last minute</t>
  </si>
  <si>
    <t>GOTCHA</t>
  </si>
  <si>
    <t>aw 4 that was nice</t>
  </si>
  <si>
    <t>a true battle to the death</t>
  </si>
  <si>
    <t>2 you fuk</t>
  </si>
  <si>
    <t>wait i'm dead who added my snap</t>
  </si>
  <si>
    <t>thanks 3</t>
  </si>
  <si>
    <t>I like how you can hear the difference</t>
  </si>
  <si>
    <t>meeee</t>
  </si>
  <si>
    <t>WAIT HOLDUP</t>
  </si>
  <si>
    <t>fr look at my story youll lol</t>
  </si>
  <si>
    <t>ya'll cool af</t>
  </si>
  <si>
    <t>wow, 4 tokens...</t>
  </si>
  <si>
    <t>we goin out this weekend idc</t>
  </si>
  <si>
    <t>thanks two and 4</t>
  </si>
  <si>
    <t>slow fingers that time lol</t>
  </si>
  <si>
    <t>send me 4's username pls</t>
  </si>
  <si>
    <t>2 why you so mean?</t>
  </si>
  <si>
    <t>bad childhood?</t>
  </si>
  <si>
    <t>i like to have fun</t>
  </si>
  <si>
    <t>put us in a groupchat</t>
  </si>
  <si>
    <t>it DOES look like shrek</t>
  </si>
  <si>
    <t>im fadong_grace dont roast me it was middle school</t>
  </si>
  <si>
    <t>losin money aint fun ho</t>
  </si>
  <si>
    <t>i love goin out but im going home for the weekend :(</t>
  </si>
  <si>
    <t>i'm deceased</t>
  </si>
  <si>
    <t>fading</t>
  </si>
  <si>
    <t>not FADONG</t>
  </si>
  <si>
    <t>watching you lose money is</t>
  </si>
  <si>
    <t>HA</t>
  </si>
  <si>
    <t>1,3 yall tryna help me out this next round?</t>
  </si>
  <si>
    <t>yeah no prob</t>
  </si>
  <si>
    <t>beeettt</t>
  </si>
  <si>
    <t>do we just do this for another hour</t>
  </si>
  <si>
    <t>grace is my middle name</t>
  </si>
  <si>
    <t>ah, now it gets fun!</t>
  </si>
  <si>
    <t>i wish the tokens were worth a dollar</t>
  </si>
  <si>
    <t>i am starting to think so</t>
  </si>
  <si>
    <t>GIRL IT DOES LOOK LIKE SHREK</t>
  </si>
  <si>
    <t>I feel like 6 minutes is excessive after the first time</t>
  </si>
  <si>
    <t>samee</t>
  </si>
  <si>
    <t>bitch me 2 tf</t>
  </si>
  <si>
    <t>i just want food and to play fortnite</t>
  </si>
  <si>
    <t>i mean its easy money but still</t>
  </si>
  <si>
    <t>ok i have to pee like actually</t>
  </si>
  <si>
    <t>Does anyone have any strategies for how they get more tokens on their side?</t>
  </si>
  <si>
    <t>hahah i know!!!</t>
  </si>
  <si>
    <t>1 more hour!!</t>
  </si>
  <si>
    <t>1111111 you with me and 3 orrrr</t>
  </si>
  <si>
    <t>2000% hidden psychology experiment</t>
  </si>
  <si>
    <t>wait we hhave the same middle name??</t>
  </si>
  <si>
    <t>i wouldnt do it 1</t>
  </si>
  <si>
    <t>ok so if a token has 4 on each side of it, take the middle one out</t>
  </si>
  <si>
    <t>i just wait for them to form as many as it can</t>
  </si>
  <si>
    <t>everyones middle name is grace babe</t>
  </si>
  <si>
    <t>I think the bottom of the screen spawned with more tokens last time too, but thats ok</t>
  </si>
  <si>
    <t>1 listen..</t>
  </si>
  <si>
    <t>and take a middle token out</t>
  </si>
  <si>
    <t>everyone in the world</t>
  </si>
  <si>
    <t>At the start</t>
  </si>
  <si>
    <t>not mine yall basic</t>
  </si>
  <si>
    <t>1 your already struggling</t>
  </si>
  <si>
    <t>like while youre waiting bc itll regenerate really fast if u take the middle</t>
  </si>
  <si>
    <t>the top of the screen spawned with hella tokens the first times</t>
  </si>
  <si>
    <t>if we all do it, 2 wont get anything</t>
  </si>
  <si>
    <t>are we all girls</t>
  </si>
  <si>
    <t>thats correct!!!!!</t>
  </si>
  <si>
    <t>Yea, that'll balance out</t>
  </si>
  <si>
    <t>i think it like switches off</t>
  </si>
  <si>
    <t>maybe 3 girls and a shrek</t>
  </si>
  <si>
    <t>Sweet thanks</t>
  </si>
  <si>
    <t>2 just stay still next round</t>
  </si>
  <si>
    <t>nobody get greedy, we all good here</t>
  </si>
  <si>
    <t>so stick to same plan? it should even out</t>
  </si>
  <si>
    <t>Did you not read the starting instructions #2</t>
  </si>
  <si>
    <t>the 3rd gender is shrek</t>
  </si>
  <si>
    <t>who is laughing</t>
  </si>
  <si>
    <t>bc i am a lil</t>
  </si>
  <si>
    <t>to be fair someone said it was fiona</t>
  </si>
  <si>
    <t>i am laughting</t>
  </si>
  <si>
    <t>me 2</t>
  </si>
  <si>
    <t>I did im a slow reader and processor</t>
  </si>
  <si>
    <t>think about the crab rangoons you can buy w this money</t>
  </si>
  <si>
    <t>so many</t>
  </si>
  <si>
    <t>Prince ali crab rangoons is he ali all bab-wa</t>
  </si>
  <si>
    <t>I take forever if you've noticed to move the yellow dot</t>
  </si>
  <si>
    <t>alright so we keepin 2 at 0 next round. we good 1?</t>
  </si>
  <si>
    <t>like $2 for 4 of them at this one place I know</t>
  </si>
  <si>
    <t>That's like a lot a rangoon</t>
  </si>
  <si>
    <t>oh snap where #1</t>
  </si>
  <si>
    <t>wait what =</t>
  </si>
  <si>
    <t>im not from around here</t>
  </si>
  <si>
    <t>1 doesnt seem to be having that lol</t>
  </si>
  <si>
    <t>I can't remember, its this little asian place in the highlands</t>
  </si>
  <si>
    <t>i like 1</t>
  </si>
  <si>
    <t>where yall from</t>
  </si>
  <si>
    <t>1 doesnt like you</t>
  </si>
  <si>
    <t>st. louis</t>
  </si>
  <si>
    <t>Can someone please explain crab ragoon</t>
  </si>
  <si>
    <t>1 loves me</t>
  </si>
  <si>
    <t>loweevillian born and raised</t>
  </si>
  <si>
    <t>its like</t>
  </si>
  <si>
    <t>* rangoon</t>
  </si>
  <si>
    <t>idk how to explain</t>
  </si>
  <si>
    <t>#trump</t>
  </si>
  <si>
    <t>4 i dont have you on snap sorry you cant see it</t>
  </si>
  <si>
    <t>northern kentcuky</t>
  </si>
  <si>
    <t>kentucky*</t>
  </si>
  <si>
    <t>Its fried cream cheese thats supposed to have crab in it</t>
  </si>
  <si>
    <t>oh thats why youre doing this</t>
  </si>
  <si>
    <t>but most of the time it doesnt</t>
  </si>
  <si>
    <t>it all makes sense now</t>
  </si>
  <si>
    <t>Canada!!</t>
  </si>
  <si>
    <t>this needs to go by faster</t>
  </si>
  <si>
    <t>but its still hella good</t>
  </si>
  <si>
    <t>omg canada!!??</t>
  </si>
  <si>
    <t>Yupp ^</t>
  </si>
  <si>
    <t>our bacon is better</t>
  </si>
  <si>
    <t>Yea!!</t>
  </si>
  <si>
    <t>Heck no</t>
  </si>
  <si>
    <t>does ur money smell like syrup</t>
  </si>
  <si>
    <t>i knew id get a response out of that one</t>
  </si>
  <si>
    <t>i heard it does</t>
  </si>
  <si>
    <t>eminem or mgk?</t>
  </si>
  <si>
    <t>is it true</t>
  </si>
  <si>
    <t>EM</t>
  </si>
  <si>
    <t>FN+ Arrow keys usually flip the screen around. 10/10 should flip our screens upside down before the end of this</t>
  </si>
  <si>
    <t>Ive heard that too but i dont believe it</t>
  </si>
  <si>
    <t>big time</t>
  </si>
  <si>
    <t>eminem</t>
  </si>
  <si>
    <t>lol thatll mess up all of our squares</t>
  </si>
  <si>
    <t>1, i wont take any money from you if you dont touch me</t>
  </si>
  <si>
    <t>i really really gotta pee should i ask to go</t>
  </si>
  <si>
    <t>Nah, at the very end</t>
  </si>
  <si>
    <t>lies</t>
  </si>
  <si>
    <t>like it hurts</t>
  </si>
  <si>
    <t>wait what do u mean #1</t>
  </si>
  <si>
    <t>do it!</t>
  </si>
  <si>
    <t>he took for me and i didnt touch 2</t>
  </si>
  <si>
    <t>right before we leave i will</t>
  </si>
  <si>
    <t>i would</t>
  </si>
  <si>
    <t>remind me though</t>
  </si>
  <si>
    <t>he or she</t>
  </si>
  <si>
    <t>It might be FN+alt or something too</t>
  </si>
  <si>
    <t>idl</t>
  </si>
  <si>
    <t>I forget</t>
  </si>
  <si>
    <t>idk*</t>
  </si>
  <si>
    <t>wait for what reason</t>
  </si>
  <si>
    <t>idk what your talking about</t>
  </si>
  <si>
    <t>....or do i</t>
  </si>
  <si>
    <t>explain pls i am confusion</t>
  </si>
  <si>
    <t>i shoulda at the beginning of the 6 min thing</t>
  </si>
  <si>
    <t>remember how you could like make little emojis with the fn key and a buncha numbers</t>
  </si>
  <si>
    <t>next round i'll go</t>
  </si>
  <si>
    <t>Because we've had 18 minutes to talk about nothing, its cold and we're hungry</t>
  </si>
  <si>
    <t>2 late now</t>
  </si>
  <si>
    <t>Viva la dots</t>
  </si>
  <si>
    <t>is that a new coldplay song</t>
  </si>
  <si>
    <t>lets seriously not take tokens this round.. im tryna cash out</t>
  </si>
  <si>
    <t>love it</t>
  </si>
  <si>
    <t>i love coldplay</t>
  </si>
  <si>
    <t>me 2!!!!!</t>
  </si>
  <si>
    <t>I like warm play</t>
  </si>
  <si>
    <t>1 and 3 you know what ti do</t>
  </si>
  <si>
    <t>That was a good round!!!!!</t>
  </si>
  <si>
    <t>this MF said 20 more min til i can use the bathroom</t>
  </si>
  <si>
    <t>go now</t>
  </si>
  <si>
    <t>1 and 3 come one</t>
  </si>
  <si>
    <t>on*</t>
  </si>
  <si>
    <t>i'm gonna start teariing up to get this water out my system</t>
  </si>
  <si>
    <t>yall i just got the strongest urge to stick my hand under the divider to see if my neighbor would notice</t>
  </si>
  <si>
    <t>thought yall said no penalties butthead</t>
  </si>
  <si>
    <t>our love is forbidden romeo</t>
  </si>
  <si>
    <t>doitdoitdoitdoitdoitdoit</t>
  </si>
  <si>
    <t>2 did it first</t>
  </si>
  <si>
    <t>i didnt do any penalties</t>
  </si>
  <si>
    <t>do it you wont</t>
  </si>
  <si>
    <t>fawk you mean</t>
  </si>
  <si>
    <t>I CANT</t>
  </si>
  <si>
    <t>2 you took mine lol</t>
  </si>
  <si>
    <t>my roommate is beside me</t>
  </si>
  <si>
    <t>WHATS THE NEXT MOVE AFTER I DO THAT</t>
  </si>
  <si>
    <t>4 just didnt pick up very well that round</t>
  </si>
  <si>
    <t>i tried</t>
  </si>
  <si>
    <t>its okay</t>
  </si>
  <si>
    <t>it's a lil thicc</t>
  </si>
  <si>
    <t>you can still penalize him 3</t>
  </si>
  <si>
    <t>him or her</t>
  </si>
  <si>
    <t>its alright, you can get the next one</t>
  </si>
  <si>
    <t>noooo 2 must suffer</t>
  </si>
  <si>
    <t>the person touches my hand under the divider we fall in love and get married</t>
  </si>
  <si>
    <t>aight ill just do it once</t>
  </si>
  <si>
    <t>yes do it</t>
  </si>
  <si>
    <t>a modern day love story</t>
  </si>
  <si>
    <t>wait i think youre in my row</t>
  </si>
  <si>
    <t>2 you realize for every time you do it, you lose a token from yourself too</t>
  </si>
  <si>
    <t>im gonna lean back</t>
  </si>
  <si>
    <t>09-28-2018 13.31.14</t>
  </si>
  <si>
    <t>group-13_09-28-2018-13.31.14</t>
  </si>
  <si>
    <t>99237ab3-1f0d-420c-afea-722233b28bf9</t>
  </si>
  <si>
    <t>pk</t>
  </si>
  <si>
    <t>f6c4ab20-cca5-4c98-9bd2-b680ae74c3ac</t>
  </si>
  <si>
    <t>guys we have to keep one green thing</t>
  </si>
  <si>
    <t>group-12_09-28-2018-13.31.14</t>
  </si>
  <si>
    <t>c51e5156-de96-46d5-8ac6-874bc36b18e0</t>
  </si>
  <si>
    <t>if we wait longer, more tokens will appear</t>
  </si>
  <si>
    <t>group-14_09-28-2018-13.31.14</t>
  </si>
  <si>
    <t>87710024-d91e-4ec0-a2f9-0b805d88dd98</t>
  </si>
  <si>
    <t>we shouldn't use up all of the resources</t>
  </si>
  <si>
    <t>or they dont make more</t>
  </si>
  <si>
    <t>039c7291-8050-4728-839f-a2526b528c2e</t>
  </si>
  <si>
    <t>i think we should all just chill until there are a ton of tokens</t>
  </si>
  <si>
    <t>72468ef6-dffa-4131-9a9b-a8be9089ae20</t>
  </si>
  <si>
    <t>yeah what 4 said</t>
  </si>
  <si>
    <t>6d06b5df-7f38-4270-b93f-e0e47ccac807</t>
  </si>
  <si>
    <t>hey guys i'm just saying we cam all get a ton more if we let it regenerate</t>
  </si>
  <si>
    <t>it regens very slowly if its just one</t>
  </si>
  <si>
    <t>cd95206a-264f-4e89-bd1e-38e116b26bc8</t>
  </si>
  <si>
    <t>The tokens will rejuvenate faster in big groups</t>
  </si>
  <si>
    <t>a0280e4b-629a-4668-b9a1-2f38d1512d8e</t>
  </si>
  <si>
    <t>we should let it regemnerate</t>
  </si>
  <si>
    <t>because they regenerate we can make more money being patient than competing</t>
  </si>
  <si>
    <t>plus let's not give eachother penalties, we all need this money lol</t>
  </si>
  <si>
    <t>so no one take tokens until the tokens are fat</t>
  </si>
  <si>
    <t>How about we each take a corner</t>
  </si>
  <si>
    <t>and take them from the middle when the are surronded bc that makes it faster</t>
  </si>
  <si>
    <t>maybe in the last ten seconds compete</t>
  </si>
  <si>
    <t>second thing - we shouldn't penalize</t>
  </si>
  <si>
    <t>@1 smart</t>
  </si>
  <si>
    <t>no penalties either please</t>
  </si>
  <si>
    <t>77284507-9920-4d88-95f1-f0fc0ad47506</t>
  </si>
  <si>
    <t>yeah lets, we all know we did this for the money haha</t>
  </si>
  <si>
    <t>because then we can all lose money - which is dumb</t>
  </si>
  <si>
    <t>but were wasting so much resource</t>
  </si>
  <si>
    <t>and we can all collect more if we use the whole time but go slower</t>
  </si>
  <si>
    <t>and we take tokens as we see fit in our respective corners</t>
  </si>
  <si>
    <t>no thelast 60 seconds</t>
  </si>
  <si>
    <t>im gonna buy a juul</t>
  </si>
  <si>
    <t>also are we using the penalty</t>
  </si>
  <si>
    <t>dadb8e81-5089-4d37-8495-6ec6748d6bd5</t>
  </si>
  <si>
    <t>so when the time starts we should wait like 20 seconds so we get alot</t>
  </si>
  <si>
    <t>maybe we should divide the playing field between the four of us?</t>
  </si>
  <si>
    <t>okay the last minute</t>
  </si>
  <si>
    <t>I really hope no one does</t>
  </si>
  <si>
    <t>then we don't need to compete</t>
  </si>
  <si>
    <t>take a fat rip for me</t>
  </si>
  <si>
    <t>we can each have a corner</t>
  </si>
  <si>
    <t>gotchu</t>
  </si>
  <si>
    <t>but the last 60 is free game ?</t>
  </si>
  <si>
    <t>should we like stay in corners that are our own corners like divide the square into 4 sections and just take tokens from your section?</t>
  </si>
  <si>
    <t>it hard to devide equa;ly tho</t>
  </si>
  <si>
    <t>Im going to take the top right corner</t>
  </si>
  <si>
    <t>i aint gonna penalize any of you</t>
  </si>
  <si>
    <t>ill take top left</t>
  </si>
  <si>
    <t>that's actually pretty smart</t>
  </si>
  <si>
    <t>cant we just divide the as we go</t>
  </si>
  <si>
    <t>when should we start taking the tokens ? like half way through</t>
  </si>
  <si>
    <t>just an idea lmk what yall thik</t>
  </si>
  <si>
    <t>And Im personally not going to pelanize anyone</t>
  </si>
  <si>
    <t>10 tokens at a time</t>
  </si>
  <si>
    <t>im not penalizing either</t>
  </si>
  <si>
    <t>cause that would be a jerk move</t>
  </si>
  <si>
    <t>boundaries can count as free game as well</t>
  </si>
  <si>
    <t>so everybody ends up with the same amount</t>
  </si>
  <si>
    <t>just make the tokens last the whole game</t>
  </si>
  <si>
    <t>ok lets all agree not too we all out here really trynna make the max coin</t>
  </si>
  <si>
    <t>not exact division - just try to stick to your quadrant - like 1= top left , 2= top right, 3= bottom left, 4 = bottom right</t>
  </si>
  <si>
    <t>Fantastic</t>
  </si>
  <si>
    <t>ok BIG bet</t>
  </si>
  <si>
    <t>Were going to rock this</t>
  </si>
  <si>
    <t>money moves only</t>
  </si>
  <si>
    <t>yeah what sections are you guys gonna take? I'll take the right top corner if that's cool</t>
  </si>
  <si>
    <t>i just think we should try to time it so like when the time is counting down we get all the tokens off the screen by like 5 seconds left</t>
  </si>
  <si>
    <t>i say thats fair</t>
  </si>
  <si>
    <t>BIGGGGG bet</t>
  </si>
  <si>
    <t>i dont like the divdinding</t>
  </si>
  <si>
    <t>but i don't think some will stick to it</t>
  </si>
  <si>
    <t>they regrenaret differntly</t>
  </si>
  <si>
    <t>like its random</t>
  </si>
  <si>
    <t>i vote if one person pentalizes another everyone pentalize that person until they have 0 coins</t>
  </si>
  <si>
    <t>so it nor really fair its more luk</t>
  </si>
  <si>
    <t>For the pods!</t>
  </si>
  <si>
    <t>i just say try to keep the resource replinishing</t>
  </si>
  <si>
    <t>just staying roughly in those boundaries should make things better, towards the end we can go out of the quadrant</t>
  </si>
  <si>
    <t>FTP</t>
  </si>
  <si>
    <t>FOR THE PODS</t>
  </si>
  <si>
    <t>i don't care how we do it as long as we make it last</t>
  </si>
  <si>
    <t>Im going to be real here, Im a big nerd and I dont know what pods are</t>
  </si>
  <si>
    <t>or we can each take 10 tokens at a time</t>
  </si>
  <si>
    <t>cool so we have that down, yeah, we should let the tokens build up and then let the time count down a little before we grab them</t>
  </si>
  <si>
    <t>Is it a weed thing?</t>
  </si>
  <si>
    <t>let it regenerate and then start over</t>
  </si>
  <si>
    <t>im weak</t>
  </si>
  <si>
    <t>OK FOCUS</t>
  </si>
  <si>
    <t>and the reason they regenerate randomly depends on the number of tokens in that area, so if you keep everything looking like a grid -  then tokens should regenerate faster</t>
  </si>
  <si>
    <t>for a juul</t>
  </si>
  <si>
    <t>if one of us breaks this then its a no go</t>
  </si>
  <si>
    <t>and it equal through the whole game</t>
  </si>
  <si>
    <t>ohhhhhhhhh</t>
  </si>
  <si>
    <t>yeah and if its completly full take a few then let it build up again</t>
  </si>
  <si>
    <t>neat</t>
  </si>
  <si>
    <t>are we in agreement</t>
  </si>
  <si>
    <t>ok so take from areas surronded by coins</t>
  </si>
  <si>
    <t>NO PENALTIES - Please - we're all broke enough as is</t>
  </si>
  <si>
    <t>@2 is using there money wisely</t>
  </si>
  <si>
    <t>work smarter, not harder</t>
  </si>
  <si>
    <t>their</t>
  </si>
  <si>
    <t>you can take the ones that are by themselves right? because they dont regenerate ?</t>
  </si>
  <si>
    <t>and I solemnly swear not to break the agreement</t>
  </si>
  <si>
    <t>are we doing the quad system?</t>
  </si>
  <si>
    <t>and we have to make sure we stay in our corners</t>
  </si>
  <si>
    <t>if you dont tick to your square do you get penalitis?</t>
  </si>
  <si>
    <t>i think they do just not as fast</t>
  </si>
  <si>
    <t>i swear as long as nobody else does</t>
  </si>
  <si>
    <t>that way we dont accidentally screw each other over</t>
  </si>
  <si>
    <t>i thought they only regenerated in groups but i forgeet</t>
  </si>
  <si>
    <t>lets get these gains ya'll</t>
  </si>
  <si>
    <t>and if you dont take any the shit wil spread to the whole map</t>
  </si>
  <si>
    <t>just try to keep to yours</t>
  </si>
  <si>
    <t>omg we are like little kids and candy</t>
  </si>
  <si>
    <t>1. stay away from eachother - prefereably your own area, 2. try to regenerate, 3. no penalties, 4. be nice to eachother</t>
  </si>
  <si>
    <t>its money</t>
  </si>
  <si>
    <t>Go Team!!!!!!!!!</t>
  </si>
  <si>
    <t>ok im going bottom righgt! GO TEAM GORG</t>
  </si>
  <si>
    <t>eskeetit</t>
  </si>
  <si>
    <t>Imma jsut watch my crop grow</t>
  </si>
  <si>
    <t>should we wait 10 seconfs so we get more</t>
  </si>
  <si>
    <t>it's lowkey getting lit yo</t>
  </si>
  <si>
    <t>I think the tokens only care about the ones next to them</t>
  </si>
  <si>
    <t>OHHHH</t>
  </si>
  <si>
    <t>2 is really fineasing the plug w their crop</t>
  </si>
  <si>
    <t>do we think that was an okay tech?</t>
  </si>
  <si>
    <t>thought we were gonna stay in our own sqaure</t>
  </si>
  <si>
    <t>next round we should shorten to 45 second free for all</t>
  </si>
  <si>
    <t>or even 30?</t>
  </si>
  <si>
    <t>goood wurkkkk</t>
  </si>
  <si>
    <t>thats the move</t>
  </si>
  <si>
    <t>no free far a;ll</t>
  </si>
  <si>
    <t>That was great!</t>
  </si>
  <si>
    <t>sisters!</t>
  </si>
  <si>
    <t>i think we have a solid strategy</t>
  </si>
  <si>
    <t>how much money do yall have</t>
  </si>
  <si>
    <t>A WHOLE BET</t>
  </si>
  <si>
    <t>i'm okay with that</t>
  </si>
  <si>
    <t>if you use up your reasorces then you out</t>
  </si>
  <si>
    <t>do we want to split fre game period to 30?</t>
  </si>
  <si>
    <t>Almost ten</t>
  </si>
  <si>
    <t>worked better i finished with a 100 tokens</t>
  </si>
  <si>
    <t>no free game period</t>
  </si>
  <si>
    <t>also it is only the coins surronding them that matter</t>
  </si>
  <si>
    <t>i'm fine with staying in my area</t>
  </si>
  <si>
    <t>are we allowed to say lol</t>
  </si>
  <si>
    <t>if time is running out just wait by the token and if the dude cant get to it help him out?</t>
  </si>
  <si>
    <t>you come into my sqauare and i penalaze you</t>
  </si>
  <si>
    <t>yea its not in the rules</t>
  </si>
  <si>
    <t>player 4?? you aren't talking</t>
  </si>
  <si>
    <t>oh i have like 8</t>
  </si>
  <si>
    <t>and you can see how many each perons collects anyways</t>
  </si>
  <si>
    <t>i have almost 8 you know just a slight flex</t>
  </si>
  <si>
    <t>let's not penalize</t>
  </si>
  <si>
    <t>when it gets down to the last seconds and last few tokens, i think we can just do a free for all</t>
  </si>
  <si>
    <t>person</t>
  </si>
  <si>
    <t>well do boundaries count bc there arent't definite boundaries</t>
  </si>
  <si>
    <t>your ow square thought the game</t>
  </si>
  <si>
    <t xml:space="preserve">Yeah I barely touched my tokens until the last forty seconds, and I got 116 </t>
  </si>
  <si>
    <t>cuz we aint tryna waste money</t>
  </si>
  <si>
    <t>just for the last little tokens if you already cleared your corner</t>
  </si>
  <si>
    <t>under 5 seconds free for all?</t>
  </si>
  <si>
    <t>I think it might be better not to collect any until the last minute or so</t>
  </si>
  <si>
    <t>if you get into my square i will penalize you</t>
  </si>
  <si>
    <t>the boundaries can't be definite - let's just keep to a corner and try our best</t>
  </si>
  <si>
    <t>if you cleared your corner, yeah</t>
  </si>
  <si>
    <t>and just go down the line spamming space</t>
  </si>
  <si>
    <t>that was lw stressful</t>
  </si>
  <si>
    <t>well i don't want to be penalized for going and rying my best #3</t>
  </si>
  <si>
    <t>NO FREE TIME STICK TO YOUR OWN SQUARE</t>
  </si>
  <si>
    <t>why do i lowkey enjoy this</t>
  </si>
  <si>
    <t>it was, no lie</t>
  </si>
  <si>
    <t>i didnt know if i was gunna be able to get to all them</t>
  </si>
  <si>
    <t>squares aren't definite</t>
  </si>
  <si>
    <t>well keep your resources up</t>
  </si>
  <si>
    <t>same lol but i think we did pretty good</t>
  </si>
  <si>
    <t>number 3 - be nice please - we can't define boundaries without wasting time - but everyone still has to stick to a corner and try not to go out</t>
  </si>
  <si>
    <t>cause we can actually make money now</t>
  </si>
  <si>
    <t>i really finna need that whole $30 on the real</t>
  </si>
  <si>
    <t>dont come to me becasue your out</t>
  </si>
  <si>
    <t>id rather be home asleep</t>
  </si>
  <si>
    <t>you too number 1</t>
  </si>
  <si>
    <t>yeah we timed it good</t>
  </si>
  <si>
    <t>you put that on yourself</t>
  </si>
  <si>
    <t>@4</t>
  </si>
  <si>
    <t>where 1 and 2? lmao</t>
  </si>
  <si>
    <t>same plan, same corners, we got this</t>
  </si>
  <si>
    <t>lol hi</t>
  </si>
  <si>
    <t>everyone just chill in your corner - be NICE - and NO PENALTIES -  we agreed :(</t>
  </si>
  <si>
    <t>unless there is a lot more rounds, I dont see how anyone is going to get 30</t>
  </si>
  <si>
    <t>do yall have any differnet thoughts?</t>
  </si>
  <si>
    <t>i woder i f the other groups are as cool as us</t>
  </si>
  <si>
    <t>i'm not coming to youre side' i'm just saying you can't penalize someone if theyre close to what you call your square bc there is no definite boundary</t>
  </si>
  <si>
    <t>i dditn read that free game thing so i was usprised about player 4 in my area</t>
  </si>
  <si>
    <t>Nah were the best!</t>
  </si>
  <si>
    <t>not happy about that</t>
  </si>
  <si>
    <t>nope, we got this</t>
  </si>
  <si>
    <t>*we're</t>
  </si>
  <si>
    <t>how much money yall got total?</t>
  </si>
  <si>
    <t>they were right in the middle of it</t>
  </si>
  <si>
    <t>we disscused it</t>
  </si>
  <si>
    <t>#doitforthejuul</t>
  </si>
  <si>
    <t>we all seemed to agree</t>
  </si>
  <si>
    <t xml:space="preserve">like not border but in the ,idle stea;ing </t>
  </si>
  <si>
    <t>like 8 bucks so far haha</t>
  </si>
  <si>
    <t>@1 you seem smart can you give me some knowledge</t>
  </si>
  <si>
    <t>understandable - but since we can't define things clearly - we'll just stay in a corner</t>
  </si>
  <si>
    <t>same @4</t>
  </si>
  <si>
    <t>Sure?</t>
  </si>
  <si>
    <t>im not that smart</t>
  </si>
  <si>
    <t>i wonder if we should all try a differnet method this time and see whos works best</t>
  </si>
  <si>
    <t>money is money though haha</t>
  </si>
  <si>
    <t>borders are free game tho</t>
  </si>
  <si>
    <t>Sounds like a plan</t>
  </si>
  <si>
    <t>number 4 isn't comunicating though - i'm concerned that they may have assigned bots to play with the teams as well'</t>
  </si>
  <si>
    <t>how tf you get 30 on this</t>
  </si>
  <si>
    <t>bc theres no line between the differnt squares</t>
  </si>
  <si>
    <t>idk how many rounds there are</t>
  </si>
  <si>
    <t>we are 12 people</t>
  </si>
  <si>
    <t>9 i think</t>
  </si>
  <si>
    <t>gotta have them lightening hands</t>
  </si>
  <si>
    <t>but this is the way to go</t>
  </si>
  <si>
    <t>Im not going to touch mine till it hits the one minute marl</t>
  </si>
  <si>
    <t>im just saying like share all your smartness with me its not fair beinf dumb</t>
  </si>
  <si>
    <t>3 groups of 4</t>
  </si>
  <si>
    <t>4 stayed in their square thro all the game except what we determined was free</t>
  </si>
  <si>
    <t>You're not dumb</t>
  </si>
  <si>
    <t>there is still free game</t>
  </si>
  <si>
    <t>12 can be divided by 4 then only have 3 real players per group with 1 bot</t>
  </si>
  <si>
    <t>ok mine is im gonna collect the middle row like every minute or 30 seconds and then wait to the last minute</t>
  </si>
  <si>
    <t>EHHH</t>
  </si>
  <si>
    <t>there is?</t>
  </si>
  <si>
    <t>NO FREE GAME</t>
  </si>
  <si>
    <t>I DO NO WANT FREE GAME</t>
  </si>
  <si>
    <t>NOOO</t>
  </si>
  <si>
    <t>Roger 4</t>
  </si>
  <si>
    <t>okay no free game</t>
  </si>
  <si>
    <t>ONLY BORDERS ARE FREE GAME</t>
  </si>
  <si>
    <t>Me either - no free</t>
  </si>
  <si>
    <t>i wonder if the other groups are penatilizing there squad</t>
  </si>
  <si>
    <t>We all in college</t>
  </si>
  <si>
    <t>borders</t>
  </si>
  <si>
    <t>alright good luck yall</t>
  </si>
  <si>
    <t>they foul lol</t>
  </si>
  <si>
    <t>that would be petty</t>
  </si>
  <si>
    <t>none of us are dumb</t>
  </si>
  <si>
    <t>i wish the whole screen would be filled</t>
  </si>
  <si>
    <t>real talk</t>
  </si>
  <si>
    <t>sameee the money would be fat af</t>
  </si>
  <si>
    <t>whys my corner dry asf</t>
  </si>
  <si>
    <t>same wtf</t>
  </si>
  <si>
    <t>soory</t>
  </si>
  <si>
    <t>gains my dudes</t>
  </si>
  <si>
    <t>solid</t>
  </si>
  <si>
    <t>barely</t>
  </si>
  <si>
    <t>that worked a lot better</t>
  </si>
  <si>
    <t>this roud was good</t>
  </si>
  <si>
    <t>didn't mean to go into your square #1</t>
  </si>
  <si>
    <t>#2</t>
  </si>
  <si>
    <t>lol like 100 s hits and the whole room is like click click click lmao</t>
  </si>
  <si>
    <t>it's okay - you didn't take anything</t>
  </si>
  <si>
    <t>What was everyones final scores?</t>
  </si>
  <si>
    <t>i hit the arrow a bit too much</t>
  </si>
  <si>
    <t>Cause I dont know if my method was the most efficient</t>
  </si>
  <si>
    <t>are you good number 4?</t>
  </si>
  <si>
    <t>I barely broke 100</t>
  </si>
  <si>
    <t>like 95</t>
  </si>
  <si>
    <t>yeah?</t>
  </si>
  <si>
    <t>we're being smart by not penalizing each other lol</t>
  </si>
  <si>
    <t>no one break the rules i dont want to get kicked out</t>
  </si>
  <si>
    <t>you stayed in the boundary- but no talking still?</t>
  </si>
  <si>
    <t>number 4 havent said a word</t>
  </si>
  <si>
    <t>anything else before we start this round?</t>
  </si>
  <si>
    <t>its only neem an hour omg</t>
  </si>
  <si>
    <t>i think we're good 3</t>
  </si>
  <si>
    <t>been</t>
  </si>
  <si>
    <t>i mean you lose a coin when you penalize someone else just for them to lose 2. whats the point</t>
  </si>
  <si>
    <t>Sorry for penalizing you the first round number</t>
  </si>
  <si>
    <t>good i need more $$</t>
  </si>
  <si>
    <t>can i pentalize someone just to see what it does</t>
  </si>
  <si>
    <t>Hey, the longer we're here we'll probably make more money</t>
  </si>
  <si>
    <t>u can do it back to me once</t>
  </si>
  <si>
    <t>watch them make us penalize the others in the next rounds</t>
  </si>
  <si>
    <t>@4 do it to me</t>
  </si>
  <si>
    <t>becuase people are assholes and all they want to do is see the other people fail and want them to get more</t>
  </si>
  <si>
    <t>i'm v tired - so ready to go home and nap</t>
  </si>
  <si>
    <t>i've got a feeling theres gonna be another change soon tho</t>
  </si>
  <si>
    <t>i wanna sleep</t>
  </si>
  <si>
    <t>i want my whole squad to be making gains</t>
  </si>
  <si>
    <t>yassss</t>
  </si>
  <si>
    <t>yeaprobBLY</t>
  </si>
  <si>
    <t>teamwork makes the dream work</t>
  </si>
  <si>
    <t>probably - but if we can, just stick with the rules we have</t>
  </si>
  <si>
    <t>Do you think its a trick?</t>
  </si>
  <si>
    <t>can we see if the whole thing can regenerate?</t>
  </si>
  <si>
    <t>we'll cross that bridge when we come to it ig</t>
  </si>
  <si>
    <t>hopefully we don't have to fight it out - that'd be a big sad</t>
  </si>
  <si>
    <t>imagine how much dough we would be making if we couldve set thi splan from the beggining</t>
  </si>
  <si>
    <t>The penalize thing</t>
  </si>
  <si>
    <t>like tokens all over tge screen</t>
  </si>
  <si>
    <t>prolly noy</t>
  </si>
  <si>
    <t>not</t>
  </si>
  <si>
    <t>ohhh i dont know</t>
  </si>
  <si>
    <t>before we take any?</t>
  </si>
  <si>
    <t>how would we do that</t>
  </si>
  <si>
    <t>i wanna see</t>
  </si>
  <si>
    <t>right lmao</t>
  </si>
  <si>
    <t>dudeee ik</t>
  </si>
  <si>
    <t>Worth a shot</t>
  </si>
  <si>
    <t>guys there has to be a way we can be making more</t>
  </si>
  <si>
    <t>dont take any and just let it regenerate</t>
  </si>
  <si>
    <t>oh im not sure</t>
  </si>
  <si>
    <t>hola como estas yo soy fiesta</t>
  </si>
  <si>
    <t>ill give it a couple secs</t>
  </si>
  <si>
    <t>lmao i was tryna cover yalls numbers</t>
  </si>
  <si>
    <t>I mean - everyone's corner is their own to do with what they please</t>
  </si>
  <si>
    <t>then borders beome a lot easer to draw</t>
  </si>
  <si>
    <t>Im assuming the only way to make more is if other people choose not to make any</t>
  </si>
  <si>
    <t>okey</t>
  </si>
  <si>
    <t>i've tried to let mine build up - but I worry about money</t>
  </si>
  <si>
    <t>Thats why it depends on other peoples actions</t>
  </si>
  <si>
    <t>trying to maximize profits and all</t>
  </si>
  <si>
    <t>chips &amp; salsa would SMACKKK right now</t>
  </si>
  <si>
    <t>all right good luck</t>
  </si>
  <si>
    <t>i wonder if you can pentalize yourself</t>
  </si>
  <si>
    <t>good lcuk</t>
  </si>
  <si>
    <t>I should have brought some water</t>
  </si>
  <si>
    <t>oh no</t>
  </si>
  <si>
    <t>GL</t>
  </si>
  <si>
    <t>that would be bogus</t>
  </si>
  <si>
    <t>lets get itttt</t>
  </si>
  <si>
    <t>that sounds so good</t>
  </si>
  <si>
    <t>some queso</t>
  </si>
  <si>
    <t>1 has the best corner</t>
  </si>
  <si>
    <t>i dont know about that</t>
  </si>
  <si>
    <t>wanna switch???</t>
  </si>
  <si>
    <t>imma stay here lmaoo</t>
  </si>
  <si>
    <t>blue powerade&gt;&gt;&gt;</t>
  </si>
  <si>
    <t>OMGGGGGGGGGGGGGGGGGGGGGGGGGGGGGGGGGGGGGGGGGG</t>
  </si>
  <si>
    <t>hahahaahah</t>
  </si>
  <si>
    <t>what are you douung number 4</t>
  </si>
  <si>
    <t>what the heck #4</t>
  </si>
  <si>
    <t>have some resepct number 4</t>
  </si>
  <si>
    <t>we all agreed</t>
  </si>
  <si>
    <t>t5</t>
  </si>
  <si>
    <t>01-23-2019 15.05.00</t>
  </si>
  <si>
    <t>group-9_01-23-2019-15.05.00</t>
  </si>
  <si>
    <t>d3b03727-d2b8-443a-9949-70acabba84f4</t>
  </si>
  <si>
    <t>group-8_01-23-2019-15.05.00</t>
  </si>
  <si>
    <t>2e610504-5903-4735-b282-f5f34c3813c9</t>
  </si>
  <si>
    <t>can we agree to not penalize eachother?</t>
  </si>
  <si>
    <t>2694a020-8016-420e-9292-1815aba2b8b3</t>
  </si>
  <si>
    <t>if we give the token times to regenerate we will all get more</t>
  </si>
  <si>
    <t>So 1,2,4. I have some ideas</t>
  </si>
  <si>
    <t>8bb94503-e9fc-46e6-b274-790fef70419d</t>
  </si>
  <si>
    <t>Hey guys. We can work together to make more money. let them regenerate</t>
  </si>
  <si>
    <t>69db3459-63d9-486d-9871-c51e7e13d817</t>
  </si>
  <si>
    <t>yes to 2</t>
  </si>
  <si>
    <t>f9eec03f-b073-4ad6-9c90-3a259a8182d0</t>
  </si>
  <si>
    <t>we should leave one left so they will keep coming.</t>
  </si>
  <si>
    <t>Instead of just rushing the tokens, maybe we should try to farm them</t>
  </si>
  <si>
    <t>yes lets not penalize</t>
  </si>
  <si>
    <t>also that</t>
  </si>
  <si>
    <t>get every other token</t>
  </si>
  <si>
    <t>how would we farm them</t>
  </si>
  <si>
    <t>good idea to let them regenerate</t>
  </si>
  <si>
    <t>does everyone want to stay to a corner?</t>
  </si>
  <si>
    <t>so farming basically is leaving a few of them</t>
  </si>
  <si>
    <t>not just one</t>
  </si>
  <si>
    <t>how many is a few</t>
  </si>
  <si>
    <t>b30bf9d6-bfc3-4567-a485-d4043040912f</t>
  </si>
  <si>
    <t>if we only take from tokens that have a lot of others surrounding them they'll regenerate really fast</t>
  </si>
  <si>
    <t>so if theres like 5 in an area</t>
  </si>
  <si>
    <t>i bet we can each get a lot more total if we dont take them all in the first minute</t>
  </si>
  <si>
    <t>just leave those 5 and let the rest tegen</t>
  </si>
  <si>
    <t>1a90d45e-6dfd-4c74-b4a2-b1a6cd276717</t>
  </si>
  <si>
    <t>yeah bigger groups regenerate faster i forgot about that</t>
  </si>
  <si>
    <t xml:space="preserve">you can try phases, like a collection phase and a regen phase. </t>
  </si>
  <si>
    <t>yeah so if we leave the big groups we can all get a lot for the entire time period</t>
  </si>
  <si>
    <t>lets make sections of groups like crops in a farm</t>
  </si>
  <si>
    <t>and we can all get $$$</t>
  </si>
  <si>
    <t>and then when theres like 30 seconds left we should get them all</t>
  </si>
  <si>
    <t>collect tokens for 30 seconds then wait 30 seconds to let them come back</t>
  </si>
  <si>
    <t>we could make four corners for each one of us</t>
  </si>
  <si>
    <t>sections like each number has one area?</t>
  </si>
  <si>
    <t>OH</t>
  </si>
  <si>
    <t>yeah something like that</t>
  </si>
  <si>
    <t>sectioning them off would be a good idea. Then we can farm them and not interfer with eachother</t>
  </si>
  <si>
    <t>each person find a large group to choose and huddle around</t>
  </si>
  <si>
    <t>if you do everythree instead of every other the tokens will regenerate a lot quicker</t>
  </si>
  <si>
    <t>Which corner does everyone want?</t>
  </si>
  <si>
    <t>doesnt matter to me</t>
  </si>
  <si>
    <t>1 top left 2 top right 3 bottom left 4 bottom right?</t>
  </si>
  <si>
    <t>yeah they have to be by another one to regen</t>
  </si>
  <si>
    <t>i think we have a few rounds so we can play with it a bit</t>
  </si>
  <si>
    <t>linear wise?</t>
  </si>
  <si>
    <t>that's cool</t>
  </si>
  <si>
    <t>so we let the larger groups grow</t>
  </si>
  <si>
    <t>thats not a bad idea</t>
  </si>
  <si>
    <t>what about the single ones around us</t>
  </si>
  <si>
    <t>i guess get them? the dont spawn more</t>
  </si>
  <si>
    <t>(i mean , they do, just a lot slower)</t>
  </si>
  <si>
    <t>so no single ones spawn anymore</t>
  </si>
  <si>
    <t>i wonder what's being studied here</t>
  </si>
  <si>
    <t>i mean you could wait if you want see what happens</t>
  </si>
  <si>
    <t>idk. Just stick to your corner and do what you want to</t>
  </si>
  <si>
    <t>what would happen if the larger groups overcome the smaller ones</t>
  </si>
  <si>
    <t>same lol</t>
  </si>
  <si>
    <t>you can always get them later</t>
  </si>
  <si>
    <t>good luck buddies</t>
  </si>
  <si>
    <t>our reactons, if we can work together, cursor movements</t>
  </si>
  <si>
    <t>REACTIONS</t>
  </si>
  <si>
    <t>$$$</t>
  </si>
  <si>
    <t>jesus</t>
  </si>
  <si>
    <t>lets get this $$$$$$</t>
  </si>
  <si>
    <t>game theory?</t>
  </si>
  <si>
    <t>time to get $$</t>
  </si>
  <si>
    <t>you can go ahead and eat single ones</t>
  </si>
  <si>
    <t>i got way more than i have before</t>
  </si>
  <si>
    <t>I say we do it again</t>
  </si>
  <si>
    <t>nothing will regen nect to them</t>
  </si>
  <si>
    <t>alright so do you guys think there is a secret to the group thing</t>
  </si>
  <si>
    <t>like a certain shape will make them grow faster</t>
  </si>
  <si>
    <t>next*</t>
  </si>
  <si>
    <t>we all got over a hundred i think</t>
  </si>
  <si>
    <t>hadn't thought of that</t>
  </si>
  <si>
    <t>ok so leave at least two</t>
  </si>
  <si>
    <t>my rule was leave 2 in a group</t>
  </si>
  <si>
    <t>Im going to try farming in columns next round though. Maybe that will spawn more?</t>
  </si>
  <si>
    <t>or like if you take a single one out of the group do you think it wants to grow it back?</t>
  </si>
  <si>
    <t>I take from the ones that are in the middle of lots of others</t>
  </si>
  <si>
    <t>2 thats what i was thinking</t>
  </si>
  <si>
    <t>but i wasnt sure if it would workk</t>
  </si>
  <si>
    <t>as long as we take our time instead of rushing we can all increase our amounts</t>
  </si>
  <si>
    <t>i guess it depends on how they were coded to grow</t>
  </si>
  <si>
    <t>yeah i feel like based on the instructions those grow back fastest</t>
  </si>
  <si>
    <t>so if I see 3 together ill take the middle one from that</t>
  </si>
  <si>
    <t>that would be a good idea 2</t>
  </si>
  <si>
    <t>yeah so it makes it grow back quicker</t>
  </si>
  <si>
    <t>yeah at least thats how i think it works</t>
  </si>
  <si>
    <t>the thing is kinda slow so when there are 25 sec left just grab the ones left</t>
  </si>
  <si>
    <t>thats what im guessing</t>
  </si>
  <si>
    <t>maybe we should all try to farm different shapes?</t>
  </si>
  <si>
    <t>for testing and all</t>
  </si>
  <si>
    <t>was thinking the same thing</t>
  </si>
  <si>
    <t>same corners?</t>
  </si>
  <si>
    <t>well we could try checkerboard</t>
  </si>
  <si>
    <t>rows and columns</t>
  </si>
  <si>
    <t>bet if we could get a diamond shape the middle one would grow back so fast</t>
  </si>
  <si>
    <t>i wish we had solid lines</t>
  </si>
  <si>
    <t>diamond</t>
  </si>
  <si>
    <t>all of us different in our own sections</t>
  </si>
  <si>
    <t>they gave us so much chatting time</t>
  </si>
  <si>
    <t>and then we copy whoever got the most</t>
  </si>
  <si>
    <t>we could try</t>
  </si>
  <si>
    <t>how many rounds are there supposed to be</t>
  </si>
  <si>
    <t>idk but theres probably at least one more</t>
  </si>
  <si>
    <t>so what shapes are we trying first</t>
  </si>
  <si>
    <t>I'm going for columns</t>
  </si>
  <si>
    <t>same areas as last time?</t>
  </si>
  <si>
    <t>same areas</t>
  </si>
  <si>
    <t>yeah thats good</t>
  </si>
  <si>
    <t>sounds good, i think im going to try for diamonds</t>
  </si>
  <si>
    <t>is there anything after this? why should it take 1 1/2 hours</t>
  </si>
  <si>
    <t>i could try the checkered</t>
  </si>
  <si>
    <t>there might be</t>
  </si>
  <si>
    <t>4 wbu</t>
  </si>
  <si>
    <t>maybe we have that many rounds</t>
  </si>
  <si>
    <t>maybe they'll try to turn us against each other</t>
  </si>
  <si>
    <t>ig because there are so many rounds</t>
  </si>
  <si>
    <t>if it doesnt seem to be working you can always just give it up</t>
  </si>
  <si>
    <t>I guess since we're out of shapes 4 could just pick their favorite</t>
  </si>
  <si>
    <t>i liked the checkered idea.</t>
  </si>
  <si>
    <t>conspiracies</t>
  </si>
  <si>
    <t>yeah true dont try and scarfice yourself</t>
  </si>
  <si>
    <t>we just have to stick together</t>
  </si>
  <si>
    <t>and if its working for someone else repeat</t>
  </si>
  <si>
    <t>lol i tried waiting but it did'nt work</t>
  </si>
  <si>
    <t>mood</t>
  </si>
  <si>
    <t>diamonds was a flop</t>
  </si>
  <si>
    <t>didnt realize the timer was so short</t>
  </si>
  <si>
    <t>everyone wanna rotate clockwise</t>
  </si>
  <si>
    <t>lets do the last minute maybe?</t>
  </si>
  <si>
    <t>i got 78</t>
  </si>
  <si>
    <t>me neither</t>
  </si>
  <si>
    <t>the checkered worked but it was hard to collect everything at the end</t>
  </si>
  <si>
    <t>as in fair game at the last minute</t>
  </si>
  <si>
    <t>i forgot to get everything</t>
  </si>
  <si>
    <t>columns worked okay</t>
  </si>
  <si>
    <t>works with me @2</t>
  </si>
  <si>
    <t>I usually start collecting with like 60 sec left</t>
  </si>
  <si>
    <t>3 did the columns work for you</t>
  </si>
  <si>
    <t>same @2</t>
  </si>
  <si>
    <t>I forgot to get the columns at the end</t>
  </si>
  <si>
    <t>but it worked pretty okay</t>
  </si>
  <si>
    <t>but sure @4 top right then?</t>
  </si>
  <si>
    <t>i had 4 in a diamond shape and it still took forever to regenerte one in the middle</t>
  </si>
  <si>
    <t>did you have spaces in the columns or all together</t>
  </si>
  <si>
    <t>yeah ill be bottom right now</t>
  </si>
  <si>
    <t>bottom left now for me</t>
  </si>
  <si>
    <t>i definately could have gotten 100 if I had remembered to collect all</t>
  </si>
  <si>
    <t>alright so no to diamonds</t>
  </si>
  <si>
    <t>and I tried to space them every other</t>
  </si>
  <si>
    <t>but I had to rely on random chance</t>
  </si>
  <si>
    <t>which made it a little hard</t>
  </si>
  <si>
    <t>i feel like we get better and better after each round</t>
  </si>
  <si>
    <t>what would happen if we just waited and let everything regen? just wondering</t>
  </si>
  <si>
    <t>checkered is good but collecting at the end is hard</t>
  </si>
  <si>
    <t>did they grow faster with spaces</t>
  </si>
  <si>
    <t>well full screen</t>
  </si>
  <si>
    <t>i tried that it didn't really work</t>
  </si>
  <si>
    <t>but i donthtink any of us our patient enough</t>
  </si>
  <si>
    <t>i wonder how many rounds are left</t>
  </si>
  <si>
    <t>The columns definatly grew faster</t>
  </si>
  <si>
    <t>it regens faster if you don't wait i think</t>
  </si>
  <si>
    <t>probably 1 or 2? i would need the time to guess</t>
  </si>
  <si>
    <t>does anyone have a watch or something</t>
  </si>
  <si>
    <t>its already 5</t>
  </si>
  <si>
    <t>its 5:03</t>
  </si>
  <si>
    <t>its supposed to take up to 2 hours</t>
  </si>
  <si>
    <t>yeah 1.5-2</t>
  </si>
  <si>
    <t>we're supposed to end at 6</t>
  </si>
  <si>
    <t>so i guess we probably have 2 or 3 more rounds</t>
  </si>
  <si>
    <t>3 more rounds i think</t>
  </si>
  <si>
    <t>its really hot in here</t>
  </si>
  <si>
    <t>i say either go for checkered or columns</t>
  </si>
  <si>
    <t>thought i was the only one</t>
  </si>
  <si>
    <t>ill keep going columns</t>
  </si>
  <si>
    <t>how did people make 30? that takes like 1000 tokens</t>
  </si>
  <si>
    <t>i just have to remember the time</t>
  </si>
  <si>
    <t>maybe at the end they do something</t>
  </si>
  <si>
    <t>4 are you gonna stay with checkered</t>
  </si>
  <si>
    <t>its called theyre greedy</t>
  </si>
  <si>
    <t>wbu 2</t>
  </si>
  <si>
    <t>lol my exact thoughts</t>
  </si>
  <si>
    <t>took all of their group members coins</t>
  </si>
  <si>
    <t>being greedy actually gets you less though</t>
  </si>
  <si>
    <t>bc they can penalize</t>
  </si>
  <si>
    <t>not if you dive into the others</t>
  </si>
  <si>
    <t>i think im just going to pull from the biggest groups with like 3</t>
  </si>
  <si>
    <t>and then try to get them all at the end</t>
  </si>
  <si>
    <t>but penalizing is kinda a stupid concept? you penalize yourself in the process</t>
  </si>
  <si>
    <t>same sections?</t>
  </si>
  <si>
    <t>its just funky lol</t>
  </si>
  <si>
    <t>its a test of how petty you are</t>
  </si>
  <si>
    <t>what would be a good collecting time for the end</t>
  </si>
  <si>
    <t>make more by working together than against</t>
  </si>
  <si>
    <t>probably a minute left</t>
  </si>
  <si>
    <t>idk im pretty petty but i like to keep my own coins</t>
  </si>
  <si>
    <t>speaking of</t>
  </si>
  <si>
    <t>10 sec left</t>
  </si>
  <si>
    <t>maybe they'll tell us</t>
  </si>
  <si>
    <t>alright so maybe the last 100 seconds</t>
  </si>
  <si>
    <t>oh. the regen is controlled by them i think</t>
  </si>
  <si>
    <t>i think youre right</t>
  </si>
  <si>
    <t>maybe 4 shoul have the last one</t>
  </si>
  <si>
    <t>were getting less and less</t>
  </si>
  <si>
    <t>01-31-2019 17.28.34</t>
  </si>
  <si>
    <t>group-9_01-31-2019-17.28.34</t>
  </si>
  <si>
    <t>f104a5fd-f61d-4192-92db-2d2db9fb9499</t>
  </si>
  <si>
    <t>howdy</t>
  </si>
  <si>
    <t>e733cb8c-31bd-48eb-b80a-f0cc1d2b2f44</t>
  </si>
  <si>
    <t>group-8_01-31-2019-17.28.34</t>
  </si>
  <si>
    <t>f5713a28-2eae-459a-a8b9-89f6876d9e76</t>
  </si>
  <si>
    <t>wait real quick yall</t>
  </si>
  <si>
    <t>3bbfc32b-7bad-4ebd-a3ce-1c574a360173</t>
  </si>
  <si>
    <t>damn they really want us to take money from each other</t>
  </si>
  <si>
    <t>we can double our moola</t>
  </si>
  <si>
    <t>why they tryna get us to penalize so bad smh</t>
  </si>
  <si>
    <t>672ba5ea-f2ce-4bce-b22b-18b1db8a3cc6</t>
  </si>
  <si>
    <t>Whats up</t>
  </si>
  <si>
    <t>0bfefaf3-8e49-4501-a74c-bf07693853f8</t>
  </si>
  <si>
    <t>a96922fb-1131-42ea-929f-77c3452db061</t>
  </si>
  <si>
    <t>if we leave some of the coins in clusters and wait for regeneration, we'll all make more money ultimately</t>
  </si>
  <si>
    <t>les each take turns that way we can have the tokens multiply</t>
  </si>
  <si>
    <t>make us turn on eachother</t>
  </si>
  <si>
    <t>we are a FAMILY</t>
  </si>
  <si>
    <t>okay how</t>
  </si>
  <si>
    <t>we all will double our money if we work together</t>
  </si>
  <si>
    <t>but if we do then the other person will turn on you too</t>
  </si>
  <si>
    <t>the regeneration rate seems exponential</t>
  </si>
  <si>
    <t>team name:____</t>
  </si>
  <si>
    <t>So how do we get the green things to reappear lol</t>
  </si>
  <si>
    <t>so in the end everyone looses money</t>
  </si>
  <si>
    <t>only take a token that's beside other tokens</t>
  </si>
  <si>
    <t>they reappear if you dont eat them</t>
  </si>
  <si>
    <t>yeah but if we take turns picking up we will have alot at the end</t>
  </si>
  <si>
    <t>what do u think?</t>
  </si>
  <si>
    <t>maybe take like every other token, leaving them in clusters</t>
  </si>
  <si>
    <t>alright sweet</t>
  </si>
  <si>
    <t>lets do it!! show me how and ill follow</t>
  </si>
  <si>
    <t>yeah we also have to leave huge clusters</t>
  </si>
  <si>
    <t>ok we can do it and leave with lots of money</t>
  </si>
  <si>
    <t>can we agree no penalties?</t>
  </si>
  <si>
    <t>1 you pick up a stranded token</t>
  </si>
  <si>
    <t>then #2 go after</t>
  </si>
  <si>
    <t>yall i really want another snow day</t>
  </si>
  <si>
    <t>i thought this was gonna be a question/answer type thing lol</t>
  </si>
  <si>
    <t>ill go next</t>
  </si>
  <si>
    <t>1988baff-a967-4de0-bdde-f613d98922a8</t>
  </si>
  <si>
    <t>so i just follow 1 ??</t>
  </si>
  <si>
    <t>then #4</t>
  </si>
  <si>
    <t>last 15 seconds free for all?</t>
  </si>
  <si>
    <t>we get to play games tho so</t>
  </si>
  <si>
    <t>i was like "maybe if i tell them im poor they'll give me $30"</t>
  </si>
  <si>
    <t>if we repeat this pattern and work togther we will leave with alot of money</t>
  </si>
  <si>
    <t>kinda confused</t>
  </si>
  <si>
    <t>see how we always have time left</t>
  </si>
  <si>
    <t>so lets use all of the time and then when times almost up we can go after the tokens</t>
  </si>
  <si>
    <t>number one picks up a token, then number two, then three, then four</t>
  </si>
  <si>
    <t>we've gotta do this for the next hour and 20 minutes lol</t>
  </si>
  <si>
    <t>yes and then we'</t>
  </si>
  <si>
    <t>fabulous</t>
  </si>
  <si>
    <t>try to leave them in clusters to increase regeneration rate</t>
  </si>
  <si>
    <t>we"ll repeat</t>
  </si>
  <si>
    <t>okay works for me. go after stray ones first?</t>
  </si>
  <si>
    <t>yes leav in clusters!!</t>
  </si>
  <si>
    <t>when is this over</t>
  </si>
  <si>
    <t>go for the edges of the cluster :)</t>
  </si>
  <si>
    <t>i better make some good gas money</t>
  </si>
  <si>
    <t>its like a two hour thing</t>
  </si>
  <si>
    <t>no thx</t>
  </si>
  <si>
    <t>s a m e</t>
  </si>
  <si>
    <t>sorry for deducting earlier i was trying to communicate somehow lol</t>
  </si>
  <si>
    <t>it's okay</t>
  </si>
  <si>
    <t>yeah not cool</t>
  </si>
  <si>
    <t>lets make that bread yall</t>
  </si>
  <si>
    <t>i dont reall say yall</t>
  </si>
  <si>
    <t>its just easier</t>
  </si>
  <si>
    <t>this man sounds like a robot</t>
  </si>
  <si>
    <t>it was only a small amount. but now we have to work together!</t>
  </si>
  <si>
    <t>what are you gonna use your money for</t>
  </si>
  <si>
    <t>i feel like im on omegle chat or som lmao</t>
  </si>
  <si>
    <t>books</t>
  </si>
  <si>
    <t>a jacket. this weather is too muh</t>
  </si>
  <si>
    <t>much</t>
  </si>
  <si>
    <t>im not sure what ill spend mine on but more than likely.......booze</t>
  </si>
  <si>
    <t>u 2</t>
  </si>
  <si>
    <t>same to you</t>
  </si>
  <si>
    <t>let's go guys</t>
  </si>
  <si>
    <t>thanks you too</t>
  </si>
  <si>
    <t>SQUAD</t>
  </si>
  <si>
    <t>u guys rock</t>
  </si>
  <si>
    <t>ok then just the strays</t>
  </si>
  <si>
    <t>lets use all the time</t>
  </si>
  <si>
    <t>lmk if im doing it wrong</t>
  </si>
  <si>
    <t>just watch the time lol</t>
  </si>
  <si>
    <t>no clusters</t>
  </si>
  <si>
    <t>number three you should grab a few mor</t>
  </si>
  <si>
    <t>ok thank u</t>
  </si>
  <si>
    <t>lets all get to 40 real quick</t>
  </si>
  <si>
    <t>even it out</t>
  </si>
  <si>
    <t>leave the clusters</t>
  </si>
  <si>
    <t>just grab from the outsides</t>
  </si>
  <si>
    <t>like the edges</t>
  </si>
  <si>
    <t>u right :)</t>
  </si>
  <si>
    <t>lets go?</t>
  </si>
  <si>
    <t>i say 20 secs to go</t>
  </si>
  <si>
    <t>last 20 sec go crazy</t>
  </si>
  <si>
    <t>see yall on the other side</t>
  </si>
  <si>
    <t>we need more than 20 secs</t>
  </si>
  <si>
    <t>okay maybe 40 secs next time</t>
  </si>
  <si>
    <t>maybe we should do like 30 secs</t>
  </si>
  <si>
    <t>dang nice job u guys!!!</t>
  </si>
  <si>
    <t>are we supposed to be strategizing or somethin</t>
  </si>
  <si>
    <t>im thinking 40</t>
  </si>
  <si>
    <t>nice guys</t>
  </si>
  <si>
    <t>i think so</t>
  </si>
  <si>
    <t>yeah i agree with #2</t>
  </si>
  <si>
    <t>I dont know</t>
  </si>
  <si>
    <t>40 sounds good to me</t>
  </si>
  <si>
    <t>40 sec cool with u guys?</t>
  </si>
  <si>
    <t>40 it is</t>
  </si>
  <si>
    <t>we can if you want, what would be a good strat tho</t>
  </si>
  <si>
    <t>smooth</t>
  </si>
  <si>
    <t>how about everyone gets to 50 tokens then last 40 secs we go</t>
  </si>
  <si>
    <t>i barely know wtf im doing so i have no idea lol</t>
  </si>
  <si>
    <t>even it out to however much, like 50 tokens by the 40 sec mark, gradually?</t>
  </si>
  <si>
    <t>also like the idea of getting the outside of clusters!</t>
  </si>
  <si>
    <t>Same lmao</t>
  </si>
  <si>
    <t>i have no idea</t>
  </si>
  <si>
    <t>okay its making a lot more sense now</t>
  </si>
  <si>
    <t>50 tokens by 40 secs then go crazy</t>
  </si>
  <si>
    <t>rig the system</t>
  </si>
  <si>
    <t>this is taking forever</t>
  </si>
  <si>
    <t>the thing at the beginning said if you get a token beside other tokens itll reappear so ive been doing that but that's all i got</t>
  </si>
  <si>
    <t>haha happy u guys arent evill as well</t>
  </si>
  <si>
    <t>well tbh they probably already rigged it to see if we can find patterns or something</t>
  </si>
  <si>
    <t>yeah i have been trying to do the same</t>
  </si>
  <si>
    <t>I guess we can just make sure that we only grab tokens next to other ones so we dont run out real quick</t>
  </si>
  <si>
    <t>i know right, at first i as thinking whats happening? who would take the last token lol</t>
  </si>
  <si>
    <t>was</t>
  </si>
  <si>
    <t>yeah and have the chance to get more money</t>
  </si>
  <si>
    <t>Yup</t>
  </si>
  <si>
    <t>i hope my total comes out to an even # by the end of this. i would feel bad if this dude had  to count out a ton of change</t>
  </si>
  <si>
    <t>maybe the last 60 seconds we can all scram to get the rest but till then only grab the ones wiht neighbors</t>
  </si>
  <si>
    <t>they might round up or down</t>
  </si>
  <si>
    <t>hopefully</t>
  </si>
  <si>
    <t>Works for me</t>
  </si>
  <si>
    <t>better be up</t>
  </si>
  <si>
    <t>ok yeah</t>
  </si>
  <si>
    <t>its a visa gift card</t>
  </si>
  <si>
    <t>jfc</t>
  </si>
  <si>
    <t>theyre probably just gonna give us all the same amount of money at the end lmao</t>
  </si>
  <si>
    <t>they really got me with the 30</t>
  </si>
  <si>
    <t>Im starving</t>
  </si>
  <si>
    <t>same had to skip dinner for this</t>
  </si>
  <si>
    <t>damn i hope we get that much</t>
  </si>
  <si>
    <t>and i gotta piss so um</t>
  </si>
  <si>
    <t>no shot</t>
  </si>
  <si>
    <t>shi  i feel us 4 can get tht 30</t>
  </si>
  <si>
    <t>i hope but not eniugh time</t>
  </si>
  <si>
    <t>round 5 coming up, dont think i can</t>
  </si>
  <si>
    <t>enough</t>
  </si>
  <si>
    <t>i believe in us</t>
  </si>
  <si>
    <t>how many rounds? do u know</t>
  </si>
  <si>
    <t>8?</t>
  </si>
  <si>
    <t>50 at the 40 sec mark</t>
  </si>
  <si>
    <t>only got about an hour left hang in there lo</t>
  </si>
  <si>
    <t>get them gradually up untl then, go around cluster edges!!!</t>
  </si>
  <si>
    <t>piss myself for $10</t>
  </si>
  <si>
    <t>go ham</t>
  </si>
  <si>
    <t>THE CLUSTER</t>
  </si>
  <si>
    <t>ze cluster</t>
  </si>
  <si>
    <t>clusta</t>
  </si>
  <si>
    <t>cloyster?</t>
  </si>
  <si>
    <t>yo wtf happened dudes</t>
  </si>
  <si>
    <t>i dont feel like they reappeared when i got the ones beside it</t>
  </si>
  <si>
    <t>ran outta multiples</t>
  </si>
  <si>
    <t>come on 3</t>
  </si>
  <si>
    <t>honestly idek</t>
  </si>
  <si>
    <t>Yeah im confused</t>
  </si>
  <si>
    <t>it takes time to regenerate</t>
  </si>
  <si>
    <t>3 dont play pc games that much huh</t>
  </si>
  <si>
    <t>well it dont regenerate fast enough</t>
  </si>
  <si>
    <t>the more thats beside an empty one the bigger chance there is</t>
  </si>
  <si>
    <t>Wait wym</t>
  </si>
  <si>
    <t>ready?</t>
  </si>
  <si>
    <t>like an empty square with only 1 green by it takes longer to regen than an empty with 8 surrounding greens</t>
  </si>
  <si>
    <t>Oh okay makes sense</t>
  </si>
  <si>
    <t>oh ok</t>
  </si>
  <si>
    <t>nice!!!</t>
  </si>
  <si>
    <t>even! ish</t>
  </si>
  <si>
    <t>i think that was the perfect way to do that</t>
  </si>
  <si>
    <t>looks like we get away with 70</t>
  </si>
  <si>
    <t>great round</t>
  </si>
  <si>
    <t>so do u think the taking green beside another is still best method</t>
  </si>
  <si>
    <t>70 x .02</t>
  </si>
  <si>
    <t>leave one cluster for the last 15</t>
  </si>
  <si>
    <t>then go</t>
  </si>
  <si>
    <t>how many rounds lmao</t>
  </si>
  <si>
    <t>ive been trynna like checkerboard them</t>
  </si>
  <si>
    <t>hopefully not many more</t>
  </si>
  <si>
    <t>were almost on round 6 right</t>
  </si>
  <si>
    <t>i need to study</t>
  </si>
  <si>
    <t>Maybe we should all just focus on getting the green ones that are in a big group</t>
  </si>
  <si>
    <t>its been like an hour</t>
  </si>
  <si>
    <t>has it?</t>
  </si>
  <si>
    <t>wonder how many people have touched these key boards...</t>
  </si>
  <si>
    <t>Like aim for the most connected green tokens in a row</t>
  </si>
  <si>
    <t>too many</t>
  </si>
  <si>
    <t>literally was wondering the same thing</t>
  </si>
  <si>
    <t>wait so are we leaving a cluster?</t>
  </si>
  <si>
    <t>mine has an odor</t>
  </si>
  <si>
    <t>wbu</t>
  </si>
  <si>
    <t>y'all wash your hands lmao</t>
  </si>
  <si>
    <t>i try and do that mostly</t>
  </si>
  <si>
    <t>im not about to smell my keyboard</t>
  </si>
  <si>
    <t>and number 1 yeah</t>
  </si>
  <si>
    <t>one round we should just go ham and see if it even ends up affecting anything</t>
  </si>
  <si>
    <t>dont eat the whole row tho cause then they wont respawn</t>
  </si>
  <si>
    <t>okay one in the middle of the screen?</t>
  </si>
  <si>
    <t>one single one and everyone goes for it at 15 sec remaining</t>
  </si>
  <si>
    <t>i wasnt sniff'n for it it found me</t>
  </si>
  <si>
    <t>Yeah like do every other one</t>
  </si>
  <si>
    <t>do yall know how many rounds we get?</t>
  </si>
  <si>
    <t>oh okay ill try that next round</t>
  </si>
  <si>
    <t>15 sec and cloyster sounds good to me</t>
  </si>
  <si>
    <t>Idk but these six minute breaks blow</t>
  </si>
  <si>
    <t>so were designating a cloyster spot?</t>
  </si>
  <si>
    <t>yeah they are super long</t>
  </si>
  <si>
    <t>and then leaving it alone</t>
  </si>
  <si>
    <t>middle ish? any suggestions</t>
  </si>
  <si>
    <t>sure middle</t>
  </si>
  <si>
    <t>theres awlwaus a big one in the middle</t>
  </si>
  <si>
    <t>and yeah</t>
  </si>
  <si>
    <t>awlwaus</t>
  </si>
  <si>
    <t>6min plenty time for a snack or a pee break.. pls</t>
  </si>
  <si>
    <t>middle ish yes lol</t>
  </si>
  <si>
    <t>they monitering the chat and just dont care</t>
  </si>
  <si>
    <t>i know i didn't even notice it until it sent</t>
  </si>
  <si>
    <t xml:space="preserve">"haha cucks gotta wait an hour" </t>
  </si>
  <si>
    <t>tick tock</t>
  </si>
  <si>
    <t>i feel like im in the hunger games or something lols</t>
  </si>
  <si>
    <t>omg yes!!!</t>
  </si>
  <si>
    <t>dont go all out till 60</t>
  </si>
  <si>
    <t>peta</t>
  </si>
  <si>
    <t>i have to pee. can this hurry up</t>
  </si>
  <si>
    <t>i feel lke less and less tokens a re respawning</t>
  </si>
  <si>
    <t>leave the bottom right clutert</t>
  </si>
  <si>
    <t>cluster</t>
  </si>
  <si>
    <t>clutert</t>
  </si>
  <si>
    <t>3 come on</t>
  </si>
  <si>
    <t>yea that still didnt work</t>
  </si>
  <si>
    <t>ylnow what we should each just get a corner.</t>
  </si>
  <si>
    <t>We lasted longer that time tho</t>
  </si>
  <si>
    <t>u cant control where they regenerate so it could b unfair</t>
  </si>
  <si>
    <t>yeah we did</t>
  </si>
  <si>
    <t>its random tho</t>
  </si>
  <si>
    <t>We are usually done with a lot more time left</t>
  </si>
  <si>
    <t>02-07-2019 17.05.25</t>
  </si>
  <si>
    <t>group-9_02-07-2019-17.05.25</t>
  </si>
  <si>
    <t>66af2087-19aa-4d36-8da8-09f4f8dcffa2</t>
  </si>
  <si>
    <t>okay y'all</t>
  </si>
  <si>
    <t>group-8_02-07-2019-17.05.25</t>
  </si>
  <si>
    <t>499ae3b8-d4b6-4096-898a-8cf0348752eb</t>
  </si>
  <si>
    <t>guys we are not thinking cleverly, we are been selfish</t>
  </si>
  <si>
    <t>5d173d09-b5b5-47f0-8d4c-c3807eeacadf</t>
  </si>
  <si>
    <t>Stop giving me penalties please</t>
  </si>
  <si>
    <t>and therefore we are loosing money</t>
  </si>
  <si>
    <t>3046d830-e03a-4bc5-b703-1c40608a04d8</t>
  </si>
  <si>
    <t>i think we need to change our strategy to gain more tokens</t>
  </si>
  <si>
    <t>2c0f4141-ffda-42aa-9ae7-37a31f1e9c21</t>
  </si>
  <si>
    <t>Are we supposed to be trying to get an equal amount?</t>
  </si>
  <si>
    <t>de49a34c-8aeb-48a2-9b41-95db6ac8de45</t>
  </si>
  <si>
    <t>everyone grab a corner to maximize out number of tokens :)</t>
  </si>
  <si>
    <t>you see all the time that we have wasted</t>
  </si>
  <si>
    <t>1091a5b4-52a6-4626-bea8-2a7cf7a0f764</t>
  </si>
  <si>
    <t>yeah im confused</t>
  </si>
  <si>
    <t>right 1</t>
  </si>
  <si>
    <t>I thought it was every man for himself my bad</t>
  </si>
  <si>
    <t>if we communicate and think as a group we can make way more money</t>
  </si>
  <si>
    <t>same hahaha</t>
  </si>
  <si>
    <t>Has anyone noticed a pattern for when more tokens are put on the board?</t>
  </si>
  <si>
    <t>At the begining it talks about if there are more soundoring more tokens will replinish</t>
  </si>
  <si>
    <t>Lol whoops</t>
  </si>
  <si>
    <t>so overall if we are careful and leave at least two close together then it's better for all four of us because in the end there will be more tokens up for grabs: sound good?</t>
  </si>
  <si>
    <t>So we each get a corner?</t>
  </si>
  <si>
    <t>What do you think about my idea?</t>
  </si>
  <si>
    <t>wanna choose coners?</t>
  </si>
  <si>
    <t>this is the idea I suggest</t>
  </si>
  <si>
    <t>**Corners</t>
  </si>
  <si>
    <t>how do we generate new coins</t>
  </si>
  <si>
    <t>also sorry for penalties i realize now that's kut less $$ for all of us</t>
  </si>
  <si>
    <t>leave free spaces always between three or four pieces</t>
  </si>
  <si>
    <t>just*</t>
  </si>
  <si>
    <t>so that they can regenerate faster</t>
  </si>
  <si>
    <t>als grab the ones on the sides that are surrounded</t>
  </si>
  <si>
    <t>do not grab the ones that are alone</t>
  </si>
  <si>
    <t>and please</t>
  </si>
  <si>
    <t>lets make at least wait for a full square to complete</t>
  </si>
  <si>
    <t>I always try to go for the ones that are by themselves first because the tokens will appear more near the bigger clusters. At least that's what I have noticed a little.</t>
  </si>
  <si>
    <t>it's up to y'all corners or where we just try to space out our collection</t>
  </si>
  <si>
    <t>this is not about how fast we grab the money</t>
  </si>
  <si>
    <t>we should pick corners now</t>
  </si>
  <si>
    <t>its a 3 by 3 square set up</t>
  </si>
  <si>
    <t>just randomly</t>
  </si>
  <si>
    <t>okay how will we divide who gets what tokens?</t>
  </si>
  <si>
    <t>In the last 20 seconds only grab all you can</t>
  </si>
  <si>
    <t>if we take the ones that are by themselves then no new ones will be put out around there</t>
  </si>
  <si>
    <t>ONLY IN THE LAST 20 SECONDS</t>
  </si>
  <si>
    <t>Got it</t>
  </si>
  <si>
    <t>and the more tokens there are in a 3 by 3 area the more tokens that appear</t>
  </si>
  <si>
    <t>Oh I guess I had it backwards....my bad</t>
  </si>
  <si>
    <t>over time at least</t>
  </si>
  <si>
    <t>nah it's all good</t>
  </si>
  <si>
    <t>So they regenerate faster if they're closer together, correct?</t>
  </si>
  <si>
    <t>okay so we should go for the clusters first??</t>
  </si>
  <si>
    <t>Also I dont know if this is legal or not but here is my number in case you want to communicate while we are playing lol: 502 533 4941</t>
  </si>
  <si>
    <t>1881bf3d-f357-4c48-b851-7e97b57b6fba</t>
  </si>
  <si>
    <t>Do we start in the middle with where there are more tokens?</t>
  </si>
  <si>
    <t>hahahhahah</t>
  </si>
  <si>
    <t>I think the chat is still open while we're playing</t>
  </si>
  <si>
    <t>okay i been going for the singles... Misunderstood in the beginning</t>
  </si>
  <si>
    <t>so spread out and not eliminate vast areas? that way we aren't all fighting for one area- all in favor say aye</t>
  </si>
  <si>
    <t>yes @3</t>
  </si>
  <si>
    <t>vast?</t>
  </si>
  <si>
    <t>by the way I dont know if you noticed but I only grabbed 14 in the fisrt round because I was waiting for them to regenerate</t>
  </si>
  <si>
    <t>big</t>
  </si>
  <si>
    <t>Aye</t>
  </si>
  <si>
    <t>woops there goes the middle</t>
  </si>
  <si>
    <t>Well we made it last longer that time</t>
  </si>
  <si>
    <t>that worked better don't ya think?</t>
  </si>
  <si>
    <t>3 you can have the last one</t>
  </si>
  <si>
    <t>ok guys</t>
  </si>
  <si>
    <t>we doing well</t>
  </si>
  <si>
    <t>I think so too</t>
  </si>
  <si>
    <t>we are</t>
  </si>
  <si>
    <t>that was way better!!!</t>
  </si>
  <si>
    <t>Good round</t>
  </si>
  <si>
    <t>i was holding out on the last for it to make more</t>
  </si>
  <si>
    <t>also maybe in the last 20 seconds we can just go back to free for all just to make sure none are wasted</t>
  </si>
  <si>
    <t>it made another before time was up</t>
  </si>
  <si>
    <t>yeah everyone mainly stayed in their corners which I think helped a lot</t>
  </si>
  <si>
    <t>Yeah we ended up leaving one</t>
  </si>
  <si>
    <t>I suggest that we can keep working like this</t>
  </si>
  <si>
    <t>Same corners this round?</t>
  </si>
  <si>
    <t>Well after the free for all we should all leave at least one each to see if it makes another</t>
  </si>
  <si>
    <t>okay last 20 free....GOT IT!</t>
  </si>
  <si>
    <t>same corners!</t>
  </si>
  <si>
    <t>Souns good to me.</t>
  </si>
  <si>
    <t>I noticed that if we eliminate some (not all) of the loners firt and let the program produce more then we can wait maybe for the last 30 seconds to collect all of them.</t>
  </si>
  <si>
    <t>also my snpa is maniamgreg</t>
  </si>
  <si>
    <t>snap</t>
  </si>
  <si>
    <t>Haha</t>
  </si>
  <si>
    <t>Snap: lifeofalex6</t>
  </si>
  <si>
    <t>So maybe make the free for all start at 30 seconds and stop at 15 or 10 to see if it'll make more?</t>
  </si>
  <si>
    <t>somethin like that</t>
  </si>
  <si>
    <t>Doesn't that reveal our identities lol</t>
  </si>
  <si>
    <t>OK</t>
  </si>
  <si>
    <t>the sr told us we can reveal who we are</t>
  </si>
  <si>
    <t>by the way</t>
  </si>
  <si>
    <t>but i think for consistent results we should roughly stick to the last method</t>
  </si>
  <si>
    <t>Oh</t>
  </si>
  <si>
    <t>dont appley a penalty to anyone</t>
  </si>
  <si>
    <t>Just tell me what to do LOL</t>
  </si>
  <si>
    <t>sounds good #1</t>
  </si>
  <si>
    <t>no need to we'll just be start a fight and loose money like chimps</t>
  </si>
  <si>
    <t>yeah plz don't i really need this money hahaha</t>
  </si>
  <si>
    <t>Ya right</t>
  </si>
  <si>
    <t>maybe near the end- the person with the higher points can give the guy with the lowest some more tokens if there are any left on the screen- like not directly but maybe just let them get some more</t>
  </si>
  <si>
    <t>Yay for being broke college students</t>
  </si>
  <si>
    <t>ape helps ape</t>
  </si>
  <si>
    <t>ok same method? but then let lowest token person get some</t>
  </si>
  <si>
    <t>near the end?</t>
  </si>
  <si>
    <t>yeah: basically</t>
  </si>
  <si>
    <t>so during the free for all period</t>
  </si>
  <si>
    <t>lets apply one more rule</t>
  </si>
  <si>
    <t>so everyone stick to their corners so we all have equal chance of getting the most money</t>
  </si>
  <si>
    <t>okay and thats the last 15</t>
  </si>
  <si>
    <t>we can only cross corners if we see a full 9 puzzle</t>
  </si>
  <si>
    <t>do you agree?</t>
  </si>
  <si>
    <t>lol it kinda defeats the purpose of free for all but screw it</t>
  </si>
  <si>
    <t>if you say no Im ok</t>
  </si>
  <si>
    <t>we alllll here to make some dough</t>
  </si>
  <si>
    <t>just use same as last time?</t>
  </si>
  <si>
    <t>just asking</t>
  </si>
  <si>
    <t>uhhhh</t>
  </si>
  <si>
    <t>Amen . This tuition money</t>
  </si>
  <si>
    <t>Is the playing field still fair if we do that?</t>
  </si>
  <si>
    <t>alright im bout</t>
  </si>
  <si>
    <t>out*</t>
  </si>
  <si>
    <t>anyone beat 126?</t>
  </si>
  <si>
    <t>how many did you grab?</t>
  </si>
  <si>
    <t>i think i got 113</t>
  </si>
  <si>
    <t>any issues</t>
  </si>
  <si>
    <t>I think I grabbed like 90</t>
  </si>
  <si>
    <t>we are doing nice</t>
  </si>
  <si>
    <t>i like how we r doing it</t>
  </si>
  <si>
    <t>do you wanna change corners this time?</t>
  </si>
  <si>
    <t>so that is fairly equal?</t>
  </si>
  <si>
    <t>we can change corners</t>
  </si>
  <si>
    <t>What if we rotated clockwise every round</t>
  </si>
  <si>
    <t>Stick with the same next round?</t>
  </si>
  <si>
    <t>i pick right top</t>
  </si>
  <si>
    <t>Bottom left</t>
  </si>
  <si>
    <t>alejandro</t>
  </si>
  <si>
    <t>are u latin</t>
  </si>
  <si>
    <t>maybe if we have a round after this next round we can try the corner methed</t>
  </si>
  <si>
    <t>oh crap</t>
  </si>
  <si>
    <t>ok so not next round but the one after?</t>
  </si>
  <si>
    <t>im crying</t>
  </si>
  <si>
    <t>ok\</t>
  </si>
  <si>
    <t>Is that cool with everone?</t>
  </si>
  <si>
    <t>3 and 2 you cool with that</t>
  </si>
  <si>
    <t>it sounds latin so maybe</t>
  </si>
  <si>
    <t>I cant type obviously LOL</t>
  </si>
  <si>
    <t>let</t>
  </si>
  <si>
    <t>we</t>
  </si>
  <si>
    <t>will</t>
  </si>
  <si>
    <t>rock you</t>
  </si>
  <si>
    <t>can say lol</t>
  </si>
  <si>
    <t>eh it's been a long day\</t>
  </si>
  <si>
    <t>3 and 2??</t>
  </si>
  <si>
    <t>bobs or vegana</t>
  </si>
  <si>
    <t>Right im so glad tomorrow is friday for sure</t>
  </si>
  <si>
    <t>which ever will it be</t>
  </si>
  <si>
    <t>yes I agree</t>
  </si>
  <si>
    <t>cool.</t>
  </si>
  <si>
    <t>2??</t>
  </si>
  <si>
    <t>subscribe to Pewdiepie</t>
  </si>
  <si>
    <t>Does any one have any idea how many rounds there are?</t>
  </si>
  <si>
    <t>egg or kylie jenner</t>
  </si>
  <si>
    <t>this rain sucks and tomorrow it's supposed to clear up but then it's gonna get colder ;(</t>
  </si>
  <si>
    <t>egg</t>
  </si>
  <si>
    <t>No clue! the more the more money lol</t>
  </si>
  <si>
    <t>kylie</t>
  </si>
  <si>
    <t>Ugh not the cold again...</t>
  </si>
  <si>
    <t>yeh- i feel like at this pace they are gona have to throw a curveball at us</t>
  </si>
  <si>
    <t>guys remember your new corners please</t>
  </si>
  <si>
    <t>with the rounds i mean</t>
  </si>
  <si>
    <t>I suggest that in the upcoming round after this one</t>
  </si>
  <si>
    <t>we grab one half for two people</t>
  </si>
  <si>
    <t>milk before cereal people in this chat?</t>
  </si>
  <si>
    <t>Sorry wasn't paying attention for a minute</t>
  </si>
  <si>
    <t>each</t>
  </si>
  <si>
    <t>then again i have no sense of time rn</t>
  </si>
  <si>
    <t>what do you think?</t>
  </si>
  <si>
    <t>noooo</t>
  </si>
  <si>
    <t>Its cool. I need a nap</t>
  </si>
  <si>
    <t>cool, jw</t>
  </si>
  <si>
    <t>im saying that maybe if we try</t>
  </si>
  <si>
    <t>me either @1</t>
  </si>
  <si>
    <t>cereal before milk</t>
  </si>
  <si>
    <t>we can make more money</t>
  </si>
  <si>
    <t>2 hours is a long time. Only stuck around for the money</t>
  </si>
  <si>
    <t>who wants to test it with me?</t>
  </si>
  <si>
    <t>I don't understand this at all</t>
  </si>
  <si>
    <t>Anyone know what time it is?</t>
  </si>
  <si>
    <t>avoid bottom left- let it grow a bit</t>
  </si>
  <si>
    <t>we can wait</t>
  </si>
  <si>
    <t>till it fills up</t>
  </si>
  <si>
    <t>02-14-2019 17.09.40</t>
  </si>
  <si>
    <t>group-9_02-14-2019-17.09.40</t>
  </si>
  <si>
    <t>ff922cdd-aad3-4332-885c-0c0de29d5f1a</t>
  </si>
  <si>
    <t>group-8_02-14-2019-17.09.40</t>
  </si>
  <si>
    <t>a384d8d0-dcf7-4d4d-80fb-9dd335abaa5e</t>
  </si>
  <si>
    <t>Number 1 you're killing me</t>
  </si>
  <si>
    <t>soooo, this is an interesting survey thingy</t>
  </si>
  <si>
    <t>e59b9363-035b-437f-8351-8cb54087742e</t>
  </si>
  <si>
    <t>strategy is to not get all of the tokens before time ends</t>
  </si>
  <si>
    <t>Please stop taking my money haha</t>
  </si>
  <si>
    <t>because new "green thingy" can form</t>
  </si>
  <si>
    <t>33ab17bd-b4a7-4492-b834-4a915978dc45</t>
  </si>
  <si>
    <t>that's a physical threat</t>
  </si>
  <si>
    <t>i remember</t>
  </si>
  <si>
    <t>That is not a physical threat</t>
  </si>
  <si>
    <t>6bbe5650-6010-4b70-b0dd-7f52e0e4f8ce</t>
  </si>
  <si>
    <t>The instructions at the beginning said the green tokens will regenerate if there are tokens around it. I think it would be smarter to not collect them all at first and then have so much time remaining.</t>
  </si>
  <si>
    <t>What shoul we do then number 4?</t>
  </si>
  <si>
    <t>c071e5b9-f61b-43f2-b268-5a367b1ade15</t>
  </si>
  <si>
    <t>they regenerate faster next to empty spots right</t>
  </si>
  <si>
    <t>how's everyone doing?</t>
  </si>
  <si>
    <t>they generate faster when more tokens are surrounding it</t>
  </si>
  <si>
    <t>so get the lonely ones</t>
  </si>
  <si>
    <t>7501b61d-23ab-4f1c-b9b5-c06d9ae7f8f6</t>
  </si>
  <si>
    <t>I just think we could wait at the beginning before we start collecting</t>
  </si>
  <si>
    <t>ok that's what i meant</t>
  </si>
  <si>
    <t>Do you all want to wait at the beginning?</t>
  </si>
  <si>
    <t>so, how do we do this anyhow?</t>
  </si>
  <si>
    <t>I guess that's a no?</t>
  </si>
  <si>
    <t>get, the ones insode of clusters then?</t>
  </si>
  <si>
    <t>*i</t>
  </si>
  <si>
    <t>while we wait for more to show up, get the lonely ones first and then once time is about to run out get all of them</t>
  </si>
  <si>
    <t>at what time should we go crazy and get all of the tokens (around 10 seconds to spare?)</t>
  </si>
  <si>
    <t>id say at 1:00 mark</t>
  </si>
  <si>
    <t>30??</t>
  </si>
  <si>
    <t>it's a big grid, so we cant get ALL of them in that short period</t>
  </si>
  <si>
    <t>or we could split the corners</t>
  </si>
  <si>
    <t>each of us gets a corner</t>
  </si>
  <si>
    <t>maybe, but that leaves the center too neglected</t>
  </si>
  <si>
    <t>bye bye</t>
  </si>
  <si>
    <t>here we go</t>
  </si>
  <si>
    <t>maybe we should wait. We'll make more money if we don't do it so quickly.</t>
  </si>
  <si>
    <t>I really think that is a better idea!!!!! We could just say everyone start at a certian time and number 1 could still kill us</t>
  </si>
  <si>
    <t>1 and 3 do you all want to wait with 4 and I?</t>
  </si>
  <si>
    <t>how long do we wait</t>
  </si>
  <si>
    <t>you're doing p good 4</t>
  </si>
  <si>
    <t>Let's do 30 seconds. We obviously finish fast, so 30 seconds won't hurt</t>
  </si>
  <si>
    <t>we should wait longer</t>
  </si>
  <si>
    <t>we usually get done in less than a minute</t>
  </si>
  <si>
    <t>i literally got the lonely ones first</t>
  </si>
  <si>
    <t>since we still have time</t>
  </si>
  <si>
    <t>is that good with everyone?</t>
  </si>
  <si>
    <t>So longer?</t>
  </si>
  <si>
    <t>it was better than the other times</t>
  </si>
  <si>
    <t>Lets start at 200 left to start out with</t>
  </si>
  <si>
    <t>i was looking for middle of clusters first</t>
  </si>
  <si>
    <t>9ec8a9a3-b99c-4b1d-b63a-4d0f62168ffb</t>
  </si>
  <si>
    <t>so as we wait and dont do anything, then more of the tokens will appear?</t>
  </si>
  <si>
    <t>that's what I think</t>
  </si>
  <si>
    <t>Yeah that's right. They'll regenerate</t>
  </si>
  <si>
    <t>so when should we start going crazy for all of the tokesn</t>
  </si>
  <si>
    <t>if that doesn't happen then we cna still start at 200. it won't hurt us any</t>
  </si>
  <si>
    <t>times like this is when i wished i was good at video games</t>
  </si>
  <si>
    <t>Sounds good with me</t>
  </si>
  <si>
    <t xml:space="preserve">hey 1, since you're a little behind, which is fine, u wanna get a corner to urself? </t>
  </si>
  <si>
    <t>i say 20 or 30 seconds</t>
  </si>
  <si>
    <t>i guess 30 scs to go crazy</t>
  </si>
  <si>
    <t>30 it is</t>
  </si>
  <si>
    <t>okidoki</t>
  </si>
  <si>
    <t>okayy</t>
  </si>
  <si>
    <t>u guys got gamez on ur phones?</t>
  </si>
  <si>
    <t>feel like a sloth pressing these arrows :/</t>
  </si>
  <si>
    <t>you can spam the buttons</t>
  </si>
  <si>
    <t>or hold</t>
  </si>
  <si>
    <t>this experiment plays no games they cancelled two people on the spot</t>
  </si>
  <si>
    <t>interesting</t>
  </si>
  <si>
    <t>savage</t>
  </si>
  <si>
    <t>this experiment REALLY wants us to be mean to each other and deplete one anothers points</t>
  </si>
  <si>
    <t>i wonder how many times we have to play this</t>
  </si>
  <si>
    <t>lol, enough times to fill the time slot</t>
  </si>
  <si>
    <t>how business works</t>
  </si>
  <si>
    <t>i have 0 interest in using the penalties, WAy more interesting in my own trying to get more</t>
  </si>
  <si>
    <t>"business as usual"</t>
  </si>
  <si>
    <t>u guys hungry?</t>
  </si>
  <si>
    <t>"hungry as usual"</t>
  </si>
  <si>
    <t>see!!!!!</t>
  </si>
  <si>
    <t>Next time lets wait longer</t>
  </si>
  <si>
    <t>should we wait for more to come out</t>
  </si>
  <si>
    <t>now?</t>
  </si>
  <si>
    <t>I couldn't get my thin gout of chat mode! Ahhh</t>
  </si>
  <si>
    <t>lets wait till like minute 15 seconds</t>
  </si>
  <si>
    <t>should we stop again?</t>
  </si>
  <si>
    <t>go ham at :30?</t>
  </si>
  <si>
    <t>2 u can get omre than me</t>
  </si>
  <si>
    <t>ya so lets wait until 1:15</t>
  </si>
  <si>
    <t>lol, guess 30 s wasnt enough</t>
  </si>
  <si>
    <t>i think it was a good idea for us to wait and then continue</t>
  </si>
  <si>
    <t>So a minute and fifteen seconds is when we are going to start this round right?</t>
  </si>
  <si>
    <t>definiteyly</t>
  </si>
  <si>
    <t>shit</t>
  </si>
  <si>
    <t>should we do 35 seconds?</t>
  </si>
  <si>
    <t>btw, ville grill has a chocolate fountain tonight</t>
  </si>
  <si>
    <t>you mean 115 seconds?</t>
  </si>
  <si>
    <t>we didn't have that much left</t>
  </si>
  <si>
    <t>maybe 40?</t>
  </si>
  <si>
    <t>Hopefully by that time the whole screen will be filled with tokens</t>
  </si>
  <si>
    <t>yeah 40 should be good</t>
  </si>
  <si>
    <t>75 seconds</t>
  </si>
  <si>
    <t>and if we finish quicker then we will go lower in time</t>
  </si>
  <si>
    <t>yall want to stop and continue like last time?</t>
  </si>
  <si>
    <t>they got steak too. Ain't bad either</t>
  </si>
  <si>
    <t>dang ville grille really want the best for us</t>
  </si>
  <si>
    <t>lets do 115 this round then 75 the next just to see</t>
  </si>
  <si>
    <t>they sure do</t>
  </si>
  <si>
    <t>what if we collected most of them and then stopped again and let it regenerate</t>
  </si>
  <si>
    <t>how much is it to eat a ville grille</t>
  </si>
  <si>
    <t>1#?</t>
  </si>
  <si>
    <t xml:space="preserve">not sure, but shouldn't be expensive. </t>
  </si>
  <si>
    <t>i think a swipe is like 10 flex points</t>
  </si>
  <si>
    <t>Well the more tokens on the screen the faster it regenerates so you want to wait at the beginning I think</t>
  </si>
  <si>
    <t>i think cheaper than a buffet</t>
  </si>
  <si>
    <t>i could be wrong tho</t>
  </si>
  <si>
    <t>i could guest swipe one of u guys in</t>
  </si>
  <si>
    <t>no more than 10?</t>
  </si>
  <si>
    <t>10 sounds right</t>
  </si>
  <si>
    <t>or at least close</t>
  </si>
  <si>
    <t>So this round lets wait until 115 like what number 1 said then the next round we could do 75 like what number 3 said</t>
  </si>
  <si>
    <t>3 and 4 is that good?</t>
  </si>
  <si>
    <t>i meant with 75 seconds because you guys said 1 minute which = 60 seconds</t>
  </si>
  <si>
    <t>rock, paper, scissors?</t>
  </si>
  <si>
    <t>then add 15 = 75</t>
  </si>
  <si>
    <t>does this last for 1.5hr?</t>
  </si>
  <si>
    <t>I was confused too number 3</t>
  </si>
  <si>
    <t>1.5 to 2 i think</t>
  </si>
  <si>
    <t>when there is 115 seconds left we'll start</t>
  </si>
  <si>
    <t>I just figured they meant 115</t>
  </si>
  <si>
    <t>ok as you like guys</t>
  </si>
  <si>
    <t>here we go again</t>
  </si>
  <si>
    <t>let's wait</t>
  </si>
  <si>
    <t>on 130 we go</t>
  </si>
  <si>
    <t>we should wait</t>
  </si>
  <si>
    <t>go ham on 40</t>
  </si>
  <si>
    <t>on 40?</t>
  </si>
  <si>
    <t>at 40?</t>
  </si>
  <si>
    <t>So much better</t>
  </si>
  <si>
    <t>alright so lets do 90 seconds</t>
  </si>
  <si>
    <t>eeyyy</t>
  </si>
  <si>
    <t>09-12-2019 14.56.51</t>
  </si>
  <si>
    <t>group-1_09-12-2019-14.56.51</t>
  </si>
  <si>
    <t>f656317c-2141-4a85-9d27-72c2bdb87a90</t>
  </si>
  <si>
    <t>fdkfjdlkfjd;</t>
  </si>
  <si>
    <t>dfdfdf</t>
  </si>
  <si>
    <t>09-12-2019 17.25.31</t>
  </si>
  <si>
    <t>group-13_09-12-2019-17.25.31</t>
  </si>
  <si>
    <t>4ff89830-8b38-4fea-88a1-c4a43ef1cb6c</t>
  </si>
  <si>
    <t>yea money for stuff</t>
  </si>
  <si>
    <t>group-12_09-12-2019-17.25.31</t>
  </si>
  <si>
    <t>c48514ac-ba82-4042-9f51-88df38802563</t>
  </si>
  <si>
    <t>simple</t>
  </si>
  <si>
    <t>c0856168-60c4-49c1-82fb-0b4de9089aad</t>
  </si>
  <si>
    <t>d3f7b187-ceee-4355-ae52-b7e9682219b8</t>
  </si>
  <si>
    <t>that worked way better</t>
  </si>
  <si>
    <t>abae4a1f-2a87-4cd4-bacb-bc69eba78a74</t>
  </si>
  <si>
    <t>group-14_09-12-2019-17.25.31</t>
  </si>
  <si>
    <t>10baee09-19fc-4cdc-bbbd-2ea79932986f</t>
  </si>
  <si>
    <t>it ended before i could offer a present rip</t>
  </si>
  <si>
    <t>b4191dd7-f111-4430-a8bd-cc67bc309cad</t>
  </si>
  <si>
    <t>lmao we need to collect sonner than 30 sec</t>
  </si>
  <si>
    <t>yes it did</t>
  </si>
  <si>
    <t>00045c14-df59-406d-914f-13d96e26d9e0</t>
  </si>
  <si>
    <t>that scared me at the end i forgot about the time</t>
  </si>
  <si>
    <t>Yeah 45 ish worked for me</t>
  </si>
  <si>
    <t>yea lol</t>
  </si>
  <si>
    <t>a5ea4d5b-8852-4091-b8e1-50a75dbd78eb</t>
  </si>
  <si>
    <t>same thing for next round?</t>
  </si>
  <si>
    <t>7e44547c-c088-455d-aab9-09fcd4ecf6e0</t>
  </si>
  <si>
    <t>If you guys arent happy with that im open to new ideas</t>
  </si>
  <si>
    <t>db11a48d-8df3-4345-9ffc-39b353cdf7b8</t>
  </si>
  <si>
    <t>so you said if we clear a section, it adds more?</t>
  </si>
  <si>
    <t>stay in your square k? 3 2 1 Lets Go!!!!!</t>
  </si>
  <si>
    <t>just to make sure, i'm bottom right...... right?</t>
  </si>
  <si>
    <t>c7124e70-068b-4d7f-b2d9-3d82ea8a7b1d</t>
  </si>
  <si>
    <t>i like the dividing into sections thing it makes sure we have to be smart and that we only rely on ourselves</t>
  </si>
  <si>
    <t>i want the same as last roundokay so i think it might be best if we all be sparing with choosing them. i believe i got the most of them</t>
  </si>
  <si>
    <t>that worked a lot better tho</t>
  </si>
  <si>
    <t>Fo sure</t>
  </si>
  <si>
    <t>you could feel the panic in the romm lol</t>
  </si>
  <si>
    <t>No if there are lots of gems in one spot they multiply faster</t>
  </si>
  <si>
    <t>yea for sure i got more then i have been</t>
  </si>
  <si>
    <t>lmao rightt</t>
  </si>
  <si>
    <t>all the keyboard smashing lol</t>
  </si>
  <si>
    <t>1 whats your method for getting to many to regenerate?</t>
  </si>
  <si>
    <t>so its in your best interest to leave them alone until the last second</t>
  </si>
  <si>
    <t>i want yall to get money too, so if you sit and wait and let them spwan back, it'll make it to where we all get a bunch :)</t>
  </si>
  <si>
    <t>ok so leave those spaces open</t>
  </si>
  <si>
    <t>yea my anxeity goes up and then i cant press the keys lol</t>
  </si>
  <si>
    <t>we got this guys</t>
  </si>
  <si>
    <t>*so</t>
  </si>
  <si>
    <t>LMAO yes</t>
  </si>
  <si>
    <t>if you know you know</t>
  </si>
  <si>
    <t>lets play nice</t>
  </si>
  <si>
    <t>i mainly just picked a few to make spaces then sat and let them build up, repeated, then in the lat 20 seconds, just picked them all up</t>
  </si>
  <si>
    <t>I want everyone to get money</t>
  </si>
  <si>
    <t>you suddenly turn dislexic lol</t>
  </si>
  <si>
    <t>lost my 2 cents</t>
  </si>
  <si>
    <t>last round never happened she sounds hideous lets do it better this time we got!!!</t>
  </si>
  <si>
    <t>is that even spelled right??</t>
  </si>
  <si>
    <t>She does sound v ugly</t>
  </si>
  <si>
    <t>gonna get me some gas money yeet</t>
  </si>
  <si>
    <t>not but close enough lol</t>
  </si>
  <si>
    <t>so yall have dinner today yet?</t>
  </si>
  <si>
    <t>theres suppose to be a y in there</t>
  </si>
  <si>
    <t>YUP</t>
  </si>
  <si>
    <t>Okay we got this u guys</t>
  </si>
  <si>
    <t>eggeggegge</t>
  </si>
  <si>
    <t>yayy</t>
  </si>
  <si>
    <t>All friendship no hate</t>
  </si>
  <si>
    <t>hey....nice language please</t>
  </si>
  <si>
    <t>this 6 minutes is so long</t>
  </si>
  <si>
    <t>im sorta hungry but i just ate some pita</t>
  </si>
  <si>
    <t>disylexic maybe?</t>
  </si>
  <si>
    <t>remeber let your gems multiply</t>
  </si>
  <si>
    <t>taco bell should bring back their nacho fries</t>
  </si>
  <si>
    <t>what if they're gonna pit us together in the last round?</t>
  </si>
  <si>
    <t>i bet all the other groups are lost in turmoil</t>
  </si>
  <si>
    <t>we just chillin</t>
  </si>
  <si>
    <t>the time i had them they were soggy</t>
  </si>
  <si>
    <t>i had good ol Ville Grill pizza</t>
  </si>
  <si>
    <t>yeah bc we wre all friends</t>
  </si>
  <si>
    <t>like make us bond and then make us fight and do a free for all?</t>
  </si>
  <si>
    <t>ewww</t>
  </si>
  <si>
    <t>LMAO no like dyslexic or something</t>
  </si>
  <si>
    <t>thats right</t>
  </si>
  <si>
    <t>excatly</t>
  </si>
  <si>
    <t>then it</t>
  </si>
  <si>
    <t>yes that souds right</t>
  </si>
  <si>
    <t>F is for friends who do stuff togther</t>
  </si>
  <si>
    <t>looks right lol</t>
  </si>
  <si>
    <t>its possible</t>
  </si>
  <si>
    <t>U is for u and me</t>
  </si>
  <si>
    <t>u is for you and me</t>
  </si>
  <si>
    <t>yEAH that's right</t>
  </si>
  <si>
    <t>omggg</t>
  </si>
  <si>
    <t>we're all college students and only one of us can spell properly</t>
  </si>
  <si>
    <t>it'll be fun i guess</t>
  </si>
  <si>
    <t>I LOVE THIS GROUP</t>
  </si>
  <si>
    <t>American education system am I right?</t>
  </si>
  <si>
    <t>a round of applause everyone</t>
  </si>
  <si>
    <t>should we stick to the plan regardless or go along with the free for all? idc ut i think it should be a decision</t>
  </si>
  <si>
    <t>but*</t>
  </si>
  <si>
    <t>this is goals</t>
  </si>
  <si>
    <t>well kentucky people also lol</t>
  </si>
  <si>
    <t>It so is</t>
  </si>
  <si>
    <t>THAT TOOOOO</t>
  </si>
  <si>
    <t>i like it either way</t>
  </si>
  <si>
    <t>Aight, i'm calling this group the A-GAMG</t>
  </si>
  <si>
    <t>yeah... somebody has to be last</t>
  </si>
  <si>
    <t>all the other haters gonna walk out broke but we gettin that MOOLA</t>
  </si>
  <si>
    <t>i think stick to the plan. free for all didn't really work out the first few rounds</t>
  </si>
  <si>
    <t>i love it</t>
  </si>
  <si>
    <t>hell yeah</t>
  </si>
  <si>
    <t>i liked the quadrants like last round</t>
  </si>
  <si>
    <t>guys i dont think i spelled that right</t>
  </si>
  <si>
    <t>GANG*</t>
  </si>
  <si>
    <t>so creative</t>
  </si>
  <si>
    <t>so stick with the plan, penalize anyone who doesn't go with it?</t>
  </si>
  <si>
    <t>....</t>
  </si>
  <si>
    <t>no need to be staring at an empty screen for 2 minutes</t>
  </si>
  <si>
    <t>yes all grops prob hate each other</t>
  </si>
  <si>
    <t>......................................................|||||||||||||||||||||||||||||||||||||||||||||||||||SSSSSSSSSSSSSS</t>
  </si>
  <si>
    <t>well if we didnt seem dumb before</t>
  </si>
  <si>
    <t>lovin it for real for real</t>
  </si>
  <si>
    <t>i really dont care thats why we have spell cheak</t>
  </si>
  <si>
    <t>so none of us i guess</t>
  </si>
  <si>
    <t>god that was so boring. dance party in round 1 was fun tho lmao</t>
  </si>
  <si>
    <t>|||||||||O|OO|||O|||||</t>
  </si>
  <si>
    <t>we should neogotiate peace treaties or something u guys</t>
  </si>
  <si>
    <t>we are so good at getting along</t>
  </si>
  <si>
    <t>yea that was</t>
  </si>
  <si>
    <t>but when we mess up a word so bad it wont even spell cheak</t>
  </si>
  <si>
    <t>yo are you having a stroke #4</t>
  </si>
  <si>
    <t>Somebody is probably gonna read this chat for the experiment</t>
  </si>
  <si>
    <t>Nah just bored</t>
  </si>
  <si>
    <t>lets do it</t>
  </si>
  <si>
    <t>TRUUUUUUUUUUUU</t>
  </si>
  <si>
    <t>thats the fun part</t>
  </si>
  <si>
    <t>i really hope they do</t>
  </si>
  <si>
    <t>Okay its about to start</t>
  </si>
  <si>
    <t>good luck everyone</t>
  </si>
  <si>
    <t>HI EXPERIMENTERS</t>
  </si>
  <si>
    <t>wow</t>
  </si>
  <si>
    <t>let the 5 annual hungr games now begim</t>
  </si>
  <si>
    <t>hurry</t>
  </si>
  <si>
    <t>we got this. les go</t>
  </si>
  <si>
    <t>pretty sure i spelt that wrong too</t>
  </si>
  <si>
    <t>KATNIS</t>
  </si>
  <si>
    <t>8----------D</t>
  </si>
  <si>
    <t>everdean</t>
  </si>
  <si>
    <t>we doing so good</t>
  </si>
  <si>
    <t>poor 4</t>
  </si>
  <si>
    <t>last 10 seconds</t>
  </si>
  <si>
    <t>I aint getting any new ones</t>
  </si>
  <si>
    <t>ooff</t>
  </si>
  <si>
    <t>Hey</t>
  </si>
  <si>
    <t>you guys</t>
  </si>
  <si>
    <t>What's good?</t>
  </si>
  <si>
    <t>let the grid fill completely firdt</t>
  </si>
  <si>
    <t>wassup guys</t>
  </si>
  <si>
    <t>we need to divide the section into 4</t>
  </si>
  <si>
    <t>Why dont we divide the place into four quadrants</t>
  </si>
  <si>
    <t>clealy we need a plan cuz this sisnt going well</t>
  </si>
  <si>
    <t>then we each take a corner</t>
  </si>
  <si>
    <t>im good hru guys?</t>
  </si>
  <si>
    <t>isn't</t>
  </si>
  <si>
    <t>anybody having fun?</t>
  </si>
  <si>
    <t>I will take bottom right</t>
  </si>
  <si>
    <t>sounds fair for sure</t>
  </si>
  <si>
    <t>that way we track our own income based on corners</t>
  </si>
  <si>
    <t>ok we have to not hog them this time if we want to increase the overall average tokens we all get</t>
  </si>
  <si>
    <t>so we can all have equal amounts of morney and they respond</t>
  </si>
  <si>
    <t>i will take top left</t>
  </si>
  <si>
    <t>get the dots that arent connected first</t>
  </si>
  <si>
    <t>deal?</t>
  </si>
  <si>
    <t>if we only take dots from the center of big groups, they will spawn back quicker. that means we won't be sitting not earning money for two gd minutes. So we could earn more if we were picky about the dots we choose</t>
  </si>
  <si>
    <t>so the ones connected can fill up</t>
  </si>
  <si>
    <t>is it a 13x13?</t>
  </si>
  <si>
    <t>yeah what 3 said</t>
  </si>
  <si>
    <t>we need to decide before the screen is shown though</t>
  </si>
  <si>
    <t>each can do what they want in their own corners, if you take from someone else's everyone can penalize you</t>
  </si>
  <si>
    <t>1 takes top left, 2 takes top right, I take bottom left, 4 takes bottom right</t>
  </si>
  <si>
    <t>but the grid will fill quickly if we wait for a bit at the start when there are the most tokens</t>
  </si>
  <si>
    <t>they respawn quicker if we take from large groups and leave a bunch surrounding the empty space</t>
  </si>
  <si>
    <t>but each spot is relative</t>
  </si>
  <si>
    <t>okay so lets wait</t>
  </si>
  <si>
    <t>so just wait for a second when the round starts</t>
  </si>
  <si>
    <t>hey and if you hog them can we agree to penalize that person or something</t>
  </si>
  <si>
    <t>I feel like we are all friends</t>
  </si>
  <si>
    <t>we got this peeps!!! lets make that bread!!!!</t>
  </si>
  <si>
    <t>we can wait but still only take from your corner</t>
  </si>
  <si>
    <t>but dont we have to take a token for them to fill up</t>
  </si>
  <si>
    <t>i knowww</t>
  </si>
  <si>
    <t>we'll draw lines at the start</t>
  </si>
  <si>
    <t>Yasss</t>
  </si>
  <si>
    <t>also i'm sorry for penalizing you 2! Im used to my gaming keyboard and kept hitting the two instead of the w for movement :(</t>
  </si>
  <si>
    <t>yeah just everyone do what you want with your own corner</t>
  </si>
  <si>
    <t>we for real neeed to link up after this is over</t>
  </si>
  <si>
    <t>i need to know lol</t>
  </si>
  <si>
    <t>oh yeah also if I penalized you 1 that was also an accident sorry!</t>
  </si>
  <si>
    <t>Omg if only we knew who was who...</t>
  </si>
  <si>
    <t>now that its settled</t>
  </si>
  <si>
    <t>what cornor does everyone have</t>
  </si>
  <si>
    <t>how yall doin</t>
  </si>
  <si>
    <t>you good!</t>
  </si>
  <si>
    <t>so we could all be bffs</t>
  </si>
  <si>
    <t>corner*</t>
  </si>
  <si>
    <t>with our new bread</t>
  </si>
  <si>
    <t>Honestly this week stunk, I was kinda sick all week</t>
  </si>
  <si>
    <t>ok umm how we gonna find out</t>
  </si>
  <si>
    <t>coo coo</t>
  </si>
  <si>
    <t>aw man</t>
  </si>
  <si>
    <t>so do we agree on what 3 says about penalizing people who hog the money? idk bout yall but im broke asf and want us all to have the ability to make some money</t>
  </si>
  <si>
    <t>same omg</t>
  </si>
  <si>
    <t>yea same for me</t>
  </si>
  <si>
    <t>thats too bad bro</t>
  </si>
  <si>
    <t>ya feeling better</t>
  </si>
  <si>
    <t>we cant talk about it</t>
  </si>
  <si>
    <t>thats good</t>
  </si>
  <si>
    <t>stay strong</t>
  </si>
  <si>
    <t>i hopw next week is better, mostly with all this heat</t>
  </si>
  <si>
    <t>im so hungry tho</t>
  </si>
  <si>
    <t>i'd rather us all get like 15 bucks than one get 30+ and the rest of us get like 6 bucks</t>
  </si>
  <si>
    <t>youll make</t>
  </si>
  <si>
    <t>rule 2 doesnt want us to be friends</t>
  </si>
  <si>
    <t>i kow :(</t>
  </si>
  <si>
    <t>This is a weird experiment for sure</t>
  </si>
  <si>
    <t>oof yea man</t>
  </si>
  <si>
    <t>its hot af</t>
  </si>
  <si>
    <t>it doesnt!</t>
  </si>
  <si>
    <t>very</t>
  </si>
  <si>
    <t>definitely not what I expected</t>
  </si>
  <si>
    <t>its fun tho</t>
  </si>
  <si>
    <t>very rude actaully lol</t>
  </si>
  <si>
    <t>ya know</t>
  </si>
  <si>
    <t>def doesnt care ab us</t>
  </si>
  <si>
    <t>i suck at this game lol</t>
  </si>
  <si>
    <t>ya taht sounds good. so how are we gonna approach the situation? should we all get a quadrant and stick to it or sum</t>
  </si>
  <si>
    <t>free money</t>
  </si>
  <si>
    <t>v hurtful</t>
  </si>
  <si>
    <t>but ok so we need to help each other ok</t>
  </si>
  <si>
    <t>we seemed really greedy in that first round lol</t>
  </si>
  <si>
    <t>ys</t>
  </si>
  <si>
    <t>Yeah... bound to happen though</t>
  </si>
  <si>
    <t>so are we deciding to not steal from eachother</t>
  </si>
  <si>
    <t>lets be supportive</t>
  </si>
  <si>
    <t>lamo we really were</t>
  </si>
  <si>
    <t>def not</t>
  </si>
  <si>
    <t>yes we wont steal</t>
  </si>
  <si>
    <t>YOLO</t>
  </si>
  <si>
    <t>friends would never fine each other</t>
  </si>
  <si>
    <t>LETS GOOO</t>
  </si>
  <si>
    <t>we wasted no time clearing the board lol</t>
  </si>
  <si>
    <t>i thought we were gonna work togther but we didnt</t>
  </si>
  <si>
    <t>omg why am i nervous</t>
  </si>
  <si>
    <t>wait a code name for the outside world</t>
  </si>
  <si>
    <t>sure. ill take bottom right</t>
  </si>
  <si>
    <t>WHOOOOOOOOOO lives in a pinapple under the sea?</t>
  </si>
  <si>
    <t>ill take the top right</t>
  </si>
  <si>
    <t>sponge bob</t>
  </si>
  <si>
    <t>then ill get top left</t>
  </si>
  <si>
    <t>omg is that allowed</t>
  </si>
  <si>
    <t>and then it turned into turf wars with the last tokens the next two rounds olol</t>
  </si>
  <si>
    <t>then we were gauring the last little bit of it like voultures</t>
  </si>
  <si>
    <t>just work in your own corner then when you get done you can move around</t>
  </si>
  <si>
    <t>LOLOLOL truee</t>
  </si>
  <si>
    <t>YEET</t>
  </si>
  <si>
    <t>yea not fun</t>
  </si>
  <si>
    <t>lolololollolololololololoololololololololololololololololololololololololololololololololololololololololololololololololololololololololololololololololololololololololololololololololololololololololololololololololololololololololololololololololololololololololololololololololololololololololololololololol</t>
  </si>
  <si>
    <t>its college... being brokes promotes greed i swear</t>
  </si>
  <si>
    <t>yall have fun yuh heard</t>
  </si>
  <si>
    <t>squarepants</t>
  </si>
  <si>
    <t>omg you guys we can do this</t>
  </si>
  <si>
    <t>whatever you can get</t>
  </si>
  <si>
    <t>we cannnn yasss</t>
  </si>
  <si>
    <t>yote</t>
  </si>
  <si>
    <t>8------D</t>
  </si>
  <si>
    <t>also guys dont forget if you leave an area alne it will develop more</t>
  </si>
  <si>
    <t>yo why my corner feel so small tho lol</t>
  </si>
  <si>
    <t>im gonna sit and let all mine build up</t>
  </si>
  <si>
    <t>this game gets very repetative</t>
  </si>
  <si>
    <t>What the f four ??</t>
  </si>
  <si>
    <t>all up in my grill</t>
  </si>
  <si>
    <t>for no reason</t>
  </si>
  <si>
    <t>if you hold down a direction you can zoom around</t>
  </si>
  <si>
    <t>MY MONEY!! v Rude</t>
  </si>
  <si>
    <t>should have left yourself some 2. dont come into our spaces</t>
  </si>
  <si>
    <t>you won the first two rounds</t>
  </si>
  <si>
    <t>You guys we had a fair plan</t>
  </si>
  <si>
    <t>i didnt know it was a competition</t>
  </si>
  <si>
    <t>We all agreed to it</t>
  </si>
  <si>
    <t>i was in it for the betterment of the group</t>
  </si>
  <si>
    <t>I was too</t>
  </si>
  <si>
    <t>My b. I apologize and it won't happen next round, you have my word</t>
  </si>
  <si>
    <t>im gonna collect at 30 sec</t>
  </si>
  <si>
    <t>I said if we finish our corner, move up to other corners and everybody said oj</t>
  </si>
  <si>
    <t>we meant move around</t>
  </si>
  <si>
    <t>not steal</t>
  </si>
  <si>
    <t>Its okay everyone lets just stay in our lane</t>
  </si>
  <si>
    <t>oh my b</t>
  </si>
  <si>
    <t>lol we tried that</t>
  </si>
  <si>
    <t>miscommunication</t>
  </si>
  <si>
    <t>So we will take from our corner only Yes?</t>
  </si>
  <si>
    <t>com get it!</t>
  </si>
  <si>
    <t>lol dang number 2 so close</t>
  </si>
  <si>
    <t>u guys see what i mean about waiting</t>
  </si>
  <si>
    <t>lokay so what if they reove the ability to penalize?</t>
  </si>
  <si>
    <t>yo i panisked hard at the end</t>
  </si>
  <si>
    <t>remove*</t>
  </si>
  <si>
    <t>that was a smart idea, do it again next round</t>
  </si>
  <si>
    <t>yeah it paid off</t>
  </si>
  <si>
    <t>ahh I should've have been more patient</t>
  </si>
  <si>
    <t>anybody else lowkey have to pee?</t>
  </si>
  <si>
    <t>you have to leave them in groups</t>
  </si>
  <si>
    <t>I think 9 rounds</t>
  </si>
  <si>
    <t>that was good guys</t>
  </si>
  <si>
    <t>i got the dyslexia at the end there</t>
  </si>
  <si>
    <t>can we all agree to please just stick to the plan? Also y'all did a lot better!</t>
  </si>
  <si>
    <t>no pun intended ahahah</t>
  </si>
  <si>
    <t>1 that is interesting...</t>
  </si>
  <si>
    <t>jus t kept pressing random buttons and it didnt work</t>
  </si>
  <si>
    <t>4 the reason urs didnt work is because the bigger group the faster they multiply</t>
  </si>
  <si>
    <t>DYSLEXIAAAAAAAAAAAAAAAAAAAAAAAAAAAAAAAAAAAAAAAAAAAAAAAAAAAAAA</t>
  </si>
  <si>
    <t>ok so if we collect the ones on the outside</t>
  </si>
  <si>
    <t>yea, im fine with the plane</t>
  </si>
  <si>
    <t>tea</t>
  </si>
  <si>
    <t>and leave the ones in the middlein groups</t>
  </si>
  <si>
    <t>I think we should agree to stick to it cause we all did better than any earlier rounds</t>
  </si>
  <si>
    <t>ohh got it. thanks</t>
  </si>
  <si>
    <t>*plan</t>
  </si>
  <si>
    <t>i feel like theyre gonna bc they have the "ability to penalize" bolded. so i feel like they'll remove it. i'd like to stick to it as well :)</t>
  </si>
  <si>
    <t>not smart</t>
  </si>
  <si>
    <t>is that the right spelling</t>
  </si>
  <si>
    <t>WHOA</t>
  </si>
  <si>
    <t>then we can eait for them to spread out</t>
  </si>
  <si>
    <t>thats going to be confusing trying to divide it up</t>
  </si>
  <si>
    <t>so we should wait and maybe let ours multiply we will all leave with more money</t>
  </si>
  <si>
    <t>did i spel that right???</t>
  </si>
  <si>
    <t>what kind of pepper is nosy</t>
  </si>
  <si>
    <t>okay so now that business is out of the way... cringey millenial gen z stuff. what's yalls favorite memes?</t>
  </si>
  <si>
    <t>we can section ours off</t>
  </si>
  <si>
    <t>here each person take a corner</t>
  </si>
  <si>
    <t>jalepeno</t>
  </si>
  <si>
    <t>like we did last time</t>
  </si>
  <si>
    <t>ok how about we wait a little but before we dive in</t>
  </si>
  <si>
    <t>don't give any identifying info tho</t>
  </si>
  <si>
    <t>yes omg</t>
  </si>
  <si>
    <t>sounds not bad</t>
  </si>
  <si>
    <t>the spongebob "ight imma head out"</t>
  </si>
  <si>
    <t>i made it clear what was mine by dividing it and theni waited</t>
  </si>
  <si>
    <t>the big brain time</t>
  </si>
  <si>
    <t>What if I told you all the numbers I typed follow a pattern</t>
  </si>
  <si>
    <t>that way there is no confusion</t>
  </si>
  <si>
    <t>explain</t>
  </si>
  <si>
    <t>they do</t>
  </si>
  <si>
    <t>but everyone can still have a chance to get alot</t>
  </si>
  <si>
    <t>everybody go over boundaries when it starts</t>
  </si>
  <si>
    <t>my head hurts</t>
  </si>
  <si>
    <t>umm what</t>
  </si>
  <si>
    <t>i no hable math</t>
  </si>
  <si>
    <t>me too. i thnk it was the heat</t>
  </si>
  <si>
    <t>just read the numbers aloud</t>
  </si>
  <si>
    <t>starting with 1</t>
  </si>
  <si>
    <t>habla*</t>
  </si>
  <si>
    <t>me and 2 have an understanding of each others boundries</t>
  </si>
  <si>
    <t>oh like section it ff?</t>
  </si>
  <si>
    <t>probably</t>
  </si>
  <si>
    <t>1 is one one</t>
  </si>
  <si>
    <t>11 is two ones</t>
  </si>
  <si>
    <t>yeah we were really good</t>
  </si>
  <si>
    <t>this is a long 6 mins</t>
  </si>
  <si>
    <t>we like meet at the boarder lol</t>
  </si>
  <si>
    <t>im ready for fall weather</t>
  </si>
  <si>
    <t>21 is one two one one</t>
  </si>
  <si>
    <t>same i cant wait</t>
  </si>
  <si>
    <t>FALL iS the best</t>
  </si>
  <si>
    <t>i really like the ones that make fun of the traditional 4 panel memes. like they are 4 panel memes, too, but they make fun of the old ones ironically and crap</t>
  </si>
  <si>
    <t>wishing u all the best</t>
  </si>
  <si>
    <t>loving this</t>
  </si>
  <si>
    <t>no matter how long you live in louisville the weather gets you every year</t>
  </si>
  <si>
    <t>carmel apples are bomb</t>
  </si>
  <si>
    <t>yall are great</t>
  </si>
  <si>
    <t>Shit really? im not from here</t>
  </si>
  <si>
    <t>is everyone hapy with the plan?</t>
  </si>
  <si>
    <t>where your from 4</t>
  </si>
  <si>
    <t>4?</t>
  </si>
  <si>
    <t>you</t>
  </si>
  <si>
    <t>bro you boutta find out how bad kentucky really is</t>
  </si>
  <si>
    <t>oh uh yea</t>
  </si>
  <si>
    <t>great:)</t>
  </si>
  <si>
    <t>Well I lived in northern kentucky for a while</t>
  </si>
  <si>
    <t>turn your screen upside down</t>
  </si>
  <si>
    <t>oh</t>
  </si>
  <si>
    <t>TBH I feel like we have been here forever</t>
  </si>
  <si>
    <t>nive</t>
  </si>
  <si>
    <t>yes nive</t>
  </si>
  <si>
    <t>oh my god</t>
  </si>
  <si>
    <t>i have always been here</t>
  </si>
  <si>
    <t>Mid west weather is about as consistent as a toddler</t>
  </si>
  <si>
    <t>I am kinda hngry</t>
  </si>
  <si>
    <t>amazing</t>
  </si>
  <si>
    <t>stahp</t>
  </si>
  <si>
    <t>im exhausted</t>
  </si>
  <si>
    <t>my neck hurts but wallet finna be fat</t>
  </si>
  <si>
    <t>i want to get this bread and then go get some bread</t>
  </si>
  <si>
    <t>i used to live in Germany</t>
  </si>
  <si>
    <t>i stg if somebody actually tried to flip the moniter id scream</t>
  </si>
  <si>
    <t>then here</t>
  </si>
  <si>
    <t>Thats dope</t>
  </si>
  <si>
    <t>some boba tea sounds good</t>
  </si>
  <si>
    <t>i use to live in tukey</t>
  </si>
  <si>
    <t>I used to live in Japan</t>
  </si>
  <si>
    <t>major downgrade</t>
  </si>
  <si>
    <t>thats cool</t>
  </si>
  <si>
    <t>japan?? cool</t>
  </si>
  <si>
    <t>:yum</t>
  </si>
  <si>
    <t>das cool</t>
  </si>
  <si>
    <t>Yeah it was a good time</t>
  </si>
  <si>
    <t>how was the sushi</t>
  </si>
  <si>
    <t>why were ya in japan? i was in Germany cus my dad was military</t>
  </si>
  <si>
    <t>i love that they're doing some research that has serious implications on society and we are talking about memes and 2 is putting dicks on the screen oof</t>
  </si>
  <si>
    <t>My dad just took a job over there, hes a pilot</t>
  </si>
  <si>
    <t>and they can see what we say :)</t>
  </si>
  <si>
    <t>sushi was great</t>
  </si>
  <si>
    <t>oh nice</t>
  </si>
  <si>
    <t>he said this might only last 1.5 hours</t>
  </si>
  <si>
    <t>maybe this chat is the actual experiment</t>
  </si>
  <si>
    <t>whatt</t>
  </si>
  <si>
    <t>we got this.</t>
  </si>
  <si>
    <t>i want some sushi rn</t>
  </si>
  <si>
    <t>dude 1 stay in your corner</t>
  </si>
  <si>
    <t>your making people anxious</t>
  </si>
  <si>
    <t>really</t>
  </si>
  <si>
    <t>30 sec</t>
  </si>
  <si>
    <t>09-24-2019 15.20.47</t>
  </si>
  <si>
    <t>group-9_09-24-2019-15.20.47</t>
  </si>
  <si>
    <t>dfdc0b95-9fa9-40a7-924f-bd91542a7d4d</t>
  </si>
  <si>
    <t>omg that worked so much better for everyone</t>
  </si>
  <si>
    <t>fdcaea44-8088-4c7c-acc0-776f9c6a5b05</t>
  </si>
  <si>
    <t>807377f2-af92-4249-a7d0-d1a33fdd4fc1</t>
  </si>
  <si>
    <t>dang 4 that was a good stragety</t>
  </si>
  <si>
    <t>lets do what 4 did next time</t>
  </si>
  <si>
    <t>group-8_09-24-2019-15.20.47</t>
  </si>
  <si>
    <t>56479e37-7f2f-468d-a0e6-1b2a0dc22b62</t>
  </si>
  <si>
    <t>That went better but I lost track of time lol</t>
  </si>
  <si>
    <t>on baby</t>
  </si>
  <si>
    <t>70499fa3-805f-4066-8b41-aa4d0debfc5c</t>
  </si>
  <si>
    <t>I forgot to pay attention to time and didn't get as much as I could have XD</t>
  </si>
  <si>
    <t>ccb4e269-2fad-4670-9122-38a9d5529005</t>
  </si>
  <si>
    <t>how did everyone feel about our method?</t>
  </si>
  <si>
    <t>I liked that much better</t>
  </si>
  <si>
    <t>time was my thing too lol</t>
  </si>
  <si>
    <t>It worked well</t>
  </si>
  <si>
    <t>b1708a76-1a26-49cb-9fea-46a521d0f426</t>
  </si>
  <si>
    <t>idk I didn't get that many in the end</t>
  </si>
  <si>
    <t>I got 4x what I had been getting</t>
  </si>
  <si>
    <t>okay so literally start going off in the last 90 secs</t>
  </si>
  <si>
    <t>That's great</t>
  </si>
  <si>
    <t>a846746e-ccac-4c8f-bcf5-608ef704f087</t>
  </si>
  <si>
    <t>awesome</t>
  </si>
  <si>
    <t>yeah that is probably better</t>
  </si>
  <si>
    <t>did you end up with more than the previous times?</t>
  </si>
  <si>
    <t>So y'all wanna stick with that system?</t>
  </si>
  <si>
    <t>Yep</t>
  </si>
  <si>
    <t>as a group we collected more by waiting</t>
  </si>
  <si>
    <t>yeah but I think 90 sec is probably better</t>
  </si>
  <si>
    <t>so we keep our method but we all gotta wathc time! i didn't get too close did I,1 ? i was worried i stepped into your area</t>
  </si>
  <si>
    <t>so this time are we just gonna wait and let them spawn?</t>
  </si>
  <si>
    <t>Hey I don't mind. I was worried I was doing that to..</t>
  </si>
  <si>
    <t>I was worried I was stepping in other people's territory too</t>
  </si>
  <si>
    <t>the grid is 25x25</t>
  </si>
  <si>
    <t>then last 90 secs we go off</t>
  </si>
  <si>
    <t>what if it gets all the way full</t>
  </si>
  <si>
    <t>should we just grab a few</t>
  </si>
  <si>
    <t>then pick some off</t>
  </si>
  <si>
    <t>okay well i think we all cleared out pretty well then :)</t>
  </si>
  <si>
    <t>yeah just enough so that more can come</t>
  </si>
  <si>
    <t>grab the alone ones</t>
  </si>
  <si>
    <t>or that arent in a big group</t>
  </si>
  <si>
    <t>i feel like this is a black mirror episode</t>
  </si>
  <si>
    <t>i still havent watched that</t>
  </si>
  <si>
    <t>yeah this was not what i was expecting for this expt</t>
  </si>
  <si>
    <t>well it's basically exactly like this lmfao</t>
  </si>
  <si>
    <t>yeah me either</t>
  </si>
  <si>
    <t>i thought it was gonna be like multiple choice</t>
  </si>
  <si>
    <t>I'd rather do this though</t>
  </si>
  <si>
    <t>would you buy this if you only had x amont of money</t>
  </si>
  <si>
    <t>yeah this isnt abd</t>
  </si>
  <si>
    <t>bad</t>
  </si>
  <si>
    <t>yeah this is like a game</t>
  </si>
  <si>
    <t>hehe brain break</t>
  </si>
  <si>
    <t>but i wonder like how this is attributing to their research</t>
  </si>
  <si>
    <t>like what are they testing/measuring</t>
  </si>
  <si>
    <t>???</t>
  </si>
  <si>
    <t>i guess our strategy maybe</t>
  </si>
  <si>
    <t>how the decisions we make are changing</t>
  </si>
  <si>
    <t>prob</t>
  </si>
  <si>
    <t>i have to pee</t>
  </si>
  <si>
    <t>this boring</t>
  </si>
  <si>
    <t>they're respwaning fast tho</t>
  </si>
  <si>
    <t>should we try and ger everything closer to the middle</t>
  </si>
  <si>
    <t>can we plsss not eat all the things so they respawn</t>
  </si>
  <si>
    <t>okay we need a strategy</t>
  </si>
  <si>
    <t>cause we are sitting here forever with nothing do to</t>
  </si>
  <si>
    <t>Can we please let the tokens regenerate more?</t>
  </si>
  <si>
    <t>It will be good for us all</t>
  </si>
  <si>
    <t>hey number 1, stop going after me i didn't do anything to you</t>
  </si>
  <si>
    <t>Yesssss</t>
  </si>
  <si>
    <t>pleaseee</t>
  </si>
  <si>
    <t>i feel like we should all pick a corner and try to et them to respawn as much as possible</t>
  </si>
  <si>
    <t>can we all agree not to penalize each other lol</t>
  </si>
  <si>
    <t>i agree 2</t>
  </si>
  <si>
    <t>and yes</t>
  </si>
  <si>
    <t>and then when we run low on time go crazy</t>
  </si>
  <si>
    <t>Okay.</t>
  </si>
  <si>
    <t>yeah we should probably wait like a min before we eat a bunch</t>
  </si>
  <si>
    <t>so we can all get as much money as possible</t>
  </si>
  <si>
    <t>so slow down</t>
  </si>
  <si>
    <t>should we all focus on one area or go everywhere</t>
  </si>
  <si>
    <t>Also can we each have our own corners of the screen?</t>
  </si>
  <si>
    <t>yeah bc the more they respawn the more money we can all get</t>
  </si>
  <si>
    <t>Good idea, 3</t>
  </si>
  <si>
    <t>That's what I try to do.</t>
  </si>
  <si>
    <t>Thanks 2</t>
  </si>
  <si>
    <t>it's what I try to do too</t>
  </si>
  <si>
    <t>and don't use the penalities bc in the end they really don</t>
  </si>
  <si>
    <t>Though it is tempting to be like pac man..lol</t>
  </si>
  <si>
    <t>yeah those are dumb</t>
  </si>
  <si>
    <t>they could have been respawning for like two minutes last round but we lost out on that money</t>
  </si>
  <si>
    <t>XD Yeah</t>
  </si>
  <si>
    <t>It is</t>
  </si>
  <si>
    <t>don't do anything but slow you down and youre still out money too</t>
  </si>
  <si>
    <t>i know i just wanted you to slow down 3 and thats how i tried to communicate it</t>
  </si>
  <si>
    <t>So we'll each take a quarter of the screen?</t>
  </si>
  <si>
    <t>this key board messes with me</t>
  </si>
  <si>
    <t>I vote yes</t>
  </si>
  <si>
    <t>not a great way bro</t>
  </si>
  <si>
    <t>im broke dude</t>
  </si>
  <si>
    <t>but i get it</t>
  </si>
  <si>
    <t>lmao sam</t>
  </si>
  <si>
    <t>#college</t>
  </si>
  <si>
    <t>okay so plan: pick a corner and stay in that area and try to get them to respawn as much as possible, when we get down to the last minute everyone go crazy and get as many as possible</t>
  </si>
  <si>
    <t>Y'all wanna pick corners?</t>
  </si>
  <si>
    <t>lmao sween</t>
  </si>
  <si>
    <t>we just go where closest</t>
  </si>
  <si>
    <t>ill go top rihgt</t>
  </si>
  <si>
    <t>'Kay</t>
  </si>
  <si>
    <t>who's got which corner?</t>
  </si>
  <si>
    <t>K</t>
  </si>
  <si>
    <t>This round is gonna go so much better XD</t>
  </si>
  <si>
    <t>yay! go team &lt;3</t>
  </si>
  <si>
    <t>This is funner than I thought it would be</t>
  </si>
  <si>
    <t>:))))))</t>
  </si>
  <si>
    <t>im gonna try and like make all the dots into a big group</t>
  </si>
  <si>
    <t>did he say we could type during the expierment too?</t>
  </si>
  <si>
    <t>I think so</t>
  </si>
  <si>
    <t>and like pick off the ones that are on the outside because theyre respawning slower anyways</t>
  </si>
  <si>
    <t>1, I thought you were just clearing it out as fast as you could. Didn't realize you were trying to just stick to a corner. Sorry I penalized you</t>
  </si>
  <si>
    <t>Yeah, that's what he said</t>
  </si>
  <si>
    <t>Hey no worries.</t>
  </si>
  <si>
    <t>gang</t>
  </si>
  <si>
    <t>bruh i should have done what 4 did</t>
  </si>
  <si>
    <t>better luck next time</t>
  </si>
  <si>
    <t>get ready to go nuts</t>
  </si>
  <si>
    <t>im finna go crazy</t>
  </si>
  <si>
    <t>OMG I didn't think I was gonna get that last one</t>
  </si>
  <si>
    <t>bro 4 I was concerned for yoy</t>
  </si>
  <si>
    <t>i think that worked out alot better</t>
  </si>
  <si>
    <t>i didnt hit crunch time tile like 158 seconds</t>
  </si>
  <si>
    <t>I lost track of time again lol</t>
  </si>
  <si>
    <t>Ya'll tell me if Im over stepping boundries right?</t>
  </si>
  <si>
    <t>I think that worked pretty well</t>
  </si>
  <si>
    <t>i feel like theres some way to get more though</t>
  </si>
  <si>
    <t>I almost didn't get all of mine XD</t>
  </si>
  <si>
    <t>you were fine</t>
  </si>
  <si>
    <t>what happens if we don't get them all when the time runs out</t>
  </si>
  <si>
    <t>My square was a bit empty at first :(</t>
  </si>
  <si>
    <t>idk?</t>
  </si>
  <si>
    <t>yeah there's gotta be a way to get more but idk how</t>
  </si>
  <si>
    <t>Yeah, I noticed that :(</t>
  </si>
  <si>
    <t>Oh well</t>
  </si>
  <si>
    <t>if we left all the ones in the middle everything would spawn around it</t>
  </si>
  <si>
    <t>but idk if that would get us more or be the same as corners</t>
  </si>
  <si>
    <t>cause i originally thought this game was kind of pacmanish so i didn't know if there was a penatly if we didn't get them all</t>
  </si>
  <si>
    <t>i think you just lose out on the money if you dont get them</t>
  </si>
  <si>
    <t>hm I guess this time we could try to get rid of corners first and then wait and see if the middle respawns faster?</t>
  </si>
  <si>
    <t>or just try to get the middle to fill up more in general</t>
  </si>
  <si>
    <t>yeah we could try that??</t>
  </si>
  <si>
    <t>will they respawn if we don't touch anything?</t>
  </si>
  <si>
    <t>another thing i was doing is if i saw a dot that was completely surrounded i ate it because it isnt helping respawn by being completely surrounded</t>
  </si>
  <si>
    <t>yeah smart</t>
  </si>
  <si>
    <t>I'm just tryna eat man I'm hungry</t>
  </si>
  <si>
    <t>how much longer yall think this gonna last</t>
  </si>
  <si>
    <t>like we really eating dots till 6pm</t>
  </si>
  <si>
    <t>i hope not...</t>
  </si>
  <si>
    <t>t6</t>
  </si>
  <si>
    <t>01-29-2019 17.21.53</t>
  </si>
  <si>
    <t>group-9_01-29-2019-17.21.53</t>
  </si>
  <si>
    <t>375c700d-4d5c-4a16-bbc9-e9864581f33f</t>
  </si>
  <si>
    <t>7cfdfabe-f5eb-44da-abd8-7f882dee5e8e</t>
  </si>
  <si>
    <t>group-8_01-29-2019-17.21.53</t>
  </si>
  <si>
    <t>6103926d-18dd-40b3-a133-06b2484d6144</t>
  </si>
  <si>
    <t>we need to wait it out</t>
  </si>
  <si>
    <t>ae4ddcac-ef61-4d45-86e5-124178d9d951</t>
  </si>
  <si>
    <t>No reason to use penalties relax</t>
  </si>
  <si>
    <t>let the coins build up</t>
  </si>
  <si>
    <t>982b91cd-67d2-4fbb-ad0c-4dcefbc70166</t>
  </si>
  <si>
    <t>okay so we should just divide the screen up into four segments and each take care of our own piece</t>
  </si>
  <si>
    <t>35e657ee-417c-49ee-8b1c-dec709237096</t>
  </si>
  <si>
    <t>I dont think we should fine each other at all</t>
  </si>
  <si>
    <t>you're only takig money from yourselves</t>
  </si>
  <si>
    <t>we're eating them all with like 50% of the time remaining</t>
  </si>
  <si>
    <t>c46c25fd-6b18-454a-9281-9abf60ffd90d</t>
  </si>
  <si>
    <t>i agreee</t>
  </si>
  <si>
    <t>485d3d5f-6fdb-4fce-874f-cc5dc455ec61</t>
  </si>
  <si>
    <t>that way if someone wants to get rid of all their tokens right away they have to deal with no more</t>
  </si>
  <si>
    <t>There is no reason to clear the board so fast</t>
  </si>
  <si>
    <t xml:space="preserve">i agree with 4, if someone crosses into someone elses territory we penalize them to death </t>
  </si>
  <si>
    <t>if we wait 100 seconds or more before we collect coins there will be more coins for everyone</t>
  </si>
  <si>
    <t>i love that</t>
  </si>
  <si>
    <t>The board is 25 by 25</t>
  </si>
  <si>
    <t>justice</t>
  </si>
  <si>
    <t>yeah im actually down if yall want to spilt up the board and we all get an equal number</t>
  </si>
  <si>
    <t>Maybe we could try to get the coins surrounded at the beginnning that way more reappear and then get the rest at the end</t>
  </si>
  <si>
    <t>I want bottom left</t>
  </si>
  <si>
    <t>so how should we do it</t>
  </si>
  <si>
    <t>so we each get a 5x5 corner right</t>
  </si>
  <si>
    <t>we have so much time in the end</t>
  </si>
  <si>
    <t>top left pls</t>
  </si>
  <si>
    <t>we need to do nothing in the beginning</t>
  </si>
  <si>
    <t>and are you suppose to just eat up all the tokens or what</t>
  </si>
  <si>
    <t>just let coins generate</t>
  </si>
  <si>
    <t>thats what i've been doing my bad</t>
  </si>
  <si>
    <t>do wahtever you want</t>
  </si>
  <si>
    <t>let them respawn</t>
  </si>
  <si>
    <t>So they reappear even when we dont do anything too?</t>
  </si>
  <si>
    <t>if you eat them all at once then no more respawn but if you only take like one from a group of two or three at a time more will appear and we can just keep going</t>
  </si>
  <si>
    <t>the more green the faster they appear</t>
  </si>
  <si>
    <t>so when will be a good time to collect the tokens?</t>
  </si>
  <si>
    <t>I think we have to take some in order to have them generate more</t>
  </si>
  <si>
    <t>so then lets just call corners my bad for eating all of them</t>
  </si>
  <si>
    <t>u good</t>
  </si>
  <si>
    <t>im not sure</t>
  </si>
  <si>
    <t>How long do we have 4 mins?</t>
  </si>
  <si>
    <t>so basically we need to slow down</t>
  </si>
  <si>
    <t>okay so all thats left for 3 is bottom right</t>
  </si>
  <si>
    <t>What if we wait for 2?</t>
  </si>
  <si>
    <t>are we good with those corners?</t>
  </si>
  <si>
    <t>aight bet</t>
  </si>
  <si>
    <t>lets see if the coins generate on their own</t>
  </si>
  <si>
    <t>if so wait two minutes</t>
  </si>
  <si>
    <t>ez</t>
  </si>
  <si>
    <t>if not take the ones that are not in the cluster</t>
  </si>
  <si>
    <t>so are we gonna penalize if someone leaves their 5x5 corner or nah</t>
  </si>
  <si>
    <t>Hold on i thought that the ones that were in the clusters were the ones that we wanted to get</t>
  </si>
  <si>
    <t>I'm not afraid</t>
  </si>
  <si>
    <t>no the clusters make more green</t>
  </si>
  <si>
    <t>Isnt that what we want though?</t>
  </si>
  <si>
    <t>so wait to see if they regenerate and if they don't get nonclustered tokens</t>
  </si>
  <si>
    <t>No offense, but why didn't you read the rules, 3?</t>
  </si>
  <si>
    <t>too confusing</t>
  </si>
  <si>
    <t>too many words</t>
  </si>
  <si>
    <t>Lets gets this bread</t>
  </si>
  <si>
    <t>Fair enough</t>
  </si>
  <si>
    <t>LETSS GOOOO</t>
  </si>
  <si>
    <t>yoo les go</t>
  </si>
  <si>
    <t>they are generating</t>
  </si>
  <si>
    <t>do we want to each take a fourth?</t>
  </si>
  <si>
    <t>go at120?</t>
  </si>
  <si>
    <t>yas</t>
  </si>
  <si>
    <t>at 30s we just eat all of them</t>
  </si>
  <si>
    <t>can we make that 20s</t>
  </si>
  <si>
    <t>i think we did pretty good</t>
  </si>
  <si>
    <t>how much did yall get that round</t>
  </si>
  <si>
    <t>i am highly satisfied with how that went</t>
  </si>
  <si>
    <t>i got 90</t>
  </si>
  <si>
    <t>110 i think</t>
  </si>
  <si>
    <t>i think it was pretty even</t>
  </si>
  <si>
    <t>do yall want to wait 15 more seconds?</t>
  </si>
  <si>
    <t>that went well</t>
  </si>
  <si>
    <t>i got 98 we all eating lmao</t>
  </si>
  <si>
    <t>we had about 25 left</t>
  </si>
  <si>
    <t>i say we just stick with what we're doing</t>
  </si>
  <si>
    <t>YAS</t>
  </si>
  <si>
    <t>sure!!</t>
  </si>
  <si>
    <t>yeah, there's no reason to change it as far as I can see.</t>
  </si>
  <si>
    <t>so 105 we go for it</t>
  </si>
  <si>
    <t>yeah my math was pretty bad we dont all get 5x5 we get like 12x12 corners</t>
  </si>
  <si>
    <t>eh we seemed to basically figure out where we could go</t>
  </si>
  <si>
    <t>Best group in the game :)</t>
  </si>
  <si>
    <t>i wonder how the other groups doing</t>
  </si>
  <si>
    <t>so the tokens just randomly spawn in?</t>
  </si>
  <si>
    <t>i would assume they figured out as much as we did</t>
  </si>
  <si>
    <t>I'd imagine similary at this point</t>
  </si>
  <si>
    <t>I have to pee</t>
  </si>
  <si>
    <t>Tokens will spawn faster if they have other tokens next to the blank spot.</t>
  </si>
  <si>
    <t>they are more likely to respawn if they are within touching distance of another token. so if you isolate a token it wont respawn</t>
  </si>
  <si>
    <t>Think of it like rows in farming, I guess? Ya gotta have ruts of water in between the plants.</t>
  </si>
  <si>
    <t>ohhh so thats makes sense appreciate it</t>
  </si>
  <si>
    <t>this is too much communication time</t>
  </si>
  <si>
    <t>there should be an option to move on</t>
  </si>
  <si>
    <t>I'm cold</t>
  </si>
  <si>
    <t>on-screen akward silence has taken the room</t>
  </si>
  <si>
    <t>correct</t>
  </si>
  <si>
    <t>i have an idea</t>
  </si>
  <si>
    <t>we still good</t>
  </si>
  <si>
    <t>sounds like the other group had a problem lol</t>
  </si>
  <si>
    <t>so while we are waiting before we go what if we worked on taking some out in the middle of the clusters</t>
  </si>
  <si>
    <t>if I don't finish eating my tokens by the time runs out and you can see I won't just come take them</t>
  </si>
  <si>
    <t>those are the ones that generate the fastest</t>
  </si>
  <si>
    <t>so like do i have permission to clean up other peoples tokens if they dont have time to get all of them? felt bad seeing all those tokens go to waste</t>
  </si>
  <si>
    <t>Thats a good idea</t>
  </si>
  <si>
    <t>but we need to make sure they stay surrounded</t>
  </si>
  <si>
    <t>that is generous same for me</t>
  </si>
  <si>
    <t>dope sounds good</t>
  </si>
  <si>
    <t>dont get greedy lol</t>
  </si>
  <si>
    <t>did we all do around the same again</t>
  </si>
  <si>
    <t>So should we do that until we get to 105 secs or?</t>
  </si>
  <si>
    <t>i did</t>
  </si>
  <si>
    <t>I think everyone hovers around 100 give or take 10ish</t>
  </si>
  <si>
    <t>we could stay in our fourth i suppose</t>
  </si>
  <si>
    <t>Unless I just suck</t>
  </si>
  <si>
    <t>nope thats where im at</t>
  </si>
  <si>
    <t>yeah i was around there too</t>
  </si>
  <si>
    <t>So is a cluster when its surround on all four sides?</t>
  </si>
  <si>
    <t>me as wel</t>
  </si>
  <si>
    <t>l</t>
  </si>
  <si>
    <t>i think its like a whole square</t>
  </si>
  <si>
    <t>so 8 green surrounding total</t>
  </si>
  <si>
    <t>leave the line alone?</t>
  </si>
  <si>
    <t>This is not what I expected from this experiment</t>
  </si>
  <si>
    <t>i think that's best</t>
  </si>
  <si>
    <t>me neither i thought itd be more mathematical</t>
  </si>
  <si>
    <t>I thought we'd being doing a questionare type thing</t>
  </si>
  <si>
    <t>also we had 15 seconds left do we want to wait longer?</t>
  </si>
  <si>
    <t>Maybe wait like 10 more secs?</t>
  </si>
  <si>
    <t>so 95</t>
  </si>
  <si>
    <t>just 5?</t>
  </si>
  <si>
    <t>i dont care</t>
  </si>
  <si>
    <t>the more we wait the more there are so we may not have enough tiem to get them all</t>
  </si>
  <si>
    <t>go at 100 to be safe</t>
  </si>
  <si>
    <t>4 wyd</t>
  </si>
  <si>
    <t>are they reappearing faster?</t>
  </si>
  <si>
    <t>02-01-2019 13.23.27</t>
  </si>
  <si>
    <t>group-8_02-01-2019-13.23.27</t>
  </si>
  <si>
    <t>5d3d01b6-08b3-494e-b881-bd9525162936</t>
  </si>
  <si>
    <t>i felt that it worked</t>
  </si>
  <si>
    <t>78f61e5a-83bd-4c70-8813-6ff5eee41d8b</t>
  </si>
  <si>
    <t>start collecting at 120 sec mark</t>
  </si>
  <si>
    <t>group-9_02-01-2019-13.23.27</t>
  </si>
  <si>
    <t>96192a1c-dd01-4e3b-b126-817349171582</t>
  </si>
  <si>
    <t>dc6d840b-e495-4309-9486-22f40d30efc0</t>
  </si>
  <si>
    <t>how did everyone feel about that?</t>
  </si>
  <si>
    <t>there was a ton of coins</t>
  </si>
  <si>
    <t>23aec379-8de0-4f3a-a3d5-18808d02bedc</t>
  </si>
  <si>
    <t>any issues?</t>
  </si>
  <si>
    <t>bb71cfb6-cf6c-4766-999b-fcad5d460813</t>
  </si>
  <si>
    <t>did everyone get more than last round?</t>
  </si>
  <si>
    <t>and all out at 30</t>
  </si>
  <si>
    <t>fdab8661-9fca-4957-90ed-fbf62b94b824</t>
  </si>
  <si>
    <t>I got more</t>
  </si>
  <si>
    <t>i got more for sure</t>
  </si>
  <si>
    <t>9b9d7494-a6be-4b4b-a964-a64c1feafc95</t>
  </si>
  <si>
    <t>and just collect wherever</t>
  </si>
  <si>
    <t>this went really well</t>
  </si>
  <si>
    <t>how many rounds are there lmao</t>
  </si>
  <si>
    <t>I felt it was good. We all stayed in our areas. I got almost double</t>
  </si>
  <si>
    <t>same plan</t>
  </si>
  <si>
    <t>wait till 120 and all out on 30?</t>
  </si>
  <si>
    <t>same 3</t>
  </si>
  <si>
    <t>theres 9</t>
  </si>
  <si>
    <t>i mean sure @3</t>
  </si>
  <si>
    <t>Is 20 seconds a good time to start free for all?</t>
  </si>
  <si>
    <t>i like this group</t>
  </si>
  <si>
    <t>i think waiting til 120 and going all out then is fine</t>
  </si>
  <si>
    <t>yeah 20 secs is good</t>
  </si>
  <si>
    <t>cuz we left a ton of coins behind</t>
  </si>
  <si>
    <t>hmm</t>
  </si>
  <si>
    <t>Well done crew. Any changes for next round?</t>
  </si>
  <si>
    <t>if we go all out on 120 it will be gone quick</t>
  </si>
  <si>
    <t>go allout at 35</t>
  </si>
  <si>
    <t>i think there was a lot left because alot of us used the strategy</t>
  </si>
  <si>
    <t>we all good</t>
  </si>
  <si>
    <t>im gucci</t>
  </si>
  <si>
    <t>So what's everyone's favorite color?</t>
  </si>
  <si>
    <t>we waited to long to go all out</t>
  </si>
  <si>
    <t>it doesnt matter if there is a lot left, it matters how many you collect</t>
  </si>
  <si>
    <t>blue</t>
  </si>
  <si>
    <t>i think waiting and going after every other works better than going ham</t>
  </si>
  <si>
    <t>because we will run out</t>
  </si>
  <si>
    <t>yellow</t>
  </si>
  <si>
    <t>in my opinion</t>
  </si>
  <si>
    <t>favorite music genre?</t>
  </si>
  <si>
    <t>like 4 said, we waited too long to go all out</t>
  </si>
  <si>
    <t>wait till 120 and all out on 40?</t>
  </si>
  <si>
    <t>however we alsodont need to go all out early and be sitting there like the first few rounds</t>
  </si>
  <si>
    <t>pop</t>
  </si>
  <si>
    <t>hip hop/r&amp;b for mw</t>
  </si>
  <si>
    <t>yeah i think we should go all out with more time</t>
  </si>
  <si>
    <t>nah dont go all out at first</t>
  </si>
  <si>
    <t>Rap and Country</t>
  </si>
  <si>
    <t>all out 60</t>
  </si>
  <si>
    <t>i feel like this plan is working</t>
  </si>
  <si>
    <t>60??</t>
  </si>
  <si>
    <t>pop and r&amp;b</t>
  </si>
  <si>
    <t>im slow so i need more time</t>
  </si>
  <si>
    <t>okay all out 60</t>
  </si>
  <si>
    <t>60 it is all in?</t>
  </si>
  <si>
    <t>but wait till 120</t>
  </si>
  <si>
    <t>Xbox, PS4, or Switch?</t>
  </si>
  <si>
    <t>nah 60 is too early isay 50 at the earliest</t>
  </si>
  <si>
    <t>yeah 50 is better</t>
  </si>
  <si>
    <t>xbox and switch</t>
  </si>
  <si>
    <t>or PC...</t>
  </si>
  <si>
    <t>Xbox 4ever &lt;3</t>
  </si>
  <si>
    <t>but can we all agree to wait till 120?</t>
  </si>
  <si>
    <t>120 start and go ham at 50 cool?</t>
  </si>
  <si>
    <t>Im a Switch and PS4</t>
  </si>
  <si>
    <t>fine</t>
  </si>
  <si>
    <t>alright good plan</t>
  </si>
  <si>
    <t>we shoud come up with a group name</t>
  </si>
  <si>
    <t>any artists yall wanna see for the spring concert here at u of l</t>
  </si>
  <si>
    <t>sweeeeetttt</t>
  </si>
  <si>
    <t>Jack Harlow, Tee Grizzley, Bryson Tiller</t>
  </si>
  <si>
    <t>what round is this</t>
  </si>
  <si>
    <t>well now what do we talk about</t>
  </si>
  <si>
    <t>aight koo</t>
  </si>
  <si>
    <t>good options</t>
  </si>
  <si>
    <t>j cole &gt; kendrick</t>
  </si>
  <si>
    <t>who else here for mainly money</t>
  </si>
  <si>
    <t>everyone lo;</t>
  </si>
  <si>
    <t>who else would students like</t>
  </si>
  <si>
    <t>*lol</t>
  </si>
  <si>
    <t>or the public</t>
  </si>
  <si>
    <t>i mean i wouldnt have signed up if it wasnt for the money</t>
  </si>
  <si>
    <t>Jack Harlow people would love. But idk any other local people that would work</t>
  </si>
  <si>
    <t>good luck peeps</t>
  </si>
  <si>
    <t>ol</t>
  </si>
  <si>
    <t>Good Luck :) everyone</t>
  </si>
  <si>
    <t>gg</t>
  </si>
  <si>
    <t>is it just me or is there a lot more time this round</t>
  </si>
  <si>
    <t>oops accidentally hit space</t>
  </si>
  <si>
    <t>i was about to say lol</t>
  </si>
  <si>
    <t>T_T</t>
  </si>
  <si>
    <t>lets get this bread!!</t>
  </si>
  <si>
    <t>gobble</t>
  </si>
  <si>
    <t>at the start everyone should stay still</t>
  </si>
  <si>
    <t>Should we control portions of the grid?</t>
  </si>
  <si>
    <t>Lets agree no money penalty</t>
  </si>
  <si>
    <t>we need to wait for all the coins to appear</t>
  </si>
  <si>
    <t>thats what i was thinking</t>
  </si>
  <si>
    <t>so you can get all the tokens?</t>
  </si>
  <si>
    <t>hey we gotta slow down on collecting everything at the begining</t>
  </si>
  <si>
    <t>Like we each get a corner and ok no pen</t>
  </si>
  <si>
    <t>4 equal sections</t>
  </si>
  <si>
    <t>We could say don't take tokens from the outer edge until last 30 seconds</t>
  </si>
  <si>
    <t>that why i penalized you 1</t>
  </si>
  <si>
    <t>the best plan of action is for eveyryone to staop at the beginning untill eveerything is filled</t>
  </si>
  <si>
    <t>the faster we collect the coins run out is what you are saying</t>
  </si>
  <si>
    <t>i say 30 seconds left just get as much as you can</t>
  </si>
  <si>
    <t>but what if it stops fillingu up</t>
  </si>
  <si>
    <t>I agree with splitting it up. Lets use the typical quadants (aka 1 is top right 2 is top left, 3 is bottom left , 4 is bottom right)</t>
  </si>
  <si>
    <t>after all the coins are filled, i think the best way is for everyone to go straight down and collect every other coin</t>
  </si>
  <si>
    <t>it wont stop filling up</t>
  </si>
  <si>
    <t>so what's a good amount of time to leave at the end to just mad dash for coins?</t>
  </si>
  <si>
    <t>okay but also you gotta slow down cuz you jus be zooming throught collect evrything</t>
  </si>
  <si>
    <t>so whe do we know when to stop and when to go</t>
  </si>
  <si>
    <t>I agree with three, split into quadrants and 30 sec is a free for all</t>
  </si>
  <si>
    <t>always keep the acajent column filled</t>
  </si>
  <si>
    <t>I think 15 seonds would be better to cash grab because we would have extra time if we start at 30 seconds</t>
  </si>
  <si>
    <t>adjacent is left to right or up and down lol</t>
  </si>
  <si>
    <t>or 20, I just feel 30 is too soon</t>
  </si>
  <si>
    <t>i mean keep a filled collum on both sides</t>
  </si>
  <si>
    <t>and collect every other coin slopw</t>
  </si>
  <si>
    <t>but ordering our numbers for 20 seconds is so fun</t>
  </si>
  <si>
    <t>it also works if coins are diagonal from each other</t>
  </si>
  <si>
    <t>i was dead</t>
  </si>
  <si>
    <t>so keep coins around us</t>
  </si>
  <si>
    <t>ithink every on should start from a corner</t>
  </si>
  <si>
    <t>like (O)(empty)(0)(empty)(0)(empty)(0)(empty)(0)(empty)</t>
  </si>
  <si>
    <t>ok let's see how this strategy works out, I bet that we'll get to do another round, and we can compare how all of us can get the most money</t>
  </si>
  <si>
    <t>(0)(empty)(0)(empty)(0)(empty)(0)(empty)(0)(empty)(0)(empty)</t>
  </si>
  <si>
    <t>oh gotcha</t>
  </si>
  <si>
    <t>So let's get official rules: Stay in your quadrant, What else?</t>
  </si>
  <si>
    <t>are we penalizing anyone</t>
  </si>
  <si>
    <t>so at the start go to a corner and WAIT</t>
  </si>
  <si>
    <t>stay in quadrant, no penalties, cash grab at 20 seconds</t>
  </si>
  <si>
    <t>WAIT UNTIL EVERYTHING IS FILLED</t>
  </si>
  <si>
    <t>I agree with those</t>
  </si>
  <si>
    <t>alright so we start when it fills up</t>
  </si>
  <si>
    <t>i agree with that</t>
  </si>
  <si>
    <t>and then go down the row</t>
  </si>
  <si>
    <t>then go slow on every other one</t>
  </si>
  <si>
    <t>yup :)</t>
  </si>
  <si>
    <t>at the last 20 sec, go all out</t>
  </si>
  <si>
    <t>bueno muchachos</t>
  </si>
  <si>
    <t>Would leaving the edge alone spawn more tokens?</t>
  </si>
  <si>
    <t>and what if it stops filling up</t>
  </si>
  <si>
    <t>it wont</t>
  </si>
  <si>
    <t>I wish I got payed to play games more often</t>
  </si>
  <si>
    <t>it doesnt</t>
  </si>
  <si>
    <t>be patient my son</t>
  </si>
  <si>
    <t>lmao alright</t>
  </si>
  <si>
    <t>you can do whatever you want within you're own quad</t>
  </si>
  <si>
    <t>everyone please stick to the plan</t>
  </si>
  <si>
    <t>everyone say okay if we are all doing this</t>
  </si>
  <si>
    <t>so we can all get max money</t>
  </si>
  <si>
    <t>Agreed. Should we say if they take over another quadrant then they can be penalized?</t>
  </si>
  <si>
    <t>so 1 is top right, im top left, 3 is bottom left, and 4 is bottom right?</t>
  </si>
  <si>
    <t>Like clearly in another not on the border</t>
  </si>
  <si>
    <t>go to a corner and wait</t>
  </si>
  <si>
    <t>any one</t>
  </si>
  <si>
    <t>just waint</t>
  </si>
  <si>
    <t>pick one</t>
  </si>
  <si>
    <t>yeah, if they're like blatantly in your quad then you can penalize</t>
  </si>
  <si>
    <t>plz</t>
  </si>
  <si>
    <t>start collect at 120 sec mark</t>
  </si>
  <si>
    <t>or?</t>
  </si>
  <si>
    <t>we all go in our own row right</t>
  </si>
  <si>
    <t>filled?</t>
  </si>
  <si>
    <t>go anywhere</t>
  </si>
  <si>
    <t>but we have to have coins on both sides of us</t>
  </si>
  <si>
    <t>and skip every other token</t>
  </si>
  <si>
    <t>skip every other coin slowly</t>
  </si>
  <si>
    <t>just go now</t>
  </si>
  <si>
    <t>yo listen</t>
  </si>
  <si>
    <t>still satisfied?</t>
  </si>
  <si>
    <t>@1 you went ham before 50 seconds</t>
  </si>
  <si>
    <t>that one token that was left lmao</t>
  </si>
  <si>
    <t>how muuch does everyone have so far</t>
  </si>
  <si>
    <t>no i didnt, not intentionally at least</t>
  </si>
  <si>
    <t>we need to go ham at 40 sec</t>
  </si>
  <si>
    <t>I am satisfied. I didn't get quite as many, but that is because I was a little slower</t>
  </si>
  <si>
    <t>dont answer the amount</t>
  </si>
  <si>
    <t>i got more coins when we went ham at 30 sec mark</t>
  </si>
  <si>
    <t>50 seconds was perfectly fine</t>
  </si>
  <si>
    <t>you did you went ham at 90 seconds</t>
  </si>
  <si>
    <t>@1</t>
  </si>
  <si>
    <t>so same strategy then?</t>
  </si>
  <si>
    <t>the longer we wait, the more coins there will be</t>
  </si>
  <si>
    <t>i didnt tho, i was going up and down every other row</t>
  </si>
  <si>
    <t>like the original plan?</t>
  </si>
  <si>
    <t>thats goin ham</t>
  </si>
  <si>
    <t>you have to go after every other not just up and down rows</t>
  </si>
  <si>
    <t>YeAh LeTs KeEp ThE sAmE sTrAtEgY</t>
  </si>
  <si>
    <t>I also didn't get as many that round, but I'm satisfied because I think this strategy is best for everyone and the group as a whole</t>
  </si>
  <si>
    <t>what time yall wanna go ham?</t>
  </si>
  <si>
    <t>every other coin not row</t>
  </si>
  <si>
    <t>I agree 4</t>
  </si>
  <si>
    <t>30 or 40?</t>
  </si>
  <si>
    <t>row= going ham</t>
  </si>
  <si>
    <t>I agree also</t>
  </si>
  <si>
    <t>Can we just do this experiment for an entire day?</t>
  </si>
  <si>
    <t>go slow at first</t>
  </si>
  <si>
    <t>going ham- means to go all out if you needed clarification</t>
  </si>
  <si>
    <t>i wonder if anyone has actually made physical threats on this lmao</t>
  </si>
  <si>
    <t>that was original plan tho but whatever</t>
  </si>
  <si>
    <t>This method is working well and this is probably our last round like this before they try to add something else</t>
  </si>
  <si>
    <t>go all out at a certain time</t>
  </si>
  <si>
    <t>we have plenty of time to go ham at 40 sec mark</t>
  </si>
  <si>
    <t>not whenever</t>
  </si>
  <si>
    <t>i mean its dealing with money so maybe</t>
  </si>
  <si>
    <t>if they take away our communication later keep doing what we doing</t>
  </si>
  <si>
    <t>no it wasnt but no need to argue jus fix ya mistake</t>
  </si>
  <si>
    <t>Yeah. If they end communication, same rules apply</t>
  </si>
  <si>
    <t>alright sounds good 4</t>
  </si>
  <si>
    <t>ill penalize if you go ham before 40</t>
  </si>
  <si>
    <t>alright what time should we go all out??</t>
  </si>
  <si>
    <t>lets compromise</t>
  </si>
  <si>
    <t>so will i</t>
  </si>
  <si>
    <t>or 30?</t>
  </si>
  <si>
    <t>original plan was45</t>
  </si>
  <si>
    <t>i wonder what the other group is doing</t>
  </si>
  <si>
    <t>let's get this bread peeps</t>
  </si>
  <si>
    <t>shit didnt mean to put original plan there</t>
  </si>
  <si>
    <t>They are probably all broke because they keep penalizing</t>
  </si>
  <si>
    <t>i feel like waiting longer will give us more coins</t>
  </si>
  <si>
    <t>or they finish with 120 seconds left</t>
  </si>
  <si>
    <t>maybe or they're doing the same thing as us</t>
  </si>
  <si>
    <t>im watching yall.</t>
  </si>
  <si>
    <t>Maybe ther are us...</t>
  </si>
  <si>
    <t>also can the two people gettin 100 and up chill out a lil this a group effort</t>
  </si>
  <si>
    <t>they are*</t>
  </si>
  <si>
    <t>is this black mirror?</t>
  </si>
  <si>
    <t>team work</t>
  </si>
  <si>
    <t>it might e</t>
  </si>
  <si>
    <t>be</t>
  </si>
  <si>
    <t>makes the dream work</t>
  </si>
  <si>
    <t>and communicate before anyone penalizes before peeps get upset too</t>
  </si>
  <si>
    <t>What if this is Neeli's way of spying on us...</t>
  </si>
  <si>
    <t>hi hungry im 2</t>
  </si>
  <si>
    <t>COMMUNICATE people</t>
  </si>
  <si>
    <t>i believe in you</t>
  </si>
  <si>
    <t>nice to meet you, 2</t>
  </si>
  <si>
    <t>good luck!</t>
  </si>
  <si>
    <t>wait till 120 and ham at 40</t>
  </si>
  <si>
    <t>stop 1</t>
  </si>
  <si>
    <t>1 wtf</t>
  </si>
  <si>
    <t>shit i forgot im so sorry</t>
  </si>
  <si>
    <t>how do you forget</t>
  </si>
  <si>
    <t>just stay still</t>
  </si>
  <si>
    <t>idk im dumb af</t>
  </si>
  <si>
    <t>dont touch the spacebar yo</t>
  </si>
  <si>
    <t>bs</t>
  </si>
  <si>
    <t>02-08-2019 13.12.29</t>
  </si>
  <si>
    <t>group-8_02-08-2019-13.12.29</t>
  </si>
  <si>
    <t>a1f28ac8-ebee-42bb-bca4-cd492e47a0ad</t>
  </si>
  <si>
    <t>you greedy fucks</t>
  </si>
  <si>
    <t>group-9_02-08-2019-13.12.29</t>
  </si>
  <si>
    <t>e214f674-a492-4528-a4dc-a6cfd1d47dc3</t>
  </si>
  <si>
    <t>Hey everyone</t>
  </si>
  <si>
    <t>d9dc0cf7-5260-4f4e-ae80-b3fb8d330b60</t>
  </si>
  <si>
    <t>LETS DO THIS RIGHT</t>
  </si>
  <si>
    <t>f3c35abf-8f7a-4a01-9ac0-97d418aad951</t>
  </si>
  <si>
    <t>ce85b3ae-2416-4bfa-975b-3d0494ab6687</t>
  </si>
  <si>
    <t>cb8d076b-24c1-4b22-be66-7ab9a2663075</t>
  </si>
  <si>
    <t>0d7c415b-9d5d-486d-ac65-3bcf2fe79f9a</t>
  </si>
  <si>
    <t>ayo</t>
  </si>
  <si>
    <t>goddammm</t>
  </si>
  <si>
    <t>I have a strategy to get us the maximum amount</t>
  </si>
  <si>
    <t>no more races</t>
  </si>
  <si>
    <t>HEY GUYS welcome to my youtube channel</t>
  </si>
  <si>
    <t>tell me boi</t>
  </si>
  <si>
    <t>AIGHT FOREAL THO</t>
  </si>
  <si>
    <t>just eat the middle ones OKAY??</t>
  </si>
  <si>
    <t>how about everyone gets 5 rows</t>
  </si>
  <si>
    <t>If we all choose one corner of the grid and delegate that corner to each of us</t>
  </si>
  <si>
    <t>or gorl</t>
  </si>
  <si>
    <t>SPLIT it into 4 quadrants</t>
  </si>
  <si>
    <t>yall are racing to eat them all I was actually trying</t>
  </si>
  <si>
    <t>we can farm the regenerating tokens until the timer runs out</t>
  </si>
  <si>
    <t>then i gave up the last 2 rounds</t>
  </si>
  <si>
    <t>1 will get top left</t>
  </si>
  <si>
    <t>2 will get top right</t>
  </si>
  <si>
    <t>Does that sound good to everybody?</t>
  </si>
  <si>
    <t>edd75ab0-10ec-4584-997b-4f5f3be31a76</t>
  </si>
  <si>
    <t>we have been playing wrong this whole time!!! the tolems are more likely to respawn if they are closer together go for the large groups so that more tokens will be generated</t>
  </si>
  <si>
    <t>Ye we should conserve some tokens</t>
  </si>
  <si>
    <t>3 will get botom left</t>
  </si>
  <si>
    <t>4 will get bototm right</t>
  </si>
  <si>
    <t>good plan, i was just gonna say don't take them all</t>
  </si>
  <si>
    <t>How are we gonna do penalties</t>
  </si>
  <si>
    <t>I'll take the bottom left corner if that's fine with everybody</t>
  </si>
  <si>
    <t>if we eat them all then they DONT RESPOIN</t>
  </si>
  <si>
    <t>RESPAWN</t>
  </si>
  <si>
    <t>IM HUNGRY</t>
  </si>
  <si>
    <t>omg you are right</t>
  </si>
  <si>
    <t>i say no penalties cause i want money</t>
  </si>
  <si>
    <t>we need them to respawn you fools</t>
  </si>
  <si>
    <t>who tryna grub after this?</t>
  </si>
  <si>
    <t>Awesome. No penalties as well</t>
  </si>
  <si>
    <t>wtffff</t>
  </si>
  <si>
    <t>VG?</t>
  </si>
  <si>
    <t>lets do this right</t>
  </si>
  <si>
    <t>Noice</t>
  </si>
  <si>
    <t>ayeee bet</t>
  </si>
  <si>
    <t>whats vg</t>
  </si>
  <si>
    <t>yall susss</t>
  </si>
  <si>
    <t>no one eating unitl we do this right</t>
  </si>
  <si>
    <t>EACH PERSON SHOULD GET ONE QUADRANT</t>
  </si>
  <si>
    <t>dont eat them all</t>
  </si>
  <si>
    <t>I believe the experiment they're trying to do is test how humans react when there's an abundance of resources and when they dwindle</t>
  </si>
  <si>
    <t>then they dont RESPAWN</t>
  </si>
  <si>
    <t>target the large groups and not the singles</t>
  </si>
  <si>
    <t>we sit for 2 min just waiting like idiots</t>
  </si>
  <si>
    <t>it dont matter</t>
  </si>
  <si>
    <t>is this game on the app store?</t>
  </si>
  <si>
    <t>boys</t>
  </si>
  <si>
    <t>But if we treat it like farms and we all have our own land then we're able to all survive independently</t>
  </si>
  <si>
    <t>boysd</t>
  </si>
  <si>
    <t>split it into 4 quadrants</t>
  </si>
  <si>
    <t>I don't believe this game is on the app store, sadly</t>
  </si>
  <si>
    <t>#2 needs to get kicked</t>
  </si>
  <si>
    <t>who votes yes</t>
  </si>
  <si>
    <t>each person is respomsible in one 4th the thing</t>
  </si>
  <si>
    <t>he just causing trouble</t>
  </si>
  <si>
    <t>FINE</t>
  </si>
  <si>
    <t>$.99 on the switch i bet</t>
  </si>
  <si>
    <t>dont go into other peoples turf or its chitty chitty bang bang</t>
  </si>
  <si>
    <t>pays for itself</t>
  </si>
  <si>
    <t>eveyone has a quadrant</t>
  </si>
  <si>
    <t>no, if we target the small ones then there is a lower chance of respawning</t>
  </si>
  <si>
    <t>how do we make more coins appear?</t>
  </si>
  <si>
    <t>I get 4th</t>
  </si>
  <si>
    <t>We make more coins appear by leaving them on the grid</t>
  </si>
  <si>
    <t>leave a bunch together</t>
  </si>
  <si>
    <t>They only regenerate if there are coins around them</t>
  </si>
  <si>
    <t>like a cirlce</t>
  </si>
  <si>
    <t>idgf how you do with your 25% of the quadrant</t>
  </si>
  <si>
    <t>exactly, you have to eat when there are nearby tokens</t>
  </si>
  <si>
    <t>just dont go into other peoples quadrant</t>
  </si>
  <si>
    <t>so only grab the lonely ones first?</t>
  </si>
  <si>
    <t>thats the only time you will be penalized</t>
  </si>
  <si>
    <t>no 2</t>
  </si>
  <si>
    <t>That is correct</t>
  </si>
  <si>
    <t>so 1 rule ---- stay in you quadrant</t>
  </si>
  <si>
    <t>why no?</t>
  </si>
  <si>
    <t>we go too fasr</t>
  </si>
  <si>
    <t>????</t>
  </si>
  <si>
    <t>I say when it gets to 30 seconds left its free for all</t>
  </si>
  <si>
    <t>Then leave groups of 2+ or more so they cointually regenerate</t>
  </si>
  <si>
    <t>exactly. KICK #2</t>
  </si>
  <si>
    <t>he a bum</t>
  </si>
  <si>
    <t>continually*</t>
  </si>
  <si>
    <t>cause we gotta get the middle ones</t>
  </si>
  <si>
    <t>okay but now we will split it into 4 quadrant</t>
  </si>
  <si>
    <t>play smart and get tokens that are close to other tokens</t>
  </si>
  <si>
    <t>you can do what ever you want with that wuadrant</t>
  </si>
  <si>
    <t>you guys will steal our quandrants once yours are used up</t>
  </si>
  <si>
    <t>i like #3</t>
  </si>
  <si>
    <t>2 that wont work its a group game for a reason</t>
  </si>
  <si>
    <t>we need to get rid of #2</t>
  </si>
  <si>
    <t>yall dating or something?</t>
  </si>
  <si>
    <t>someone find his powercord</t>
  </si>
  <si>
    <t>solar power mf</t>
  </si>
  <si>
    <t>I think we got this. I like the communication, team</t>
  </si>
  <si>
    <t>elon musk in this bish</t>
  </si>
  <si>
    <t>but each person gets a quadrant</t>
  </si>
  <si>
    <t>OKAY FR dont eat all the tokens</t>
  </si>
  <si>
    <t>everyone play slow and aim for tokens that are close together</t>
  </si>
  <si>
    <t>PLEASE DONT EAT OTHER PEOPLES TOKENS</t>
  </si>
  <si>
    <t>LISTEN TO 3</t>
  </si>
  <si>
    <t>akdjf</t>
  </si>
  <si>
    <t>#3 GTFO</t>
  </si>
  <si>
    <t>slow down</t>
  </si>
  <si>
    <t>uhhh</t>
  </si>
  <si>
    <t>FUCK MAN</t>
  </si>
  <si>
    <t>SEE WHAT YALL DID</t>
  </si>
  <si>
    <t>YALL GREEDY</t>
  </si>
  <si>
    <t>#2 is shit</t>
  </si>
  <si>
    <t>greedy asf</t>
  </si>
  <si>
    <t>HOW AM I GONNA FEEED MY KIDNS NOW?</t>
  </si>
  <si>
    <t>suck it</t>
  </si>
  <si>
    <t>thats what u get for being greedy</t>
  </si>
  <si>
    <t>IM BOUT TO THANOS YOUR SHIT</t>
  </si>
  <si>
    <t>IM REALLLY ABOUT TO FUCK YOUR SHIT UP</t>
  </si>
  <si>
    <t>no threats remember</t>
  </si>
  <si>
    <t>4 are you doing alright?</t>
  </si>
  <si>
    <t>NO</t>
  </si>
  <si>
    <t>oops</t>
  </si>
  <si>
    <t>idk what to do</t>
  </si>
  <si>
    <t>YOU ARE ABOUT TO GET THE WRATH OF THIS KEYBOARD</t>
  </si>
  <si>
    <t>imma demonitize your ass</t>
  </si>
  <si>
    <t>Next round don't collect all of your tokens</t>
  </si>
  <si>
    <t>Here this round you can share with me</t>
  </si>
  <si>
    <t>Just do it slowly</t>
  </si>
  <si>
    <t>SUCK MY WHOLE ASS AND THEN SOME</t>
  </si>
  <si>
    <t>Yall are cute</t>
  </si>
  <si>
    <t>no problem, if we slow down we can all get way more if  there is another rounf</t>
  </si>
  <si>
    <t>chill this is family friendly</t>
  </si>
  <si>
    <t>jkjk wussup all love</t>
  </si>
  <si>
    <t>okay okay i have plan</t>
  </si>
  <si>
    <t>lets hear it</t>
  </si>
  <si>
    <t>1 gets that last</t>
  </si>
  <si>
    <t>my name is daren and i ahve a basketlball game tomorrow</t>
  </si>
  <si>
    <t>kcik 2 then we win</t>
  </si>
  <si>
    <t>kick</t>
  </si>
  <si>
    <t>eat slowly and then at the end go cray</t>
  </si>
  <si>
    <t>Are you doing alright 4?</t>
  </si>
  <si>
    <t>LEST TAKE THIS ONE SERIOUSLY</t>
  </si>
  <si>
    <t>quadrants please</t>
  </si>
  <si>
    <t>i went to fast...</t>
  </si>
  <si>
    <t>This is a puzzle not a race</t>
  </si>
  <si>
    <t>That went well</t>
  </si>
  <si>
    <t>LETS</t>
  </si>
  <si>
    <t>hey #4 sorry for penalizing you</t>
  </si>
  <si>
    <t>quadrants</t>
  </si>
  <si>
    <t>you were takin my corner</t>
  </si>
  <si>
    <t>exactly we look like retards</t>
  </si>
  <si>
    <t>Yes, I believe overall I think we're doing better</t>
  </si>
  <si>
    <t>my bad</t>
  </si>
  <si>
    <t>each person gets a corner</t>
  </si>
  <si>
    <t>yah</t>
  </si>
  <si>
    <t>4 try going slower and seeing if that works for you</t>
  </si>
  <si>
    <t>there isnt lines separating corners so thats too hard</t>
  </si>
  <si>
    <t>we have to partition</t>
  </si>
  <si>
    <t>i will</t>
  </si>
  <si>
    <t>just eat slowly and only if sourounded by other tokens</t>
  </si>
  <si>
    <t>it will have to be like that</t>
  </si>
  <si>
    <t>#4 if need be just stop for a few seconds and let them grow back</t>
  </si>
  <si>
    <t>In the last 30 seconds is when you can start cleaning up all your tokens</t>
  </si>
  <si>
    <t>i dont think that is good idea</t>
  </si>
  <si>
    <t>2 just needs to go</t>
  </si>
  <si>
    <t>I think the point of this is to see wether people will maxamize their personal game or the groups (private VS. public).</t>
  </si>
  <si>
    <t>what is stopping form someone from eating all of then</t>
  </si>
  <si>
    <t>Overall though I believe we worked well at communicating and effectively using the strategy. Does anyone have any thoughts or concerns?</t>
  </si>
  <si>
    <t>Yeah only penalties for invading someone's corner</t>
  </si>
  <si>
    <t>and 2 just wants personal gain</t>
  </si>
  <si>
    <t>imma demonitize his ass tho</t>
  </si>
  <si>
    <t>thats why i want to partition</t>
  </si>
  <si>
    <t>we waste a little over 2 mins. each time</t>
  </si>
  <si>
    <t>if we work together we all benefit OKAY</t>
  </si>
  <si>
    <t>i'm concern with the political climate of the u.s. but that doesn't really matter rn</t>
  </si>
  <si>
    <t>#1, are you dead or dont know how to type?</t>
  </si>
  <si>
    <t>Haha that's true</t>
  </si>
  <si>
    <t>chillll</t>
  </si>
  <si>
    <t>Moral of the story!!!!!!! GO SLOW MFS</t>
  </si>
  <si>
    <t>It will get better in time, I'm sure</t>
  </si>
  <si>
    <t>It's that dang iPhone</t>
  </si>
  <si>
    <t>SLOW</t>
  </si>
  <si>
    <t>we all agree except 2</t>
  </si>
  <si>
    <t>ayee he is back</t>
  </si>
  <si>
    <t>someone fr find his power source</t>
  </si>
  <si>
    <t>aight then mf ill go slow</t>
  </si>
  <si>
    <t>i love you still.</t>
  </si>
  <si>
    <t>yall see codename kids next door?</t>
  </si>
  <si>
    <t>Ye</t>
  </si>
  <si>
    <t>Rawr XD</t>
  </si>
  <si>
    <t>8===D</t>
  </si>
  <si>
    <t>what you doing for valentines? ;)</t>
  </si>
  <si>
    <t>huh?</t>
  </si>
  <si>
    <t>4 you out the loop lol</t>
  </si>
  <si>
    <t>It's a cartoon that used to premiere on Cartoon Network</t>
  </si>
  <si>
    <t>i am</t>
  </si>
  <si>
    <t>oooo papi</t>
  </si>
  <si>
    <t>8====D~~~</t>
  </si>
  <si>
    <t>What got you guys into doing this experiment?</t>
  </si>
  <si>
    <t>ohhh</t>
  </si>
  <si>
    <t>okay game plan ---- eat slowly and only if surrounded by tokens</t>
  </si>
  <si>
    <t>i'm #1 baby</t>
  </si>
  <si>
    <t>AGREE???</t>
  </si>
  <si>
    <t>PSYCH 201</t>
  </si>
  <si>
    <t>money</t>
  </si>
  <si>
    <t>yes that is the plan</t>
  </si>
  <si>
    <t>( . Y . )</t>
  </si>
  <si>
    <t>i need my beens</t>
  </si>
  <si>
    <t>Money for me as well</t>
  </si>
  <si>
    <t>but at 30 seconds</t>
  </si>
  <si>
    <t>I'm trying to save up to buy a desk for my room</t>
  </si>
  <si>
    <t>so how is everyones day going?</t>
  </si>
  <si>
    <t>you can eat whatever</t>
  </si>
  <si>
    <t>I want you to pour beans directly into my mouth</t>
  </si>
  <si>
    <t>NO 2</t>
  </si>
  <si>
    <t>I just spent all my money for building a PC</t>
  </si>
  <si>
    <t>they my beens boi</t>
  </si>
  <si>
    <t>play smart the whole time</t>
  </si>
  <si>
    <t>yes, there is no point in letting them get away</t>
  </si>
  <si>
    <t>i thnk it should depend on how many tokens</t>
  </si>
  <si>
    <t>at the last 10 seconds sure</t>
  </si>
  <si>
    <t>but not 30</t>
  </si>
  <si>
    <t>i just spent all my moeny on beenss</t>
  </si>
  <si>
    <t>I hope everyone's day is going quite well</t>
  </si>
  <si>
    <t>thats fin</t>
  </si>
  <si>
    <t>if we have like 20 tkns and 30 we can wait it out a little bit</t>
  </si>
  <si>
    <t>Beans are good source of protein</t>
  </si>
  <si>
    <t>Thinkin bout them beans</t>
  </si>
  <si>
    <t>NO PENTALTIEZS UNLESS SOMEONE EATING ALL</t>
  </si>
  <si>
    <t>if you pull something #2 ill wipe ur ass</t>
  </si>
  <si>
    <t>I don't like beans all that much</t>
  </si>
  <si>
    <t>60c a can</t>
  </si>
  <si>
    <t>what are you a bidet?</t>
  </si>
  <si>
    <t>But I respect them as a food product</t>
  </si>
  <si>
    <t>and sus for that. i dot feel cofortable being in the same room as you now</t>
  </si>
  <si>
    <t>was gonna penalize you but you save yourself</t>
  </si>
  <si>
    <t>lets gain this grain</t>
  </si>
  <si>
    <t>I like cocoa beans for coffee</t>
  </si>
  <si>
    <t>Cause I like my women how I like my coffee</t>
  </si>
  <si>
    <t>hot and black</t>
  </si>
  <si>
    <t>bread season</t>
  </si>
  <si>
    <t>with a little bit of sugar</t>
  </si>
  <si>
    <t>GO CARDS</t>
  </si>
  <si>
    <t>grazin</t>
  </si>
  <si>
    <t>GOOD JOB TEAM</t>
  </si>
  <si>
    <t>CHILLLL</t>
  </si>
  <si>
    <t>YALL EATING THM ALL DAMN</t>
  </si>
  <si>
    <t>CHILL</t>
  </si>
  <si>
    <t>wATI</t>
  </si>
  <si>
    <t>2 WTFFF</t>
  </si>
  <si>
    <t>CHIILLLL</t>
  </si>
  <si>
    <t>YALL ALL GOT 2x what i got</t>
  </si>
  <si>
    <t>wait till 20</t>
  </si>
  <si>
    <t>bastards</t>
  </si>
  <si>
    <t>peasant</t>
  </si>
  <si>
    <t>coem get this</t>
  </si>
  <si>
    <t>selfish</t>
  </si>
  <si>
    <t>see if we can get 1 more</t>
  </si>
  <si>
    <t>come get this\</t>
  </si>
  <si>
    <t>GUYS</t>
  </si>
  <si>
    <t>heyGREAT WORK</t>
  </si>
  <si>
    <t>Good round guys and girls</t>
  </si>
  <si>
    <t>We did great</t>
  </si>
  <si>
    <t>that seemed better</t>
  </si>
  <si>
    <t>They are really focused on these penalties lol</t>
  </si>
  <si>
    <t>this isnt abpout the money</t>
  </si>
  <si>
    <t>for sure</t>
  </si>
  <si>
    <t>its about teamwork</t>
  </si>
  <si>
    <t>i get it now</t>
  </si>
  <si>
    <t>4 howd you do</t>
  </si>
  <si>
    <t>im broque</t>
  </si>
  <si>
    <t>i went slow</t>
  </si>
  <si>
    <t>4 I believe I have a helpful hint for you</t>
  </si>
  <si>
    <t>no its about the money</t>
  </si>
  <si>
    <t>but good work last game</t>
  </si>
  <si>
    <t>you have a big clumb i was like wow</t>
  </si>
  <si>
    <t>duck the money</t>
  </si>
  <si>
    <t>had</t>
  </si>
  <si>
    <t>we use teamwork to maxamize our profit</t>
  </si>
  <si>
    <t>it was very well managed</t>
  </si>
  <si>
    <t>its 10 bucks</t>
  </si>
  <si>
    <t>last game was good</t>
  </si>
  <si>
    <t>You getting the tokens slower was overall better, also try making sure you're grabbing tokens surrounded by other tokens. They regenerate faster thaty way</t>
  </si>
  <si>
    <t>we have to play it smart</t>
  </si>
  <si>
    <t>but overall you did great</t>
  </si>
  <si>
    <t>everyone was close to 70 but 4</t>
  </si>
  <si>
    <t>ohhh okay. thank you</t>
  </si>
  <si>
    <t>we did play it smart</t>
  </si>
  <si>
    <t>you guys are eating lonely tokens all the time</t>
  </si>
  <si>
    <t>#4 dont know how to move his thing around i think</t>
  </si>
  <si>
    <t>make circles with an open center</t>
  </si>
  <si>
    <t>I wonder if our group is making the most money</t>
  </si>
  <si>
    <t>But geninuely, you all did great</t>
  </si>
  <si>
    <t>the last 1 there was barely any tokens left</t>
  </si>
  <si>
    <t>also lets do better to clear at 30 sec, i was late and missed some because of it</t>
  </si>
  <si>
    <t>i think the other group caught on because everyone played for longer</t>
  </si>
  <si>
    <t>but please do quadrants</t>
  </si>
  <si>
    <t>Gotcha</t>
  </si>
  <si>
    <t>that is the best</t>
  </si>
  <si>
    <t>30 = Harvest Time</t>
  </si>
  <si>
    <t>wquadrants</t>
  </si>
  <si>
    <t>start with your corner and move out if some is behind</t>
  </si>
  <si>
    <t>Are we allowed to go into other people's areas after 30?</t>
  </si>
  <si>
    <t>pick one corner</t>
  </si>
  <si>
    <t>If you're finished with your area I would say yes</t>
  </si>
  <si>
    <t>i give up imma just eat them all</t>
  </si>
  <si>
    <t>i say if you're clear at 10 sec then go or it</t>
  </si>
  <si>
    <t>for</t>
  </si>
  <si>
    <t>u guys are selfish anyways</t>
  </si>
  <si>
    <t>pick  a corner</t>
  </si>
  <si>
    <t>why did you penelize me so much</t>
  </si>
  <si>
    <t>Yeah 10 seconds into other's areas seems to be a strategy that's quite well</t>
  </si>
  <si>
    <t>#4 the way you play, you were beaten as a child huh</t>
  </si>
  <si>
    <t>Everyone alright with that?</t>
  </si>
  <si>
    <t>i meant to do it on 2 sry</t>
  </si>
  <si>
    <t>ja</t>
  </si>
  <si>
    <t>we all played well tho</t>
  </si>
  <si>
    <t>Coolio</t>
  </si>
  <si>
    <t>yes we dod</t>
  </si>
  <si>
    <t>walls?</t>
  </si>
  <si>
    <t>i love you all</t>
  </si>
  <si>
    <t>fk u</t>
  </si>
  <si>
    <t>#2 only</t>
  </si>
  <si>
    <t>imma get each one of you a bean taco</t>
  </si>
  <si>
    <t>Big oof</t>
  </si>
  <si>
    <t>Walls are fine if you want. I leave walls so my tokens regenerate faster</t>
  </si>
  <si>
    <t>But if you want to harvest those during the time it's alright with me</t>
  </si>
  <si>
    <t>so we doing this right or naw</t>
  </si>
  <si>
    <t>maybe leave them to help for both people you're adjacent to</t>
  </si>
  <si>
    <t>dont eat SINGLES OKAY</t>
  </si>
  <si>
    <t>each person is responsilbe for their own quadrants</t>
  </si>
  <si>
    <t>not until the last 20 seconds</t>
  </si>
  <si>
    <t>It also just helps me stay organized and know where other people's lands are</t>
  </si>
  <si>
    <t>it makes sense</t>
  </si>
  <si>
    <t>just take a damn corner</t>
  </si>
  <si>
    <t>you do what you wnat</t>
  </si>
  <si>
    <t>stfu</t>
  </si>
  <si>
    <t>if you fuck up and eat all</t>
  </si>
  <si>
    <t>its your faul</t>
  </si>
  <si>
    <t>fault</t>
  </si>
  <si>
    <t>Now i do what I want Now i do what i want</t>
  </si>
  <si>
    <t>then you can steal frm another qua</t>
  </si>
  <si>
    <t>anyone play smash ultimate</t>
  </si>
  <si>
    <t>no it doesn't the tokens respawn randomly if one quad gets all the respawns the other three are not doing anything</t>
  </si>
  <si>
    <t>Who you main</t>
  </si>
  <si>
    <t>FREE FOR ALL</t>
  </si>
  <si>
    <t>i main pacman and g&amp;w</t>
  </si>
  <si>
    <t>and mii gunner a bit</t>
  </si>
  <si>
    <t>this is a group puzzle</t>
  </si>
  <si>
    <t>1v1 me in rust</t>
  </si>
  <si>
    <t>Love pacman</t>
  </si>
  <si>
    <t>this aint cod you dingus</t>
  </si>
  <si>
    <t>EVERY BODY KNOW IT BETTER</t>
  </si>
  <si>
    <t>DIFFERENT PRODUCER</t>
  </si>
  <si>
    <t>THIS AINT NO PUZZLE YOU DUMBO</t>
  </si>
  <si>
    <t>YAAAAAA</t>
  </si>
  <si>
    <t>i love you still</t>
  </si>
  <si>
    <t>was tryin to main sheik but my lord shes not so good in this game tbh</t>
  </si>
  <si>
    <t>it 100% is</t>
  </si>
  <si>
    <t>it not a puzzlw, it just show how grups work together</t>
  </si>
  <si>
    <t>3 who you main</t>
  </si>
  <si>
    <t>we are suppposed to make the tokens last</t>
  </si>
  <si>
    <t>but we get greedy and eat them all</t>
  </si>
  <si>
    <t>Captain Falcon</t>
  </si>
  <si>
    <t>yea i bet yall wouldnt be eating all of em if i could see you</t>
  </si>
  <si>
    <t>I'm trash though</t>
  </si>
  <si>
    <t>lmao nice</t>
  </si>
  <si>
    <t>I'm letting mine grown</t>
  </si>
  <si>
    <t>grow*</t>
  </si>
  <si>
    <t>#4</t>
  </si>
  <si>
    <t>fuck you man</t>
  </si>
  <si>
    <t>I wanna see if I can fill it up</t>
  </si>
  <si>
    <t>what the shit bro</t>
  </si>
  <si>
    <t>life is meaningless</t>
  </si>
  <si>
    <t>very cool kanye</t>
  </si>
  <si>
    <t>that hurted</t>
  </si>
  <si>
    <t>now fuck off</t>
  </si>
  <si>
    <t>that sit hurted huh</t>
  </si>
  <si>
    <t>yea you dick head</t>
  </si>
  <si>
    <t>i wanted to work as a team but yall too greedy</t>
  </si>
  <si>
    <t>now its just free for all</t>
  </si>
  <si>
    <t>you prolly the kid that would throw away his pizzza and not give to a kid</t>
  </si>
  <si>
    <t>being more greedy is counter prouctive</t>
  </si>
  <si>
    <t>ot for me</t>
  </si>
  <si>
    <t>if you don't care about the money stop playing</t>
  </si>
  <si>
    <t>you suck man</t>
  </si>
  <si>
    <t>EXACTLY</t>
  </si>
  <si>
    <t>i need to pay rent</t>
  </si>
  <si>
    <t>JUST STI IN A CORNER TO DIE</t>
  </si>
  <si>
    <t>so its cold outside</t>
  </si>
  <si>
    <t>i gotta pay for lawyers to get 21 back</t>
  </si>
  <si>
    <t>he done</t>
  </si>
  <si>
    <t>cmon man, i need to pay soe bisl</t>
  </si>
  <si>
    <t>02-12-2019 17.10.06</t>
  </si>
  <si>
    <t>group-8_02-12-2019-17.10.06</t>
  </si>
  <si>
    <t>bc09f808-3425-406c-bb5b-6cd29d46c0c3</t>
  </si>
  <si>
    <t>group-9_02-12-2019-17.10.06</t>
  </si>
  <si>
    <t>8172be08-5e18-4d44-8bcd-041120e64b7f</t>
  </si>
  <si>
    <t>sorry for penalizing so much a beggining</t>
  </si>
  <si>
    <t>i think we need to go slower to let new ones appear</t>
  </si>
  <si>
    <t>4783792d-73c7-40ca-82f9-74634b25bced</t>
  </si>
  <si>
    <t>Lets all mine 10 coins each. wait 10 sconds or so and then continue mining.</t>
  </si>
  <si>
    <t>ccb21228-2dd5-4b8b-8baf-bcb7d3f59d86</t>
  </si>
  <si>
    <t>the green dot regenerate so should we do this slower?</t>
  </si>
  <si>
    <t>2c680914-4f79-43dd-be8e-3231f38beadb</t>
  </si>
  <si>
    <t>can we please conserve the tokens now</t>
  </si>
  <si>
    <t>8ed999f5-9563-4424-856e-5d555a35d0de</t>
  </si>
  <si>
    <t>what if we each do a round where one person gets all the tokens. That way we don't have to worry about penalties and it all gets split up evenly</t>
  </si>
  <si>
    <t>how many more rounds are there</t>
  </si>
  <si>
    <t>that's a good question</t>
  </si>
  <si>
    <t>yes i say we wait till the entire screen is full and then do it in a pattern</t>
  </si>
  <si>
    <t>There is alot of time left over if we all just take all the coins so mining 10 and waiting will create more tokens</t>
  </si>
  <si>
    <t>try to leave tokens out unit time remains to certain point</t>
  </si>
  <si>
    <t>we shold jsut take tokens from the middle of clusters?</t>
  </si>
  <si>
    <t>like to where we are only taking from the middle when theres all dont around</t>
  </si>
  <si>
    <t>if we do the mining can we all try to make the ending numbers be as even as possible?</t>
  </si>
  <si>
    <t>dont the tokens reappear more around groups of them?</t>
  </si>
  <si>
    <t>f1630b21-05d8-44d5-a0d2-57a5c9d37bb7</t>
  </si>
  <si>
    <t>yes we should only take from thicc areas</t>
  </si>
  <si>
    <t>we should leave a cluster so that it can generate faster</t>
  </si>
  <si>
    <t>yes we need to take cons outisde of a box of 8</t>
  </si>
  <si>
    <t>and when theres 30 seconds left, we will compete for whats left</t>
  </si>
  <si>
    <t>okay we in agreement then?</t>
  </si>
  <si>
    <t>they reappear faster</t>
  </si>
  <si>
    <t>so take the middle and leave the side?</t>
  </si>
  <si>
    <t>so we each get 1/4 of the board and mine around the groups and wait for our own to reappear</t>
  </si>
  <si>
    <t>only use a penalty if someone is picking from a really thin area, and i mean REALLY THIN</t>
  </si>
  <si>
    <t>i think we should leave the thicc areas until theyre completely full and then take from them in squares</t>
  </si>
  <si>
    <t>okay so go for stray ones first?</t>
  </si>
  <si>
    <t>no leave the middle of clusters</t>
  </si>
  <si>
    <t>okay so how do we want to split it up</t>
  </si>
  <si>
    <t>lets let the screen fill before we start</t>
  </si>
  <si>
    <t>argee</t>
  </si>
  <si>
    <t>i agree w 3</t>
  </si>
  <si>
    <t>like do it by number?</t>
  </si>
  <si>
    <t>****take the mdiddle of clusters</t>
  </si>
  <si>
    <t>we can either do 1/4 screen</t>
  </si>
  <si>
    <t>i say we go with each of us getting 10, waiting 10 seconds and repeat</t>
  </si>
  <si>
    <t>do we can take evey 10 second and then wait?</t>
  </si>
  <si>
    <t>only pick from the edges of clusters and do it conservatively</t>
  </si>
  <si>
    <t>that way we can all get close to an even amount</t>
  </si>
  <si>
    <t>or the waiting part and then everyone for themseleves the last 15 seconds</t>
  </si>
  <si>
    <t>omg i said it wrong</t>
  </si>
  <si>
    <t>sure that would be good</t>
  </si>
  <si>
    <t>i'm down with that idea as long as we don't do penalties</t>
  </si>
  <si>
    <t>let the screen fill, pick every 10 seconds. if someone goes rogue, wea ll give them the business with that -2</t>
  </si>
  <si>
    <t>okay no penalties</t>
  </si>
  <si>
    <t>where's 4 at</t>
  </si>
  <si>
    <t>at 45, free for all</t>
  </si>
  <si>
    <t>f17b1c09-a5d1-43d1-a0bf-a5f4be93a719</t>
  </si>
  <si>
    <t>so whats the final plan</t>
  </si>
  <si>
    <t>i say we wait for screen to fill then take from middle of squares then at 30s go at it</t>
  </si>
  <si>
    <t>45 seconds left</t>
  </si>
  <si>
    <t>lol wheres 4</t>
  </si>
  <si>
    <t>yeah 30 works too</t>
  </si>
  <si>
    <t>so i am confused, do we leave the middle and go for the outcast first?</t>
  </si>
  <si>
    <t>im here lol just letting you all talk it out and ill follow</t>
  </si>
  <si>
    <t>if one person starts taking all the coins then its useless and we will all take for ourselves, so lets hope that doesnt happen</t>
  </si>
  <si>
    <t>we'll have to see on the exact time and see if 30 works then do 45 if we wanna change</t>
  </si>
  <si>
    <t>do you want me to type it out completely so we have official rules?</t>
  </si>
  <si>
    <t>please don't cheat</t>
  </si>
  <si>
    <t>were all broke here</t>
  </si>
  <si>
    <t>also if the 10 seconds thing doesnt work we can try soemthing new next round</t>
  </si>
  <si>
    <t xml:space="preserve">FINAL PLAN: 10 coins, wait 10 seconds to let them grow back, then keep going until it's over. </t>
  </si>
  <si>
    <t>rt what 2 said</t>
  </si>
  <si>
    <t>got iy</t>
  </si>
  <si>
    <t>leggo</t>
  </si>
  <si>
    <t xml:space="preserve">beautiful, go team </t>
  </si>
  <si>
    <t>1.) let the area fill in the beginning until the screen is all green. 2.) once the screen is full, pick a gem every 3 seconds. 3.) dont take from thin areas. 4.) at 30 seconds remaining, free for all</t>
  </si>
  <si>
    <t>let it fill</t>
  </si>
  <si>
    <t>pick a quadrant of the screen so we all arent making 1 big bald spot</t>
  </si>
  <si>
    <t>rules sound good to me</t>
  </si>
  <si>
    <t>wait until everyone is even</t>
  </si>
  <si>
    <t>sorry. i though you guys started</t>
  </si>
  <si>
    <t>theoretically we will get the most gems when the whole screen is green</t>
  </si>
  <si>
    <t>and, theyll grow back</t>
  </si>
  <si>
    <t>agreed, 3</t>
  </si>
  <si>
    <t>It looks like it might take a while</t>
  </si>
  <si>
    <t>its exponetial growth</t>
  </si>
  <si>
    <t>let's wait 30 seconds for more to grow back</t>
  </si>
  <si>
    <t>yeah wait we will get best return on investment if we give it as much time as it needs</t>
  </si>
  <si>
    <t>the longer we wait the faster itll grow</t>
  </si>
  <si>
    <t>ok dang this slow af</t>
  </si>
  <si>
    <t>yeah that went faster than i thought</t>
  </si>
  <si>
    <t>we only habe 80 sec</t>
  </si>
  <si>
    <t>when do we start?</t>
  </si>
  <si>
    <t>everyone may be able to get to 65</t>
  </si>
  <si>
    <t>free for all at 45?</t>
  </si>
  <si>
    <t>free at 45</t>
  </si>
  <si>
    <t>next time i sa</t>
  </si>
  <si>
    <t>or not</t>
  </si>
  <si>
    <t>so 60 second?</t>
  </si>
  <si>
    <t>lol idk what to do differntly</t>
  </si>
  <si>
    <t>same strategy</t>
  </si>
  <si>
    <t>ok lets keep one pod of 8 in each of our corners so at the end we can all mine</t>
  </si>
  <si>
    <t>we need to wait more time between mining 10</t>
  </si>
  <si>
    <t>Yeah we still had quite a few left on the board</t>
  </si>
  <si>
    <t>i think the 2 phase growth and harvest is good; lets experiment with dialing in time.</t>
  </si>
  <si>
    <t>yeah and when we mine like go slower doing it</t>
  </si>
  <si>
    <t>im not sure 60 will be enough</t>
  </si>
  <si>
    <t>ill take the top left corner</t>
  </si>
  <si>
    <t>want to try 90 and if thats too early, we can do 60 next?</t>
  </si>
  <si>
    <t>ill be bottom right</t>
  </si>
  <si>
    <t>by the end we should have it down</t>
  </si>
  <si>
    <t>bottom left then</t>
  </si>
  <si>
    <t>do you think we cna make it to 100 coins each?</t>
  </si>
  <si>
    <t>i saw just go to the corner closest to you when the timer starts?</t>
  </si>
  <si>
    <t>how much longer should we wait between mining 10?</t>
  </si>
  <si>
    <t>instead of waiting for it to be completely full, how about we wait till there are complete squares around a token and then only take those tokens.. singe tolens only help the growth rate of other squares if theyre touvhing</t>
  </si>
  <si>
    <t>20 seconds?</t>
  </si>
  <si>
    <t>lets aim for 100</t>
  </si>
  <si>
    <t>we should be able to visably see coins regenerate</t>
  </si>
  <si>
    <t>okay so pick from the middle of clusters?</t>
  </si>
  <si>
    <t>I think that's lofty but we can try</t>
  </si>
  <si>
    <t>better than waiting for a minute</t>
  </si>
  <si>
    <t>touching*</t>
  </si>
  <si>
    <t>and at 45 free for all?</t>
  </si>
  <si>
    <t>but yeah absolutely leave coins</t>
  </si>
  <si>
    <t>do you want to give it 30 seconds from the beginning to grow a little?</t>
  </si>
  <si>
    <t>cause last 2 min we basically were sparse</t>
  </si>
  <si>
    <t>if they start to get scarce again, everyone stop and wait. we can't let them get down to two</t>
  </si>
  <si>
    <t>okay. 1.) first 30 seconds let it grow. 2.) second 30 seconds pick from the center of clusters 3.) at 45 seconds remaining, go for it</t>
  </si>
  <si>
    <t xml:space="preserve">yeah just take our time, let them grow back and just see what happens. We still can talk during the thing too just to see if we start and want to try something differnt </t>
  </si>
  <si>
    <t>1) wait 30 s; 2) after 30s only take from tokens in the middle of full squares (Aka ones that arent helpinh other growth); 30) at 45s left free for all</t>
  </si>
  <si>
    <t xml:space="preserve">yeah thats why everyone should have their own "garden" of 8 for the end </t>
  </si>
  <si>
    <t>sound good?</t>
  </si>
  <si>
    <t>im not sure how long the harvest phase will be</t>
  </si>
  <si>
    <t>so are we waiting to get full 3x3 squares before we pick from the center?</t>
  </si>
  <si>
    <t>it should be about 2:45 if we have 4 minutes a round</t>
  </si>
  <si>
    <t>2minutes and 45 secinds that is</t>
  </si>
  <si>
    <t>alright that works</t>
  </si>
  <si>
    <t>@1, the harvest phase will be 2 minutes and 45 seconds long</t>
  </si>
  <si>
    <t>like we will have 2m and 45 s of getting tokens from the middle of completed squares, @1</t>
  </si>
  <si>
    <t>after the first 30 and before the last 45</t>
  </si>
  <si>
    <t>ok, so do we still pick the middle part?</t>
  </si>
  <si>
    <t>if my math is correct lol</t>
  </si>
  <si>
    <t>\(*_*)/</t>
  </si>
  <si>
    <t>the middle part of full squares yes</t>
  </si>
  <si>
    <t>are we waiting for a square to be a full 3x3 before picking its middle</t>
  </si>
  <si>
    <t>ok :)</t>
  </si>
  <si>
    <t>alright nice</t>
  </si>
  <si>
    <t>yes 3X3 @3</t>
  </si>
  <si>
    <t>10 secs...9.8.7.6.5.4.3.21</t>
  </si>
  <si>
    <t>so wait will 210 s to harvest</t>
  </si>
  <si>
    <t>only use monetary penalty if someone goes rogue before 45 left</t>
  </si>
  <si>
    <t>okay go</t>
  </si>
  <si>
    <t>only middles of full 3x3 clusters</t>
  </si>
  <si>
    <t>3 make sure you're not getting too far ahead of everyone else</t>
  </si>
  <si>
    <t>am i still top left</t>
  </si>
  <si>
    <t>last 20 seconds just go</t>
  </si>
  <si>
    <t>no i thought we decided who ever is closest just go to that corner</t>
  </si>
  <si>
    <t>stay ther enow i guess</t>
  </si>
  <si>
    <t>lets collect at 65</t>
  </si>
  <si>
    <t>all of them</t>
  </si>
  <si>
    <t>goooo</t>
  </si>
  <si>
    <t>agree, @1 @ 2?</t>
  </si>
  <si>
    <t>4 you are left not right</t>
  </si>
  <si>
    <t>i have more than 8</t>
  </si>
  <si>
    <t>let 4 ge tht erest</t>
  </si>
  <si>
    <t>that one gave us more but it stressed me out wayyyyyyy more</t>
  </si>
  <si>
    <t>4 im sorry</t>
  </si>
  <si>
    <t>So how do we feel about that</t>
  </si>
  <si>
    <t>4 started eating my coins</t>
  </si>
  <si>
    <t>i felt like that was better but each corner had more than each other</t>
  </si>
  <si>
    <t>i think i know what the other teams strategy is</t>
  </si>
  <si>
    <t>so my square policy didnt really help it felt like -- still alot of waiting</t>
  </si>
  <si>
    <t>well we were all at like 30 ahead of them though</t>
  </si>
  <si>
    <t>they are waiting till the last 100 seconds or so to get it all</t>
  </si>
  <si>
    <t>we need to extend the time to like 75 sec?</t>
  </si>
  <si>
    <t>someone left bottom left unateended so it got full of tokens</t>
  </si>
  <si>
    <t xml:space="preserve">lets get rid of the grow phase, as long as we take from centers it wont effect the overall growth in other areas </t>
  </si>
  <si>
    <t>so for the first 200 or so seconds they are just waitng</t>
  </si>
  <si>
    <t>sure 1</t>
  </si>
  <si>
    <t>but then they started eating mine before time was up</t>
  </si>
  <si>
    <t>im good to try 75 sec</t>
  </si>
  <si>
    <t>cause the person next to me click like crazy</t>
  </si>
  <si>
    <t>So whats the plan? same thing but with 75 seconds at the end?</t>
  </si>
  <si>
    <t>i think the square policy is good but doesnt help much haha</t>
  </si>
  <si>
    <t>do you think there's more tokens to get htat way?</t>
  </si>
  <si>
    <t>how many tokens you think fit in the box?</t>
  </si>
  <si>
    <t>im just throwing it out there</t>
  </si>
  <si>
    <t>like we still maximized our profit by not letting non-growth tokens go to waste</t>
  </si>
  <si>
    <t>I think you can take some if some is clustering too much</t>
  </si>
  <si>
    <t>anyone good at math here lol</t>
  </si>
  <si>
    <t>we could try it</t>
  </si>
  <si>
    <t>i dont think that group is avg 100 each tho</t>
  </si>
  <si>
    <t>yea @2 im done w that</t>
  </si>
  <si>
    <t>i feel like theyre all getting uneven amounts</t>
  </si>
  <si>
    <t>we can still give our strategy another try and wait a bit longers and everyone get their own section</t>
  </si>
  <si>
    <t>i mean we all got a lot that last time</t>
  </si>
  <si>
    <t>but how do we define clustering to much? @1</t>
  </si>
  <si>
    <t>the square thing is def a keeper, we just have to get rid of the 30 second growth. that will produce less overall</t>
  </si>
  <si>
    <t>i say we stick with ours for another round</t>
  </si>
  <si>
    <t>1 and 2 got 100 right. what did 3 and 4 get</t>
  </si>
  <si>
    <t>i agree @3</t>
  </si>
  <si>
    <t>so we each still have our own section then</t>
  </si>
  <si>
    <t>i only got 68</t>
  </si>
  <si>
    <t>ok what are the official sections and it would be easiest if we don't click around</t>
  </si>
  <si>
    <t>the least</t>
  </si>
  <si>
    <t>so no growth period at the beginning, take from centers, and 75 second free for all?</t>
  </si>
  <si>
    <t>i'll do bottom left</t>
  </si>
  <si>
    <t>i stayed in bottom right until last 30 seconds</t>
  </si>
  <si>
    <t>down* not done @2 my b</t>
  </si>
  <si>
    <t>so do we take them all from the middle first and let our sections grow?</t>
  </si>
  <si>
    <t>and yea @3 i agree</t>
  </si>
  <si>
    <t>top right i didnt see your message</t>
  </si>
  <si>
    <t>alright sounds good. if 75 is too little we can add more. i think a lot of why we cant clear the board is that theyre growing as we pick. not necessarily a bad thing, were still getting a full harvest</t>
  </si>
  <si>
    <t>lets each get like 5 from the middle so there is a visable hole</t>
  </si>
  <si>
    <t>and get the other 5 from our quarter</t>
  </si>
  <si>
    <t>1: bottom left, 2: bottom right, 3: top left, 4. Top right</t>
  </si>
  <si>
    <t>so original plan but 75 sec?</t>
  </si>
  <si>
    <t>if we each make 2$ each round and theres probs like 4-5 more rounds thats 8-10$ more and im happy w that</t>
  </si>
  <si>
    <t>waiting longer between mines was helpful</t>
  </si>
  <si>
    <t>yes and no growth phase</t>
  </si>
  <si>
    <t>theres only like 20 min left of sruvery</t>
  </si>
  <si>
    <t>and each get 5 from the middle then go to your areas and stay there so we don't get all jumbled again</t>
  </si>
  <si>
    <t>so i htink only 2 more rounds max</t>
  </si>
  <si>
    <t>this might be the last round</t>
  </si>
  <si>
    <t>or second to last round</t>
  </si>
  <si>
    <t>i agree 4. if i can make $20 total thats a decent wage lol</t>
  </si>
  <si>
    <t>i feel like theres another rule coming after this</t>
  </si>
  <si>
    <t>esketit</t>
  </si>
  <si>
    <t>*thumbs up emoji*</t>
  </si>
  <si>
    <t>$$$$</t>
  </si>
  <si>
    <t>easy money</t>
  </si>
  <si>
    <t>*whips*</t>
  </si>
  <si>
    <t>just pick when you see a 3x3</t>
  </si>
  <si>
    <t>from the cennter</t>
  </si>
  <si>
    <t>ok why is everything clustering on the rihgt damn</t>
  </si>
  <si>
    <t>theres not much on the top right</t>
  </si>
  <si>
    <t>the harvest is bad over here lol</t>
  </si>
  <si>
    <t>get ready</t>
  </si>
  <si>
    <t>just let everyone be equal ish at the end</t>
  </si>
  <si>
    <t>i barely got any</t>
  </si>
  <si>
    <t>i think thats great</t>
  </si>
  <si>
    <t>09-13-2019 14.34.21</t>
  </si>
  <si>
    <t>group-9_09-13-2019-14.34.21</t>
  </si>
  <si>
    <t>438743e7-04d8-4e6b-b8ce-dea06394d9e3</t>
  </si>
  <si>
    <t>I think that went well, what bout yall?</t>
  </si>
  <si>
    <t>8bfe9036-a9f2-4d20-a571-d44e924ace07</t>
  </si>
  <si>
    <t>believe that went well</t>
  </si>
  <si>
    <t>0532f3e3-746a-4813-917d-ea739c211f5d</t>
  </si>
  <si>
    <t>group-8_09-13-2019-14.34.21</t>
  </si>
  <si>
    <t>9784b8cf-4240-477a-83df-c11ddf123b5c</t>
  </si>
  <si>
    <t>i like the corner thing</t>
  </si>
  <si>
    <t>ad555ae6-aa3e-468a-bec7-44bb535cd275</t>
  </si>
  <si>
    <t>ayeeeeeee</t>
  </si>
  <si>
    <t>624fbbaf-feea-42be-8691-8c5826738287</t>
  </si>
  <si>
    <t>my b guys i was going hella fast</t>
  </si>
  <si>
    <t>same 2</t>
  </si>
  <si>
    <t>Yeah, I did better that round than before</t>
  </si>
  <si>
    <t>4e54d3a6-eb46-4224-bbf0-1dc4284088d0</t>
  </si>
  <si>
    <t>i agree lets keep doing that</t>
  </si>
  <si>
    <t>got 3-4 times as many as first two rounds, I'm pleased</t>
  </si>
  <si>
    <t>also wtf 1 you penalized me round 1... :(</t>
  </si>
  <si>
    <t>i do too, but lwhen the time starts running out faster are we going crazy going stupid?</t>
  </si>
  <si>
    <t>and i-</t>
  </si>
  <si>
    <t>i just tryna make da moneysss</t>
  </si>
  <si>
    <t>to collect them all?</t>
  </si>
  <si>
    <t>9f95a6ca-5141-4faa-9c07-448bd39dc297</t>
  </si>
  <si>
    <t>corners arent working because yall just keep taking im tellin yall be patient and more will appear then if we really wait there will be mroe the last 45 secongs</t>
  </si>
  <si>
    <t>no i think we should still stay in our sections</t>
  </si>
  <si>
    <t>thats true</t>
  </si>
  <si>
    <t>I mean i started at 45 seconds getting my own, i managed</t>
  </si>
  <si>
    <t>if we wait therell be hella a lot the last 45 secongs</t>
  </si>
  <si>
    <t>i mean still take some</t>
  </si>
  <si>
    <t>I lost track of time and missed out. So I'd say around 40-50 seconds left, go ahead and clear out your sections, but don't move into anyone else's</t>
  </si>
  <si>
    <t>so we just go around and find the ones surrounded all over the screen?</t>
  </si>
  <si>
    <t>and then at the end GO HAMMMMM</t>
  </si>
  <si>
    <t>yes agreed</t>
  </si>
  <si>
    <t>like the ones that are in a square ??</t>
  </si>
  <si>
    <t>i only take ones that are touching two or more at a time</t>
  </si>
  <si>
    <t>Dont take one unless you see a new one appear</t>
  </si>
  <si>
    <t>until ham</t>
  </si>
  <si>
    <t>say aye if we agreed with 2</t>
  </si>
  <si>
    <t>yea it has to touch</t>
  </si>
  <si>
    <t>so stay in sections no matter what? or 40-50 secs start traveling and collecting?</t>
  </si>
  <si>
    <t>stay in your sections</t>
  </si>
  <si>
    <t>if its surrounded its better</t>
  </si>
  <si>
    <t>"until ham" im dyingggg</t>
  </si>
  <si>
    <t>i like to wait until i see another appear to take again</t>
  </si>
  <si>
    <t>thank :')</t>
  </si>
  <si>
    <t>should we all be frens after this?</t>
  </si>
  <si>
    <t>stay in sections then at 40-50 start getting what you can in own section</t>
  </si>
  <si>
    <t>you think he can read this and is like wtf</t>
  </si>
  <si>
    <t>just make sure to keep track of time so you don't miss out on a whole dollar like i did lol</t>
  </si>
  <si>
    <t>haha i don't know, it's game theory for sure</t>
  </si>
  <si>
    <t>haha i bet he can read it</t>
  </si>
  <si>
    <t>i mean we'll be rich asf and we can be rich asf together</t>
  </si>
  <si>
    <t>yall going to the party later tonight ?</t>
  </si>
  <si>
    <t>as frens</t>
  </si>
  <si>
    <t>we should walk up to each other and say u tryin to buy juul pods</t>
  </si>
  <si>
    <t>this is actually pretty cool lololol</t>
  </si>
  <si>
    <t>hek yee</t>
  </si>
  <si>
    <t>which one?</t>
  </si>
  <si>
    <t>pike or sae?</t>
  </si>
  <si>
    <t>I would hate to see what a group with like one super greedy dude would be like lol</t>
  </si>
  <si>
    <t>sae</t>
  </si>
  <si>
    <t>im lowkey having fun</t>
  </si>
  <si>
    <t>i need juul pods fr fr</t>
  </si>
  <si>
    <t>also idk ab tn</t>
  </si>
  <si>
    <t>that the one with the risky business theme right ?</t>
  </si>
  <si>
    <t>no but really lol :)</t>
  </si>
  <si>
    <t>im buying clothes with mine</t>
  </si>
  <si>
    <t>i need a juul lmao</t>
  </si>
  <si>
    <t>it's pretty cool, we working well now!</t>
  </si>
  <si>
    <t>Me too honestly. And we're getting paid? hell yeah</t>
  </si>
  <si>
    <t>pike and beta are doing risky business</t>
  </si>
  <si>
    <t>ooooo</t>
  </si>
  <si>
    <t>ok so we got our stragety???</t>
  </si>
  <si>
    <t>idk ab sae</t>
  </si>
  <si>
    <t>oop so i guess its pike lol</t>
  </si>
  <si>
    <t>@4 and yes ths group is awesome we gotta keep at it for sure!!</t>
  </si>
  <si>
    <t>ye wait</t>
  </si>
  <si>
    <t>i hear pike likes to break windows at their parties</t>
  </si>
  <si>
    <t>yes we do 1</t>
  </si>
  <si>
    <t>we going ham in our own corners or just all over</t>
  </si>
  <si>
    <t>hope there are like 8 more rounds for more money haha</t>
  </si>
  <si>
    <t>we dont go hame</t>
  </si>
  <si>
    <t>until 45 sec</t>
  </si>
  <si>
    <t>go ham at the end i mean</t>
  </si>
  <si>
    <t>wish we could give out our snaps :(</t>
  </si>
  <si>
    <t>yeee be patient</t>
  </si>
  <si>
    <t>@ 2 i heard they're crazy crazy too</t>
  </si>
  <si>
    <t>.</t>
  </si>
  <si>
    <t>ham in our corners or all over?</t>
  </si>
  <si>
    <t>but do we go ham all over or just in our corners?</t>
  </si>
  <si>
    <t>again i wouldnt take until i see one appear</t>
  </si>
  <si>
    <t>pike is crazy man</t>
  </si>
  <si>
    <t>like does it ever become free range during ham lmao</t>
  </si>
  <si>
    <t>hm idk tbh</t>
  </si>
  <si>
    <t>HAHAHAHAH</t>
  </si>
  <si>
    <t>free range ham LMAO</t>
  </si>
  <si>
    <t>lol we have hours and hours and maybe we can like after we leave this place lol jujst dont discuss anything relevant to the study before hand</t>
  </si>
  <si>
    <t>FREE RANGE HAAAMMMMM</t>
  </si>
  <si>
    <t>can we name our group that</t>
  </si>
  <si>
    <t>is that an option</t>
  </si>
  <si>
    <t>i think we should maybe try to share the last one some are at an advantage cause i play video games so</t>
  </si>
  <si>
    <t>i dont</t>
  </si>
  <si>
    <t>i wonder if they thought that this study would help people create friends too?</t>
  </si>
  <si>
    <t>i mean but if yall wanna go ham everythwere</t>
  </si>
  <si>
    <t>just so you know if anyone penalizes me i will probably penalize you back no doubt lmao</t>
  </si>
  <si>
    <t>we can always ask</t>
  </si>
  <si>
    <t>unless cool math games counts</t>
  </si>
  <si>
    <t>after the study is done</t>
  </si>
  <si>
    <t>or papas pizzeria</t>
  </si>
  <si>
    <t>walk down the steps saying aye so he wont know +laughy emojo+</t>
  </si>
  <si>
    <t>tru tru</t>
  </si>
  <si>
    <t>YESSSSS</t>
  </si>
  <si>
    <t>it does</t>
  </si>
  <si>
    <t>i won't strike first i promise</t>
  </si>
  <si>
    <t>period</t>
  </si>
  <si>
    <t>u can do it</t>
  </si>
  <si>
    <t>emoji</t>
  </si>
  <si>
    <t>we got thissssss</t>
  </si>
  <si>
    <t>free range hammmmm</t>
  </si>
  <si>
    <t>which forner is mine</t>
  </si>
  <si>
    <t>ayooooo</t>
  </si>
  <si>
    <t>okay i have a plan</t>
  </si>
  <si>
    <t>GUYS i figured it out</t>
  </si>
  <si>
    <t>any ideas ?</t>
  </si>
  <si>
    <t>slow down so we are not looking at a blank screen for three minutes each time</t>
  </si>
  <si>
    <t>aye guys wassup!! so we need to not get them all in the beginning</t>
  </si>
  <si>
    <t>break up the area into fourths, each person takes one</t>
  </si>
  <si>
    <t>if we go slowly and only get tokens from tokens that are touching them we get more</t>
  </si>
  <si>
    <t>Hi!</t>
  </si>
  <si>
    <t>hello everyone :)</t>
  </si>
  <si>
    <t>give them time to regenerate</t>
  </si>
  <si>
    <t>you cant go in there and just take everything</t>
  </si>
  <si>
    <t>whats the point of this..</t>
  </si>
  <si>
    <t>they regenerate, but not if they are not there</t>
  </si>
  <si>
    <t>and then go buck wild in the last 45 seconds</t>
  </si>
  <si>
    <t>they only regenerate when they have some by them but we just keep getting them and then waiting</t>
  </si>
  <si>
    <t>if you take a dot that is surrounded by other dots it will regenerate faster</t>
  </si>
  <si>
    <t>yo number 2 knows wassup</t>
  </si>
  <si>
    <t>you cant take everything</t>
  </si>
  <si>
    <t>I am fine with the fourth thing, just don't cross lines if we do that</t>
  </si>
  <si>
    <t>im intrigued but sounds like a group plan, nice strategy!</t>
  </si>
  <si>
    <t>if we give it 90 seconds at the beginning without grabbing any (or only grabbing a few) then there will be more in the long run</t>
  </si>
  <si>
    <t>you have to wait for them to regenerate on the practive i got so much money\</t>
  </si>
  <si>
    <t>bro same</t>
  </si>
  <si>
    <t>you have to be patient and wait for them to regenerate</t>
  </si>
  <si>
    <t>yes, we need to slow down, why i was fining, only thing i could do</t>
  </si>
  <si>
    <t>alsoo 4 sorry for chasing you i got mad cause you were just taking everyghing adn not waiting and im a broke bitch</t>
  </si>
  <si>
    <t>if we stick to our sections, no one steps on anyone's toes, slow down, we'll all get more money in the end</t>
  </si>
  <si>
    <t>does penalizing even help?</t>
  </si>
  <si>
    <t>well i was trying to get you all to slow down</t>
  </si>
  <si>
    <t>how about we all stay in one corner and wait for their corner to regenerate and then go crazy ?</t>
  </si>
  <si>
    <t>so we go for only the ones surrounded by a bunch so they regenerate faster and single ones ? and then go ham at the end??</t>
  </si>
  <si>
    <t>im broke i need money D:</t>
  </si>
  <si>
    <t>so i guess not, but my point is still valid</t>
  </si>
  <si>
    <t>it took me 45 seconds roughly in the practice round to get all of the remaining tokens and I only took tokens that were touched by at least two other tokens</t>
  </si>
  <si>
    <t>lmao me too</t>
  </si>
  <si>
    <t>dont go ham at the end</t>
  </si>
  <si>
    <t>thats why im here</t>
  </si>
  <si>
    <t>dont go ham?</t>
  </si>
  <si>
    <t>dont go ham</t>
  </si>
  <si>
    <t>wait why</t>
  </si>
  <si>
    <t>so slow and steady and THEN crazy and we get ALL the ham</t>
  </si>
  <si>
    <t>ah i see isee! if we need help slowing down should we rresult to penalizing or no?</t>
  </si>
  <si>
    <t>So 1, you take the top left, 2 takes bottom left, 3 takes top right, 4 takes bottom right</t>
  </si>
  <si>
    <t>yea last 45 seconds</t>
  </si>
  <si>
    <t>yea but at the end</t>
  </si>
  <si>
    <t>last 45 seconds go ham</t>
  </si>
  <si>
    <t>i wonder if we wait long enough if the whole screen will become tokens</t>
  </si>
  <si>
    <t>okay yea thats what i meant</t>
  </si>
  <si>
    <t>BUT BE PATIENT</t>
  </si>
  <si>
    <t>don't penalize anyone. If we stick to our sections, leave the others to do what they want with theirs</t>
  </si>
  <si>
    <t>If we have our own sections there is no need for penalizing as long as we stay in sections</t>
  </si>
  <si>
    <t>i swear the more tokens around it the more will regenerate</t>
  </si>
  <si>
    <t>or we could all get the same number of tokens like 5 and then wait for them to come back and then with a minute or so left get the ones left</t>
  </si>
  <si>
    <t>i need money to buy juul pods</t>
  </si>
  <si>
    <t>so we trashing my idea lol</t>
  </si>
  <si>
    <t>:(((</t>
  </si>
  <si>
    <t>we gotta make the $$$</t>
  </si>
  <si>
    <t>1 knows what's up</t>
  </si>
  <si>
    <t>not the juul pods lmao</t>
  </si>
  <si>
    <t>ooooo i actually kinda like 3 idea</t>
  </si>
  <si>
    <t>let's get that $30 prize</t>
  </si>
  <si>
    <t>thanks 4</t>
  </si>
  <si>
    <t>3 whats ur idea</t>
  </si>
  <si>
    <t>we each have our own corner</t>
  </si>
  <si>
    <t>plan a or plan b?</t>
  </si>
  <si>
    <t>and that way we dont compete for more</t>
  </si>
  <si>
    <t>if were patient it wont matter</t>
  </si>
  <si>
    <t>thats what 3 said</t>
  </si>
  <si>
    <t>everyone stay in their corner and wait for their area to regenerate and then go crazy</t>
  </si>
  <si>
    <t>I think we should all just stick to our sections</t>
  </si>
  <si>
    <t>we have to work together i think</t>
  </si>
  <si>
    <t>yea but that way everyone has control of their own</t>
  </si>
  <si>
    <t>i'm fine with sections</t>
  </si>
  <si>
    <t>That way if one of us is going faster, we aren't denying other people their tokens</t>
  </si>
  <si>
    <t>everyone aggree on sticking to a section?</t>
  </si>
  <si>
    <t>i think thats the point of this to study if humans will betray others for more money</t>
  </si>
  <si>
    <t>If you're voting for sections, say aye</t>
  </si>
  <si>
    <t>watch this one have like 5 tokens</t>
  </si>
  <si>
    <t>i think thats the point of this experiment</t>
  </si>
  <si>
    <t>lol whoops</t>
  </si>
  <si>
    <t>well we out here broke broke so..</t>
  </si>
  <si>
    <t>if its got 5 then we ait</t>
  </si>
  <si>
    <t>the ayes have it</t>
  </si>
  <si>
    <t>alright i have top left</t>
  </si>
  <si>
    <t>but i dont think im betraying you guys by sticking to my own corner</t>
  </si>
  <si>
    <t>okay cool. so again, 1 takes top left, 2 takes bottom left, 3 takes top right, 4 takes bottom right</t>
  </si>
  <si>
    <t>if youre patient you wont be broke broke but i feel u</t>
  </si>
  <si>
    <t>i have bottom right</t>
  </si>
  <si>
    <t>if i jacked one of yalls corners i think thats betrayal</t>
  </si>
  <si>
    <t>you can stick to ur own corner</t>
  </si>
  <si>
    <t>i'm not tryna sabotage any of yall lol</t>
  </si>
  <si>
    <t>good deal, let's get it</t>
  </si>
  <si>
    <t>as long as we aint snatching each others coins we good</t>
  </si>
  <si>
    <t>plz don't penalize it only hurts all of us??</t>
  </si>
  <si>
    <t>i want us all to be rich rich w the 30$</t>
  </si>
  <si>
    <t>im not gonna take ur whole corner i wanna all make money</t>
  </si>
  <si>
    <t>i want us all to make money</t>
  </si>
  <si>
    <t>we can do it</t>
  </si>
  <si>
    <t>3 if u take everything in ur corner we wont make money</t>
  </si>
  <si>
    <t>if its surrounded take it</t>
  </si>
  <si>
    <t>sorry 1 didnt mean to do that</t>
  </si>
  <si>
    <t>yo 3 wyd in my corner</t>
  </si>
  <si>
    <t>lol my b</t>
  </si>
  <si>
    <t>fuck the corners its not working</t>
  </si>
  <si>
    <t>forgot to slow down sorry lol</t>
  </si>
  <si>
    <t>just be patient</t>
  </si>
  <si>
    <t>go hame</t>
  </si>
  <si>
    <t>nice! I did even better that time</t>
  </si>
  <si>
    <t>can we go back to corners</t>
  </si>
  <si>
    <t>forner lol</t>
  </si>
  <si>
    <t>im glad were working together</t>
  </si>
  <si>
    <t>sorry 3 should have just warned you, but lets try to stay in lane</t>
  </si>
  <si>
    <t>yes pls</t>
  </si>
  <si>
    <t>i didn't know what i was allowed to take</t>
  </si>
  <si>
    <t>and not penizilating each other</t>
  </si>
  <si>
    <t>i agree number two</t>
  </si>
  <si>
    <t>you can take anything as long as you dont just go ham</t>
  </si>
  <si>
    <t>i also got a lot more when I had my own corner</t>
  </si>
  <si>
    <t>lol soooo i gt the sweats! haha that was wild, i like that strategy alot but i get nervous when the seconds start really boiling down</t>
  </si>
  <si>
    <t>my brain no work big good</t>
  </si>
  <si>
    <t>i caveman</t>
  </si>
  <si>
    <t>sis what lol</t>
  </si>
  <si>
    <t>so we wanna do corners??</t>
  </si>
  <si>
    <t>sorry sorry</t>
  </si>
  <si>
    <t>yeah, just try to stay calm. At 50 seconds you have more than enough time to get your section</t>
  </si>
  <si>
    <t>i like corners lmao</t>
  </si>
  <si>
    <t>you got more cause you were taking everythign and not being patient therefore the other two corners didnt get anything</t>
  </si>
  <si>
    <t>how we wanna do it</t>
  </si>
  <si>
    <t>yeah i think that's a good time</t>
  </si>
  <si>
    <t>there's too much happening when I look at a big screen</t>
  </si>
  <si>
    <t>i always forgett to wait lol but yes this is good</t>
  </si>
  <si>
    <t>oop pop off 4</t>
  </si>
  <si>
    <t>i stayed in my own corner though?</t>
  </si>
  <si>
    <t>1*</t>
  </si>
  <si>
    <t>but if we each have our own corner we control how many pop up and then when we go ham at the end we have our own corners</t>
  </si>
  <si>
    <t>i was only taking what was in my own corner?</t>
  </si>
  <si>
    <t>and we get more and dont take others</t>
  </si>
  <si>
    <t>if you have your own corner and only take from ur corner it will regenerate anywhere</t>
  </si>
  <si>
    <t>that is true too</t>
  </si>
  <si>
    <t>we still work together by optimizing how many we get but we control our own tokens and we dont step on each others toes</t>
  </si>
  <si>
    <t>so if i took from my corner it may regenerate in another corner</t>
  </si>
  <si>
    <t>so you dont get the most</t>
  </si>
  <si>
    <t>no bc if you pick the middle ones it will still regenerate in the middle</t>
  </si>
  <si>
    <t>i just know that when we went everywhere i got half as many as when I was in my own corner</t>
  </si>
  <si>
    <t>lmao 3 cracking me tf up tho</t>
  </si>
  <si>
    <t>i feel you 2</t>
  </si>
  <si>
    <t>so I liked that</t>
  </si>
  <si>
    <t>plus I think everyone got more when we did it that way</t>
  </si>
  <si>
    <t>its random cause when we had our own corners me and another didnt' get any cause it was just regenerating in 2s corner</t>
  </si>
  <si>
    <t>okay then i'll take a different corner</t>
  </si>
  <si>
    <t>we can alternate corners</t>
  </si>
  <si>
    <t>no im not saying that</t>
  </si>
  <si>
    <t>1 2</t>
  </si>
  <si>
    <t>hm we could do that</t>
  </si>
  <si>
    <t>we still have an hour of this haha</t>
  </si>
  <si>
    <t>i think this is the last one.</t>
  </si>
  <si>
    <t>AN HOUR</t>
  </si>
  <si>
    <t>every 100 seconds go to the next corner</t>
  </si>
  <si>
    <t>my soul cant handle this</t>
  </si>
  <si>
    <t>like clockwise</t>
  </si>
  <si>
    <t>Really? It doesn't feel like it's been an hour and a half yet</t>
  </si>
  <si>
    <t>AN HOUR OF MONEY :D</t>
  </si>
  <si>
    <t>yea clockwise ig</t>
  </si>
  <si>
    <t>how about we alternate each round</t>
  </si>
  <si>
    <t>i wonder if they may switch the rules up on us</t>
  </si>
  <si>
    <t>hm idk i like just going everywhere</t>
  </si>
  <si>
    <t>That would make sense. 3 solo rounds, 3 team rounds, then something else</t>
  </si>
  <si>
    <t>so... hows everyones day</t>
  </si>
  <si>
    <t>we end at 430 i believe and we were in here i believe at exactly 3 or 5 after but it doesnt lol</t>
  </si>
  <si>
    <t>i dont wanna do corners tbh it feels confinded</t>
  </si>
  <si>
    <t>confined</t>
  </si>
  <si>
    <t>okay this round we try going going clockwise every 100 seconds</t>
  </si>
  <si>
    <t>ok or 30 seconds</t>
  </si>
  <si>
    <t>papas pizzeria did not prepare me for this</t>
  </si>
  <si>
    <t>it feels like only 30 or an hour has gone by</t>
  </si>
  <si>
    <t>whos gonna keep time of that</t>
  </si>
  <si>
    <t>lets do 30 seconds</t>
  </si>
  <si>
    <t>yea tru 3</t>
  </si>
  <si>
    <t>Try to stick to the sections, though. it's what will benefit us all the most</t>
  </si>
  <si>
    <t>okay every 30 seconds we go clockwise</t>
  </si>
  <si>
    <t>u have to keep time</t>
  </si>
  <si>
    <t>what is the 'hypothesis' theyre testing i have to answer questions about it</t>
  </si>
  <si>
    <t>but i sure am not paying attention of the timer until like 48 secs</t>
  </si>
  <si>
    <t>okie dokie</t>
  </si>
  <si>
    <t>i'm starting bottom left if thats okay</t>
  </si>
  <si>
    <t>they are looking at game theory</t>
  </si>
  <si>
    <t>if you see someone else move you move too</t>
  </si>
  <si>
    <t>oh i have no clue</t>
  </si>
  <si>
    <t>thats ok yea lok at others</t>
  </si>
  <si>
    <t>like we didn't work together at beginning, but now we are</t>
  </si>
  <si>
    <t>it might be something about how being given the ability to communicate changes how you go about the activity</t>
  </si>
  <si>
    <t>my section cut off is here correct or left 1?</t>
  </si>
  <si>
    <t>yeah like its how you all were going ham at the beginning because to get as much as you could, but now we work together, so we all can benefit</t>
  </si>
  <si>
    <t>okay 2 i like the way you think</t>
  </si>
  <si>
    <t>so are we rotating or just going crazy?</t>
  </si>
  <si>
    <t>idk what 1 is doing</t>
  </si>
  <si>
    <t>rotating i think</t>
  </si>
  <si>
    <t>idk what we r doing</t>
  </si>
  <si>
    <t>guys that was bad</t>
  </si>
  <si>
    <t>i think we need a better plan</t>
  </si>
  <si>
    <t>09-27-2019 14.39.49</t>
  </si>
  <si>
    <t>group-9_09-27-2019-14.39.49</t>
  </si>
  <si>
    <t>6b93e165-7c8d-4bb8-a917-0feba74f4457</t>
  </si>
  <si>
    <t>Heck yea!</t>
  </si>
  <si>
    <t>19ceca12-0a48-4c18-b6e7-4f3ce426bea1</t>
  </si>
  <si>
    <t>see how much better that was?</t>
  </si>
  <si>
    <t>Fine work Ladies and Gentlemen</t>
  </si>
  <si>
    <t>3a1103fb-9ce6-4c37-aa1b-32008ffa29e3</t>
  </si>
  <si>
    <t>that was soo good</t>
  </si>
  <si>
    <t>group-8_09-27-2019-14.39.49</t>
  </si>
  <si>
    <t>ff570eb0-cde1-44be-87c7-bafb717f284e</t>
  </si>
  <si>
    <t>that was better guys but still not great</t>
  </si>
  <si>
    <t>im so sorry for not understanding before</t>
  </si>
  <si>
    <t>The only thing I would change is allow more time for final pick up</t>
  </si>
  <si>
    <t>well now you've learned</t>
  </si>
  <si>
    <t>ad9e3245-a151-4155-bcf5-e9ebd579ea9a</t>
  </si>
  <si>
    <t>yea lets wait 1 minute before eating</t>
  </si>
  <si>
    <t>i only got 50 tokens i think someone got even less than me and someone got over 100</t>
  </si>
  <si>
    <t>Good work 3</t>
  </si>
  <si>
    <t>You've come a long way</t>
  </si>
  <si>
    <t>I'm proud of you &lt;3</t>
  </si>
  <si>
    <t>and STAY IN YOUR CORNER</t>
  </si>
  <si>
    <t>i also hope you've also learned tat this means read when you're told to :P</t>
  </si>
  <si>
    <t>does everyone agree with waiting one minute</t>
  </si>
  <si>
    <t>Huh?</t>
  </si>
  <si>
    <t>i read itttt</t>
  </si>
  <si>
    <t>Oh lol</t>
  </si>
  <si>
    <t>6de6b46a-0793-4516-a88a-0cb20c964ac8</t>
  </si>
  <si>
    <t>Shots fired</t>
  </si>
  <si>
    <t>a1b8f2fc-a850-43d8-ac3b-c9b90e65bbba</t>
  </si>
  <si>
    <t>b2873f46-d897-44da-93bd-74be1f5a4dee</t>
  </si>
  <si>
    <t>whatever, that's the past</t>
  </si>
  <si>
    <t>oh well lol i appologized and were doing better now</t>
  </si>
  <si>
    <t>I was trying to telepathically tell you all the plan before we had a chat but I guess that didn't get through huh</t>
  </si>
  <si>
    <t>so at 180 seconds.. but even then do not get all of them just get some from a spot wheres there is alot but not all of them so they regenerate</t>
  </si>
  <si>
    <t>well, 6th(?) verse, same as the one before it, (but not same as the first)</t>
  </si>
  <si>
    <t>I'm proud of you all soldiers. The vast improvement is to be commended</t>
  </si>
  <si>
    <t>I wonder if the other group is sucking lol. That would be a tad humorous</t>
  </si>
  <si>
    <t>the more there are the faster they regenrate</t>
  </si>
  <si>
    <t>Uh oh...We are being monitored</t>
  </si>
  <si>
    <t>#BigBrother</t>
  </si>
  <si>
    <t>it would be so funny</t>
  </si>
  <si>
    <t>I wonder if they will tell us?</t>
  </si>
  <si>
    <t>Prolly not</t>
  </si>
  <si>
    <t>This whole deal seems very hush hush and a bit sketchy</t>
  </si>
  <si>
    <t>yea thats what i was thinking</t>
  </si>
  <si>
    <t>it's just that the anonymity increases the consistiency</t>
  </si>
  <si>
    <t>Yea. That's what I was thinking too</t>
  </si>
  <si>
    <t>Hippa</t>
  </si>
  <si>
    <t>Well it's about that time</t>
  </si>
  <si>
    <t>SHOWTIME</t>
  </si>
  <si>
    <t>if their is already a big clump of them u can get a few bc theyll just regenrate but not ALL of them</t>
  </si>
  <si>
    <t>yall theres none in my corner im sad'</t>
  </si>
  <si>
    <t>alternate tip: use the mouse to point at your corner point</t>
  </si>
  <si>
    <t>eat all your corner when there is 40 secs left</t>
  </si>
  <si>
    <t>go go go</t>
  </si>
  <si>
    <t>1 You're a genius</t>
  </si>
  <si>
    <t>#3 wtf</t>
  </si>
  <si>
    <t>Ok. Everyone listen</t>
  </si>
  <si>
    <t>great job everyone</t>
  </si>
  <si>
    <t>are we supposed to be sharing lol</t>
  </si>
  <si>
    <t>ok who is piscis here?</t>
  </si>
  <si>
    <t>Should we try farming?</t>
  </si>
  <si>
    <t>at least to a minor extent</t>
  </si>
  <si>
    <t>There is a smart way to do this and number 3, you're kinda screwing it up but no matter</t>
  </si>
  <si>
    <t>ok so whats the plan</t>
  </si>
  <si>
    <t>we have so much time after eac round</t>
  </si>
  <si>
    <t>If its not obvious we need to stop getting all the tokens at the beggining so they can regenerate</t>
  </si>
  <si>
    <t>ideally, you allow them to grow back</t>
  </si>
  <si>
    <t>First order of business. Monetary penalties is stupid, it's costing you money. It's stupid. Agreed?</t>
  </si>
  <si>
    <t>evryone should get a corner then</t>
  </si>
  <si>
    <t>ya, the ones i did was to try and signal to #3</t>
  </si>
  <si>
    <t>So we don't use the penalties agreed?</t>
  </si>
  <si>
    <t>and what happend then</t>
  </si>
  <si>
    <t>Nobody uses them</t>
  </si>
  <si>
    <t>sooo sorry</t>
  </si>
  <si>
    <t>lookslike it</t>
  </si>
  <si>
    <t>If we all agreed to not click on any for 30 seconds there would be so much more</t>
  </si>
  <si>
    <t>Why not take a few from each patches then come back to them after they grow?</t>
  </si>
  <si>
    <t>ok lets wait 30 seconds before playing</t>
  </si>
  <si>
    <t>Ok. Rule 1: No Penalties</t>
  </si>
  <si>
    <t>i was initially trying to leave patches of 3ish adjacent to one square</t>
  </si>
  <si>
    <t>how do they grow back again</t>
  </si>
  <si>
    <t>so they would grow back</t>
  </si>
  <si>
    <t>OK lets go to each corner nd wait 30 sec i take rigth up</t>
  </si>
  <si>
    <t>Rule 2: Our communal grid here is a 26x26 grid and there are 4 of us</t>
  </si>
  <si>
    <t>but allow collecting of what is there</t>
  </si>
  <si>
    <t>Leave some in a patch</t>
  </si>
  <si>
    <t>the strategy is to rapidly click them only at the very end (30 seconds left)..... besdies that we cant click them or they wont regenrate as fast or at all</t>
  </si>
  <si>
    <t>That leaves us each with a 13x13 block or quadrant</t>
  </si>
  <si>
    <t>they grow back by being near other ones</t>
  </si>
  <si>
    <t>So I say, everyone get's a quadrant and can do whatever the heck they want qth it</t>
  </si>
  <si>
    <t>and when none are left, no more can sow up</t>
  </si>
  <si>
    <t>no 1 minute left</t>
  </si>
  <si>
    <t>where is person 1</t>
  </si>
  <si>
    <t>How can you tell where the boundaries are?</t>
  </si>
  <si>
    <t>30 seconds is too little time</t>
  </si>
  <si>
    <t>okat thats fine just not ALL of them</t>
  </si>
  <si>
    <t>ok lets go with the 30 sec at the beggining</t>
  </si>
  <si>
    <t>we'll just stay in the genral vacinities</t>
  </si>
  <si>
    <t>I propose 1 takes top left, I'll take top right, 3 bottom left and 4 bottom right</t>
  </si>
  <si>
    <t>the quadrants might be a bit unfair though</t>
  </si>
  <si>
    <t>does everyone agree to wait 30 seconds at the beggining</t>
  </si>
  <si>
    <t>yes so im right left</t>
  </si>
  <si>
    <t>I agree with all this</t>
  </si>
  <si>
    <t>I say we also immediately pick up every token on our border</t>
  </si>
  <si>
    <t>left up</t>
  </si>
  <si>
    <t>got you 1</t>
  </si>
  <si>
    <t>the initial distribution is completely random, but not uniform</t>
  </si>
  <si>
    <t>just everyone get in a corner</t>
  </si>
  <si>
    <t>The unfairness will be up to chance. Nobody can be done wrong by another's hand if we do quadrants</t>
  </si>
  <si>
    <t>or do you think it's a good idea to just go with it</t>
  </si>
  <si>
    <t>yall wanna do monetary pentalys?</t>
  </si>
  <si>
    <t>We have 37 secs</t>
  </si>
  <si>
    <t>Do that</t>
  </si>
  <si>
    <t>no lol</t>
  </si>
  <si>
    <t>lets do the quadrant thing</t>
  </si>
  <si>
    <t>top left 13^2</t>
  </si>
  <si>
    <t>i think we shouldnt unless someone gets into someone elses corner or starts before we all wait 30 seconds</t>
  </si>
  <si>
    <t>Count 13 from your corners and mark your territiory</t>
  </si>
  <si>
    <t>ok group at 210 we go</t>
  </si>
  <si>
    <t>okay good everyone in there corner  like to see  it</t>
  </si>
  <si>
    <t>Make discernable borders</t>
  </si>
  <si>
    <t>persons 2 and 3 why did you click all of your corner</t>
  </si>
  <si>
    <t>And leave some until about the last 20 secs then pick them all up for max efficiency</t>
  </si>
  <si>
    <t>3 dont eat my corner</t>
  </si>
  <si>
    <t>next timed ont get all of yor things so fast bc now theyre not regenrating</t>
  </si>
  <si>
    <t>yea sorry</t>
  </si>
  <si>
    <t>Start picking them all up?</t>
  </si>
  <si>
    <t>whenever...in your quad</t>
  </si>
  <si>
    <t>Welp...I think we have it figured out</t>
  </si>
  <si>
    <t>how many more rounds lol we're golden</t>
  </si>
  <si>
    <t>i think we did good</t>
  </si>
  <si>
    <t>"you're a genius" i simply find modern solutions to modern problems</t>
  </si>
  <si>
    <t>in fact, that's why i'm even here</t>
  </si>
  <si>
    <t>same thing next time?</t>
  </si>
  <si>
    <t>I would like to thank each of you for not being a greedy *insert expletive here* and for adhering to the plan</t>
  </si>
  <si>
    <t>Does anyone know if windex gets rid of cockroaches?</t>
  </si>
  <si>
    <t>It helps when everyone is being logical</t>
  </si>
  <si>
    <t>eating ur corner at 40 seconds was a good idea.. also start at the edges and eat inward bc then it will keep regenrating in the middle</t>
  </si>
  <si>
    <t>So what's everyone's favorite movie?</t>
  </si>
  <si>
    <t>to what extent are you needing to be rid of cockroaches via windex</t>
  </si>
  <si>
    <t>horror movies</t>
  </si>
  <si>
    <t>ok lets do that</t>
  </si>
  <si>
    <t>nothing ong-term, but it might kill a single one from a direct hit</t>
  </si>
  <si>
    <t>anyone see It 2?</t>
  </si>
  <si>
    <t>That's not a favorite</t>
  </si>
  <si>
    <t>No I haven't seen It 2</t>
  </si>
  <si>
    <t>i dont have a favoirte just anything scaryy</t>
  </si>
  <si>
    <t>how much money do u guys have so far</t>
  </si>
  <si>
    <t>My favorite is Gladiator</t>
  </si>
  <si>
    <t>Anyone seen it?</t>
  </si>
  <si>
    <t>oo</t>
  </si>
  <si>
    <t>i prefer action and sci-fi</t>
  </si>
  <si>
    <t>My favorite in that genre is prolly Avatar</t>
  </si>
  <si>
    <t>The tall smurfs not Caillou with a head tattoo</t>
  </si>
  <si>
    <t>avater was pretty dope, i don't see why everyone hates it</t>
  </si>
  <si>
    <t>3 and 4...care to weigh in?</t>
  </si>
  <si>
    <t>ive never seen avatar</t>
  </si>
  <si>
    <t>Does it have to be one?</t>
  </si>
  <si>
    <t>but it seems cool</t>
  </si>
  <si>
    <t>I mean I guess not</t>
  </si>
  <si>
    <t>"caillou with a head tatoo" disrespect Aang again, i dare you! i double-dare you!</t>
  </si>
  <si>
    <t>i thought it was funny</t>
  </si>
  <si>
    <t>The Holy Grail</t>
  </si>
  <si>
    <t>(unless you mean the movie version, that was garbage)</t>
  </si>
  <si>
    <t>I meant no disrespect...twas simply an identifying remark</t>
  </si>
  <si>
    <t>Ive never seen it 4</t>
  </si>
  <si>
    <t>It's on netflix</t>
  </si>
  <si>
    <t>But people love it so it's prolly good</t>
  </si>
  <si>
    <t>The birds work for the boureguise</t>
  </si>
  <si>
    <t>[BLANK]</t>
  </si>
  <si>
    <t>[2]</t>
  </si>
  <si>
    <t>[3]</t>
  </si>
  <si>
    <t>[4]</t>
  </si>
  <si>
    <t>Line #</t>
  </si>
  <si>
    <t>Player #</t>
  </si>
  <si>
    <t>Dialog</t>
  </si>
  <si>
    <t>Participant ID</t>
  </si>
  <si>
    <t>Chat 1 (Rd 4)</t>
  </si>
  <si>
    <t>GROUP 1 (09-06-2018 17.31.02)</t>
  </si>
  <si>
    <t>Chat 3 (Rd 6)</t>
  </si>
  <si>
    <t>Chat 2 (Rd 5)</t>
  </si>
  <si>
    <t>During Rd4</t>
  </si>
  <si>
    <t>Off-Topic</t>
  </si>
  <si>
    <t>During Rd5</t>
  </si>
  <si>
    <t>During Rd6</t>
  </si>
  <si>
    <t>GROUP 2 (09-06-2018 17.31.02)</t>
  </si>
  <si>
    <t>Sharing Info (Exp Info)</t>
  </si>
  <si>
    <t>GROUP 3 (09-14-2018 13.24.26)</t>
  </si>
  <si>
    <t>GROUP 4 (09-14-2018 13.24.26)</t>
  </si>
  <si>
    <t>Sharing Info (Exp info)</t>
  </si>
  <si>
    <t>GROUP 5 (09-18-2018 17.29.37)</t>
  </si>
  <si>
    <t>GROUP 6 (09-18-2018 17.29.37)</t>
  </si>
  <si>
    <t>GROUP 7 (01-24-2019 17.21.54)</t>
  </si>
  <si>
    <t>Praise</t>
  </si>
  <si>
    <t>GROUP 8 (01-24-2019 17.21.54)</t>
  </si>
  <si>
    <t>GROUP 9 (01-24-2019 17.21.54)</t>
  </si>
  <si>
    <t>GROUP 10 (09-10-2019 15.26.01)</t>
  </si>
  <si>
    <t>Sharing Info (Eco Info/Proposal)</t>
  </si>
  <si>
    <t>Praise/Encouragment</t>
  </si>
  <si>
    <t>Sharing Info (Eco Info)</t>
  </si>
  <si>
    <t>Eco Info</t>
  </si>
  <si>
    <t>Rule Info</t>
  </si>
  <si>
    <t>Monitoring Earnings</t>
  </si>
  <si>
    <t>Sharing Info (Eco Info/Monitor Resource)</t>
  </si>
  <si>
    <t xml:space="preserve">Monitor Resource </t>
  </si>
  <si>
    <t>Monitor Resource</t>
  </si>
  <si>
    <t>Exp Info</t>
  </si>
  <si>
    <t>Monitor Earnings</t>
  </si>
  <si>
    <t>Warn</t>
  </si>
  <si>
    <t>Sharing Info/Praise</t>
  </si>
  <si>
    <t>Input for Harvest Strategy</t>
  </si>
  <si>
    <t>GROUP 11 (09-10-2019 15.26.01)</t>
  </si>
  <si>
    <t>Encouragement</t>
  </si>
  <si>
    <t xml:space="preserve">Monitoring Earnings </t>
  </si>
  <si>
    <t>Monitoring Resource</t>
  </si>
  <si>
    <t xml:space="preserve">Off-Topic </t>
  </si>
  <si>
    <t>GROUP 12 (09-20-2019 14.32.10)</t>
  </si>
  <si>
    <t xml:space="preserve">Proposal </t>
  </si>
  <si>
    <t>GROUP 13 (09-20-2019 14.32.10)</t>
  </si>
  <si>
    <t xml:space="preserve">Clarifying Private Properties </t>
  </si>
  <si>
    <t>Encouragment</t>
  </si>
  <si>
    <t>GROUP 14 (09-20-2019 14.32.10)</t>
  </si>
  <si>
    <t>GROUP 15 (09-13-2018 17.25.23)</t>
  </si>
  <si>
    <t>Chat 1 (Rd 1)</t>
  </si>
  <si>
    <t>Chat 2 (Rd 2)</t>
  </si>
  <si>
    <t>Chat 3 (Rd 3)</t>
  </si>
  <si>
    <t xml:space="preserve">Rule Info </t>
  </si>
  <si>
    <t>GROUP 16 (09-13-2018 17.25.23)</t>
  </si>
  <si>
    <t>Off-Topic/Humor</t>
  </si>
  <si>
    <t>During Rd3</t>
  </si>
  <si>
    <t>GROUP 17 (09-21-2018 13.26.35)</t>
  </si>
  <si>
    <t>During Rd1</t>
  </si>
  <si>
    <t xml:space="preserve">Monitoring Behavior </t>
  </si>
  <si>
    <t>During Rd2</t>
  </si>
  <si>
    <t xml:space="preserve">Monitoring Resource </t>
  </si>
  <si>
    <t xml:space="preserve">Exp Info </t>
  </si>
  <si>
    <t>GROUP 18 (09-21-2018 13.26.35)</t>
  </si>
  <si>
    <t xml:space="preserve">Encouragement </t>
  </si>
  <si>
    <t>GROUP 19 (09-25-2018 17.25.31)</t>
  </si>
  <si>
    <t>GROUP 20 (09-25-2018 17.25.31)</t>
  </si>
  <si>
    <t>GROUP 21 (01-25-2019 13.15.52)</t>
  </si>
  <si>
    <t xml:space="preserve">Encouragment </t>
  </si>
  <si>
    <t xml:space="preserve">Praise </t>
  </si>
  <si>
    <t xml:space="preserve">Polite/Encouragment </t>
  </si>
  <si>
    <t>GROUP 22 (01-25-2019 13.15.52)</t>
  </si>
  <si>
    <t xml:space="preserve">Exp Info/Encouragment </t>
  </si>
  <si>
    <t>GROUP 23 (09-06-2019 14.36.01)</t>
  </si>
  <si>
    <t>GROUP 24 (09-06-2019 14.36.01)</t>
  </si>
  <si>
    <t>Ambiguous</t>
  </si>
  <si>
    <t>Tell (D10)/Rule Info</t>
  </si>
  <si>
    <t>GROUP 25 (09-06-2019 14.36.01)</t>
  </si>
  <si>
    <t>GROUP 26 (09-07-2018 13.29.04)</t>
  </si>
  <si>
    <t>GROUP 27 (09-07-2018 13.29.04)</t>
  </si>
  <si>
    <t xml:space="preserve">Enouragement </t>
  </si>
  <si>
    <t xml:space="preserve">Tell </t>
  </si>
  <si>
    <t>GROUP 28 (09-07-2018 13.29.04)</t>
  </si>
  <si>
    <t>GROUP 29 (09-12-2018 15.13.56)</t>
  </si>
  <si>
    <t>GROUP 30 (09-12-2018 15.13.56)</t>
  </si>
  <si>
    <t>GROUP 31 (09-12-2018 15.13.56)</t>
  </si>
  <si>
    <t>GROUP 32 (09-27-2018 17.26.33)</t>
  </si>
  <si>
    <t>Input</t>
  </si>
  <si>
    <t>GROUP 33 (09-27-2018 17.26.33)</t>
  </si>
  <si>
    <t>GROUP 34 (09-19-2019 17.22.17)</t>
  </si>
  <si>
    <t>Humor</t>
  </si>
  <si>
    <t>GROUP 35 (09-19-2019 17.22.17)</t>
  </si>
  <si>
    <t>GROUP 36 (09-19-2019 17.22.17)</t>
  </si>
  <si>
    <t>GROUP 37 (09-11-2018 17.33.35)</t>
  </si>
  <si>
    <t>GROUP 38 (09-11-2018 17.33.35)</t>
  </si>
  <si>
    <t xml:space="preserve">Clarifying Private Property Concern </t>
  </si>
  <si>
    <t>GROUP 39 (09-11-2018 17.33.35)</t>
  </si>
  <si>
    <t>GROUP 40 (09-20-2018 17.26.33)</t>
  </si>
  <si>
    <t>GROUP 41 (09-20-2018 17.26.33)</t>
  </si>
  <si>
    <t>GROUP 42 (09-20-2018 17.26.33)</t>
  </si>
  <si>
    <t>GROUP 43 (09-28-2018 13.31.14)</t>
  </si>
  <si>
    <t xml:space="preserve">Monitoring Resource/Humor </t>
  </si>
  <si>
    <t>GROUP 44 (09-28-2018 13.31.14)</t>
  </si>
  <si>
    <t>GROUP 45 (09-28-2018 13.31.14)</t>
  </si>
  <si>
    <t>GROUP 46 (09-17-2019 15.17.45)</t>
  </si>
  <si>
    <t>GROUP 47 (09-17-2019 15.17.45)</t>
  </si>
  <si>
    <t>GROUP 48 (01-23-2019 15.05.00)</t>
  </si>
  <si>
    <t>GROUP 49 (01-23-2019 15.05.00)</t>
  </si>
  <si>
    <t>GROUP 50 (01-31-2019 17.28.34)</t>
  </si>
  <si>
    <t>GROUP 51 (01-31-2019 17.28.34)</t>
  </si>
  <si>
    <t>GROUP 52 (02-07-2019 17.05.25)</t>
  </si>
  <si>
    <t>GROUP 53 (02-07-2019 17.05.25)</t>
  </si>
  <si>
    <t>GROUP 54 (02-14-2019 17.09.40)</t>
  </si>
  <si>
    <t>GROUP 55 (02-14-2019 17.09.40)</t>
  </si>
  <si>
    <t>GROUP 56 (09-12-2019 17.25.31)</t>
  </si>
  <si>
    <t>GROUP 57 (09-12-2019 17.25.31)</t>
  </si>
  <si>
    <t>GROUP 58 (09-12-2019 17.25.31)</t>
  </si>
  <si>
    <t xml:space="preserve">Monitoring Resource/Praise </t>
  </si>
  <si>
    <t>GROUP 59 (09-24-2019 15.20.47)</t>
  </si>
  <si>
    <t xml:space="preserve">Clarifying Private Property Boundaries </t>
  </si>
  <si>
    <t>GROUP 60 (09-24-2019 15.20.47)</t>
  </si>
  <si>
    <t>GROUP 61 (01-29-2019 17.21.53)</t>
  </si>
  <si>
    <t xml:space="preserve">awesome. </t>
  </si>
  <si>
    <t>everyone still okay with not using the penalty?</t>
  </si>
  <si>
    <t xml:space="preserve">Eco Info </t>
  </si>
  <si>
    <t xml:space="preserve">i agree. </t>
  </si>
  <si>
    <t>i was gonna ask if there was a strategy to controlling when/where they repopulate</t>
  </si>
  <si>
    <t>correct no penalties</t>
  </si>
  <si>
    <t xml:space="preserve">them being grouped means better regenerationand </t>
  </si>
  <si>
    <t>Rule Info (D2)</t>
  </si>
  <si>
    <t xml:space="preserve">so we keep our method but we all gotta wathc time! </t>
  </si>
  <si>
    <t>GROUP 62 (01-29-2019 17.21.53)</t>
  </si>
  <si>
    <t xml:space="preserve">yeah </t>
  </si>
  <si>
    <t>my math was pretty bad we dont all get 5x5 we get like 12x12 corners</t>
  </si>
  <si>
    <t>GROUP 63 (02-01-2019 13.23.27)</t>
  </si>
  <si>
    <t>GROUP 64 (02-01-2019 13.23.27)</t>
  </si>
  <si>
    <t>GROUP 65 (02-08-2019 13.12.29)</t>
  </si>
  <si>
    <t>GROUP 66 (02-08-2019 13.12.29)</t>
  </si>
  <si>
    <t xml:space="preserve">Monitoring Behavior/Sharing Eco Info  </t>
  </si>
  <si>
    <t>GROUP 67 (02-12-2019 17.10.06)</t>
  </si>
  <si>
    <t>Monitoring Resource/Earnings</t>
  </si>
  <si>
    <t>GROUP 68 (02-12-2019 17.10.06)</t>
  </si>
  <si>
    <t>GROUP 69 (09-13-2019 14.34.21)</t>
  </si>
  <si>
    <t>GROUP 70 (09-13-2019 14.34.21)</t>
  </si>
  <si>
    <t>GROUP 71 (09-27-2019 14.39.49)</t>
  </si>
  <si>
    <t>Codes Applied:</t>
  </si>
  <si>
    <t xml:space="preserve">Code: </t>
  </si>
  <si>
    <t>Code ID #</t>
  </si>
  <si>
    <t xml:space="preserve">PROPOSAL </t>
  </si>
  <si>
    <t>CHOOSE+</t>
  </si>
  <si>
    <t>EXP INFO</t>
  </si>
  <si>
    <t>RULE INFO</t>
  </si>
  <si>
    <t>SM TALK</t>
  </si>
  <si>
    <t>POLITE+</t>
  </si>
  <si>
    <t>SOC INFO</t>
  </si>
  <si>
    <t>ECO INFO</t>
  </si>
  <si>
    <t>PROPOSAL</t>
  </si>
  <si>
    <t>CHOOSE-</t>
  </si>
  <si>
    <t>POSE CONCERN</t>
  </si>
  <si>
    <t>Code:</t>
  </si>
  <si>
    <t>GOAL</t>
  </si>
  <si>
    <t xml:space="preserve">Soc Info </t>
  </si>
  <si>
    <t>Sharing Info (Soc Info/Eco Info/Monitor Resource)</t>
  </si>
  <si>
    <t>HUMOR</t>
  </si>
  <si>
    <t>AMBIGUOUS</t>
  </si>
  <si>
    <t>POSE HARM</t>
  </si>
  <si>
    <t xml:space="preserve">Soc Info/Exp Info </t>
  </si>
  <si>
    <t>GROUP 72 (09-27-2019 14.39.49)</t>
  </si>
  <si>
    <t>UNCODEABLE</t>
  </si>
  <si>
    <t>POLITE-</t>
  </si>
  <si>
    <t>split it up in quadrants,</t>
  </si>
  <si>
    <t xml:space="preserve">with 1 starting in the left top corner </t>
  </si>
  <si>
    <t>as long as everyone stays in their own</t>
  </si>
  <si>
    <t xml:space="preserve">do not collect tokens until a couple minutes have passed </t>
  </si>
  <si>
    <t xml:space="preserve">try to slow down on collecting the green diamonds </t>
  </si>
  <si>
    <t>because its causing them to reappear slower.</t>
  </si>
  <si>
    <t xml:space="preserve">once the whole section has been filled collect a few in the middle </t>
  </si>
  <si>
    <t>so they can regenerate faster</t>
  </si>
  <si>
    <t xml:space="preserve">because we have 4 mins </t>
  </si>
  <si>
    <t xml:space="preserve">because we have 4 minutes which is a lot of time </t>
  </si>
  <si>
    <t>but some quadrants started with more tokens than others</t>
  </si>
  <si>
    <t xml:space="preserve">1 and 3 I think you just need to wait a little longer to collect </t>
  </si>
  <si>
    <t>that's why yours didn't look like it had many tokens</t>
  </si>
  <si>
    <t>I really like this strategy</t>
  </si>
  <si>
    <t>is everyone okay with it</t>
  </si>
  <si>
    <t xml:space="preserve">Yeah I think this strategy is good, </t>
  </si>
  <si>
    <t>we should just all start collecting like 30 seconds sooner next time</t>
  </si>
  <si>
    <t xml:space="preserve">Yes </t>
  </si>
  <si>
    <t>and before that point just collect dots that are completely surrounded by others</t>
  </si>
  <si>
    <t>At 15 seconds maybe?</t>
  </si>
  <si>
    <t>so it's not counterproductive and two people go for the same ones</t>
  </si>
  <si>
    <t xml:space="preserve">mark the lines midlines once it starts </t>
  </si>
  <si>
    <t>so everyone knows</t>
  </si>
  <si>
    <t>Sharing Info: Rule info (Clarifying Decision 5)</t>
  </si>
  <si>
    <t xml:space="preserve">Constitutional Decision 1: No Penalties </t>
  </si>
  <si>
    <t xml:space="preserve">Soc/Exp Info </t>
  </si>
  <si>
    <t xml:space="preserve">Eco Info/Monitoring Resource </t>
  </si>
  <si>
    <t xml:space="preserve">SM TALK </t>
  </si>
  <si>
    <t>Soc Info</t>
  </si>
  <si>
    <t>DEFECT</t>
  </si>
  <si>
    <t>Restorative Justice Event 1</t>
  </si>
  <si>
    <t>INPUT-</t>
  </si>
  <si>
    <t xml:space="preserve"> </t>
  </si>
  <si>
    <t xml:space="preserve">Tell/Rule Info (D7) </t>
  </si>
  <si>
    <t xml:space="preserve">Encourage </t>
  </si>
  <si>
    <t>Sharing Specific Tokens</t>
  </si>
  <si>
    <t>I'd suggest we outline our areas once we start removing them by making a box of empty spaces arou</t>
  </si>
  <si>
    <t xml:space="preserve">Revised Plan: Start slowly removing them at 60 seconds </t>
  </si>
  <si>
    <t xml:space="preserve">If we start too early we will not have as many as we did last time. </t>
  </si>
  <si>
    <t xml:space="preserve">then begin quickly removing at 40. </t>
  </si>
  <si>
    <t>I wont be doing any monetary penalties</t>
  </si>
  <si>
    <t xml:space="preserve">(Returning to Decision 1): Enforcement Agreement Affirming No Penalties </t>
  </si>
  <si>
    <t xml:space="preserve">i think we should designate overall quadrants </t>
  </si>
  <si>
    <t>lets just say that we wont go against each other even if the system gives us more for it.</t>
  </si>
  <si>
    <t xml:space="preserve">2, I think it is worth trying initially. </t>
  </si>
  <si>
    <t>The last 60 though, I think an attempt should be made to clear one's section first then go out</t>
  </si>
  <si>
    <t xml:space="preserve">ok </t>
  </si>
  <si>
    <t>so start on the second row and second column</t>
  </si>
  <si>
    <t xml:space="preserve">Summary: Leave tokens around the area where you collect tokens from. </t>
  </si>
  <si>
    <t xml:space="preserve">This ensures quicker regeneration of the tokens. </t>
  </si>
  <si>
    <t>Gobble up quickly at the end (30-45secs left in round).</t>
  </si>
  <si>
    <t xml:space="preserve">if we free for all then there wont be a lot of tokens. </t>
  </si>
  <si>
    <t>so there are a lot of tokens to take</t>
  </si>
  <si>
    <t>i say we wait about 100 seconds</t>
  </si>
  <si>
    <t xml:space="preserve">so there are 240 seconds. </t>
  </si>
  <si>
    <t xml:space="preserve">lets wait till the 140 mark to start and then free for all. </t>
  </si>
  <si>
    <t>This is an experiment. Lets see how it goes</t>
  </si>
  <si>
    <t>it will benefit us all greatly</t>
  </si>
  <si>
    <t>NOTE: this is a general RJ event since players are apologizing for actions that occurred before they were able to create agreements and communicate</t>
  </si>
  <si>
    <t xml:space="preserve">ya taht sounds good. </t>
  </si>
  <si>
    <t>we have been playing wrong this whole time!!!</t>
  </si>
  <si>
    <t xml:space="preserve">the tolems are more likely to respawn if they are closer together </t>
  </si>
  <si>
    <t>so that more tokens will be generated</t>
  </si>
  <si>
    <t>go for the large groups</t>
  </si>
  <si>
    <t xml:space="preserve">instead of waiting for it to be completely full, how about we wait till there are complete squares around a token and then only take those tokens.. </t>
  </si>
  <si>
    <t>singe tolens only help the growth rate of other squares if theyre touvhing</t>
  </si>
  <si>
    <t>PID</t>
  </si>
  <si>
    <t>so that they can regenerate</t>
  </si>
  <si>
    <t>also</t>
  </si>
  <si>
    <t>Just as long as you leave yourself enough time to collect all of them</t>
  </si>
  <si>
    <t>but it depends of u guys want to set up any other rules</t>
  </si>
  <si>
    <t>idk its up to yall</t>
  </si>
  <si>
    <t xml:space="preserve">if we wait perhaps for the first minute </t>
  </si>
  <si>
    <t>all of us will benefit more from making sure we don't attain all of the pieces.</t>
  </si>
  <si>
    <t xml:space="preserve">yeah that was fine </t>
  </si>
  <si>
    <t>then at lik 30 sec get as many as you can</t>
  </si>
  <si>
    <t xml:space="preserve">Furthering the process of regeneration... If there is a green block, the more green blocks that are next to each other the faster they will regenerate. Green blocks will not reproduce in a empty space, they need a block adjacent to them to reproduce. </t>
  </si>
  <si>
    <t>Also if anyone starts with a bad corner, feel free to migrate to mine until yours reaches sustainability</t>
  </si>
  <si>
    <t>and yes that is true. they must be next to another green block</t>
  </si>
  <si>
    <t>COORD</t>
  </si>
  <si>
    <t xml:space="preserve">the screen is so full... </t>
  </si>
  <si>
    <t>this is good.</t>
  </si>
  <si>
    <t xml:space="preserve">I say keep minorly adjusting the plan if it doesn't perfectly work. </t>
  </si>
  <si>
    <t>Also, I believe we have already begun one. Long live socialism.</t>
  </si>
  <si>
    <t xml:space="preserve">I think the best strategy is to wait and keep a lot of tokens on the board </t>
  </si>
  <si>
    <t>so they continue to regenerate</t>
  </si>
  <si>
    <t xml:space="preserve">so, i was thinking that the best strategy would be to go for tokens that are in the middle of a large group of tokens </t>
  </si>
  <si>
    <t>so they generate faster</t>
  </si>
  <si>
    <t xml:space="preserve">i think penalties should be to slow down the process </t>
  </si>
  <si>
    <t>and to give more of a chance for token to generate</t>
  </si>
  <si>
    <t>keep it the same!</t>
  </si>
  <si>
    <t>i think it went great</t>
  </si>
  <si>
    <t>so that more can generate</t>
  </si>
  <si>
    <t xml:space="preserve">but it think that if we get to the point where we only have one on the screen, we shouldn't just immediately take it </t>
  </si>
  <si>
    <t xml:space="preserve">lets try like 45 </t>
  </si>
  <si>
    <t>because we still finished early there</t>
  </si>
  <si>
    <t>why would we want to fine someone else</t>
  </si>
  <si>
    <t>if it hurts us too</t>
  </si>
  <si>
    <t xml:space="preserve">also we just cant get rid of all of them </t>
  </si>
  <si>
    <t>because then no more will appear</t>
  </si>
  <si>
    <t xml:space="preserve">and then right at the end, grab all of the tokens on your part </t>
  </si>
  <si>
    <t xml:space="preserve">dont forget to wait until a lot of tokens are there </t>
  </si>
  <si>
    <t>so we can make more money</t>
  </si>
  <si>
    <t>the key is to leave all the tokens alone until near the end and only take out a couple at a time</t>
  </si>
  <si>
    <t>like wait til 30 seconds or something to get everything unless theres a solid square of them</t>
  </si>
  <si>
    <t xml:space="preserve">Take tokens that aren't by themselves </t>
  </si>
  <si>
    <t>thats what i was trying to get at the previous rounds</t>
  </si>
  <si>
    <t>but it was hard with no communication</t>
  </si>
  <si>
    <t xml:space="preserve">So what if we just split the screen in 4 quadrants </t>
  </si>
  <si>
    <t>and everyone did their own thing</t>
  </si>
  <si>
    <t>okay cool lets make this money</t>
  </si>
  <si>
    <t>im broke</t>
  </si>
  <si>
    <t xml:space="preserve">Work together </t>
  </si>
  <si>
    <t>so we can all get like 70 tokens</t>
  </si>
  <si>
    <t>so stick to same plan?</t>
  </si>
  <si>
    <t>we'll all make more money ultimately</t>
  </si>
  <si>
    <t>MON EARN</t>
  </si>
  <si>
    <t xml:space="preserve">les each take turns </t>
  </si>
  <si>
    <t>that way we can have the tokens multiply</t>
  </si>
  <si>
    <t>but if we take turns picking up</t>
  </si>
  <si>
    <t>we will have alot at the end</t>
  </si>
  <si>
    <t xml:space="preserve">lets do it!! </t>
  </si>
  <si>
    <t>show me how and ill follow</t>
  </si>
  <si>
    <t xml:space="preserve">try to leave them in clusters </t>
  </si>
  <si>
    <t>to increase regeneration rate</t>
  </si>
  <si>
    <t>okay works for me.</t>
  </si>
  <si>
    <t>go after stray ones first?</t>
  </si>
  <si>
    <t>go for the edges of the cluster</t>
  </si>
  <si>
    <t>sorry for deducting earlier</t>
  </si>
  <si>
    <t>it was only a small amount.</t>
  </si>
  <si>
    <t>but now we have to work together!</t>
  </si>
  <si>
    <t>i was trying to communicate somehow lol</t>
  </si>
  <si>
    <t>ok guys just remember your corners and dont penalty anybody,</t>
  </si>
  <si>
    <t>it benefits no one</t>
  </si>
  <si>
    <t>so you get more $$</t>
  </si>
  <si>
    <t xml:space="preserve">we have so much time </t>
  </si>
  <si>
    <t>so we should wait to get more</t>
  </si>
  <si>
    <t xml:space="preserve">and theyll regenerate more </t>
  </si>
  <si>
    <t xml:space="preserve">i think all of us should try and leave our horizontal and vertical borders un touched and collect the bulk of the stuff in the center of our corners </t>
  </si>
  <si>
    <t xml:space="preserve"> so they can multiply and all of us can have more towards the end</t>
  </si>
  <si>
    <t>we should make the boards first and then you do what ever you want in your area</t>
  </si>
  <si>
    <t xml:space="preserve">hey 1 can i get some </t>
  </si>
  <si>
    <t>im always low in my corner lol</t>
  </si>
  <si>
    <t xml:space="preserve">I agree with 1. </t>
  </si>
  <si>
    <t xml:space="preserve">Leave clumps of dots  </t>
  </si>
  <si>
    <t xml:space="preserve">so that they can regenerate. </t>
  </si>
  <si>
    <t>Go for the lone dots around the edge and try to get them to regrow towards the center</t>
  </si>
  <si>
    <t xml:space="preserve">But who would administer the fine? </t>
  </si>
  <si>
    <t>Everyone?</t>
  </si>
  <si>
    <t xml:space="preserve">As long as we all stick to the strategy we won't have to worry about it. </t>
  </si>
  <si>
    <t>If you think about it, the more dots you grab in the beginning the less you can grab in the end.</t>
  </si>
  <si>
    <t xml:space="preserve">We all had like 3 minutes left on each round with nothing to get. </t>
  </si>
  <si>
    <t>but you should take some out of the middle of the clump.</t>
  </si>
  <si>
    <t>theyll regernate quick and give us more</t>
  </si>
  <si>
    <t xml:space="preserve">I like cleaning the edges so that we can try to get it to grow in the center. </t>
  </si>
  <si>
    <t>The more centralized, the faster it will grow</t>
  </si>
  <si>
    <t>Id be down to go at 25-30 secs left</t>
  </si>
  <si>
    <t>in the 2 and a half farm lonestars and middle of groups</t>
  </si>
  <si>
    <t xml:space="preserve">Yeah </t>
  </si>
  <si>
    <t>that would give us 2 1/2 minutes to collect until the next hold period and then the mad dash</t>
  </si>
  <si>
    <t xml:space="preserve">theres a lot </t>
  </si>
  <si>
    <t xml:space="preserve">quadrants are fine </t>
  </si>
  <si>
    <t xml:space="preserve">sounds good, </t>
  </si>
  <si>
    <t>we'll see how the quadrants work out and then we can maybe change it up in the next rounds if it doesn't work</t>
  </si>
  <si>
    <t>it makes them reappear faster</t>
  </si>
  <si>
    <t xml:space="preserve">try to leave small squares </t>
  </si>
  <si>
    <t>I think we should wait a little bit to collect in the beginning</t>
  </si>
  <si>
    <t>and the tokens can regenerate faster cause it's easy to collect them fast, just not for them to reappear</t>
  </si>
  <si>
    <t>and once we get down to like 30 seconds collect them</t>
  </si>
  <si>
    <t>so we should wait for them to regenerate and then collect a little at a time</t>
  </si>
  <si>
    <t>okay this quadrant thing was a good idea</t>
  </si>
  <si>
    <t>I think that worked really well.</t>
  </si>
  <si>
    <t>I think if you wait to collect until there's about one minute left, you'll be good.</t>
  </si>
  <si>
    <t>I think I waited a little too long to collect</t>
  </si>
  <si>
    <t>that's why I couldn't get all of my tokens</t>
  </si>
  <si>
    <t xml:space="preserve">Maybe try collecting at 1:30 or a little sooner. </t>
  </si>
  <si>
    <t>that's too soon.</t>
  </si>
  <si>
    <t xml:space="preserve">And we should stop taking all the coins </t>
  </si>
  <si>
    <t>the more that regovanate the more tokens we all get</t>
  </si>
  <si>
    <t>so keep them moving but don't collect the tokens</t>
  </si>
  <si>
    <t xml:space="preserve">i think we shold wait at least 10 sec before going after the tokens </t>
  </si>
  <si>
    <t xml:space="preserve">I think there should be a group of tokens in the middle that we just leave alone </t>
  </si>
  <si>
    <t>in case we run out we still have some</t>
  </si>
  <si>
    <t xml:space="preserve">same </t>
  </si>
  <si>
    <t>do you all think the "waiting" was good?</t>
  </si>
  <si>
    <t>lets try to stay away from taking big patches</t>
  </si>
  <si>
    <t>so that way we can regenerate more</t>
  </si>
  <si>
    <t xml:space="preserve">i think we should wait from the 50 sec till the 30 sec </t>
  </si>
  <si>
    <t xml:space="preserve">Hey you guys.. </t>
  </si>
  <si>
    <t>the objective is to get as many tokens as possible</t>
  </si>
  <si>
    <t xml:space="preserve">we need to WAIT </t>
  </si>
  <si>
    <t>so we can let tokens regenerate</t>
  </si>
  <si>
    <t xml:space="preserve">do whatever you want within your own side </t>
  </si>
  <si>
    <t>but the best way is to regenerate and wait for the coins</t>
  </si>
  <si>
    <t xml:space="preserve">i think we should do corners </t>
  </si>
  <si>
    <t>because columns might not be as fair distribution</t>
  </si>
  <si>
    <t xml:space="preserve">i dont want to do fines, </t>
  </si>
  <si>
    <t>We did really good</t>
  </si>
  <si>
    <t xml:space="preserve">i like how that was set up </t>
  </si>
  <si>
    <t>i think that was so much btter</t>
  </si>
  <si>
    <t>and i have no complaints</t>
  </si>
  <si>
    <t>Sorry i didnt even see these!</t>
  </si>
  <si>
    <t>When this round starts we can meet where the line is</t>
  </si>
  <si>
    <t>not like youll miss those few tokens</t>
  </si>
  <si>
    <t>and they regenerated on mine when i did it</t>
  </si>
  <si>
    <t xml:space="preserve">thats what i did </t>
  </si>
  <si>
    <t>and maybe like 7 didnt come back but there were pplenty that did</t>
  </si>
  <si>
    <t>yeah sorry</t>
  </si>
  <si>
    <t xml:space="preserve">i saw someone snatch them up </t>
  </si>
  <si>
    <t>and i had to too</t>
  </si>
  <si>
    <t xml:space="preserve">i was just chilling in my spot waiting for more tokens to appear </t>
  </si>
  <si>
    <t xml:space="preserve">&amp; then here you came </t>
  </si>
  <si>
    <t>&amp; i was like oh crap lmao</t>
  </si>
  <si>
    <t>dude same</t>
  </si>
  <si>
    <t>im over here thinking i just suck lmao</t>
  </si>
  <si>
    <t xml:space="preserve">realize waiting off increases more tokens </t>
  </si>
  <si>
    <t>which means more money for everyone</t>
  </si>
  <si>
    <t>we all want money</t>
  </si>
  <si>
    <t>no points taken,</t>
  </si>
  <si>
    <t>we did good tho</t>
  </si>
  <si>
    <t>ENF ACK</t>
  </si>
  <si>
    <t>i was about to feel like an asshole</t>
  </si>
  <si>
    <t>so we need to go slow and let them regenerate</t>
  </si>
  <si>
    <t xml:space="preserve">more token on screen means more token will appear faster </t>
  </si>
  <si>
    <t>so can we not get as much token as we want?</t>
  </si>
  <si>
    <t>Mine went down</t>
  </si>
  <si>
    <t>were collecting too fast</t>
  </si>
  <si>
    <t xml:space="preserve">we can farm in a pattern </t>
  </si>
  <si>
    <t>to max regen time versus collection</t>
  </si>
  <si>
    <t>but we could try last min</t>
  </si>
  <si>
    <t xml:space="preserve">no, on the practice i was doing the last 30 seconds and i got almost everything, </t>
  </si>
  <si>
    <t>and</t>
  </si>
  <si>
    <t>make sure theres time for them to load back up</t>
  </si>
  <si>
    <t xml:space="preserve">try this strategy </t>
  </si>
  <si>
    <t>and we can change if someone has a better idea next round</t>
  </si>
  <si>
    <t>you all ran out way too fast</t>
  </si>
  <si>
    <t xml:space="preserve">farm it so you wait for ones with all eight around them </t>
  </si>
  <si>
    <t>that regen the fastest</t>
  </si>
  <si>
    <t xml:space="preserve">exactly </t>
  </si>
  <si>
    <t>waiting takes away the chance of more token popping up</t>
  </si>
  <si>
    <t xml:space="preserve">yeah i think wait a minute or two before moving </t>
  </si>
  <si>
    <t>to let it add up</t>
  </si>
  <si>
    <t xml:space="preserve">we still have like an hour left </t>
  </si>
  <si>
    <t>i think we have a solid plan though</t>
  </si>
  <si>
    <t>so we can change it up next rounds…if need be</t>
  </si>
  <si>
    <t>so thirteen blocks down?</t>
  </si>
  <si>
    <t>true you're right,</t>
  </si>
  <si>
    <t>it's not like we ever fully full up</t>
  </si>
  <si>
    <t xml:space="preserve">Hello mates. </t>
  </si>
  <si>
    <t>Am thinking seriously about it,</t>
  </si>
  <si>
    <t>since we also lose by using it.</t>
  </si>
  <si>
    <t>but what if we slowed down,</t>
  </si>
  <si>
    <t>so more could come back?</t>
  </si>
  <si>
    <t>thats what the got from the 1st instructions</t>
  </si>
  <si>
    <t>that they grow back faster</t>
  </si>
  <si>
    <t>ENF SHAME</t>
  </si>
  <si>
    <t>i guess we can just still be every man for themselves</t>
  </si>
  <si>
    <t>I thought we agreed on preserving one of the tokens.</t>
  </si>
  <si>
    <t>I could have taken it, but I respectecd our agreement.</t>
  </si>
  <si>
    <t>i wasnt paying attention i thouuht it had just appeared</t>
  </si>
  <si>
    <t>so if the zoom in but dont take any no pentaly</t>
  </si>
  <si>
    <t xml:space="preserve">yea </t>
  </si>
  <si>
    <t>theres plenty of time</t>
  </si>
  <si>
    <t>jsut manage time better</t>
  </si>
  <si>
    <t>i think i went a little early on mine</t>
  </si>
  <si>
    <t>so thats annoyinh</t>
  </si>
  <si>
    <t>we gotta help our homies eat</t>
  </si>
  <si>
    <t>i mean honeslty i was thinking we could wait for the first like 30 seconds for a bunch to pop up</t>
  </si>
  <si>
    <t>sooo we kinda ran outta time that round.</t>
  </si>
  <si>
    <t>lets start eating all of them with like 45secs left</t>
  </si>
  <si>
    <t>also, look at the bottom of the instructions. it sats they are monitoring the chat lol.</t>
  </si>
  <si>
    <t>and im at 16</t>
  </si>
  <si>
    <t xml:space="preserve">I like the idea of splitting it up. </t>
  </si>
  <si>
    <t>No getting in other people's businesses</t>
  </si>
  <si>
    <t xml:space="preserve">I say no to penalties. </t>
  </si>
  <si>
    <t>Maybe if someone violates the quadrant rule</t>
  </si>
  <si>
    <t xml:space="preserve">so about the divider, if theres an uneven amount of lines id say leave the divider between the quadrants un touched </t>
  </si>
  <si>
    <t>so more tokens will spawn</t>
  </si>
  <si>
    <t xml:space="preserve">Way to go, guys. </t>
  </si>
  <si>
    <t>Everyone still good with the current strategy?</t>
  </si>
  <si>
    <t xml:space="preserve">stop collecting all the tokens </t>
  </si>
  <si>
    <t>if we leave some left be all can get more</t>
  </si>
  <si>
    <t xml:space="preserve">make a circle of 8 around you </t>
  </si>
  <si>
    <t>to get the most to spawn</t>
  </si>
  <si>
    <t>Yes,</t>
  </si>
  <si>
    <t>even if it's missing one or two sides it is still a good catch.</t>
  </si>
  <si>
    <t xml:space="preserve">yeah lets not use any penalties </t>
  </si>
  <si>
    <t>unless someone tries to go for all the green dots</t>
  </si>
  <si>
    <t>every man for themselves the last 30 seconds?</t>
  </si>
  <si>
    <t xml:space="preserve">Sounds good. </t>
  </si>
  <si>
    <t>do you think we are trying to beat the avg of the other team?</t>
  </si>
  <si>
    <t>I feel like we could do 20 seconds</t>
  </si>
  <si>
    <t>to maxiize profits</t>
  </si>
  <si>
    <t>i say 45 seconds</t>
  </si>
  <si>
    <t>there were just so many of them</t>
  </si>
  <si>
    <t>i forgot about collecting before time runs out</t>
  </si>
  <si>
    <t>around 100 seconds, i started getting rid of ones with only 2 next to it</t>
  </si>
  <si>
    <t>Remember to take your time.</t>
  </si>
  <si>
    <t>It takes a while for tokens to come back when there isn't much left</t>
  </si>
  <si>
    <t xml:space="preserve">nicee. </t>
  </si>
  <si>
    <t>i just barely made it lol</t>
  </si>
  <si>
    <t>so i was thinking maybe we could trail the sides of the screen and collect tokens that way</t>
  </si>
  <si>
    <t>bc they obly reappear when other tokens are around them</t>
  </si>
  <si>
    <t xml:space="preserve">yall are awesome lol </t>
  </si>
  <si>
    <t xml:space="preserve">this is fun. </t>
  </si>
  <si>
    <t xml:space="preserve">thats when i started </t>
  </si>
  <si>
    <t xml:space="preserve">we all missed like maybe three </t>
  </si>
  <si>
    <t>but overall that was great</t>
  </si>
  <si>
    <t xml:space="preserve">true </t>
  </si>
  <si>
    <t xml:space="preserve">remember to leave at least one green tocken at all times </t>
  </si>
  <si>
    <t>so they can multiply</t>
  </si>
  <si>
    <t>omg you cant event type each person number!</t>
  </si>
  <si>
    <t>so sorry</t>
  </si>
  <si>
    <t>RJ APOLOGY</t>
  </si>
  <si>
    <t>RJ ATONE</t>
  </si>
  <si>
    <t xml:space="preserve">at the end we still had some left </t>
  </si>
  <si>
    <t>so should there just be a time where we go for it</t>
  </si>
  <si>
    <t>but we should all just go for it at the same time</t>
  </si>
  <si>
    <t xml:space="preserve">but if we do a free for all, </t>
  </si>
  <si>
    <t xml:space="preserve">be polite and dont steal. </t>
  </si>
  <si>
    <t>to even things out</t>
  </si>
  <si>
    <t xml:space="preserve">Yes keep them in groups </t>
  </si>
  <si>
    <t xml:space="preserve">and grab the ones with the most tokens around them </t>
  </si>
  <si>
    <t>so that they re-generate</t>
  </si>
  <si>
    <t xml:space="preserve">If it resets after every round we should try to manage time by starting the the first strategy for the first 3.5 minutes </t>
  </si>
  <si>
    <t>then grabbing all remaining ones at the end</t>
  </si>
  <si>
    <t>giving them a few seconds at the beginning to fill in a few more spots</t>
  </si>
  <si>
    <t xml:space="preserve"> so go at 35</t>
  </si>
  <si>
    <t>RJ-</t>
  </si>
  <si>
    <t>FORGIVE+</t>
  </si>
  <si>
    <t>RJ FORGIVE+</t>
  </si>
  <si>
    <t>RJ JUSTIFY</t>
  </si>
  <si>
    <t xml:space="preserve">i was trying to be smart </t>
  </si>
  <si>
    <t>until i realized that tokens were like gone</t>
  </si>
  <si>
    <t>so i tried to catch up</t>
  </si>
  <si>
    <t xml:space="preserve">we'll all make a lot </t>
  </si>
  <si>
    <t>if we let it sit in at the start versus the end</t>
  </si>
  <si>
    <t xml:space="preserve">and were not racing each other </t>
  </si>
  <si>
    <t>so just go slow and make sure you dont run out of coin</t>
  </si>
  <si>
    <t>RJ FORGIVE-</t>
  </si>
  <si>
    <t>0 penalty bull shit</t>
  </si>
  <si>
    <r>
      <t xml:space="preserve">gl </t>
    </r>
    <r>
      <rPr>
        <sz val="11"/>
        <color rgb="FFFF0000"/>
        <rFont val="Calibri"/>
        <family val="2"/>
        <scheme val="minor"/>
      </rPr>
      <t>[good luck]</t>
    </r>
  </si>
  <si>
    <t>lets shoot for 30,</t>
  </si>
  <si>
    <t>and when time is about to runout, just eat everything….leave no tokens at the end of the round</t>
  </si>
  <si>
    <t>lets try 10 and go from there</t>
  </si>
  <si>
    <t xml:space="preserve">20 seconds seems like too much, </t>
  </si>
  <si>
    <t xml:space="preserve">and be sure not to eat everything too fast </t>
  </si>
  <si>
    <t>we have to,</t>
  </si>
  <si>
    <t>or no more money for us</t>
  </si>
  <si>
    <t>im sorry 2,</t>
  </si>
  <si>
    <t>i meant to type in chat but it penalized you</t>
  </si>
  <si>
    <t>=-@_-@ welp. .</t>
  </si>
  <si>
    <t>40 tokens</t>
  </si>
  <si>
    <t xml:space="preserve">im sorry, </t>
  </si>
  <si>
    <t>just do what you did…</t>
  </si>
  <si>
    <t>and unless someone is deliberatly just being a jerk i dont think its needed</t>
  </si>
  <si>
    <t>you lose money</t>
  </si>
  <si>
    <t>we just here to get our bread and move on</t>
  </si>
  <si>
    <t>if theres is one setting by itself, leave it.</t>
  </si>
  <si>
    <t>a few may generate around it</t>
  </si>
  <si>
    <t xml:space="preserve">I think that we should each pick an area </t>
  </si>
  <si>
    <t xml:space="preserve">(since there are 4 of us we each get 1/4 of the grid) </t>
  </si>
  <si>
    <t>that way everybody has a fair chance</t>
  </si>
  <si>
    <t xml:space="preserve">any token that is side by side or touching, get it, </t>
  </si>
  <si>
    <t>i left a lot to generate</t>
  </si>
  <si>
    <t>thats what i did,</t>
  </si>
  <si>
    <t>therefore increasing our chances to collect more.</t>
  </si>
  <si>
    <t>I would say making sure we continue to regenerate tokens as much as we can</t>
  </si>
  <si>
    <t>I think fuzzy,</t>
  </si>
  <si>
    <t>if we have any issues for whatever reason we can discuss it</t>
  </si>
  <si>
    <t>Well hey I appreciate you considering everyone.</t>
  </si>
  <si>
    <t>Same positions work for me.</t>
  </si>
  <si>
    <t xml:space="preserve">2, I say same position. </t>
  </si>
  <si>
    <t>But please don't feel obligated do what I suggested.</t>
  </si>
  <si>
    <t xml:space="preserve">i think that as long as we collect the tokens in holes(leaving the empty space fully surrounded by other tokens) </t>
  </si>
  <si>
    <t>is the best way to collect the most amount</t>
  </si>
  <si>
    <t xml:space="preserve">then </t>
  </si>
  <si>
    <t>in the last 40 seconds just start collecting everything</t>
  </si>
  <si>
    <t xml:space="preserve">lmao same </t>
  </si>
  <si>
    <t>i hear people SMASHING the keys</t>
  </si>
  <si>
    <t>that sounds good.</t>
  </si>
  <si>
    <t>just dont go over into everyones space</t>
  </si>
  <si>
    <t>Everyone came in my area</t>
  </si>
  <si>
    <t>stay in your area man</t>
  </si>
  <si>
    <t xml:space="preserve">2 needs to get a brain. </t>
  </si>
  <si>
    <t xml:space="preserve">you idiot. </t>
  </si>
  <si>
    <t xml:space="preserve">Its literally just a game. </t>
  </si>
  <si>
    <t>stay in your area</t>
  </si>
  <si>
    <t xml:space="preserve">Note: appears to be referring to the eco info other players shared about how to let tokens regenerate. </t>
  </si>
  <si>
    <t xml:space="preserve">we will all get a bigger payout </t>
  </si>
  <si>
    <t xml:space="preserve">if anyone takes all of my token like the last round then that will just be dumb. </t>
  </si>
  <si>
    <t>ony pick up the ones with like 3 tokens around them</t>
  </si>
  <si>
    <t>then the appear quicker</t>
  </si>
  <si>
    <t xml:space="preserve">4's strategy is very good. </t>
  </si>
  <si>
    <t>everyone follow that</t>
  </si>
  <si>
    <t xml:space="preserve">well i neever left my lane, </t>
  </si>
  <si>
    <t>but yes</t>
  </si>
  <si>
    <t xml:space="preserve">alrighty we are good then. </t>
  </si>
  <si>
    <t xml:space="preserve">Just keep the plan. </t>
  </si>
  <si>
    <t xml:space="preserve">Dont be rude </t>
  </si>
  <si>
    <t>we need more tokes so that they regenerate faster</t>
  </si>
  <si>
    <t xml:space="preserve">and </t>
  </si>
  <si>
    <t xml:space="preserve">Agreed go after the lone ones first. </t>
  </si>
  <si>
    <t>Then towards the end we can free for all if there is a time limit.</t>
  </si>
  <si>
    <t xml:space="preserve">how about no ones gives pentalies </t>
  </si>
  <si>
    <t>that way we all get some</t>
  </si>
  <si>
    <t xml:space="preserve">sure it seems pretty straightforward. </t>
  </si>
  <si>
    <t>maybe keep it free for all</t>
  </si>
  <si>
    <t xml:space="preserve">alright that went well </t>
  </si>
  <si>
    <t>i think you're good dont worry about it</t>
  </si>
  <si>
    <t>I think we did good managing resources.</t>
  </si>
  <si>
    <t>At around 80-60 seocnds it can be a free for all</t>
  </si>
  <si>
    <t>but also dont be an asshole and try to take more than you should</t>
  </si>
  <si>
    <t>I think the previous way earned a higher profit.</t>
  </si>
  <si>
    <t>Although I couldve managed my resources better.</t>
  </si>
  <si>
    <t>the spawn rate wasnt so good.</t>
  </si>
  <si>
    <t>at the end i had waay more then i needed</t>
  </si>
  <si>
    <t>feel free if we have time to just go snatch from my area</t>
  </si>
  <si>
    <t xml:space="preserve">the tokens reappear, </t>
  </si>
  <si>
    <t>so don't just get all of them right away</t>
  </si>
  <si>
    <t xml:space="preserve">make sure to try to leave 2 tokens together </t>
  </si>
  <si>
    <t>so they will come back faster</t>
  </si>
  <si>
    <t>since they wont need to regen</t>
  </si>
  <si>
    <t>I would say the last minute or 45 seconds. start cleaning up</t>
  </si>
  <si>
    <t xml:space="preserve">we finished early </t>
  </si>
  <si>
    <t>so lets start finally collection at 52</t>
  </si>
  <si>
    <t>should we wait about 12-15 seconds before we start collecting</t>
  </si>
  <si>
    <t>to maybe allow more tokens to generate</t>
  </si>
  <si>
    <t xml:space="preserve">yeah, i am. </t>
  </si>
  <si>
    <t>how did you guys like the sections?</t>
  </si>
  <si>
    <t>yea it sounds good,</t>
  </si>
  <si>
    <t xml:space="preserve">yep, </t>
  </si>
  <si>
    <t>and no penalties again</t>
  </si>
  <si>
    <t>Coordinating (D5)</t>
  </si>
  <si>
    <t>Coordinating (D8)</t>
  </si>
  <si>
    <t xml:space="preserve">i feel like at the last 10 seconds we should get whatever the fastest </t>
  </si>
  <si>
    <t>because they aren't going to rejuvinate fast enough for it to matter if they multiply</t>
  </si>
  <si>
    <t>Again, they go a lot faster when there are more of them--collecting aggressively is unecessary;</t>
  </si>
  <si>
    <t>Last 10 seconds being free-for-all sounds fair to me</t>
  </si>
  <si>
    <t xml:space="preserve">im actually suprised no one did the pentalty to other person </t>
  </si>
  <si>
    <t>thx guys</t>
  </si>
  <si>
    <t xml:space="preserve">lmao  </t>
  </si>
  <si>
    <t xml:space="preserve">I'm thinking if we have a lot of empty spots and wait to have them all outlined by 8 </t>
  </si>
  <si>
    <t>then they'll regen waay quick</t>
  </si>
  <si>
    <t xml:space="preserve">that waste time lol </t>
  </si>
  <si>
    <t>me and 4 are in it for the band$</t>
  </si>
  <si>
    <t>but its all good</t>
  </si>
  <si>
    <t>1 that was dirty of u</t>
  </si>
  <si>
    <t>But nobody gains anything out of it.</t>
  </si>
  <si>
    <t xml:space="preserve">okay so when we're doing this lets just make sure to take tokens from diferent areas </t>
  </si>
  <si>
    <t>and we can get more shmoney</t>
  </si>
  <si>
    <t xml:space="preserve">so all the tokens dont disappear </t>
  </si>
  <si>
    <r>
      <t xml:space="preserve">i got mad cash in my account rn </t>
    </r>
    <r>
      <rPr>
        <sz val="11"/>
        <color rgb="FFFF0000"/>
        <rFont val="Calibri"/>
        <family val="2"/>
        <scheme val="minor"/>
      </rPr>
      <t xml:space="preserve"> [right now]</t>
    </r>
  </si>
  <si>
    <t>1 takes top left, 2 top right, 3 bottom left, 4 bottom right</t>
  </si>
  <si>
    <t>2, i just wanted to see how it looked when i penalized someone.</t>
  </si>
  <si>
    <t xml:space="preserve">look i just want to get SOME money. </t>
  </si>
  <si>
    <t>we agreed at the beginning to split the square evenly.</t>
  </si>
  <si>
    <t>that's what im gonna do.</t>
  </si>
  <si>
    <t>yea,</t>
  </si>
  <si>
    <t>but you still getin wrecked</t>
  </si>
  <si>
    <t xml:space="preserve">Lets not use penalties, </t>
  </si>
  <si>
    <t>without it we all still benifit</t>
  </si>
  <si>
    <t xml:space="preserve">We should all have a section, </t>
  </si>
  <si>
    <t>okay sweet</t>
  </si>
  <si>
    <t>I think we all pretty much doubled what we had first round</t>
  </si>
  <si>
    <t>Should we rotate sections each round</t>
  </si>
  <si>
    <t xml:space="preserve">incase some areas of the map generate more than others? </t>
  </si>
  <si>
    <t>We could move clockwise each round?</t>
  </si>
  <si>
    <t>Maybe we should do the free-for-all earlier than the last 20 seconds though</t>
  </si>
  <si>
    <t xml:space="preserve">I agree </t>
  </si>
  <si>
    <t>but the longer we go before free for all the more chance for regeneration</t>
  </si>
  <si>
    <r>
      <t>xd</t>
    </r>
    <r>
      <rPr>
        <sz val="11"/>
        <color rgb="FFFF0000"/>
        <rFont val="Calibri"/>
        <family val="2"/>
        <scheme val="minor"/>
      </rPr>
      <t xml:space="preserve"> [laughing emoji - Urban Dictionary 3/29/22]</t>
    </r>
  </si>
  <si>
    <r>
      <t xml:space="preserve">xdxd </t>
    </r>
    <r>
      <rPr>
        <sz val="11"/>
        <color rgb="FFFF0000"/>
        <rFont val="Calibri"/>
        <family val="2"/>
        <scheme val="minor"/>
      </rPr>
      <t>[laughing emoji - Urban Dict 3/29/22]</t>
    </r>
  </si>
  <si>
    <r>
      <t xml:space="preserve">xd </t>
    </r>
    <r>
      <rPr>
        <sz val="11"/>
        <color rgb="FFFF0000"/>
        <rFont val="Calibri"/>
        <family val="2"/>
        <scheme val="minor"/>
      </rPr>
      <t xml:space="preserve"> [laughing emoji - Urban Dict 03/29/22]</t>
    </r>
  </si>
  <si>
    <r>
      <t>idk [</t>
    </r>
    <r>
      <rPr>
        <sz val="11"/>
        <color rgb="FFFF0000"/>
        <rFont val="Calibri"/>
        <family val="2"/>
        <scheme val="minor"/>
      </rPr>
      <t>I don't know - Urban Dict 03/29/22]</t>
    </r>
  </si>
  <si>
    <r>
      <t xml:space="preserve">good work so far fr </t>
    </r>
    <r>
      <rPr>
        <sz val="11"/>
        <color rgb="FFFF0000"/>
        <rFont val="Calibri"/>
        <family val="2"/>
        <scheme val="minor"/>
      </rPr>
      <t>[for real - Urban Dict 03/29/22]</t>
    </r>
  </si>
  <si>
    <r>
      <t>nah im playin fr</t>
    </r>
    <r>
      <rPr>
        <sz val="11"/>
        <color rgb="FFFF0000"/>
        <rFont val="Calibri"/>
        <family val="2"/>
        <scheme val="minor"/>
      </rPr>
      <t xml:space="preserve"> [for real - Urban Dict 03/29/22],</t>
    </r>
    <r>
      <rPr>
        <sz val="11"/>
        <color theme="1"/>
        <rFont val="Calibri"/>
        <family val="2"/>
        <scheme val="minor"/>
      </rPr>
      <t xml:space="preserve"> but we gotta make more squares n diamonds</t>
    </r>
  </si>
  <si>
    <r>
      <t xml:space="preserve">idk what im doing wrong but idgaf </t>
    </r>
    <r>
      <rPr>
        <sz val="11"/>
        <color rgb="FFFF0000"/>
        <rFont val="Calibri"/>
        <family val="2"/>
        <scheme val="minor"/>
      </rPr>
      <t>[I don't give a f*** - Urban Dict 03/29/22]</t>
    </r>
  </si>
  <si>
    <r>
      <t xml:space="preserve">oh fr? </t>
    </r>
    <r>
      <rPr>
        <sz val="11"/>
        <color rgb="FFFF0000"/>
        <rFont val="Calibri"/>
        <family val="2"/>
        <scheme val="minor"/>
      </rPr>
      <t>[for real - Urban Dict 03/29/22]</t>
    </r>
  </si>
  <si>
    <r>
      <t xml:space="preserve">oh shit fr?  </t>
    </r>
    <r>
      <rPr>
        <sz val="11"/>
        <color rgb="FFFF0000"/>
        <rFont val="Calibri"/>
        <family val="2"/>
        <scheme val="minor"/>
      </rPr>
      <t>[for real - Urban Dict 03/29/22]</t>
    </r>
  </si>
  <si>
    <r>
      <t xml:space="preserve">more than we had when we came in tho fr </t>
    </r>
    <r>
      <rPr>
        <sz val="11"/>
        <color rgb="FFFF0000"/>
        <rFont val="Calibri"/>
        <family val="2"/>
        <scheme val="minor"/>
      </rPr>
      <t>[for real - Urban Dict 03/29/22]</t>
    </r>
  </si>
  <si>
    <r>
      <t xml:space="preserve">ight how much money we all packin rn  </t>
    </r>
    <r>
      <rPr>
        <sz val="11"/>
        <color rgb="FFFF0000"/>
        <rFont val="Calibri"/>
        <family val="2"/>
        <scheme val="minor"/>
      </rPr>
      <t>[right now - Urban Dict 03/29/22]</t>
    </r>
  </si>
  <si>
    <r>
      <t xml:space="preserve">too my b </t>
    </r>
    <r>
      <rPr>
        <sz val="11"/>
        <color rgb="FFFF0000"/>
        <rFont val="Calibri"/>
        <family val="2"/>
        <scheme val="minor"/>
      </rPr>
      <t>[my bad - Urban Dict 03/29/22]</t>
    </r>
  </si>
  <si>
    <r>
      <t>tbh</t>
    </r>
    <r>
      <rPr>
        <sz val="11"/>
        <color rgb="FFFF0000"/>
        <rFont val="Calibri"/>
        <family val="2"/>
        <scheme val="minor"/>
      </rPr>
      <t xml:space="preserve"> [to be honest - Urban Dict 03/29/22]</t>
    </r>
    <r>
      <rPr>
        <sz val="11"/>
        <rFont val="Calibri"/>
        <family val="2"/>
        <scheme val="minor"/>
      </rPr>
      <t xml:space="preserve"> th</t>
    </r>
    <r>
      <rPr>
        <sz val="11"/>
        <color theme="1"/>
        <rFont val="Calibri"/>
        <family val="2"/>
        <scheme val="minor"/>
      </rPr>
      <t>at was even better than the last</t>
    </r>
  </si>
  <si>
    <r>
      <t xml:space="preserve">gl </t>
    </r>
    <r>
      <rPr>
        <sz val="11"/>
        <color rgb="FFFF0000"/>
        <rFont val="Calibri"/>
        <family val="2"/>
        <scheme val="minor"/>
      </rPr>
      <t>[good luck - Urban Dict 03/29/22]</t>
    </r>
  </si>
  <si>
    <r>
      <t xml:space="preserve">gl </t>
    </r>
    <r>
      <rPr>
        <sz val="11"/>
        <color rgb="FFFF0000"/>
        <rFont val="Calibri"/>
        <family val="2"/>
        <scheme val="minor"/>
      </rPr>
      <t>[good luck - Urban Dict 03/29/22]</t>
    </r>
    <r>
      <rPr>
        <sz val="11"/>
        <color theme="1"/>
        <rFont val="Calibri"/>
        <family val="2"/>
        <scheme val="minor"/>
      </rPr>
      <t xml:space="preserve"> all</t>
    </r>
  </si>
  <si>
    <r>
      <t xml:space="preserve">gl  </t>
    </r>
    <r>
      <rPr>
        <sz val="11"/>
        <color rgb="FFFF0000"/>
        <rFont val="Calibri"/>
        <family val="2"/>
        <scheme val="minor"/>
      </rPr>
      <t>[good luck - Urban Dict 03/29/22]</t>
    </r>
  </si>
  <si>
    <r>
      <t xml:space="preserve">alright guys, well glhf  </t>
    </r>
    <r>
      <rPr>
        <sz val="11"/>
        <color rgb="FFFF0000"/>
        <rFont val="Calibri"/>
        <family val="2"/>
        <scheme val="minor"/>
      </rPr>
      <t>[good luck, have fun - Urban Dict 03/29/22]</t>
    </r>
  </si>
  <si>
    <r>
      <t xml:space="preserve">it went fast af  </t>
    </r>
    <r>
      <rPr>
        <sz val="11"/>
        <color rgb="FFFF0000"/>
        <rFont val="Calibri"/>
        <family val="2"/>
        <scheme val="minor"/>
      </rPr>
      <t>[as f*** - Urban Dict 03/29/22]</t>
    </r>
  </si>
  <si>
    <r>
      <t xml:space="preserve">PFFFFF XD  </t>
    </r>
    <r>
      <rPr>
        <sz val="11"/>
        <color rgb="FFFF0000"/>
        <rFont val="Calibri"/>
        <family val="2"/>
        <scheme val="minor"/>
      </rPr>
      <t>[laughing emoji - Urban Dict 03/29/22]</t>
    </r>
  </si>
  <si>
    <r>
      <t xml:space="preserve">XD </t>
    </r>
    <r>
      <rPr>
        <sz val="11"/>
        <color rgb="FFFF0000"/>
        <rFont val="Calibri"/>
        <family val="2"/>
        <scheme val="minor"/>
      </rPr>
      <t>[laughing emoji - Urban Dict 03/29/22]</t>
    </r>
    <r>
      <rPr>
        <sz val="11"/>
        <color theme="1"/>
        <rFont val="Calibri"/>
        <family val="2"/>
        <scheme val="minor"/>
      </rPr>
      <t xml:space="preserve"> right</t>
    </r>
  </si>
  <si>
    <r>
      <t>glhf</t>
    </r>
    <r>
      <rPr>
        <i/>
        <sz val="11"/>
        <color rgb="FFFF0000"/>
        <rFont val="Calibri"/>
        <family val="2"/>
        <scheme val="minor"/>
      </rPr>
      <t xml:space="preserve"> [good luck, have fun - Urban Dict 03/29/22]</t>
    </r>
  </si>
  <si>
    <r>
      <t xml:space="preserve">wym </t>
    </r>
    <r>
      <rPr>
        <sz val="11"/>
        <color rgb="FFFF0000"/>
        <rFont val="Calibri"/>
        <family val="2"/>
        <scheme val="minor"/>
      </rPr>
      <t>[what do you mean - Urban Dict 03/29/22]</t>
    </r>
    <r>
      <rPr>
        <sz val="11"/>
        <color theme="1"/>
        <rFont val="Calibri"/>
        <family val="2"/>
        <scheme val="minor"/>
      </rPr>
      <t xml:space="preserve"> by stagger them</t>
    </r>
  </si>
  <si>
    <r>
      <t>uwu</t>
    </r>
    <r>
      <rPr>
        <sz val="11"/>
        <color rgb="FFFF0000"/>
        <rFont val="Calibri"/>
        <family val="2"/>
        <scheme val="minor"/>
      </rPr>
      <t xml:space="preserve"> [smile emoji - Urban Dict 03/29/22]</t>
    </r>
  </si>
  <si>
    <r>
      <t>Fr</t>
    </r>
    <r>
      <rPr>
        <i/>
        <sz val="11"/>
        <color rgb="FFFF0000"/>
        <rFont val="Calibri"/>
        <family val="2"/>
        <scheme val="minor"/>
      </rPr>
      <t xml:space="preserve"> [for real - Urban Dict 03/29/22]</t>
    </r>
    <r>
      <rPr>
        <i/>
        <sz val="11"/>
        <color theme="1"/>
        <rFont val="Calibri"/>
        <family val="2"/>
        <scheme val="minor"/>
      </rPr>
      <t xml:space="preserve"> tho </t>
    </r>
  </si>
  <si>
    <r>
      <t xml:space="preserve">XD </t>
    </r>
    <r>
      <rPr>
        <sz val="11"/>
        <color rgb="FFFF0000"/>
        <rFont val="Calibri"/>
        <family val="2"/>
        <scheme val="minor"/>
      </rPr>
      <t>[laughing emoji - Urban Dict 03/29/22]</t>
    </r>
  </si>
  <si>
    <r>
      <t>my fault Idky</t>
    </r>
    <r>
      <rPr>
        <sz val="11"/>
        <color rgb="FFFF0000"/>
        <rFont val="Calibri"/>
        <family val="2"/>
        <scheme val="minor"/>
      </rPr>
      <t xml:space="preserve"> [I don't know why - Urban Dict 03/29/22]</t>
    </r>
    <r>
      <rPr>
        <sz val="11"/>
        <color theme="1"/>
        <rFont val="Calibri"/>
        <family val="2"/>
        <scheme val="minor"/>
      </rPr>
      <t xml:space="preserve"> i was in a rsuh</t>
    </r>
  </si>
  <si>
    <r>
      <t>okay guys, goodluck and gg's</t>
    </r>
    <r>
      <rPr>
        <sz val="11"/>
        <color rgb="FFFF0000"/>
        <rFont val="Calibri"/>
        <family val="2"/>
        <scheme val="minor"/>
      </rPr>
      <t xml:space="preserve"> [good game - Urban Dict 03/29/22]</t>
    </r>
  </si>
  <si>
    <r>
      <t xml:space="preserve">wdym </t>
    </r>
    <r>
      <rPr>
        <sz val="11"/>
        <color rgb="FFFF0000"/>
        <rFont val="Calibri"/>
        <family val="2"/>
        <scheme val="minor"/>
      </rPr>
      <t xml:space="preserve"> [what do you mean - Urban Dict 03/29/22]</t>
    </r>
  </si>
  <si>
    <r>
      <t xml:space="preserve">srry i switched rl </t>
    </r>
    <r>
      <rPr>
        <sz val="11"/>
        <color rgb="FFFF0000"/>
        <rFont val="Calibri"/>
        <family val="2"/>
        <scheme val="minor"/>
      </rPr>
      <t>[real - Urban Dict 03/29/22]</t>
    </r>
    <r>
      <rPr>
        <sz val="11"/>
        <color theme="1"/>
        <rFont val="Calibri"/>
        <family val="2"/>
        <scheme val="minor"/>
      </rPr>
      <t xml:space="preserve"> quickl</t>
    </r>
  </si>
  <si>
    <r>
      <t>wth</t>
    </r>
    <r>
      <rPr>
        <sz val="11"/>
        <color rgb="FFFF0000"/>
        <rFont val="Calibri"/>
        <family val="2"/>
        <scheme val="minor"/>
      </rPr>
      <t xml:space="preserve"> [what the hell -Urban Dict 03/29/22]</t>
    </r>
  </si>
  <si>
    <t>whne you notice it's like 10 seconds left i say just grab all you can</t>
  </si>
  <si>
    <t>so we don't leave many</t>
  </si>
  <si>
    <t xml:space="preserve">i started at 30 seconds last time and didnt have enough time </t>
  </si>
  <si>
    <t>gonna try 45 this time</t>
  </si>
  <si>
    <t xml:space="preserve">we need to leave some </t>
  </si>
  <si>
    <t>so they regenerat</t>
  </si>
  <si>
    <t xml:space="preserve">lets chill for the first few secons of the game </t>
  </si>
  <si>
    <t>so we can generate some</t>
  </si>
  <si>
    <t xml:space="preserve">okay </t>
  </si>
  <si>
    <t>so no one play for the first 5 seconds</t>
  </si>
  <si>
    <t>so we can generate more?</t>
  </si>
  <si>
    <t xml:space="preserve">go ahead #4 you can take those </t>
  </si>
  <si>
    <t>but i would wait till there's more</t>
  </si>
  <si>
    <t>this game freaks me out</t>
  </si>
  <si>
    <t xml:space="preserve">yes </t>
  </si>
  <si>
    <t xml:space="preserve">its fine </t>
  </si>
  <si>
    <t>i was waiting too long</t>
  </si>
  <si>
    <t xml:space="preserve">sorry :c </t>
  </si>
  <si>
    <t>pinky promise</t>
  </si>
  <si>
    <t>lol everybody wins</t>
  </si>
  <si>
    <t xml:space="preserve">just go for the tokens </t>
  </si>
  <si>
    <t>nobody penelize anyone,</t>
  </si>
  <si>
    <t xml:space="preserve">no penalizing </t>
  </si>
  <si>
    <t>and we ALL make lots of money</t>
  </si>
  <si>
    <t xml:space="preserve">If we dont all go for the tokens at once </t>
  </si>
  <si>
    <t>and all make more money</t>
  </si>
  <si>
    <t xml:space="preserve">we will generate more </t>
  </si>
  <si>
    <t xml:space="preserve">do something </t>
  </si>
  <si>
    <t>ok so i got top left, slow , isolated, ham at 30 sec left.... got it.</t>
  </si>
  <si>
    <t xml:space="preserve">go team! lets get this shmoonneyyy </t>
  </si>
  <si>
    <t xml:space="preserve">do not penalize anyone... </t>
  </si>
  <si>
    <t>we here to make money not lose it</t>
  </si>
  <si>
    <t xml:space="preserve">lol no penalties 2.. </t>
  </si>
  <si>
    <t xml:space="preserve">if we wait longer, </t>
  </si>
  <si>
    <t>more tokens will appear</t>
  </si>
  <si>
    <t xml:space="preserve">plus let's not give eachother penalties, </t>
  </si>
  <si>
    <t>we all need this money lol</t>
  </si>
  <si>
    <t>yeah lets,</t>
  </si>
  <si>
    <t>we all know we did this for the money haha</t>
  </si>
  <si>
    <r>
      <t xml:space="preserve">how tf </t>
    </r>
    <r>
      <rPr>
        <sz val="11"/>
        <color rgb="FFFF0000"/>
        <rFont val="Calibri"/>
        <family val="2"/>
        <scheme val="minor"/>
      </rPr>
      <t>[the f*** - Urban Dict 03/31/22]</t>
    </r>
    <r>
      <rPr>
        <sz val="11"/>
        <color theme="1"/>
        <rFont val="Calibri"/>
        <family val="2"/>
        <scheme val="minor"/>
      </rPr>
      <t xml:space="preserve"> you get 30 on this</t>
    </r>
  </si>
  <si>
    <r>
      <t>sameee the money would be fat af</t>
    </r>
    <r>
      <rPr>
        <sz val="11"/>
        <color rgb="FFFF0000"/>
        <rFont val="Calibri"/>
        <family val="2"/>
        <scheme val="minor"/>
      </rPr>
      <t xml:space="preserve"> [as f*** - Urban Dict 03/31/22]</t>
    </r>
  </si>
  <si>
    <r>
      <t xml:space="preserve">whys my corner dry asf </t>
    </r>
    <r>
      <rPr>
        <sz val="11"/>
        <color rgb="FFFF0000"/>
        <rFont val="Calibri"/>
        <family val="2"/>
        <scheme val="minor"/>
      </rPr>
      <t>[as f*** - Urban Dict 03/31/22]</t>
    </r>
  </si>
  <si>
    <r>
      <t xml:space="preserve">same wtf  </t>
    </r>
    <r>
      <rPr>
        <sz val="11"/>
        <color rgb="FFFF0000"/>
        <rFont val="Calibri"/>
        <family val="2"/>
        <scheme val="minor"/>
      </rPr>
      <t>[what the f*** - Urban Dict 03/31/22]</t>
    </r>
  </si>
  <si>
    <t>and we can all collect more</t>
  </si>
  <si>
    <t>bc that makes it faster</t>
  </si>
  <si>
    <t>and take them from the middle when the are surronded</t>
  </si>
  <si>
    <t>we have to make sure we stay in our corners</t>
  </si>
  <si>
    <t xml:space="preserve">ok lets all agree not too </t>
  </si>
  <si>
    <t>we all out here really trynna make the max coin</t>
  </si>
  <si>
    <r>
      <t xml:space="preserve">lmao </t>
    </r>
    <r>
      <rPr>
        <sz val="11"/>
        <color rgb="FFFF0000"/>
        <rFont val="Calibri"/>
        <family val="2"/>
        <scheme val="minor"/>
      </rPr>
      <t>[laugh my a** off - Urban Dict 03/31/22]</t>
    </r>
  </si>
  <si>
    <r>
      <t xml:space="preserve">hola como estas yo soy fiesta </t>
    </r>
    <r>
      <rPr>
        <sz val="11"/>
        <color rgb="FFFF0000"/>
        <rFont val="Calibri"/>
        <family val="2"/>
        <scheme val="minor"/>
      </rPr>
      <t xml:space="preserve"> [google translate: hello, how are you? I am a party - 03/31/22]</t>
    </r>
  </si>
  <si>
    <t>number 3 - be nice please - ….you too number 1</t>
  </si>
  <si>
    <t>we can't define boundaries without wasting time -</t>
  </si>
  <si>
    <t xml:space="preserve">the boundaries can't be definite - </t>
  </si>
  <si>
    <t>let's just keep to a corner and try our best</t>
  </si>
  <si>
    <t>i'm not coming to youre side'</t>
  </si>
  <si>
    <t>number 4 isn't comunicating though -</t>
  </si>
  <si>
    <t>i'm concerned that they may have assigned bots to play with the teams as well'</t>
  </si>
  <si>
    <t xml:space="preserve">probably - </t>
  </si>
  <si>
    <r>
      <t xml:space="preserve">GL </t>
    </r>
    <r>
      <rPr>
        <sz val="11"/>
        <color rgb="FFFF0000"/>
        <rFont val="Calibri"/>
        <family val="2"/>
        <scheme val="minor"/>
      </rPr>
      <t xml:space="preserve"> [good luck - Urban Dict 03/31/22]</t>
    </r>
  </si>
  <si>
    <t xml:space="preserve">I am not going to penalize. </t>
  </si>
  <si>
    <t>Why take money away from each other?</t>
  </si>
  <si>
    <t xml:space="preserve">so should we go slower </t>
  </si>
  <si>
    <t>each take a corner?</t>
  </si>
  <si>
    <t xml:space="preserve">we can test that out this round, </t>
  </si>
  <si>
    <t>also yes hella annoying</t>
  </si>
  <si>
    <t>I agree,</t>
  </si>
  <si>
    <t>slow was good</t>
  </si>
  <si>
    <t>noice,</t>
  </si>
  <si>
    <t xml:space="preserve">so this time everyone do the same thing except for get to 60-65 before 40 secs </t>
  </si>
  <si>
    <t>that way we can collect them all at the end</t>
  </si>
  <si>
    <t>the timing is almost there….we might all be able to get 90-100 this time if we play it right</t>
  </si>
  <si>
    <t xml:space="preserve">everyone's patience is paying off tho. </t>
  </si>
  <si>
    <r>
      <t xml:space="preserve">I went a little to fast initally which is why my section was a bit off so that's my b </t>
    </r>
    <r>
      <rPr>
        <sz val="11"/>
        <color rgb="FFFF0000"/>
        <rFont val="Calibri"/>
        <family val="2"/>
        <scheme val="minor"/>
      </rPr>
      <t>[my bad - Urban Dict 3/31/22]</t>
    </r>
  </si>
  <si>
    <t xml:space="preserve">nothing much, </t>
  </si>
  <si>
    <t>and okay lol</t>
  </si>
  <si>
    <r>
      <t xml:space="preserve">lmao  </t>
    </r>
    <r>
      <rPr>
        <sz val="11"/>
        <color rgb="FFFF0000"/>
        <rFont val="Calibri"/>
        <family val="2"/>
        <scheme val="minor"/>
      </rPr>
      <t>[laugh my a** off - Urban Dict 3/31/22]</t>
    </r>
  </si>
  <si>
    <t xml:space="preserve">if we give the token times to regenerate </t>
  </si>
  <si>
    <t>we will all get more</t>
  </si>
  <si>
    <t xml:space="preserve">Hey guys. </t>
  </si>
  <si>
    <t xml:space="preserve">i bet we can each get a lot more total </t>
  </si>
  <si>
    <t>if we dont take them all in the first minute</t>
  </si>
  <si>
    <t xml:space="preserve">we should leave one left </t>
  </si>
  <si>
    <t>so they will keep coming.</t>
  </si>
  <si>
    <t>i forgot about that</t>
  </si>
  <si>
    <t>then when theres like 30 seconds left we should get them all</t>
  </si>
  <si>
    <t>sectioning them off would be a good idea.</t>
  </si>
  <si>
    <t>Then we can farm them and not interfer with eachother</t>
  </si>
  <si>
    <r>
      <t>i barely know wtf</t>
    </r>
    <r>
      <rPr>
        <sz val="11"/>
        <color rgb="FFFF0000"/>
        <rFont val="Calibri"/>
        <family val="2"/>
        <scheme val="minor"/>
      </rPr>
      <t xml:space="preserve"> [what the f*** - Urban Dict 4/4/22]</t>
    </r>
    <r>
      <rPr>
        <sz val="11"/>
        <color theme="1"/>
        <rFont val="Calibri"/>
        <family val="2"/>
        <scheme val="minor"/>
      </rPr>
      <t xml:space="preserve"> im doing so i have no idea lol</t>
    </r>
  </si>
  <si>
    <t>so ive been doing that but that's all i got</t>
  </si>
  <si>
    <t xml:space="preserve">I guess we can just make sure that we only grab tokens next to other ones </t>
  </si>
  <si>
    <t>so we dont run out real quick</t>
  </si>
  <si>
    <t>and have the chance to get more money</t>
  </si>
  <si>
    <r>
      <t xml:space="preserve">6min plenty time for a snack or a pee break.. Pls </t>
    </r>
    <r>
      <rPr>
        <sz val="11"/>
        <color rgb="FFFF0000"/>
        <rFont val="Calibri"/>
        <family val="2"/>
        <scheme val="minor"/>
      </rPr>
      <t>["please"]</t>
    </r>
  </si>
  <si>
    <t xml:space="preserve">so overall if we are careful and leave at least two close together </t>
  </si>
  <si>
    <t>all in favor say aye</t>
  </si>
  <si>
    <t>that way we aren't all fighting for one area-</t>
  </si>
  <si>
    <t xml:space="preserve">so spread out and not eliminate vast areas? </t>
  </si>
  <si>
    <t xml:space="preserve">Well after the free for all </t>
  </si>
  <si>
    <t xml:space="preserve">we should all leave at least one each </t>
  </si>
  <si>
    <t>to see if it makes another</t>
  </si>
  <si>
    <t>I noticed that if we eliminate some (not all) of the loners firt and let the program produce more</t>
  </si>
  <si>
    <t>then we can wait maybe for the last 30 seconds to collect all of them.</t>
  </si>
  <si>
    <t xml:space="preserve">So maybe make the free for all start at 30 seconds </t>
  </si>
  <si>
    <t>and stop at 15 or 10 to see if it'll make more?</t>
  </si>
  <si>
    <t>I think it would be smarter to not collect them all at first and then have so much time remaining.</t>
  </si>
  <si>
    <r>
      <t xml:space="preserve">im good hru </t>
    </r>
    <r>
      <rPr>
        <sz val="11"/>
        <color rgb="FFFF0000"/>
        <rFont val="Calibri"/>
        <family val="2"/>
        <scheme val="minor"/>
      </rPr>
      <t>[how are you - Urban Dic 4/4/22]</t>
    </r>
    <r>
      <rPr>
        <sz val="11"/>
        <color theme="1"/>
        <rFont val="Calibri"/>
        <family val="2"/>
        <scheme val="minor"/>
      </rPr>
      <t xml:space="preserve"> guys?</t>
    </r>
  </si>
  <si>
    <t>lets just stay in our lane</t>
  </si>
  <si>
    <t>3 2 1 Lets Go!!!!!</t>
  </si>
  <si>
    <t xml:space="preserve">last round never happened </t>
  </si>
  <si>
    <t>she sounds hideous</t>
  </si>
  <si>
    <t xml:space="preserve">that was a smart idea, </t>
  </si>
  <si>
    <t>do it again next round</t>
  </si>
  <si>
    <t>so we should wait and maybe let ours multiply</t>
  </si>
  <si>
    <t>we will all leave with more money</t>
  </si>
  <si>
    <r>
      <t>TBH</t>
    </r>
    <r>
      <rPr>
        <sz val="11"/>
        <color rgb="FFFF0000"/>
        <rFont val="Calibri"/>
        <family val="2"/>
        <scheme val="minor"/>
      </rPr>
      <t xml:space="preserve"> [to be honest - Urban Dict 4/422]</t>
    </r>
    <r>
      <rPr>
        <sz val="11"/>
        <color theme="1"/>
        <rFont val="Calibri"/>
        <family val="2"/>
        <scheme val="minor"/>
      </rPr>
      <t xml:space="preserve"> I feel like we have been here forever</t>
    </r>
  </si>
  <si>
    <t xml:space="preserve">we can wait </t>
  </si>
  <si>
    <t>but still only take from your corner</t>
  </si>
  <si>
    <t xml:space="preserve">ok we have to not hog them this time </t>
  </si>
  <si>
    <t>if we only take dots from the center of big groups,</t>
  </si>
  <si>
    <t>also i'm sorry for penalizing you 2!</t>
  </si>
  <si>
    <t xml:space="preserve">that was also an accident </t>
  </si>
  <si>
    <t>oh yeah also if I penalized you 1…sorry!</t>
  </si>
  <si>
    <t>should we all get a quadrant and stick to it or sum</t>
  </si>
  <si>
    <t>should have left yourself some 2.</t>
  </si>
  <si>
    <t>dont come into our spaces</t>
  </si>
  <si>
    <t>i want the same as last round</t>
  </si>
  <si>
    <t>okay so i think it might be best if we all be sparing with choosing them.</t>
  </si>
  <si>
    <t xml:space="preserve"> i believe i got the most of them</t>
  </si>
  <si>
    <t>i want yall to get money too,</t>
  </si>
  <si>
    <t>so if you sit and wait and let them spwan back, it'll make it to where we all get a bunch</t>
  </si>
  <si>
    <t>should we stick to the plan regardless or go along with the free for all?</t>
  </si>
  <si>
    <t>can we all agree to please just stick to the plan?</t>
  </si>
  <si>
    <t>Also y'all did a lot better!</t>
  </si>
  <si>
    <t>i'd like to stick to it as well</t>
  </si>
  <si>
    <t>i feel like theyre gonna bc they have the "ability to penalize" bolded. so i feel like they'll remove it.</t>
  </si>
  <si>
    <t xml:space="preserve">1, I thought you were just clearing it out as fast as you could. Didn't realize you were trying to just stick to a corner. </t>
  </si>
  <si>
    <t>Sorry I penalized you</t>
  </si>
  <si>
    <t>we should probably wait like a min before we eat a bunch</t>
  </si>
  <si>
    <t>bc the more they respawn the more money we can all get</t>
  </si>
  <si>
    <t>another thing i was doing is if i saw a dot that was completely surrounded i ate it</t>
  </si>
  <si>
    <t>because it isnt helping respawn by being completely surrounded</t>
  </si>
  <si>
    <t xml:space="preserve">if we wait 100 seconds or more before we collect coins </t>
  </si>
  <si>
    <t>i agree with 4,</t>
  </si>
  <si>
    <t xml:space="preserve">if someone crosses into someone elses territory we penalize them to death </t>
  </si>
  <si>
    <t xml:space="preserve">so then lets just call corners </t>
  </si>
  <si>
    <t>my bad for eating all of them</t>
  </si>
  <si>
    <t>Note: RJ1 continues below on lines 35 - 37</t>
  </si>
  <si>
    <t>just collect wherever</t>
  </si>
  <si>
    <t xml:space="preserve">shit i forgot </t>
  </si>
  <si>
    <t>im so sorry</t>
  </si>
  <si>
    <t>but also you gotta slow down</t>
  </si>
  <si>
    <t>cuz you jus be zooming throught collect evrything</t>
  </si>
  <si>
    <t>I bet that we'll get to do another round,</t>
  </si>
  <si>
    <t>Should we say if they take over another quadrant then they can be penalized?...Like clearly in another not on the border</t>
  </si>
  <si>
    <t xml:space="preserve">Agreed. </t>
  </si>
  <si>
    <t xml:space="preserve">I am satisfied. </t>
  </si>
  <si>
    <t xml:space="preserve">I didn't get quite as many, </t>
  </si>
  <si>
    <t>but that is because I was a little slower</t>
  </si>
  <si>
    <t>I also didn't get as many that round,</t>
  </si>
  <si>
    <t>because I think this strategy is best for everyone and the group as a whole</t>
  </si>
  <si>
    <t>but I'm satisfied</t>
  </si>
  <si>
    <t xml:space="preserve">This method is working well </t>
  </si>
  <si>
    <t>and this is probably our last round like this before they try to add something else</t>
  </si>
  <si>
    <t xml:space="preserve">no problem, </t>
  </si>
  <si>
    <t>if  there is another rounf</t>
  </si>
  <si>
    <t xml:space="preserve">if we slow down </t>
  </si>
  <si>
    <t xml:space="preserve">we can all get way more </t>
  </si>
  <si>
    <t xml:space="preserve">2 WTFFF </t>
  </si>
  <si>
    <t xml:space="preserve">Ye </t>
  </si>
  <si>
    <t>we should conserve some tokens</t>
  </si>
  <si>
    <t xml:space="preserve">good plan, </t>
  </si>
  <si>
    <t>i was just gonna say don't take them all</t>
  </si>
  <si>
    <t xml:space="preserve">Overall though I believe we worked well at communicating and effectively using the strategy. </t>
  </si>
  <si>
    <t>Does anyone have any thoughts or concerns?</t>
  </si>
  <si>
    <t xml:space="preserve">what if we each do a round where one person gets all the tokens. </t>
  </si>
  <si>
    <t>That way we don't have to worry about penalties</t>
  </si>
  <si>
    <t>and it all gets split up evenly</t>
  </si>
  <si>
    <t>There is alot of time left over if we all just take all the coins</t>
  </si>
  <si>
    <t>so mining 10 and waiting</t>
  </si>
  <si>
    <t>i'm down with that idea</t>
  </si>
  <si>
    <t>as long as we don't do penalties</t>
  </si>
  <si>
    <t>and when we mine like go slower doing it</t>
  </si>
  <si>
    <t>yeah just take our time, let them grow back and just see what happens.</t>
  </si>
  <si>
    <t xml:space="preserve">We still can talk during the thing too just to see if we start and want to try something differnt </t>
  </si>
  <si>
    <t>that one gave us more</t>
  </si>
  <si>
    <t>but it stressed me out wayyyyyyy more</t>
  </si>
  <si>
    <t>i felt like that was better</t>
  </si>
  <si>
    <t>but each corner had more than each other</t>
  </si>
  <si>
    <t>the green dot regenerate</t>
  </si>
  <si>
    <t>so should we do this slower?</t>
  </si>
  <si>
    <t>i say we wait till the entire screen is full and then do it in a pattern</t>
  </si>
  <si>
    <t>when theres 30 seconds left, we will compete for whats left</t>
  </si>
  <si>
    <t>let the screen fill, pick every 10 seconds.</t>
  </si>
  <si>
    <t>if someone goes rogue, wea ll give them the business with that -2</t>
  </si>
  <si>
    <t xml:space="preserve">alright sounds good. </t>
  </si>
  <si>
    <t xml:space="preserve">if 75 is too little we can add more. </t>
  </si>
  <si>
    <t>i think a lot of why we cant clear the board is that theyre growing as we pick. not necessarily a bad thing, were still getting a full harvest</t>
  </si>
  <si>
    <t>aye guys wassup!!</t>
  </si>
  <si>
    <t>so we need to not get them all in the beginning</t>
  </si>
  <si>
    <t>they only regenerate when they have some by them</t>
  </si>
  <si>
    <t>but we just keep getting them and then waiting</t>
  </si>
  <si>
    <t xml:space="preserve">alsoo 4 sorry for chasing you </t>
  </si>
  <si>
    <t>and im a broke bitch</t>
  </si>
  <si>
    <t xml:space="preserve">i got mad </t>
  </si>
  <si>
    <t xml:space="preserve">cause you were just taking everyghing adn not waiting </t>
  </si>
  <si>
    <t>corners arent working</t>
  </si>
  <si>
    <t xml:space="preserve">because yall just keep taking </t>
  </si>
  <si>
    <t>im tellin yall be patient</t>
  </si>
  <si>
    <t>and more will appear then if we really wait there will be mroe the last 45 secongs</t>
  </si>
  <si>
    <t>why i was fining, only thing i could do</t>
  </si>
  <si>
    <t>then there will be more in the long run</t>
  </si>
  <si>
    <t xml:space="preserve">if we give it 90 seconds at the beginning without grabbing any (or only grabbing a few) </t>
  </si>
  <si>
    <t>we'll all get more money in the end</t>
  </si>
  <si>
    <t>i do too,</t>
  </si>
  <si>
    <t xml:space="preserve">I lost track of time and missed out. </t>
  </si>
  <si>
    <t>So I'd say around 40-50 seconds left, go ahead and clear out your sections, but don't move into anyone else's</t>
  </si>
  <si>
    <t xml:space="preserve">sorry 3 should have just warned you, </t>
  </si>
  <si>
    <t>but lets try to stay in lane</t>
  </si>
  <si>
    <t>so at 180 seconds..</t>
  </si>
  <si>
    <t xml:space="preserve">but even then do not get all of them just get some from a spot wheres there is alot but not all of them </t>
  </si>
  <si>
    <t>so they regenerate</t>
  </si>
  <si>
    <t xml:space="preserve">If we all agreed to not click on any for 30 seconds </t>
  </si>
  <si>
    <t>there would be so much more</t>
  </si>
  <si>
    <t>or everyone have like a corner or something</t>
  </si>
  <si>
    <t>to let them all build up</t>
  </si>
  <si>
    <t xml:space="preserve">I think we should wait like 30 seconds </t>
  </si>
  <si>
    <t>we all want money here</t>
  </si>
  <si>
    <t>so we all need to help each other out</t>
  </si>
  <si>
    <t>ENF WARN</t>
  </si>
  <si>
    <t>MON BEH</t>
  </si>
  <si>
    <t>RJ JUSTIFY: SOC INFO</t>
  </si>
  <si>
    <t>I was actually trying</t>
  </si>
  <si>
    <t>no,</t>
  </si>
  <si>
    <t>if we target the small ones then there is a lower chance of respawning</t>
  </si>
  <si>
    <t>ENF ASK</t>
  </si>
  <si>
    <t>Constitutional Decision 1: Conservation Agreement (Player 2: Private Property vs. Player 3 and 4: Slower Harvest of Clusters)</t>
  </si>
  <si>
    <t>this is family friendly</t>
  </si>
  <si>
    <t>jkjk [just kidding - Urban Dict 4/5/22] wussup all love</t>
  </si>
  <si>
    <t>wussup all love</t>
  </si>
  <si>
    <t xml:space="preserve">Constitutional Decision 2: Conservation Agreement (Player 3 reasserts/proposes Slow Down Rule; P1 adds proposal to go ham at end) </t>
  </si>
  <si>
    <t>we look like retards</t>
  </si>
  <si>
    <t>MON RES</t>
  </si>
  <si>
    <t>if we work together</t>
  </si>
  <si>
    <t>we all benefit OKAY</t>
  </si>
  <si>
    <t>we all agree</t>
  </si>
  <si>
    <t>except 2</t>
  </si>
  <si>
    <t>i meant to do it on 2</t>
  </si>
  <si>
    <t>sry ["sorry"]</t>
  </si>
  <si>
    <t>i meant to do it on 2 sry ["sorry"]</t>
  </si>
  <si>
    <t>I give up</t>
  </si>
  <si>
    <t>imma just eat them all</t>
  </si>
  <si>
    <t>but i think we should break up the grid</t>
  </si>
  <si>
    <t>No money penalties.</t>
  </si>
  <si>
    <t>Let's milk this "experiment"</t>
  </si>
  <si>
    <t xml:space="preserve">i think we all start in the middle </t>
  </si>
  <si>
    <t>so thats 169 right there</t>
  </si>
  <si>
    <t>who knows.</t>
  </si>
  <si>
    <t>but lets stcik to our strategy no matter what</t>
  </si>
  <si>
    <t>as long as you don’t mess with my tokens</t>
  </si>
  <si>
    <t>so it grows</t>
  </si>
  <si>
    <r>
      <t>Okay uys lets leave a token by itself</t>
    </r>
    <r>
      <rPr>
        <i/>
        <sz val="11"/>
        <color rgb="FFFF0000"/>
        <rFont val="Calibri"/>
        <family val="2"/>
        <scheme val="minor"/>
      </rPr>
      <t xml:space="preserve"> </t>
    </r>
    <r>
      <rPr>
        <i/>
        <sz val="11"/>
        <rFont val="Calibri"/>
        <family val="2"/>
        <scheme val="minor"/>
      </rPr>
      <t>if it is alone</t>
    </r>
  </si>
  <si>
    <t>and i need more money</t>
  </si>
  <si>
    <t xml:space="preserve">idk </t>
  </si>
  <si>
    <t>as long as no one person takes everything lol</t>
  </si>
  <si>
    <t xml:space="preserve">yall are racing to eat them all </t>
  </si>
  <si>
    <t xml:space="preserve">be curtious </t>
  </si>
  <si>
    <t>and lets do this!</t>
  </si>
  <si>
    <r>
      <t xml:space="preserve">mmhm </t>
    </r>
    <r>
      <rPr>
        <i/>
        <sz val="11"/>
        <color theme="1"/>
        <rFont val="Calibri"/>
        <family val="2"/>
        <scheme val="minor"/>
      </rPr>
      <t>["yes"]</t>
    </r>
  </si>
  <si>
    <t xml:space="preserve">wyall go faster </t>
  </si>
  <si>
    <t>just share the middle if  you have to.</t>
  </si>
  <si>
    <r>
      <t xml:space="preserve">so idk </t>
    </r>
    <r>
      <rPr>
        <i/>
        <sz val="11"/>
        <rFont val="Calibri"/>
        <family val="2"/>
        <scheme val="minor"/>
      </rPr>
      <t>[I don't know - Urban Dict 4-14-22]</t>
    </r>
    <r>
      <rPr>
        <i/>
        <sz val="11"/>
        <color theme="1"/>
        <rFont val="Calibri"/>
        <family val="2"/>
        <scheme val="minor"/>
      </rPr>
      <t xml:space="preserve"> where in the grid were starting, </t>
    </r>
  </si>
  <si>
    <t>ig ["I guess"] that leaves top left? :)</t>
  </si>
  <si>
    <t>i will do my best though</t>
  </si>
  <si>
    <t>i may be going really fast so no promises….</t>
  </si>
  <si>
    <t xml:space="preserve">literally wtf [what the f*** - Urban Dict 03/29/22]. </t>
  </si>
  <si>
    <t>and "don’t" go over someone elses box too far.</t>
  </si>
  <si>
    <t>ikr [I know right - Urban Dict 4-13-22]</t>
  </si>
  <si>
    <r>
      <t>uWu [</t>
    </r>
    <r>
      <rPr>
        <i/>
        <sz val="11"/>
        <rFont val="Calibri"/>
        <family val="2"/>
        <scheme val="minor"/>
      </rPr>
      <t>smiley face emoticon; Urban Dictionary 3-14-22</t>
    </r>
    <r>
      <rPr>
        <sz val="11"/>
        <rFont val="Calibri"/>
        <family val="2"/>
        <scheme val="minor"/>
      </rPr>
      <t>]</t>
    </r>
  </si>
  <si>
    <r>
      <t>wait yes to wha [</t>
    </r>
    <r>
      <rPr>
        <i/>
        <sz val="11"/>
        <rFont val="Calibri"/>
        <family val="2"/>
        <scheme val="minor"/>
      </rPr>
      <t>"wait, yes to what?" : Player 3 indicating they don't understand what was just decided</t>
    </r>
    <r>
      <rPr>
        <sz val="11"/>
        <rFont val="Calibri"/>
        <family val="2"/>
        <scheme val="minor"/>
      </rPr>
      <t>]</t>
    </r>
  </si>
  <si>
    <r>
      <t>well frankly idc</t>
    </r>
    <r>
      <rPr>
        <b/>
        <i/>
        <sz val="11"/>
        <rFont val="Calibri"/>
        <family val="2"/>
        <scheme val="minor"/>
      </rPr>
      <t xml:space="preserve"> </t>
    </r>
    <r>
      <rPr>
        <i/>
        <sz val="11"/>
        <rFont val="Calibri"/>
        <family val="2"/>
        <scheme val="minor"/>
      </rPr>
      <t>[I don't care - Ubran Dictionary 3-29-22] if you start early</t>
    </r>
  </si>
  <si>
    <t>fr tho ["for real though"]</t>
  </si>
  <si>
    <t>dont meet him either smh ["shaking my head" in disapproval: Urban Dictionary 4-12-22] he rude</t>
  </si>
  <si>
    <r>
      <t>rt [</t>
    </r>
    <r>
      <rPr>
        <i/>
        <sz val="11"/>
        <rFont val="Calibri"/>
        <family val="2"/>
        <scheme val="minor"/>
      </rPr>
      <t>"retweet" (i.e., copying/saying the same thing the other person said: Urban Dictionary 3-14-22</t>
    </r>
    <r>
      <rPr>
        <sz val="11"/>
        <rFont val="Calibri"/>
        <family val="2"/>
        <scheme val="minor"/>
      </rPr>
      <t>]</t>
    </r>
  </si>
  <si>
    <r>
      <t>RIP MAC [</t>
    </r>
    <r>
      <rPr>
        <i/>
        <sz val="11"/>
        <rFont val="Calibri"/>
        <family val="2"/>
        <scheme val="minor"/>
      </rPr>
      <t>"rest in peace" "man/buddy": Urban Dictionary 3-11-22</t>
    </r>
    <r>
      <rPr>
        <sz val="11"/>
        <rFont val="Calibri"/>
        <family val="2"/>
        <scheme val="minor"/>
      </rPr>
      <t>]</t>
    </r>
  </si>
  <si>
    <t>k idk wth ["what the hell"] im doing</t>
  </si>
  <si>
    <r>
      <t>tbh [</t>
    </r>
    <r>
      <rPr>
        <i/>
        <sz val="11"/>
        <rFont val="Calibri"/>
        <family val="2"/>
        <scheme val="minor"/>
      </rPr>
      <t>"to be honest": Urban Dictionary 3-11-22</t>
    </r>
    <r>
      <rPr>
        <sz val="11"/>
        <rFont val="Calibri"/>
        <family val="2"/>
        <scheme val="minor"/>
      </rPr>
      <t>]</t>
    </r>
  </si>
  <si>
    <r>
      <t>I guess they can be FFA lol in the t   [</t>
    </r>
    <r>
      <rPr>
        <i/>
        <sz val="11"/>
        <rFont val="Calibri"/>
        <family val="2"/>
        <scheme val="minor"/>
      </rPr>
      <t>note: FFA = free-for-all</t>
    </r>
    <r>
      <rPr>
        <sz val="11"/>
        <rFont val="Calibri"/>
        <family val="2"/>
        <scheme val="minor"/>
      </rPr>
      <t>]</t>
    </r>
  </si>
  <si>
    <r>
      <t>lmk ["</t>
    </r>
    <r>
      <rPr>
        <i/>
        <sz val="11"/>
        <rFont val="Calibri"/>
        <family val="2"/>
        <scheme val="minor"/>
      </rPr>
      <t>let me know"</t>
    </r>
    <r>
      <rPr>
        <sz val="11"/>
        <rFont val="Calibri"/>
        <family val="2"/>
        <scheme val="minor"/>
      </rPr>
      <t>] if im doing it wrong</t>
    </r>
  </si>
  <si>
    <r>
      <t xml:space="preserve">well tbh </t>
    </r>
    <r>
      <rPr>
        <i/>
        <sz val="11"/>
        <rFont val="Calibri"/>
        <family val="2"/>
        <scheme val="minor"/>
      </rPr>
      <t>[to be honest - Urban Dict 4/4/22]</t>
    </r>
    <r>
      <rPr>
        <sz val="11"/>
        <rFont val="Calibri"/>
        <family val="2"/>
        <scheme val="minor"/>
      </rPr>
      <t xml:space="preserve"> they probably already rigged it to see if we can find patterns or something</t>
    </r>
  </si>
  <si>
    <r>
      <t>jfc [</t>
    </r>
    <r>
      <rPr>
        <i/>
        <sz val="11"/>
        <rFont val="Calibri"/>
        <family val="2"/>
        <scheme val="minor"/>
      </rPr>
      <t>"just for clarification": Urban Dictionary 2-15-22</t>
    </r>
    <r>
      <rPr>
        <sz val="11"/>
        <rFont val="Calibri"/>
        <family val="2"/>
        <scheme val="minor"/>
      </rPr>
      <t>]</t>
    </r>
  </si>
  <si>
    <r>
      <t>ikr [</t>
    </r>
    <r>
      <rPr>
        <i/>
        <sz val="11"/>
        <rFont val="Calibri"/>
        <family val="2"/>
        <scheme val="minor"/>
      </rPr>
      <t>"I know, right"</t>
    </r>
    <r>
      <rPr>
        <sz val="11"/>
        <rFont val="Calibri"/>
        <family val="2"/>
        <scheme val="minor"/>
      </rPr>
      <t>]</t>
    </r>
  </si>
  <si>
    <t>hey 1, since you're a little behind, which is fine,</t>
  </si>
  <si>
    <t xml:space="preserve">u wanna get a corner to urself? </t>
  </si>
  <si>
    <r>
      <t>ikr</t>
    </r>
    <r>
      <rPr>
        <i/>
        <sz val="11"/>
        <rFont val="Calibri"/>
        <family val="2"/>
        <scheme val="minor"/>
      </rPr>
      <t xml:space="preserve"> ["I know right" - Urban Dict 4/4/22]</t>
    </r>
  </si>
  <si>
    <r>
      <t>btw</t>
    </r>
    <r>
      <rPr>
        <i/>
        <sz val="11"/>
        <rFont val="Calibri"/>
        <family val="2"/>
        <scheme val="minor"/>
      </rPr>
      <t xml:space="preserve"> [by the way - Urban Dict 4/4/22]</t>
    </r>
    <r>
      <rPr>
        <sz val="11"/>
        <color theme="1"/>
        <rFont val="Calibri"/>
        <family val="2"/>
        <scheme val="minor"/>
      </rPr>
      <t>, ville grill has a chocolate fountain tonight</t>
    </r>
  </si>
  <si>
    <r>
      <t>coo  [</t>
    </r>
    <r>
      <rPr>
        <i/>
        <sz val="11"/>
        <color theme="1"/>
        <rFont val="Calibri"/>
        <family val="2"/>
        <scheme val="minor"/>
      </rPr>
      <t>"cool"</t>
    </r>
    <r>
      <rPr>
        <sz val="11"/>
        <color theme="1"/>
        <rFont val="Calibri"/>
        <family val="2"/>
        <scheme val="minor"/>
      </rPr>
      <t>]</t>
    </r>
  </si>
  <si>
    <r>
      <t>yall susss</t>
    </r>
    <r>
      <rPr>
        <i/>
        <sz val="11"/>
        <rFont val="Calibri"/>
        <family val="2"/>
        <scheme val="minor"/>
      </rPr>
      <t xml:space="preserve"> ["suspicious"]</t>
    </r>
  </si>
  <si>
    <r>
      <t>idgf</t>
    </r>
    <r>
      <rPr>
        <sz val="11"/>
        <color rgb="FFFF0000"/>
        <rFont val="Calibri"/>
        <family val="2"/>
        <scheme val="minor"/>
      </rPr>
      <t xml:space="preserve"> </t>
    </r>
    <r>
      <rPr>
        <i/>
        <sz val="11"/>
        <rFont val="Calibri"/>
        <family val="2"/>
        <scheme val="minor"/>
      </rPr>
      <t>[I don't give a f*** - Urban Dict 4/5/22]</t>
    </r>
    <r>
      <rPr>
        <sz val="11"/>
        <color theme="1"/>
        <rFont val="Calibri"/>
        <family val="2"/>
        <scheme val="minor"/>
      </rPr>
      <t xml:space="preserve"> how you do with your 25% of the quadrant</t>
    </r>
  </si>
  <si>
    <r>
      <t>solar power mf</t>
    </r>
    <r>
      <rPr>
        <i/>
        <sz val="11"/>
        <rFont val="Calibri"/>
        <family val="2"/>
        <scheme val="minor"/>
      </rPr>
      <t xml:space="preserve"> [mother f***er - Urban Dict 4/5/22]</t>
    </r>
  </si>
  <si>
    <r>
      <t>OKAY FR</t>
    </r>
    <r>
      <rPr>
        <sz val="11"/>
        <color rgb="FFFF0000"/>
        <rFont val="Calibri"/>
        <family val="2"/>
        <scheme val="minor"/>
      </rPr>
      <t xml:space="preserve"> </t>
    </r>
    <r>
      <rPr>
        <i/>
        <sz val="11"/>
        <rFont val="Calibri"/>
        <family val="2"/>
        <scheme val="minor"/>
      </rPr>
      <t xml:space="preserve">[for real - Urban Dict 4/5/22] </t>
    </r>
    <r>
      <rPr>
        <sz val="11"/>
        <color theme="1"/>
        <rFont val="Calibri"/>
        <family val="2"/>
        <scheme val="minor"/>
      </rPr>
      <t>dont eat all the tokens</t>
    </r>
  </si>
  <si>
    <r>
      <t>#3 GTFO</t>
    </r>
    <r>
      <rPr>
        <sz val="11"/>
        <color rgb="FFFF0000"/>
        <rFont val="Calibri"/>
        <family val="2"/>
        <scheme val="minor"/>
      </rPr>
      <t xml:space="preserve"> </t>
    </r>
    <r>
      <rPr>
        <i/>
        <sz val="11"/>
        <rFont val="Calibri"/>
        <family val="2"/>
        <scheme val="minor"/>
      </rPr>
      <t>[get the f*** out - Urban Dict 4/5/22]</t>
    </r>
  </si>
  <si>
    <r>
      <t>greedy asf</t>
    </r>
    <r>
      <rPr>
        <i/>
        <sz val="11"/>
        <rFont val="Calibri"/>
        <family val="2"/>
        <scheme val="minor"/>
      </rPr>
      <t xml:space="preserve"> [as f*** - Urban Dict 4/5/22]</t>
    </r>
  </si>
  <si>
    <r>
      <t>jkjk</t>
    </r>
    <r>
      <rPr>
        <i/>
        <sz val="11"/>
        <color rgb="FFFF0000"/>
        <rFont val="Calibri"/>
        <family val="2"/>
        <scheme val="minor"/>
      </rPr>
      <t xml:space="preserve"> </t>
    </r>
    <r>
      <rPr>
        <i/>
        <sz val="11"/>
        <rFont val="Calibri"/>
        <family val="2"/>
        <scheme val="minor"/>
      </rPr>
      <t xml:space="preserve">[just kidding - Urban Dict 4/5/22] </t>
    </r>
  </si>
  <si>
    <t>Input-</t>
  </si>
  <si>
    <r>
      <t>stfu</t>
    </r>
    <r>
      <rPr>
        <i/>
        <sz val="11"/>
        <rFont val="Calibri"/>
        <family val="2"/>
        <scheme val="minor"/>
      </rPr>
      <t xml:space="preserve"> [shut the f*** up - Urban Dict 4/5/22]</t>
    </r>
  </si>
  <si>
    <r>
      <t>1v1 me in rust</t>
    </r>
    <r>
      <rPr>
        <sz val="11"/>
        <rFont val="Calibri"/>
        <family val="2"/>
        <scheme val="minor"/>
      </rPr>
      <t xml:space="preserve"> [</t>
    </r>
    <r>
      <rPr>
        <i/>
        <sz val="11"/>
        <rFont val="Calibri"/>
        <family val="2"/>
        <scheme val="minor"/>
      </rPr>
      <t>"1 vs 1 me" i.e., duel in the game rust</t>
    </r>
    <r>
      <rPr>
        <sz val="11"/>
        <rFont val="Calibri"/>
        <family val="2"/>
        <scheme val="minor"/>
      </rPr>
      <t>]</t>
    </r>
  </si>
  <si>
    <r>
      <t>this aint cod you dingus [</t>
    </r>
    <r>
      <rPr>
        <i/>
        <sz val="11"/>
        <rFont val="Calibri"/>
        <family val="2"/>
        <scheme val="minor"/>
      </rPr>
      <t>cod = "call of duty" game</t>
    </r>
    <r>
      <rPr>
        <sz val="11"/>
        <rFont val="Calibri"/>
        <family val="2"/>
        <scheme val="minor"/>
      </rPr>
      <t>]</t>
    </r>
  </si>
  <si>
    <t>that's what i meant</t>
  </si>
  <si>
    <t>yeah fr ["for real"]</t>
  </si>
  <si>
    <r>
      <t>my b</t>
    </r>
    <r>
      <rPr>
        <i/>
        <sz val="11"/>
        <rFont val="Calibri"/>
        <family val="2"/>
        <scheme val="minor"/>
      </rPr>
      <t xml:space="preserve"> [my bad -Urban Dict 03/29/22]</t>
    </r>
  </si>
  <si>
    <r>
      <t xml:space="preserve">yeah fr </t>
    </r>
    <r>
      <rPr>
        <sz val="11"/>
        <color rgb="FFFF0000"/>
        <rFont val="Calibri"/>
        <family val="2"/>
        <scheme val="minor"/>
      </rPr>
      <t xml:space="preserve"> </t>
    </r>
    <r>
      <rPr>
        <i/>
        <sz val="11"/>
        <rFont val="Calibri"/>
        <family val="2"/>
        <scheme val="minor"/>
      </rPr>
      <t>[for real - Urban Dict 03/29/22]</t>
    </r>
  </si>
  <si>
    <r>
      <t>3 back tf</t>
    </r>
    <r>
      <rPr>
        <i/>
        <sz val="11"/>
        <color theme="1"/>
        <rFont val="Calibri"/>
        <family val="2"/>
        <scheme val="minor"/>
      </rPr>
      <t xml:space="preserve"> ["the f***]</t>
    </r>
    <r>
      <rPr>
        <sz val="11"/>
        <color theme="1"/>
        <rFont val="Calibri"/>
        <family val="2"/>
        <scheme val="minor"/>
      </rPr>
      <t xml:space="preserve"> up</t>
    </r>
  </si>
  <si>
    <r>
      <t xml:space="preserve">wtf  </t>
    </r>
    <r>
      <rPr>
        <i/>
        <sz val="11"/>
        <color theme="1"/>
        <rFont val="Calibri"/>
        <family val="2"/>
        <scheme val="minor"/>
      </rPr>
      <t>[what the f***]</t>
    </r>
    <r>
      <rPr>
        <sz val="11"/>
        <color theme="1"/>
        <rFont val="Calibri"/>
        <family val="2"/>
        <scheme val="minor"/>
      </rPr>
      <t xml:space="preserve"> these just spawned with nothing close</t>
    </r>
  </si>
  <si>
    <t>lol my thing messed up at the end there</t>
  </si>
  <si>
    <t xml:space="preserve">we need to collect the tokens constantly without waiting </t>
  </si>
  <si>
    <t>but so that we don't run out of them too fast</t>
  </si>
  <si>
    <t>but we can do better i guess</t>
  </si>
  <si>
    <t>that's what i'm saying, we'll let all of the tokens build up until the last 45 secos</t>
  </si>
  <si>
    <t>everybody picks a corner and then we collect shit/stuff</t>
  </si>
  <si>
    <r>
      <t xml:space="preserve">not enough money in our pockets to even buy a cookie smh </t>
    </r>
    <r>
      <rPr>
        <i/>
        <sz val="11"/>
        <color theme="1"/>
        <rFont val="Calibri"/>
        <family val="2"/>
        <scheme val="minor"/>
      </rPr>
      <t>[shake my head - Urban Dict 4-21-22]</t>
    </r>
  </si>
  <si>
    <t xml:space="preserve">lets not penalize each other </t>
  </si>
  <si>
    <t>bc no one benefits from it</t>
  </si>
  <si>
    <t>thx ["thanks"]</t>
  </si>
  <si>
    <t xml:space="preserve">ok so no one penalize anyone </t>
  </si>
  <si>
    <t xml:space="preserve">and i want us to all have money </t>
  </si>
  <si>
    <t xml:space="preserve">team work makes the dream work </t>
  </si>
  <si>
    <r>
      <t>look we all got way more than usual when we stayed in our own lanes like wth</t>
    </r>
    <r>
      <rPr>
        <i/>
        <sz val="11"/>
        <rFont val="Calibri"/>
        <family val="2"/>
        <scheme val="minor"/>
      </rPr>
      <t xml:space="preserve"> [what the hell - Urban Dict 03/29/22]</t>
    </r>
  </si>
  <si>
    <t>we will all get money</t>
  </si>
  <si>
    <r>
      <t>girl dont be scared to go by urself i do it all the time fr</t>
    </r>
    <r>
      <rPr>
        <i/>
        <sz val="11"/>
        <color theme="1"/>
        <rFont val="Calibri"/>
        <family val="2"/>
        <scheme val="minor"/>
      </rPr>
      <t xml:space="preserve"> ["for real"] </t>
    </r>
    <r>
      <rPr>
        <sz val="11"/>
        <color theme="1"/>
        <rFont val="Calibri"/>
        <family val="2"/>
        <scheme val="minor"/>
      </rPr>
      <t>shit when hunger kicks in its aight</t>
    </r>
  </si>
  <si>
    <t>yo this is great</t>
  </si>
  <si>
    <t>but start eating all of the coins!!!</t>
  </si>
  <si>
    <t>so I found out that if there was a cluster and I waited for it to expand until there were spaces completely surrounded by tokens,</t>
  </si>
  <si>
    <r>
      <t>lmao</t>
    </r>
    <r>
      <rPr>
        <i/>
        <sz val="11"/>
        <rFont val="Calibri"/>
        <family val="2"/>
        <scheme val="minor"/>
      </rPr>
      <t xml:space="preserve"> [laugh my a** off - Urban Dict 03/29/22]</t>
    </r>
    <r>
      <rPr>
        <sz val="11"/>
        <color theme="1"/>
        <rFont val="Calibri"/>
        <family val="2"/>
        <scheme val="minor"/>
      </rPr>
      <t xml:space="preserve"> nooo</t>
    </r>
  </si>
  <si>
    <r>
      <t xml:space="preserve">well if anyone knows any other ways to make money lmk </t>
    </r>
    <r>
      <rPr>
        <i/>
        <sz val="11"/>
        <color theme="1"/>
        <rFont val="Calibri"/>
        <family val="2"/>
        <scheme val="minor"/>
      </rPr>
      <t>["let me know"]</t>
    </r>
  </si>
  <si>
    <t xml:space="preserve">I did again by accident. it's ass </t>
  </si>
  <si>
    <t>it freaked me out lol</t>
  </si>
  <si>
    <t>like wth [what the hell - Urban Dict 03/29/22]</t>
  </si>
  <si>
    <r>
      <t>:c I tried to type 4 but it left</t>
    </r>
    <r>
      <rPr>
        <sz val="11"/>
        <color rgb="FFFF0000"/>
        <rFont val="Calibri"/>
        <family val="2"/>
        <scheme val="minor"/>
      </rPr>
      <t xml:space="preserve"> </t>
    </r>
  </si>
  <si>
    <t>can you not do that next time please #1</t>
  </si>
  <si>
    <t xml:space="preserve">I actually made a lot of money </t>
  </si>
  <si>
    <t>just sitting there and watching it grow for a bit</t>
  </si>
  <si>
    <r>
      <t xml:space="preserve">wtf </t>
    </r>
    <r>
      <rPr>
        <i/>
        <sz val="11"/>
        <rFont val="Calibri"/>
        <family val="2"/>
        <scheme val="minor"/>
      </rPr>
      <t>[what the f***] - Urban Dict 03/29/22]</t>
    </r>
    <r>
      <rPr>
        <sz val="11"/>
        <color rgb="FFFF0000"/>
        <rFont val="Calibri"/>
        <family val="2"/>
        <scheme val="minor"/>
      </rPr>
      <t xml:space="preserve"> </t>
    </r>
    <r>
      <rPr>
        <sz val="11"/>
        <color theme="1"/>
        <rFont val="Calibri"/>
        <family val="2"/>
        <scheme val="minor"/>
      </rPr>
      <t>who penalized me</t>
    </r>
  </si>
  <si>
    <t>who penalized me</t>
  </si>
  <si>
    <r>
      <t xml:space="preserve">wtf </t>
    </r>
    <r>
      <rPr>
        <i/>
        <sz val="11"/>
        <rFont val="Calibri"/>
        <family val="2"/>
        <scheme val="minor"/>
      </rPr>
      <t>[what the f***] - Urban Dict 03/29/22]</t>
    </r>
    <r>
      <rPr>
        <i/>
        <sz val="11"/>
        <color rgb="FFFF0000"/>
        <rFont val="Calibri"/>
        <family val="2"/>
        <scheme val="minor"/>
      </rPr>
      <t xml:space="preserve"> </t>
    </r>
  </si>
  <si>
    <t>I need to learn to spell out numbers</t>
  </si>
  <si>
    <t xml:space="preserve"> :c</t>
  </si>
  <si>
    <t>I did again by accident.</t>
  </si>
  <si>
    <t xml:space="preserve">it's ass </t>
  </si>
  <si>
    <t xml:space="preserve">Hi </t>
  </si>
  <si>
    <t>please don't penalize me</t>
  </si>
  <si>
    <t>Avoid areas with a lot of tokens,</t>
  </si>
  <si>
    <t>Constitutional Decision 1: Enforcement Agreement (choose not to use penalties)</t>
  </si>
  <si>
    <t>bc ["because"] if not we wont have anything to regenrate</t>
  </si>
  <si>
    <r>
      <t>also 1, wtf</t>
    </r>
    <r>
      <rPr>
        <sz val="11"/>
        <color rgb="FFFF0000"/>
        <rFont val="Calibri"/>
        <family val="2"/>
        <scheme val="minor"/>
      </rPr>
      <t xml:space="preserve"> </t>
    </r>
    <r>
      <rPr>
        <i/>
        <sz val="11"/>
        <rFont val="Calibri"/>
        <family val="2"/>
        <scheme val="minor"/>
      </rPr>
      <t>[what the f*** Urban Dict 03-31-22]</t>
    </r>
    <r>
      <rPr>
        <sz val="11"/>
        <color theme="1"/>
        <rFont val="Calibri"/>
        <family val="2"/>
        <scheme val="minor"/>
      </rPr>
      <t xml:space="preserve"> lol</t>
    </r>
  </si>
  <si>
    <r>
      <t>lmaooooooo</t>
    </r>
    <r>
      <rPr>
        <i/>
        <sz val="11"/>
        <rFont val="Calibri"/>
        <family val="2"/>
        <scheme val="minor"/>
      </rPr>
      <t xml:space="preserve"> [laugh my a** off. Urban Dict 03-31-22]</t>
    </r>
    <r>
      <rPr>
        <i/>
        <sz val="11"/>
        <color theme="1"/>
        <rFont val="Calibri"/>
        <family val="2"/>
        <scheme val="minor"/>
      </rPr>
      <t xml:space="preserve"> </t>
    </r>
    <r>
      <rPr>
        <sz val="11"/>
        <color theme="1"/>
        <rFont val="Calibri"/>
        <family val="2"/>
        <scheme val="minor"/>
      </rPr>
      <t>i swear i was going slow</t>
    </r>
  </si>
  <si>
    <r>
      <t xml:space="preserve">if i could make a kissy face rn </t>
    </r>
    <r>
      <rPr>
        <i/>
        <sz val="11"/>
        <color theme="1"/>
        <rFont val="Calibri"/>
        <family val="2"/>
        <scheme val="minor"/>
      </rPr>
      <t>["right now"]</t>
    </r>
    <r>
      <rPr>
        <sz val="11"/>
        <color theme="1"/>
        <rFont val="Calibri"/>
        <family val="2"/>
        <scheme val="minor"/>
      </rPr>
      <t xml:space="preserve"> i would</t>
    </r>
  </si>
  <si>
    <r>
      <t>that he will keep us anon.</t>
    </r>
    <r>
      <rPr>
        <i/>
        <sz val="11"/>
        <rFont val="Calibri"/>
        <family val="2"/>
        <scheme val="minor"/>
      </rPr>
      <t xml:space="preserve"> [anonymous Urban Dict 3/31/22]</t>
    </r>
    <r>
      <rPr>
        <sz val="11"/>
        <color theme="1"/>
        <rFont val="Calibri"/>
        <family val="2"/>
        <scheme val="minor"/>
      </rPr>
      <t xml:space="preserve"> or meet at the end</t>
    </r>
  </si>
  <si>
    <r>
      <t>jk</t>
    </r>
    <r>
      <rPr>
        <i/>
        <sz val="11"/>
        <color theme="1"/>
        <rFont val="Calibri"/>
        <family val="2"/>
        <scheme val="minor"/>
      </rPr>
      <t xml:space="preserve"> ["just kidding"]</t>
    </r>
  </si>
  <si>
    <t>ok guys... its almost that time</t>
  </si>
  <si>
    <t>same game plan :)</t>
  </si>
  <si>
    <t xml:space="preserve">let em build </t>
  </si>
  <si>
    <t>lets just make sure when we collect a token it is surrounded by a lot more</t>
  </si>
  <si>
    <t>so we like never run out</t>
  </si>
  <si>
    <r>
      <t xml:space="preserve">why tf </t>
    </r>
    <r>
      <rPr>
        <sz val="11"/>
        <color rgb="FFFF0000"/>
        <rFont val="Calibri"/>
        <family val="2"/>
        <scheme val="minor"/>
      </rPr>
      <t xml:space="preserve"> </t>
    </r>
    <r>
      <rPr>
        <i/>
        <sz val="11"/>
        <rFont val="Calibri"/>
        <family val="2"/>
        <scheme val="minor"/>
      </rPr>
      <t>[the f*** - Urban Dict 03/29/22]</t>
    </r>
    <r>
      <rPr>
        <sz val="11"/>
        <color theme="1"/>
        <rFont val="Calibri"/>
        <family val="2"/>
        <scheme val="minor"/>
      </rPr>
      <t xml:space="preserve"> do we need 6 minutes after every one im trying to go home</t>
    </r>
  </si>
  <si>
    <t xml:space="preserve">if we keep clusters of tokens </t>
  </si>
  <si>
    <t>we will have tokens until time is out.</t>
  </si>
  <si>
    <t xml:space="preserve">bet </t>
  </si>
  <si>
    <t>catch yall out there</t>
  </si>
  <si>
    <r>
      <t>Constitutional Decision 2: Conservation Agreement</t>
    </r>
    <r>
      <rPr>
        <b/>
        <i/>
        <sz val="11"/>
        <rFont val="Calibri"/>
        <family val="2"/>
        <scheme val="minor"/>
      </rPr>
      <t xml:space="preserve"> (Checkerboard Pattern</t>
    </r>
    <r>
      <rPr>
        <b/>
        <i/>
        <sz val="11"/>
        <color theme="1"/>
        <rFont val="Calibri"/>
        <family val="2"/>
        <scheme val="minor"/>
      </rPr>
      <t xml:space="preserve">) </t>
    </r>
  </si>
  <si>
    <t>Constitutional Decision 3: Conservation Agreement (wait 5 secs before collecting any tokens)</t>
  </si>
  <si>
    <t>Constitutional Decision 4: Conservation Agreement (private property)</t>
  </si>
  <si>
    <r>
      <t xml:space="preserve">:c </t>
    </r>
    <r>
      <rPr>
        <i/>
        <sz val="11"/>
        <rFont val="Calibri"/>
        <family val="2"/>
        <scheme val="minor"/>
      </rPr>
      <t>[sad face in this context implies "sorry"]</t>
    </r>
  </si>
  <si>
    <t>I tried to type 4 but it left</t>
  </si>
  <si>
    <t xml:space="preserve">i think if we're patient and let things regenerate in our corner </t>
  </si>
  <si>
    <t xml:space="preserve">#4 I'm really sorry :c </t>
  </si>
  <si>
    <r>
      <t xml:space="preserve">cooooo  </t>
    </r>
    <r>
      <rPr>
        <i/>
        <sz val="11"/>
        <rFont val="Calibri"/>
        <family val="2"/>
        <scheme val="minor"/>
      </rPr>
      <t>["cool"]</t>
    </r>
  </si>
  <si>
    <r>
      <t xml:space="preserve">omg </t>
    </r>
    <r>
      <rPr>
        <i/>
        <sz val="11"/>
        <color theme="1"/>
        <rFont val="Calibri"/>
        <family val="2"/>
        <scheme val="minor"/>
      </rPr>
      <t xml:space="preserve">[Oh my god - Urban Dict 4-29-22] </t>
    </r>
    <r>
      <rPr>
        <sz val="11"/>
        <color theme="1"/>
        <rFont val="Calibri"/>
        <family val="2"/>
        <scheme val="minor"/>
      </rPr>
      <t>no</t>
    </r>
  </si>
  <si>
    <r>
      <t xml:space="preserve">idk </t>
    </r>
    <r>
      <rPr>
        <i/>
        <sz val="11"/>
        <color theme="1"/>
        <rFont val="Calibri"/>
        <family val="2"/>
        <scheme val="minor"/>
      </rPr>
      <t>["I don't know"]</t>
    </r>
  </si>
  <si>
    <t xml:space="preserve">even if we never really know who we are </t>
  </si>
  <si>
    <t>yall are dope</t>
  </si>
  <si>
    <t xml:space="preserve">If we give time for the tokens to regenerate between picking them up, </t>
  </si>
  <si>
    <t>more should appear</t>
  </si>
  <si>
    <t>without having to worry that someone else would take the tokens before us</t>
  </si>
  <si>
    <t xml:space="preserve">that way we can wait for it to regenerate </t>
  </si>
  <si>
    <t>next time lets see how long we can go</t>
  </si>
  <si>
    <t>see if we can gain more</t>
  </si>
  <si>
    <t xml:space="preserve">i agree </t>
  </si>
  <si>
    <t>so how long should we wait before collecting?</t>
  </si>
  <si>
    <t>It doesn't matter to me.</t>
  </si>
  <si>
    <t>We can do that if everyone agrees</t>
  </si>
  <si>
    <t xml:space="preserve">I think it's just gonna be random each time </t>
  </si>
  <si>
    <t>so it probably wouldn't matter.</t>
  </si>
  <si>
    <t xml:space="preserve">i also wont penalize any of you </t>
  </si>
  <si>
    <t>im just tryna get paid</t>
  </si>
  <si>
    <t xml:space="preserve">if we let the tokens grow, then each harvest a fourth of the screen, </t>
  </si>
  <si>
    <t>we can all benefit equally</t>
  </si>
  <si>
    <t>building up the most tokens</t>
  </si>
  <si>
    <r>
      <t>smh</t>
    </r>
    <r>
      <rPr>
        <i/>
        <sz val="11"/>
        <color theme="1"/>
        <rFont val="Calibri"/>
        <family val="2"/>
        <scheme val="minor"/>
      </rPr>
      <t xml:space="preserve"> ["Shake my head"]</t>
    </r>
  </si>
  <si>
    <r>
      <t xml:space="preserve">gl  </t>
    </r>
    <r>
      <rPr>
        <i/>
        <sz val="11"/>
        <rFont val="Calibri"/>
        <family val="2"/>
        <scheme val="minor"/>
      </rPr>
      <t>[good luck - Urban Dict 03/29/22]</t>
    </r>
  </si>
  <si>
    <t xml:space="preserve">no i was minding my own buisness </t>
  </si>
  <si>
    <r>
      <t xml:space="preserve">Retweet </t>
    </r>
    <r>
      <rPr>
        <i/>
        <sz val="11"/>
        <color theme="1"/>
        <rFont val="Calibri"/>
        <family val="2"/>
        <scheme val="minor"/>
      </rPr>
      <t>["I agree" - Urban Dict 4-29-22]</t>
    </r>
  </si>
  <si>
    <r>
      <t>wth</t>
    </r>
    <r>
      <rPr>
        <i/>
        <sz val="11"/>
        <rFont val="Calibri"/>
        <family val="2"/>
        <scheme val="minor"/>
      </rPr>
      <t xml:space="preserve"> [what the hell - Urban Dict 03/29/22]</t>
    </r>
  </si>
  <si>
    <r>
      <t xml:space="preserve">lmaooooo </t>
    </r>
    <r>
      <rPr>
        <i/>
        <sz val="11"/>
        <color theme="1"/>
        <rFont val="Calibri"/>
        <family val="2"/>
        <scheme val="minor"/>
      </rPr>
      <t>["laugh my a** off"]</t>
    </r>
    <r>
      <rPr>
        <sz val="11"/>
        <color theme="1"/>
        <rFont val="Calibri"/>
        <family val="2"/>
        <scheme val="minor"/>
      </rPr>
      <t xml:space="preserve"> Im just kiddin</t>
    </r>
  </si>
  <si>
    <r>
      <t>my b</t>
    </r>
    <r>
      <rPr>
        <i/>
        <sz val="11"/>
        <rFont val="Calibri"/>
        <family val="2"/>
        <scheme val="minor"/>
      </rPr>
      <t xml:space="preserve"> [my bad - Urban Dict 03/29/22]</t>
    </r>
  </si>
  <si>
    <t xml:space="preserve">okay so we need to switch this up </t>
  </si>
  <si>
    <r>
      <t>wth</t>
    </r>
    <r>
      <rPr>
        <sz val="11"/>
        <color rgb="FFFF0000"/>
        <rFont val="Calibri"/>
        <family val="2"/>
        <scheme val="minor"/>
      </rPr>
      <t xml:space="preserve"> </t>
    </r>
    <r>
      <rPr>
        <i/>
        <sz val="11"/>
        <rFont val="Calibri"/>
        <family val="2"/>
        <scheme val="minor"/>
      </rPr>
      <t>[what the hell - Urban Dict 03/29/22]</t>
    </r>
  </si>
  <si>
    <r>
      <t>smh</t>
    </r>
    <r>
      <rPr>
        <i/>
        <sz val="11"/>
        <rFont val="Calibri"/>
        <family val="2"/>
        <scheme val="minor"/>
      </rPr>
      <t xml:space="preserve"> [shake my head - Urban Dict 03/29/22] </t>
    </r>
    <r>
      <rPr>
        <sz val="11"/>
        <rFont val="Calibri"/>
        <family val="2"/>
        <scheme val="minor"/>
      </rPr>
      <t>4</t>
    </r>
  </si>
  <si>
    <t>Constitutional Decision 3: Conservation Agreement (private property)</t>
  </si>
  <si>
    <r>
      <t xml:space="preserve">samrt </t>
    </r>
    <r>
      <rPr>
        <i/>
        <sz val="11"/>
        <color theme="1"/>
        <rFont val="Calibri"/>
        <family val="2"/>
        <scheme val="minor"/>
      </rPr>
      <t>["smart"]</t>
    </r>
  </si>
  <si>
    <r>
      <t>lmaooooo</t>
    </r>
    <r>
      <rPr>
        <i/>
        <sz val="11"/>
        <color theme="1"/>
        <rFont val="Calibri"/>
        <family val="2"/>
        <scheme val="minor"/>
      </rPr>
      <t xml:space="preserve"> ["laugh my a** off"]</t>
    </r>
  </si>
  <si>
    <t>im sticking to that</t>
  </si>
  <si>
    <t>agreed?</t>
  </si>
  <si>
    <r>
      <t xml:space="preserve">whoops my b </t>
    </r>
    <r>
      <rPr>
        <i/>
        <sz val="11"/>
        <color theme="1"/>
        <rFont val="Calibri"/>
        <family val="2"/>
        <scheme val="minor"/>
      </rPr>
      <t>["bad"]</t>
    </r>
  </si>
  <si>
    <r>
      <t>You guys getting the new COD</t>
    </r>
    <r>
      <rPr>
        <i/>
        <sz val="11"/>
        <color theme="1"/>
        <rFont val="Calibri"/>
        <family val="2"/>
        <scheme val="minor"/>
      </rPr>
      <t xml:space="preserve"> ["call of duty" video game]</t>
    </r>
  </si>
  <si>
    <r>
      <t xml:space="preserve">nah i got bl3 </t>
    </r>
    <r>
      <rPr>
        <i/>
        <sz val="11"/>
        <color theme="1"/>
        <rFont val="Calibri"/>
        <family val="2"/>
        <scheme val="minor"/>
      </rPr>
      <t>["Borderlands 3" video game]</t>
    </r>
    <r>
      <rPr>
        <sz val="11"/>
        <color theme="1"/>
        <rFont val="Calibri"/>
        <family val="2"/>
        <scheme val="minor"/>
      </rPr>
      <t xml:space="preserve"> instead</t>
    </r>
  </si>
  <si>
    <r>
      <t>if i do that again yall can swoop at the v</t>
    </r>
    <r>
      <rPr>
        <sz val="11"/>
        <color rgb="FFFF0000"/>
        <rFont val="Calibri"/>
        <family val="2"/>
        <scheme val="minor"/>
      </rPr>
      <t xml:space="preserve"> </t>
    </r>
    <r>
      <rPr>
        <i/>
        <sz val="11"/>
        <rFont val="Calibri"/>
        <family val="2"/>
        <scheme val="minor"/>
      </rPr>
      <t>["very"]</t>
    </r>
    <r>
      <rPr>
        <sz val="11"/>
        <rFont val="Calibri"/>
        <family val="2"/>
        <scheme val="minor"/>
      </rPr>
      <t xml:space="preserve"> </t>
    </r>
    <r>
      <rPr>
        <sz val="11"/>
        <color theme="1"/>
        <rFont val="Calibri"/>
        <family val="2"/>
        <scheme val="minor"/>
      </rPr>
      <t>end</t>
    </r>
  </si>
  <si>
    <r>
      <t>LMAO</t>
    </r>
    <r>
      <rPr>
        <i/>
        <sz val="11"/>
        <rFont val="Calibri"/>
        <family val="2"/>
        <scheme val="minor"/>
      </rPr>
      <t xml:space="preserve"> [laugh my a** off - Urban Dict 03/29/22]</t>
    </r>
  </si>
  <si>
    <r>
      <t xml:space="preserve">i forgot how many i had tbh </t>
    </r>
    <r>
      <rPr>
        <i/>
        <sz val="11"/>
        <color theme="1"/>
        <rFont val="Calibri"/>
        <family val="2"/>
        <scheme val="minor"/>
      </rPr>
      <t>["to be honest"]</t>
    </r>
  </si>
  <si>
    <r>
      <t xml:space="preserve">i try to space out where i go tbh </t>
    </r>
    <r>
      <rPr>
        <i/>
        <sz val="11"/>
        <color theme="1"/>
        <rFont val="Calibri"/>
        <family val="2"/>
        <scheme val="minor"/>
      </rPr>
      <t>["to be honest"]</t>
    </r>
  </si>
  <si>
    <r>
      <t xml:space="preserve">this room stuffy asf </t>
    </r>
    <r>
      <rPr>
        <i/>
        <sz val="11"/>
        <color theme="1"/>
        <rFont val="Calibri"/>
        <family val="2"/>
        <scheme val="minor"/>
      </rPr>
      <t>["as f***"]</t>
    </r>
  </si>
  <si>
    <r>
      <t>i was jfw</t>
    </r>
    <r>
      <rPr>
        <i/>
        <sz val="11"/>
        <rFont val="Calibri"/>
        <family val="2"/>
        <scheme val="minor"/>
      </rPr>
      <t xml:space="preserve"> [just f*** with you]</t>
    </r>
    <r>
      <rPr>
        <sz val="11"/>
        <color theme="1"/>
        <rFont val="Calibri"/>
        <family val="2"/>
        <scheme val="minor"/>
      </rPr>
      <t xml:space="preserve"> when i went around</t>
    </r>
  </si>
  <si>
    <r>
      <t>why is mine not loading wtf</t>
    </r>
    <r>
      <rPr>
        <i/>
        <sz val="11"/>
        <rFont val="Calibri"/>
        <family val="2"/>
        <scheme val="minor"/>
      </rPr>
      <t xml:space="preserve"> [what the f*** - Urban Dict 03/29/22]</t>
    </r>
  </si>
  <si>
    <r>
      <t xml:space="preserve">GGs </t>
    </r>
    <r>
      <rPr>
        <i/>
        <sz val="11"/>
        <rFont val="Calibri"/>
        <family val="2"/>
        <scheme val="minor"/>
      </rPr>
      <t>[good game - Urban Dict 03/29/22]</t>
    </r>
  </si>
  <si>
    <r>
      <t xml:space="preserve">wtffff </t>
    </r>
    <r>
      <rPr>
        <i/>
        <sz val="11"/>
        <rFont val="Calibri"/>
        <family val="2"/>
        <scheme val="minor"/>
      </rPr>
      <t>[what the f*** - Urban Dict 03/29/22]</t>
    </r>
    <r>
      <rPr>
        <sz val="11"/>
        <color rgb="FFFF0000"/>
        <rFont val="Calibri"/>
        <family val="2"/>
        <scheme val="minor"/>
      </rPr>
      <t xml:space="preserve"> </t>
    </r>
    <r>
      <rPr>
        <sz val="11"/>
        <color theme="1"/>
        <rFont val="Calibri"/>
        <family val="2"/>
        <scheme val="minor"/>
      </rPr>
      <t>my thing was laggggging</t>
    </r>
  </si>
  <si>
    <r>
      <t>vv</t>
    </r>
    <r>
      <rPr>
        <i/>
        <sz val="11"/>
        <rFont val="Calibri"/>
        <family val="2"/>
        <scheme val="minor"/>
      </rPr>
      <t xml:space="preserve"> [very very - Urban Dict 03/29/22]</t>
    </r>
  </si>
  <si>
    <t>better idea, lets not,</t>
  </si>
  <si>
    <t>were all broke college kids</t>
  </si>
  <si>
    <t>so they keep respawning</t>
  </si>
  <si>
    <t>my second one was just to not touch anything and let the whole board fill up, then go rows at a time leaveing every other one…or something like that</t>
  </si>
  <si>
    <r>
      <t xml:space="preserve">im a greedy soab </t>
    </r>
    <r>
      <rPr>
        <i/>
        <sz val="11"/>
        <color theme="1"/>
        <rFont val="Calibri"/>
        <family val="2"/>
        <scheme val="minor"/>
      </rPr>
      <t>["son of a bi***"]</t>
    </r>
  </si>
  <si>
    <r>
      <t>some  bs</t>
    </r>
    <r>
      <rPr>
        <i/>
        <sz val="11"/>
        <color theme="1"/>
        <rFont val="Calibri"/>
        <family val="2"/>
        <scheme val="minor"/>
      </rPr>
      <t xml:space="preserve"> ["bullsh**"]</t>
    </r>
  </si>
  <si>
    <r>
      <t xml:space="preserve">but ur </t>
    </r>
    <r>
      <rPr>
        <i/>
        <sz val="11"/>
        <color theme="1"/>
        <rFont val="Calibri"/>
        <family val="2"/>
        <scheme val="minor"/>
      </rPr>
      <t>["you are"]</t>
    </r>
    <r>
      <rPr>
        <sz val="11"/>
        <color theme="1"/>
        <rFont val="Calibri"/>
        <family val="2"/>
        <scheme val="minor"/>
      </rPr>
      <t xml:space="preserve"> not rn </t>
    </r>
    <r>
      <rPr>
        <i/>
        <sz val="11"/>
        <color theme="1"/>
        <rFont val="Calibri"/>
        <family val="2"/>
        <scheme val="minor"/>
      </rPr>
      <t>["right now"]</t>
    </r>
  </si>
  <si>
    <t>so i cant see til then</t>
  </si>
  <si>
    <t xml:space="preserve">my tokens are off the screen during the round </t>
  </si>
  <si>
    <t>(PROPOSAL)</t>
  </si>
  <si>
    <t>(CHOOSE+)</t>
  </si>
  <si>
    <r>
      <t xml:space="preserve">Theyre monitoring our chat rn </t>
    </r>
    <r>
      <rPr>
        <i/>
        <sz val="11"/>
        <rFont val="Calibri"/>
        <family val="2"/>
        <scheme val="minor"/>
      </rPr>
      <t>["right now"]</t>
    </r>
  </si>
  <si>
    <t>okay is there a stragety</t>
  </si>
  <si>
    <t>or are we all equally lost</t>
  </si>
  <si>
    <t xml:space="preserve">we wont get money </t>
  </si>
  <si>
    <t>if we dont work together</t>
  </si>
  <si>
    <r>
      <t>ik</t>
    </r>
    <r>
      <rPr>
        <i/>
        <sz val="11"/>
        <color theme="1"/>
        <rFont val="Calibri"/>
        <family val="2"/>
        <scheme val="minor"/>
      </rPr>
      <t xml:space="preserve"> ["I know"]</t>
    </r>
    <r>
      <rPr>
        <sz val="11"/>
        <color theme="1"/>
        <rFont val="Calibri"/>
        <family val="2"/>
        <scheme val="minor"/>
      </rPr>
      <t xml:space="preserve"> i thought it was gonna be like questions about how we spend our money</t>
    </r>
  </si>
  <si>
    <r>
      <t>thnx</t>
    </r>
    <r>
      <rPr>
        <i/>
        <sz val="11"/>
        <color theme="1"/>
        <rFont val="Calibri"/>
        <family val="2"/>
        <scheme val="minor"/>
      </rPr>
      <t xml:space="preserve">  ["thanks"]</t>
    </r>
  </si>
  <si>
    <r>
      <t>usually ppl</t>
    </r>
    <r>
      <rPr>
        <i/>
        <sz val="11"/>
        <color theme="1"/>
        <rFont val="Calibri"/>
        <family val="2"/>
        <scheme val="minor"/>
      </rPr>
      <t xml:space="preserve"> ["people" - Urban Dict 5/5/22]</t>
    </r>
    <r>
      <rPr>
        <sz val="11"/>
        <color theme="1"/>
        <rFont val="Calibri"/>
        <family val="2"/>
        <scheme val="minor"/>
      </rPr>
      <t xml:space="preserve"> like to be mean and say they wont</t>
    </r>
  </si>
  <si>
    <t>4 stfu [shut the f*** up - Urban Dict 03/29/22]</t>
  </si>
  <si>
    <t xml:space="preserve">i think i may have done that to 1 in the first round </t>
  </si>
  <si>
    <t xml:space="preserve">Yes we need to not collect them and let them build up </t>
  </si>
  <si>
    <t>and then collect at the end</t>
  </si>
  <si>
    <r>
      <t xml:space="preserve">idek </t>
    </r>
    <r>
      <rPr>
        <i/>
        <sz val="11"/>
        <color theme="1"/>
        <rFont val="Calibri"/>
        <family val="2"/>
        <scheme val="minor"/>
      </rPr>
      <t>["I don't even know"]</t>
    </r>
  </si>
  <si>
    <r>
      <t xml:space="preserve">im hungry fr </t>
    </r>
    <r>
      <rPr>
        <i/>
        <sz val="11"/>
        <color theme="1"/>
        <rFont val="Calibri"/>
        <family val="2"/>
        <scheme val="minor"/>
      </rPr>
      <t>["for real"]</t>
    </r>
  </si>
  <si>
    <t xml:space="preserve">nothing just if one of us decides to pentalize someone we can. </t>
  </si>
  <si>
    <r>
      <t xml:space="preserve">lmao idk. </t>
    </r>
    <r>
      <rPr>
        <i/>
        <sz val="11"/>
        <color theme="1"/>
        <rFont val="Calibri"/>
        <family val="2"/>
        <scheme val="minor"/>
      </rPr>
      <t>[laugh my a** off I don't know"]</t>
    </r>
  </si>
  <si>
    <t xml:space="preserve">dont panic or take other peoples tokens </t>
  </si>
  <si>
    <r>
      <t>but idk</t>
    </r>
    <r>
      <rPr>
        <i/>
        <sz val="11"/>
        <color theme="1"/>
        <rFont val="Calibri"/>
        <family val="2"/>
        <scheme val="minor"/>
      </rPr>
      <t xml:space="preserve"> ["I don’t know"]</t>
    </r>
  </si>
  <si>
    <r>
      <t xml:space="preserve">9! wth </t>
    </r>
    <r>
      <rPr>
        <i/>
        <sz val="11"/>
        <rFont val="Calibri"/>
        <family val="2"/>
        <scheme val="minor"/>
      </rPr>
      <t>[what the hell  - Urban Dict 03/29/22]</t>
    </r>
  </si>
  <si>
    <r>
      <t xml:space="preserve">i got loads of hw </t>
    </r>
    <r>
      <rPr>
        <i/>
        <sz val="11"/>
        <color theme="1"/>
        <rFont val="Calibri"/>
        <family val="2"/>
        <scheme val="minor"/>
      </rPr>
      <t>["homework"]</t>
    </r>
    <r>
      <rPr>
        <sz val="11"/>
        <color theme="1"/>
        <rFont val="Calibri"/>
        <family val="2"/>
        <scheme val="minor"/>
      </rPr>
      <t xml:space="preserve"> to do</t>
    </r>
  </si>
  <si>
    <r>
      <t xml:space="preserve">what hw </t>
    </r>
    <r>
      <rPr>
        <i/>
        <sz val="11"/>
        <rFont val="Calibri"/>
        <family val="2"/>
        <scheme val="minor"/>
      </rPr>
      <t xml:space="preserve">[homework - Urban Dict 03/29/22] </t>
    </r>
    <r>
      <rPr>
        <sz val="11"/>
        <color theme="1"/>
        <rFont val="Calibri"/>
        <family val="2"/>
        <scheme val="minor"/>
      </rPr>
      <t>you got</t>
    </r>
  </si>
  <si>
    <r>
      <t>lmao start rn</t>
    </r>
    <r>
      <rPr>
        <i/>
        <sz val="11"/>
        <color theme="1"/>
        <rFont val="Calibri"/>
        <family val="2"/>
        <scheme val="minor"/>
      </rPr>
      <t xml:space="preserve"> ["right now"]</t>
    </r>
  </si>
  <si>
    <r>
      <t>wym ?</t>
    </r>
    <r>
      <rPr>
        <i/>
        <sz val="11"/>
        <color theme="1"/>
        <rFont val="Calibri"/>
        <family val="2"/>
        <scheme val="minor"/>
      </rPr>
      <t xml:space="preserve"> ["what do you mean?" - Urban Dict 5/5/22]</t>
    </r>
  </si>
  <si>
    <r>
      <t>4 ppl</t>
    </r>
    <r>
      <rPr>
        <i/>
        <sz val="11"/>
        <color theme="1"/>
        <rFont val="Calibri"/>
        <family val="2"/>
        <scheme val="minor"/>
      </rPr>
      <t xml:space="preserve"> ["people"] </t>
    </r>
    <r>
      <rPr>
        <sz val="11"/>
        <color theme="1"/>
        <rFont val="Calibri"/>
        <family val="2"/>
        <scheme val="minor"/>
      </rPr>
      <t>in a contest and they have to do this stuff</t>
    </r>
  </si>
  <si>
    <t>we'll all be sol [sh** out of luck  - Urban Dict 03/29/22]</t>
  </si>
  <si>
    <t xml:space="preserve">cause if the number gets too low </t>
  </si>
  <si>
    <r>
      <t>wtf</t>
    </r>
    <r>
      <rPr>
        <i/>
        <sz val="11"/>
        <color theme="1"/>
        <rFont val="Calibri"/>
        <family val="2"/>
        <scheme val="minor"/>
      </rPr>
      <t xml:space="preserve"> ["what the f***"]</t>
    </r>
    <r>
      <rPr>
        <sz val="11"/>
        <color theme="1"/>
        <rFont val="Calibri"/>
        <family val="2"/>
        <scheme val="minor"/>
      </rPr>
      <t xml:space="preserve"> they doing bruh someone tell em to shut up</t>
    </r>
  </si>
  <si>
    <t>yeah...no penalties sounds good</t>
  </si>
  <si>
    <t xml:space="preserve">that sounds shitty </t>
  </si>
  <si>
    <t>3.20,</t>
  </si>
  <si>
    <t>I misread a couple questions</t>
  </si>
  <si>
    <r>
      <t xml:space="preserve">idk </t>
    </r>
    <r>
      <rPr>
        <i/>
        <sz val="11"/>
        <color theme="1"/>
        <rFont val="Calibri"/>
        <family val="2"/>
        <scheme val="minor"/>
      </rPr>
      <t xml:space="preserve">["I don't know"] </t>
    </r>
    <r>
      <rPr>
        <sz val="11"/>
        <color theme="1"/>
        <rFont val="Calibri"/>
        <family val="2"/>
        <scheme val="minor"/>
      </rPr>
      <t>what grid is lol</t>
    </r>
  </si>
  <si>
    <t>(EXP INFO)</t>
  </si>
  <si>
    <t>This next time let's just wait the first minute and don't snag any</t>
  </si>
  <si>
    <t>then it'll be easier to make that grid</t>
  </si>
  <si>
    <t xml:space="preserve">then when there's like 30 seconds left go wild and grab like all of them </t>
  </si>
  <si>
    <t>because they wont persist</t>
  </si>
  <si>
    <r>
      <t>mi nombre es tres</t>
    </r>
    <r>
      <rPr>
        <sz val="11"/>
        <color rgb="FFFF0000"/>
        <rFont val="Calibri"/>
        <family val="2"/>
        <scheme val="minor"/>
      </rPr>
      <t xml:space="preserve"> </t>
    </r>
    <r>
      <rPr>
        <i/>
        <sz val="11"/>
        <rFont val="Calibri"/>
        <family val="2"/>
        <scheme val="minor"/>
      </rPr>
      <t>[my name is three--google translate 3/24/22]</t>
    </r>
  </si>
  <si>
    <r>
      <t>y tu</t>
    </r>
    <r>
      <rPr>
        <i/>
        <sz val="11"/>
        <rFont val="Calibri"/>
        <family val="2"/>
        <scheme val="minor"/>
      </rPr>
      <t xml:space="preserve"> [and you--google translate 3/24/22]</t>
    </r>
  </si>
  <si>
    <r>
      <t xml:space="preserve">si </t>
    </r>
    <r>
      <rPr>
        <i/>
        <sz val="11"/>
        <color theme="1"/>
        <rFont val="Calibri"/>
        <family val="2"/>
        <scheme val="minor"/>
      </rPr>
      <t>["yes"]</t>
    </r>
  </si>
  <si>
    <t>alright...wouldnt hurt to try</t>
  </si>
  <si>
    <t>we have 7 more rounds</t>
  </si>
  <si>
    <t xml:space="preserve">Right if the first 3 minutes we do nothing then the last minute we go for it </t>
  </si>
  <si>
    <t>I think that'd be good pacing</t>
  </si>
  <si>
    <t>Continuation of Restorative Justice Event 1</t>
  </si>
  <si>
    <t>i want u to get ur momey too</t>
  </si>
  <si>
    <t>right. try to space them far apart</t>
  </si>
  <si>
    <t>so they come back faster</t>
  </si>
  <si>
    <t xml:space="preserve">i wasnt trying to be mean or anything!! </t>
  </si>
  <si>
    <r>
      <t>aragog</t>
    </r>
    <r>
      <rPr>
        <sz val="11"/>
        <rFont val="Calibri"/>
        <family val="2"/>
        <scheme val="minor"/>
      </rPr>
      <t xml:space="preserve"> [</t>
    </r>
    <r>
      <rPr>
        <i/>
        <sz val="11"/>
        <rFont val="Calibri"/>
        <family val="2"/>
        <scheme val="minor"/>
      </rPr>
      <t>Urban Dictionary 5-12-22, is a Harry Potter book/movie reference, meaning unknown in this context</t>
    </r>
    <r>
      <rPr>
        <sz val="11"/>
        <rFont val="Calibri"/>
        <family val="2"/>
        <scheme val="minor"/>
      </rPr>
      <t>]</t>
    </r>
  </si>
  <si>
    <r>
      <t xml:space="preserve">lmaooo </t>
    </r>
    <r>
      <rPr>
        <sz val="11"/>
        <color rgb="FFFF0000"/>
        <rFont val="Calibri"/>
        <family val="2"/>
        <scheme val="minor"/>
      </rPr>
      <t xml:space="preserve"> </t>
    </r>
    <r>
      <rPr>
        <i/>
        <sz val="11"/>
        <rFont val="Calibri"/>
        <family val="2"/>
        <scheme val="minor"/>
      </rPr>
      <t>[laughing my a** off - Urban Dict 03/31/22]</t>
    </r>
  </si>
  <si>
    <t xml:space="preserve">lol nah fam </t>
  </si>
  <si>
    <t>we makin money</t>
  </si>
  <si>
    <t>you think this will take till 8?</t>
  </si>
  <si>
    <t>i got places to be</t>
  </si>
  <si>
    <t xml:space="preserve">im want to watch netflix </t>
  </si>
  <si>
    <t>but he said no phones</t>
  </si>
  <si>
    <r>
      <t xml:space="preserve">ctfuuu </t>
    </r>
    <r>
      <rPr>
        <i/>
        <sz val="11"/>
        <rFont val="Calibri"/>
        <family val="2"/>
        <scheme val="minor"/>
      </rPr>
      <t>[cracking the f*** up -  Urban Dict 03/31/22]</t>
    </r>
  </si>
  <si>
    <r>
      <t xml:space="preserve">im cathcing up on ahs </t>
    </r>
    <r>
      <rPr>
        <i/>
        <sz val="11"/>
        <color theme="1"/>
        <rFont val="Calibri"/>
        <family val="2"/>
        <scheme val="minor"/>
      </rPr>
      <t>["American Horror Story" tv show]</t>
    </r>
    <r>
      <rPr>
        <sz val="11"/>
        <color theme="1"/>
        <rFont val="Calibri"/>
        <family val="2"/>
        <scheme val="minor"/>
      </rPr>
      <t xml:space="preserve"> before i start the new season</t>
    </r>
  </si>
  <si>
    <r>
      <t>nvm</t>
    </r>
    <r>
      <rPr>
        <i/>
        <sz val="11"/>
        <color theme="1"/>
        <rFont val="Calibri"/>
        <family val="2"/>
        <scheme val="minor"/>
      </rPr>
      <t xml:space="preserve"> ["nevermind"]</t>
    </r>
  </si>
  <si>
    <r>
      <t>idk</t>
    </r>
    <r>
      <rPr>
        <i/>
        <sz val="11"/>
        <color theme="1"/>
        <rFont val="Calibri"/>
        <family val="2"/>
        <scheme val="minor"/>
      </rPr>
      <t xml:space="preserve"> ["I don't know"]</t>
    </r>
    <r>
      <rPr>
        <sz val="11"/>
        <color theme="1"/>
        <rFont val="Calibri"/>
        <family val="2"/>
        <scheme val="minor"/>
      </rPr>
      <t xml:space="preserve"> why im so bad at this</t>
    </r>
  </si>
  <si>
    <r>
      <t>ctfuuuuu</t>
    </r>
    <r>
      <rPr>
        <i/>
        <sz val="11"/>
        <rFont val="Calibri"/>
        <family val="2"/>
        <scheme val="minor"/>
      </rPr>
      <t xml:space="preserve"> [cracking the f*** up - Urban Dict 03/31/22]</t>
    </r>
  </si>
  <si>
    <r>
      <t xml:space="preserve">hahahaha wtf </t>
    </r>
    <r>
      <rPr>
        <i/>
        <sz val="11"/>
        <color theme="1"/>
        <rFont val="Calibri"/>
        <family val="2"/>
        <scheme val="minor"/>
      </rPr>
      <t>["what the f***"]</t>
    </r>
  </si>
  <si>
    <r>
      <t>ikr</t>
    </r>
    <r>
      <rPr>
        <i/>
        <sz val="11"/>
        <color theme="1"/>
        <rFont val="Calibri"/>
        <family val="2"/>
        <scheme val="minor"/>
      </rPr>
      <t xml:space="preserve"> ["I know right"]</t>
    </r>
  </si>
  <si>
    <t xml:space="preserve">lets seriously not take tokens this round.. </t>
  </si>
  <si>
    <t>im tryna cash out</t>
  </si>
  <si>
    <t>oh yall here for a class?</t>
  </si>
  <si>
    <t>i just came for the money lol</t>
  </si>
  <si>
    <t xml:space="preserve">alright so we keepin 2 at 0 next round. </t>
  </si>
  <si>
    <t>we good 1?</t>
  </si>
  <si>
    <t>Restorative Justice Event 2: Player 4 brings up concern regarding Player 2 again</t>
  </si>
  <si>
    <t>i didnt touch 2</t>
  </si>
  <si>
    <t>Constitutional Decision 4: Conservation Agreement (End of Turn Harvest: wait until last 30 sec to collect all)</t>
  </si>
  <si>
    <t>so we can let them regenerate to have more to collect on the 30 sec</t>
  </si>
  <si>
    <t>and yeah penalties benefit no one</t>
  </si>
  <si>
    <t>im not doing it</t>
  </si>
  <si>
    <t xml:space="preserve">sounds good to me.. </t>
  </si>
  <si>
    <t>I was just going to suggest that</t>
  </si>
  <si>
    <t>ENF TELL</t>
  </si>
  <si>
    <t>np ["no problem"]</t>
  </si>
  <si>
    <t>two and three, leave some in between the ones you collect</t>
  </si>
  <si>
    <t>Constitutional Decision 4: Conservation Agreement (Amendment: Waiting Rule)</t>
  </si>
  <si>
    <t>Constitutional Decision 5: Overall Agreement (Reaffirm?)</t>
  </si>
  <si>
    <t>[BlANK]</t>
  </si>
  <si>
    <t>nvm ["never mind"]</t>
  </si>
  <si>
    <t>lol sry ["sorry"]</t>
  </si>
  <si>
    <t>Constitutional Decision 6: Conservation Agreement (Amendment: Strategy to Clarify Private Property Boundaries)</t>
  </si>
  <si>
    <t>ENF PRAISE</t>
  </si>
  <si>
    <t>itd hurt more And you csnt retaliate against 3 people as easily</t>
  </si>
  <si>
    <t>Yeah,</t>
  </si>
  <si>
    <t xml:space="preserve">we're all college kids who need moeny. </t>
  </si>
  <si>
    <t>Not cuththroat business man so lets just try to be mutually beneficial as possible</t>
  </si>
  <si>
    <t>Im okay with that part too Just give it a regen time</t>
  </si>
  <si>
    <t>Constitutional Decision 1: Conservation Agreement (private property)</t>
  </si>
  <si>
    <t xml:space="preserve">I'm prettty sure we all came to make money </t>
  </si>
  <si>
    <t>we can all do well</t>
  </si>
  <si>
    <t xml:space="preserve">so if we do lt them regenerate, </t>
  </si>
  <si>
    <t>GOAL:EQUITY</t>
  </si>
  <si>
    <t>(CHOOSE-)</t>
  </si>
  <si>
    <t>General Restorative Justice Event 1: (Triggered by Player 3 posing harm because they did not understand the free-for-all rule (lines 82 - 86); Player 4 apologized about the miscommunication (lines 87 -91))</t>
  </si>
  <si>
    <r>
      <t xml:space="preserve">np </t>
    </r>
    <r>
      <rPr>
        <sz val="11"/>
        <rFont val="Calibri"/>
        <family val="2"/>
        <scheme val="minor"/>
      </rPr>
      <t>[no problem- Urban Dictionary 3/29/22]</t>
    </r>
  </si>
  <si>
    <t>2 and 4 tips?</t>
  </si>
  <si>
    <t>you guys had more than I</t>
  </si>
  <si>
    <t>We always run out of tokens way before the time is up</t>
  </si>
  <si>
    <t>Constitutional Decision 1: Conservation Agreement (go slow, let tokens regenerate)</t>
  </si>
  <si>
    <t>Constitutional Decision 2: Conservation Agreements (private property)</t>
  </si>
  <si>
    <t>(ECO INFO)</t>
  </si>
  <si>
    <t>Constitutional Decision 3: Enforcement Agreement (coordinated penalty for violating private property)</t>
  </si>
  <si>
    <t>lol ikr ["I know, right!"]</t>
  </si>
  <si>
    <t>everyone is like typing away fr  [for real - Urban Dict 03/29/22]</t>
  </si>
  <si>
    <t>Constitutional Decision 1: Enforcement Agreement (no penalties)</t>
  </si>
  <si>
    <t>Constitutional Decision 2: Conservation Agreement (wait to let tokens regenerate; then checkerboard pattern)</t>
  </si>
  <si>
    <t>Constitutional Decision 4: Conservation Agreement (free-for-all at last 15 secs)</t>
  </si>
  <si>
    <t>Constitutional Decision 5: Conservation Agreement (affirm private property; update strategy with steady, slow harvest in checkeredboard pattern)</t>
  </si>
  <si>
    <t>Constitutional Decision 6: Conservation Agreement (Wait 1 minute or manage own property however you want?)</t>
  </si>
  <si>
    <t>Constitutional Decision 7: Enforcement Agreement (affirm no penalties)</t>
  </si>
  <si>
    <t xml:space="preserve">Constitutional Decision 8: Enforcement Agreement (penalize if break private property agreement) </t>
  </si>
  <si>
    <t>Constitutional Decision 9: Conservation Agreement (adaptive governance: change social contract if needed to improve performance)</t>
  </si>
  <si>
    <r>
      <t>nvm</t>
    </r>
    <r>
      <rPr>
        <i/>
        <sz val="11"/>
        <rFont val="Calibri"/>
        <family val="2"/>
        <scheme val="minor"/>
      </rPr>
      <t xml:space="preserve"> [never mind - Urban Dict 03/29/22; because P4's proposal was just said by P1]</t>
    </r>
  </si>
  <si>
    <t>Constitutional Decision 10: Conservation Agreement (create/clarify private property boundaries)</t>
  </si>
  <si>
    <t>so let's keep it fair amd play without it</t>
  </si>
  <si>
    <t xml:space="preserve">Besides, it is only fair play to give others a free hand to allow for healthy competition. </t>
  </si>
  <si>
    <t>Note: equity of opportunity (as a proxy for equity of earnings via "equitable" competition)</t>
  </si>
  <si>
    <t>No, not at all.</t>
  </si>
  <si>
    <t xml:space="preserve">I am aversed to it, personally. </t>
  </si>
  <si>
    <t>Note: see line 2 (for P1's prior choosing/agreement not to use penalties)</t>
  </si>
  <si>
    <t>Constitutional Decision 1: Enforcement Agreement (do not use penalties)</t>
  </si>
  <si>
    <t>(ENF ACK)</t>
  </si>
  <si>
    <t>…Restorative Event 1</t>
  </si>
  <si>
    <t>(ENF SHAME)</t>
  </si>
  <si>
    <t>because yall not about to do me like that again</t>
  </si>
  <si>
    <t>Constitutional Decision 3: Conservation Agreement (competing proposals: free-for-all (no rules), leave 1 token each to test regeneration)</t>
  </si>
  <si>
    <t>(RJ ATONE)</t>
  </si>
  <si>
    <t>Constitutional Decision 1: Enforcement Agreement (do not to use penalties)</t>
  </si>
  <si>
    <t>Note: both SOC INFO and GOAL: EQUITY, because P1 is attempting to educate the group about the interdependency and self-interest behavioral dimensions of social dimensions, and appears to be advocating for, or appealing to, an equity goal.</t>
  </si>
  <si>
    <t>and things should continue to improve.</t>
  </si>
  <si>
    <t xml:space="preserve">Stick to the plan </t>
  </si>
  <si>
    <t>(POSE CONCERN)</t>
  </si>
  <si>
    <t>Constitutional Decision 2: Conservation Agreement (private property)</t>
  </si>
  <si>
    <t>ope ["oops"]</t>
  </si>
  <si>
    <t>note: P2 asking for clarifying information about P3's proposal to use penalties.</t>
  </si>
  <si>
    <t>$ INFO</t>
  </si>
  <si>
    <t>so we have to let the regenerate :)</t>
  </si>
  <si>
    <t>(SOC INFO)</t>
  </si>
  <si>
    <t>good wit me,</t>
  </si>
  <si>
    <t>so everyone down to wait for 30 seconds</t>
  </si>
  <si>
    <t xml:space="preserve">and like last 20 seconds we gotta go hard free reign </t>
  </si>
  <si>
    <t>to not leave any</t>
  </si>
  <si>
    <t xml:space="preserve">like literally free for all just grab all of them… only last 20 econds though or around there </t>
  </si>
  <si>
    <t>cause if we more patient there will be a load</t>
  </si>
  <si>
    <t>start eating,</t>
  </si>
  <si>
    <t>there is a LOT</t>
  </si>
  <si>
    <t>Constitutional Decision 2: Enforcement Agreement (penalties if violate private property)</t>
  </si>
  <si>
    <t>Constitutional Decision 3: Conservation Agreement (rotate private property sections)</t>
  </si>
  <si>
    <t>Constitutional Decision 4: Conservation Agreement (clarify private property boundary lines)</t>
  </si>
  <si>
    <t xml:space="preserve">Constitutional Decision 5: Conservation Agreement (affirm rotating private properties) </t>
  </si>
  <si>
    <t>Constitutional Decision 6: Enforcement Agreement (affirm no penalties)</t>
  </si>
  <si>
    <t>Constitutional Decision 7: Overall Agreement (affirm prior conservation and enforcement agreements)</t>
  </si>
  <si>
    <r>
      <t xml:space="preserve">Oof </t>
    </r>
    <r>
      <rPr>
        <i/>
        <sz val="11"/>
        <color theme="1"/>
        <rFont val="Calibri"/>
        <family val="2"/>
        <scheme val="minor"/>
      </rPr>
      <t>[note: larger context suggests this means "yes"]</t>
    </r>
  </si>
  <si>
    <t>Restorative Justice 1</t>
  </si>
  <si>
    <t>Constitutional Decision 1: Conservation Agreement (harvest from clusters)</t>
  </si>
  <si>
    <t>Constitutional Decision 2: Enforcement Agreement (default no penalties)</t>
  </si>
  <si>
    <t>anf I feel 3</t>
  </si>
  <si>
    <t xml:space="preserve">If it gets too sparse, we slow down? </t>
  </si>
  <si>
    <t>I don’t think we'll need it but wanted to make sure</t>
  </si>
  <si>
    <t xml:space="preserve"> just make sure they're surrounded by 3+</t>
  </si>
  <si>
    <t>Constitutional Decision 2: Enforcement Agreement (penalties if private property rule is broken)</t>
  </si>
  <si>
    <t>Ok! i was gonna ask if there was a strategy to controlling when/where they repopulate</t>
  </si>
  <si>
    <t>Ok!</t>
  </si>
  <si>
    <t>Consitutional Decision 3: Conservation Agreement (harvest slowly)</t>
  </si>
  <si>
    <t>Constitutional Decision 4: Conservation Agreement (free-for-all last 10 sec)</t>
  </si>
  <si>
    <t>Constitutional Decision 5: Conservation Agreement (UPDATE: start end-round harvest in last 45 secs)</t>
  </si>
  <si>
    <t>play fair :)</t>
  </si>
  <si>
    <t xml:space="preserve">idk if we were told specifically 3-3 </t>
  </si>
  <si>
    <t>but i couldve aslo forgotten</t>
  </si>
  <si>
    <t>Constitutional Decision 3: Conservation Agreement (free-for-all last 20 secs)</t>
  </si>
  <si>
    <t>Constitutional Decision 2: Conservation Agreement (leave the corner with the most tokens untouched)</t>
  </si>
  <si>
    <t>Constitutional Decision 3: Conservation Agreement ( do not take tokens that other players are about to harvest)</t>
  </si>
  <si>
    <t xml:space="preserve">Constitutional Decision 4: Conservation Agreement (ensure equal distribution of tokens/earnings) </t>
  </si>
  <si>
    <t>Note: P3 accidentally penalized another player.</t>
  </si>
  <si>
    <t>note: see Line 57 for context</t>
  </si>
  <si>
    <t>Constitutional Decision 6: Enforcement Agreement (plan for how to communicate to a specific player, without triggering accidental monetary penalities)</t>
  </si>
  <si>
    <t>Constitutional Decision 7: Conservation Agreement (UPDATE: free-for-all last 30 sec)</t>
  </si>
  <si>
    <t>someone can say ffa ["free-for-all']</t>
  </si>
  <si>
    <t>(RULE INFO)</t>
  </si>
  <si>
    <t>lets shoot for 65 as goal before ffa ["free-for-all"]</t>
  </si>
  <si>
    <t>b and d select a few in bottome right</t>
  </si>
  <si>
    <t>ikr ["I know, right"]</t>
  </si>
  <si>
    <t>i understood</t>
  </si>
  <si>
    <t xml:space="preserve">Don't try to grab every token you see? </t>
  </si>
  <si>
    <t>Try to keep them in groups I think</t>
  </si>
  <si>
    <t>Constitutional Decision 1: Conservation Agreement (cultivate clusters, harvest "checkboard" within)</t>
  </si>
  <si>
    <t>That seems fair,</t>
  </si>
  <si>
    <t>I don't see why we would need to use them</t>
  </si>
  <si>
    <t>Constitutional Decision 2: Enforcement Agreement (use penalties if player is taking "every" token)</t>
  </si>
  <si>
    <t>Constitutional Decision 3: Conservation Agreement (UPDATED: Checkerboard pattern first 3.5 mins, then harvest all)</t>
  </si>
  <si>
    <t>that was fine…</t>
  </si>
  <si>
    <t>Constitutional Decision 5: Conservation Agreement (UPDATE: leave at least 1 token in each property so it can regenerate more)</t>
  </si>
  <si>
    <t>or we will just run out and not make any more</t>
  </si>
  <si>
    <t>Constitutional Decision 2: Conservation Agreement (UPDATE after 20 or 30 sec do free-for-all; do not harvest largest cluster until free-for-all)</t>
  </si>
  <si>
    <t>Constitutional Decision 2: Conservation Agreement (everyone collect 30 tokens, then collect all at end of round)</t>
  </si>
  <si>
    <t>#4 whats up?</t>
  </si>
  <si>
    <t>You were at 28 forever</t>
  </si>
  <si>
    <t>Constitutional Decision 3: Conservation Agreement (affirm slow harvest rule)</t>
  </si>
  <si>
    <t>idek ["I don't even know"]</t>
  </si>
  <si>
    <t>i got 76 cause at the end no one was moving</t>
  </si>
  <si>
    <t>Constitutional  Decision 6: Conservation Agreement (reaffirm agreement)</t>
  </si>
  <si>
    <t xml:space="preserve">what was the # of tokens you all got </t>
  </si>
  <si>
    <t>and did you have a strategy?</t>
  </si>
  <si>
    <t xml:space="preserve">i got 53, </t>
  </si>
  <si>
    <t>and went row by row until i was at the bottom</t>
  </si>
  <si>
    <t xml:space="preserve">i had like 50 </t>
  </si>
  <si>
    <t>and went for the ones that poped up ( and theone ones with nothing surrounding them)</t>
  </si>
  <si>
    <t>I got 47</t>
  </si>
  <si>
    <t>going row by row</t>
  </si>
  <si>
    <t>I got 86,</t>
  </si>
  <si>
    <t>at first I was collecting them and making sure to keep at least one in certain areas but then I decided to let them build up</t>
  </si>
  <si>
    <t>Discussing Each Person's Prior Conservation Strategy and their Effect on Individual Earnings</t>
  </si>
  <si>
    <t xml:space="preserve">every other one. </t>
  </si>
  <si>
    <t>that way there will always be at least 3 or 4 surroundinga space for one to pop up</t>
  </si>
  <si>
    <t>Constitutional  Decision 1: Conservation Agreement (checkerboard pattern, slower harvest)</t>
  </si>
  <si>
    <t>Constitutional Decision 2: Enforcement Agreement (do not to use penalties)</t>
  </si>
  <si>
    <t>Yeah we have to leave some</t>
  </si>
  <si>
    <t>so they can regenerate</t>
  </si>
  <si>
    <t xml:space="preserve">wonder if we should hav waited towards the end </t>
  </si>
  <si>
    <t>for them to come back</t>
  </si>
  <si>
    <t>Constitutional Decision 3: Conservation Agreement (wait end-of-round)</t>
  </si>
  <si>
    <t>Constitutional Decision 4: Enforcement Agreement (affirm no penalties)</t>
  </si>
  <si>
    <t>Constitutional Decision 5: Conservation Agreement (harvest clustered tokens, leave lone tokens to regenerate)</t>
  </si>
  <si>
    <t xml:space="preserve">i like that, </t>
  </si>
  <si>
    <t>nice and far</t>
  </si>
  <si>
    <t>Constitutional Decision 6: Conservation Agreement (private property)</t>
  </si>
  <si>
    <t>my fault</t>
  </si>
  <si>
    <t>Yeah.</t>
  </si>
  <si>
    <t>Towards the end (maybe the last 20-30 seconds) is a good time to move as fast as you can. 60 is better tho lol XD</t>
  </si>
  <si>
    <t>Constitutional Decision 6: Conservation Agreement (reaffirm harvesting clustered tokens; UPDATE end-of-round harvest 20-30 or 60 sec)</t>
  </si>
  <si>
    <t>Constitutional Decision 2: Conservation Agreement (Goal setting: Sustain)</t>
  </si>
  <si>
    <t>Constitutional Decision 3: Conservation Agreement (harvest last 60 sec)</t>
  </si>
  <si>
    <t xml:space="preserve">I think the directions said make sure the tokens are surrounded. </t>
  </si>
  <si>
    <t>So go for inner tokens I suppose?</t>
  </si>
  <si>
    <t xml:space="preserve">Hard or fuzzy boundaries? </t>
  </si>
  <si>
    <t>And last 60ish seconds?</t>
  </si>
  <si>
    <t xml:space="preserve">Fuzzy. </t>
  </si>
  <si>
    <t>I think after 60 we should all go for it.</t>
  </si>
  <si>
    <t xml:space="preserve">I like what we did, </t>
  </si>
  <si>
    <t>but I also want to offer if someones spot is pretty dry, and mine has a lot more, I am willing to swap</t>
  </si>
  <si>
    <t>That's awesome 3.</t>
  </si>
  <si>
    <t>I think we should all be like that.</t>
  </si>
  <si>
    <t xml:space="preserve">2, yeah true. </t>
  </si>
  <si>
    <t xml:space="preserve">I don't expect others to swap with me. </t>
  </si>
  <si>
    <t>I just want to offer it for equalities sake.</t>
  </si>
  <si>
    <t xml:space="preserve">Of course. </t>
  </si>
  <si>
    <t>so if the scenario is top left has little, and I have a lot. Then after 1min30sec, I would offer to switch on the other hand, if I am pretty dry, then I won't fuss</t>
  </si>
  <si>
    <t>because I have done well the past couple rounds</t>
  </si>
  <si>
    <t>i have a strategy so we should keep an eye out for what areas have a lot of tokens and other that dont leave the ones that don’t have a lot alone</t>
  </si>
  <si>
    <t>so eventually they can regenerate</t>
  </si>
  <si>
    <t>i still had made over a hundred tokens</t>
  </si>
  <si>
    <t xml:space="preserve">we should try to maximize tokens in our corners towards the end </t>
  </si>
  <si>
    <t>so we can cash outtt</t>
  </si>
  <si>
    <t>Small talk</t>
  </si>
  <si>
    <t>ikik ["I know I know"]</t>
  </si>
  <si>
    <t>so should two of us start at the center …. and the other two slowly collect in corners? and then switch at a certain time?</t>
  </si>
  <si>
    <t>so it doesnt completely dry up</t>
  </si>
  <si>
    <t xml:space="preserve">maybe diagonal corners </t>
  </si>
  <si>
    <t>so not one end/side dries up</t>
  </si>
  <si>
    <t>…revisited/continued at Line 130-131</t>
  </si>
  <si>
    <t>drop yall's ig ["instagram handle:] at the end</t>
  </si>
  <si>
    <t xml:space="preserve">ok so imma let my corner sit a little less time and try to make more holes </t>
  </si>
  <si>
    <t>bc i feel like a sat too long</t>
  </si>
  <si>
    <t>im rl ["real-life/really"] sittin</t>
  </si>
  <si>
    <t>we have 90s [90 secs left]</t>
  </si>
  <si>
    <t>Constitutional Decision 3: Conservation Agreement (UPDATE clarify private property boundries)</t>
  </si>
  <si>
    <t>makes sense. I see.</t>
  </si>
  <si>
    <t xml:space="preserve"> if we stay in our own lane </t>
  </si>
  <si>
    <t>and wait for the tokens to pop up</t>
  </si>
  <si>
    <t>Constitutional Decision 4: Conservation Agreement (UPDATE harvest middle tokens surrounded by 3 tokens)</t>
  </si>
  <si>
    <t>Constitutional Decision 5: Conservation Agreement (reaffirm private property)</t>
  </si>
  <si>
    <t>Constitutional Decision 6: Overall Agreement (reaffirm agreement)</t>
  </si>
  <si>
    <t>Constitutional Decision 7: Conservation Agreement (free-for-all last 30 sec)</t>
  </si>
  <si>
    <t>its so long.</t>
  </si>
  <si>
    <t xml:space="preserve"> i just wanna smash some tokens already</t>
  </si>
  <si>
    <t>to consistently renew resources.</t>
  </si>
  <si>
    <t xml:space="preserve">Lets leave a cluster </t>
  </si>
  <si>
    <t>Note: see Lines 27-29</t>
  </si>
  <si>
    <t>Note: see Line 26 for triggering event</t>
  </si>
  <si>
    <t>loose borders?</t>
  </si>
  <si>
    <t>Constitutional Decision 4: Conservation Agreement (clarify borders: loose)</t>
  </si>
  <si>
    <t xml:space="preserve">Constitutional Decision 3: Conservation Agreement (UPDATE private property after lone tokens harvested) </t>
  </si>
  <si>
    <t>lets not sweat if we go over too much</t>
  </si>
  <si>
    <t>Constitutional Decision 5: Conservation Agreement (communal cluster in middle of field, with equal contributions by each private landowner)</t>
  </si>
  <si>
    <t>Constitutional Decision 6: Conservation agreement (reaffirm private property agreement)</t>
  </si>
  <si>
    <t>Constitutional Decision 7: Conservation Agreement (surplus token-sharing strategy to ensure equity for players with sparse corner)</t>
  </si>
  <si>
    <t>I have a strategy 1 stays in top left, 2 stays in top right, 3 in bottom left, and 4 in bottom right</t>
  </si>
  <si>
    <t>Constitutional Decision 3: Conservation Agreement (UPDATE refining the harvest strategy: slow, cultivate clusters)</t>
  </si>
  <si>
    <t>for the practice i got all of them in 60</t>
  </si>
  <si>
    <t>Note: see note at Line 11 above</t>
  </si>
  <si>
    <t>Consitutional Decision 5: Conservation Agreement (UPDATE free-for-all last 50 sec)</t>
  </si>
  <si>
    <t xml:space="preserve">that will give us more to collect </t>
  </si>
  <si>
    <t>and the more we have  on the board, the faster the others will generate</t>
  </si>
  <si>
    <t>Constitutional Decision 6: Conservation Agreement (wait 12 - 15sec to start harvesting)</t>
  </si>
  <si>
    <t>Constitutional Decision 7: Overall Agreement (reaffirm private property and using no penalties)</t>
  </si>
  <si>
    <t>within our areas again right?</t>
  </si>
  <si>
    <t>Rule Info &amp; Enforcement: Summarizing and Clarifying Complex Agreement; voicing commitment to comply</t>
  </si>
  <si>
    <t xml:space="preserve">and you can collect the ones in the middle, </t>
  </si>
  <si>
    <t>but make sure you leave enough so they can regenerate</t>
  </si>
  <si>
    <t>Sharing Eco Info: Discussing Effects of Strategy on Performance</t>
  </si>
  <si>
    <t>how about when we have 60 seconds left, we stop collecting ...before we collect them all at 50 seconds.</t>
  </si>
  <si>
    <t xml:space="preserve">to help the last few regenerate  </t>
  </si>
  <si>
    <t>does that make sense?</t>
  </si>
  <si>
    <t>Constitutional Decision 8: Conservation Agreement (UPDATE: Pause for 10 secs at last 60 sec)</t>
  </si>
  <si>
    <t>play a game and be nice to each other</t>
  </si>
  <si>
    <t>and you get paid</t>
  </si>
  <si>
    <t>and for us to get more</t>
  </si>
  <si>
    <t>Constitutional Decision 1: Conservation Agreement (wait/slowly harvest tokens)</t>
  </si>
  <si>
    <t xml:space="preserve">But not excessively </t>
  </si>
  <si>
    <t>because that will harm all of us</t>
  </si>
  <si>
    <t>Constitutional Decision 2: Enforcement Agreement (use penalties if a player acts selfishly)</t>
  </si>
  <si>
    <t>but I guess I was being too patient</t>
  </si>
  <si>
    <t xml:space="preserve">I still think the quads would work nicely </t>
  </si>
  <si>
    <t>but I'm for whatever the group wants too</t>
  </si>
  <si>
    <t>Constitutional Decision 4: Conservation Agreement (try private property for next round)</t>
  </si>
  <si>
    <t>but i dont understand what were doing different this round</t>
  </si>
  <si>
    <t xml:space="preserve">so just to confirm, we are supposd to be playing against each other right? </t>
  </si>
  <si>
    <t>but we arent</t>
  </si>
  <si>
    <t>i just want money</t>
  </si>
  <si>
    <t>we all earn less</t>
  </si>
  <si>
    <t>now theyre all gone lmao</t>
  </si>
  <si>
    <t>Constitutional Decision 2: Conservation Agreement (checkerboard in clusters of 3-4 tokens)</t>
  </si>
  <si>
    <t xml:space="preserve">no wonder this takes so long, </t>
  </si>
  <si>
    <t xml:space="preserve">we dont need this much time to communicate before </t>
  </si>
  <si>
    <t>note: see P3's explanation beginng at Line 41</t>
  </si>
  <si>
    <t>woohoo</t>
  </si>
  <si>
    <t>remember the grid thing</t>
  </si>
  <si>
    <t>note: P3 asking for a proposal. P4 conirms need for proposal</t>
  </si>
  <si>
    <t xml:space="preserve">Do yall have any strategies </t>
  </si>
  <si>
    <t>to get a lot of tokens?</t>
  </si>
  <si>
    <t>yesssss.</t>
  </si>
  <si>
    <t>I wont penalize no one if no one penalizes me</t>
  </si>
  <si>
    <t>Restorative Justice Event 1: Accidental Penalty</t>
  </si>
  <si>
    <t xml:space="preserve">we really dont need the whole 6 mins. </t>
  </si>
  <si>
    <t>But yeah I get it</t>
  </si>
  <si>
    <t>Constitutional Decision 4: Conservation Agreement (reaffirm private property and slow harvest; UDPATE end-of-round harvest at 30 - 45sec)</t>
  </si>
  <si>
    <t>note: P1 is asking what P2 thinks</t>
  </si>
  <si>
    <r>
      <t>Way to go team. We did it. [</t>
    </r>
    <r>
      <rPr>
        <i/>
        <sz val="11"/>
        <color theme="1"/>
        <rFont val="Calibri"/>
        <family val="2"/>
        <scheme val="minor"/>
      </rPr>
      <t>sarcastic</t>
    </r>
    <r>
      <rPr>
        <sz val="11"/>
        <color theme="1"/>
        <rFont val="Calibri"/>
        <family val="2"/>
        <scheme val="minor"/>
      </rPr>
      <t>]</t>
    </r>
  </si>
  <si>
    <t>(POSE HARM)</t>
  </si>
  <si>
    <r>
      <t>What does pwtty mean? [</t>
    </r>
    <r>
      <rPr>
        <i/>
        <sz val="11"/>
        <color theme="1"/>
        <rFont val="Calibri"/>
        <family val="2"/>
        <scheme val="minor"/>
      </rPr>
      <t>sarcasm</t>
    </r>
    <r>
      <rPr>
        <sz val="11"/>
        <color theme="1"/>
        <rFont val="Calibri"/>
        <family val="2"/>
        <scheme val="minor"/>
      </rPr>
      <t>]</t>
    </r>
  </si>
  <si>
    <r>
      <t>Why do we need counseling? [</t>
    </r>
    <r>
      <rPr>
        <i/>
        <sz val="11"/>
        <color theme="1"/>
        <rFont val="Calibri"/>
        <family val="2"/>
        <scheme val="minor"/>
      </rPr>
      <t>sarcasm, taunting</t>
    </r>
    <r>
      <rPr>
        <sz val="11"/>
        <color theme="1"/>
        <rFont val="Calibri"/>
        <family val="2"/>
        <scheme val="minor"/>
      </rPr>
      <t>]</t>
    </r>
  </si>
  <si>
    <t>Man, we couldve got more tokens</t>
  </si>
  <si>
    <t>if you didn’t have to be so petty and listen</t>
  </si>
  <si>
    <r>
      <t>damon, lmao [</t>
    </r>
    <r>
      <rPr>
        <i/>
        <sz val="11"/>
        <color theme="1"/>
        <rFont val="Calibri"/>
        <family val="2"/>
        <scheme val="minor"/>
      </rPr>
      <t>damon: "short-tempered sociopath" Urban Dictionary 6/27/22</t>
    </r>
    <r>
      <rPr>
        <sz val="11"/>
        <color theme="1"/>
        <rFont val="Calibri"/>
        <family val="2"/>
        <scheme val="minor"/>
      </rPr>
      <t>]</t>
    </r>
  </si>
  <si>
    <t>"@2" if you read the directions,</t>
  </si>
  <si>
    <t>you would do the same</t>
  </si>
  <si>
    <t>How did I take over his/her side?</t>
  </si>
  <si>
    <t>you dont know what youre doing</t>
  </si>
  <si>
    <t xml:space="preserve">see, @two thats why you have the lowest </t>
  </si>
  <si>
    <t>Restorative Justice Event 2 and 3</t>
  </si>
  <si>
    <t>(…continued Restorative Justice 2, 3)</t>
  </si>
  <si>
    <t>Restorative Justice 3 and 4</t>
  </si>
  <si>
    <t>NOTE: Player 2 continues to defect and is unapologetic; P3 attempted to atone</t>
  </si>
  <si>
    <t>Constitutional Decision 2: Conservation Agreement (wait at beginning)</t>
  </si>
  <si>
    <t xml:space="preserve">lets do this: </t>
  </si>
  <si>
    <t>id say yeah</t>
  </si>
  <si>
    <t>unless the task changes</t>
  </si>
  <si>
    <t>Constitutional Decision 3: Conservation Agreement (wait then private property)</t>
  </si>
  <si>
    <t xml:space="preserve">All, the only way anyone of us is going to get $30 is if they loot everything. </t>
  </si>
  <si>
    <t>If we all stay in our sections we are likely to only cap out at $10</t>
  </si>
  <si>
    <t>Restorative Justice Event 2</t>
  </si>
  <si>
    <r>
      <t>i know! [</t>
    </r>
    <r>
      <rPr>
        <i/>
        <sz val="11"/>
        <color theme="1"/>
        <rFont val="Calibri"/>
        <family val="2"/>
        <scheme val="minor"/>
      </rPr>
      <t>referring to P4's high earnings</t>
    </r>
    <r>
      <rPr>
        <sz val="11"/>
        <color theme="1"/>
        <rFont val="Calibri"/>
        <family val="2"/>
        <scheme val="minor"/>
      </rPr>
      <t>]</t>
    </r>
  </si>
  <si>
    <r>
      <t xml:space="preserve">thats some bs </t>
    </r>
    <r>
      <rPr>
        <i/>
        <sz val="11"/>
        <color theme="1"/>
        <rFont val="Calibri"/>
        <family val="2"/>
        <scheme val="minor"/>
      </rPr>
      <t>["bullsh**"; referring to the "bad" advice given by P4 and P1]</t>
    </r>
  </si>
  <si>
    <t>Monitoring Earnings and Sharing Eco Info</t>
  </si>
  <si>
    <t>because it only benifits certain spots</t>
  </si>
  <si>
    <t xml:space="preserve">3 gettin lit up next round </t>
  </si>
  <si>
    <t>Constitutional Decision 7: Conservation Agreement (UPDATE: For next round try waiting 100sec until 148sec mark, then meet in middle to begin free-for-all)</t>
  </si>
  <si>
    <t>Consitutional Decision 2: Conservation Agreement (private property, Harvest slowly)</t>
  </si>
  <si>
    <t>(...Continuing Consitutional Decision 2: private property)</t>
  </si>
  <si>
    <t xml:space="preserve">I dont think it matters how ong [long*] </t>
  </si>
  <si>
    <t>just make sure you have tokens in your area and more should appear</t>
  </si>
  <si>
    <t>we should definitely continue doin what were doin now</t>
  </si>
  <si>
    <t>Constitutional Decision 4: Conservation Agreement (reaffirm private property: UPDATE: free-for-all last 30secs)</t>
  </si>
  <si>
    <t>thats stupid because you lose money too</t>
  </si>
  <si>
    <t xml:space="preserve">also this area is 4x bigger because theres 4 people </t>
  </si>
  <si>
    <t>would we wanna just split it into 4 quadrants?</t>
  </si>
  <si>
    <t xml:space="preserve">we have a minute and a half </t>
  </si>
  <si>
    <t>anything else thats important</t>
  </si>
  <si>
    <t>uy ["An exclamation of surprise, fear, or disgust" Urban Dictionary 6/27/22]</t>
  </si>
  <si>
    <t xml:space="preserve">from me just letting it sit till 50 Seconds remaining </t>
  </si>
  <si>
    <t>i got 97</t>
  </si>
  <si>
    <t>REEEEEEEEEEEEEEE ["retweet!"]</t>
  </si>
  <si>
    <t>so we all get alot, yeah?</t>
  </si>
  <si>
    <t>Goal Setting: Sustain Resource for Mutual Benefit</t>
  </si>
  <si>
    <t>if we all take one quadrant and let it build</t>
  </si>
  <si>
    <t>Constitutional Decision 1: Conservation Agreement (private property with slower harvest via checkerboard)</t>
  </si>
  <si>
    <t>Constitutional Decision 2: Enforcement Agreement</t>
  </si>
  <si>
    <t>Discussing Rationales for the Agreement and Celebrating/Encouraging</t>
  </si>
  <si>
    <t>Celebrating</t>
  </si>
  <si>
    <t>Constitutional Decision 3: Conservation Agreement (free for all, last 10 or 45 secs based on own situation)</t>
  </si>
  <si>
    <t xml:space="preserve">I don't understand the point of penalties </t>
  </si>
  <si>
    <t>if it's mot [*not] beneficial to us</t>
  </si>
  <si>
    <t xml:space="preserve">guys there's a way to earn as much money as possible </t>
  </si>
  <si>
    <t>with no one losing any</t>
  </si>
  <si>
    <r>
      <t>&lt;3 [</t>
    </r>
    <r>
      <rPr>
        <i/>
        <sz val="11"/>
        <rFont val="Calibri"/>
        <family val="2"/>
        <scheme val="minor"/>
      </rPr>
      <t>see Line 13 for clarification</t>
    </r>
    <r>
      <rPr>
        <sz val="11"/>
        <rFont val="Calibri"/>
        <family val="2"/>
        <scheme val="minor"/>
      </rPr>
      <t>]</t>
    </r>
  </si>
  <si>
    <t>note: this information is relevant regarding the payment/incentive system in the current experiment (by comparison to the other experiment's apparent payment/economy system)</t>
  </si>
  <si>
    <t xml:space="preserve">look we all got way more than usual </t>
  </si>
  <si>
    <t xml:space="preserve">when we stayed in our own lanes </t>
  </si>
  <si>
    <t xml:space="preserve">we could have gone on longer </t>
  </si>
  <si>
    <t>if it wasnt for that :c</t>
  </si>
  <si>
    <t>Restorative Justice Event 1: Accidental penalty</t>
  </si>
  <si>
    <t>Restorative Justice Event 2: Addressing P1's Rd4 non-compliance</t>
  </si>
  <si>
    <t>Constitutional Decision 5: Conservatioin Agreement (UPDATE: harvest even slower)</t>
  </si>
  <si>
    <t>you didn't get many coins</t>
  </si>
  <si>
    <t>Constitutional Decision 6: Conservation Agreement (reaffirm 5-sec wait rule at beginning of Rd)</t>
  </si>
  <si>
    <t>Operational Decision Making 1: Clarifying/Coordinating Boundaries</t>
  </si>
  <si>
    <t>Operational Decision 2: Conservation Agreement (wait more for tokens to regenerate?)</t>
  </si>
  <si>
    <t>I made a shit ton</t>
  </si>
  <si>
    <t>Constitutional Decision 7: Conservation Agreement (Wait longer, for clusters to grow larger)</t>
  </si>
  <si>
    <t>guess good for future reference</t>
  </si>
  <si>
    <t>spell it out</t>
  </si>
  <si>
    <t>guess good for future reference-spell it out</t>
  </si>
  <si>
    <t>nooo i need the moneys</t>
  </si>
  <si>
    <r>
      <t>lmao</t>
    </r>
    <r>
      <rPr>
        <i/>
        <sz val="11"/>
        <rFont val="Calibri"/>
        <family val="2"/>
        <scheme val="minor"/>
      </rPr>
      <t xml:space="preserve"> [laugh my a** off - Urban Dict 03/29/22]</t>
    </r>
    <r>
      <rPr>
        <i/>
        <sz val="11"/>
        <color theme="1"/>
        <rFont val="Calibri"/>
        <family val="2"/>
        <scheme val="minor"/>
      </rPr>
      <t xml:space="preserve"> </t>
    </r>
  </si>
  <si>
    <t>Constitutional Decision 8: Renew Enforcement Agreement (no penalties) &amp; Confirm Commitment to Comply</t>
  </si>
  <si>
    <t>note: see Line 205 for context</t>
  </si>
  <si>
    <t>Restorative Justice Event 4: Accidental Penalty (includes Lines 203-215)</t>
  </si>
  <si>
    <t xml:space="preserve">you know how if you only pick one from a group of three the one in the middle regenerates quickly. </t>
  </si>
  <si>
    <t>The tockens regenerate until time runs out.</t>
  </si>
  <si>
    <t>thats where they regenerate</t>
  </si>
  <si>
    <t>Goal-setting</t>
  </si>
  <si>
    <t>okay 1</t>
  </si>
  <si>
    <t>take top left</t>
  </si>
  <si>
    <t>Clarifying (Summarizing) Agreement, Encouragement for Upcoming Round</t>
  </si>
  <si>
    <t>that was actually good</t>
  </si>
  <si>
    <t>but if were gonna do that we should start collecting at 50 seconds now</t>
  </si>
  <si>
    <t>Constitutional Decision 5: Conservation Agreement (UDPATE: End-of-Round Harvest at last 45 secs)</t>
  </si>
  <si>
    <t>and to make it easier…so we're not all over the place (if that makes sense)</t>
  </si>
  <si>
    <r>
      <t>was good too</t>
    </r>
    <r>
      <rPr>
        <i/>
        <sz val="11"/>
        <color theme="1"/>
        <rFont val="Calibri"/>
        <family val="2"/>
        <scheme val="minor"/>
      </rPr>
      <t xml:space="preserve"> </t>
    </r>
  </si>
  <si>
    <t>Constitutional Decision 7: Conservation Agreement (UPDATE: End of round harvest at last 50 secs?)</t>
  </si>
  <si>
    <t>please dont take my money</t>
  </si>
  <si>
    <t>ME [as in, "same"]</t>
  </si>
  <si>
    <r>
      <t>thas our gc [</t>
    </r>
    <r>
      <rPr>
        <i/>
        <sz val="11"/>
        <color theme="1"/>
        <rFont val="Calibri"/>
        <family val="2"/>
        <scheme val="minor"/>
      </rPr>
      <t>"group chat" Urban Dictionary 6/29/22</t>
    </r>
    <r>
      <rPr>
        <sz val="11"/>
        <color theme="1"/>
        <rFont val="Calibri"/>
        <family val="2"/>
        <scheme val="minor"/>
      </rPr>
      <t>] name</t>
    </r>
  </si>
  <si>
    <t>i feel like im on club penguin ["A place where you can be a penguin and has a strict chat" Urban Dictionary 6/29/22] or smth ["something"]</t>
  </si>
  <si>
    <t xml:space="preserve">thanks dude, </t>
  </si>
  <si>
    <t>i just need this coin</t>
  </si>
  <si>
    <t>bitch me 2 tf ["the f*ck"]</t>
  </si>
  <si>
    <t>so its clear where the quadrants are</t>
  </si>
  <si>
    <t>Should we remove the borders at the start like make a t in the center of everything</t>
  </si>
  <si>
    <t>Constitutional Decision 3: Enforcement Agreement (use penalties if private property violated)</t>
  </si>
  <si>
    <t>like one person can ruin it all</t>
  </si>
  <si>
    <t>so please dont do that</t>
  </si>
  <si>
    <t>Also see: Proposal at Line #9</t>
  </si>
  <si>
    <t xml:space="preserve">ive done a study like this before </t>
  </si>
  <si>
    <t>and thats what they told us</t>
  </si>
  <si>
    <t>Also see: Lines 2-3</t>
  </si>
  <si>
    <t>Inb4 ["in before anyone mentions it" Urban Dictionary 6/30/22"] think they'd be mad if I ordered jimmy johns to this room</t>
  </si>
  <si>
    <t>lit ["awesome"]</t>
  </si>
  <si>
    <t>Constitutional Decision 5: Overall Agreement (reaffirm prior social contract)</t>
  </si>
  <si>
    <t>it should even out</t>
  </si>
  <si>
    <t>it doesnt make sense. to penealize someone, we all lose money</t>
  </si>
  <si>
    <t>note: appears P4 is upset because P2 took 4 tokens. P2 mocks P4, making light of it.</t>
  </si>
  <si>
    <t>Constitutional Decision 2: Enforcement Agreement (coalition against Player 2)</t>
  </si>
  <si>
    <t>[he or she] took for [from] me</t>
  </si>
  <si>
    <r>
      <t>just an idea lmk [</t>
    </r>
    <r>
      <rPr>
        <i/>
        <sz val="11"/>
        <color theme="1"/>
        <rFont val="Calibri"/>
        <family val="2"/>
        <scheme val="minor"/>
      </rPr>
      <t>"let me know"</t>
    </r>
    <r>
      <rPr>
        <sz val="11"/>
        <color theme="1"/>
        <rFont val="Calibri"/>
        <family val="2"/>
        <scheme val="minor"/>
      </rPr>
      <t>] what yall thik</t>
    </r>
  </si>
  <si>
    <r>
      <t>it's lowkey getting lit yo  [</t>
    </r>
    <r>
      <rPr>
        <i/>
        <sz val="11"/>
        <color theme="1"/>
        <rFont val="Calibri"/>
        <family val="2"/>
        <scheme val="minor"/>
      </rPr>
      <t>lit: "going great/awesome, a party" Urban Dictionary 7-15-2022</t>
    </r>
    <r>
      <rPr>
        <sz val="11"/>
        <color theme="1"/>
        <rFont val="Calibri"/>
        <family val="2"/>
        <scheme val="minor"/>
      </rPr>
      <t>]</t>
    </r>
  </si>
  <si>
    <t>nope,</t>
  </si>
  <si>
    <t>Constitutional Decision 4: Affirm Overall Agreement</t>
  </si>
  <si>
    <t xml:space="preserve">same lol </t>
  </si>
  <si>
    <t>but i think we did pretty good</t>
  </si>
  <si>
    <t>whats the point</t>
  </si>
  <si>
    <t xml:space="preserve">i mean you lose a coin when you penalize someone else just for them to lose 2. </t>
  </si>
  <si>
    <r>
      <t>pk [</t>
    </r>
    <r>
      <rPr>
        <i/>
        <sz val="11"/>
        <color theme="1"/>
        <rFont val="Calibri"/>
        <family val="2"/>
        <scheme val="minor"/>
      </rPr>
      <t>"ok" misspelled" Urban Dictionary 7/15/22</t>
    </r>
    <r>
      <rPr>
        <sz val="11"/>
        <color theme="1"/>
        <rFont val="Calibri"/>
        <family val="2"/>
        <scheme val="minor"/>
      </rPr>
      <t>]</t>
    </r>
  </si>
  <si>
    <t>so when the time starts we should wait like 20 seconds</t>
  </si>
  <si>
    <t>so we get a lot</t>
  </si>
  <si>
    <t>Constitutional Decision 1: Conservation Agreement (private property, can harvest like want but recommend slow harvest from middle of clusters)</t>
  </si>
  <si>
    <t xml:space="preserve">ok im going bottom righgt! </t>
  </si>
  <si>
    <r>
      <t>eskeetit [</t>
    </r>
    <r>
      <rPr>
        <i/>
        <sz val="11"/>
        <color theme="1"/>
        <rFont val="Calibri"/>
        <family val="2"/>
        <scheme val="minor"/>
      </rPr>
      <t>phonecally = "let's get it"</t>
    </r>
    <r>
      <rPr>
        <sz val="11"/>
        <color theme="1"/>
        <rFont val="Calibri"/>
        <family val="2"/>
        <scheme val="minor"/>
      </rPr>
      <t>]</t>
    </r>
  </si>
  <si>
    <t>GO TEAM GORG [GORG = "gorgeous" Urban Dictionary 7/15/22]</t>
  </si>
  <si>
    <t>should we wait 10 seconds</t>
  </si>
  <si>
    <t>so we get more</t>
  </si>
  <si>
    <t xml:space="preserve">worked better </t>
  </si>
  <si>
    <t>i finished with a 100 tokens</t>
  </si>
  <si>
    <t>Constitutional Decision 4: Enforcement Agreement (test penalty)</t>
  </si>
  <si>
    <t xml:space="preserve">because they regenerate </t>
  </si>
  <si>
    <t>we can make more money being patient than competing</t>
  </si>
  <si>
    <t>if we let it regenerate</t>
  </si>
  <si>
    <t>we cam all get a tone more</t>
  </si>
  <si>
    <t>cant we just divide the as we go 10 tokens at a time</t>
  </si>
  <si>
    <t xml:space="preserve">i don't care how we do it </t>
  </si>
  <si>
    <t>as long as we make it last</t>
  </si>
  <si>
    <t xml:space="preserve">NO PENALTIES - Please - </t>
  </si>
  <si>
    <t>we're all broke enough as is</t>
  </si>
  <si>
    <t>but everyone still has to stick to a corner and try not to go out</t>
  </si>
  <si>
    <t xml:space="preserve">i'm just saying you can't penalize someone if theyre close to what you call your square </t>
  </si>
  <si>
    <t>bc there is no definite boundary</t>
  </si>
  <si>
    <t xml:space="preserve">understandable </t>
  </si>
  <si>
    <t>- but since we can't define things clearly - we'll just stay in a corner</t>
  </si>
  <si>
    <t>but if we can, just stick with the rules we have</t>
  </si>
  <si>
    <t>that'd be a big sad</t>
  </si>
  <si>
    <t>best option is the lowest amount of competition</t>
  </si>
  <si>
    <t xml:space="preserve">agreed, </t>
  </si>
  <si>
    <t xml:space="preserve">aight if y'all are tryna walk out of here with the most money </t>
  </si>
  <si>
    <t>we can't penalize</t>
  </si>
  <si>
    <r>
      <t xml:space="preserve">we've so far wasted 4 mins competing with eachother for tokens as opposed to just being patient btw  </t>
    </r>
    <r>
      <rPr>
        <sz val="11"/>
        <color rgb="FFFF0000"/>
        <rFont val="Calibri"/>
        <family val="2"/>
        <scheme val="minor"/>
      </rPr>
      <t>["by the way"]</t>
    </r>
  </si>
  <si>
    <t>that way most of the concentration is in the middle</t>
  </si>
  <si>
    <t>i was thinking more along the lines of starting from the edges, and then the last 60 secs go buck wild and collect as many as possible</t>
  </si>
  <si>
    <t>Constitutional Decision 2: Conservation Agreement (private property, harvest from outside edge first, go slow, harvest all in own corner last 60 sec)</t>
  </si>
  <si>
    <t>relax y'all</t>
  </si>
  <si>
    <t>they'll return</t>
  </si>
  <si>
    <t xml:space="preserve">my bad guys </t>
  </si>
  <si>
    <t>I will get the singles first.</t>
  </si>
  <si>
    <t>I was confused lol</t>
  </si>
  <si>
    <t>okay so outliers first. once theyre all cleared take one or two from the middle and set back on the outside again?*</t>
  </si>
  <si>
    <t>oh that is true, that make sense</t>
  </si>
  <si>
    <t xml:space="preserve">that was awesome, </t>
  </si>
  <si>
    <t>everyone got above 80 right?</t>
  </si>
  <si>
    <t>now lets all get to 65</t>
  </si>
  <si>
    <t>note: see Line 76 for clarification</t>
  </si>
  <si>
    <t>Constitutional Decision 1: Conservation Agreement (wait)</t>
  </si>
  <si>
    <t>Constitutional Decision 3: Conservation Agreement (harvest all last 30 secs)</t>
  </si>
  <si>
    <t>that was a good method</t>
  </si>
  <si>
    <t>we all got more tokens</t>
  </si>
  <si>
    <t>Constitutional Decision 4: Conservation Agreement (affirm existing agreement)</t>
  </si>
  <si>
    <t>Constitutional Decision 5: Conservation Agreement (Update: Private Property)</t>
  </si>
  <si>
    <t>to make more money.</t>
  </si>
  <si>
    <t>We can work together</t>
  </si>
  <si>
    <t xml:space="preserve">i think we have a few rounds </t>
  </si>
  <si>
    <t>so we can play with it a bit</t>
  </si>
  <si>
    <t>the thing is kinda slow</t>
  </si>
  <si>
    <t>so when there are 25 sec left just grab the ones left</t>
  </si>
  <si>
    <t>Sharing Eco Info (to optimize yields)</t>
  </si>
  <si>
    <t>Constitutional Decision 6: Conservation Agreement (UPDATE: Rotate Private Property)</t>
  </si>
  <si>
    <t xml:space="preserve">but sure @4 </t>
  </si>
  <si>
    <t>top right then?</t>
  </si>
  <si>
    <t xml:space="preserve">Constitutional Decision 5: Conservation Agreement (UPDATE: free-for-all at last 60 secs) </t>
  </si>
  <si>
    <t>Sharing Info</t>
  </si>
  <si>
    <t>Discussing merits of enforcement</t>
  </si>
  <si>
    <t>yeah bigger groups regenerate faster</t>
  </si>
  <si>
    <t xml:space="preserve">i guess get them? </t>
  </si>
  <si>
    <t>the dont spawn more (i mean , they do, just a lot slower)</t>
  </si>
  <si>
    <t xml:space="preserve">Im going to try farming in columns next round though. </t>
  </si>
  <si>
    <t>Maybe that will spawn more?</t>
  </si>
  <si>
    <t>Constitutional Decision 3: Conservation Agreement (affirm private property)</t>
  </si>
  <si>
    <t>we also have to leave huge clusters</t>
  </si>
  <si>
    <t xml:space="preserve">ok we can do it </t>
  </si>
  <si>
    <t>and leave with lots of money</t>
  </si>
  <si>
    <t>Constitutional Decision 1: Conservation Agreement (alternate each harvest: P1, 2, 3, 4, repeat; cultivate clusters)</t>
  </si>
  <si>
    <t>Offtopic</t>
  </si>
  <si>
    <t>thank u</t>
  </si>
  <si>
    <t>Note: based on context it seems players started harvesting to try to get to 40 tokens each, but accidentally disregarded the grow-clusters agreement, which prompted enforcement.</t>
  </si>
  <si>
    <t>like the idea of getting the outside of clusters!</t>
  </si>
  <si>
    <t>Constitutional Decision 2: Conservation Agreement (UPDATE: end of round harvest at last 40 secs)</t>
  </si>
  <si>
    <t>see how we always have time left lol</t>
  </si>
  <si>
    <t>Constitutional Decision 3: Conservation Agreement (UPDATE: revise initial quota to 50 tokens)</t>
  </si>
  <si>
    <t>but not enough time</t>
  </si>
  <si>
    <t>note: appears P3 is a bit slow to get to the 50 token quota and P1 and P2 are observing/commenting on that.</t>
  </si>
  <si>
    <t>Constitutional Decision 4: Conservation Agreement (UPDATE: leave 1 large cluster in middle for everyone to collect at last 15 secs)</t>
  </si>
  <si>
    <t>GREET</t>
  </si>
  <si>
    <t xml:space="preserve">NOTE: Context suggests this is a decision event. P3 (line7): by saying "we are a family" implies a proposal not to use enforcement. The other players' statements indirectly imply affirmation (e.g., not wanting to disrupt the "family" or team), in addition to their direct content codes. </t>
  </si>
  <si>
    <t>Constitutional Decision 3: Conservation Agreement (checkerboard pattern; last 60 secs free-for-all)</t>
  </si>
  <si>
    <t xml:space="preserve">dont eat the whole row tho </t>
  </si>
  <si>
    <t>cause then they wont respawn</t>
  </si>
  <si>
    <t>Constitutional Decision 4: Conservation Agreement (UPDATE: harvest checkerboard in a row formation)</t>
  </si>
  <si>
    <t>Constitutional Decision 5: Conservation Agreement (affirm free-for-all at last 60 secs)</t>
  </si>
  <si>
    <t xml:space="preserve">u cant control where they regenerate </t>
  </si>
  <si>
    <t>so it could b unfair</t>
  </si>
  <si>
    <t xml:space="preserve">also sorry for penalties </t>
  </si>
  <si>
    <t>i realize now that's just less $$ for all of us</t>
  </si>
  <si>
    <t xml:space="preserve">then it's better for all four of us </t>
  </si>
  <si>
    <t xml:space="preserve">because in the end there will be more tokens up for grabs: </t>
  </si>
  <si>
    <t>Oh I guess I had it backwards....</t>
  </si>
  <si>
    <t>i been going for the singles... Misunderstood in the beginning</t>
  </si>
  <si>
    <t>note: indicates both an apology, and in doing so, acceptance of the proposal to thin out clusters.</t>
  </si>
  <si>
    <t>note: implies acceptace of the idea to thin out clusters</t>
  </si>
  <si>
    <t xml:space="preserve">i was holding out </t>
  </si>
  <si>
    <t>on the last for it to make more</t>
  </si>
  <si>
    <t>lol it kinda defeats the purpose of free for all</t>
  </si>
  <si>
    <t>but screw it we all here to make some dough</t>
  </si>
  <si>
    <t xml:space="preserve">No clue! </t>
  </si>
  <si>
    <t>the more the more money lol</t>
  </si>
  <si>
    <t xml:space="preserve">2 hours is a long time. </t>
  </si>
  <si>
    <t>Only stuck around for the money</t>
  </si>
  <si>
    <t>maybe we should wait.</t>
  </si>
  <si>
    <t>We'll make more money if we don't do it so quickly.</t>
  </si>
  <si>
    <t xml:space="preserve">I really think that is a better idea!!!!! </t>
  </si>
  <si>
    <t>We could just say everyone start at a certian time</t>
  </si>
  <si>
    <t>and number 1 could still kill us</t>
  </si>
  <si>
    <t xml:space="preserve">Let's do 30 seconds. </t>
  </si>
  <si>
    <t>We obviously finish fast, so 30 seconds won't hurt</t>
  </si>
  <si>
    <t>Well the more tokens on the screen the faster it regenerates</t>
  </si>
  <si>
    <t>while we wait for more to show up get the lonely ones first</t>
  </si>
  <si>
    <t>and then once time is about to run out get all of them</t>
  </si>
  <si>
    <t>Constitutional Decision 4: Conservation Agreement (UPDATE: final harvest last 40 secs)</t>
  </si>
  <si>
    <t xml:space="preserve">so we can all have equal amounts of morney </t>
  </si>
  <si>
    <t>and they respond</t>
  </si>
  <si>
    <t xml:space="preserve">Constitutional Decision 1: Conservation Agreement (private property) </t>
  </si>
  <si>
    <t xml:space="preserve">My b. I apologize </t>
  </si>
  <si>
    <t>and it won't happen next round, you have my word</t>
  </si>
  <si>
    <t xml:space="preserve">Its okay </t>
  </si>
  <si>
    <t>simple stay in your square k?</t>
  </si>
  <si>
    <t>lets do it better this time we got…it!!!</t>
  </si>
  <si>
    <t xml:space="preserve">smart... </t>
  </si>
  <si>
    <t>going to try that next round :)</t>
  </si>
  <si>
    <t>Sharing Eco Info/Strategies</t>
  </si>
  <si>
    <t>note: not classifying this as Praise, because it seems to be a more benign reporting that the ECO INFO worked (see lines 55 to 60)</t>
  </si>
  <si>
    <t xml:space="preserve">Me too four Im okay with monetarry penalties </t>
  </si>
  <si>
    <t>as punishment for damging moves</t>
  </si>
  <si>
    <t>Also, I don't think we should use monetary fines unless</t>
  </si>
  <si>
    <t>it is very obvious that someone is just getting every dot they can</t>
  </si>
  <si>
    <t xml:space="preserve"> f we would have let them regrow we would have all had at least double the amount of dots</t>
  </si>
  <si>
    <t>GOAL:COOP</t>
  </si>
  <si>
    <t>True.</t>
  </si>
  <si>
    <t xml:space="preserve">And the fines hurt everyone involved </t>
  </si>
  <si>
    <t>so lets just avoid them altogether</t>
  </si>
  <si>
    <t>more money</t>
  </si>
  <si>
    <t>yeah the more dots we regenerate</t>
  </si>
  <si>
    <t>…Continue Decision 1</t>
  </si>
  <si>
    <t xml:space="preserve">Constitutional Decision 1: Conservation Agreement (Wait to last 30 secs to collect most tokens; until then selectively cultivate clusters) </t>
  </si>
  <si>
    <t>continues at line 18-24</t>
  </si>
  <si>
    <t>Constitutional Decision 3: Conservation Agreement (Amendments - Specific Periodic/Cyclic Harvest: Wait until 30 seconds, collecting lone tokens and within clusters; then stop at 60 sec remaining; at 25 seconds left go ham)</t>
  </si>
  <si>
    <t>true.</t>
  </si>
  <si>
    <t xml:space="preserve"> I'm down for that 1</t>
  </si>
  <si>
    <t xml:space="preserve">Constitutional Decision 4: Enforcement Agreement (reaffirm) </t>
  </si>
  <si>
    <t>Constitutional Decision 5: Conservation Agreement (Amend: Revise initial start time/Waiting Rule)</t>
  </si>
  <si>
    <t>note: coding as SOC INFO instead of SM TALK or EXP INFO because discussing in a way that gives insight into their motivation/commitment to the study, and therefore, taking seriously their agreements (not blowing everything off)</t>
  </si>
  <si>
    <t>so the tokens have a chance to regenerate</t>
  </si>
  <si>
    <t>I don't really like them unless</t>
  </si>
  <si>
    <t xml:space="preserve"> I collected a ton at the beginning haha whoops</t>
  </si>
  <si>
    <t xml:space="preserve">Also if we want to be exact I think the grid is 26 x 26 </t>
  </si>
  <si>
    <t>so everyone's quadrant is 13 x 13</t>
  </si>
  <si>
    <t xml:space="preserve">i don't know </t>
  </si>
  <si>
    <t>but this experiment is long</t>
  </si>
  <si>
    <t>for them to regenerate</t>
  </si>
  <si>
    <t>note: based on discussion in Decision 2, this seems to be real-time coordination/implementation of the prior agreement, which was adapative management based on perceived token regen rate and res pool levels</t>
  </si>
  <si>
    <t xml:space="preserve">Constitutional Decision 3: Conservation Agreement (affirm adaptive management strategy) </t>
  </si>
  <si>
    <t>Constitutional Decision 3: Conservation Agreement (UPDATE: clarify property boundaries, corners)</t>
  </si>
  <si>
    <t>Constitutional Decision 4: Enforcement Agreement (penaltize if violate private property)</t>
  </si>
  <si>
    <t>(COORD)</t>
  </si>
  <si>
    <t>(Choose+)</t>
  </si>
  <si>
    <t>I gotta start collecting them earlier like at around 45 secs</t>
  </si>
  <si>
    <t>bc I missed a lot</t>
  </si>
  <si>
    <t xml:space="preserve">I'm not even going to lie, the first couple of rounds I was getting so mad </t>
  </si>
  <si>
    <t>because someone just kept taking all of the tokens lmao</t>
  </si>
  <si>
    <t>Restorative Justice Event 1 (players apologize make amends for poor cooperation prior to communication)</t>
  </si>
  <si>
    <t>Discussing need for money (how broke they are)</t>
  </si>
  <si>
    <t>Discussing ECO INFO/Strategies</t>
  </si>
  <si>
    <t xml:space="preserve">but I forgot </t>
  </si>
  <si>
    <t>about the regeneration thing in the first few rounds</t>
  </si>
  <si>
    <t>but</t>
  </si>
  <si>
    <t>we'll collect all the tokens and that's it if we wait</t>
  </si>
  <si>
    <t>Exp Info, etc.</t>
  </si>
  <si>
    <t>(Continue Decision 2)</t>
  </si>
  <si>
    <t>Continues at Lines 51-60</t>
  </si>
  <si>
    <t>Constitutional Decision 2: Conservation Agreement (cyclic harvest: 20 tokens wait 10 sec)</t>
  </si>
  <si>
    <t xml:space="preserve">ya </t>
  </si>
  <si>
    <t>do u hear all those people?</t>
  </si>
  <si>
    <t xml:space="preserve">Note: This event continues below throughout lines 71-81 </t>
  </si>
  <si>
    <t xml:space="preserve">I am thinking may be we should all spare one token </t>
  </si>
  <si>
    <t>and see if it would grow another one.</t>
  </si>
  <si>
    <t>if we do not compete for it,</t>
  </si>
  <si>
    <t>it would actually work, 2.</t>
  </si>
  <si>
    <t>dont trust yall lol</t>
  </si>
  <si>
    <t xml:space="preserve"> i trust yall</t>
  </si>
  <si>
    <t xml:space="preserve">I don't want to </t>
  </si>
  <si>
    <t>it doesnt matter to me what we do</t>
  </si>
  <si>
    <t>Please note: The pieces do regenerate,</t>
  </si>
  <si>
    <t>note: referring to whether to use penalties</t>
  </si>
  <si>
    <t>what ab instead of using the penalty</t>
  </si>
  <si>
    <t>if someone breaks the rules</t>
  </si>
  <si>
    <t>note: referring to whether to use penalties; reaffirming own commitment not to use penalties</t>
  </si>
  <si>
    <t>That works for me.</t>
  </si>
  <si>
    <t xml:space="preserve"> I strongly suggest we wait and let pieces regenerate before trying to take them all. </t>
  </si>
  <si>
    <t>The more pieces we can potentiall obtain, the better.</t>
  </si>
  <si>
    <t xml:space="preserve"> Also, the penalties seem quite pointless yes.. there are no personal gains. </t>
  </si>
  <si>
    <t>Simply follow the guidelines,</t>
  </si>
  <si>
    <t>Allow pieces to regenerate. Obtain them overtime rather than all at once.</t>
  </si>
  <si>
    <t>note: referring to private property and going slow</t>
  </si>
  <si>
    <t>note: Indicates deciding NOT to use penalties, plus DO choose private property</t>
  </si>
  <si>
    <r>
      <t>uWu</t>
    </r>
    <r>
      <rPr>
        <i/>
        <sz val="11"/>
        <color theme="1"/>
        <rFont val="Calibri"/>
        <family val="2"/>
        <scheme val="minor"/>
      </rPr>
      <t xml:space="preserve"> ["smiling" Urban Dictionary 7/21/22]</t>
    </r>
  </si>
  <si>
    <t>Okay,</t>
  </si>
  <si>
    <t>until yours reaches sustainability</t>
  </si>
  <si>
    <t>Sharing Info, etc.</t>
  </si>
  <si>
    <t>go at 35 this time</t>
  </si>
  <si>
    <t>since we have more</t>
  </si>
  <si>
    <t>and period we do need to let it sit</t>
  </si>
  <si>
    <t>note: Choosing both private property and penalize if come in your area</t>
  </si>
  <si>
    <r>
      <t xml:space="preserve">just stay in your own quarter fr </t>
    </r>
    <r>
      <rPr>
        <i/>
        <sz val="11"/>
        <color theme="1"/>
        <rFont val="Calibri"/>
        <family val="2"/>
        <scheme val="minor"/>
      </rPr>
      <t>[for real]</t>
    </r>
  </si>
  <si>
    <t xml:space="preserve">yeah, the input is kind delayed </t>
  </si>
  <si>
    <t>note: ENF only if clearly violating private property agreement</t>
  </si>
  <si>
    <t>how about we eat the boundries first to establish those</t>
  </si>
  <si>
    <t>note: Private Property</t>
  </si>
  <si>
    <r>
      <t>ope [</t>
    </r>
    <r>
      <rPr>
        <i/>
        <sz val="11"/>
        <color theme="1"/>
        <rFont val="Calibri"/>
        <family val="2"/>
        <scheme val="minor"/>
      </rPr>
      <t>"oops" Urban Dictionary 7/21/22</t>
    </r>
    <r>
      <rPr>
        <sz val="11"/>
        <color theme="1"/>
        <rFont val="Calibri"/>
        <family val="2"/>
        <scheme val="minor"/>
      </rPr>
      <t>]</t>
    </r>
  </si>
  <si>
    <t>Consitutional Decision 1 and 2: D1 Conservation Agreement (Private Property, go slow), D2 Enforcement Agreement (No Penalties)</t>
  </si>
  <si>
    <t>Constitutional Decision 3: Conservation Agreement (Affirm prior agreement PLUS end-of-round harvest last 30 secs)</t>
  </si>
  <si>
    <t>Constitutional Decision 5: Conservation Agreement (amendment: star end-of-round-harvest earlier, 1 min)</t>
  </si>
  <si>
    <t>Constitutional Decision 6: Conservation Agreement (affirm private property agreement)</t>
  </si>
  <si>
    <r>
      <t>or sir LOL</t>
    </r>
    <r>
      <rPr>
        <i/>
        <sz val="11"/>
        <rFont val="Calibri"/>
        <family val="2"/>
        <scheme val="minor"/>
      </rPr>
      <t xml:space="preserve"> </t>
    </r>
  </si>
  <si>
    <t xml:space="preserve">yes ma'ammmmm </t>
  </si>
  <si>
    <t>Constitutional Decision 3: Conservation Agreement (reaffirm prior agreements)</t>
  </si>
  <si>
    <t>note: see Line 139 for context</t>
  </si>
  <si>
    <t>($ INFO)</t>
  </si>
  <si>
    <t>nah im playin fr ["for real]</t>
  </si>
  <si>
    <t>(RJ FORGIVE+)</t>
  </si>
  <si>
    <t>note: referring to conversation at Lines 6-10</t>
  </si>
  <si>
    <t>but we gotta make more squares n diamonds</t>
  </si>
  <si>
    <t xml:space="preserve">the only problem with taking corners </t>
  </si>
  <si>
    <t>is that not all corners are equal</t>
  </si>
  <si>
    <t>Constitutional Decision 3: Conservation Agreement (UPDATE: Begin end-of-round harvest at 45 secs)</t>
  </si>
  <si>
    <t>note: referring to Line 6 (Phrase 2)</t>
  </si>
  <si>
    <t xml:space="preserve">bottom right </t>
  </si>
  <si>
    <t>and obv had plenty left</t>
  </si>
  <si>
    <t>note: based on context (see Line 87, 88)</t>
  </si>
  <si>
    <t>Continues at Line 21-24</t>
  </si>
  <si>
    <t>(continuing Decision 2)</t>
  </si>
  <si>
    <t>Continues at Lines 17-20</t>
  </si>
  <si>
    <t>so now how do we decide who gets what</t>
  </si>
  <si>
    <t xml:space="preserve">lets also </t>
  </si>
  <si>
    <t>try to even it out, like who collects each green dot</t>
  </si>
  <si>
    <t>Constitutional Decision 4: Conservation Agreement (go ham last 15)</t>
  </si>
  <si>
    <t>Clarifying Rule and Discussing Ecological Dynamics of Resource</t>
  </si>
  <si>
    <t>note: is the end of the 15-20 second waiting period</t>
  </si>
  <si>
    <t>note: is the start of the 20 minute free-for-all period</t>
  </si>
  <si>
    <t>Yea there were a lot of green diamonds,</t>
  </si>
  <si>
    <t>i think we can get the ones that are surrounded by all sides or just 3</t>
  </si>
  <si>
    <t>Constitutional Decision 5: Conservation Agreement (UPDATE: free-for-all at last 45 secs)</t>
  </si>
  <si>
    <t>I don't think we need to</t>
  </si>
  <si>
    <t xml:space="preserve">i don't even remember. </t>
  </si>
  <si>
    <t xml:space="preserve">and if we look to immed. reward </t>
  </si>
  <si>
    <t>note: P1 Proposal at Line 69 Phrase 2</t>
  </si>
  <si>
    <t>D6 (no more 15 sec wait rule): Lines 79-85, 87 plus 94-97 (because D6 is an aspect of D8)</t>
  </si>
  <si>
    <t>D7 (default harvest tokens surrounded by at least 3 tokens): Line 69, 71-78.</t>
  </si>
  <si>
    <t>D8 (adaptive management): Lines 76, 78, 94-101</t>
  </si>
  <si>
    <t xml:space="preserve">I think 45 seconds was perfect. </t>
  </si>
  <si>
    <t>we ran out just in time</t>
  </si>
  <si>
    <t xml:space="preserve">Constitutional Decision 9: Conservation Agreement (UPDATE: last 100 secs, before 45 sec ham period, collect from edges of screen) </t>
  </si>
  <si>
    <t>note: this is basically just a restatement of the already stated, and affirmed, proposal at Line 123, so it's a continuation</t>
  </si>
  <si>
    <t>Constitutional Decision 10: Conservation Agreement (affirm no waiting rule at beginning)</t>
  </si>
  <si>
    <t>Constitutional Decision 11: Conservation Agreement (affirm adaptive management "sparse" rule)</t>
  </si>
  <si>
    <t>Discussing Ecological Dynamics/Strategies, etc.</t>
  </si>
  <si>
    <t>i think its gonna get kinda weird bc this is way too esy nd hs nothing to do with economic strtegies</t>
  </si>
  <si>
    <t xml:space="preserve">i honestly dont care too much </t>
  </si>
  <si>
    <t>so im down to stay in my quadrant the whole time</t>
  </si>
  <si>
    <t>but we have a good strategy in place</t>
  </si>
  <si>
    <t>so its all even</t>
  </si>
  <si>
    <t>just in case if were forced to use the penaly system, we should only do one penalty the next number ahead of us</t>
  </si>
  <si>
    <t>(Continue Restorative 1)</t>
  </si>
  <si>
    <t>(Continue Decision 5)</t>
  </si>
  <si>
    <t>Constitutional Decision 8: Conservation Agreement (finalize time to begin free-for-all)</t>
  </si>
  <si>
    <t>Constitutional Decision 9: Conservation Agreement (finalize goal for token quota: 60 tokens each)</t>
  </si>
  <si>
    <t xml:space="preserve">and keep an eye on everyone elses token count </t>
  </si>
  <si>
    <t>because we are all trying to stay even</t>
  </si>
  <si>
    <t>Constitutional Decision 10: Enforcement Agreement (affirm communication strategy to avoid accidental penalties)</t>
  </si>
  <si>
    <t>Coordinating harvest locations and times in real-time</t>
  </si>
  <si>
    <t>i think thats right</t>
  </si>
  <si>
    <t>Constitutional Decision 4: Conservation and Enforcement (reffirm existing agreements, with adaptive management)</t>
  </si>
  <si>
    <t>note: odd wording, but context indicates P4 is talking about a potential private property strategy</t>
  </si>
  <si>
    <t>note: at first, seems P1 and P2 intepret P4's odd wording as a question about the experiment setup (whether everyone is in the same literal computer screen/resource pool) See Line 14 for context.</t>
  </si>
  <si>
    <t>note: referring to proposal regarding penalties</t>
  </si>
  <si>
    <t>Note: each element of this complex agreement is finalized as a single complex proposal at the end, at Lines 16-25</t>
  </si>
  <si>
    <t>note: given stream of prior discussion, this indicates choosing all of the previously mentioned proposals (i.e., the ongoing, larger proposal)</t>
  </si>
  <si>
    <t>we must take time collecting tokens</t>
  </si>
  <si>
    <t>note: given stream of prior discussion, this indicates choosing all of the previously mentioned proposals (i.e., the ongoing, larger proposal), EXCEPT monetary enforcement because no one responded to that yet</t>
  </si>
  <si>
    <t>note: complex discussion with a lot of conservation ideas that get synthesized into a single strategy</t>
  </si>
  <si>
    <t>Constitutional Decision 1: Conservation Agreement (private property, harvest slower, cultivate clusters, quasi-checkerboard)</t>
  </si>
  <si>
    <t>note: See P2's initial proposal at Line 6</t>
  </si>
  <si>
    <t>we are trying to keep each other from causing the tokens not to regenerate</t>
  </si>
  <si>
    <t>Constitutional Decision 2: Enforcement Agreement (no enforcement unless violating agreement/being selfish)</t>
  </si>
  <si>
    <t>Constitutional Decision 3: Conservation Agreement (Reaffirm prior agreement; but amend to wait until 1.5 min at end to harvest)</t>
  </si>
  <si>
    <t xml:space="preserve">Constitutional Decision 4: Conservation Agreement (revise to collect at 100 sec, then at 15 sec remaining can go ham outside of private property) </t>
  </si>
  <si>
    <t xml:space="preserve">just go for ones farther from where the other person is at </t>
  </si>
  <si>
    <t>note: the various elements of this complex proposal are put together at Line 13 - 16</t>
  </si>
  <si>
    <t xml:space="preserve">but i also think our circles have to move </t>
  </si>
  <si>
    <t>Constitutional Decision 1 and 2: D1 Enforcement Agreement(No Penalties); D2 Conservation Agreement (General Cyclic Harvest, with real-time adaptive management based on resource levels)</t>
  </si>
  <si>
    <t>unless someone is going out of control</t>
  </si>
  <si>
    <t>Constitutional Decision 5: Conservation Agreement (affirm agreement)</t>
  </si>
  <si>
    <t>Constitutional Decision 6: Conservation Agreement (UPDATE: mark property by harvesting borders)</t>
  </si>
  <si>
    <t>(note: private property)</t>
  </si>
  <si>
    <t>Constitutional Decision 1, 2: D1 Enforcement Agreement (no penalties), D2 Conservation Agreement (private property)</t>
  </si>
  <si>
    <t>note: indicates acceptance and amendment to overal proposal at Line 19</t>
  </si>
  <si>
    <t>(note: meta-proposal)</t>
  </si>
  <si>
    <t>(note: meta proposal)</t>
  </si>
  <si>
    <t>note: indicating acceptance of P4's metaproposal at Line 49)</t>
  </si>
  <si>
    <t>Consitutional Decision 3: Conservation Agreement (UPDATE: free-for-all last 20-30 secs, clarified private property corners)</t>
  </si>
  <si>
    <t xml:space="preserve">Constitutional Decision 4: Conservation Agreement (UPDATE: free-for-all 30 Secs) </t>
  </si>
  <si>
    <t>Constitutional Decision 1: Enforcement Agreement (don't use penalties)</t>
  </si>
  <si>
    <t>Constitutional Decision 2, 3: D2 Conservation Agreement (private property), D3 Enforcement Agreement (RE-AFFIRM: no penalty)</t>
  </si>
  <si>
    <t>3, 4</t>
  </si>
  <si>
    <r>
      <t>mhm</t>
    </r>
    <r>
      <rPr>
        <i/>
        <sz val="11"/>
        <color theme="1"/>
        <rFont val="Calibri"/>
        <family val="2"/>
        <scheme val="minor"/>
      </rPr>
      <t xml:space="preserve"> ["yes"]</t>
    </r>
  </si>
  <si>
    <t>Constitutional Decision 2: Enforcement Agreement (Coordinated Penalties if one person breaks agreement, but not needed if everyone cooperates)</t>
  </si>
  <si>
    <t>Constitutional Decision 1: Conservation Agreement (wait 30 sec before collecting tokens)</t>
  </si>
  <si>
    <t>Note: P4 voiced support for waiting; P2 and P3 supported own management.</t>
  </si>
  <si>
    <t>note: seems to be referring to other groups in the experiment room</t>
  </si>
  <si>
    <t>note: see Line 59 for context</t>
  </si>
  <si>
    <t xml:space="preserve">D1: L9-11, 20-21, 30-37. D2: Lines 3-6, 12-23. </t>
  </si>
  <si>
    <t>(Continued Decision 3)</t>
  </si>
  <si>
    <t>Constitutional Decision1 and 2: D1 Conservation Agreement (private property ), D2 Enforcement Agreement (penalize if break private property and steal)</t>
  </si>
  <si>
    <t>Entire sequence is D1 and 2 because of substantial overlap, but especially these diagnostic lines for: D1 lines 4, 7, 10, 19-20, 22, 24-25, 29, 38-60. D2 lines 8-9, 13-16, 24, 28, 31-38.</t>
  </si>
  <si>
    <t>Constitutional Decision 4: Enforcement Agreement (reaffirm same strategy as before, no penalties)</t>
  </si>
  <si>
    <t xml:space="preserve">note: based on prior discussion at Lines 175-189 this </t>
  </si>
  <si>
    <t>Constitutional Decision 2: Conservation Agreement (checkerboard pattern, then adaptive management of free-for-all with timing determined in real-time based on resource levels)</t>
  </si>
  <si>
    <t>Constitutional Decision 8: Enforcement Agreement (affirm no penalties)</t>
  </si>
  <si>
    <t>if you sit next to a group of tokens</t>
  </si>
  <si>
    <t>more spawn…</t>
  </si>
  <si>
    <t>Constitutional Decision 2: Conservation Agreement (private property, cultivate clusters)</t>
  </si>
  <si>
    <t>Constitutional Decision 3: Conservation Agreement (waiting rule, wait 15 secs)</t>
  </si>
  <si>
    <r>
      <t>wby huys [</t>
    </r>
    <r>
      <rPr>
        <i/>
        <sz val="11"/>
        <color theme="1"/>
        <rFont val="Calibri"/>
        <family val="2"/>
        <scheme val="minor"/>
      </rPr>
      <t>"what about you (g)uys"; urban dictionary 6/22/22</t>
    </r>
    <r>
      <rPr>
        <sz val="11"/>
        <color theme="1"/>
        <rFont val="Calibri"/>
        <family val="2"/>
        <scheme val="minor"/>
      </rPr>
      <t>]</t>
    </r>
  </si>
  <si>
    <t>Constitutional Decision 2: Conservation Agreement (clarify private property)</t>
  </si>
  <si>
    <t>Constitutional Decision 1 and 2: D1 Enforcement Agreement (default no penalties); D2 Conservation Strategy (private property)</t>
  </si>
  <si>
    <t>and not use the monetary penalties</t>
  </si>
  <si>
    <t>D1 (enforcement) lines 1-6, 10-14 (and 21-25). D2 (conservation) lines 12, 15-25</t>
  </si>
  <si>
    <t>the machine is taking over lol</t>
  </si>
  <si>
    <t>i think itll gt more complicated than that</t>
  </si>
  <si>
    <t>Constitutional Decision 4: Conservation Agreement (reaffirm prior agreements and agree to continue to cooperate no matter what)</t>
  </si>
  <si>
    <t>(note: Urban Dictionary has a lot of interpretations, but all agree that this is meant to be a humorous greeting; therefore, being silly 7/25/22)</t>
  </si>
  <si>
    <t>(note: see also Line 40 for context)</t>
  </si>
  <si>
    <t>Continues at line 63</t>
  </si>
  <si>
    <t>Continued at Line 90-91</t>
  </si>
  <si>
    <t>note: based on P3's larger context of statements</t>
  </si>
  <si>
    <t>Line</t>
  </si>
  <si>
    <t>Constitutional Decision 1 and 2: D1 Conservation Agreement (novel form of private property, with wait/slow harvest, harvest from clusters), D2 Enforcement Agreement (no penalties)</t>
  </si>
  <si>
    <t>Constitutional Decision 3: Conservation Agreement (free-for-all last 30 sec)</t>
  </si>
  <si>
    <t>Constitutional Decision 4 (reaffirm prior agreement)</t>
  </si>
  <si>
    <t>Constitutional Decision 5: Conservation Agreement (wait 30 secs)</t>
  </si>
  <si>
    <t>Constitutional Decision 1: Enforcement Agreement (default no penalties, unless someone takes too many tokens)</t>
  </si>
  <si>
    <t>(note: See line # for context, clarification)</t>
  </si>
  <si>
    <t>(note: group is divided on what exactly to do; competing proposals; doesn't get resolved)</t>
  </si>
  <si>
    <r>
      <t>ohp [</t>
    </r>
    <r>
      <rPr>
        <i/>
        <sz val="11"/>
        <color theme="1"/>
        <rFont val="Calibri"/>
        <family val="2"/>
        <scheme val="minor"/>
      </rPr>
      <t>"oops/oh no" Urban Dictionary 7/26/22</t>
    </r>
    <r>
      <rPr>
        <sz val="11"/>
        <color theme="1"/>
        <rFont val="Calibri"/>
        <family val="2"/>
        <scheme val="minor"/>
      </rPr>
      <t>]</t>
    </r>
  </si>
  <si>
    <t>(note: P4 offers a way to slow down)</t>
  </si>
  <si>
    <t>Restorative Justice 1: Enforcement (accidental penalty)</t>
  </si>
  <si>
    <t>(…CONTINUING Restorative Justice 1)</t>
  </si>
  <si>
    <t>Constitutional Decision 4: Conservation Agreement (UDPATED CLUSTER FARMING: when harvesting before the free-for-all take stray tokens, checkboard within clusters)</t>
  </si>
  <si>
    <t>(note: experimenter said no talking when someone laughed outloud)</t>
  </si>
  <si>
    <t>Coordinating a token share</t>
  </si>
  <si>
    <t>#4 get more TOKS ["tokens"]</t>
  </si>
  <si>
    <t>its totally fine</t>
  </si>
  <si>
    <t>i didn't realize X</t>
  </si>
  <si>
    <t>you weren't caught up</t>
  </si>
  <si>
    <t>(note: technically, they are discussing conservation strategies (i.e,. Rules), but it is in service of comparing and understanding ecological dynamics/consequences, therefore, discussing ecology.)</t>
  </si>
  <si>
    <t>maybe just go for small group? Like the ones that were singled out</t>
  </si>
  <si>
    <t>I was trying to leave some in the top left corner just in case lol</t>
  </si>
  <si>
    <t>Idky [I don't know why - Urban Dict 03/29/22] i was in a rsuh</t>
  </si>
  <si>
    <t>(note: explaining something about self that is relevant to apparent rationale for one's own behavior)</t>
  </si>
  <si>
    <t>Restorative Justice 1 (harm/injustice is unclear, may be accidental penality)</t>
  </si>
  <si>
    <t xml:space="preserve"> makes sense</t>
  </si>
  <si>
    <t>Constitutional Decision 4 and 5: D4: Conservation Agreement (UPDATE optimal regen, "surrounded"), D2: Enforcement Agreement (no penalties)</t>
  </si>
  <si>
    <t>Constitutional Decision 7: Conservation Agreement (UPDATE: fuzzy property boundaries; Adaptive management: discuss if needed)</t>
  </si>
  <si>
    <t>Constitutional Decision 8: Conservation Agreement (harvest in circular pattern within property; last 60 sec harvest own, then free for all)</t>
  </si>
  <si>
    <t>Constitutional Decision 9: Conservation Agreement (UPDATE: P3 will swap property with others to ensure equality)</t>
  </si>
  <si>
    <t xml:space="preserve">im guessing we're getting multiple rounds </t>
  </si>
  <si>
    <t>so we can test it out</t>
  </si>
  <si>
    <t>Constitutional Decision 2 and 3: D2 Conservation Agreement (checkerboard pattern), D3 (private property)</t>
  </si>
  <si>
    <t>Continued at Lines 40-45</t>
  </si>
  <si>
    <t>Sharing Info, Etc</t>
  </si>
  <si>
    <t>(Continue D2, D3)</t>
  </si>
  <si>
    <t>Constitutional Decision 4: Conservation Agreement (UPDATE: In addition to private properties add a communal center, with option to coordinate harvests)</t>
  </si>
  <si>
    <t xml:space="preserve"> start collecting around 50? 40?</t>
  </si>
  <si>
    <t>Discussing strategies/eco info</t>
  </si>
  <si>
    <t>(…Continued: Constitutional Decision 4)</t>
  </si>
  <si>
    <r>
      <t>were at 100 [</t>
    </r>
    <r>
      <rPr>
        <i/>
        <sz val="11"/>
        <color theme="1"/>
        <rFont val="Calibri"/>
        <family val="2"/>
        <scheme val="minor"/>
      </rPr>
      <t>100 secs left in round</t>
    </r>
    <r>
      <rPr>
        <sz val="11"/>
        <color theme="1"/>
        <rFont val="Calibri"/>
        <family val="2"/>
        <scheme val="minor"/>
      </rPr>
      <t>]</t>
    </r>
  </si>
  <si>
    <t>Monitoring Earnings , etc</t>
  </si>
  <si>
    <t>Discussing strategies/eco info/consequences</t>
  </si>
  <si>
    <t>(note: this seems like a "yes-and" statement; i.e., agreeing in principle with a proposed amendment)</t>
  </si>
  <si>
    <t>(note: a repy to P2's statement at Line 33)</t>
  </si>
  <si>
    <t>and omg i said the same thing sounds military</t>
  </si>
  <si>
    <t>(note: reacting to P3 Line 37)</t>
  </si>
  <si>
    <t>See also Line 41</t>
  </si>
  <si>
    <t>(Continue: Restorative Justice 1)</t>
  </si>
  <si>
    <t xml:space="preserve">I followed the rules </t>
  </si>
  <si>
    <t>and got screwed over.</t>
  </si>
  <si>
    <t xml:space="preserve">i have advil i wish i could give you </t>
  </si>
  <si>
    <t>but aNoNyMiTy</t>
  </si>
  <si>
    <t>only get the tokens not surrounded by anything first</t>
  </si>
  <si>
    <t xml:space="preserve">We need only obey the agreement </t>
  </si>
  <si>
    <t>to maximize the profits.</t>
  </si>
  <si>
    <t xml:space="preserve">because if we stick to our corners </t>
  </si>
  <si>
    <t>it will all work out</t>
  </si>
  <si>
    <t>Constitutional Decision 1, 2: D1 Conservation Agreement (cultivate clusters), D2 Enforcement Agreement (no penalties)</t>
  </si>
  <si>
    <t>See line 7 for statement of meta-proposal</t>
  </si>
  <si>
    <t>(note: indicates continuing to choose private property)</t>
  </si>
  <si>
    <t>Constitutional Decision 2: Conservation Agreement (UPDATE: with private property)</t>
  </si>
  <si>
    <t>(note: see Line 31 for context/clarification: P3 likes the idea of private property if added to the original agreement of cultivating clusters)</t>
  </si>
  <si>
    <t>Note: This statement (#11) is listed twice, because it serves two purposes: (a) implied acceptance of the proposed agreement in the current decision event and (b) introducing a new proposal (i.e., amendment) that triggers another decision event (i.e., #3).</t>
  </si>
  <si>
    <t xml:space="preserve">and watch the time. at the end of the round. grab as many tokens as possible </t>
  </si>
  <si>
    <t xml:space="preserve">us working together </t>
  </si>
  <si>
    <t>so we all get $$</t>
  </si>
  <si>
    <t xml:space="preserve">works better for all of us </t>
  </si>
  <si>
    <t>I dont understand the penalties.</t>
  </si>
  <si>
    <t xml:space="preserve"> what purpose do they serve?</t>
  </si>
  <si>
    <r>
      <t>Yes [</t>
    </r>
    <r>
      <rPr>
        <i/>
        <sz val="11"/>
        <color theme="1"/>
        <rFont val="Calibri"/>
        <family val="2"/>
        <scheme val="minor"/>
      </rPr>
      <t>note: replying to P3 Line 9</t>
    </r>
    <r>
      <rPr>
        <sz val="11"/>
        <color theme="1"/>
        <rFont val="Calibri"/>
        <family val="2"/>
        <scheme val="minor"/>
      </rPr>
      <t>]</t>
    </r>
  </si>
  <si>
    <t xml:space="preserve">so going steady </t>
  </si>
  <si>
    <t xml:space="preserve">will allow more tokens to apper </t>
  </si>
  <si>
    <r>
      <t>willlllddd [</t>
    </r>
    <r>
      <rPr>
        <i/>
        <sz val="11"/>
        <color theme="1"/>
        <rFont val="Calibri"/>
        <family val="2"/>
        <scheme val="minor"/>
      </rPr>
      <t>"go wild/crazy" Urban Dictionary 8/10/2022</t>
    </r>
    <r>
      <rPr>
        <sz val="11"/>
        <color theme="1"/>
        <rFont val="Calibri"/>
        <family val="2"/>
        <scheme val="minor"/>
      </rPr>
      <t>]</t>
    </r>
  </si>
  <si>
    <t>Constitutional Decision 3: Conservation Agreement (UPDATE: no private property; go-ham last 10 secs)</t>
  </si>
  <si>
    <r>
      <t>"@" 2 no clue [</t>
    </r>
    <r>
      <rPr>
        <i/>
        <sz val="11"/>
        <color theme="1"/>
        <rFont val="Calibri"/>
        <family val="2"/>
        <scheme val="minor"/>
      </rPr>
      <t>NOTE: referring to earlier question of how many rounds</t>
    </r>
    <r>
      <rPr>
        <sz val="11"/>
        <color theme="1"/>
        <rFont val="Calibri"/>
        <family val="2"/>
        <scheme val="minor"/>
      </rPr>
      <t>]</t>
    </r>
  </si>
  <si>
    <t xml:space="preserve">so i think, tell me if im wrong, but we want to get the tokens are much as possible, </t>
  </si>
  <si>
    <t>but leave enough so they regenerate so you get more</t>
  </si>
  <si>
    <t>but not in the middle [clarifying proposal at Lines 55, 61]</t>
  </si>
  <si>
    <t>Discussing Ecological Dynamics, Optimization of Yields ("clustering" yields more)</t>
  </si>
  <si>
    <t>Constitutional Decision 3: Conservation Agreement (reaffirm private property)</t>
  </si>
  <si>
    <t>im doing the best tho</t>
  </si>
  <si>
    <t>and im not doingthat</t>
  </si>
  <si>
    <t>…continues at Lines 108-109</t>
  </si>
  <si>
    <t xml:space="preserve">i dont understand </t>
  </si>
  <si>
    <t>how ur suossed to make boxes honestly</t>
  </si>
  <si>
    <t>(note: see discussion beginning at Line 149)</t>
  </si>
  <si>
    <t>Coordinating Timing of the "Wait" and "End of Round" Harvest Rules</t>
  </si>
  <si>
    <t>Constitutional Decision 4: Conservation Agreement (wait 20 secs before collecting any tokens, harvest remaining tokens at end of round)</t>
  </si>
  <si>
    <t>if we get rid of all of them</t>
  </si>
  <si>
    <t>(…. Continuing Constitutional Decision 3)</t>
  </si>
  <si>
    <t>because it wont matter if they respawn</t>
  </si>
  <si>
    <t xml:space="preserve">, itll end </t>
  </si>
  <si>
    <t>(note: given context, it seems P2 misread P1's statement, thinking P1 said "P2 you were about to get….")</t>
  </si>
  <si>
    <t>Constitutional Decision 4: Conservation Agreement (UPDATE: end-of-round harvest last 40 - 50 secs)</t>
  </si>
  <si>
    <t>Constitutional Decision 2: Conservation Agreement ("checkerboard": harvest in a grid pattern)</t>
  </si>
  <si>
    <t>Constitutional Decision 3: Conservation Agreement (clarify checkerboard formation strategy; UPDATE: various competing proposals: wait 1 minute before starting checkerboard and collect all at end of round vs. private property and do whatever you want)</t>
  </si>
  <si>
    <t>Constitutional Decision 4: Conservation Agreement (UPDATE: wait 60 secs before collecting)</t>
  </si>
  <si>
    <t>Coordinating Timing (for end of 60-sec waiting period)</t>
  </si>
  <si>
    <t>Constitutional Decision 2: Conservation Agreement (spread out harvesting so not in one location)</t>
  </si>
  <si>
    <r>
      <t>ime weak</t>
    </r>
    <r>
      <rPr>
        <i/>
        <sz val="11"/>
        <color theme="1"/>
        <rFont val="Calibri"/>
        <family val="2"/>
        <scheme val="minor"/>
      </rPr>
      <t xml:space="preserve"> ["in my experience, weak" Urban Dictionary 6/27/22</t>
    </r>
    <r>
      <rPr>
        <sz val="11"/>
        <color theme="1"/>
        <rFont val="Calibri"/>
        <family val="2"/>
        <scheme val="minor"/>
      </rPr>
      <t>]</t>
    </r>
  </si>
  <si>
    <t>Constitutional Decision 3: Conservation Agreement (harvest slower)</t>
  </si>
  <si>
    <t xml:space="preserve">I'm going to slow down for a bit. </t>
  </si>
  <si>
    <t>Let me know when I should start collecting again</t>
  </si>
  <si>
    <t>yall pwtty ["petty"]</t>
  </si>
  <si>
    <t>no, [clarifying the agreement/arrangement]</t>
  </si>
  <si>
    <t>stay in your own side [telling to follow agreement]</t>
  </si>
  <si>
    <t xml:space="preserve">i def am playing fair </t>
  </si>
  <si>
    <t>I might have went too far but def didnt do it on purpose</t>
  </si>
  <si>
    <t xml:space="preserve">The goal was to collect points </t>
  </si>
  <si>
    <t>so please explain what I did wrong.</t>
  </si>
  <si>
    <t>RJ JUSTIFY: GOAL: MAX EARN</t>
  </si>
  <si>
    <t>"@1 I didn't go near 4".</t>
  </si>
  <si>
    <r>
      <t>this is funny asl [</t>
    </r>
    <r>
      <rPr>
        <i/>
        <sz val="11"/>
        <color theme="1"/>
        <rFont val="Calibri"/>
        <family val="2"/>
        <scheme val="minor"/>
      </rPr>
      <t>asl: "as hell" Urban Dictionary, 8-15-22</t>
    </r>
    <r>
      <rPr>
        <sz val="11"/>
        <color theme="1"/>
        <rFont val="Calibri"/>
        <family val="2"/>
        <scheme val="minor"/>
      </rPr>
      <t>]</t>
    </r>
  </si>
  <si>
    <t>NOTE: Labeled as two events, because both P2 and P3 were perceived by other players as defecting, and they respond differently to the posed harm. This event continues below during Chat 3 and Rd3 (Lines 102 - 160)</t>
  </si>
  <si>
    <t xml:space="preserve">what is the point of this game? </t>
  </si>
  <si>
    <t>like having more tokens than others?</t>
  </si>
  <si>
    <t xml:space="preserve">Idk what the point is, </t>
  </si>
  <si>
    <t>but at least it is a game and not a questionaire</t>
  </si>
  <si>
    <t>Constitutional Decision 4: Overall Agreement (commit to keep all agreements unless something changes)</t>
  </si>
  <si>
    <t>Sharing Ecological Info</t>
  </si>
  <si>
    <t>(…Continue Restorative Justice Event 1)</t>
  </si>
  <si>
    <t>until #3 penalize me, then so did number 4 i think or number 1, so i just penalized all you and did my thing</t>
  </si>
  <si>
    <t>Note: Continues at Lines 75-91. Then is continued and taken up (resolved) as Decision Event 5 (reaffirming prior agreement and recommitment, Lines 96-106)</t>
  </si>
  <si>
    <t>(..Continue Restorative Justice Event 1: P2 claims to correct their ways if everyone else does (so renewed agreement is also a restorative event))</t>
  </si>
  <si>
    <t>Constitutional Decision 5 [Lines 96-106]: Conservation Agreement (Reaffirm private property)</t>
  </si>
  <si>
    <t>note: see Line 118 for context</t>
  </si>
  <si>
    <t xml:space="preserve">so if we dont mess with each other </t>
  </si>
  <si>
    <t>then we get about 70 tokens 70 tokens is 1.4 dollars</t>
  </si>
  <si>
    <t>Note: P4 Phrase 2 asking what P2 meant by proposal to free-for-all at Line 138.</t>
  </si>
  <si>
    <t>Note: P2 now clarifying the proposal.</t>
  </si>
  <si>
    <t xml:space="preserve">as long as we all stay in our area, and keep doing what we're doing, </t>
  </si>
  <si>
    <t>we,ll all leave here with good money</t>
  </si>
  <si>
    <t>Note: this indicates prior agreement with upcoming proposal to stick with existing agreement</t>
  </si>
  <si>
    <t xml:space="preserve">for real </t>
  </si>
  <si>
    <t>theysaid most of the time is for patment after</t>
  </si>
  <si>
    <t>Note: Discussion back and forth gets complicated and unclear, so will score key elements separately to better represent decisions made and their clarity)</t>
  </si>
  <si>
    <t>(… continuing Decision Event 3)</t>
  </si>
  <si>
    <t>4, 3</t>
  </si>
  <si>
    <t>Constitutional Decision 2, 3: Conservation Agreement (D2: Go slowly allowing clusters to grow, go ham last 40 secs; D3: private property, see also Lines 67-69)</t>
  </si>
  <si>
    <t>Constitutional Decision 4: Conservation Agreement (reaffirm private property; clarify boundaries)</t>
  </si>
  <si>
    <t>Restorative Justice Event 1 (Lines: 86, 88, 90, 92, 94-95, 97: P1 atones for breaking private property agreement)</t>
  </si>
  <si>
    <t>Constitutional Decision 6: Conservation Agreement (UPDATE: strengthen private property: do not go into other corners even at end of round)</t>
  </si>
  <si>
    <t>note: see Line 196 for context</t>
  </si>
  <si>
    <t>Note: in this section, the players refer to monetary penalties as "stealing money" form each other (is a common way it is discussed in other experiments).</t>
  </si>
  <si>
    <t>Enforcement (socal sanctions)</t>
  </si>
  <si>
    <r>
      <t>bffz [</t>
    </r>
    <r>
      <rPr>
        <i/>
        <sz val="11"/>
        <color theme="1"/>
        <rFont val="Calibri"/>
        <family val="2"/>
        <scheme val="minor"/>
      </rPr>
      <t>"best friends for ever"</t>
    </r>
    <r>
      <rPr>
        <sz val="11"/>
        <color theme="1"/>
        <rFont val="Calibri"/>
        <family val="2"/>
        <scheme val="minor"/>
      </rPr>
      <t>]</t>
    </r>
  </si>
  <si>
    <t>ily ["in loving terms"/"I love you" Urban Dictionary 8-16-22]</t>
  </si>
  <si>
    <t>Note: see following discussion for context</t>
  </si>
  <si>
    <t>teach us your names/ways idk why i said names lol</t>
  </si>
  <si>
    <t>Constitutional Decision 2: Conservation Agreement (UPDATE: clarifying boundaries)</t>
  </si>
  <si>
    <t>Constitutional Decision 4: Conservation Agreement (overall wait and go slow but can harvest individual tokens from clusters until end-of-round harvest)</t>
  </si>
  <si>
    <t xml:space="preserve">nobody get greedy, </t>
  </si>
  <si>
    <t>we all good here</t>
  </si>
  <si>
    <r>
      <t>thanks two and 4 [</t>
    </r>
    <r>
      <rPr>
        <i/>
        <sz val="11"/>
        <color theme="1"/>
        <rFont val="Calibri"/>
        <family val="2"/>
        <scheme val="minor"/>
      </rPr>
      <t>sarcasm, based on context</t>
    </r>
    <r>
      <rPr>
        <sz val="11"/>
        <color theme="1"/>
        <rFont val="Calibri"/>
        <family val="2"/>
        <scheme val="minor"/>
      </rPr>
      <t>]</t>
    </r>
  </si>
  <si>
    <t>(...Continuing Constitutional Decision 2: Coalition against Player 2)</t>
  </si>
  <si>
    <t>Note: here P4 is attempting to coordinate the onset of the coordinated punishment agreement with P1 and P3.</t>
  </si>
  <si>
    <t>Note: here, P4 sees P1 and P3 are not complying with the coordinated punishment agreement, and attempts to urge them to do so.</t>
  </si>
  <si>
    <t>(ENF WARN)</t>
  </si>
  <si>
    <t>Clarifying/reminding P3 that it is still possible to use monetary penalty on P2 because it is still during the round (and the act of making this kind of reminder serves as a warning for potential consequences of uncooperativeness)</t>
  </si>
  <si>
    <t>ENF PUNISH</t>
  </si>
  <si>
    <t xml:space="preserve">Constitutional Decision 1, 2 </t>
  </si>
  <si>
    <t>D1: Conservation Agreement (wait for tokens to fill board, then collect all at end; Line 1 - 3, 5 - 6, 10 - 18)</t>
  </si>
  <si>
    <t>D2: Enforcement Agreement (do not to use penalties; Line 4, 7 - 9)</t>
  </si>
  <si>
    <t>when should we start taking the tokens ?</t>
  </si>
  <si>
    <t>like half way through</t>
  </si>
  <si>
    <t>Note: all 4 players have chosen a general waiting rule at this point.</t>
  </si>
  <si>
    <t>Note: all 4 players have voiced direct/indirect support for no penalties.</t>
  </si>
  <si>
    <t>if we use the whole time but go slower</t>
  </si>
  <si>
    <t>Enforcement (idea of coordinated punishment)</t>
  </si>
  <si>
    <t>Note: see also Line 24</t>
  </si>
  <si>
    <t>thelast 60 seconds</t>
  </si>
  <si>
    <t>just staying roughly in those boundaries , towards the end we can go out of the quadrant</t>
  </si>
  <si>
    <t>should make things better</t>
  </si>
  <si>
    <t xml:space="preserve">1. stay away from eachother - prefereably your own area, 2. try to regenerate, 3. no penalties, </t>
  </si>
  <si>
    <t>4. be nice to eachother</t>
  </si>
  <si>
    <t>its money ["yes"]</t>
  </si>
  <si>
    <t>Constitutional Decision 1: Goal Setting (Sustain the Resource)</t>
  </si>
  <si>
    <t>Constitutional Decision 2, 3: D2: Conservation Agreement (loosely defined private property, slower harvest, free-for-all at 60 secs), D3: Enforcement Agreement (no penalities)</t>
  </si>
  <si>
    <t>Note: Communication styles are very poor in this group, so back-and-forth dialogue can get confusing. However, by end of decision event, P1, P2, P3 agree to loose private property, etc.</t>
  </si>
  <si>
    <t>Note: see Line 43 for additional clarification/confirmation</t>
  </si>
  <si>
    <t>3, 3</t>
  </si>
  <si>
    <t>well do boundaries count</t>
  </si>
  <si>
    <t>bc there arent't definite boundaries</t>
  </si>
  <si>
    <t>Note: indicates acceptance of private property, with no free-for-all</t>
  </si>
  <si>
    <t>Note: rejects use of enforcement idea</t>
  </si>
  <si>
    <t>Constitutional Decision 4, 5: D4: Conservation Agreement (UPDATE: reaffirm private property, but no free-for-all), D5 (P3 will penalize for violation; others do not want penalties)</t>
  </si>
  <si>
    <t>3, 0</t>
  </si>
  <si>
    <t>(…Continue: Decision Event 4 (about free-for-all)</t>
  </si>
  <si>
    <t>Note: P1 is saying it's okay that P3 got frustrated that P4 violated P3's private property</t>
  </si>
  <si>
    <t>Note: P2 is also saying it's okay that P3 got frustrated that P4 violated P3's private property</t>
  </si>
  <si>
    <t>Note: P3 is forgiving and accepting the amends that P1 and P2 made.</t>
  </si>
  <si>
    <t>(…Continuing Restorative Justice Event 2)</t>
  </si>
  <si>
    <t xml:space="preserve">it's okay - </t>
  </si>
  <si>
    <t>you didn't take anything</t>
  </si>
  <si>
    <t>hopefully we don't have to fight it out</t>
  </si>
  <si>
    <t>Constitutional Decision 3: Conservation Agreement (affirm strong private property, rather than wait a long time for tokens to regenerate)</t>
  </si>
  <si>
    <t xml:space="preserve">i want to see if we form a box </t>
  </si>
  <si>
    <t>if itll generate more tokins</t>
  </si>
  <si>
    <t>Constitutional Decision 3: Conservation Agreement (UPDATE: clarify private properties)</t>
  </si>
  <si>
    <t>Note: see Line 35 for beginning of event</t>
  </si>
  <si>
    <t>yeah pretty much, just get to 60 before there's 30 sec left.</t>
  </si>
  <si>
    <t>the slower the better i beliece</t>
  </si>
  <si>
    <t>depending on how many rounds we have</t>
  </si>
  <si>
    <t>we should try to get each person to 75+ tokens</t>
  </si>
  <si>
    <t>Constitutional Decision 4: Conservation Agreement (UPDATE: affirm prior agreement, plus add adaptive management with equity goal)</t>
  </si>
  <si>
    <t>Constitutional Decision 5: Conservation Agreement (UPDATE: adjust quota and timing of harvest)</t>
  </si>
  <si>
    <t xml:space="preserve">I went a little to fast initally which is why my section was a bit off </t>
  </si>
  <si>
    <t>so that's my b [my bad - Urban Dict 3/31/22]</t>
  </si>
  <si>
    <t>yeah lets do that give it some time</t>
  </si>
  <si>
    <t>lol jk idc fr [jk = just kidding; idc = I don't care; fr = for real - Urban Dict 3/31/22]</t>
  </si>
  <si>
    <t>Constitutional Decision 2: Conservation Agreement (harvest slower, within clusters, cyclic harvest 20-sec interval)</t>
  </si>
  <si>
    <t>Note: see lines 25-29 for Player 2 and 3's implied agreement</t>
  </si>
  <si>
    <t>rightt,</t>
  </si>
  <si>
    <t xml:space="preserve">like we have no time for that </t>
  </si>
  <si>
    <t>i feel like it's</t>
  </si>
  <si>
    <t>it's kinda hard to chat when youre playing the game lmao</t>
  </si>
  <si>
    <t xml:space="preserve">yeah i think branching out </t>
  </si>
  <si>
    <t>caused us to have less coins</t>
  </si>
  <si>
    <t xml:space="preserve">if you do everythree instead of every other </t>
  </si>
  <si>
    <t>the tokens will regenerate a lot quicker</t>
  </si>
  <si>
    <t>Constitutional Decision 2: Conservation Agreement (cyclic harvest: collect/wait/collect, "checkerboard" pattern)</t>
  </si>
  <si>
    <t xml:space="preserve">as long as we take our time instead of rushing </t>
  </si>
  <si>
    <t>we can all increase our amounts</t>
  </si>
  <si>
    <t xml:space="preserve">Constitutional Decision 4: Conservation Agreement (reaffirm private property) </t>
  </si>
  <si>
    <t>Note: see Line 31 for P1's implied prior approval</t>
  </si>
  <si>
    <t xml:space="preserve">how did people make 30? </t>
  </si>
  <si>
    <t>that takes like 1000 tokens</t>
  </si>
  <si>
    <r>
      <t>maybe at the end they do something [</t>
    </r>
    <r>
      <rPr>
        <i/>
        <sz val="11"/>
        <color theme="1"/>
        <rFont val="Calibri"/>
        <family val="2"/>
        <scheme val="minor"/>
      </rPr>
      <t>"they" seems to refer to the experimenters here</t>
    </r>
    <r>
      <rPr>
        <sz val="11"/>
        <color theme="1"/>
        <rFont val="Calibri"/>
        <family val="2"/>
        <scheme val="minor"/>
      </rPr>
      <t>]</t>
    </r>
  </si>
  <si>
    <t>actually gets you less though bc they can penalize</t>
  </si>
  <si>
    <t>being greedy…bc they can penalize</t>
  </si>
  <si>
    <t>you penalize yourself in the process</t>
  </si>
  <si>
    <t>but penalizing is kinda a stupid concept? its funky lol</t>
  </si>
  <si>
    <t xml:space="preserve">yeah so if we leave the big groups </t>
  </si>
  <si>
    <t>we can all get a lot for the entire time period</t>
  </si>
  <si>
    <t xml:space="preserve">i mean you could wait if you want </t>
  </si>
  <si>
    <t>see what happens</t>
  </si>
  <si>
    <t>Constitutional Decision 1: Conservation Agreement (private property, cultivate clusters, end-of-harvest last 30 sec)</t>
  </si>
  <si>
    <t>Constitutional Decision 2: Conservation Agreement (UPDATE: Adaptive Management: experiment with harvest patterns each player test different harvest patterns)</t>
  </si>
  <si>
    <r>
      <t>4 wbu</t>
    </r>
    <r>
      <rPr>
        <sz val="11"/>
        <color rgb="FFFF0000"/>
        <rFont val="Calibri"/>
        <family val="2"/>
        <scheme val="minor"/>
      </rPr>
      <t xml:space="preserve"> </t>
    </r>
    <r>
      <rPr>
        <sz val="11"/>
        <color theme="1"/>
        <rFont val="Calibri"/>
        <family val="2"/>
        <scheme val="minor"/>
      </rPr>
      <t>[what about you - Urban Dict 4/4/22]</t>
    </r>
  </si>
  <si>
    <t xml:space="preserve">didnt realize </t>
  </si>
  <si>
    <t>the timer was so short</t>
  </si>
  <si>
    <t xml:space="preserve">the checkered worked </t>
  </si>
  <si>
    <t>but it was hard to collect everything at the end</t>
  </si>
  <si>
    <t xml:space="preserve">checkered is good </t>
  </si>
  <si>
    <t>but collecting at the end is hard</t>
  </si>
  <si>
    <r>
      <t>wbu</t>
    </r>
    <r>
      <rPr>
        <sz val="11"/>
        <color rgb="FFFF0000"/>
        <rFont val="Calibri"/>
        <family val="2"/>
        <scheme val="minor"/>
      </rPr>
      <t xml:space="preserve"> </t>
    </r>
    <r>
      <rPr>
        <sz val="11"/>
        <color theme="1"/>
        <rFont val="Calibri"/>
        <family val="2"/>
        <scheme val="minor"/>
      </rPr>
      <t>[what about you - Urban Dict 4/4/22] 2</t>
    </r>
  </si>
  <si>
    <t>Constitutional Decision 4: Conservation Agreement (UPDATE: Column, Cluster, or Checkboard is up to each Player; recommended end-of-harvest last 60 secs) strategies &amp; collect all tokens last 60 secs)</t>
  </si>
  <si>
    <t>and wait for regeneration</t>
  </si>
  <si>
    <t>if we leave some of the coins in cluster</t>
  </si>
  <si>
    <t>we all will double our money</t>
  </si>
  <si>
    <t xml:space="preserve">if we repeat this pattern </t>
  </si>
  <si>
    <t xml:space="preserve">and work togther </t>
  </si>
  <si>
    <t>we will leave with alot of money</t>
  </si>
  <si>
    <t xml:space="preserve">round 5 coming up, </t>
  </si>
  <si>
    <t>dont think i can</t>
  </si>
  <si>
    <t>one in the middle of the screen?</t>
  </si>
  <si>
    <t>Constitutional Decision 2: Conservation Agreement (competing proposals, not resolved)</t>
  </si>
  <si>
    <t>do this for the next hour and 20 minutes lol</t>
  </si>
  <si>
    <t>we've gotta …lol</t>
  </si>
  <si>
    <t xml:space="preserve">the thing at the beginning said </t>
  </si>
  <si>
    <t xml:space="preserve">if you get a token beside other tokens itll reappear </t>
  </si>
  <si>
    <t>why they tryna get us to penalize so bad smh [shake my head - Urban Dict 4/4/22]</t>
  </si>
  <si>
    <r>
      <t>i feel like im on omegle chat or som lmao [</t>
    </r>
    <r>
      <rPr>
        <i/>
        <sz val="11"/>
        <color theme="1"/>
        <rFont val="Calibri"/>
        <family val="2"/>
        <scheme val="minor"/>
      </rPr>
      <t>omegle chat is a particular chat service with odd users, Urban Dictionary 8-17-22</t>
    </r>
    <r>
      <rPr>
        <sz val="11"/>
        <color theme="1"/>
        <rFont val="Calibri"/>
        <family val="2"/>
        <scheme val="minor"/>
      </rPr>
      <t>]</t>
    </r>
  </si>
  <si>
    <r>
      <t xml:space="preserve">yo wtf </t>
    </r>
    <r>
      <rPr>
        <sz val="11"/>
        <color theme="1"/>
        <rFont val="Calibri"/>
        <family val="2"/>
        <scheme val="minor"/>
      </rPr>
      <t>happened dudes</t>
    </r>
  </si>
  <si>
    <r>
      <t xml:space="preserve">honestly idek </t>
    </r>
    <r>
      <rPr>
        <i/>
        <sz val="11"/>
        <color theme="1"/>
        <rFont val="Calibri"/>
        <family val="2"/>
        <scheme val="minor"/>
      </rPr>
      <t>[I don't even know - Urban Dict 4/4/22]</t>
    </r>
  </si>
  <si>
    <r>
      <t>Wait wym</t>
    </r>
    <r>
      <rPr>
        <sz val="11"/>
        <color rgb="FFFF0000"/>
        <rFont val="Calibri"/>
        <family val="2"/>
        <scheme val="minor"/>
      </rPr>
      <t xml:space="preserve"> </t>
    </r>
    <r>
      <rPr>
        <i/>
        <sz val="11"/>
        <color theme="1"/>
        <rFont val="Calibri"/>
        <family val="2"/>
        <scheme val="minor"/>
      </rPr>
      <t>[what you mean - Urban Dict 4/4/22]</t>
    </r>
  </si>
  <si>
    <r>
      <t>idk</t>
    </r>
    <r>
      <rPr>
        <sz val="11"/>
        <color rgb="FFFF0000"/>
        <rFont val="Calibri"/>
        <family val="2"/>
        <scheme val="minor"/>
      </rPr>
      <t xml:space="preserve"> </t>
    </r>
    <r>
      <rPr>
        <i/>
        <sz val="11"/>
        <color theme="1"/>
        <rFont val="Calibri"/>
        <family val="2"/>
        <scheme val="minor"/>
      </rPr>
      <t>[I don't know - Urban Dict 4/4/22]</t>
    </r>
  </si>
  <si>
    <t>one round we should just go ham</t>
  </si>
  <si>
    <t>and see if it even ends up affecting anything</t>
  </si>
  <si>
    <t>Constitutional Decision: Conservation Agreement (reject the idea of private property)</t>
  </si>
  <si>
    <t xml:space="preserve">I thought it was every man for himself </t>
  </si>
  <si>
    <t xml:space="preserve">if we communicate and think as a group </t>
  </si>
  <si>
    <t>we can make way more money</t>
  </si>
  <si>
    <t>this is the idea I suggest leave free spaces always between three or four pieces</t>
  </si>
  <si>
    <t>Note: due to reordering the P1's statements into a single thought unit at Line 19, P4's Line 21 loses some of it's context: P4 is responding here to the information that P1 is sharing in Phrase 3 of Line 19 (timestamp -279.137).</t>
  </si>
  <si>
    <t>Decision 2: Harvest Strategy ("cluster/checkerboard" harvest pattern)</t>
  </si>
  <si>
    <t>Constitutional Decision 3: Conservation Agreement (end-of round harvest last 20 secs)</t>
  </si>
  <si>
    <t>and please lets make at least wait for a full square to complete</t>
  </si>
  <si>
    <t xml:space="preserve">by the way I dont know if you noticed but I only grabbed 14 in the fisrt round </t>
  </si>
  <si>
    <t>because I was waiting for them to regenerate</t>
  </si>
  <si>
    <t>yeah….which I think helped a lot</t>
  </si>
  <si>
    <t>everyone mainly stayed in their corners</t>
  </si>
  <si>
    <t>Note: this statement indicates support/acceptance of the existing agreement/strategy</t>
  </si>
  <si>
    <t xml:space="preserve">Constitutional Decision 4: Conservation Agreement (reaffirm existing agreements) </t>
  </si>
  <si>
    <t>Constitutional Decision 5: Enforcement Agreement (do not use penalties)</t>
  </si>
  <si>
    <t>no need to we'll just be start a fight</t>
  </si>
  <si>
    <t xml:space="preserve"> and loose money like chimps</t>
  </si>
  <si>
    <t>yeah plz don't</t>
  </si>
  <si>
    <t>i really need this money hahaha</t>
  </si>
  <si>
    <t>Ya</t>
  </si>
  <si>
    <t xml:space="preserve">so everyone stick to their corners </t>
  </si>
  <si>
    <t xml:space="preserve">so we all have equal chance of </t>
  </si>
  <si>
    <t>getting the most money</t>
  </si>
  <si>
    <t xml:space="preserve">Note: Typically I would code the Democratic Decision-Making Index for this decision event as "0" because it was unresolved, but because P1 already admits willness to drop the issue/proposal if others object (see Line 59), I think it's okay to interpret Line 60 (P4), Line 61 (P3), and Line 62 (P2) as voicing lack of support, which means unanimous lack of support for the proposal. </t>
  </si>
  <si>
    <t>Constitutional Decision 7: Conservation Agrement (rotate/change private property corners each round)</t>
  </si>
  <si>
    <r>
      <t>cool, jw [</t>
    </r>
    <r>
      <rPr>
        <i/>
        <sz val="11"/>
        <color theme="1"/>
        <rFont val="Calibri"/>
        <family val="2"/>
        <scheme val="minor"/>
      </rPr>
      <t>jw = "just wondering"</t>
    </r>
    <r>
      <rPr>
        <sz val="11"/>
        <color theme="1"/>
        <rFont val="Calibri"/>
        <family val="2"/>
        <scheme val="minor"/>
      </rPr>
      <t>]</t>
    </r>
  </si>
  <si>
    <t>Note: This is P1 coordinating the partnership agreement they formed with P2 at Lines 97-102.</t>
  </si>
  <si>
    <t>P1 and P2 Agree to test a different harvest strategy to see the effect it has on regrowth/earnings.</t>
  </si>
  <si>
    <t>Note: I do not elevate this to a decision event, because it quickly evolves into an experiment among only two players to learn ecological dynamics via experimentation. Also at Line 101 P1 (the proposer) reframes the proposal as a temporary, individualized partnership agreement, rather than a group-wide consitutitional change (i.e., decision).</t>
  </si>
  <si>
    <t>how will we divide who gets what tokens?</t>
  </si>
  <si>
    <t>note: implies acknowledgement of ecological info at Lines 17-18, and acceptance of the proposal to thin out clusters</t>
  </si>
  <si>
    <t>and thats the last 15</t>
  </si>
  <si>
    <t>Amen .</t>
  </si>
  <si>
    <t>This tuition money</t>
  </si>
  <si>
    <t>Constitutional Decision 1: Conservation Agreement (thin and cultivate clusters: each player takes a general area near a large cluster and thin it out, letting it grow till end)</t>
  </si>
  <si>
    <t>Constitutional Decision 2: Conservation Agreement (reaffirm prior strategy, with clarification of end-of-round harvest timing)</t>
  </si>
  <si>
    <t>Constitutional Decision 3: Conservation Agreement (UPDATE: reaffirm current strategy for upcoming Rd 6; try private property for next Rd 7)</t>
  </si>
  <si>
    <t>then again i have no sense of time rn ["right now"]</t>
  </si>
  <si>
    <t>Restorative Justice Event 1 (P1 used monetary penalties on P2 during Phase 1)</t>
  </si>
  <si>
    <t xml:space="preserve">The instructions at the beginning said </t>
  </si>
  <si>
    <t>the green tokens will regenerate if there are tokens around it.</t>
  </si>
  <si>
    <t>Note: this counts as a second/separate decision event (not continuation), because the decision was not resolved by the end of the prior chat round. And, the timestamp (117.598) here is late into the current harvest round, Rd4, which indicates this discuss is taking place AFTER the resource was already collapsed. (Hence, this counts as a RD 5 decision event).</t>
  </si>
  <si>
    <t>(…Continuing Constitutional Decision Event 2)</t>
  </si>
  <si>
    <t>Constitutional Decision 2: Conservation Agreement (waiting rule for 40 secs at beginning, i.e., until 200 sec mark)</t>
  </si>
  <si>
    <t>Note: same situation as note in Decision 2; resource has been collapsed at this point, so this counts as a Rd 6 decision event.</t>
  </si>
  <si>
    <t>Clarifying Decision 3 Agreement (i.e., timing of wait period)</t>
  </si>
  <si>
    <t>Constitutional Decision 3: Conservation Agreement (UPDATE: Wait 115 seconds instead of 40 secs; give more time to regrow)</t>
  </si>
  <si>
    <t>so you want to wait at the beginning I think</t>
  </si>
  <si>
    <t>Constitutional Decision 1: Conservation Agreement (wait/go slower; cluster cultivating by getting lone tokens; harvest all at end, but end-of-round timing ill-defined)</t>
  </si>
  <si>
    <t>Constitutional Decision 2: Conservation Agreement (timing of end-of-round harvest?</t>
  </si>
  <si>
    <t>Note: unclear which statement(s) P2 is responding to here.</t>
  </si>
  <si>
    <t>Constitutional Decision 3: Conservation Agreement (wait until last 30 secs to harvest)</t>
  </si>
  <si>
    <t>Discussing Enforcement</t>
  </si>
  <si>
    <t>Adaptively Coordinating (adjusting) timing of wait period</t>
  </si>
  <si>
    <t>Coordinating to implement the Agreement (see Decision 4)</t>
  </si>
  <si>
    <t>NOTE: see prior agreement on adjusting timing of harvests mid-round (see operational decision during Rd 5 harvest period and Decision 4 for context)</t>
  </si>
  <si>
    <t>i kow  it doesnt!</t>
  </si>
  <si>
    <t>Note: Democratic process (of everyone contributing to the final decision is good, hence score of "4"</t>
  </si>
  <si>
    <t>Constitutional Decision 2: Conservation vs Enforcement Agreement (some players propose strong private property with no free-for-all or direct sharing, while other discuss having free-for-all/sharing; others discussing not using monetary penalties)</t>
  </si>
  <si>
    <t>Note: However, the players are not careful/clear in using the term "steal tokens," which could mean either going into other people's corners and taking tokens or monetary penalties; therefore, the group members are actually talking about (and therefore agreeing) to different things without realizing it (as a result, the conservation strategy and enforcement strategy is unclear to the group members). See discussing being at Line 54 for context.</t>
  </si>
  <si>
    <t>I said if we finish our corner, move up to other corners and everybody said oj ["ok"]</t>
  </si>
  <si>
    <t>Restorative Justice Event 1, 2: P3 and P4 violated P1 and P2's private property, after collecting all their own tokens.</t>
  </si>
  <si>
    <t>(..Continuing Restorative Justice 1, 2)</t>
  </si>
  <si>
    <t>Constitutional Decision 3: Conservation Agreement (UPDATE: Stay in own corner to avoid confusion)</t>
  </si>
  <si>
    <t>(...Continuing Constitutional Decision 3)</t>
  </si>
  <si>
    <t>it paid off</t>
  </si>
  <si>
    <t>Note: continues Line 83-86</t>
  </si>
  <si>
    <t>note: lines100 - 103 evolve into a joke "FU" P1 Doesn't realize it until Line 103.</t>
  </si>
  <si>
    <t>ok so if we collect the ones on the outside and leave the ones in the middlein groups</t>
  </si>
  <si>
    <t xml:space="preserve">Constitutional Decision 5: Conservation Agreement (UPDATE: clarifying private property boundaries) </t>
  </si>
  <si>
    <t>Constitutional Decision 4: Conservation Agreement (UPDATE: add waiting rule and cultivate clusters to existing private property rule)</t>
  </si>
  <si>
    <t>i made it clear what was mine by dividing it and theni waited that way there was no confusion</t>
  </si>
  <si>
    <t>we were really good</t>
  </si>
  <si>
    <t>Constitutional Decision 6: Overall Agreement (affirm agreements)</t>
  </si>
  <si>
    <t>my neck hurts</t>
  </si>
  <si>
    <t>but wallet finna be fat</t>
  </si>
  <si>
    <t>clealy we need a plan</t>
  </si>
  <si>
    <t>cuz this isn't going well</t>
  </si>
  <si>
    <t xml:space="preserve">each can do what they want in their own corners, </t>
  </si>
  <si>
    <t>if you take from someone else's everyone can penalize you</t>
  </si>
  <si>
    <t>the grid will fill quickly if we wait for a bit at the start when there are the most tokens</t>
  </si>
  <si>
    <t>Constitutional Decision 1: Conservation Agreement (strict private property (stay in own corner, can do whatever you want); recommend waiting at beginning)</t>
  </si>
  <si>
    <t>YOLO [you only live once - Urban Dict 4/4/22]</t>
  </si>
  <si>
    <t>Discussing Social Dynamics</t>
  </si>
  <si>
    <t>Note: this appears to be P2 sharing their perception of the size of the four private property plots feeling small (compared to when they had free-reign over the entire screen, without private property)</t>
  </si>
  <si>
    <t>45 ish worked for me</t>
  </si>
  <si>
    <t>Constitutional Decision 2: Conservation Agreement (collect earlier at end of round)</t>
  </si>
  <si>
    <t>i want some sushi rn  [right now - Urban Dict 4/4/22]</t>
  </si>
  <si>
    <t>we all get</t>
  </si>
  <si>
    <t>if we want to increase the overall average tokens</t>
  </si>
  <si>
    <t xml:space="preserve">they will spawn back quicker. </t>
  </si>
  <si>
    <t xml:space="preserve">that means we won't be sitting not earning money for two gd minutes. </t>
  </si>
  <si>
    <t>So we could earn more if we were picky about the dots we choose</t>
  </si>
  <si>
    <t>Constitutional Decision 1: Conservation Agreement (slow down, cultivate and thin middle of clusters)</t>
  </si>
  <si>
    <t xml:space="preserve">Im used to my gaming keyboard </t>
  </si>
  <si>
    <t>and kept hitting the two instead of the w for movement :(</t>
  </si>
  <si>
    <t>Restorative Justice Event 1: (addressing accidental penalties in rounds before communication)</t>
  </si>
  <si>
    <t>so do we agree on what 3 says about penalizing people who hog the money?</t>
  </si>
  <si>
    <t>and want us all to have the ability to make some money</t>
  </si>
  <si>
    <t>idk ["I don't know"] bout yall but im broke asf ["as f**k"]</t>
  </si>
  <si>
    <t xml:space="preserve">so how are we gonna approach the situation? </t>
  </si>
  <si>
    <t>sure.</t>
  </si>
  <si>
    <t xml:space="preserve">Constitutional Decision 2, 3: </t>
  </si>
  <si>
    <t xml:space="preserve">D2: Enforcement Agreement (coordinated punishment for taking tokens greedily; Lines 14, 16-20) </t>
  </si>
  <si>
    <t>D3: Conservation Agreement (private property; Lines 16 - 20)</t>
  </si>
  <si>
    <t>4, 4</t>
  </si>
  <si>
    <r>
      <t>yote [</t>
    </r>
    <r>
      <rPr>
        <i/>
        <sz val="11"/>
        <color theme="1"/>
        <rFont val="Calibri"/>
        <family val="2"/>
        <scheme val="minor"/>
      </rPr>
      <t>"to yeet in past tense" Urban Dictionary 8/19/22</t>
    </r>
    <r>
      <rPr>
        <sz val="11"/>
        <color theme="1"/>
        <rFont val="Calibri"/>
        <family val="2"/>
        <scheme val="minor"/>
      </rPr>
      <t>]</t>
    </r>
  </si>
  <si>
    <t>Note: P1 is offering a some tokens to other players (see Line 32)</t>
  </si>
  <si>
    <t xml:space="preserve">it ended </t>
  </si>
  <si>
    <t>before i could offer a present rip</t>
  </si>
  <si>
    <t>yeah i like the dividing into sections thing</t>
  </si>
  <si>
    <t>it makes sure we have to be smart and that we only rely on ourselves</t>
  </si>
  <si>
    <r>
      <t>idc</t>
    </r>
    <r>
      <rPr>
        <i/>
        <sz val="11"/>
        <color rgb="FFFF0000"/>
        <rFont val="Calibri"/>
        <family val="2"/>
        <scheme val="minor"/>
      </rPr>
      <t xml:space="preserve"> </t>
    </r>
    <r>
      <rPr>
        <i/>
        <sz val="11"/>
        <color theme="1"/>
        <rFont val="Calibri"/>
        <family val="2"/>
        <scheme val="minor"/>
      </rPr>
      <t xml:space="preserve">[I don't care - Urban Dict 4/4/22] </t>
    </r>
  </si>
  <si>
    <t>but i think it should be a decision</t>
  </si>
  <si>
    <t xml:space="preserve">i think stick to the plan. </t>
  </si>
  <si>
    <t>free for all didn't really work out the first few rounds</t>
  </si>
  <si>
    <t>D5: Enforcement Agreement (affirm/agree to continue to follow enforcement agreement, even if exp changes)</t>
  </si>
  <si>
    <t>D4: Conservation Agreement (affirm/agree to continue follow existing agreement, even if experiment tries to encourage competition/conflict)</t>
  </si>
  <si>
    <t>Note: Line 55 for context</t>
  </si>
  <si>
    <t>(MON RES)</t>
  </si>
  <si>
    <r>
      <t>tea [</t>
    </r>
    <r>
      <rPr>
        <i/>
        <sz val="11"/>
        <color theme="1"/>
        <rFont val="Calibri"/>
        <family val="2"/>
        <scheme val="minor"/>
      </rPr>
      <t>"yes", typo "t" is next to "y" on keyboard</t>
    </r>
    <r>
      <rPr>
        <sz val="11"/>
        <color theme="1"/>
        <rFont val="Calibri"/>
        <family val="2"/>
        <scheme val="minor"/>
      </rPr>
      <t>]</t>
    </r>
  </si>
  <si>
    <t xml:space="preserve">I think we should agree to stick to it </t>
  </si>
  <si>
    <t>cause we all did better than any earlier rounds</t>
  </si>
  <si>
    <r>
      <t>i stg</t>
    </r>
    <r>
      <rPr>
        <sz val="11"/>
        <color rgb="FFFF0000"/>
        <rFont val="Calibri"/>
        <family val="2"/>
        <scheme val="minor"/>
      </rPr>
      <t xml:space="preserve"> </t>
    </r>
    <r>
      <rPr>
        <sz val="11"/>
        <color theme="1"/>
        <rFont val="Calibri"/>
        <family val="2"/>
        <scheme val="minor"/>
      </rPr>
      <t>[swear to god - Urban Dict 4/4/22] if somebody actually tried to flip the moniter id scream</t>
    </r>
  </si>
  <si>
    <t>i love that they're doing some research that has serious implications on society</t>
  </si>
  <si>
    <t>and we are talking about memes and 2 is putting dicks on the screen oof</t>
  </si>
  <si>
    <t>Note: replying to P3's statement at Line 1</t>
  </si>
  <si>
    <t>Constitutional Decision 1, 2: D1 Goal Setting (sustain the resource); D2 Enforcement Agreement (do not use penalties)</t>
  </si>
  <si>
    <t>That went better</t>
  </si>
  <si>
    <t>but I lost track of time lol</t>
  </si>
  <si>
    <t xml:space="preserve">I forgot to pay attention to time </t>
  </si>
  <si>
    <t>and didn't get as much as I could have XD</t>
  </si>
  <si>
    <t>Constitutional Decision 4, 5: Overall Agreement (reaffirm conservation and enforcement agreements)</t>
  </si>
  <si>
    <t>i didn't get too close did I,1 ? i was worried i stepped into your area</t>
  </si>
  <si>
    <t xml:space="preserve">I didn't get too close did I,1 ? </t>
  </si>
  <si>
    <t>i was worried i stepped into your area</t>
  </si>
  <si>
    <t xml:space="preserve">Hey I don't mind. </t>
  </si>
  <si>
    <t>I was worried I was doing that to..</t>
  </si>
  <si>
    <t xml:space="preserve">can we plsss not eat all the things </t>
  </si>
  <si>
    <t>so they respawn</t>
  </si>
  <si>
    <t>i feel like we should all pick a corner and try to let them to respawn as much as possible and then when we run low on time go crazy</t>
  </si>
  <si>
    <t>Note: by this point all 4 players have voiced support for private property and basic strategy of regrowth (by not taking them all)</t>
  </si>
  <si>
    <t xml:space="preserve">they could have been respawning for like two minutes last round </t>
  </si>
  <si>
    <t>but we lost out on that money</t>
  </si>
  <si>
    <t>those are dumb</t>
  </si>
  <si>
    <t>Constitutional Decision 1: Conservation Agreement (Private Property, slow down/sustain)</t>
  </si>
  <si>
    <t>Constitutional Decision 2, 3, 4</t>
  </si>
  <si>
    <t>D2: Enforcement Agreement (no penalties, Lines 13-17)</t>
  </si>
  <si>
    <t>D3: Conservation Agreement (UPDATE: free-for-all last minute, Lines 16-18, 21)</t>
  </si>
  <si>
    <t>D4: Conservation Agreement (UPDATE: clarify private property plots, Lines 21-25)</t>
  </si>
  <si>
    <t>tea ["yea"]</t>
  </si>
  <si>
    <t>try and like make all the dots into a big group and like pick off the ones that are on the outside because theyre respawning slower anyways</t>
  </si>
  <si>
    <t>im gonna</t>
  </si>
  <si>
    <t>gang ["short for gucci gang/gank", in this context means "go for it/great" Urban Dictionary 8/19/22, which is encouragement]</t>
  </si>
  <si>
    <t>Coordinating the onset of the free-for-all at end of round</t>
  </si>
  <si>
    <r>
      <t>lmao sween [</t>
    </r>
    <r>
      <rPr>
        <i/>
        <sz val="11"/>
        <color theme="1"/>
        <rFont val="Calibri"/>
        <family val="2"/>
        <scheme val="minor"/>
      </rPr>
      <t>"sween = totally awesome", Urban Dictionary 8-19/22</t>
    </r>
    <r>
      <rPr>
        <sz val="11"/>
        <color theme="1"/>
        <rFont val="Calibri"/>
        <family val="2"/>
        <scheme val="minor"/>
      </rPr>
      <t>]</t>
    </r>
  </si>
  <si>
    <t>on baby ["I swear yes", "strong confirmation/agreement", Urban Dictionary 8/19/22]</t>
  </si>
  <si>
    <r>
      <t>on baby [</t>
    </r>
    <r>
      <rPr>
        <i/>
        <sz val="11"/>
        <color theme="1"/>
        <rFont val="Calibri"/>
        <family val="2"/>
        <scheme val="minor"/>
      </rPr>
      <t>"I swear yes", "strong confirmation/agreement," Urban Dictionary 8/19/22</t>
    </r>
    <r>
      <rPr>
        <sz val="11"/>
        <color theme="1"/>
        <rFont val="Calibri"/>
        <family val="2"/>
        <scheme val="minor"/>
      </rPr>
      <t>]</t>
    </r>
  </si>
  <si>
    <t>just enough so that more can come back</t>
  </si>
  <si>
    <r>
      <t>i feel like this is a black mirror episode [</t>
    </r>
    <r>
      <rPr>
        <i/>
        <sz val="11"/>
        <color theme="1"/>
        <rFont val="Calibri"/>
        <family val="2"/>
        <scheme val="minor"/>
      </rPr>
      <t>show about nefarious forms of social dilemmas</t>
    </r>
    <r>
      <rPr>
        <sz val="11"/>
        <color theme="1"/>
        <rFont val="Calibri"/>
        <family val="2"/>
        <scheme val="minor"/>
      </rPr>
      <t>]</t>
    </r>
  </si>
  <si>
    <t>Conceptualizing the nature of the Social Dilemma</t>
  </si>
  <si>
    <t>Note: referring to waiting for the tokens to grow.</t>
  </si>
  <si>
    <t xml:space="preserve">if we left all the ones in the middle </t>
  </si>
  <si>
    <t>everything would spawn around it</t>
  </si>
  <si>
    <t>but idk ["I don't know"] if that would get us more or be the same as corners</t>
  </si>
  <si>
    <t>Constitutional Decision 6: Conservation Agreement (UPDATE: try to encourage growth in middle/quasi-checkerboard pattern to optimize growth)</t>
  </si>
  <si>
    <r>
      <t>RT</t>
    </r>
    <r>
      <rPr>
        <sz val="11"/>
        <color rgb="FFFF0000"/>
        <rFont val="Calibri"/>
        <family val="2"/>
        <scheme val="minor"/>
      </rPr>
      <t xml:space="preserve"> </t>
    </r>
    <r>
      <rPr>
        <sz val="11"/>
        <color theme="1"/>
        <rFont val="Calibri"/>
        <family val="2"/>
        <scheme val="minor"/>
      </rPr>
      <t>["real talk" - Urban Dict 4/5/22; in this context, means "yes"]</t>
    </r>
  </si>
  <si>
    <t>for everyone</t>
  </si>
  <si>
    <t>there will be more coins</t>
  </si>
  <si>
    <t>Maybe we could try to get the coins surrounded at the beginnning ...and then get the rest at the end</t>
  </si>
  <si>
    <t xml:space="preserve">that way more reappear </t>
  </si>
  <si>
    <t xml:space="preserve">we need do nothing in the beginning </t>
  </si>
  <si>
    <t>Constitutional Decision 2: Conservation Agreement (slow down; Adaptive Management: wait 2 minutes if they regen; leave clusters)</t>
  </si>
  <si>
    <t>Coordinating End of Waiting Period</t>
  </si>
  <si>
    <t>ikr [I know right - Urban Dict 4/5/22]</t>
  </si>
  <si>
    <t>RT [real talk, "yes" - Urban Dict 4/5/22]</t>
  </si>
  <si>
    <t>i have an idea so while we are waiting before we go what if we worked on taking some out in the middle of the clusters</t>
  </si>
  <si>
    <t>Constitutional Decision 4: Conservation Agreement (UPDATE: wait 15 more secs)</t>
  </si>
  <si>
    <t>Constitutional Decision 5: Conservation Agreement (UPDATE: quasi-checkerboard; thin clusters while waiting)</t>
  </si>
  <si>
    <t xml:space="preserve">also we had 15 seconds left </t>
  </si>
  <si>
    <t>do we want to wait longer?</t>
  </si>
  <si>
    <t xml:space="preserve">the more we wait the more there are </t>
  </si>
  <si>
    <t>so we may not have enough tiem to get them all</t>
  </si>
  <si>
    <t>Constitutional Decision 6: Conservation Agreement (UPDATE: Adjust timing of wait period a little)</t>
  </si>
  <si>
    <t>Note: continues at Line 73.</t>
  </si>
  <si>
    <t>(…Continue Decision 6)</t>
  </si>
  <si>
    <r>
      <t>4 wyd [</t>
    </r>
    <r>
      <rPr>
        <i/>
        <sz val="11"/>
        <color theme="1"/>
        <rFont val="Calibri"/>
        <family val="2"/>
        <scheme val="minor"/>
      </rPr>
      <t>what you doing - Urban Dict 4/5/22</t>
    </r>
    <r>
      <rPr>
        <sz val="11"/>
        <color theme="1"/>
        <rFont val="Calibri"/>
        <family val="2"/>
        <scheme val="minor"/>
      </rPr>
      <t>]</t>
    </r>
  </si>
  <si>
    <t>Constitutional Decision 1, 2</t>
  </si>
  <si>
    <t>pls ["please"]</t>
  </si>
  <si>
    <t>pls ["please"] we're eating them all</t>
  </si>
  <si>
    <t>with like 50% of the time remaining</t>
  </si>
  <si>
    <t xml:space="preserve">yeah im actually down if yall want to spilt up the board </t>
  </si>
  <si>
    <t>and we all get an equal number</t>
  </si>
  <si>
    <t xml:space="preserve">thats what i've been doing </t>
  </si>
  <si>
    <r>
      <t>ez [</t>
    </r>
    <r>
      <rPr>
        <i/>
        <sz val="11"/>
        <color theme="1"/>
        <rFont val="Calibri"/>
        <family val="2"/>
        <scheme val="minor"/>
      </rPr>
      <t>"easy/yes" Urban Dictionary 8/22/22</t>
    </r>
    <r>
      <rPr>
        <sz val="11"/>
        <color theme="1"/>
        <rFont val="Calibri"/>
        <family val="2"/>
        <scheme val="minor"/>
      </rPr>
      <t>]</t>
    </r>
  </si>
  <si>
    <t>D1: Conservation Agreement (private property; recommend going slow, thin clusters)</t>
  </si>
  <si>
    <t xml:space="preserve">(...Continue Restorative Justice Event 1) </t>
  </si>
  <si>
    <t>D2: Enforcement Agreement (use coordinated penalties if players break private property: Lines 4, 7-8, 10, 31-34)</t>
  </si>
  <si>
    <t>Restorative Justice Event 1: (Player 3 apologizes for collapsing resource in prior rounds: Lines 20, 24, 25, 35-37)</t>
  </si>
  <si>
    <t>it got 98</t>
  </si>
  <si>
    <t>we all eating lmao</t>
  </si>
  <si>
    <t>Note: Context indicates P3 agrees too (implicitly): P3 has raised no objections here or elsewhere (e.g., see Line 50), asks for additional ECO INFO to improve their harvest under current arrangement (Lines 60-64), and later (Line 70) offers for others to take their (P3's) tokens if they have surplus left using the current strategy.</t>
  </si>
  <si>
    <t>Constitutional Decision 3, 4: Overall Agreement (re-affirm prior agreements: D3: Private Property, etc.; D4 Coordinated Punishment)</t>
  </si>
  <si>
    <t xml:space="preserve">so like do i have permission to clean up other peoples tokens if they dont have time to get all of them? </t>
  </si>
  <si>
    <t>felt bad seeing all those tokens go to waste</t>
  </si>
  <si>
    <t xml:space="preserve">Constitutional Decision 4: Conservation Agreement (UPDATE: free-for-all if surplus at end of round) </t>
  </si>
  <si>
    <t>D1: Conservation Agreement (wait until resource fully regrows then harvest in quasi-checkerboard pattern until last 20 secs)</t>
  </si>
  <si>
    <t>(Lines 1-38, 44-48)</t>
  </si>
  <si>
    <t>Constitutional Decision 3: Conservation Agreement (clarify, use private property?)</t>
  </si>
  <si>
    <t>Lines 22 (P4 originally proposed), 49-55</t>
  </si>
  <si>
    <t xml:space="preserve">Note: P2 says row, so I don't think they are referring to the private property rule (i.e., corners). Therefore I think P3 (line 59) is NOT saying to do away with private property </t>
  </si>
  <si>
    <t>Clarifying the Arrangement</t>
  </si>
  <si>
    <t>Note: see Line 70 for additional context</t>
  </si>
  <si>
    <t>in my opinion I think waiting and going every other works better than going ham</t>
  </si>
  <si>
    <t>Note: See Line 102 for summary</t>
  </si>
  <si>
    <t>Constitutional Decision 4: Conservation Agreement (UPDATE: wait 120 secs, harvest slow "checkerboard" until  free-for-all last 50 secs)</t>
  </si>
  <si>
    <r>
      <t>tbh</t>
    </r>
    <r>
      <rPr>
        <sz val="11"/>
        <color rgb="FFFF0000"/>
        <rFont val="Calibri"/>
        <family val="2"/>
        <scheme val="minor"/>
      </rPr>
      <t xml:space="preserve"> </t>
    </r>
    <r>
      <rPr>
        <sz val="11"/>
        <color theme="1"/>
        <rFont val="Calibri"/>
        <family val="2"/>
        <scheme val="minor"/>
      </rPr>
      <t>["to be honest" - Urban Dict 4/5/22]</t>
    </r>
  </si>
  <si>
    <t xml:space="preserve">also can the two people gettin 100 and up chill out a lil </t>
  </si>
  <si>
    <t>this a group effort</t>
  </si>
  <si>
    <t xml:space="preserve">and communicate before anyone penalizes </t>
  </si>
  <si>
    <t>before peeps get upset too</t>
  </si>
  <si>
    <t>Constitutional Decision 3: Enforcement Agreement (Coordinated Punishment, P2, P3, P4)</t>
  </si>
  <si>
    <t>Note: also serves as voicing implicit support for coordinated punishment</t>
  </si>
  <si>
    <t>(..Constitutional Decision 3)</t>
  </si>
  <si>
    <t>Note: Continues at Lines 166-170</t>
  </si>
  <si>
    <t>Constitutional Decision 4: Conservation Agreement (UPDATE: Go ham in last 40 secs (P2, P3, P4))</t>
  </si>
  <si>
    <t>Constitutional Decision 5: Enforcement Agreement (UPDATE: share tokens more equitably past 100 tokens)</t>
  </si>
  <si>
    <r>
      <t>1 wtf</t>
    </r>
    <r>
      <rPr>
        <sz val="11"/>
        <color rgb="FFFF0000"/>
        <rFont val="Calibri"/>
        <family val="2"/>
        <scheme val="minor"/>
      </rPr>
      <t xml:space="preserve"> </t>
    </r>
    <r>
      <rPr>
        <sz val="11"/>
        <color theme="1"/>
        <rFont val="Calibri"/>
        <family val="2"/>
        <scheme val="minor"/>
      </rPr>
      <t>[what the f*** - Urban Dict 4/5/22]</t>
    </r>
  </si>
  <si>
    <t>idk [I don't know] im dumb af [as f*** - Urban Dict 4/5/22]</t>
  </si>
  <si>
    <t>bs [bullsh** - Urban Dict 4/5/22]</t>
  </si>
  <si>
    <t>I agree with splitting it up.</t>
  </si>
  <si>
    <t>Lets use the typical quadants (aka 1 is top right 2 is top left, 3 is bottom left , 4 is bottom right)</t>
  </si>
  <si>
    <t>I think 15 seonds would be better to cash grab or 20</t>
  </si>
  <si>
    <t>because we would have extra time if we start at 30 seconds…I just feel 30 is too soon</t>
  </si>
  <si>
    <t>let's see how this strategy works out, and we can compare how all of us can get the most money</t>
  </si>
  <si>
    <t>Constitutional Decision 1, 2:</t>
  </si>
  <si>
    <t>D1: Conservation Agreement (private property, free-for-all last 20 secs)</t>
  </si>
  <si>
    <t>D2: Enforcement Agreement (do not to use penalties)</t>
  </si>
  <si>
    <t>bueno muchachos [google translate - "good guys" 4/5/22]</t>
  </si>
  <si>
    <t>Constitutional Decision 3: Enforcement Agreement (UPDATE: penalize if break private property)</t>
  </si>
  <si>
    <t xml:space="preserve">I felt it was good. </t>
  </si>
  <si>
    <t xml:space="preserve">We all stayed in our areas. </t>
  </si>
  <si>
    <t>I got almost double</t>
  </si>
  <si>
    <t>Constitutional Decision 4, 5 (Reaffirm Overall Agreement: D4: Conservation Agreement, D5: Enforcement Agreement)</t>
  </si>
  <si>
    <t>Well done crew.</t>
  </si>
  <si>
    <t>Any changes for next round?</t>
  </si>
  <si>
    <r>
      <t>gg</t>
    </r>
    <r>
      <rPr>
        <sz val="11"/>
        <color rgb="FFFF0000"/>
        <rFont val="Calibri"/>
        <family val="2"/>
        <scheme val="minor"/>
      </rPr>
      <t xml:space="preserve"> </t>
    </r>
    <r>
      <rPr>
        <sz val="11"/>
        <color theme="1"/>
        <rFont val="Calibri"/>
        <family val="2"/>
        <scheme val="minor"/>
      </rPr>
      <t>[</t>
    </r>
    <r>
      <rPr>
        <i/>
        <sz val="11"/>
        <color theme="1"/>
        <rFont val="Calibri"/>
        <family val="2"/>
        <scheme val="minor"/>
      </rPr>
      <t>good game - Urban Dict 4/5/22</t>
    </r>
    <r>
      <rPr>
        <sz val="11"/>
        <color theme="1"/>
        <rFont val="Calibri"/>
        <family val="2"/>
        <scheme val="minor"/>
      </rPr>
      <t>]</t>
    </r>
  </si>
  <si>
    <t>Note: End of round after going ham (implies "eating" the tokens</t>
  </si>
  <si>
    <t>Constitutional Decision 6, 7: Overall Agreement (reaffirm conservation and enforcement agreements)</t>
  </si>
  <si>
    <t>Note: replying to P1 at Line 79</t>
  </si>
  <si>
    <t>Constitutional Decision 8: Players Commit to Continue Complying with Agreement, even if Communication Ends.</t>
  </si>
  <si>
    <r>
      <t>is this black mirror? [</t>
    </r>
    <r>
      <rPr>
        <i/>
        <sz val="11"/>
        <color theme="1"/>
        <rFont val="Calibri"/>
        <family val="2"/>
        <scheme val="minor"/>
      </rPr>
      <t>referring to popular show about dark/nefarious cooperation and social dilemmas</t>
    </r>
    <r>
      <rPr>
        <sz val="11"/>
        <color theme="1"/>
        <rFont val="Calibri"/>
        <family val="2"/>
        <scheme val="minor"/>
      </rPr>
      <t>]</t>
    </r>
  </si>
  <si>
    <r>
      <t>wtffff</t>
    </r>
    <r>
      <rPr>
        <sz val="11"/>
        <color rgb="FFFF0000"/>
        <rFont val="Calibri"/>
        <family val="2"/>
        <scheme val="minor"/>
      </rPr>
      <t xml:space="preserve"> </t>
    </r>
    <r>
      <rPr>
        <i/>
        <sz val="11"/>
        <color theme="1"/>
        <rFont val="Calibri"/>
        <family val="2"/>
        <scheme val="minor"/>
      </rPr>
      <t>[what the f*** - Urban Dict 4/5/22]</t>
    </r>
  </si>
  <si>
    <t>Note: refering to a checkerboard/cluster harvest strategy</t>
  </si>
  <si>
    <t>Note: a kind of private property or equal allocation rule</t>
  </si>
  <si>
    <t>NOTE: This is the point at which Player 4 finally agrees to Player 2's private property proposal</t>
  </si>
  <si>
    <t xml:space="preserve">dont go into other peoples turf </t>
  </si>
  <si>
    <t>or its chitty chitty bang bang</t>
  </si>
  <si>
    <t>Note: indicating penalty for lack of compliance (see also Line 41)</t>
  </si>
  <si>
    <t>2 that wont work</t>
  </si>
  <si>
    <t>its a group game for a reason</t>
  </si>
  <si>
    <t>(INPUT-)</t>
  </si>
  <si>
    <t xml:space="preserve">Note: There are two competeing proposals one for private property (P1 and P2) and one for selective and slower harvest from clusters (P3&amp;P4). In the end P3 &amp;P4 agree to second strategy. </t>
  </si>
  <si>
    <t>ENF THREATEN</t>
  </si>
  <si>
    <r>
      <t>lets hear it [</t>
    </r>
    <r>
      <rPr>
        <i/>
        <sz val="11"/>
        <color theme="1"/>
        <rFont val="Calibri"/>
        <family val="2"/>
        <scheme val="minor"/>
      </rPr>
      <t>Responding to Player 1 Line 87 @ 221.252 timestamp</t>
    </r>
    <r>
      <rPr>
        <sz val="11"/>
        <color theme="1"/>
        <rFont val="Calibri"/>
        <family val="2"/>
        <scheme val="minor"/>
      </rPr>
      <t>]</t>
    </r>
  </si>
  <si>
    <t>Constitutional Decision 3: Conservation Agreement (go slow)</t>
  </si>
  <si>
    <t>Note: this kind of statement, using humor to retaliate, is what is commonly known as a "diss" (disrespect"), hence, impolite</t>
  </si>
  <si>
    <t>Restorative Justice Event 1 (PLAYER 2 initiates making amends within the group.)</t>
  </si>
  <si>
    <t>Constitutional Decision 5: Enforcement Agreement (penalties if a player tries to collect all the tokens)</t>
  </si>
  <si>
    <t>Constitutional Decision 4: Conservation Agreement (reaffirm slow harvest in quasi-checkerboard/cluster; UPDATE with adaptive timing of end harvest)</t>
  </si>
  <si>
    <t>Note: Given the context, this is sarcasm</t>
  </si>
  <si>
    <t>Note: intent is less clear here</t>
  </si>
  <si>
    <t>Restorative Justice 2</t>
  </si>
  <si>
    <t>fk u ["f**k you"]</t>
  </si>
  <si>
    <t>THIS AINT NO PUZZLE</t>
  </si>
  <si>
    <t>YOU DUMBO</t>
  </si>
  <si>
    <t>it not a puzzlw,</t>
  </si>
  <si>
    <t>it just show how grups work together</t>
  </si>
  <si>
    <t>you dick head</t>
  </si>
  <si>
    <t>i wanted to work as a team</t>
  </si>
  <si>
    <t>but yall too greedy</t>
  </si>
  <si>
    <t>If we all choose one corner of the grid and delegate that corner to each of us we can farm… until the timer runs out</t>
  </si>
  <si>
    <t>the regenerating tokens</t>
  </si>
  <si>
    <t>Discussing Ecological Dynamics of Optimal Harvest Strategies (quasi-checkerboard/cultivate clusters)</t>
  </si>
  <si>
    <t xml:space="preserve">i say no penalties </t>
  </si>
  <si>
    <t>cause i want money</t>
  </si>
  <si>
    <t>Constitutional Decision 2: Enforcement Agreement (do not use penalties)</t>
  </si>
  <si>
    <t xml:space="preserve">I think we got this. </t>
  </si>
  <si>
    <t>I like the communication, team</t>
  </si>
  <si>
    <t>Restorative Justice Event 1 (Triggered by P1 penalizing P4 for harvesting in P1's plot)</t>
  </si>
  <si>
    <t>i'm concern with the political climate of the u.s. but that doesn't really matter rn [right now - Urban Dict 4/5/22]</t>
  </si>
  <si>
    <t>Note: Notice the large gap in timestamps between P3's proposal and P4 and others' reply. Suggests humor at Lines 63-66</t>
  </si>
  <si>
    <t>Enforcement: P3 Proposes penalties only for invading private property</t>
  </si>
  <si>
    <t xml:space="preserve">ohhh okay. </t>
  </si>
  <si>
    <t>thank you</t>
  </si>
  <si>
    <t xml:space="preserve">also lets do better to clear at 30 sec, </t>
  </si>
  <si>
    <t>i was late and missed some because of it</t>
  </si>
  <si>
    <t>Constitutional Decision 3: Conservation Agreement (UPDATE: begin end-of-Rd harvest at 30 secs, then free-for-all last 10 secs)</t>
  </si>
  <si>
    <t xml:space="preserve">Walls are fine if you want. </t>
  </si>
  <si>
    <t>I leave walls so my tokens regenerate faster</t>
  </si>
  <si>
    <t>Discussing Potential Ecological and Social Merits of Well-defined Boundaries using "Walls" of untouched Tokens</t>
  </si>
  <si>
    <t>Note: not designating this as a constitutional decision, because the intent quickly changes to sharing info/discussing ecological/social consequences, rather than trying to "choose" among alternatives</t>
  </si>
  <si>
    <t xml:space="preserve">Constitutional Decision 1, 2: </t>
  </si>
  <si>
    <t xml:space="preserve">so it think we need to go slower </t>
  </si>
  <si>
    <t>to let new ones appear</t>
  </si>
  <si>
    <t>will create more tokens</t>
  </si>
  <si>
    <t>yes…they reappear faster</t>
  </si>
  <si>
    <t>we need to take cons outisde of a box of 8</t>
  </si>
  <si>
    <t>so go for stray ones first?</t>
  </si>
  <si>
    <t>so how do we want to split it up like do it by number?</t>
  </si>
  <si>
    <t xml:space="preserve">im here lol just letting you all talk it out </t>
  </si>
  <si>
    <t>and ill follow</t>
  </si>
  <si>
    <r>
      <t>rt</t>
    </r>
    <r>
      <rPr>
        <sz val="11"/>
        <color rgb="FFFF0000"/>
        <rFont val="Calibri"/>
        <family val="2"/>
        <scheme val="minor"/>
      </rPr>
      <t xml:space="preserve"> </t>
    </r>
    <r>
      <rPr>
        <sz val="11"/>
        <color theme="1"/>
        <rFont val="Calibri"/>
        <family val="2"/>
        <scheme val="minor"/>
      </rPr>
      <t>[real talk - Urban Dict 4/5/22] what 2 said</t>
    </r>
  </si>
  <si>
    <t>D2: Enforcement Agreement (do not to use penalties; Lines 3-4, 18-34)</t>
  </si>
  <si>
    <r>
      <t>ok dang this slow af</t>
    </r>
    <r>
      <rPr>
        <sz val="11"/>
        <color rgb="FFFF0000"/>
        <rFont val="Calibri"/>
        <family val="2"/>
        <scheme val="minor"/>
      </rPr>
      <t xml:space="preserve"> </t>
    </r>
    <r>
      <rPr>
        <sz val="11"/>
        <color theme="1"/>
        <rFont val="Calibri"/>
        <family val="2"/>
        <scheme val="minor"/>
      </rPr>
      <t>[as f**k - Urban Dict 4/5/22]</t>
    </r>
  </si>
  <si>
    <t xml:space="preserve">I think that's lofty </t>
  </si>
  <si>
    <t>but we can try</t>
  </si>
  <si>
    <t xml:space="preserve">if they start to get scarce again, everyone stop and wait. </t>
  </si>
  <si>
    <t>we can't let them get down to two</t>
  </si>
  <si>
    <t>Constitutional Decision 3: Conservation Agreement (UPDATE: private property; each person cultivate and keep an 8-token cluster for free-for-all; go slower and be adaptive if needed to sustain the resource pool)</t>
  </si>
  <si>
    <t xml:space="preserve">what are the official sections </t>
  </si>
  <si>
    <t>and it would be easiest if we don't click around</t>
  </si>
  <si>
    <t>esketit ["let's get it", stated phonecially]</t>
  </si>
  <si>
    <t>Note: responding to P4 Line 105</t>
  </si>
  <si>
    <t>Note: responding to P2 Line 102</t>
  </si>
  <si>
    <t>Constitutional Decision 4: Conservation Agreement (reaffirm private property; UPDATE: clarify plots, clarify harvest locations/coordination)</t>
  </si>
  <si>
    <t>ok why</t>
  </si>
  <si>
    <t>is everything clustering on the rihgt damn</t>
  </si>
  <si>
    <t>my b ["my bad"]</t>
  </si>
  <si>
    <t>Note: given the context provided in Line 74, this appears to be empathy/sympathy for P4 having fewer tokens last round, not an apology for a perceived harm.</t>
  </si>
  <si>
    <t>try to leave tokens out unit ["until] time remains to certain point</t>
  </si>
  <si>
    <t>like to where we are only taking from the middle when theres all dont ["tokens"] around</t>
  </si>
  <si>
    <t>we should leave a cluster</t>
  </si>
  <si>
    <t>so that it can generate faster</t>
  </si>
  <si>
    <t>leave the middle of clusters</t>
  </si>
  <si>
    <t>D1 Conservation Agreement (wait for resources to fill, then selectively harvest from clusters (checkerboard), free-for-all last 30 secs)</t>
  </si>
  <si>
    <t>D2 Enforcement Agreement (coordinated punishment if strongly defect: Lines 13, 26-37, 39)</t>
  </si>
  <si>
    <t xml:space="preserve">pick a quadrant of the screen </t>
  </si>
  <si>
    <t>so we all arent making 1 big bald spot</t>
  </si>
  <si>
    <t>sorry.</t>
  </si>
  <si>
    <t>i though you guys started</t>
  </si>
  <si>
    <t xml:space="preserve">wait </t>
  </si>
  <si>
    <t>we will get best return on investment if we give it as much time as it needs</t>
  </si>
  <si>
    <t>Note: replying to P2 at Line 48.</t>
  </si>
  <si>
    <t>Note: looks like P4 ran out of time before round ended, to finish statement</t>
  </si>
  <si>
    <t>we still had quite a few left on the board</t>
  </si>
  <si>
    <t>I think the 2 phase growth and harvest is good;</t>
  </si>
  <si>
    <t>lets experiment with dialing in time.</t>
  </si>
  <si>
    <t>so pick from the middle of clusters?</t>
  </si>
  <si>
    <t>it should be about 2:45</t>
  </si>
  <si>
    <t>if we have 4 minutes a round</t>
  </si>
  <si>
    <t>Constitutional Decision 3: Conservation Agreement (UPDATE: refined the waiting period and end-of-round harvest (wait 30 secs, then "checkerboard" from already full clusters until last 45 seconds for free-for-all)</t>
  </si>
  <si>
    <t>so wait will ["till"] 210 s to harvest</t>
  </si>
  <si>
    <t xml:space="preserve">so my square policy didnt really help it felt like -- </t>
  </si>
  <si>
    <t>still alot of waiting</t>
  </si>
  <si>
    <t xml:space="preserve">lets get rid of the grow phase, </t>
  </si>
  <si>
    <t xml:space="preserve">as long as we take from centers it wont effect the overall growth in other areas </t>
  </si>
  <si>
    <t xml:space="preserve">I think the square policy is good </t>
  </si>
  <si>
    <t xml:space="preserve">but doesnt help much haha like we still maximized our profit </t>
  </si>
  <si>
    <t>by not letting non-growth tokens go to waste</t>
  </si>
  <si>
    <t xml:space="preserve">the square thing is def a keeper, </t>
  </si>
  <si>
    <t xml:space="preserve">we just have to get rid of the 30 second growth. </t>
  </si>
  <si>
    <t>that will produce less overall</t>
  </si>
  <si>
    <t>Note: I typically would code this only as RULE INFO (because agreement is not directly stated here); however, the entire discussion and solution is to address the same/similar/germaine question and proposal that P1 originally raised (which indicates prior/initial consent, because the final solution is the solution P1 originally suggested with a slight refinement.</t>
  </si>
  <si>
    <t>theres probs like 4-5 more rounds</t>
  </si>
  <si>
    <t xml:space="preserve">if we each make 2$ each round... thats 8-10$ more </t>
  </si>
  <si>
    <t>and im happy w that</t>
  </si>
  <si>
    <t xml:space="preserve">i agree 4. </t>
  </si>
  <si>
    <t>if i can make $20 total thats a decent wage lol</t>
  </si>
  <si>
    <t>Note: this is not simply being polite; the intent is to say "okay" and P4's recognition of the mutual understanding.</t>
  </si>
  <si>
    <t xml:space="preserve">if we go slowly and only get tokens from tokens that are touching them </t>
  </si>
  <si>
    <t>we get more</t>
  </si>
  <si>
    <t>you cant take everything you have to wait for them to regenerate</t>
  </si>
  <si>
    <t>on the practive ["practice"] I go so much money\</t>
  </si>
  <si>
    <t xml:space="preserve">it took me 45 seconds roughly in the practice round to get all of the remaining tokens </t>
  </si>
  <si>
    <t>and I only took tokens that were touched by at least two other tokens</t>
  </si>
  <si>
    <t>last 45 seconds</t>
  </si>
  <si>
    <t>but at the end</t>
  </si>
  <si>
    <t xml:space="preserve">okay yea </t>
  </si>
  <si>
    <t>thats what i meant</t>
  </si>
  <si>
    <t>Restorative Justice Event 1 (Line 12)</t>
  </si>
  <si>
    <t>watch this one [i.e., this "round"] have like 5 tokens</t>
  </si>
  <si>
    <t>Note: see Line 50 for additional context</t>
  </si>
  <si>
    <t xml:space="preserve">if youre patient you wont be broke broke </t>
  </si>
  <si>
    <t>but i feel u</t>
  </si>
  <si>
    <t xml:space="preserve">plz don't penalize </t>
  </si>
  <si>
    <t>it only hurts all of us??</t>
  </si>
  <si>
    <t>Note: responing to Line 32</t>
  </si>
  <si>
    <t>(RJ APOLOGY)</t>
  </si>
  <si>
    <r>
      <t>yo 3 wyd</t>
    </r>
    <r>
      <rPr>
        <sz val="11"/>
        <color rgb="FFFF0000"/>
        <rFont val="Calibri"/>
        <family val="2"/>
        <scheme val="minor"/>
      </rPr>
      <t xml:space="preserve"> </t>
    </r>
    <r>
      <rPr>
        <sz val="11"/>
        <color theme="1"/>
        <rFont val="Calibri"/>
        <family val="2"/>
        <scheme val="minor"/>
      </rPr>
      <t>[what you doing - Urban Dict 4/5/22] in my corner</t>
    </r>
  </si>
  <si>
    <t>fuck the corners</t>
  </si>
  <si>
    <t>its not working</t>
  </si>
  <si>
    <t>Note: said as a sign of empathy for P4</t>
  </si>
  <si>
    <r>
      <t>also wtf [</t>
    </r>
    <r>
      <rPr>
        <i/>
        <sz val="11"/>
        <color theme="1"/>
        <rFont val="Calibri"/>
        <family val="2"/>
        <scheme val="minor"/>
      </rPr>
      <t>what the f*** - Urban Dict 4/5/22</t>
    </r>
    <r>
      <rPr>
        <sz val="11"/>
        <color theme="1"/>
        <rFont val="Calibri"/>
        <family val="2"/>
        <scheme val="minor"/>
      </rPr>
      <t>] 1 you penalized me round 1... :(</t>
    </r>
  </si>
  <si>
    <r>
      <t>hm idk tbh</t>
    </r>
    <r>
      <rPr>
        <sz val="11"/>
        <color rgb="FFFF0000"/>
        <rFont val="Calibri"/>
        <family val="2"/>
        <scheme val="minor"/>
      </rPr>
      <t xml:space="preserve"> </t>
    </r>
    <r>
      <rPr>
        <sz val="11"/>
        <color theme="1"/>
        <rFont val="Calibri"/>
        <family val="2"/>
        <scheme val="minor"/>
      </rPr>
      <t>[I don't know to be honest - Urban Dict 4/5/22]</t>
    </r>
  </si>
  <si>
    <t xml:space="preserve">i think we should maybe try to share the last one </t>
  </si>
  <si>
    <t>some are at an advantage cause i play video games so</t>
  </si>
  <si>
    <t>Constitutional Decision 3: Conservation Agreement (UPDATE: no more private property; return to slow harvest in quasi-checkerboard, with free-for-all near end)</t>
  </si>
  <si>
    <t>Constitutional Decision 4: Enforcement Agreement (to ensure no-one abuses penalties, can use retaliatory penalty)</t>
  </si>
  <si>
    <t>it has to touch if its surrounded its better</t>
  </si>
  <si>
    <t>which forner ["corner"] is mine</t>
  </si>
  <si>
    <t>Note: P1 is attempting to explain the social and financial consequences of prior behavior (before they instantiated the current agreements), to help explain why corners may not be necessary.</t>
  </si>
  <si>
    <t xml:space="preserve">but if we each have our own corner we control how many pop up </t>
  </si>
  <si>
    <t>and then when we go ham at the end we have our own corners</t>
  </si>
  <si>
    <t xml:space="preserve">and we get more </t>
  </si>
  <si>
    <t>and dont take others</t>
  </si>
  <si>
    <t>Note: P4 is attempting to explain that with better defined private property boundaries/rules, individuals have more control over how to farm, which encourages better farming (patience), which yields better yields, and therefore, less competition among players/farms</t>
  </si>
  <si>
    <t xml:space="preserve">we still work together by optimizing how many we get </t>
  </si>
  <si>
    <t>but we control our own tokens and we dont step on each others toes</t>
  </si>
  <si>
    <t>yea clockwise ig ["I guess"]</t>
  </si>
  <si>
    <r>
      <t>i dont wanna do corners tbh [</t>
    </r>
    <r>
      <rPr>
        <i/>
        <sz val="11"/>
        <color theme="1"/>
        <rFont val="Calibri"/>
        <family val="2"/>
        <scheme val="minor"/>
      </rPr>
      <t>to be honest</t>
    </r>
    <r>
      <rPr>
        <sz val="11"/>
        <color theme="1"/>
        <rFont val="Calibri"/>
        <family val="2"/>
        <scheme val="minor"/>
      </rPr>
      <t>] it feels confinded</t>
    </r>
  </si>
  <si>
    <t>i dont wanna do corners tbh [to be honest]</t>
  </si>
  <si>
    <t xml:space="preserve"> it feels confined</t>
  </si>
  <si>
    <t>or 30 seconds</t>
  </si>
  <si>
    <t>Constitutional Decision 4: Conservation Agreement (no private property; rotate among corners every 30 secs)</t>
  </si>
  <si>
    <t xml:space="preserve">we still have an hour of this </t>
  </si>
  <si>
    <t xml:space="preserve">so we are not looking at a blank screen </t>
  </si>
  <si>
    <t>for three minutes each time</t>
  </si>
  <si>
    <t xml:space="preserve">I am fine with the fourth thing, </t>
  </si>
  <si>
    <t>just don't cross lines if we do that</t>
  </si>
  <si>
    <t>but sounds like a group plan</t>
  </si>
  <si>
    <t>im intrigued... , nice strategy!</t>
  </si>
  <si>
    <t xml:space="preserve">yes, we need to slow down, </t>
  </si>
  <si>
    <t>only thing i could do</t>
  </si>
  <si>
    <t xml:space="preserve">if we stick to our sections, no one steps on anyone's toes, slow down, </t>
  </si>
  <si>
    <t>but my point is still valid</t>
  </si>
  <si>
    <t xml:space="preserve">so i guess not, </t>
  </si>
  <si>
    <t>well i was trying to get you all to slow down so I guess not</t>
  </si>
  <si>
    <t>Note: see proposal at Line 10 Phrase 1</t>
  </si>
  <si>
    <t>if we need help slowing down</t>
  </si>
  <si>
    <t xml:space="preserve">ah i see isee! </t>
  </si>
  <si>
    <t>should we rresult to penalizing or no?</t>
  </si>
  <si>
    <t xml:space="preserve">Constitutional Decision 1,2: </t>
  </si>
  <si>
    <t>D2: Enforcement Agreement (penalize if private property rule broken; Lines 10, 12-29)</t>
  </si>
  <si>
    <t>D1: Conservation Agreement (private property, wait and harvest slowly; Lines 3-34)</t>
  </si>
  <si>
    <t>got 3-4 times as many as first two rounds,</t>
  </si>
  <si>
    <t>I'm pleased</t>
  </si>
  <si>
    <t>lets keep doing that</t>
  </si>
  <si>
    <t xml:space="preserve">I think that went well, </t>
  </si>
  <si>
    <t>what bout yall?</t>
  </si>
  <si>
    <t>but lwhen the time starts running out faster are we going crazy going stupid?...</t>
  </si>
  <si>
    <t>I mean i started at 45 seconds getting my own,</t>
  </si>
  <si>
    <t>i managed</t>
  </si>
  <si>
    <t xml:space="preserve">just make sure to keep track of time </t>
  </si>
  <si>
    <t>so you don't miss out on a whole dollar like i did lol</t>
  </si>
  <si>
    <t xml:space="preserve">you think he can read this </t>
  </si>
  <si>
    <t>and is like wtf</t>
  </si>
  <si>
    <t xml:space="preserve">it's pretty cool, </t>
  </si>
  <si>
    <t>we working well now!</t>
  </si>
  <si>
    <t>this group is awesome</t>
  </si>
  <si>
    <t>we gotta keep at it for sure!!</t>
  </si>
  <si>
    <t>"@4 and yes"</t>
  </si>
  <si>
    <t>hope there are like 8 more rounds</t>
  </si>
  <si>
    <t>for more money haha</t>
  </si>
  <si>
    <t xml:space="preserve">nice! </t>
  </si>
  <si>
    <t>I did even better that time</t>
  </si>
  <si>
    <t xml:space="preserve">yeah, just try to stay calm. </t>
  </si>
  <si>
    <t>At 50 seconds you have more than enough time to get your section</t>
  </si>
  <si>
    <t xml:space="preserve">i always forgett to wait lol </t>
  </si>
  <si>
    <t>but yes this is good</t>
  </si>
  <si>
    <t xml:space="preserve">Try to stick to the sections, though. </t>
  </si>
  <si>
    <t>it's what will benefit us all the most</t>
  </si>
  <si>
    <t xml:space="preserve">yeah like its how you all were going ham at the beginning because to get as much as you could, </t>
  </si>
  <si>
    <t xml:space="preserve">but now we work together, </t>
  </si>
  <si>
    <t>so we all can benefit</t>
  </si>
  <si>
    <t xml:space="preserve">If its not obvious we need to stop getting all the tokens at the beggining </t>
  </si>
  <si>
    <t>OK lets ... nd wait 30 sec i take rigth up</t>
  </si>
  <si>
    <t>go to each corner</t>
  </si>
  <si>
    <t>i take rigth up</t>
  </si>
  <si>
    <t>or they wont regenrate as fast or at all</t>
  </si>
  <si>
    <t xml:space="preserve">the strategy is to rapidly click them only at the very end (30 seconds left)..... besdies that we cant click them </t>
  </si>
  <si>
    <t>1 minute left</t>
  </si>
  <si>
    <t>okay thats fine</t>
  </si>
  <si>
    <t>just not ALL of them</t>
  </si>
  <si>
    <t>so im right left</t>
  </si>
  <si>
    <t>Constitutional Decision 1: Conservation Agreement (private property, wait first 30 secs, harvest slowly, then harvest quickly in last 60 secs)</t>
  </si>
  <si>
    <t>Constitutional Decision 2: Enforcement Agreement (use penalties if private property or wait rule broken)</t>
  </si>
  <si>
    <t>all of your corner</t>
  </si>
  <si>
    <t xml:space="preserve">why </t>
  </si>
  <si>
    <t>persons 2 and 3 … did you click</t>
  </si>
  <si>
    <t>Monitoring Behavior and Resource</t>
  </si>
  <si>
    <t>next ["time don't"] get all of yor things so fast</t>
  </si>
  <si>
    <t>bc now theyre not regenrating</t>
  </si>
  <si>
    <t>that was better guys</t>
  </si>
  <si>
    <t>but still not great</t>
  </si>
  <si>
    <t>lets wait 1 minute before eating</t>
  </si>
  <si>
    <t>Constitutional Decision 3: Conservation Agreement (UPDATE: reaffirm strong private property; wait longer (60 secs) before starting)</t>
  </si>
  <si>
    <t>Constitutional Decision 4, 5: Overall Agreement (reaffirm all conservation and enforcement agreements)</t>
  </si>
  <si>
    <r>
      <t>#3 wtf [</t>
    </r>
    <r>
      <rPr>
        <i/>
        <sz val="11"/>
        <color theme="1"/>
        <rFont val="Calibri"/>
        <family val="2"/>
        <scheme val="minor"/>
      </rPr>
      <t>what the f*** - Urban Dict 4/5/22</t>
    </r>
    <r>
      <rPr>
        <sz val="11"/>
        <color theme="1"/>
        <rFont val="Calibri"/>
        <family val="2"/>
        <scheme val="minor"/>
      </rPr>
      <t>]</t>
    </r>
  </si>
  <si>
    <t>Ok. Everyone listen There is a smart way to do this</t>
  </si>
  <si>
    <t>and number 3, you're kinda screwing it up</t>
  </si>
  <si>
    <t>but no matter</t>
  </si>
  <si>
    <t>First order of business. Monetary penalties is stupid, ...It's stupid. Agreed?</t>
  </si>
  <si>
    <t xml:space="preserve">it's costing you money. </t>
  </si>
  <si>
    <t>ya,</t>
  </si>
  <si>
    <t>the ones i did was to try and signal to #3</t>
  </si>
  <si>
    <t>Restorative Justice Event 1 (Lines 1-2, 14)</t>
  </si>
  <si>
    <t>The unfairness will be up to chance.</t>
  </si>
  <si>
    <t>Nobody can be done wrong by another's hand if we do quadrants</t>
  </si>
  <si>
    <t xml:space="preserve">And leave some until about the last 20 secs then pick them all up </t>
  </si>
  <si>
    <t>for max efficiency</t>
  </si>
  <si>
    <t>for not understanding before</t>
  </si>
  <si>
    <t xml:space="preserve">oh well lol i appologized </t>
  </si>
  <si>
    <t>and were doing better now</t>
  </si>
  <si>
    <t>I was trying to telepathically tell you all the plan ... but I guess that didn't get through huh</t>
  </si>
  <si>
    <t>before we had a chat</t>
  </si>
  <si>
    <t>Restorative Justice Event 2 (Line 52, 55-56, 61,67-68, 70)</t>
  </si>
  <si>
    <t xml:space="preserve">it's just that the anonymity </t>
  </si>
  <si>
    <t>increases the consistiency</t>
  </si>
  <si>
    <r>
      <t xml:space="preserve">Hippa </t>
    </r>
    <r>
      <rPr>
        <i/>
        <sz val="11"/>
        <color theme="1"/>
        <rFont val="Calibri"/>
        <family val="2"/>
        <scheme val="minor"/>
      </rPr>
      <t>[referring to HIPPA confidentiality requirements for participant identity, etc.</t>
    </r>
    <r>
      <rPr>
        <sz val="11"/>
        <color theme="1"/>
        <rFont val="Calibri"/>
        <family val="2"/>
        <scheme val="minor"/>
      </rPr>
      <t>]</t>
    </r>
  </si>
  <si>
    <t>how many more rounds</t>
  </si>
  <si>
    <t>lol we're golden</t>
  </si>
  <si>
    <t>CONSERVATION STRATEGY (Quality Code)</t>
  </si>
  <si>
    <t>Private property only</t>
  </si>
  <si>
    <t>Private property plus delayed harvest</t>
  </si>
  <si>
    <t>N/A</t>
  </si>
  <si>
    <t>Rd 1</t>
  </si>
  <si>
    <t>Rd 2</t>
  </si>
  <si>
    <t>Rd 3</t>
  </si>
  <si>
    <t>Score</t>
  </si>
  <si>
    <t>Refinement: increased the initial waiting period</t>
  </si>
  <si>
    <t>Refinement: refined by specifying the cyclic/periodic harvest rate (start and wait times) while thinning clusters</t>
  </si>
  <si>
    <t>Selectively harvest (thin) clusters; and wait until end-of-round to harvest most tokens</t>
  </si>
  <si>
    <t>Delay harvest; harvest slower; private property; and selectively harvest (thin) clusters</t>
  </si>
  <si>
    <t>Reaffirmed; and increased delay for onset of end-of-round harvest</t>
  </si>
  <si>
    <t>Reaffirmed; and refined specific timing of wait and onset of end-of round</t>
  </si>
  <si>
    <t>Slowed (cyclic harvest)</t>
  </si>
  <si>
    <t>Reaffirmed; and refined specific timing</t>
  </si>
  <si>
    <t>Reaffirmed; and further refined specific timing</t>
  </si>
  <si>
    <t>Delayed harvest; and private property</t>
  </si>
  <si>
    <t>Reaffirmed; refined by creating method to mark property lines</t>
  </si>
  <si>
    <t xml:space="preserve">Private property; and end-of-round harvest </t>
  </si>
  <si>
    <t>Reaffirmed; refined onset of end-of-round harvest</t>
  </si>
  <si>
    <t>Slow; and private property</t>
  </si>
  <si>
    <t>Slow; end-of-round harvest; private property; and checkerboard pattern of harvest</t>
  </si>
  <si>
    <t>Reaffirmed with slight refinements to timing, flexibility</t>
  </si>
  <si>
    <t>No strategy</t>
  </si>
  <si>
    <t>Discussed changes but none reached consensus (therefore default is status quo of "1")</t>
  </si>
  <si>
    <t>Reaffirmed; and added end-of-round harvest</t>
  </si>
  <si>
    <t>Reaffirmed; and refined onset of end-of-round harvest</t>
  </si>
  <si>
    <t>Private property</t>
  </si>
  <si>
    <t>Reaffirmed</t>
  </si>
  <si>
    <t>Checkerboard; and (adaptive) end-of-round harvest</t>
  </si>
  <si>
    <t>Reaffirmed: and updated onset of end-of-round harvest</t>
  </si>
  <si>
    <t>Private property; and thin clusters</t>
  </si>
  <si>
    <t>wait; end-of-round harvest; and thin clusters</t>
  </si>
  <si>
    <t>Reaffirmed; and refined by dropping waiting rule, updating onset of end-of-round harvest, and clarifying size of clusters to thin</t>
  </si>
  <si>
    <t>Reaffirmed; and refined timing of end-of-round harvest</t>
  </si>
  <si>
    <t>slow; and private property</t>
  </si>
  <si>
    <t>Update: added end-of-round harvest</t>
  </si>
  <si>
    <t>Update: further refined onset of end-of-round harvest</t>
  </si>
  <si>
    <t>Reaffirmed: and added end-of-round harvest</t>
  </si>
  <si>
    <t>Constitutional Decision 5: Conservation Agreement (UPDATE: Try for 70 tokens each, then decide what to do)</t>
  </si>
  <si>
    <t>Refined quotas and timing of end-of-round harvest</t>
  </si>
  <si>
    <t>Further refined quotas and timing of end-of-round harvest</t>
  </si>
  <si>
    <t xml:space="preserve">Slow; end-of-round harvest; and harvest in checkerboard pattern </t>
  </si>
  <si>
    <t>Reaffirmed; refined with adaptive management (discuss if resource pool is not restarted at beginning of round)</t>
  </si>
  <si>
    <t>Slow; end-of-round harvest; private property; and thin clusters</t>
  </si>
  <si>
    <t>Update: added waiting rule</t>
  </si>
  <si>
    <t>Reaffirmed: and added idea to leave 1 token at end of round in each property for regeneration</t>
  </si>
  <si>
    <t>Quota (harvest 30 tokens); end-of-round harvest; save a large cluster for end of round.</t>
  </si>
  <si>
    <t>Quota (harvest 40 tokens); end-of-round hravest; thin clusters</t>
  </si>
  <si>
    <t>Slow; checkerboard pattern</t>
  </si>
  <si>
    <t>Wait; end-of-round harvest; private property; thin clusters</t>
  </si>
  <si>
    <t>Reaffirmed: and updated timing of end-of-round harvest</t>
  </si>
  <si>
    <t>Slow; end-of-round; checkerboard pattern</t>
  </si>
  <si>
    <t>Reaffirmed; refined onset of end-of-round; and added private property</t>
  </si>
  <si>
    <t>(slow); private property; and checkerboard pattern of harvest</t>
  </si>
  <si>
    <t>Reaffirmed: added option for communal area with end-of-round harvest</t>
  </si>
  <si>
    <t>Reaffirmed: added end-of-round harvest</t>
  </si>
  <si>
    <t>(slow); private property; and checkerboard pattern</t>
  </si>
  <si>
    <t>(slow); private property; and cultivate clusters</t>
  </si>
  <si>
    <t>Reaffirmed: updated with end-of-round harvest, communal area, and start by harvesting lone tokens</t>
  </si>
  <si>
    <t>Reaffirmed: updated with strategy to compensate players with sparser areas</t>
  </si>
  <si>
    <t>Slow; end-of-round harvest; private property; and cultivate clusters</t>
  </si>
  <si>
    <t>Reaffirmed: and added waiting rule</t>
  </si>
  <si>
    <t>Updates: refined end-of-harvest</t>
  </si>
  <si>
    <t>Wait and go slow (general)</t>
  </si>
  <si>
    <t>Update: added private property</t>
  </si>
  <si>
    <t>Wait; end-of-round harvest; private property</t>
  </si>
  <si>
    <t>(Slow); private property; and checkerboard pattern</t>
  </si>
  <si>
    <t>(Slow); and checkerboard pattern</t>
  </si>
  <si>
    <t>Reaffirmed; attempted changes but was not successful</t>
  </si>
  <si>
    <t>Updated: added waiting rule</t>
  </si>
  <si>
    <t>Quasi-checkerboard pattern (general)</t>
  </si>
  <si>
    <t>Slow; end-of-harvest; and private property</t>
  </si>
  <si>
    <t>Wait; and private property</t>
  </si>
  <si>
    <t>New strategy: wait longer (100 secs); then free-for-all (no private property anymore)</t>
  </si>
  <si>
    <t>Updated: refined the onset of end-of-round harvest</t>
  </si>
  <si>
    <t>Slow; end-of-round harvest; private property</t>
  </si>
  <si>
    <t>Private Property</t>
  </si>
  <si>
    <t>Slow; private property; checkerboard</t>
  </si>
  <si>
    <t>Updated: added end-of-round harvest</t>
  </si>
  <si>
    <t>Reaffirmed: and clarified private property</t>
  </si>
  <si>
    <t>Reaffirmed: and refined onset of end-of-round harvest</t>
  </si>
  <si>
    <t>Wait; slow; end-of-round harvest; and thin clusters</t>
  </si>
  <si>
    <t>Wait; end-of-round harvest; and private property</t>
  </si>
  <si>
    <t>Constitutional Decision 4: Conservation Agreement (free for all last 5 secs )</t>
  </si>
  <si>
    <t>Slow; private property; (optional) to thin clusters</t>
  </si>
  <si>
    <t>Slow; end-of-round harvest; and private property (general)</t>
  </si>
  <si>
    <t>Reaffirmed; and added equity quota goal, end-of-round harvest</t>
  </si>
  <si>
    <t>Reaffirmed; and updated quota and onset of end-of-round harvest</t>
  </si>
  <si>
    <t>Added private property</t>
  </si>
  <si>
    <t>(slow); cyclic harvest; private property; and harvest in a checkerboard pattern</t>
  </si>
  <si>
    <t>Update: added end-of-round harvest (and rotating private properties)</t>
  </si>
  <si>
    <t>(Slow); end-of-round; private property; and cultivate clusters</t>
  </si>
  <si>
    <t>Updated: experiment with different harvest patterns (most of which checkerboard, cluster, columns)</t>
  </si>
  <si>
    <t>Reaffirmed: and harvest pattern (checkerboard, cluster, or columns) is up to individual plots</t>
  </si>
  <si>
    <t>Slow (by alternating who is the harvester each moment/second); cultivate clusters</t>
  </si>
  <si>
    <t>Slow (quota); end-of-round harvest; cultivate clusters</t>
  </si>
  <si>
    <t>Update: added communal area for end-of-round harvest</t>
  </si>
  <si>
    <t>(Slow); end-of-round harvest; checkerboard pattern</t>
  </si>
  <si>
    <t>(Slow); end-of-round harvest; quasi-checkerboard pattern (by harvesting in rows)</t>
  </si>
  <si>
    <t>End-of-round harvest; private property; and checkerboard pattern</t>
  </si>
  <si>
    <t xml:space="preserve">Decision 6: No Crossing Corners at full </t>
  </si>
  <si>
    <t>Reaffirmed; and rotate plots/P1 and 2 agree to alternating harvesters</t>
  </si>
  <si>
    <t>Update: refined onset of end-of-round harvest</t>
  </si>
  <si>
    <t>Slow; thin clusters; end-of-round harvest; "private property" each gets a cluster</t>
  </si>
  <si>
    <t>Constitutional Decision 1: Conservation Agreement (wait to collect any tokens for first 30 secs)</t>
  </si>
  <si>
    <t>Wait</t>
  </si>
  <si>
    <t>Wait/slow; end-of-round harvest; and cultivate clusters</t>
  </si>
  <si>
    <t>Wait; private property</t>
  </si>
  <si>
    <t>Wait; private property; cultivate clusters</t>
  </si>
  <si>
    <t>Wait; private property; and thin clusters</t>
  </si>
  <si>
    <t>Constitutional Decision 4, 5: (keep conservation and enforcement agreements throughout the rest of the game)</t>
  </si>
  <si>
    <t>Slow; end-of-round; and private property</t>
  </si>
  <si>
    <t>Constitutional Decision 5: Conservation Agreement (UPDATE: same as before, except start free-for-all earlier (90 secs left), and can thin out prior if getting too full)</t>
  </si>
  <si>
    <t>Reaffirmed; and added checkerboard harvest pattern</t>
  </si>
  <si>
    <t>Reaffirmed; and added quasi-checkerboard harvest pattern</t>
  </si>
  <si>
    <t>Slow; wait; end-of-round harvest; private property; and cultivate clusters</t>
  </si>
  <si>
    <t>Update: wait a little longer</t>
  </si>
  <si>
    <t>Update: wait a little more; and thin clusters in quasi-checkerboard pattern</t>
  </si>
  <si>
    <t>Slow; private property; and thin clusters</t>
  </si>
  <si>
    <t>Wait; end-of-round harvest; private property; and quasi-checkerboard harvest pattern</t>
  </si>
  <si>
    <t>Update: refined waiting period and onset of end-of-round harvest; and use checkerboard harvest pattern</t>
  </si>
  <si>
    <t>Update: further refined onset of the end-of-round harvest; and added an equity quota</t>
  </si>
  <si>
    <t>End-of-round harvest; and private property</t>
  </si>
  <si>
    <t>Slow; and thin clusters</t>
  </si>
  <si>
    <t>Constitutional Decision 6: Conservation Agreement (no private property)</t>
  </si>
  <si>
    <t>Free-for-all</t>
  </si>
  <si>
    <t>D1: Conservation Agreement (cyclic harvest: harvest 10 tokens, wait 10 secs, repeat)</t>
  </si>
  <si>
    <t>Slow down (by cyclic harvest)</t>
  </si>
  <si>
    <t>Slow; end-of-round harvest; private property; and each person cultivate a cluster for end-of-round</t>
  </si>
  <si>
    <t>Reaffirmed; refined plots and timing</t>
  </si>
  <si>
    <t>Slow; wait; end-of-round; thin clusters in checkerboard pattern</t>
  </si>
  <si>
    <t>Update: refined wait and onset of end-of-round harvest; refined checkerboard pattern of harvest</t>
  </si>
  <si>
    <t>Constitutional Decision 4: Conservation Agreement (Update: no wait rule &amp; affirm harvest middle tokens &amp; free for all last 75 secs)</t>
  </si>
  <si>
    <t>Update: remove wait rule</t>
  </si>
  <si>
    <t>Constitutional Decision 1: Conservation Agreement ( harvest slowly, free for all last 45 secs, &amp; informal private property)</t>
  </si>
  <si>
    <t>Slow; end-of-round harvest; and private property</t>
  </si>
  <si>
    <t>Slow; end-of-round harvest; quasi-checkerboard pattern of harvest (no private property)</t>
  </si>
  <si>
    <t>Update: agree to rotate starting positions to better equalize earnings</t>
  </si>
  <si>
    <t>Slow; wait; private property</t>
  </si>
  <si>
    <t>Constitutional Decision 3: Conservation Agreement (no free for all (stay in private property) &amp; update wait rule and collect all tokens in section at 40-50secs)</t>
  </si>
  <si>
    <t>Update: added/refined end-of-round harvest</t>
  </si>
  <si>
    <t>Slow; wait; end-of-round; and private property</t>
  </si>
  <si>
    <t>Update: wait longer</t>
  </si>
  <si>
    <t>Slow (by cyclic harvest)</t>
  </si>
  <si>
    <t>Slow (by cyclic: based on an equity-quota system); and set aside a patch (cluster) of tokens for end-of-round harvest</t>
  </si>
  <si>
    <t>Slow; cultivate clusters and thin the clusters</t>
  </si>
  <si>
    <t>Wait; private property; and checkerboard</t>
  </si>
  <si>
    <t>Update: go slower</t>
  </si>
  <si>
    <t>Final:</t>
  </si>
  <si>
    <t>Final</t>
  </si>
  <si>
    <t xml:space="preserve">Final </t>
  </si>
  <si>
    <t>Rd</t>
  </si>
  <si>
    <t>CUE</t>
  </si>
  <si>
    <t>ES</t>
  </si>
  <si>
    <t>*Note: this code is in reference to enforcement of their conservation agreement (lines 1-4); if we code their enforcement of the enforcement agreement, then we see they use coordinated punishment (i.e., score: 3) to enforce the "do not use" enforcement agreement (Lines 5-7)</t>
  </si>
  <si>
    <t>*Note: they say "no penalties" Rd2 and Rd3, but said in context of reaffirming all prior agreements (including use penalties if someone breaks the conservation agreement). So, "no penalties" seems to be shorthand for "unless someone enters your private property/breaks the agreement).</t>
  </si>
  <si>
    <t>*Makes system to communicate without accidental penalty</t>
  </si>
  <si>
    <t xml:space="preserve">*Reaffirms System </t>
  </si>
  <si>
    <t>DEMOCRATIC DECISION-MAKING INDEX (DDMI)</t>
  </si>
  <si>
    <t>Conservation Agreement(s)</t>
  </si>
  <si>
    <t>D1</t>
  </si>
  <si>
    <t>D2</t>
  </si>
  <si>
    <t>D3</t>
  </si>
  <si>
    <t>D4</t>
  </si>
  <si>
    <t>Enforcement Agreement(s)</t>
  </si>
  <si>
    <t>Note: From D6 about overall agreement(s)</t>
  </si>
  <si>
    <t>Note:From D6 about overall agreement(s)</t>
  </si>
  <si>
    <t>Mean</t>
  </si>
  <si>
    <t>Constitutional Decision 5: Overall Agreement (affirm both conservation and enforcement agreements)</t>
  </si>
  <si>
    <t>Note: From D4 (reaffirmed overall agreement(s)</t>
  </si>
  <si>
    <t>Constitutional Decision 6: Conservation Agreement (update wait/collect rule)</t>
  </si>
  <si>
    <t>Note: From D1 (addressing conservation and enforcement)</t>
  </si>
  <si>
    <t>Note: From D2 (reaffirmed overall agreement(s))</t>
  </si>
  <si>
    <t>Note: From D3 (reaffirmed prior agreement(s))</t>
  </si>
  <si>
    <t>Note: From D7 (reaffirmed prior conservation and enforcement agreements)</t>
  </si>
  <si>
    <t>Constitutional Decision 3: Overall Agreement (reaffirm prior agreements)</t>
  </si>
  <si>
    <t>Note: From D3 (reaffirmed conservation and enforcement agreements)</t>
  </si>
  <si>
    <t>Constitutional Decision 6, 7, 8: Conservation Agreement (UPDATES - Adaptive Management: D6 no more 15 sec waiting rule; D7 Default collect tokens surrounded by 3 or more tokens; D8 adjust in real-time if pool gets low)</t>
  </si>
  <si>
    <t>4, 4, 4</t>
  </si>
  <si>
    <t>4,4</t>
  </si>
  <si>
    <t>Note: From D4 (reaffirmed prior agreements)</t>
  </si>
  <si>
    <t>Constitutional Decision 5: Enforcement Agreement (UPDATE: if forced to use penalties, only penalize once w/ coordination plan)</t>
  </si>
  <si>
    <t>Note: D4 (Reaffirmed overall agreements)</t>
  </si>
  <si>
    <t>Constitutional Decision 10: Conservation Agreement (Reaffirm; UPDATE: group members will consider swapping like P3 but not obligated)</t>
  </si>
  <si>
    <t>Note: From D6 (reaffirm prior agreement(s))</t>
  </si>
  <si>
    <t>Constitutional Decision 4: Conservation Agreement (UPDATE: free for all last 45sec - 1 min)</t>
  </si>
  <si>
    <t>Note: From D7 (reaffirmed overall agreement(s))</t>
  </si>
  <si>
    <t>Constitutional Decision 3: Conservation and Enforcement Agreements (reaffirm existing agreements)</t>
  </si>
  <si>
    <t>2,2</t>
  </si>
  <si>
    <t>Note: From D3 (reaffirmed prior agreements)</t>
  </si>
  <si>
    <t>Note: From D4 (reaffirm overall agreement(s))</t>
  </si>
  <si>
    <t>Constitutional Decision 8: Enforcement Agreement (everyone penalize P4 for defecting?)</t>
  </si>
  <si>
    <t>Constitutional Decision 3: Conservation and Enforcement Agreement (reaffirm all prior agreements; commit to cooperate no matter what)</t>
  </si>
  <si>
    <t>Note: From D3 (reaffirmed all prior agreement(s))</t>
  </si>
  <si>
    <t>Note: From D5 (reaffirmed prior agreement(s))</t>
  </si>
  <si>
    <t>Note: From D4 (reaffirmed prior agreement(s))</t>
  </si>
  <si>
    <t>Note: From D2 (which is a complex decision event involving conservation and enforcement)</t>
  </si>
  <si>
    <t>Note: From D6 (reaffirm overall plan(s))</t>
  </si>
  <si>
    <t>Constitutional Decision 4: Overall Agreement (reaffirm both conservation and enforcement agreements)</t>
  </si>
  <si>
    <t>3,3</t>
  </si>
  <si>
    <t>Constitutional Decision 5: Reaffirmed Agreement(s) (continue to cooperate/obey agreement, even if enforcement disabled)</t>
  </si>
  <si>
    <t>D2: Enforcement Agreement (do not use penalties, Lines 25-26, 44-48) [BUT, at Line 145-146 P3 and P4 agree to coordinated punishment if P1 defects again]</t>
  </si>
  <si>
    <t>Constitutional Decision 2: Conservation Agreement (anyone can additionally have "weak" private property if they wish)</t>
  </si>
  <si>
    <t>1, 1</t>
  </si>
  <si>
    <t>NOTE: this event continues at Lines 90-95</t>
  </si>
  <si>
    <t>i dont want to be a hog</t>
  </si>
  <si>
    <t>Restorative Justice Event 1, 2: Player 2 (RJ1) &amp; 4 (RJ2) went into other players private properties and took tokens.</t>
  </si>
  <si>
    <t>Restorative Justice 3: Player 2 went into Player 4's private property and presumably took tokens</t>
  </si>
  <si>
    <t>Restorative Justice Event 1: Player 2 defected from agreement</t>
  </si>
  <si>
    <t xml:space="preserve">Restorative Justice Event 2, 3: </t>
  </si>
  <si>
    <t>RJ2: P2 is forgiven for Posed Harm of RJ Event 1 (by cooperating during the recent round)</t>
  </si>
  <si>
    <t>RJ3: P4 posed a harm and apologizes</t>
  </si>
  <si>
    <t>Restorative Justice 1: Player 1 entered Player 2's private property</t>
  </si>
  <si>
    <t>Restorative Justice Event 1 (accidental monetary penalty )</t>
  </si>
  <si>
    <t xml:space="preserve">Restorative Justice 2: (Addressing apparent confusion about P3 apparent (misperceived) non-compliance; Fixing perceived harm caused by this misconcept of enforcement). </t>
  </si>
  <si>
    <t xml:space="preserve">Restorative Justice Event 1: (accidental penalty) </t>
  </si>
  <si>
    <t>Restorative Justice Event 2 (Player 3 apologizes for possibly penalizing someone earlier)</t>
  </si>
  <si>
    <t>Restorative Justice Event 1 (Player 1 raises concern about Player 3's lack of restraint)</t>
  </si>
  <si>
    <t>0, 0</t>
  </si>
  <si>
    <t>0, 1</t>
  </si>
  <si>
    <t>Restorative Justice Event 1 (Concern over rule-breaking: conservation agreement, enforcement agreement)</t>
  </si>
  <si>
    <t>Restorative Justice Event 2 (Player 4 Defected)</t>
  </si>
  <si>
    <t>Restorative Justice Event 3 (Addressing Concern for P4's Lower Earnings)</t>
  </si>
  <si>
    <t>Restorative Justice Event 1 (Player 4 wants explanation/apology for Player 2's Uncooperativeness)</t>
  </si>
  <si>
    <t>Restorative Justice Event 3 (Player 3 triggers by shaming Player 4 for Breaking Enforcement Agreement)</t>
  </si>
  <si>
    <t>Restorative Justice Event 2: P1 Accidentally Entered P2's Private Property (continues at Lines 94-99)</t>
  </si>
  <si>
    <t>Restorative Justice 3 (Player 3 apologizes for penalizing Player 4 earlier)</t>
  </si>
  <si>
    <t>Restorative Justice Event 1: (Player 3 apologizes for penalizing during no-communication period)</t>
  </si>
  <si>
    <t>Restorative Justice Event 2 (Player 3 apologizes for harvesting too quickly: Line 74)</t>
  </si>
  <si>
    <t>Restorative Justice Event 3 (Line 77)</t>
  </si>
  <si>
    <t xml:space="preserve">Restorative Justice Event 3 (Player 1 apologizes and justifies use of penalty on Player 3) </t>
  </si>
  <si>
    <t xml:space="preserve">Enforcement </t>
  </si>
  <si>
    <t>Enforcement</t>
  </si>
  <si>
    <t>CHOOSE +/-</t>
  </si>
  <si>
    <t xml:space="preserve">RJ JUSTIFY </t>
  </si>
  <si>
    <t xml:space="preserve">RJ - </t>
  </si>
  <si>
    <t>RJ FORGIVE +/-</t>
  </si>
  <si>
    <t xml:space="preserve">ENF THREATEN </t>
  </si>
  <si>
    <t>SMALL TALK</t>
  </si>
  <si>
    <t>POLITE +/-</t>
  </si>
  <si>
    <t>INPUT -</t>
  </si>
  <si>
    <t>CODENAME</t>
  </si>
  <si>
    <t>Code#</t>
  </si>
  <si>
    <t>GOAL:SUSTAIN</t>
  </si>
  <si>
    <t>GOAL:MAX EARN</t>
  </si>
  <si>
    <t>RJ JUSTIFY:SOC INFO</t>
  </si>
  <si>
    <t>(RJ FORGIVE-)</t>
  </si>
  <si>
    <t>GOAL:CIVILITY</t>
  </si>
  <si>
    <t>(GOAL:COOP)</t>
  </si>
  <si>
    <t>(GOAL:EQUITY)</t>
  </si>
  <si>
    <t>RJ JUSTIFY:EXP INFO</t>
  </si>
  <si>
    <t>(GOAL:SUSTAIN)</t>
  </si>
  <si>
    <t>RJ JUSTIFY:MON EARN</t>
  </si>
  <si>
    <t>RJ JUSTIFY:MON BEH</t>
  </si>
  <si>
    <t>(GOAL:MAX EARN)</t>
  </si>
  <si>
    <t>RJ JUSTIFY:ECO INFO</t>
  </si>
  <si>
    <t>GOAL:$ INFO</t>
  </si>
  <si>
    <t>(RJ-)</t>
  </si>
  <si>
    <t>RJ JUSTIFY:MON RES</t>
  </si>
  <si>
    <t>RJ JUSTIFY:POSE HARM</t>
  </si>
  <si>
    <t>(GOAL:CIVILITY)</t>
  </si>
  <si>
    <t>RJ JUSTIFY:HUMOR</t>
  </si>
  <si>
    <t>RJ JUSTIFY:RULE INFO</t>
  </si>
  <si>
    <t>RJ:SOC INFO</t>
  </si>
  <si>
    <t>RJ JUSTIFY:GOAL:EQUITY</t>
  </si>
  <si>
    <t>GOAL:ACCOUNTABLE</t>
  </si>
  <si>
    <t>RJ JUSTIFY:ENF TELL</t>
  </si>
  <si>
    <t>Enforcement System</t>
  </si>
  <si>
    <t>Round 4</t>
  </si>
  <si>
    <t>Round 5</t>
  </si>
  <si>
    <t>Round 6</t>
  </si>
  <si>
    <t xml:space="preserve">Round 1 </t>
  </si>
  <si>
    <t>Round 2</t>
  </si>
  <si>
    <t>Round 3</t>
  </si>
  <si>
    <t>RD4</t>
  </si>
  <si>
    <t>RD5</t>
  </si>
  <si>
    <t>RD6</t>
  </si>
  <si>
    <t>*Reaffirm</t>
  </si>
  <si>
    <t>*Feared experimenters would force them to penalize but cooperated so everyone would lose same amount; a security measure against experimenters</t>
  </si>
  <si>
    <t>*Reaffirmed all prior agreements</t>
  </si>
  <si>
    <t>*Reaffirm prior agreements</t>
  </si>
  <si>
    <t xml:space="preserve">Final: </t>
  </si>
  <si>
    <t>*Reaffirm agreements</t>
  </si>
  <si>
    <t>*Reaffirm agreements; and restated lack of understanding of purpose of penalties (line 98)</t>
  </si>
  <si>
    <t>*Reaffirmed prior agreements</t>
  </si>
  <si>
    <t>*Reaffirmed</t>
  </si>
  <si>
    <t>*Discusses conceptualization at lines 75-79</t>
  </si>
  <si>
    <t>*Reaffirmed overal agreement "plan"</t>
  </si>
  <si>
    <t xml:space="preserve">*Reaffirmed </t>
  </si>
  <si>
    <t>*P2 proposes enforcement as useful detererrent but others dismiss this idea quickly without conceptual elaboration or discussion</t>
  </si>
  <si>
    <t>*P2 proposal revisited and gets immediate support from P3, and P4 (later)</t>
  </si>
  <si>
    <t>*Reaffirmed overall strategy</t>
  </si>
  <si>
    <t>*Reafirrmed overall strategy</t>
  </si>
  <si>
    <t>*Agreed to penalize ("2') anyone who penalized themselves, but none for conservation enforcement.</t>
  </si>
  <si>
    <t>final</t>
  </si>
  <si>
    <t xml:space="preserve">DDMI </t>
  </si>
  <si>
    <t>DDMI</t>
  </si>
  <si>
    <t>Coder2</t>
  </si>
  <si>
    <t>Coder1</t>
  </si>
  <si>
    <t>Coder 1</t>
  </si>
  <si>
    <t>Coder 2</t>
  </si>
  <si>
    <t xml:space="preserve">Round 4 </t>
  </si>
  <si>
    <t>Round 1</t>
  </si>
  <si>
    <t xml:space="preserve">Coder 1 </t>
  </si>
  <si>
    <t>Rd 4</t>
  </si>
  <si>
    <t>Rd 5</t>
  </si>
  <si>
    <t>Rd 6</t>
  </si>
  <si>
    <t>Codes Applied</t>
  </si>
  <si>
    <t>Group</t>
  </si>
  <si>
    <t>Coder 1 CUE Rd1</t>
  </si>
  <si>
    <t>Coder 1 CUE Rd2</t>
  </si>
  <si>
    <t>Coder 1 CUE Rd3</t>
  </si>
  <si>
    <t>Coder 2 Cue Rd1</t>
  </si>
  <si>
    <t>Coder 2 Cue Rd2</t>
  </si>
  <si>
    <t>Coder 2 Cue Rd3</t>
  </si>
  <si>
    <t>Coder 1 ES Rd1</t>
  </si>
  <si>
    <t>Coder 1 ES Rd2</t>
  </si>
  <si>
    <t>Coder 1 ES Rd3</t>
  </si>
  <si>
    <t>Coder 2 ES Rd1</t>
  </si>
  <si>
    <t>Coder 2 ES Rd2</t>
  </si>
  <si>
    <t>Coder 2 ES Rd3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</si>
</sst>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b/>
      <i/>
      <sz val="11"/>
      <color theme="1"/>
      <name val="Calibri"/>
      <family val="2"/>
      <scheme val="minor"/>
    </font>
    <font>
      <b/>
      <sz val="11"/>
      <color rgb="FF7030A0"/>
      <name val="Calibri"/>
      <family val="2"/>
      <scheme val="minor"/>
    </font>
    <font>
      <i/>
      <sz val="11"/>
      <color theme="1"/>
      <name val="Calibri"/>
      <family val="2"/>
      <scheme val="minor"/>
    </font>
    <font>
      <sz val="11"/>
      <name val="Calibri"/>
      <family val="2"/>
      <scheme val="minor"/>
    </font>
    <font>
      <b/>
      <i/>
      <sz val="11"/>
      <name val="Calibri"/>
      <family val="2"/>
      <scheme val="minor"/>
    </font>
    <font>
      <i/>
      <sz val="11"/>
      <name val="Calibri"/>
      <family val="2"/>
      <scheme val="minor"/>
    </font>
    <font>
      <sz val="8"/>
      <name val="Calibri"/>
      <family val="2"/>
      <scheme val="minor"/>
    </font>
    <font>
      <sz val="11"/>
      <color rgb="FFC00000"/>
      <name val="Calibri"/>
      <family val="2"/>
      <scheme val="minor"/>
    </font>
    <font>
      <b/>
      <sz val="11"/>
      <color rgb="FFC00000"/>
      <name val="Calibri"/>
      <family val="2"/>
      <scheme val="minor"/>
    </font>
    <font>
      <strike/>
      <sz val="11"/>
      <color theme="1"/>
      <name val="Calibri"/>
      <family val="2"/>
      <scheme val="minor"/>
    </font>
    <font>
      <i/>
      <sz val="11"/>
      <color rgb="FFFF0000"/>
      <name val="Calibri"/>
      <family val="2"/>
      <scheme val="minor"/>
    </font>
    <font>
      <b/>
      <i/>
      <sz val="11"/>
      <color rgb="FF7030A0"/>
      <name val="Calibri"/>
      <family val="2"/>
      <scheme val="minor"/>
    </font>
    <font>
      <b/>
      <sz val="11"/>
      <name val="Calibri"/>
      <family val="2"/>
      <scheme val="minor"/>
    </font>
    <font>
      <u/>
      <sz val="11"/>
      <color theme="10"/>
      <name val="Calibri"/>
      <family val="2"/>
      <scheme val="minor"/>
    </font>
    <font>
      <b/>
      <sz val="11"/>
      <color rgb="FF00B050"/>
      <name val="Calibri"/>
      <family val="2"/>
      <scheme val="minor"/>
    </font>
    <font>
      <strike/>
      <sz val="11"/>
      <name val="Calibri"/>
      <family val="2"/>
      <scheme val="minor"/>
    </font>
    <font>
      <b/>
      <i/>
      <strike/>
      <sz val="11"/>
      <color theme="1"/>
      <name val="Calibri"/>
      <family val="2"/>
      <scheme val="minor"/>
    </font>
    <font>
      <i/>
      <strike/>
      <sz val="11"/>
      <color theme="1"/>
      <name val="Calibri"/>
      <family val="2"/>
      <scheme val="minor"/>
    </font>
    <font>
      <sz val="11"/>
      <color rgb="FF00B050"/>
      <name val="Calibri"/>
      <family val="2"/>
      <scheme val="minor"/>
    </font>
    <font>
      <u/>
      <sz val="11"/>
      <color theme="1"/>
      <name val="Calibri"/>
      <family val="2"/>
      <scheme val="minor"/>
    </font>
    <font>
      <b/>
      <u/>
      <sz val="11"/>
      <color theme="1"/>
      <name val="Calibri"/>
      <family val="2"/>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0" tint="-0.34998626667073579"/>
        <bgColor indexed="64"/>
      </patternFill>
    </fill>
    <fill>
      <patternFill patternType="solid">
        <fgColor rgb="FFFFC000"/>
        <bgColor indexed="64"/>
      </patternFill>
    </fill>
    <fill>
      <patternFill patternType="solid">
        <fgColor theme="4" tint="0.79998168889431442"/>
        <bgColor indexed="64"/>
      </patternFill>
    </fill>
    <fill>
      <patternFill patternType="solid">
        <fgColor theme="7"/>
        <bgColor indexed="64"/>
      </patternFill>
    </fill>
    <fill>
      <patternFill patternType="solid">
        <fgColor theme="0"/>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2" tint="-0.14999847407452621"/>
        <bgColor indexed="64"/>
      </patternFill>
    </fill>
    <fill>
      <patternFill patternType="solid">
        <fgColor theme="4" tint="0.59999389629810485"/>
        <bgColor indexed="64"/>
      </patternFill>
    </fill>
    <fill>
      <patternFill patternType="solid">
        <fgColor theme="0" tint="-0.249977111117893"/>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32" fillId="0" borderId="0" applyNumberFormat="0" applyFill="0" applyBorder="0" applyAlignment="0" applyProtection="0"/>
  </cellStyleXfs>
  <cellXfs count="156">
    <xf numFmtId="0" fontId="0" fillId="0" borderId="0" xfId="0"/>
    <xf numFmtId="20" fontId="0" fillId="0" borderId="0" xfId="0" applyNumberFormat="1"/>
    <xf numFmtId="11" fontId="0" fillId="0" borderId="0" xfId="0" applyNumberFormat="1"/>
    <xf numFmtId="16" fontId="0" fillId="0" borderId="0" xfId="0" applyNumberFormat="1"/>
    <xf numFmtId="0" fontId="0" fillId="0" borderId="0" xfId="0" applyAlignment="1">
      <alignment horizontal="center"/>
    </xf>
    <xf numFmtId="0" fontId="18"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left"/>
    </xf>
    <xf numFmtId="0" fontId="18" fillId="0" borderId="0" xfId="0" applyFont="1" applyAlignment="1">
      <alignment horizontal="center"/>
    </xf>
    <xf numFmtId="0" fontId="16" fillId="34" borderId="0" xfId="0" applyFont="1" applyFill="1" applyAlignment="1">
      <alignment horizontal="center"/>
    </xf>
    <xf numFmtId="0" fontId="16" fillId="33" borderId="0" xfId="0" applyFont="1" applyFill="1" applyAlignment="1">
      <alignment horizontal="center"/>
    </xf>
    <xf numFmtId="0" fontId="16" fillId="34" borderId="0" xfId="0" applyFont="1" applyFill="1"/>
    <xf numFmtId="0" fontId="16" fillId="33" borderId="0" xfId="0" applyFont="1" applyFill="1"/>
    <xf numFmtId="0" fontId="16" fillId="34" borderId="0" xfId="0" applyFont="1" applyFill="1" applyAlignment="1">
      <alignment horizontal="left"/>
    </xf>
    <xf numFmtId="0" fontId="16" fillId="33" borderId="0" xfId="0" applyFont="1" applyFill="1" applyAlignment="1">
      <alignment horizontal="left"/>
    </xf>
    <xf numFmtId="0" fontId="0" fillId="0" borderId="0" xfId="0" applyAlignment="1">
      <alignment horizontal="left"/>
    </xf>
    <xf numFmtId="0" fontId="18" fillId="0" borderId="0" xfId="0" applyFont="1" applyAlignment="1">
      <alignment horizontal="left"/>
    </xf>
    <xf numFmtId="0" fontId="0" fillId="34" borderId="0" xfId="0" applyFill="1" applyAlignment="1">
      <alignment horizontal="center"/>
    </xf>
    <xf numFmtId="0" fontId="0" fillId="33" borderId="0" xfId="0" applyFill="1" applyAlignment="1">
      <alignment horizontal="center"/>
    </xf>
    <xf numFmtId="0" fontId="19" fillId="0" borderId="0" xfId="0" applyFont="1" applyAlignment="1">
      <alignment horizontal="center"/>
    </xf>
    <xf numFmtId="0" fontId="0" fillId="0" borderId="10" xfId="0" applyBorder="1" applyAlignment="1">
      <alignment horizontal="center"/>
    </xf>
    <xf numFmtId="0" fontId="0" fillId="0" borderId="10" xfId="0" applyBorder="1"/>
    <xf numFmtId="0" fontId="0" fillId="0" borderId="10" xfId="0" applyBorder="1" applyAlignment="1">
      <alignment horizontal="left"/>
    </xf>
    <xf numFmtId="20" fontId="0" fillId="0" borderId="0" xfId="0" applyNumberFormat="1" applyAlignment="1">
      <alignment horizontal="left"/>
    </xf>
    <xf numFmtId="0" fontId="18" fillId="0" borderId="10" xfId="0" applyFont="1" applyBorder="1" applyAlignment="1">
      <alignment horizontal="center"/>
    </xf>
    <xf numFmtId="11" fontId="0" fillId="0" borderId="0" xfId="0" applyNumberFormat="1" applyAlignment="1">
      <alignment horizontal="left"/>
    </xf>
    <xf numFmtId="0" fontId="20" fillId="0" borderId="0" xfId="0" applyFont="1" applyAlignment="1">
      <alignment horizontal="left"/>
    </xf>
    <xf numFmtId="0" fontId="20" fillId="0" borderId="0" xfId="0" applyFont="1"/>
    <xf numFmtId="0" fontId="19" fillId="0" borderId="0" xfId="0" applyFont="1"/>
    <xf numFmtId="16" fontId="0" fillId="0" borderId="0" xfId="0" applyNumberFormat="1" applyAlignment="1">
      <alignment horizontal="left"/>
    </xf>
    <xf numFmtId="0" fontId="19" fillId="0" borderId="0" xfId="0" applyFont="1" applyAlignment="1">
      <alignment horizontal="left"/>
    </xf>
    <xf numFmtId="0" fontId="19" fillId="0" borderId="10" xfId="0" applyFont="1" applyBorder="1"/>
    <xf numFmtId="0" fontId="19" fillId="0" borderId="10" xfId="0" applyFont="1" applyBorder="1" applyAlignment="1">
      <alignment horizontal="center"/>
    </xf>
    <xf numFmtId="0" fontId="19" fillId="0" borderId="10" xfId="0" applyFont="1" applyBorder="1" applyAlignment="1">
      <alignment horizontal="left"/>
    </xf>
    <xf numFmtId="11" fontId="0" fillId="0" borderId="10" xfId="0" applyNumberFormat="1" applyBorder="1"/>
    <xf numFmtId="0" fontId="0" fillId="35" borderId="0" xfId="0" applyFill="1"/>
    <xf numFmtId="0" fontId="21" fillId="0" borderId="0" xfId="0" applyFont="1" applyAlignment="1">
      <alignment horizontal="center"/>
    </xf>
    <xf numFmtId="0" fontId="21" fillId="0" borderId="0" xfId="0" applyFont="1"/>
    <xf numFmtId="0" fontId="21" fillId="0" borderId="0" xfId="0" applyFont="1" applyAlignment="1">
      <alignment horizontal="left"/>
    </xf>
    <xf numFmtId="0" fontId="0" fillId="34" borderId="0" xfId="0" applyFill="1"/>
    <xf numFmtId="0" fontId="14" fillId="0" borderId="0" xfId="0" applyFont="1"/>
    <xf numFmtId="0" fontId="22" fillId="0" borderId="0" xfId="0" applyFont="1" applyAlignment="1">
      <alignment horizontal="center"/>
    </xf>
    <xf numFmtId="0" fontId="22" fillId="0" borderId="0" xfId="0" applyFont="1"/>
    <xf numFmtId="0" fontId="22" fillId="0" borderId="0" xfId="0" applyFont="1" applyAlignment="1">
      <alignment horizontal="left"/>
    </xf>
    <xf numFmtId="0" fontId="14" fillId="0" borderId="0" xfId="0" applyFont="1" applyAlignment="1">
      <alignment horizontal="center"/>
    </xf>
    <xf numFmtId="0" fontId="14" fillId="0" borderId="0" xfId="0" applyFont="1" applyAlignment="1">
      <alignment horizontal="left"/>
    </xf>
    <xf numFmtId="0" fontId="23" fillId="0" borderId="0" xfId="0" applyFont="1" applyAlignment="1">
      <alignment horizontal="left"/>
    </xf>
    <xf numFmtId="11" fontId="20" fillId="0" borderId="0" xfId="0" applyNumberFormat="1" applyFont="1"/>
    <xf numFmtId="0" fontId="26" fillId="0" borderId="0" xfId="0" applyFont="1" applyAlignment="1">
      <alignment horizontal="center"/>
    </xf>
    <xf numFmtId="0" fontId="26" fillId="0" borderId="0" xfId="0" applyFont="1"/>
    <xf numFmtId="0" fontId="26" fillId="0" borderId="0" xfId="0" applyFont="1" applyAlignment="1">
      <alignment horizontal="left"/>
    </xf>
    <xf numFmtId="0" fontId="27" fillId="0" borderId="0" xfId="0" applyFont="1" applyAlignment="1">
      <alignment horizontal="center"/>
    </xf>
    <xf numFmtId="0" fontId="27" fillId="0" borderId="0" xfId="0" applyFont="1" applyAlignment="1">
      <alignment horizontal="left"/>
    </xf>
    <xf numFmtId="0" fontId="27" fillId="0" borderId="0" xfId="0" applyFont="1"/>
    <xf numFmtId="11" fontId="27" fillId="0" borderId="0" xfId="0" applyNumberFormat="1" applyFont="1"/>
    <xf numFmtId="0" fontId="28" fillId="0" borderId="0" xfId="0" applyFont="1"/>
    <xf numFmtId="0" fontId="21" fillId="36" borderId="0" xfId="0" applyFont="1" applyFill="1"/>
    <xf numFmtId="0" fontId="21" fillId="36" borderId="0" xfId="0" applyFont="1" applyFill="1" applyAlignment="1">
      <alignment horizontal="left"/>
    </xf>
    <xf numFmtId="0" fontId="0" fillId="36" borderId="0" xfId="0" applyFill="1"/>
    <xf numFmtId="0" fontId="0" fillId="36" borderId="0" xfId="0" applyFill="1" applyAlignment="1">
      <alignment horizontal="left"/>
    </xf>
    <xf numFmtId="0" fontId="24" fillId="36" borderId="0" xfId="0" applyFont="1" applyFill="1" applyAlignment="1">
      <alignment horizontal="left"/>
    </xf>
    <xf numFmtId="0" fontId="30" fillId="0" borderId="0" xfId="0" applyFont="1"/>
    <xf numFmtId="49" fontId="32" fillId="0" borderId="0" xfId="42" applyNumberFormat="1" applyAlignment="1">
      <alignment horizontal="left"/>
    </xf>
    <xf numFmtId="0" fontId="31" fillId="0" borderId="0" xfId="0" applyFont="1" applyAlignment="1">
      <alignment horizontal="left"/>
    </xf>
    <xf numFmtId="0" fontId="29" fillId="0" borderId="0" xfId="0" applyFont="1"/>
    <xf numFmtId="0" fontId="24" fillId="36" borderId="0" xfId="0" applyFont="1" applyFill="1"/>
    <xf numFmtId="0" fontId="29" fillId="0" borderId="0" xfId="0" applyFont="1" applyAlignment="1">
      <alignment horizontal="left"/>
    </xf>
    <xf numFmtId="0" fontId="31" fillId="0" borderId="0" xfId="0" applyFont="1" applyAlignment="1">
      <alignment horizontal="center"/>
    </xf>
    <xf numFmtId="0" fontId="28" fillId="0" borderId="0" xfId="0" applyFont="1" applyAlignment="1">
      <alignment horizontal="center"/>
    </xf>
    <xf numFmtId="0" fontId="31" fillId="34" borderId="0" xfId="0" applyFont="1" applyFill="1" applyAlignment="1">
      <alignment horizontal="left"/>
    </xf>
    <xf numFmtId="0" fontId="31" fillId="34" borderId="0" xfId="0" applyFont="1" applyFill="1" applyAlignment="1">
      <alignment horizontal="center"/>
    </xf>
    <xf numFmtId="0" fontId="22" fillId="34" borderId="0" xfId="0" applyFont="1" applyFill="1" applyAlignment="1">
      <alignment horizontal="center"/>
    </xf>
    <xf numFmtId="0" fontId="22" fillId="34" borderId="0" xfId="0" applyFont="1" applyFill="1"/>
    <xf numFmtId="0" fontId="22" fillId="37" borderId="0" xfId="0" applyFont="1" applyFill="1"/>
    <xf numFmtId="0" fontId="0" fillId="33" borderId="0" xfId="0" applyFill="1"/>
    <xf numFmtId="0" fontId="0" fillId="37" borderId="0" xfId="0" applyFill="1"/>
    <xf numFmtId="0" fontId="30" fillId="0" borderId="10" xfId="0" applyFont="1" applyBorder="1" applyAlignment="1">
      <alignment horizontal="left"/>
    </xf>
    <xf numFmtId="0" fontId="31" fillId="33" borderId="0" xfId="0" applyFont="1" applyFill="1" applyAlignment="1">
      <alignment horizontal="center"/>
    </xf>
    <xf numFmtId="0" fontId="31" fillId="33" borderId="0" xfId="0" applyFont="1" applyFill="1" applyAlignment="1">
      <alignment horizontal="left"/>
    </xf>
    <xf numFmtId="0" fontId="22" fillId="33" borderId="0" xfId="0" applyFont="1" applyFill="1" applyAlignment="1">
      <alignment horizontal="center"/>
    </xf>
    <xf numFmtId="0" fontId="31" fillId="33" borderId="0" xfId="0" applyFont="1" applyFill="1"/>
    <xf numFmtId="0" fontId="22" fillId="33" borderId="0" xfId="0" applyFont="1" applyFill="1"/>
    <xf numFmtId="0" fontId="24" fillId="0" borderId="0" xfId="0" applyFont="1" applyAlignment="1">
      <alignment horizontal="center"/>
    </xf>
    <xf numFmtId="0" fontId="34" fillId="0" borderId="0" xfId="0" applyFont="1" applyAlignment="1">
      <alignment horizontal="center"/>
    </xf>
    <xf numFmtId="0" fontId="36" fillId="0" borderId="0" xfId="0" applyFont="1" applyAlignment="1">
      <alignment horizontal="left"/>
    </xf>
    <xf numFmtId="0" fontId="22" fillId="36" borderId="0" xfId="0" applyFont="1" applyFill="1" applyAlignment="1">
      <alignment horizontal="left"/>
    </xf>
    <xf numFmtId="0" fontId="37" fillId="0" borderId="0" xfId="0" applyFont="1"/>
    <xf numFmtId="0" fontId="29" fillId="36" borderId="0" xfId="0" applyFont="1" applyFill="1" applyAlignment="1">
      <alignment horizontal="left"/>
    </xf>
    <xf numFmtId="0" fontId="35" fillId="0" borderId="0" xfId="0" applyFont="1" applyAlignment="1">
      <alignment horizontal="center"/>
    </xf>
    <xf numFmtId="0" fontId="0" fillId="38" borderId="0" xfId="0" applyFill="1" applyAlignment="1">
      <alignment horizontal="center"/>
    </xf>
    <xf numFmtId="0" fontId="0" fillId="38" borderId="0" xfId="0" applyFill="1" applyAlignment="1">
      <alignment horizontal="left"/>
    </xf>
    <xf numFmtId="0" fontId="0" fillId="38" borderId="0" xfId="0" applyFill="1"/>
    <xf numFmtId="0" fontId="21" fillId="39" borderId="0" xfId="0" applyFont="1" applyFill="1" applyAlignment="1">
      <alignment horizontal="left"/>
    </xf>
    <xf numFmtId="0" fontId="21" fillId="39" borderId="0" xfId="0" applyFont="1" applyFill="1"/>
    <xf numFmtId="0" fontId="24" fillId="0" borderId="0" xfId="0" applyFont="1" applyAlignment="1">
      <alignment horizontal="left"/>
    </xf>
    <xf numFmtId="0" fontId="24" fillId="0" borderId="0" xfId="0" applyFont="1"/>
    <xf numFmtId="0" fontId="30" fillId="0" borderId="0" xfId="0" applyFont="1" applyAlignment="1">
      <alignment horizontal="left"/>
    </xf>
    <xf numFmtId="0" fontId="38" fillId="0" borderId="0" xfId="0" applyFont="1" applyAlignment="1">
      <alignment horizontal="center"/>
    </xf>
    <xf numFmtId="0" fontId="0" fillId="34" borderId="0" xfId="0" applyFill="1" applyAlignment="1">
      <alignment horizontal="center" vertical="center"/>
    </xf>
    <xf numFmtId="0" fontId="16" fillId="0" borderId="0" xfId="0" applyFont="1" applyAlignment="1">
      <alignment horizontal="center" vertical="center"/>
    </xf>
    <xf numFmtId="0" fontId="0" fillId="33" borderId="0" xfId="0" applyFill="1" applyAlignment="1">
      <alignment horizontal="center" vertical="center"/>
    </xf>
    <xf numFmtId="0" fontId="0" fillId="0" borderId="0" xfId="0" applyAlignment="1">
      <alignment horizontal="center" vertical="center"/>
    </xf>
    <xf numFmtId="0" fontId="16" fillId="38" borderId="0" xfId="0" applyFont="1" applyFill="1" applyAlignment="1">
      <alignment horizontal="center"/>
    </xf>
    <xf numFmtId="0" fontId="16" fillId="38" borderId="0" xfId="0" applyFont="1" applyFill="1" applyAlignment="1">
      <alignment horizontal="left"/>
    </xf>
    <xf numFmtId="0" fontId="16" fillId="40" borderId="0" xfId="0" applyFont="1" applyFill="1" applyAlignment="1">
      <alignment horizontal="left"/>
    </xf>
    <xf numFmtId="0" fontId="0" fillId="40" borderId="0" xfId="0" applyFill="1" applyAlignment="1">
      <alignment horizontal="center"/>
    </xf>
    <xf numFmtId="0" fontId="16" fillId="0" borderId="10" xfId="0" applyFont="1" applyBorder="1" applyAlignment="1">
      <alignment horizontal="center"/>
    </xf>
    <xf numFmtId="0" fontId="21" fillId="42" borderId="0" xfId="0" applyFont="1" applyFill="1" applyAlignment="1">
      <alignment horizontal="left"/>
    </xf>
    <xf numFmtId="0" fontId="21" fillId="43" borderId="0" xfId="0" applyFont="1" applyFill="1" applyAlignment="1">
      <alignment horizontal="left"/>
    </xf>
    <xf numFmtId="0" fontId="21" fillId="41" borderId="0" xfId="0" applyFont="1" applyFill="1" applyAlignment="1">
      <alignment horizontal="left"/>
    </xf>
    <xf numFmtId="0" fontId="18" fillId="40" borderId="0" xfId="0" applyFont="1" applyFill="1" applyAlignment="1">
      <alignment horizontal="left"/>
    </xf>
    <xf numFmtId="0" fontId="21" fillId="40" borderId="0" xfId="0" applyFont="1" applyFill="1" applyAlignment="1">
      <alignment horizontal="left"/>
    </xf>
    <xf numFmtId="0" fontId="39" fillId="0" borderId="0" xfId="0" applyFont="1" applyAlignment="1">
      <alignment horizontal="center"/>
    </xf>
    <xf numFmtId="0" fontId="21" fillId="44" borderId="0" xfId="0" applyFont="1" applyFill="1" applyAlignment="1">
      <alignment horizontal="left"/>
    </xf>
    <xf numFmtId="0" fontId="22" fillId="0" borderId="0" xfId="0" applyFont="1" applyAlignment="1">
      <alignment horizontal="center" vertical="center"/>
    </xf>
    <xf numFmtId="0" fontId="38" fillId="0" borderId="0" xfId="0" applyFont="1" applyAlignment="1">
      <alignment horizontal="left"/>
    </xf>
    <xf numFmtId="2" fontId="0" fillId="0" borderId="0" xfId="0" applyNumberFormat="1" applyAlignment="1">
      <alignment horizontal="center"/>
    </xf>
    <xf numFmtId="0" fontId="39" fillId="0" borderId="0" xfId="0" applyFont="1" applyAlignment="1">
      <alignment horizontal="left"/>
    </xf>
    <xf numFmtId="2" fontId="0" fillId="0" borderId="0" xfId="0" applyNumberFormat="1"/>
    <xf numFmtId="2" fontId="0" fillId="0" borderId="0" xfId="0" applyNumberFormat="1" applyAlignment="1">
      <alignment horizontal="left"/>
    </xf>
    <xf numFmtId="0" fontId="0" fillId="35" borderId="0" xfId="0" applyFill="1" applyAlignment="1">
      <alignment horizontal="center"/>
    </xf>
    <xf numFmtId="0" fontId="0" fillId="0" borderId="0" xfId="0" quotePrefix="1" applyAlignment="1">
      <alignment horizontal="center"/>
    </xf>
    <xf numFmtId="0" fontId="22" fillId="37" borderId="0" xfId="0" applyFont="1" applyFill="1" applyAlignment="1">
      <alignment horizontal="center"/>
    </xf>
    <xf numFmtId="0" fontId="22" fillId="35" borderId="0" xfId="0" applyFont="1" applyFill="1" applyAlignment="1">
      <alignment horizontal="center"/>
    </xf>
    <xf numFmtId="0" fontId="0" fillId="37" borderId="0" xfId="0" applyFill="1" applyAlignment="1">
      <alignment horizontal="center"/>
    </xf>
    <xf numFmtId="0" fontId="29" fillId="0" borderId="0" xfId="0" applyFont="1" applyAlignment="1">
      <alignment horizontal="center"/>
    </xf>
    <xf numFmtId="0" fontId="0" fillId="35" borderId="0" xfId="0" applyFill="1" applyAlignment="1">
      <alignment horizontal="left"/>
    </xf>
    <xf numFmtId="0" fontId="22" fillId="38" borderId="0" xfId="0" applyFont="1" applyFill="1" applyAlignment="1">
      <alignment horizontal="center"/>
    </xf>
    <xf numFmtId="0" fontId="0" fillId="33" borderId="0" xfId="0" applyFill="1" applyAlignment="1">
      <alignment horizontal="left"/>
    </xf>
    <xf numFmtId="0" fontId="28" fillId="0" borderId="0" xfId="0" applyFont="1" applyAlignment="1">
      <alignment horizontal="left"/>
    </xf>
    <xf numFmtId="16" fontId="22" fillId="0" borderId="0" xfId="0" applyNumberFormat="1" applyFont="1" applyAlignment="1">
      <alignment horizontal="center"/>
    </xf>
    <xf numFmtId="0" fontId="33" fillId="0" borderId="0" xfId="0" applyFont="1" applyAlignment="1">
      <alignment horizontal="center"/>
    </xf>
    <xf numFmtId="20" fontId="0" fillId="0" borderId="0" xfId="0" applyNumberFormat="1" applyAlignment="1">
      <alignment horizontal="center"/>
    </xf>
    <xf numFmtId="1" fontId="0" fillId="0" borderId="0" xfId="0" applyNumberFormat="1" applyAlignment="1">
      <alignment horizontal="center"/>
    </xf>
    <xf numFmtId="0" fontId="20" fillId="0" borderId="0" xfId="0" applyFont="1" applyAlignment="1">
      <alignment horizontal="center"/>
    </xf>
    <xf numFmtId="0" fontId="38" fillId="0" borderId="0" xfId="0" applyFont="1"/>
    <xf numFmtId="0" fontId="38" fillId="0" borderId="0" xfId="0" applyFont="1" applyAlignment="1">
      <alignment horizontal="center" vertical="center"/>
    </xf>
    <xf numFmtId="0" fontId="39" fillId="0" borderId="0" xfId="0" applyFont="1"/>
    <xf numFmtId="0" fontId="39" fillId="0" borderId="0" xfId="0" applyFont="1" applyAlignment="1">
      <alignment horizontal="center" vertical="center"/>
    </xf>
    <xf numFmtId="0" fontId="21" fillId="0" borderId="0" xfId="0" applyFont="1" applyFill="1"/>
    <xf numFmtId="0" fontId="22" fillId="35" borderId="0" xfId="0" applyFont="1" applyFill="1" applyAlignment="1">
      <alignment horizontal="left"/>
    </xf>
    <xf numFmtId="0" fontId="0" fillId="37" borderId="0" xfId="0" applyFill="1" applyAlignment="1">
      <alignment horizontal="left"/>
    </xf>
    <xf numFmtId="0" fontId="22" fillId="37" borderId="0" xfId="0" applyFont="1" applyFill="1" applyAlignment="1">
      <alignment horizontal="left"/>
    </xf>
    <xf numFmtId="0" fontId="0" fillId="45" borderId="0" xfId="0" applyFill="1"/>
    <xf numFmtId="0" fontId="18" fillId="45" borderId="0" xfId="0" applyFont="1" applyFill="1" applyAlignment="1">
      <alignment horizontal="left"/>
    </xf>
    <xf numFmtId="0" fontId="16" fillId="45" borderId="0" xfId="0" applyFont="1" applyFill="1" applyAlignment="1">
      <alignment horizontal="left"/>
    </xf>
    <xf numFmtId="0" fontId="16" fillId="45" borderId="0" xfId="0" applyFont="1" applyFill="1" applyAlignment="1">
      <alignment horizontal="center"/>
    </xf>
    <xf numFmtId="0" fontId="0" fillId="45" borderId="0" xfId="0" applyFill="1" applyAlignment="1">
      <alignment horizontal="center"/>
    </xf>
    <xf numFmtId="0" fontId="22" fillId="0" borderId="0" xfId="0" applyFont="1" applyFill="1" applyAlignment="1">
      <alignment horizontal="center"/>
    </xf>
    <xf numFmtId="0" fontId="0" fillId="0" borderId="0" xfId="0" applyFill="1"/>
    <xf numFmtId="0" fontId="20" fillId="45" borderId="0" xfId="0" applyFont="1" applyFill="1" applyAlignment="1">
      <alignment horizontal="left"/>
    </xf>
    <xf numFmtId="0" fontId="0" fillId="0" borderId="0" xfId="0" applyFill="1" applyAlignment="1">
      <alignment horizontal="center"/>
    </xf>
    <xf numFmtId="0" fontId="16" fillId="45" borderId="0" xfId="0" applyFont="1" applyFill="1"/>
    <xf numFmtId="0" fontId="22" fillId="0" borderId="0" xfId="0" applyFont="1" applyFill="1"/>
    <xf numFmtId="0" fontId="39" fillId="36" borderId="0" xfId="0" applyFont="1" applyFill="1" applyAlignment="1">
      <alignment horizontal="center" vertic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hyperlink" Target="mailto:=-@_-@%20welp.%20."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3165B-1E82-4EFF-947D-D933E2B17823}">
  <dimension ref="A1:H10292"/>
  <sheetViews>
    <sheetView tabSelected="1" workbookViewId="0">
      <selection activeCell="G1" sqref="G1:G1048576"/>
    </sheetView>
  </sheetViews>
  <sheetFormatPr defaultRowHeight="14.5" x14ac:dyDescent="0.35"/>
  <cols>
    <col min="1" max="1" width="11.6328125" customWidth="1"/>
    <col min="2" max="2" width="18.1796875" bestFit="1" customWidth="1"/>
    <col min="5" max="5" width="9.6328125" customWidth="1"/>
    <col min="6" max="6" width="15.08984375" customWidth="1"/>
    <col min="7" max="7" width="13.7265625" style="4" customWidth="1"/>
  </cols>
  <sheetData>
    <row r="1" spans="1:8" x14ac:dyDescent="0.35">
      <c r="A1" t="s">
        <v>0</v>
      </c>
      <c r="B1" t="s">
        <v>1</v>
      </c>
      <c r="C1" t="s">
        <v>2</v>
      </c>
      <c r="D1" t="s">
        <v>3</v>
      </c>
      <c r="E1" t="s">
        <v>4</v>
      </c>
      <c r="F1" t="s">
        <v>5</v>
      </c>
      <c r="G1" s="4" t="s">
        <v>6</v>
      </c>
      <c r="H1" t="s">
        <v>7</v>
      </c>
    </row>
    <row r="2" spans="1:8" x14ac:dyDescent="0.35">
      <c r="A2" t="s">
        <v>8</v>
      </c>
      <c r="B2" t="s">
        <v>9</v>
      </c>
      <c r="C2">
        <v>4</v>
      </c>
      <c r="D2">
        <v>-424.245</v>
      </c>
      <c r="E2" t="s">
        <v>10</v>
      </c>
      <c r="F2" t="s">
        <v>11</v>
      </c>
      <c r="G2" s="4">
        <v>1</v>
      </c>
      <c r="H2" t="s">
        <v>12</v>
      </c>
    </row>
    <row r="3" spans="1:8" x14ac:dyDescent="0.35">
      <c r="A3" t="s">
        <v>8</v>
      </c>
      <c r="B3" t="s">
        <v>9</v>
      </c>
      <c r="C3">
        <v>4</v>
      </c>
      <c r="D3">
        <v>-420.30799999999999</v>
      </c>
      <c r="E3" t="s">
        <v>13</v>
      </c>
      <c r="F3" t="s">
        <v>14</v>
      </c>
      <c r="G3" s="4">
        <v>2</v>
      </c>
      <c r="H3" t="s">
        <v>15</v>
      </c>
    </row>
    <row r="4" spans="1:8" x14ac:dyDescent="0.35">
      <c r="A4" t="s">
        <v>8</v>
      </c>
      <c r="B4" t="s">
        <v>9</v>
      </c>
      <c r="C4">
        <v>4</v>
      </c>
      <c r="D4">
        <v>-418.40899999999999</v>
      </c>
      <c r="E4" t="s">
        <v>10</v>
      </c>
      <c r="F4" t="s">
        <v>16</v>
      </c>
      <c r="G4" s="4">
        <v>4</v>
      </c>
      <c r="H4" t="s">
        <v>17</v>
      </c>
    </row>
    <row r="5" spans="1:8" x14ac:dyDescent="0.35">
      <c r="A5" t="s">
        <v>8</v>
      </c>
      <c r="B5" t="s">
        <v>9</v>
      </c>
      <c r="C5">
        <v>4</v>
      </c>
      <c r="D5">
        <v>-416.60899999999998</v>
      </c>
      <c r="E5" t="s">
        <v>10</v>
      </c>
      <c r="F5" t="s">
        <v>18</v>
      </c>
      <c r="G5" s="4">
        <v>2</v>
      </c>
      <c r="H5" t="s">
        <v>19</v>
      </c>
    </row>
    <row r="6" spans="1:8" x14ac:dyDescent="0.35">
      <c r="A6" t="s">
        <v>8</v>
      </c>
      <c r="B6" t="s">
        <v>9</v>
      </c>
      <c r="C6">
        <v>4</v>
      </c>
      <c r="D6">
        <v>-416.450999999999</v>
      </c>
      <c r="E6" t="s">
        <v>10</v>
      </c>
      <c r="F6" t="s">
        <v>20</v>
      </c>
      <c r="G6" s="4">
        <v>3</v>
      </c>
      <c r="H6" t="s">
        <v>21</v>
      </c>
    </row>
    <row r="7" spans="1:8" x14ac:dyDescent="0.35">
      <c r="A7" t="s">
        <v>8</v>
      </c>
      <c r="B7" t="s">
        <v>9</v>
      </c>
      <c r="C7">
        <v>4</v>
      </c>
      <c r="D7">
        <v>-409.991999999999</v>
      </c>
      <c r="E7" t="s">
        <v>10</v>
      </c>
      <c r="F7" t="s">
        <v>16</v>
      </c>
      <c r="G7" s="4">
        <v>4</v>
      </c>
      <c r="H7" t="s">
        <v>22</v>
      </c>
    </row>
    <row r="8" spans="1:8" x14ac:dyDescent="0.35">
      <c r="A8" t="s">
        <v>8</v>
      </c>
      <c r="B8" t="s">
        <v>9</v>
      </c>
      <c r="C8">
        <v>4</v>
      </c>
      <c r="D8">
        <v>-408.18799999999999</v>
      </c>
      <c r="E8" t="s">
        <v>10</v>
      </c>
      <c r="F8" t="s">
        <v>11</v>
      </c>
      <c r="G8" s="4">
        <v>1</v>
      </c>
      <c r="H8" t="s">
        <v>23</v>
      </c>
    </row>
    <row r="9" spans="1:8" x14ac:dyDescent="0.35">
      <c r="A9" t="s">
        <v>8</v>
      </c>
      <c r="B9" t="s">
        <v>9</v>
      </c>
      <c r="C9">
        <v>4</v>
      </c>
      <c r="D9">
        <v>-405.423</v>
      </c>
      <c r="E9" t="s">
        <v>13</v>
      </c>
      <c r="F9" t="s">
        <v>24</v>
      </c>
      <c r="G9" s="4">
        <v>3</v>
      </c>
      <c r="H9" t="s">
        <v>25</v>
      </c>
    </row>
    <row r="10" spans="1:8" x14ac:dyDescent="0.35">
      <c r="A10" t="s">
        <v>8</v>
      </c>
      <c r="B10" t="s">
        <v>9</v>
      </c>
      <c r="C10">
        <v>4</v>
      </c>
      <c r="D10">
        <v>-405.18699999999899</v>
      </c>
      <c r="E10" t="s">
        <v>13</v>
      </c>
      <c r="F10" t="s">
        <v>26</v>
      </c>
      <c r="G10" s="4">
        <v>1</v>
      </c>
      <c r="H10" t="s">
        <v>27</v>
      </c>
    </row>
    <row r="11" spans="1:8" x14ac:dyDescent="0.35">
      <c r="A11" t="s">
        <v>8</v>
      </c>
      <c r="B11" t="s">
        <v>9</v>
      </c>
      <c r="C11">
        <v>4</v>
      </c>
      <c r="D11">
        <v>-403.47899999999998</v>
      </c>
      <c r="E11" t="s">
        <v>10</v>
      </c>
      <c r="F11" t="s">
        <v>18</v>
      </c>
      <c r="G11" s="4">
        <v>2</v>
      </c>
      <c r="H11" t="s">
        <v>28</v>
      </c>
    </row>
    <row r="12" spans="1:8" x14ac:dyDescent="0.35">
      <c r="A12" t="s">
        <v>8</v>
      </c>
      <c r="B12" t="s">
        <v>9</v>
      </c>
      <c r="C12">
        <v>4</v>
      </c>
      <c r="D12">
        <v>-402.236999999999</v>
      </c>
      <c r="E12" t="s">
        <v>29</v>
      </c>
      <c r="F12" t="s">
        <v>30</v>
      </c>
      <c r="G12" s="4">
        <v>3</v>
      </c>
      <c r="H12" t="s">
        <v>31</v>
      </c>
    </row>
    <row r="13" spans="1:8" x14ac:dyDescent="0.35">
      <c r="A13" t="s">
        <v>8</v>
      </c>
      <c r="B13" t="s">
        <v>9</v>
      </c>
      <c r="C13">
        <v>4</v>
      </c>
      <c r="D13">
        <v>-400.53699999999998</v>
      </c>
      <c r="E13" t="s">
        <v>13</v>
      </c>
      <c r="F13" t="s">
        <v>32</v>
      </c>
      <c r="G13" s="4">
        <v>4</v>
      </c>
      <c r="H13" t="s">
        <v>33</v>
      </c>
    </row>
    <row r="14" spans="1:8" x14ac:dyDescent="0.35">
      <c r="A14" t="s">
        <v>8</v>
      </c>
      <c r="B14" t="s">
        <v>9</v>
      </c>
      <c r="C14">
        <v>4</v>
      </c>
      <c r="D14">
        <v>-398.113</v>
      </c>
      <c r="E14" t="s">
        <v>13</v>
      </c>
      <c r="F14" t="s">
        <v>14</v>
      </c>
      <c r="G14" s="4">
        <v>2</v>
      </c>
      <c r="H14" t="s">
        <v>34</v>
      </c>
    </row>
    <row r="15" spans="1:8" x14ac:dyDescent="0.35">
      <c r="A15" t="s">
        <v>8</v>
      </c>
      <c r="B15" t="s">
        <v>9</v>
      </c>
      <c r="C15">
        <v>4</v>
      </c>
      <c r="D15">
        <v>-393.96899999999999</v>
      </c>
      <c r="E15" t="s">
        <v>10</v>
      </c>
      <c r="F15" t="s">
        <v>11</v>
      </c>
      <c r="G15" s="4">
        <v>1</v>
      </c>
      <c r="H15" t="s">
        <v>35</v>
      </c>
    </row>
    <row r="16" spans="1:8" x14ac:dyDescent="0.35">
      <c r="A16" t="s">
        <v>8</v>
      </c>
      <c r="B16" t="s">
        <v>9</v>
      </c>
      <c r="C16">
        <v>4</v>
      </c>
      <c r="D16">
        <v>-393.07299999999998</v>
      </c>
      <c r="E16" t="s">
        <v>10</v>
      </c>
      <c r="F16" t="s">
        <v>18</v>
      </c>
      <c r="G16" s="4">
        <v>2</v>
      </c>
      <c r="H16" t="s">
        <v>36</v>
      </c>
    </row>
    <row r="17" spans="1:8" x14ac:dyDescent="0.35">
      <c r="A17" t="s">
        <v>8</v>
      </c>
      <c r="B17" t="s">
        <v>9</v>
      </c>
      <c r="C17">
        <v>4</v>
      </c>
      <c r="D17">
        <v>-390.53699999999998</v>
      </c>
      <c r="E17" t="s">
        <v>13</v>
      </c>
      <c r="F17" t="s">
        <v>32</v>
      </c>
      <c r="G17" s="4">
        <v>4</v>
      </c>
      <c r="H17" t="s">
        <v>37</v>
      </c>
    </row>
    <row r="18" spans="1:8" x14ac:dyDescent="0.35">
      <c r="A18" t="s">
        <v>8</v>
      </c>
      <c r="B18" t="s">
        <v>9</v>
      </c>
      <c r="C18">
        <v>4</v>
      </c>
      <c r="D18">
        <v>-386.47800000000001</v>
      </c>
      <c r="E18" t="s">
        <v>29</v>
      </c>
      <c r="F18" t="s">
        <v>38</v>
      </c>
      <c r="G18" s="4">
        <v>1</v>
      </c>
      <c r="H18" t="s">
        <v>39</v>
      </c>
    </row>
    <row r="19" spans="1:8" x14ac:dyDescent="0.35">
      <c r="A19" t="s">
        <v>8</v>
      </c>
      <c r="B19" t="s">
        <v>9</v>
      </c>
      <c r="C19">
        <v>4</v>
      </c>
      <c r="D19">
        <v>-383.39699999999999</v>
      </c>
      <c r="E19" t="s">
        <v>10</v>
      </c>
      <c r="F19" t="s">
        <v>20</v>
      </c>
      <c r="G19" s="4">
        <v>3</v>
      </c>
      <c r="H19" t="b">
        <v>1</v>
      </c>
    </row>
    <row r="20" spans="1:8" x14ac:dyDescent="0.35">
      <c r="A20" t="s">
        <v>8</v>
      </c>
      <c r="B20" t="s">
        <v>9</v>
      </c>
      <c r="C20">
        <v>4</v>
      </c>
      <c r="D20">
        <v>-383.21</v>
      </c>
      <c r="E20" t="s">
        <v>13</v>
      </c>
      <c r="F20" t="s">
        <v>26</v>
      </c>
      <c r="G20" s="4">
        <v>1</v>
      </c>
      <c r="H20" t="s">
        <v>40</v>
      </c>
    </row>
    <row r="21" spans="1:8" x14ac:dyDescent="0.35">
      <c r="A21" t="s">
        <v>8</v>
      </c>
      <c r="B21" t="s">
        <v>9</v>
      </c>
      <c r="C21">
        <v>4</v>
      </c>
      <c r="D21">
        <v>-379.37599999999998</v>
      </c>
      <c r="E21" t="s">
        <v>13</v>
      </c>
      <c r="F21" t="s">
        <v>32</v>
      </c>
      <c r="G21" s="4">
        <v>4</v>
      </c>
      <c r="H21" t="s">
        <v>41</v>
      </c>
    </row>
    <row r="22" spans="1:8" x14ac:dyDescent="0.35">
      <c r="A22" t="s">
        <v>8</v>
      </c>
      <c r="B22" t="s">
        <v>9</v>
      </c>
      <c r="C22">
        <v>4</v>
      </c>
      <c r="D22">
        <v>-374.46</v>
      </c>
      <c r="E22" t="s">
        <v>10</v>
      </c>
      <c r="F22" t="s">
        <v>11</v>
      </c>
      <c r="G22" s="4">
        <v>1</v>
      </c>
      <c r="H22" t="s">
        <v>42</v>
      </c>
    </row>
    <row r="23" spans="1:8" x14ac:dyDescent="0.35">
      <c r="A23" t="s">
        <v>8</v>
      </c>
      <c r="B23" t="s">
        <v>9</v>
      </c>
      <c r="C23">
        <v>4</v>
      </c>
      <c r="D23">
        <v>-374.08800000000002</v>
      </c>
      <c r="E23" t="s">
        <v>13</v>
      </c>
      <c r="F23" t="s">
        <v>32</v>
      </c>
      <c r="G23" s="4">
        <v>4</v>
      </c>
      <c r="H23" t="s">
        <v>43</v>
      </c>
    </row>
    <row r="24" spans="1:8" x14ac:dyDescent="0.35">
      <c r="A24" t="s">
        <v>8</v>
      </c>
      <c r="B24" t="s">
        <v>9</v>
      </c>
      <c r="C24">
        <v>4</v>
      </c>
      <c r="D24">
        <v>-373.445999999999</v>
      </c>
      <c r="E24" t="s">
        <v>13</v>
      </c>
      <c r="F24" t="s">
        <v>26</v>
      </c>
      <c r="G24" s="4">
        <v>1</v>
      </c>
      <c r="H24" t="s">
        <v>44</v>
      </c>
    </row>
    <row r="25" spans="1:8" x14ac:dyDescent="0.35">
      <c r="A25" t="s">
        <v>8</v>
      </c>
      <c r="B25" t="s">
        <v>9</v>
      </c>
      <c r="C25">
        <v>4</v>
      </c>
      <c r="D25">
        <v>-370.601</v>
      </c>
      <c r="E25" t="s">
        <v>13</v>
      </c>
      <c r="F25" t="s">
        <v>32</v>
      </c>
      <c r="G25" s="4">
        <v>4</v>
      </c>
      <c r="H25" t="s">
        <v>45</v>
      </c>
    </row>
    <row r="26" spans="1:8" x14ac:dyDescent="0.35">
      <c r="A26" t="s">
        <v>8</v>
      </c>
      <c r="B26" t="s">
        <v>9</v>
      </c>
      <c r="C26">
        <v>4</v>
      </c>
      <c r="D26">
        <v>-369.92</v>
      </c>
      <c r="E26" t="s">
        <v>10</v>
      </c>
      <c r="F26" t="s">
        <v>16</v>
      </c>
      <c r="G26" s="4">
        <v>4</v>
      </c>
      <c r="H26" t="s">
        <v>46</v>
      </c>
    </row>
    <row r="27" spans="1:8" x14ac:dyDescent="0.35">
      <c r="A27" t="s">
        <v>8</v>
      </c>
      <c r="B27" t="s">
        <v>9</v>
      </c>
      <c r="C27">
        <v>4</v>
      </c>
      <c r="D27">
        <v>-367.57900000000001</v>
      </c>
      <c r="E27" t="s">
        <v>29</v>
      </c>
      <c r="F27" t="s">
        <v>47</v>
      </c>
      <c r="G27" s="4">
        <v>4</v>
      </c>
      <c r="H27" t="s">
        <v>48</v>
      </c>
    </row>
    <row r="28" spans="1:8" x14ac:dyDescent="0.35">
      <c r="A28" t="s">
        <v>8</v>
      </c>
      <c r="B28" t="s">
        <v>9</v>
      </c>
      <c r="C28">
        <v>4</v>
      </c>
      <c r="D28">
        <v>-366.92599999999999</v>
      </c>
      <c r="E28" t="s">
        <v>13</v>
      </c>
      <c r="F28" t="s">
        <v>32</v>
      </c>
      <c r="G28" s="4">
        <v>4</v>
      </c>
      <c r="H28" t="s">
        <v>49</v>
      </c>
    </row>
    <row r="29" spans="1:8" x14ac:dyDescent="0.35">
      <c r="A29" t="s">
        <v>8</v>
      </c>
      <c r="B29" t="s">
        <v>9</v>
      </c>
      <c r="C29">
        <v>4</v>
      </c>
      <c r="D29">
        <v>-366.89</v>
      </c>
      <c r="E29" t="s">
        <v>10</v>
      </c>
      <c r="F29" t="s">
        <v>11</v>
      </c>
      <c r="G29" s="4">
        <v>1</v>
      </c>
      <c r="H29" t="s">
        <v>50</v>
      </c>
    </row>
    <row r="30" spans="1:8" x14ac:dyDescent="0.35">
      <c r="A30" t="s">
        <v>8</v>
      </c>
      <c r="B30" t="s">
        <v>9</v>
      </c>
      <c r="C30">
        <v>4</v>
      </c>
      <c r="D30">
        <v>-366.84</v>
      </c>
      <c r="E30" t="s">
        <v>10</v>
      </c>
      <c r="F30" t="s">
        <v>16</v>
      </c>
      <c r="G30" s="4">
        <v>4</v>
      </c>
      <c r="H30" t="s">
        <v>51</v>
      </c>
    </row>
    <row r="31" spans="1:8" x14ac:dyDescent="0.35">
      <c r="A31" t="s">
        <v>8</v>
      </c>
      <c r="B31" t="s">
        <v>9</v>
      </c>
      <c r="C31">
        <v>4</v>
      </c>
      <c r="D31">
        <v>-366.47399999999999</v>
      </c>
      <c r="E31" t="s">
        <v>10</v>
      </c>
      <c r="F31" t="s">
        <v>20</v>
      </c>
      <c r="G31" s="4">
        <v>3</v>
      </c>
      <c r="H31" t="s">
        <v>52</v>
      </c>
    </row>
    <row r="32" spans="1:8" x14ac:dyDescent="0.35">
      <c r="A32" t="s">
        <v>8</v>
      </c>
      <c r="B32" t="s">
        <v>9</v>
      </c>
      <c r="C32">
        <v>4</v>
      </c>
      <c r="D32">
        <v>-365.411</v>
      </c>
      <c r="E32" t="s">
        <v>13</v>
      </c>
      <c r="F32" t="s">
        <v>26</v>
      </c>
      <c r="G32" s="4">
        <v>1</v>
      </c>
      <c r="H32" t="s">
        <v>53</v>
      </c>
    </row>
    <row r="33" spans="1:8" x14ac:dyDescent="0.35">
      <c r="A33" t="s">
        <v>8</v>
      </c>
      <c r="B33" t="s">
        <v>9</v>
      </c>
      <c r="C33">
        <v>4</v>
      </c>
      <c r="D33">
        <v>-365.28399999999999</v>
      </c>
      <c r="E33" t="s">
        <v>29</v>
      </c>
      <c r="F33" t="s">
        <v>30</v>
      </c>
      <c r="G33" s="4">
        <v>3</v>
      </c>
      <c r="H33" t="s">
        <v>54</v>
      </c>
    </row>
    <row r="34" spans="1:8" x14ac:dyDescent="0.35">
      <c r="A34" t="s">
        <v>8</v>
      </c>
      <c r="B34" t="s">
        <v>9</v>
      </c>
      <c r="C34">
        <v>4</v>
      </c>
      <c r="D34">
        <v>-359.10399999999998</v>
      </c>
      <c r="E34" t="s">
        <v>13</v>
      </c>
      <c r="F34" t="s">
        <v>32</v>
      </c>
      <c r="G34" s="4">
        <v>4</v>
      </c>
      <c r="H34" t="s">
        <v>55</v>
      </c>
    </row>
    <row r="35" spans="1:8" x14ac:dyDescent="0.35">
      <c r="A35" t="s">
        <v>8</v>
      </c>
      <c r="B35" t="s">
        <v>9</v>
      </c>
      <c r="C35">
        <v>4</v>
      </c>
      <c r="D35">
        <v>-354.416</v>
      </c>
      <c r="E35" t="s">
        <v>29</v>
      </c>
      <c r="F35" t="s">
        <v>56</v>
      </c>
      <c r="G35" s="4">
        <v>2</v>
      </c>
      <c r="H35" t="s">
        <v>57</v>
      </c>
    </row>
    <row r="36" spans="1:8" x14ac:dyDescent="0.35">
      <c r="A36" t="s">
        <v>8</v>
      </c>
      <c r="B36" t="s">
        <v>9</v>
      </c>
      <c r="C36">
        <v>4</v>
      </c>
      <c r="D36">
        <v>-348.274</v>
      </c>
      <c r="E36" t="s">
        <v>29</v>
      </c>
      <c r="F36" t="s">
        <v>30</v>
      </c>
      <c r="G36" s="4">
        <v>3</v>
      </c>
      <c r="H36" t="s">
        <v>58</v>
      </c>
    </row>
    <row r="37" spans="1:8" x14ac:dyDescent="0.35">
      <c r="A37" t="s">
        <v>8</v>
      </c>
      <c r="B37" t="s">
        <v>9</v>
      </c>
      <c r="C37">
        <v>4</v>
      </c>
      <c r="D37">
        <v>-347.14400000000001</v>
      </c>
      <c r="E37" t="s">
        <v>13</v>
      </c>
      <c r="F37" t="s">
        <v>32</v>
      </c>
      <c r="G37" s="4">
        <v>4</v>
      </c>
      <c r="H37" t="s">
        <v>59</v>
      </c>
    </row>
    <row r="38" spans="1:8" x14ac:dyDescent="0.35">
      <c r="A38" t="s">
        <v>8</v>
      </c>
      <c r="B38" t="s">
        <v>9</v>
      </c>
      <c r="C38">
        <v>4</v>
      </c>
      <c r="D38">
        <v>-346.33099999999899</v>
      </c>
      <c r="E38" t="s">
        <v>10</v>
      </c>
      <c r="F38" t="s">
        <v>11</v>
      </c>
      <c r="G38" s="4">
        <v>1</v>
      </c>
      <c r="H38" t="s">
        <v>60</v>
      </c>
    </row>
    <row r="39" spans="1:8" x14ac:dyDescent="0.35">
      <c r="A39" t="s">
        <v>8</v>
      </c>
      <c r="B39" t="s">
        <v>9</v>
      </c>
      <c r="C39">
        <v>4</v>
      </c>
      <c r="D39">
        <v>-343.17599999999999</v>
      </c>
      <c r="E39" t="s">
        <v>13</v>
      </c>
      <c r="F39" t="s">
        <v>32</v>
      </c>
      <c r="G39" s="4">
        <v>4</v>
      </c>
      <c r="H39" t="s">
        <v>61</v>
      </c>
    </row>
    <row r="40" spans="1:8" x14ac:dyDescent="0.35">
      <c r="A40" t="s">
        <v>8</v>
      </c>
      <c r="B40" t="s">
        <v>9</v>
      </c>
      <c r="C40">
        <v>4</v>
      </c>
      <c r="D40">
        <v>-342.90600000000001</v>
      </c>
      <c r="E40" t="s">
        <v>10</v>
      </c>
      <c r="F40" t="s">
        <v>18</v>
      </c>
      <c r="G40" s="4">
        <v>2</v>
      </c>
      <c r="H40" t="s">
        <v>62</v>
      </c>
    </row>
    <row r="41" spans="1:8" x14ac:dyDescent="0.35">
      <c r="A41" t="s">
        <v>8</v>
      </c>
      <c r="B41" t="s">
        <v>9</v>
      </c>
      <c r="C41">
        <v>4</v>
      </c>
      <c r="D41">
        <v>-340.83</v>
      </c>
      <c r="E41" t="s">
        <v>10</v>
      </c>
      <c r="F41" t="s">
        <v>20</v>
      </c>
      <c r="G41" s="4">
        <v>3</v>
      </c>
      <c r="H41" t="s">
        <v>63</v>
      </c>
    </row>
    <row r="42" spans="1:8" x14ac:dyDescent="0.35">
      <c r="A42" t="s">
        <v>8</v>
      </c>
      <c r="B42" t="s">
        <v>9</v>
      </c>
      <c r="C42">
        <v>4</v>
      </c>
      <c r="D42">
        <v>-339.50699999999898</v>
      </c>
      <c r="E42" t="s">
        <v>10</v>
      </c>
      <c r="F42" t="s">
        <v>16</v>
      </c>
      <c r="G42" s="4">
        <v>4</v>
      </c>
      <c r="H42" t="s">
        <v>64</v>
      </c>
    </row>
    <row r="43" spans="1:8" x14ac:dyDescent="0.35">
      <c r="A43" t="s">
        <v>8</v>
      </c>
      <c r="B43" t="s">
        <v>9</v>
      </c>
      <c r="C43">
        <v>4</v>
      </c>
      <c r="D43">
        <v>-338.40600000000001</v>
      </c>
      <c r="E43" t="s">
        <v>10</v>
      </c>
      <c r="F43" t="s">
        <v>11</v>
      </c>
      <c r="G43" s="4">
        <v>1</v>
      </c>
      <c r="H43" t="s">
        <v>65</v>
      </c>
    </row>
    <row r="44" spans="1:8" x14ac:dyDescent="0.35">
      <c r="A44" t="s">
        <v>8</v>
      </c>
      <c r="B44" t="s">
        <v>9</v>
      </c>
      <c r="C44">
        <v>4</v>
      </c>
      <c r="D44">
        <v>-336.04300000000001</v>
      </c>
      <c r="E44" t="s">
        <v>13</v>
      </c>
      <c r="F44" t="s">
        <v>14</v>
      </c>
      <c r="G44" s="4">
        <v>2</v>
      </c>
      <c r="H44" t="s">
        <v>66</v>
      </c>
    </row>
    <row r="45" spans="1:8" x14ac:dyDescent="0.35">
      <c r="A45" t="s">
        <v>8</v>
      </c>
      <c r="B45" t="s">
        <v>9</v>
      </c>
      <c r="C45">
        <v>4</v>
      </c>
      <c r="D45">
        <v>-333.57799999999997</v>
      </c>
      <c r="E45" t="s">
        <v>13</v>
      </c>
      <c r="F45" t="s">
        <v>26</v>
      </c>
      <c r="G45" s="4">
        <v>1</v>
      </c>
      <c r="H45" t="s">
        <v>67</v>
      </c>
    </row>
    <row r="46" spans="1:8" x14ac:dyDescent="0.35">
      <c r="A46" t="s">
        <v>8</v>
      </c>
      <c r="B46" t="s">
        <v>9</v>
      </c>
      <c r="C46">
        <v>4</v>
      </c>
      <c r="D46">
        <v>-331.68799999999999</v>
      </c>
      <c r="E46" t="s">
        <v>10</v>
      </c>
      <c r="F46" t="s">
        <v>16</v>
      </c>
      <c r="G46" s="4">
        <v>4</v>
      </c>
      <c r="H46" t="s">
        <v>68</v>
      </c>
    </row>
    <row r="47" spans="1:8" x14ac:dyDescent="0.35">
      <c r="A47" t="s">
        <v>8</v>
      </c>
      <c r="B47" t="s">
        <v>9</v>
      </c>
      <c r="C47">
        <v>4</v>
      </c>
      <c r="D47">
        <v>-329.41899999999998</v>
      </c>
      <c r="E47" t="s">
        <v>10</v>
      </c>
      <c r="F47" t="s">
        <v>18</v>
      </c>
      <c r="G47" s="4">
        <v>2</v>
      </c>
      <c r="H47" t="s">
        <v>69</v>
      </c>
    </row>
    <row r="48" spans="1:8" x14ac:dyDescent="0.35">
      <c r="A48" t="s">
        <v>8</v>
      </c>
      <c r="B48" t="s">
        <v>9</v>
      </c>
      <c r="C48">
        <v>4</v>
      </c>
      <c r="D48">
        <v>-326.99400000000003</v>
      </c>
      <c r="E48" t="s">
        <v>13</v>
      </c>
      <c r="F48" t="s">
        <v>26</v>
      </c>
      <c r="G48" s="4">
        <v>1</v>
      </c>
      <c r="H48" t="s">
        <v>70</v>
      </c>
    </row>
    <row r="49" spans="1:8" x14ac:dyDescent="0.35">
      <c r="A49" t="s">
        <v>8</v>
      </c>
      <c r="B49" t="s">
        <v>9</v>
      </c>
      <c r="C49">
        <v>4</v>
      </c>
      <c r="D49">
        <v>-325.291</v>
      </c>
      <c r="E49" t="s">
        <v>13</v>
      </c>
      <c r="F49" t="s">
        <v>24</v>
      </c>
      <c r="G49" s="4">
        <v>3</v>
      </c>
      <c r="H49" t="s">
        <v>71</v>
      </c>
    </row>
    <row r="50" spans="1:8" x14ac:dyDescent="0.35">
      <c r="A50" t="s">
        <v>8</v>
      </c>
      <c r="B50" t="s">
        <v>9</v>
      </c>
      <c r="C50">
        <v>4</v>
      </c>
      <c r="D50">
        <v>-321.95499999999998</v>
      </c>
      <c r="E50" t="s">
        <v>10</v>
      </c>
      <c r="F50" t="s">
        <v>20</v>
      </c>
      <c r="G50" s="4">
        <v>3</v>
      </c>
      <c r="H50" t="s">
        <v>72</v>
      </c>
    </row>
    <row r="51" spans="1:8" x14ac:dyDescent="0.35">
      <c r="A51" t="s">
        <v>8</v>
      </c>
      <c r="B51" t="s">
        <v>9</v>
      </c>
      <c r="C51">
        <v>4</v>
      </c>
      <c r="D51">
        <v>-319.923</v>
      </c>
      <c r="E51" t="s">
        <v>29</v>
      </c>
      <c r="F51" t="s">
        <v>38</v>
      </c>
      <c r="G51" s="4">
        <v>1</v>
      </c>
      <c r="H51" t="s">
        <v>73</v>
      </c>
    </row>
    <row r="52" spans="1:8" x14ac:dyDescent="0.35">
      <c r="A52" t="s">
        <v>8</v>
      </c>
      <c r="B52" t="s">
        <v>9</v>
      </c>
      <c r="C52">
        <v>4</v>
      </c>
      <c r="D52">
        <v>-318.93700000000001</v>
      </c>
      <c r="E52" t="s">
        <v>29</v>
      </c>
      <c r="F52" t="s">
        <v>56</v>
      </c>
      <c r="G52" s="4">
        <v>2</v>
      </c>
      <c r="H52" t="s">
        <v>74</v>
      </c>
    </row>
    <row r="53" spans="1:8" x14ac:dyDescent="0.35">
      <c r="A53" t="s">
        <v>8</v>
      </c>
      <c r="B53" t="s">
        <v>9</v>
      </c>
      <c r="C53">
        <v>4</v>
      </c>
      <c r="D53">
        <v>-315.74799999999999</v>
      </c>
      <c r="E53" t="s">
        <v>10</v>
      </c>
      <c r="F53" t="s">
        <v>11</v>
      </c>
      <c r="G53" s="4">
        <v>1</v>
      </c>
      <c r="H53" t="s">
        <v>75</v>
      </c>
    </row>
    <row r="54" spans="1:8" x14ac:dyDescent="0.35">
      <c r="A54" t="s">
        <v>8</v>
      </c>
      <c r="B54" t="s">
        <v>9</v>
      </c>
      <c r="C54">
        <v>4</v>
      </c>
      <c r="D54">
        <v>-313.64400000000001</v>
      </c>
      <c r="E54" t="s">
        <v>10</v>
      </c>
      <c r="F54" t="s">
        <v>11</v>
      </c>
      <c r="G54" s="4">
        <v>1</v>
      </c>
      <c r="H54" t="s">
        <v>76</v>
      </c>
    </row>
    <row r="55" spans="1:8" x14ac:dyDescent="0.35">
      <c r="A55" t="s">
        <v>8</v>
      </c>
      <c r="B55" t="s">
        <v>9</v>
      </c>
      <c r="C55">
        <v>4</v>
      </c>
      <c r="D55">
        <v>-311.78699999999998</v>
      </c>
      <c r="E55" t="s">
        <v>10</v>
      </c>
      <c r="F55" t="s">
        <v>20</v>
      </c>
      <c r="G55" s="4">
        <v>3</v>
      </c>
      <c r="H55" t="s">
        <v>77</v>
      </c>
    </row>
    <row r="56" spans="1:8" x14ac:dyDescent="0.35">
      <c r="A56" t="s">
        <v>8</v>
      </c>
      <c r="B56" t="s">
        <v>9</v>
      </c>
      <c r="C56">
        <v>4</v>
      </c>
      <c r="D56">
        <v>-304.63200000000001</v>
      </c>
      <c r="E56" t="s">
        <v>10</v>
      </c>
      <c r="F56" t="s">
        <v>18</v>
      </c>
      <c r="G56" s="4">
        <v>2</v>
      </c>
      <c r="H56" t="s">
        <v>78</v>
      </c>
    </row>
    <row r="57" spans="1:8" x14ac:dyDescent="0.35">
      <c r="A57" t="s">
        <v>8</v>
      </c>
      <c r="B57" t="s">
        <v>9</v>
      </c>
      <c r="C57">
        <v>4</v>
      </c>
      <c r="D57">
        <v>-298.59899999999999</v>
      </c>
      <c r="E57" t="s">
        <v>10</v>
      </c>
      <c r="F57" t="s">
        <v>11</v>
      </c>
      <c r="G57" s="4">
        <v>1</v>
      </c>
      <c r="H57" t="s">
        <v>79</v>
      </c>
    </row>
    <row r="58" spans="1:8" x14ac:dyDescent="0.35">
      <c r="A58" t="s">
        <v>8</v>
      </c>
      <c r="B58" t="s">
        <v>9</v>
      </c>
      <c r="C58">
        <v>4</v>
      </c>
      <c r="D58">
        <v>-298.43900000000002</v>
      </c>
      <c r="E58" t="s">
        <v>29</v>
      </c>
      <c r="F58" t="s">
        <v>47</v>
      </c>
      <c r="G58" s="4">
        <v>4</v>
      </c>
      <c r="H58" t="s">
        <v>80</v>
      </c>
    </row>
    <row r="59" spans="1:8" x14ac:dyDescent="0.35">
      <c r="A59" t="s">
        <v>8</v>
      </c>
      <c r="B59" t="s">
        <v>9</v>
      </c>
      <c r="C59">
        <v>4</v>
      </c>
      <c r="D59">
        <v>-297.863</v>
      </c>
      <c r="E59" t="s">
        <v>10</v>
      </c>
      <c r="F59" t="s">
        <v>18</v>
      </c>
      <c r="G59" s="4">
        <v>2</v>
      </c>
      <c r="H59" t="s">
        <v>81</v>
      </c>
    </row>
    <row r="60" spans="1:8" x14ac:dyDescent="0.35">
      <c r="A60" t="s">
        <v>8</v>
      </c>
      <c r="B60" t="s">
        <v>9</v>
      </c>
      <c r="C60">
        <v>4</v>
      </c>
      <c r="D60">
        <v>-295.59399999999999</v>
      </c>
      <c r="E60" t="s">
        <v>10</v>
      </c>
      <c r="F60" t="s">
        <v>20</v>
      </c>
      <c r="G60" s="4">
        <v>3</v>
      </c>
      <c r="H60" t="s">
        <v>68</v>
      </c>
    </row>
    <row r="61" spans="1:8" x14ac:dyDescent="0.35">
      <c r="A61" t="s">
        <v>8</v>
      </c>
      <c r="B61" t="s">
        <v>9</v>
      </c>
      <c r="C61">
        <v>4</v>
      </c>
      <c r="D61">
        <v>-294.44200000000001</v>
      </c>
      <c r="E61" t="s">
        <v>29</v>
      </c>
      <c r="F61" t="s">
        <v>38</v>
      </c>
      <c r="G61" s="4">
        <v>1</v>
      </c>
      <c r="H61" t="s">
        <v>82</v>
      </c>
    </row>
    <row r="62" spans="1:8" x14ac:dyDescent="0.35">
      <c r="A62" t="s">
        <v>8</v>
      </c>
      <c r="B62" t="s">
        <v>9</v>
      </c>
      <c r="C62">
        <v>4</v>
      </c>
      <c r="D62">
        <v>-293.21800000000002</v>
      </c>
      <c r="E62" t="s">
        <v>13</v>
      </c>
      <c r="F62" t="s">
        <v>14</v>
      </c>
      <c r="G62" s="4">
        <v>2</v>
      </c>
      <c r="H62" t="s">
        <v>83</v>
      </c>
    </row>
    <row r="63" spans="1:8" x14ac:dyDescent="0.35">
      <c r="A63" t="s">
        <v>8</v>
      </c>
      <c r="B63" t="s">
        <v>9</v>
      </c>
      <c r="C63">
        <v>4</v>
      </c>
      <c r="D63">
        <v>-291.81799999999998</v>
      </c>
      <c r="E63" t="s">
        <v>10</v>
      </c>
      <c r="F63" t="s">
        <v>11</v>
      </c>
      <c r="G63" s="4">
        <v>1</v>
      </c>
      <c r="H63" t="s">
        <v>84</v>
      </c>
    </row>
    <row r="64" spans="1:8" x14ac:dyDescent="0.35">
      <c r="A64" t="s">
        <v>8</v>
      </c>
      <c r="B64" t="s">
        <v>9</v>
      </c>
      <c r="C64">
        <v>4</v>
      </c>
      <c r="D64">
        <v>-290.21600000000001</v>
      </c>
      <c r="E64" t="s">
        <v>10</v>
      </c>
      <c r="F64" t="s">
        <v>18</v>
      </c>
      <c r="G64" s="4">
        <v>2</v>
      </c>
      <c r="H64" t="s">
        <v>85</v>
      </c>
    </row>
    <row r="65" spans="1:8" x14ac:dyDescent="0.35">
      <c r="A65" t="s">
        <v>8</v>
      </c>
      <c r="B65" t="s">
        <v>9</v>
      </c>
      <c r="C65">
        <v>4</v>
      </c>
      <c r="D65">
        <v>-288.44200000000001</v>
      </c>
      <c r="E65" t="s">
        <v>29</v>
      </c>
      <c r="F65" t="s">
        <v>30</v>
      </c>
      <c r="G65" s="4">
        <v>3</v>
      </c>
      <c r="H65" t="s">
        <v>86</v>
      </c>
    </row>
    <row r="66" spans="1:8" x14ac:dyDescent="0.35">
      <c r="A66" t="s">
        <v>8</v>
      </c>
      <c r="B66" t="s">
        <v>9</v>
      </c>
      <c r="C66">
        <v>4</v>
      </c>
      <c r="D66">
        <v>-288.065</v>
      </c>
      <c r="E66" t="s">
        <v>29</v>
      </c>
      <c r="F66" t="s">
        <v>56</v>
      </c>
      <c r="G66" s="4">
        <v>2</v>
      </c>
      <c r="H66" t="s">
        <v>87</v>
      </c>
    </row>
    <row r="67" spans="1:8" x14ac:dyDescent="0.35">
      <c r="A67" t="s">
        <v>8</v>
      </c>
      <c r="B67" t="s">
        <v>9</v>
      </c>
      <c r="C67">
        <v>4</v>
      </c>
      <c r="D67">
        <v>-277.86500000000001</v>
      </c>
      <c r="E67" t="s">
        <v>10</v>
      </c>
      <c r="F67" t="s">
        <v>16</v>
      </c>
      <c r="G67" s="4">
        <v>4</v>
      </c>
      <c r="H67" t="s">
        <v>88</v>
      </c>
    </row>
    <row r="68" spans="1:8" x14ac:dyDescent="0.35">
      <c r="A68" t="s">
        <v>8</v>
      </c>
      <c r="B68" t="s">
        <v>9</v>
      </c>
      <c r="C68">
        <v>4</v>
      </c>
      <c r="D68">
        <v>-271.320999999999</v>
      </c>
      <c r="E68" t="s">
        <v>10</v>
      </c>
      <c r="F68" t="s">
        <v>18</v>
      </c>
      <c r="G68" s="4">
        <v>2</v>
      </c>
      <c r="H68" t="s">
        <v>89</v>
      </c>
    </row>
    <row r="69" spans="1:8" x14ac:dyDescent="0.35">
      <c r="A69" t="s">
        <v>8</v>
      </c>
      <c r="B69" t="s">
        <v>9</v>
      </c>
      <c r="C69">
        <v>4</v>
      </c>
      <c r="D69">
        <v>-267.387</v>
      </c>
      <c r="E69" t="s">
        <v>10</v>
      </c>
      <c r="F69" t="s">
        <v>11</v>
      </c>
      <c r="G69" s="4">
        <v>1</v>
      </c>
      <c r="H69" t="s">
        <v>90</v>
      </c>
    </row>
    <row r="70" spans="1:8" x14ac:dyDescent="0.35">
      <c r="A70" t="s">
        <v>8</v>
      </c>
      <c r="B70" t="s">
        <v>9</v>
      </c>
      <c r="C70">
        <v>4</v>
      </c>
      <c r="D70">
        <v>-265.274</v>
      </c>
      <c r="E70" t="s">
        <v>29</v>
      </c>
      <c r="F70" t="s">
        <v>30</v>
      </c>
      <c r="G70" s="4">
        <v>3</v>
      </c>
      <c r="H70" t="s">
        <v>91</v>
      </c>
    </row>
    <row r="71" spans="1:8" x14ac:dyDescent="0.35">
      <c r="A71" t="s">
        <v>8</v>
      </c>
      <c r="B71" t="s">
        <v>9</v>
      </c>
      <c r="C71">
        <v>4</v>
      </c>
      <c r="D71">
        <v>-261.71199999999999</v>
      </c>
      <c r="E71" t="s">
        <v>10</v>
      </c>
      <c r="F71" t="s">
        <v>18</v>
      </c>
      <c r="G71" s="4">
        <v>2</v>
      </c>
      <c r="H71" t="s">
        <v>92</v>
      </c>
    </row>
    <row r="72" spans="1:8" x14ac:dyDescent="0.35">
      <c r="A72" t="s">
        <v>8</v>
      </c>
      <c r="B72" t="s">
        <v>9</v>
      </c>
      <c r="C72">
        <v>4</v>
      </c>
      <c r="D72">
        <v>-256.98500000000001</v>
      </c>
      <c r="E72" t="s">
        <v>13</v>
      </c>
      <c r="F72" t="s">
        <v>14</v>
      </c>
      <c r="G72" s="4">
        <v>2</v>
      </c>
      <c r="H72" t="s">
        <v>93</v>
      </c>
    </row>
    <row r="73" spans="1:8" x14ac:dyDescent="0.35">
      <c r="A73" t="s">
        <v>8</v>
      </c>
      <c r="B73" t="s">
        <v>9</v>
      </c>
      <c r="C73">
        <v>4</v>
      </c>
      <c r="D73">
        <v>-251.56899999999999</v>
      </c>
      <c r="E73" t="s">
        <v>10</v>
      </c>
      <c r="F73" t="s">
        <v>20</v>
      </c>
      <c r="G73" s="4">
        <v>3</v>
      </c>
      <c r="H73" t="s">
        <v>94</v>
      </c>
    </row>
    <row r="74" spans="1:8" x14ac:dyDescent="0.35">
      <c r="A74" t="s">
        <v>8</v>
      </c>
      <c r="B74" t="s">
        <v>9</v>
      </c>
      <c r="C74">
        <v>4</v>
      </c>
      <c r="D74">
        <v>-248.809</v>
      </c>
      <c r="E74" t="s">
        <v>10</v>
      </c>
      <c r="F74" t="s">
        <v>18</v>
      </c>
      <c r="G74" s="4">
        <v>2</v>
      </c>
      <c r="H74" t="s">
        <v>95</v>
      </c>
    </row>
    <row r="75" spans="1:8" x14ac:dyDescent="0.35">
      <c r="A75" t="s">
        <v>8</v>
      </c>
      <c r="B75" t="s">
        <v>9</v>
      </c>
      <c r="C75">
        <v>4</v>
      </c>
      <c r="D75">
        <v>-243.62200000000001</v>
      </c>
      <c r="E75" t="s">
        <v>29</v>
      </c>
      <c r="F75" t="s">
        <v>30</v>
      </c>
      <c r="G75" s="4">
        <v>3</v>
      </c>
      <c r="H75" t="s">
        <v>96</v>
      </c>
    </row>
    <row r="76" spans="1:8" x14ac:dyDescent="0.35">
      <c r="A76" t="s">
        <v>8</v>
      </c>
      <c r="B76" t="s">
        <v>9</v>
      </c>
      <c r="C76">
        <v>4</v>
      </c>
      <c r="D76">
        <v>-242.643</v>
      </c>
      <c r="E76" t="s">
        <v>13</v>
      </c>
      <c r="F76" t="s">
        <v>14</v>
      </c>
      <c r="G76" s="4">
        <v>2</v>
      </c>
      <c r="H76" t="s">
        <v>97</v>
      </c>
    </row>
    <row r="77" spans="1:8" x14ac:dyDescent="0.35">
      <c r="A77" t="s">
        <v>8</v>
      </c>
      <c r="B77" t="s">
        <v>9</v>
      </c>
      <c r="C77">
        <v>4</v>
      </c>
      <c r="D77">
        <v>-242.48599999999999</v>
      </c>
      <c r="E77" t="s">
        <v>10</v>
      </c>
      <c r="F77" t="s">
        <v>18</v>
      </c>
      <c r="G77" s="4">
        <v>2</v>
      </c>
      <c r="H77" t="s">
        <v>98</v>
      </c>
    </row>
    <row r="78" spans="1:8" x14ac:dyDescent="0.35">
      <c r="A78" t="s">
        <v>8</v>
      </c>
      <c r="B78" t="s">
        <v>9</v>
      </c>
      <c r="C78">
        <v>4</v>
      </c>
      <c r="D78">
        <v>-241.75200000000001</v>
      </c>
      <c r="E78" t="s">
        <v>10</v>
      </c>
      <c r="F78" t="s">
        <v>16</v>
      </c>
      <c r="G78" s="4">
        <v>4</v>
      </c>
      <c r="H78" t="s">
        <v>99</v>
      </c>
    </row>
    <row r="79" spans="1:8" x14ac:dyDescent="0.35">
      <c r="A79" t="s">
        <v>8</v>
      </c>
      <c r="B79" t="s">
        <v>9</v>
      </c>
      <c r="C79">
        <v>4</v>
      </c>
      <c r="D79">
        <v>-238.304</v>
      </c>
      <c r="E79" t="s">
        <v>13</v>
      </c>
      <c r="F79" t="s">
        <v>32</v>
      </c>
      <c r="G79" s="4">
        <v>4</v>
      </c>
      <c r="H79" t="s">
        <v>100</v>
      </c>
    </row>
    <row r="80" spans="1:8" x14ac:dyDescent="0.35">
      <c r="A80" t="s">
        <v>8</v>
      </c>
      <c r="B80" t="s">
        <v>9</v>
      </c>
      <c r="C80">
        <v>4</v>
      </c>
      <c r="D80">
        <v>-236.78</v>
      </c>
      <c r="E80" t="s">
        <v>10</v>
      </c>
      <c r="F80" t="s">
        <v>18</v>
      </c>
      <c r="G80" s="4">
        <v>2</v>
      </c>
      <c r="H80" t="s">
        <v>101</v>
      </c>
    </row>
    <row r="81" spans="1:8" x14ac:dyDescent="0.35">
      <c r="A81" t="s">
        <v>8</v>
      </c>
      <c r="B81" t="s">
        <v>9</v>
      </c>
      <c r="C81">
        <v>4</v>
      </c>
      <c r="D81">
        <v>-232.47299999999899</v>
      </c>
      <c r="E81" t="s">
        <v>10</v>
      </c>
      <c r="F81" t="s">
        <v>20</v>
      </c>
      <c r="G81" s="4">
        <v>3</v>
      </c>
      <c r="H81" t="s">
        <v>68</v>
      </c>
    </row>
    <row r="82" spans="1:8" x14ac:dyDescent="0.35">
      <c r="A82" t="s">
        <v>8</v>
      </c>
      <c r="B82" t="s">
        <v>9</v>
      </c>
      <c r="C82">
        <v>4</v>
      </c>
      <c r="D82">
        <v>-227.32299999999901</v>
      </c>
      <c r="E82" t="s">
        <v>13</v>
      </c>
      <c r="F82" t="s">
        <v>14</v>
      </c>
      <c r="G82" s="4">
        <v>2</v>
      </c>
      <c r="H82" t="s">
        <v>102</v>
      </c>
    </row>
    <row r="83" spans="1:8" x14ac:dyDescent="0.35">
      <c r="A83" t="s">
        <v>8</v>
      </c>
      <c r="B83" t="s">
        <v>9</v>
      </c>
      <c r="C83">
        <v>4</v>
      </c>
      <c r="D83">
        <v>-218.125</v>
      </c>
      <c r="E83" t="s">
        <v>10</v>
      </c>
      <c r="F83" t="s">
        <v>18</v>
      </c>
      <c r="G83" s="4">
        <v>2</v>
      </c>
      <c r="H83" t="s">
        <v>103</v>
      </c>
    </row>
    <row r="84" spans="1:8" x14ac:dyDescent="0.35">
      <c r="A84" t="s">
        <v>8</v>
      </c>
      <c r="B84" t="s">
        <v>9</v>
      </c>
      <c r="C84">
        <v>4</v>
      </c>
      <c r="D84">
        <v>-216.733</v>
      </c>
      <c r="E84" t="s">
        <v>29</v>
      </c>
      <c r="F84" t="s">
        <v>56</v>
      </c>
      <c r="G84" s="4">
        <v>2</v>
      </c>
      <c r="H84" t="s">
        <v>104</v>
      </c>
    </row>
    <row r="85" spans="1:8" x14ac:dyDescent="0.35">
      <c r="A85" t="s">
        <v>8</v>
      </c>
      <c r="B85" t="s">
        <v>9</v>
      </c>
      <c r="C85">
        <v>4</v>
      </c>
      <c r="D85">
        <v>-213.88499999999999</v>
      </c>
      <c r="E85" t="s">
        <v>10</v>
      </c>
      <c r="F85" t="s">
        <v>11</v>
      </c>
      <c r="G85" s="4">
        <v>1</v>
      </c>
      <c r="H85" t="s">
        <v>105</v>
      </c>
    </row>
    <row r="86" spans="1:8" x14ac:dyDescent="0.35">
      <c r="A86" t="s">
        <v>8</v>
      </c>
      <c r="B86" t="s">
        <v>9</v>
      </c>
      <c r="C86">
        <v>4</v>
      </c>
      <c r="D86">
        <v>-208.07599999999999</v>
      </c>
      <c r="E86" t="s">
        <v>29</v>
      </c>
      <c r="F86" t="s">
        <v>30</v>
      </c>
      <c r="G86" s="4">
        <v>3</v>
      </c>
      <c r="H86" t="s">
        <v>106</v>
      </c>
    </row>
    <row r="87" spans="1:8" x14ac:dyDescent="0.35">
      <c r="A87" t="s">
        <v>8</v>
      </c>
      <c r="B87" t="s">
        <v>9</v>
      </c>
      <c r="C87">
        <v>4</v>
      </c>
      <c r="D87">
        <v>-205.27</v>
      </c>
      <c r="E87" t="s">
        <v>10</v>
      </c>
      <c r="F87" t="s">
        <v>16</v>
      </c>
      <c r="G87" s="4">
        <v>4</v>
      </c>
      <c r="H87" t="s">
        <v>68</v>
      </c>
    </row>
    <row r="88" spans="1:8" x14ac:dyDescent="0.35">
      <c r="A88" t="s">
        <v>8</v>
      </c>
      <c r="B88" t="s">
        <v>9</v>
      </c>
      <c r="C88">
        <v>4</v>
      </c>
      <c r="D88">
        <v>-204.99299999999999</v>
      </c>
      <c r="E88" t="s">
        <v>10</v>
      </c>
      <c r="F88" t="s">
        <v>18</v>
      </c>
      <c r="G88" s="4">
        <v>2</v>
      </c>
      <c r="H88" t="s">
        <v>107</v>
      </c>
    </row>
    <row r="89" spans="1:8" x14ac:dyDescent="0.35">
      <c r="A89" t="s">
        <v>8</v>
      </c>
      <c r="B89" t="s">
        <v>9</v>
      </c>
      <c r="C89">
        <v>4</v>
      </c>
      <c r="D89">
        <v>-201.91399999999999</v>
      </c>
      <c r="E89" t="s">
        <v>29</v>
      </c>
      <c r="F89" t="s">
        <v>30</v>
      </c>
      <c r="G89" s="4">
        <v>3</v>
      </c>
      <c r="H89" t="s">
        <v>108</v>
      </c>
    </row>
    <row r="90" spans="1:8" x14ac:dyDescent="0.35">
      <c r="A90" t="s">
        <v>8</v>
      </c>
      <c r="B90" t="s">
        <v>9</v>
      </c>
      <c r="C90">
        <v>4</v>
      </c>
      <c r="D90">
        <v>-200.91499999999999</v>
      </c>
      <c r="E90" t="s">
        <v>10</v>
      </c>
      <c r="F90" t="s">
        <v>20</v>
      </c>
      <c r="G90" s="4">
        <v>3</v>
      </c>
      <c r="H90" t="s">
        <v>109</v>
      </c>
    </row>
    <row r="91" spans="1:8" x14ac:dyDescent="0.35">
      <c r="A91" t="s">
        <v>8</v>
      </c>
      <c r="B91" t="s">
        <v>9</v>
      </c>
      <c r="C91">
        <v>4</v>
      </c>
      <c r="D91">
        <v>-193.90799999999999</v>
      </c>
      <c r="E91" t="s">
        <v>10</v>
      </c>
      <c r="F91" t="s">
        <v>11</v>
      </c>
      <c r="G91" s="4">
        <v>1</v>
      </c>
      <c r="H91" t="s">
        <v>110</v>
      </c>
    </row>
    <row r="92" spans="1:8" x14ac:dyDescent="0.35">
      <c r="A92" t="s">
        <v>8</v>
      </c>
      <c r="B92" t="s">
        <v>9</v>
      </c>
      <c r="C92">
        <v>4</v>
      </c>
      <c r="D92">
        <v>-182.09599999999901</v>
      </c>
      <c r="E92" t="s">
        <v>10</v>
      </c>
      <c r="F92" t="s">
        <v>16</v>
      </c>
      <c r="G92" s="4">
        <v>4</v>
      </c>
      <c r="H92" t="s">
        <v>111</v>
      </c>
    </row>
    <row r="93" spans="1:8" x14ac:dyDescent="0.35">
      <c r="A93" t="s">
        <v>8</v>
      </c>
      <c r="B93" t="s">
        <v>9</v>
      </c>
      <c r="C93">
        <v>4</v>
      </c>
      <c r="D93">
        <v>-179.63299999999899</v>
      </c>
      <c r="E93" t="s">
        <v>29</v>
      </c>
      <c r="F93" t="s">
        <v>30</v>
      </c>
      <c r="G93" s="4">
        <v>3</v>
      </c>
      <c r="H93" t="s">
        <v>112</v>
      </c>
    </row>
    <row r="94" spans="1:8" x14ac:dyDescent="0.35">
      <c r="A94" t="s">
        <v>8</v>
      </c>
      <c r="B94" t="s">
        <v>9</v>
      </c>
      <c r="C94">
        <v>4</v>
      </c>
      <c r="D94">
        <v>-179.483</v>
      </c>
      <c r="E94" t="s">
        <v>10</v>
      </c>
      <c r="F94" t="s">
        <v>18</v>
      </c>
      <c r="G94" s="4">
        <v>2</v>
      </c>
      <c r="H94" t="s">
        <v>113</v>
      </c>
    </row>
    <row r="95" spans="1:8" x14ac:dyDescent="0.35">
      <c r="A95" t="s">
        <v>8</v>
      </c>
      <c r="B95" t="s">
        <v>9</v>
      </c>
      <c r="C95">
        <v>4</v>
      </c>
      <c r="D95">
        <v>-175.51300000000001</v>
      </c>
      <c r="E95" t="s">
        <v>10</v>
      </c>
      <c r="F95" t="s">
        <v>11</v>
      </c>
      <c r="G95" s="4">
        <v>1</v>
      </c>
      <c r="H95" t="s">
        <v>114</v>
      </c>
    </row>
    <row r="96" spans="1:8" x14ac:dyDescent="0.35">
      <c r="A96" t="s">
        <v>8</v>
      </c>
      <c r="B96" t="s">
        <v>9</v>
      </c>
      <c r="C96">
        <v>4</v>
      </c>
      <c r="D96">
        <v>-169.16200000000001</v>
      </c>
      <c r="E96" t="s">
        <v>10</v>
      </c>
      <c r="F96" t="s">
        <v>18</v>
      </c>
      <c r="G96" s="4">
        <v>2</v>
      </c>
      <c r="H96" t="s">
        <v>115</v>
      </c>
    </row>
    <row r="97" spans="1:8" x14ac:dyDescent="0.35">
      <c r="A97" t="s">
        <v>8</v>
      </c>
      <c r="B97" t="s">
        <v>9</v>
      </c>
      <c r="C97">
        <v>4</v>
      </c>
      <c r="D97">
        <v>-168.64400000000001</v>
      </c>
      <c r="E97" t="s">
        <v>10</v>
      </c>
      <c r="F97" t="s">
        <v>20</v>
      </c>
      <c r="G97" s="4">
        <v>3</v>
      </c>
      <c r="H97" t="s">
        <v>116</v>
      </c>
    </row>
    <row r="98" spans="1:8" x14ac:dyDescent="0.35">
      <c r="A98" t="s">
        <v>8</v>
      </c>
      <c r="B98" t="s">
        <v>9</v>
      </c>
      <c r="C98">
        <v>4</v>
      </c>
      <c r="D98">
        <v>-164.23500000000001</v>
      </c>
      <c r="E98" t="s">
        <v>10</v>
      </c>
      <c r="F98" t="s">
        <v>20</v>
      </c>
      <c r="G98" s="4">
        <v>3</v>
      </c>
      <c r="H98" t="s">
        <v>117</v>
      </c>
    </row>
    <row r="99" spans="1:8" x14ac:dyDescent="0.35">
      <c r="A99" t="s">
        <v>8</v>
      </c>
      <c r="B99" t="s">
        <v>9</v>
      </c>
      <c r="C99">
        <v>4</v>
      </c>
      <c r="D99">
        <v>-163.298</v>
      </c>
      <c r="E99" t="s">
        <v>29</v>
      </c>
      <c r="F99" t="s">
        <v>30</v>
      </c>
      <c r="G99" s="4">
        <v>3</v>
      </c>
      <c r="H99" t="s">
        <v>118</v>
      </c>
    </row>
    <row r="100" spans="1:8" x14ac:dyDescent="0.35">
      <c r="A100" t="s">
        <v>8</v>
      </c>
      <c r="B100" t="s">
        <v>9</v>
      </c>
      <c r="C100">
        <v>4</v>
      </c>
      <c r="D100">
        <v>-159.05600000000001</v>
      </c>
      <c r="E100" t="s">
        <v>10</v>
      </c>
      <c r="F100" t="s">
        <v>16</v>
      </c>
      <c r="G100" s="4">
        <v>4</v>
      </c>
      <c r="H100" t="s">
        <v>119</v>
      </c>
    </row>
    <row r="101" spans="1:8" x14ac:dyDescent="0.35">
      <c r="A101" t="s">
        <v>8</v>
      </c>
      <c r="B101" t="s">
        <v>9</v>
      </c>
      <c r="C101">
        <v>4</v>
      </c>
      <c r="D101">
        <v>-157.32499999999999</v>
      </c>
      <c r="E101" t="s">
        <v>10</v>
      </c>
      <c r="F101" t="s">
        <v>18</v>
      </c>
      <c r="G101" s="4">
        <v>2</v>
      </c>
      <c r="H101" t="s">
        <v>120</v>
      </c>
    </row>
    <row r="102" spans="1:8" x14ac:dyDescent="0.35">
      <c r="A102" t="s">
        <v>8</v>
      </c>
      <c r="B102" t="s">
        <v>9</v>
      </c>
      <c r="C102">
        <v>4</v>
      </c>
      <c r="D102">
        <v>-157.19899999999899</v>
      </c>
      <c r="E102" t="s">
        <v>10</v>
      </c>
      <c r="F102" t="s">
        <v>11</v>
      </c>
      <c r="G102" s="4">
        <v>1</v>
      </c>
      <c r="H102" t="s">
        <v>121</v>
      </c>
    </row>
    <row r="103" spans="1:8" x14ac:dyDescent="0.35">
      <c r="A103" t="s">
        <v>8</v>
      </c>
      <c r="B103" t="s">
        <v>9</v>
      </c>
      <c r="C103">
        <v>4</v>
      </c>
      <c r="D103">
        <v>-151.22999999999999</v>
      </c>
      <c r="E103" t="s">
        <v>10</v>
      </c>
      <c r="F103" t="s">
        <v>18</v>
      </c>
      <c r="G103" s="4">
        <v>2</v>
      </c>
      <c r="H103" t="s">
        <v>122</v>
      </c>
    </row>
    <row r="104" spans="1:8" x14ac:dyDescent="0.35">
      <c r="A104" t="s">
        <v>8</v>
      </c>
      <c r="B104" t="s">
        <v>9</v>
      </c>
      <c r="C104">
        <v>4</v>
      </c>
      <c r="D104">
        <v>-147.535</v>
      </c>
      <c r="E104" t="s">
        <v>10</v>
      </c>
      <c r="F104" t="s">
        <v>20</v>
      </c>
      <c r="G104" s="4">
        <v>3</v>
      </c>
      <c r="H104" t="s">
        <v>123</v>
      </c>
    </row>
    <row r="105" spans="1:8" x14ac:dyDescent="0.35">
      <c r="A105" t="s">
        <v>8</v>
      </c>
      <c r="B105" t="s">
        <v>9</v>
      </c>
      <c r="C105">
        <v>4</v>
      </c>
      <c r="D105">
        <v>-147.38800000000001</v>
      </c>
      <c r="E105" t="s">
        <v>29</v>
      </c>
      <c r="F105" t="s">
        <v>30</v>
      </c>
      <c r="G105" s="4">
        <v>3</v>
      </c>
      <c r="H105" t="s">
        <v>124</v>
      </c>
    </row>
    <row r="106" spans="1:8" x14ac:dyDescent="0.35">
      <c r="A106" t="s">
        <v>8</v>
      </c>
      <c r="B106" t="s">
        <v>9</v>
      </c>
      <c r="C106">
        <v>4</v>
      </c>
      <c r="D106">
        <v>-147.297</v>
      </c>
      <c r="E106" t="s">
        <v>13</v>
      </c>
      <c r="F106" t="s">
        <v>32</v>
      </c>
      <c r="G106" s="4">
        <v>4</v>
      </c>
      <c r="H106" t="s">
        <v>125</v>
      </c>
    </row>
    <row r="107" spans="1:8" x14ac:dyDescent="0.35">
      <c r="A107" t="s">
        <v>8</v>
      </c>
      <c r="B107" t="s">
        <v>9</v>
      </c>
      <c r="C107">
        <v>4</v>
      </c>
      <c r="D107">
        <v>-144.70400000000001</v>
      </c>
      <c r="E107" t="s">
        <v>10</v>
      </c>
      <c r="F107" t="s">
        <v>16</v>
      </c>
      <c r="G107" s="4">
        <v>4</v>
      </c>
      <c r="H107" t="s">
        <v>126</v>
      </c>
    </row>
    <row r="108" spans="1:8" x14ac:dyDescent="0.35">
      <c r="A108" t="s">
        <v>8</v>
      </c>
      <c r="B108" t="s">
        <v>9</v>
      </c>
      <c r="C108">
        <v>4</v>
      </c>
      <c r="D108">
        <v>-144.03799999999899</v>
      </c>
      <c r="E108" t="s">
        <v>29</v>
      </c>
      <c r="F108" t="s">
        <v>30</v>
      </c>
      <c r="G108" s="4">
        <v>3</v>
      </c>
      <c r="H108" t="s">
        <v>127</v>
      </c>
    </row>
    <row r="109" spans="1:8" x14ac:dyDescent="0.35">
      <c r="A109" t="s">
        <v>8</v>
      </c>
      <c r="B109" t="s">
        <v>9</v>
      </c>
      <c r="C109">
        <v>4</v>
      </c>
      <c r="D109">
        <v>-142.614</v>
      </c>
      <c r="E109" t="s">
        <v>13</v>
      </c>
      <c r="F109" t="s">
        <v>32</v>
      </c>
      <c r="G109" s="4">
        <v>4</v>
      </c>
      <c r="H109" t="s">
        <v>128</v>
      </c>
    </row>
    <row r="110" spans="1:8" x14ac:dyDescent="0.35">
      <c r="A110" t="s">
        <v>8</v>
      </c>
      <c r="B110" t="s">
        <v>9</v>
      </c>
      <c r="C110">
        <v>4</v>
      </c>
      <c r="D110">
        <v>-140.49</v>
      </c>
      <c r="E110" t="s">
        <v>13</v>
      </c>
      <c r="F110" t="s">
        <v>26</v>
      </c>
      <c r="G110" s="4">
        <v>1</v>
      </c>
      <c r="H110" t="s">
        <v>129</v>
      </c>
    </row>
    <row r="111" spans="1:8" x14ac:dyDescent="0.35">
      <c r="A111" t="s">
        <v>8</v>
      </c>
      <c r="B111" t="s">
        <v>9</v>
      </c>
      <c r="C111">
        <v>4</v>
      </c>
      <c r="D111">
        <v>-138.10900000000001</v>
      </c>
      <c r="E111" t="s">
        <v>10</v>
      </c>
      <c r="F111" t="s">
        <v>11</v>
      </c>
      <c r="G111" s="4">
        <v>1</v>
      </c>
      <c r="H111" t="s">
        <v>130</v>
      </c>
    </row>
    <row r="112" spans="1:8" x14ac:dyDescent="0.35">
      <c r="A112" t="s">
        <v>8</v>
      </c>
      <c r="B112" t="s">
        <v>9</v>
      </c>
      <c r="C112">
        <v>4</v>
      </c>
      <c r="D112">
        <v>-130.54599999999999</v>
      </c>
      <c r="E112" t="s">
        <v>10</v>
      </c>
      <c r="F112" t="s">
        <v>18</v>
      </c>
      <c r="G112" s="4">
        <v>2</v>
      </c>
      <c r="H112" t="s">
        <v>131</v>
      </c>
    </row>
    <row r="113" spans="1:8" x14ac:dyDescent="0.35">
      <c r="A113" t="s">
        <v>8</v>
      </c>
      <c r="B113" t="s">
        <v>9</v>
      </c>
      <c r="C113">
        <v>4</v>
      </c>
      <c r="D113">
        <v>-127.96299999999999</v>
      </c>
      <c r="E113" t="s">
        <v>10</v>
      </c>
      <c r="F113" t="s">
        <v>20</v>
      </c>
      <c r="G113" s="4">
        <v>3</v>
      </c>
      <c r="H113" t="s">
        <v>132</v>
      </c>
    </row>
    <row r="114" spans="1:8" x14ac:dyDescent="0.35">
      <c r="A114" t="s">
        <v>8</v>
      </c>
      <c r="B114" t="s">
        <v>9</v>
      </c>
      <c r="C114">
        <v>4</v>
      </c>
      <c r="D114">
        <v>-127.215</v>
      </c>
      <c r="E114" t="s">
        <v>29</v>
      </c>
      <c r="F114" t="s">
        <v>56</v>
      </c>
      <c r="G114" s="4">
        <v>2</v>
      </c>
      <c r="H114" t="s">
        <v>133</v>
      </c>
    </row>
    <row r="115" spans="1:8" x14ac:dyDescent="0.35">
      <c r="A115" t="s">
        <v>8</v>
      </c>
      <c r="B115" t="s">
        <v>9</v>
      </c>
      <c r="C115">
        <v>4</v>
      </c>
      <c r="D115">
        <v>-113.89299999999901</v>
      </c>
      <c r="E115" t="s">
        <v>29</v>
      </c>
      <c r="F115" t="s">
        <v>38</v>
      </c>
      <c r="G115" s="4">
        <v>1</v>
      </c>
      <c r="H115" t="s">
        <v>134</v>
      </c>
    </row>
    <row r="116" spans="1:8" x14ac:dyDescent="0.35">
      <c r="A116" t="s">
        <v>8</v>
      </c>
      <c r="B116" t="s">
        <v>9</v>
      </c>
      <c r="C116">
        <v>4</v>
      </c>
      <c r="D116">
        <v>-91.423999999999893</v>
      </c>
      <c r="E116" t="s">
        <v>29</v>
      </c>
      <c r="F116" t="s">
        <v>47</v>
      </c>
      <c r="G116" s="4">
        <v>4</v>
      </c>
      <c r="H116" t="s">
        <v>135</v>
      </c>
    </row>
    <row r="117" spans="1:8" x14ac:dyDescent="0.35">
      <c r="A117" t="s">
        <v>8</v>
      </c>
      <c r="B117" t="s">
        <v>9</v>
      </c>
      <c r="C117">
        <v>4</v>
      </c>
      <c r="D117">
        <v>-87.667000000000002</v>
      </c>
      <c r="E117" t="s">
        <v>29</v>
      </c>
      <c r="F117" t="s">
        <v>30</v>
      </c>
      <c r="G117" s="4">
        <v>3</v>
      </c>
      <c r="H117" t="s">
        <v>136</v>
      </c>
    </row>
    <row r="118" spans="1:8" x14ac:dyDescent="0.35">
      <c r="A118" t="s">
        <v>8</v>
      </c>
      <c r="B118" t="s">
        <v>9</v>
      </c>
      <c r="C118">
        <v>4</v>
      </c>
      <c r="D118">
        <v>-84.168999999999997</v>
      </c>
      <c r="E118" t="s">
        <v>29</v>
      </c>
      <c r="F118" t="s">
        <v>56</v>
      </c>
      <c r="G118" s="4">
        <v>2</v>
      </c>
      <c r="H118" t="s">
        <v>137</v>
      </c>
    </row>
    <row r="119" spans="1:8" x14ac:dyDescent="0.35">
      <c r="A119" t="s">
        <v>8</v>
      </c>
      <c r="B119" t="s">
        <v>9</v>
      </c>
      <c r="C119">
        <v>4</v>
      </c>
      <c r="D119">
        <v>-81.745999999999995</v>
      </c>
      <c r="E119" t="s">
        <v>13</v>
      </c>
      <c r="F119" t="s">
        <v>26</v>
      </c>
      <c r="G119" s="4">
        <v>1</v>
      </c>
      <c r="H119" t="s">
        <v>138</v>
      </c>
    </row>
    <row r="120" spans="1:8" x14ac:dyDescent="0.35">
      <c r="A120" t="s">
        <v>8</v>
      </c>
      <c r="B120" t="s">
        <v>9</v>
      </c>
      <c r="C120">
        <v>4</v>
      </c>
      <c r="D120">
        <v>-79.840999999999994</v>
      </c>
      <c r="E120" t="s">
        <v>29</v>
      </c>
      <c r="F120" t="s">
        <v>56</v>
      </c>
      <c r="G120" s="4">
        <v>2</v>
      </c>
      <c r="H120" t="s">
        <v>55</v>
      </c>
    </row>
    <row r="121" spans="1:8" x14ac:dyDescent="0.35">
      <c r="A121" t="s">
        <v>8</v>
      </c>
      <c r="B121" t="s">
        <v>9</v>
      </c>
      <c r="C121">
        <v>4</v>
      </c>
      <c r="D121">
        <v>-76.183999999999997</v>
      </c>
      <c r="E121" t="s">
        <v>13</v>
      </c>
      <c r="F121" t="s">
        <v>14</v>
      </c>
      <c r="G121" s="4">
        <v>2</v>
      </c>
      <c r="H121" t="s">
        <v>139</v>
      </c>
    </row>
    <row r="122" spans="1:8" x14ac:dyDescent="0.35">
      <c r="A122" t="s">
        <v>8</v>
      </c>
      <c r="B122" t="s">
        <v>9</v>
      </c>
      <c r="C122">
        <v>4</v>
      </c>
      <c r="D122">
        <v>-73.444000000000003</v>
      </c>
      <c r="E122" t="s">
        <v>13</v>
      </c>
      <c r="F122" t="s">
        <v>32</v>
      </c>
      <c r="G122" s="4">
        <v>4</v>
      </c>
      <c r="H122" t="s">
        <v>140</v>
      </c>
    </row>
    <row r="123" spans="1:8" x14ac:dyDescent="0.35">
      <c r="A123" t="s">
        <v>8</v>
      </c>
      <c r="B123" t="s">
        <v>9</v>
      </c>
      <c r="C123">
        <v>4</v>
      </c>
      <c r="D123">
        <v>-73.225999999999999</v>
      </c>
      <c r="E123" t="s">
        <v>13</v>
      </c>
      <c r="F123" t="s">
        <v>26</v>
      </c>
      <c r="G123" s="4">
        <v>1</v>
      </c>
      <c r="H123" t="s">
        <v>141</v>
      </c>
    </row>
    <row r="124" spans="1:8" x14ac:dyDescent="0.35">
      <c r="A124" t="s">
        <v>8</v>
      </c>
      <c r="B124" t="s">
        <v>9</v>
      </c>
      <c r="C124">
        <v>4</v>
      </c>
      <c r="D124">
        <v>14.585000000000001</v>
      </c>
      <c r="E124" t="s">
        <v>10</v>
      </c>
      <c r="F124" t="s">
        <v>20</v>
      </c>
      <c r="G124" s="4">
        <v>3</v>
      </c>
      <c r="H124" t="s">
        <v>142</v>
      </c>
    </row>
    <row r="125" spans="1:8" x14ac:dyDescent="0.35">
      <c r="A125" t="s">
        <v>8</v>
      </c>
      <c r="B125" t="s">
        <v>9</v>
      </c>
      <c r="C125">
        <v>4</v>
      </c>
      <c r="D125">
        <v>22.744</v>
      </c>
      <c r="E125" t="s">
        <v>10</v>
      </c>
      <c r="F125" t="s">
        <v>16</v>
      </c>
      <c r="G125" s="4">
        <v>4</v>
      </c>
      <c r="H125" t="s">
        <v>143</v>
      </c>
    </row>
    <row r="126" spans="1:8" x14ac:dyDescent="0.35">
      <c r="A126" t="s">
        <v>8</v>
      </c>
      <c r="B126" t="s">
        <v>9</v>
      </c>
      <c r="C126">
        <v>4</v>
      </c>
      <c r="D126">
        <v>31.730999999999899</v>
      </c>
      <c r="E126" t="s">
        <v>10</v>
      </c>
      <c r="F126" t="s">
        <v>11</v>
      </c>
      <c r="G126" s="4">
        <v>1</v>
      </c>
      <c r="H126" t="s">
        <v>144</v>
      </c>
    </row>
    <row r="127" spans="1:8" x14ac:dyDescent="0.35">
      <c r="A127" t="s">
        <v>8</v>
      </c>
      <c r="B127" t="s">
        <v>9</v>
      </c>
      <c r="C127">
        <v>4</v>
      </c>
      <c r="D127">
        <v>57.610999999999997</v>
      </c>
      <c r="E127" t="s">
        <v>10</v>
      </c>
      <c r="F127" t="s">
        <v>11</v>
      </c>
      <c r="G127" s="4">
        <v>1</v>
      </c>
      <c r="H127" t="s">
        <v>145</v>
      </c>
    </row>
    <row r="128" spans="1:8" x14ac:dyDescent="0.35">
      <c r="A128" t="s">
        <v>8</v>
      </c>
      <c r="B128" t="s">
        <v>9</v>
      </c>
      <c r="C128">
        <v>4</v>
      </c>
      <c r="D128">
        <v>63.67</v>
      </c>
      <c r="E128" t="s">
        <v>29</v>
      </c>
      <c r="F128" t="s">
        <v>30</v>
      </c>
      <c r="G128" s="4">
        <v>3</v>
      </c>
      <c r="H128" t="s">
        <v>146</v>
      </c>
    </row>
    <row r="129" spans="1:8" x14ac:dyDescent="0.35">
      <c r="A129" t="s">
        <v>8</v>
      </c>
      <c r="B129" t="s">
        <v>9</v>
      </c>
      <c r="C129">
        <v>4</v>
      </c>
      <c r="D129">
        <v>80.599999999999994</v>
      </c>
      <c r="E129" t="s">
        <v>10</v>
      </c>
      <c r="F129" t="s">
        <v>16</v>
      </c>
      <c r="G129" s="4">
        <v>4</v>
      </c>
      <c r="H129" t="s">
        <v>147</v>
      </c>
    </row>
    <row r="130" spans="1:8" x14ac:dyDescent="0.35">
      <c r="A130" t="s">
        <v>8</v>
      </c>
      <c r="B130" t="s">
        <v>9</v>
      </c>
      <c r="C130">
        <v>4</v>
      </c>
      <c r="D130">
        <v>107.17100000000001</v>
      </c>
      <c r="E130" t="s">
        <v>10</v>
      </c>
      <c r="F130" t="s">
        <v>11</v>
      </c>
      <c r="G130" s="4">
        <v>1</v>
      </c>
      <c r="H130" t="s">
        <v>148</v>
      </c>
    </row>
    <row r="131" spans="1:8" x14ac:dyDescent="0.35">
      <c r="A131" t="s">
        <v>8</v>
      </c>
      <c r="B131" t="s">
        <v>9</v>
      </c>
      <c r="C131">
        <v>4</v>
      </c>
      <c r="D131">
        <v>172.54499999999999</v>
      </c>
      <c r="E131" t="s">
        <v>10</v>
      </c>
      <c r="F131" t="s">
        <v>16</v>
      </c>
      <c r="G131" s="4">
        <v>4</v>
      </c>
      <c r="H131" t="s">
        <v>149</v>
      </c>
    </row>
    <row r="132" spans="1:8" x14ac:dyDescent="0.35">
      <c r="A132" t="s">
        <v>8</v>
      </c>
      <c r="B132" t="s">
        <v>9</v>
      </c>
      <c r="C132">
        <v>4</v>
      </c>
      <c r="D132">
        <v>225.798</v>
      </c>
      <c r="E132" t="s">
        <v>29</v>
      </c>
      <c r="F132" t="s">
        <v>30</v>
      </c>
      <c r="G132" s="4">
        <v>3</v>
      </c>
      <c r="H132" t="s">
        <v>150</v>
      </c>
    </row>
    <row r="133" spans="1:8" x14ac:dyDescent="0.35">
      <c r="A133" t="s">
        <v>8</v>
      </c>
      <c r="B133" t="s">
        <v>9</v>
      </c>
      <c r="C133">
        <v>5</v>
      </c>
      <c r="D133">
        <v>-381.03899999999999</v>
      </c>
      <c r="E133" t="s">
        <v>13</v>
      </c>
      <c r="F133" t="s">
        <v>14</v>
      </c>
      <c r="G133" s="4">
        <v>2</v>
      </c>
      <c r="H133" t="s">
        <v>151</v>
      </c>
    </row>
    <row r="134" spans="1:8" x14ac:dyDescent="0.35">
      <c r="A134" t="s">
        <v>8</v>
      </c>
      <c r="B134" t="s">
        <v>9</v>
      </c>
      <c r="C134">
        <v>5</v>
      </c>
      <c r="D134">
        <v>-380.41699999999997</v>
      </c>
      <c r="E134" t="s">
        <v>29</v>
      </c>
      <c r="F134" t="s">
        <v>30</v>
      </c>
      <c r="G134" s="4">
        <v>3</v>
      </c>
      <c r="H134" t="s">
        <v>152</v>
      </c>
    </row>
    <row r="135" spans="1:8" x14ac:dyDescent="0.35">
      <c r="A135" t="s">
        <v>8</v>
      </c>
      <c r="B135" t="s">
        <v>9</v>
      </c>
      <c r="C135">
        <v>5</v>
      </c>
      <c r="D135">
        <v>-377.01400000000001</v>
      </c>
      <c r="E135" t="s">
        <v>10</v>
      </c>
      <c r="F135" t="s">
        <v>18</v>
      </c>
      <c r="G135" s="4">
        <v>2</v>
      </c>
      <c r="H135" t="s">
        <v>153</v>
      </c>
    </row>
    <row r="136" spans="1:8" x14ac:dyDescent="0.35">
      <c r="A136" t="s">
        <v>8</v>
      </c>
      <c r="B136" t="s">
        <v>9</v>
      </c>
      <c r="C136">
        <v>5</v>
      </c>
      <c r="D136">
        <v>-376.48500000000001</v>
      </c>
      <c r="E136" t="s">
        <v>13</v>
      </c>
      <c r="F136" t="s">
        <v>32</v>
      </c>
      <c r="G136" s="4">
        <v>4</v>
      </c>
      <c r="H136" t="s">
        <v>154</v>
      </c>
    </row>
    <row r="137" spans="1:8" x14ac:dyDescent="0.35">
      <c r="A137" t="s">
        <v>8</v>
      </c>
      <c r="B137" t="s">
        <v>9</v>
      </c>
      <c r="C137">
        <v>5</v>
      </c>
      <c r="D137">
        <v>-373.890999999999</v>
      </c>
      <c r="E137" t="s">
        <v>13</v>
      </c>
      <c r="F137" t="s">
        <v>32</v>
      </c>
      <c r="G137" s="4">
        <v>4</v>
      </c>
      <c r="H137" t="s">
        <v>155</v>
      </c>
    </row>
    <row r="138" spans="1:8" x14ac:dyDescent="0.35">
      <c r="A138" t="s">
        <v>8</v>
      </c>
      <c r="B138" t="s">
        <v>9</v>
      </c>
      <c r="C138">
        <v>5</v>
      </c>
      <c r="D138">
        <v>-373.84</v>
      </c>
      <c r="E138" t="s">
        <v>13</v>
      </c>
      <c r="F138" t="s">
        <v>26</v>
      </c>
      <c r="G138" s="4">
        <v>1</v>
      </c>
      <c r="H138" t="s">
        <v>156</v>
      </c>
    </row>
    <row r="139" spans="1:8" x14ac:dyDescent="0.35">
      <c r="A139" t="s">
        <v>8</v>
      </c>
      <c r="B139" t="s">
        <v>9</v>
      </c>
      <c r="C139">
        <v>5</v>
      </c>
      <c r="D139">
        <v>-373.72300000000001</v>
      </c>
      <c r="E139" t="s">
        <v>10</v>
      </c>
      <c r="F139" t="s">
        <v>16</v>
      </c>
      <c r="G139" s="4">
        <v>4</v>
      </c>
      <c r="H139" t="s">
        <v>157</v>
      </c>
    </row>
    <row r="140" spans="1:8" x14ac:dyDescent="0.35">
      <c r="A140" t="s">
        <v>8</v>
      </c>
      <c r="B140" t="s">
        <v>9</v>
      </c>
      <c r="C140">
        <v>5</v>
      </c>
      <c r="D140">
        <v>-371.33600000000001</v>
      </c>
      <c r="E140" t="s">
        <v>10</v>
      </c>
      <c r="F140" t="s">
        <v>18</v>
      </c>
      <c r="G140" s="4">
        <v>2</v>
      </c>
      <c r="H140" t="s">
        <v>158</v>
      </c>
    </row>
    <row r="141" spans="1:8" x14ac:dyDescent="0.35">
      <c r="A141" t="s">
        <v>8</v>
      </c>
      <c r="B141" t="s">
        <v>9</v>
      </c>
      <c r="C141">
        <v>5</v>
      </c>
      <c r="D141">
        <v>-370.20699999999999</v>
      </c>
      <c r="E141" t="s">
        <v>10</v>
      </c>
      <c r="F141" t="s">
        <v>11</v>
      </c>
      <c r="G141" s="4">
        <v>1</v>
      </c>
      <c r="H141" t="s">
        <v>159</v>
      </c>
    </row>
    <row r="142" spans="1:8" x14ac:dyDescent="0.35">
      <c r="A142" t="s">
        <v>8</v>
      </c>
      <c r="B142" t="s">
        <v>9</v>
      </c>
      <c r="C142">
        <v>5</v>
      </c>
      <c r="D142">
        <v>-368.47</v>
      </c>
      <c r="E142" t="s">
        <v>29</v>
      </c>
      <c r="F142" t="s">
        <v>30</v>
      </c>
      <c r="G142" s="4">
        <v>3</v>
      </c>
      <c r="H142" t="s">
        <v>160</v>
      </c>
    </row>
    <row r="143" spans="1:8" x14ac:dyDescent="0.35">
      <c r="A143" t="s">
        <v>8</v>
      </c>
      <c r="B143" t="s">
        <v>9</v>
      </c>
      <c r="C143">
        <v>5</v>
      </c>
      <c r="D143">
        <v>-358.15499999999997</v>
      </c>
      <c r="E143" t="s">
        <v>10</v>
      </c>
      <c r="F143" t="s">
        <v>16</v>
      </c>
      <c r="G143" s="4">
        <v>4</v>
      </c>
      <c r="H143" t="s">
        <v>161</v>
      </c>
    </row>
    <row r="144" spans="1:8" x14ac:dyDescent="0.35">
      <c r="A144" t="s">
        <v>8</v>
      </c>
      <c r="B144" t="s">
        <v>9</v>
      </c>
      <c r="C144">
        <v>5</v>
      </c>
      <c r="D144">
        <v>-357.07900000000001</v>
      </c>
      <c r="E144" t="s">
        <v>29</v>
      </c>
      <c r="F144" t="s">
        <v>38</v>
      </c>
      <c r="G144" s="4">
        <v>1</v>
      </c>
      <c r="H144" t="s">
        <v>162</v>
      </c>
    </row>
    <row r="145" spans="1:8" x14ac:dyDescent="0.35">
      <c r="A145" t="s">
        <v>8</v>
      </c>
      <c r="B145" t="s">
        <v>9</v>
      </c>
      <c r="C145">
        <v>5</v>
      </c>
      <c r="D145">
        <v>-352.38499999999999</v>
      </c>
      <c r="E145" t="s">
        <v>10</v>
      </c>
      <c r="F145" t="s">
        <v>11</v>
      </c>
      <c r="G145" s="4">
        <v>1</v>
      </c>
      <c r="H145" t="s">
        <v>163</v>
      </c>
    </row>
    <row r="146" spans="1:8" x14ac:dyDescent="0.35">
      <c r="A146" t="s">
        <v>8</v>
      </c>
      <c r="B146" t="s">
        <v>9</v>
      </c>
      <c r="C146">
        <v>5</v>
      </c>
      <c r="D146">
        <v>-351.50299999999999</v>
      </c>
      <c r="E146" t="s">
        <v>13</v>
      </c>
      <c r="F146" t="s">
        <v>32</v>
      </c>
      <c r="G146" s="4">
        <v>4</v>
      </c>
      <c r="H146" t="s">
        <v>164</v>
      </c>
    </row>
    <row r="147" spans="1:8" x14ac:dyDescent="0.35">
      <c r="A147" t="s">
        <v>8</v>
      </c>
      <c r="B147" t="s">
        <v>9</v>
      </c>
      <c r="C147">
        <v>5</v>
      </c>
      <c r="D147">
        <v>-347.63499999999999</v>
      </c>
      <c r="E147" t="s">
        <v>10</v>
      </c>
      <c r="F147" t="s">
        <v>20</v>
      </c>
      <c r="G147" s="4">
        <v>3</v>
      </c>
      <c r="H147" t="s">
        <v>165</v>
      </c>
    </row>
    <row r="148" spans="1:8" x14ac:dyDescent="0.35">
      <c r="A148" t="s">
        <v>8</v>
      </c>
      <c r="B148" t="s">
        <v>9</v>
      </c>
      <c r="C148">
        <v>5</v>
      </c>
      <c r="D148">
        <v>-347.17</v>
      </c>
      <c r="E148" t="s">
        <v>13</v>
      </c>
      <c r="F148" t="s">
        <v>26</v>
      </c>
      <c r="G148" s="4">
        <v>1</v>
      </c>
      <c r="H148" t="s">
        <v>166</v>
      </c>
    </row>
    <row r="149" spans="1:8" x14ac:dyDescent="0.35">
      <c r="A149" t="s">
        <v>8</v>
      </c>
      <c r="B149" t="s">
        <v>9</v>
      </c>
      <c r="C149">
        <v>5</v>
      </c>
      <c r="D149">
        <v>-346.18</v>
      </c>
      <c r="E149" t="s">
        <v>13</v>
      </c>
      <c r="F149" t="s">
        <v>14</v>
      </c>
      <c r="G149" s="4">
        <v>2</v>
      </c>
      <c r="H149" t="s">
        <v>167</v>
      </c>
    </row>
    <row r="150" spans="1:8" x14ac:dyDescent="0.35">
      <c r="A150" t="s">
        <v>8</v>
      </c>
      <c r="B150" t="s">
        <v>9</v>
      </c>
      <c r="C150">
        <v>5</v>
      </c>
      <c r="D150">
        <v>-345.077</v>
      </c>
      <c r="E150" t="s">
        <v>10</v>
      </c>
      <c r="F150" t="s">
        <v>18</v>
      </c>
      <c r="G150" s="4">
        <v>2</v>
      </c>
      <c r="H150" t="s">
        <v>168</v>
      </c>
    </row>
    <row r="151" spans="1:8" x14ac:dyDescent="0.35">
      <c r="A151" t="s">
        <v>8</v>
      </c>
      <c r="B151" t="s">
        <v>9</v>
      </c>
      <c r="C151">
        <v>5</v>
      </c>
      <c r="D151">
        <v>-344.54599999999999</v>
      </c>
      <c r="E151" t="s">
        <v>10</v>
      </c>
      <c r="F151" t="s">
        <v>20</v>
      </c>
      <c r="G151" s="4">
        <v>3</v>
      </c>
      <c r="H151" t="s">
        <v>169</v>
      </c>
    </row>
    <row r="152" spans="1:8" x14ac:dyDescent="0.35">
      <c r="A152" t="s">
        <v>8</v>
      </c>
      <c r="B152" t="s">
        <v>9</v>
      </c>
      <c r="C152">
        <v>5</v>
      </c>
      <c r="D152">
        <v>-343.01199999999898</v>
      </c>
      <c r="E152" t="s">
        <v>29</v>
      </c>
      <c r="F152" t="s">
        <v>30</v>
      </c>
      <c r="G152" s="4">
        <v>3</v>
      </c>
      <c r="H152" t="s">
        <v>170</v>
      </c>
    </row>
    <row r="153" spans="1:8" x14ac:dyDescent="0.35">
      <c r="A153" t="s">
        <v>8</v>
      </c>
      <c r="B153" t="s">
        <v>9</v>
      </c>
      <c r="C153">
        <v>5</v>
      </c>
      <c r="D153">
        <v>-340.11799999999999</v>
      </c>
      <c r="E153" t="s">
        <v>13</v>
      </c>
      <c r="F153" t="s">
        <v>26</v>
      </c>
      <c r="G153" s="4">
        <v>1</v>
      </c>
      <c r="H153" t="s">
        <v>139</v>
      </c>
    </row>
    <row r="154" spans="1:8" x14ac:dyDescent="0.35">
      <c r="A154" t="s">
        <v>8</v>
      </c>
      <c r="B154" t="s">
        <v>9</v>
      </c>
      <c r="C154">
        <v>5</v>
      </c>
      <c r="D154">
        <v>-338.09800000000001</v>
      </c>
      <c r="E154" t="s">
        <v>13</v>
      </c>
      <c r="F154" t="s">
        <v>14</v>
      </c>
      <c r="G154" s="4">
        <v>2</v>
      </c>
      <c r="H154" t="s">
        <v>171</v>
      </c>
    </row>
    <row r="155" spans="1:8" x14ac:dyDescent="0.35">
      <c r="A155" t="s">
        <v>8</v>
      </c>
      <c r="B155" t="s">
        <v>9</v>
      </c>
      <c r="C155">
        <v>5</v>
      </c>
      <c r="D155">
        <v>-337.50199999999899</v>
      </c>
      <c r="E155" t="s">
        <v>13</v>
      </c>
      <c r="F155" t="s">
        <v>24</v>
      </c>
      <c r="G155" s="4">
        <v>3</v>
      </c>
      <c r="H155" t="s">
        <v>172</v>
      </c>
    </row>
    <row r="156" spans="1:8" x14ac:dyDescent="0.35">
      <c r="A156" t="s">
        <v>8</v>
      </c>
      <c r="B156" t="s">
        <v>9</v>
      </c>
      <c r="C156">
        <v>5</v>
      </c>
      <c r="D156">
        <v>-336.26199999999898</v>
      </c>
      <c r="E156" t="s">
        <v>29</v>
      </c>
      <c r="F156" t="s">
        <v>30</v>
      </c>
      <c r="G156" s="4">
        <v>3</v>
      </c>
      <c r="H156" t="s">
        <v>173</v>
      </c>
    </row>
    <row r="157" spans="1:8" x14ac:dyDescent="0.35">
      <c r="A157" t="s">
        <v>8</v>
      </c>
      <c r="B157" t="s">
        <v>9</v>
      </c>
      <c r="C157">
        <v>5</v>
      </c>
      <c r="D157">
        <v>-330.00699999999898</v>
      </c>
      <c r="E157" t="s">
        <v>10</v>
      </c>
      <c r="F157" t="s">
        <v>18</v>
      </c>
      <c r="G157" s="4">
        <v>2</v>
      </c>
      <c r="H157" t="s">
        <v>174</v>
      </c>
    </row>
    <row r="158" spans="1:8" x14ac:dyDescent="0.35">
      <c r="A158" t="s">
        <v>8</v>
      </c>
      <c r="B158" t="s">
        <v>9</v>
      </c>
      <c r="C158">
        <v>5</v>
      </c>
      <c r="D158">
        <v>-320.64299999999997</v>
      </c>
      <c r="E158" t="s">
        <v>13</v>
      </c>
      <c r="F158" t="s">
        <v>32</v>
      </c>
      <c r="G158" s="4">
        <v>4</v>
      </c>
      <c r="H158" t="s">
        <v>175</v>
      </c>
    </row>
    <row r="159" spans="1:8" x14ac:dyDescent="0.35">
      <c r="A159" t="s">
        <v>8</v>
      </c>
      <c r="B159" t="s">
        <v>9</v>
      </c>
      <c r="C159">
        <v>5</v>
      </c>
      <c r="D159">
        <v>-316.84399999999999</v>
      </c>
      <c r="E159" t="s">
        <v>10</v>
      </c>
      <c r="F159" t="s">
        <v>11</v>
      </c>
      <c r="G159" s="4">
        <v>1</v>
      </c>
      <c r="H159" t="s">
        <v>176</v>
      </c>
    </row>
    <row r="160" spans="1:8" x14ac:dyDescent="0.35">
      <c r="A160" t="s">
        <v>8</v>
      </c>
      <c r="B160" t="s">
        <v>9</v>
      </c>
      <c r="C160">
        <v>5</v>
      </c>
      <c r="D160">
        <v>-316.57400000000001</v>
      </c>
      <c r="E160" t="s">
        <v>13</v>
      </c>
      <c r="F160" t="s">
        <v>26</v>
      </c>
      <c r="G160" s="4">
        <v>1</v>
      </c>
      <c r="H160" t="s">
        <v>177</v>
      </c>
    </row>
    <row r="161" spans="1:8" x14ac:dyDescent="0.35">
      <c r="A161" t="s">
        <v>8</v>
      </c>
      <c r="B161" t="s">
        <v>9</v>
      </c>
      <c r="C161">
        <v>5</v>
      </c>
      <c r="D161">
        <v>-316.10000000000002</v>
      </c>
      <c r="E161" t="s">
        <v>13</v>
      </c>
      <c r="F161" t="s">
        <v>32</v>
      </c>
      <c r="G161" s="4">
        <v>4</v>
      </c>
      <c r="H161" t="s">
        <v>178</v>
      </c>
    </row>
    <row r="162" spans="1:8" x14ac:dyDescent="0.35">
      <c r="A162" t="s">
        <v>8</v>
      </c>
      <c r="B162" t="s">
        <v>9</v>
      </c>
      <c r="C162">
        <v>5</v>
      </c>
      <c r="D162">
        <v>-310.709</v>
      </c>
      <c r="E162" t="s">
        <v>29</v>
      </c>
      <c r="F162" t="s">
        <v>38</v>
      </c>
      <c r="G162" s="4">
        <v>1</v>
      </c>
      <c r="H162" t="s">
        <v>179</v>
      </c>
    </row>
    <row r="163" spans="1:8" x14ac:dyDescent="0.35">
      <c r="A163" t="s">
        <v>8</v>
      </c>
      <c r="B163" t="s">
        <v>9</v>
      </c>
      <c r="C163">
        <v>5</v>
      </c>
      <c r="D163">
        <v>-306.010999999999</v>
      </c>
      <c r="E163" t="s">
        <v>10</v>
      </c>
      <c r="F163" t="s">
        <v>20</v>
      </c>
      <c r="G163" s="4">
        <v>3</v>
      </c>
      <c r="H163" t="s">
        <v>180</v>
      </c>
    </row>
    <row r="164" spans="1:8" x14ac:dyDescent="0.35">
      <c r="A164" t="s">
        <v>8</v>
      </c>
      <c r="B164" t="s">
        <v>9</v>
      </c>
      <c r="C164">
        <v>5</v>
      </c>
      <c r="D164">
        <v>-303.84800000000001</v>
      </c>
      <c r="E164" t="s">
        <v>10</v>
      </c>
      <c r="F164" t="s">
        <v>18</v>
      </c>
      <c r="G164" s="4">
        <v>2</v>
      </c>
      <c r="H164" t="s">
        <v>181</v>
      </c>
    </row>
    <row r="165" spans="1:8" x14ac:dyDescent="0.35">
      <c r="A165" t="s">
        <v>8</v>
      </c>
      <c r="B165" t="s">
        <v>9</v>
      </c>
      <c r="C165">
        <v>5</v>
      </c>
      <c r="D165">
        <v>-303.334</v>
      </c>
      <c r="E165" t="s">
        <v>10</v>
      </c>
      <c r="F165" t="s">
        <v>20</v>
      </c>
      <c r="G165" s="4">
        <v>3</v>
      </c>
      <c r="H165" t="s">
        <v>182</v>
      </c>
    </row>
    <row r="166" spans="1:8" x14ac:dyDescent="0.35">
      <c r="A166" t="s">
        <v>8</v>
      </c>
      <c r="B166" t="s">
        <v>9</v>
      </c>
      <c r="C166">
        <v>5</v>
      </c>
      <c r="D166">
        <v>-302.18299999999999</v>
      </c>
      <c r="E166" t="s">
        <v>13</v>
      </c>
      <c r="F166" t="s">
        <v>14</v>
      </c>
      <c r="G166" s="4">
        <v>2</v>
      </c>
      <c r="H166" t="s">
        <v>183</v>
      </c>
    </row>
    <row r="167" spans="1:8" x14ac:dyDescent="0.35">
      <c r="A167" t="s">
        <v>8</v>
      </c>
      <c r="B167" t="s">
        <v>9</v>
      </c>
      <c r="C167">
        <v>5</v>
      </c>
      <c r="D167">
        <v>-290.68700000000001</v>
      </c>
      <c r="E167" t="s">
        <v>29</v>
      </c>
      <c r="F167" t="s">
        <v>30</v>
      </c>
      <c r="G167" s="4">
        <v>3</v>
      </c>
      <c r="H167" t="s">
        <v>184</v>
      </c>
    </row>
    <row r="168" spans="1:8" x14ac:dyDescent="0.35">
      <c r="A168" t="s">
        <v>8</v>
      </c>
      <c r="B168" t="s">
        <v>9</v>
      </c>
      <c r="C168">
        <v>5</v>
      </c>
      <c r="D168">
        <v>-285.05200000000002</v>
      </c>
      <c r="E168" t="s">
        <v>10</v>
      </c>
      <c r="F168" t="s">
        <v>18</v>
      </c>
      <c r="G168" s="4">
        <v>2</v>
      </c>
      <c r="H168" t="s">
        <v>185</v>
      </c>
    </row>
    <row r="169" spans="1:8" x14ac:dyDescent="0.35">
      <c r="A169" t="s">
        <v>8</v>
      </c>
      <c r="B169" t="s">
        <v>9</v>
      </c>
      <c r="C169">
        <v>5</v>
      </c>
      <c r="D169">
        <v>-282.90699999999998</v>
      </c>
      <c r="E169" t="s">
        <v>10</v>
      </c>
      <c r="F169" t="s">
        <v>16</v>
      </c>
      <c r="G169" s="4">
        <v>4</v>
      </c>
      <c r="H169" t="s">
        <v>186</v>
      </c>
    </row>
    <row r="170" spans="1:8" x14ac:dyDescent="0.35">
      <c r="A170" t="s">
        <v>8</v>
      </c>
      <c r="B170" t="s">
        <v>9</v>
      </c>
      <c r="C170">
        <v>5</v>
      </c>
      <c r="D170">
        <v>-278.12200000000001</v>
      </c>
      <c r="E170" t="s">
        <v>29</v>
      </c>
      <c r="F170" t="s">
        <v>56</v>
      </c>
      <c r="G170" s="4">
        <v>2</v>
      </c>
      <c r="H170" t="s">
        <v>187</v>
      </c>
    </row>
    <row r="171" spans="1:8" x14ac:dyDescent="0.35">
      <c r="A171" t="s">
        <v>8</v>
      </c>
      <c r="B171" t="s">
        <v>9</v>
      </c>
      <c r="C171">
        <v>5</v>
      </c>
      <c r="D171">
        <v>-274.24799999999999</v>
      </c>
      <c r="E171" t="s">
        <v>10</v>
      </c>
      <c r="F171" t="s">
        <v>18</v>
      </c>
      <c r="G171" s="4">
        <v>2</v>
      </c>
      <c r="H171" t="s">
        <v>55</v>
      </c>
    </row>
    <row r="172" spans="1:8" x14ac:dyDescent="0.35">
      <c r="A172" t="s">
        <v>8</v>
      </c>
      <c r="B172" t="s">
        <v>9</v>
      </c>
      <c r="C172">
        <v>5</v>
      </c>
      <c r="D172">
        <v>-269.71499999999997</v>
      </c>
      <c r="E172" t="s">
        <v>10</v>
      </c>
      <c r="F172" t="s">
        <v>16</v>
      </c>
      <c r="G172" s="4">
        <v>4</v>
      </c>
      <c r="H172" t="s">
        <v>119</v>
      </c>
    </row>
    <row r="173" spans="1:8" x14ac:dyDescent="0.35">
      <c r="A173" t="s">
        <v>8</v>
      </c>
      <c r="B173" t="s">
        <v>9</v>
      </c>
      <c r="C173">
        <v>5</v>
      </c>
      <c r="D173">
        <v>-266.36099999999999</v>
      </c>
      <c r="E173" t="s">
        <v>10</v>
      </c>
      <c r="F173" t="s">
        <v>18</v>
      </c>
      <c r="G173" s="4">
        <v>2</v>
      </c>
      <c r="H173" t="s">
        <v>188</v>
      </c>
    </row>
    <row r="174" spans="1:8" x14ac:dyDescent="0.35">
      <c r="A174" t="s">
        <v>8</v>
      </c>
      <c r="B174" t="s">
        <v>9</v>
      </c>
      <c r="C174">
        <v>5</v>
      </c>
      <c r="D174">
        <v>-266.35899999999998</v>
      </c>
      <c r="E174" t="s">
        <v>29</v>
      </c>
      <c r="F174" t="s">
        <v>56</v>
      </c>
      <c r="G174" s="4">
        <v>2</v>
      </c>
      <c r="H174" t="s">
        <v>189</v>
      </c>
    </row>
    <row r="175" spans="1:8" x14ac:dyDescent="0.35">
      <c r="A175" t="s">
        <v>8</v>
      </c>
      <c r="B175" t="s">
        <v>9</v>
      </c>
      <c r="C175">
        <v>5</v>
      </c>
      <c r="D175">
        <v>-258.13499999999999</v>
      </c>
      <c r="E175" t="s">
        <v>10</v>
      </c>
      <c r="F175" t="s">
        <v>16</v>
      </c>
      <c r="G175" s="4">
        <v>4</v>
      </c>
      <c r="H175" t="s">
        <v>190</v>
      </c>
    </row>
    <row r="176" spans="1:8" x14ac:dyDescent="0.35">
      <c r="A176" t="s">
        <v>8</v>
      </c>
      <c r="B176" t="s">
        <v>9</v>
      </c>
      <c r="C176">
        <v>5</v>
      </c>
      <c r="D176">
        <v>-254.149</v>
      </c>
      <c r="E176" t="s">
        <v>29</v>
      </c>
      <c r="F176" t="s">
        <v>30</v>
      </c>
      <c r="G176" s="4">
        <v>3</v>
      </c>
      <c r="H176" t="s">
        <v>191</v>
      </c>
    </row>
    <row r="177" spans="1:8" x14ac:dyDescent="0.35">
      <c r="A177" t="s">
        <v>8</v>
      </c>
      <c r="B177" t="s">
        <v>9</v>
      </c>
      <c r="C177">
        <v>5</v>
      </c>
      <c r="D177">
        <v>-253.66299999999899</v>
      </c>
      <c r="E177" t="s">
        <v>10</v>
      </c>
      <c r="F177" t="s">
        <v>11</v>
      </c>
      <c r="G177" s="4">
        <v>1</v>
      </c>
      <c r="H177" t="s">
        <v>192</v>
      </c>
    </row>
    <row r="178" spans="1:8" x14ac:dyDescent="0.35">
      <c r="A178" t="s">
        <v>8</v>
      </c>
      <c r="B178" t="s">
        <v>9</v>
      </c>
      <c r="C178">
        <v>5</v>
      </c>
      <c r="D178">
        <v>-252.24199999999999</v>
      </c>
      <c r="E178" t="s">
        <v>10</v>
      </c>
      <c r="F178" t="s">
        <v>18</v>
      </c>
      <c r="G178" s="4">
        <v>2</v>
      </c>
      <c r="H178" t="s">
        <v>193</v>
      </c>
    </row>
    <row r="179" spans="1:8" x14ac:dyDescent="0.35">
      <c r="A179" t="s">
        <v>8</v>
      </c>
      <c r="B179" t="s">
        <v>9</v>
      </c>
      <c r="C179">
        <v>5</v>
      </c>
      <c r="D179">
        <v>-245.23500000000001</v>
      </c>
      <c r="E179" t="s">
        <v>10</v>
      </c>
      <c r="F179" t="s">
        <v>20</v>
      </c>
      <c r="G179" s="4">
        <v>3</v>
      </c>
      <c r="H179" t="s">
        <v>194</v>
      </c>
    </row>
    <row r="180" spans="1:8" x14ac:dyDescent="0.35">
      <c r="A180" t="s">
        <v>8</v>
      </c>
      <c r="B180" t="s">
        <v>9</v>
      </c>
      <c r="C180">
        <v>5</v>
      </c>
      <c r="D180">
        <v>-244.28799999999899</v>
      </c>
      <c r="E180" t="s">
        <v>10</v>
      </c>
      <c r="F180" t="s">
        <v>18</v>
      </c>
      <c r="G180" s="4">
        <v>2</v>
      </c>
      <c r="H180" t="s">
        <v>195</v>
      </c>
    </row>
    <row r="181" spans="1:8" x14ac:dyDescent="0.35">
      <c r="A181" t="s">
        <v>8</v>
      </c>
      <c r="B181" t="s">
        <v>9</v>
      </c>
      <c r="C181">
        <v>5</v>
      </c>
      <c r="D181">
        <v>-243.18</v>
      </c>
      <c r="E181" t="s">
        <v>13</v>
      </c>
      <c r="F181" t="s">
        <v>24</v>
      </c>
      <c r="G181" s="4">
        <v>3</v>
      </c>
      <c r="H181" t="s">
        <v>196</v>
      </c>
    </row>
    <row r="182" spans="1:8" x14ac:dyDescent="0.35">
      <c r="A182" t="s">
        <v>8</v>
      </c>
      <c r="B182" t="s">
        <v>9</v>
      </c>
      <c r="C182">
        <v>5</v>
      </c>
      <c r="D182">
        <v>-240.40599999999901</v>
      </c>
      <c r="E182" t="s">
        <v>29</v>
      </c>
      <c r="F182" t="s">
        <v>30</v>
      </c>
      <c r="G182" s="4">
        <v>3</v>
      </c>
      <c r="H182" t="s">
        <v>197</v>
      </c>
    </row>
    <row r="183" spans="1:8" x14ac:dyDescent="0.35">
      <c r="A183" t="s">
        <v>8</v>
      </c>
      <c r="B183" t="s">
        <v>9</v>
      </c>
      <c r="C183">
        <v>5</v>
      </c>
      <c r="D183">
        <v>-236.851</v>
      </c>
      <c r="E183" t="s">
        <v>10</v>
      </c>
      <c r="F183" t="s">
        <v>16</v>
      </c>
      <c r="G183" s="4">
        <v>4</v>
      </c>
      <c r="H183" t="s">
        <v>198</v>
      </c>
    </row>
    <row r="184" spans="1:8" x14ac:dyDescent="0.35">
      <c r="A184" t="s">
        <v>8</v>
      </c>
      <c r="B184" t="s">
        <v>9</v>
      </c>
      <c r="C184">
        <v>5</v>
      </c>
      <c r="D184">
        <v>-234.67699999999999</v>
      </c>
      <c r="E184" t="s">
        <v>10</v>
      </c>
      <c r="F184" t="s">
        <v>11</v>
      </c>
      <c r="G184" s="4">
        <v>1</v>
      </c>
      <c r="H184" t="s">
        <v>19</v>
      </c>
    </row>
    <row r="185" spans="1:8" x14ac:dyDescent="0.35">
      <c r="A185" t="s">
        <v>8</v>
      </c>
      <c r="B185" t="s">
        <v>9</v>
      </c>
      <c r="C185">
        <v>5</v>
      </c>
      <c r="D185">
        <v>-233.66800000000001</v>
      </c>
      <c r="E185" t="s">
        <v>13</v>
      </c>
      <c r="F185" t="s">
        <v>32</v>
      </c>
      <c r="G185" s="4">
        <v>4</v>
      </c>
      <c r="H185" t="s">
        <v>199</v>
      </c>
    </row>
    <row r="186" spans="1:8" x14ac:dyDescent="0.35">
      <c r="A186" t="s">
        <v>8</v>
      </c>
      <c r="B186" t="s">
        <v>9</v>
      </c>
      <c r="C186">
        <v>5</v>
      </c>
      <c r="D186">
        <v>-233.43299999999999</v>
      </c>
      <c r="E186" t="s">
        <v>10</v>
      </c>
      <c r="F186" t="s">
        <v>18</v>
      </c>
      <c r="G186" s="4">
        <v>2</v>
      </c>
      <c r="H186" t="s">
        <v>200</v>
      </c>
    </row>
    <row r="187" spans="1:8" x14ac:dyDescent="0.35">
      <c r="A187" t="s">
        <v>8</v>
      </c>
      <c r="B187" t="s">
        <v>9</v>
      </c>
      <c r="C187">
        <v>5</v>
      </c>
      <c r="D187">
        <v>-229.982</v>
      </c>
      <c r="E187" t="s">
        <v>29</v>
      </c>
      <c r="F187" t="s">
        <v>38</v>
      </c>
      <c r="G187" s="4">
        <v>1</v>
      </c>
      <c r="H187" t="s">
        <v>201</v>
      </c>
    </row>
    <row r="188" spans="1:8" x14ac:dyDescent="0.35">
      <c r="A188" t="s">
        <v>8</v>
      </c>
      <c r="B188" t="s">
        <v>9</v>
      </c>
      <c r="C188">
        <v>5</v>
      </c>
      <c r="D188">
        <v>-229.09399999999999</v>
      </c>
      <c r="E188" t="s">
        <v>13</v>
      </c>
      <c r="F188" t="s">
        <v>26</v>
      </c>
      <c r="G188" s="4">
        <v>1</v>
      </c>
      <c r="H188" t="s">
        <v>202</v>
      </c>
    </row>
    <row r="189" spans="1:8" x14ac:dyDescent="0.35">
      <c r="A189" t="s">
        <v>8</v>
      </c>
      <c r="B189" t="s">
        <v>9</v>
      </c>
      <c r="C189">
        <v>5</v>
      </c>
      <c r="D189">
        <v>-228.655</v>
      </c>
      <c r="E189" t="s">
        <v>10</v>
      </c>
      <c r="F189" t="s">
        <v>18</v>
      </c>
      <c r="G189" s="4">
        <v>2</v>
      </c>
      <c r="H189" t="s">
        <v>19</v>
      </c>
    </row>
    <row r="190" spans="1:8" x14ac:dyDescent="0.35">
      <c r="A190" t="s">
        <v>8</v>
      </c>
      <c r="B190" t="s">
        <v>9</v>
      </c>
      <c r="C190">
        <v>5</v>
      </c>
      <c r="D190">
        <v>-224.91499999999999</v>
      </c>
      <c r="E190" t="s">
        <v>10</v>
      </c>
      <c r="F190" t="s">
        <v>16</v>
      </c>
      <c r="G190" s="4">
        <v>4</v>
      </c>
      <c r="H190" t="s">
        <v>19</v>
      </c>
    </row>
    <row r="191" spans="1:8" x14ac:dyDescent="0.35">
      <c r="A191" t="s">
        <v>8</v>
      </c>
      <c r="B191" t="s">
        <v>9</v>
      </c>
      <c r="C191">
        <v>5</v>
      </c>
      <c r="D191">
        <v>-221.11699999999999</v>
      </c>
      <c r="E191" t="s">
        <v>29</v>
      </c>
      <c r="F191" t="s">
        <v>56</v>
      </c>
      <c r="G191" s="4">
        <v>2</v>
      </c>
      <c r="H191" t="s">
        <v>203</v>
      </c>
    </row>
    <row r="192" spans="1:8" x14ac:dyDescent="0.35">
      <c r="A192" t="s">
        <v>8</v>
      </c>
      <c r="B192" t="s">
        <v>9</v>
      </c>
      <c r="C192">
        <v>5</v>
      </c>
      <c r="D192">
        <v>-220.25099999999901</v>
      </c>
      <c r="E192" t="s">
        <v>10</v>
      </c>
      <c r="F192" t="s">
        <v>20</v>
      </c>
      <c r="G192" s="4">
        <v>3</v>
      </c>
      <c r="H192" t="s">
        <v>204</v>
      </c>
    </row>
    <row r="193" spans="1:8" x14ac:dyDescent="0.35">
      <c r="A193" t="s">
        <v>8</v>
      </c>
      <c r="B193" t="s">
        <v>9</v>
      </c>
      <c r="C193">
        <v>5</v>
      </c>
      <c r="D193">
        <v>-218.74700000000001</v>
      </c>
      <c r="E193" t="s">
        <v>13</v>
      </c>
      <c r="F193" t="s">
        <v>24</v>
      </c>
      <c r="G193" s="4">
        <v>3</v>
      </c>
      <c r="H193" t="s">
        <v>205</v>
      </c>
    </row>
    <row r="194" spans="1:8" x14ac:dyDescent="0.35">
      <c r="A194" t="s">
        <v>8</v>
      </c>
      <c r="B194" t="s">
        <v>9</v>
      </c>
      <c r="C194">
        <v>5</v>
      </c>
      <c r="D194">
        <v>-207.02099999999999</v>
      </c>
      <c r="E194" t="s">
        <v>10</v>
      </c>
      <c r="F194" t="s">
        <v>11</v>
      </c>
      <c r="G194" s="4">
        <v>1</v>
      </c>
      <c r="H194" t="s">
        <v>206</v>
      </c>
    </row>
    <row r="195" spans="1:8" x14ac:dyDescent="0.35">
      <c r="A195" t="s">
        <v>8</v>
      </c>
      <c r="B195" t="s">
        <v>9</v>
      </c>
      <c r="C195">
        <v>5</v>
      </c>
      <c r="D195">
        <v>-204.96</v>
      </c>
      <c r="E195" t="s">
        <v>10</v>
      </c>
      <c r="F195" t="s">
        <v>18</v>
      </c>
      <c r="G195" s="4">
        <v>2</v>
      </c>
      <c r="H195" t="s">
        <v>207</v>
      </c>
    </row>
    <row r="196" spans="1:8" x14ac:dyDescent="0.35">
      <c r="A196" t="s">
        <v>8</v>
      </c>
      <c r="B196" t="s">
        <v>9</v>
      </c>
      <c r="C196">
        <v>5</v>
      </c>
      <c r="D196">
        <v>-204.57400000000001</v>
      </c>
      <c r="E196" t="s">
        <v>10</v>
      </c>
      <c r="F196" t="s">
        <v>20</v>
      </c>
      <c r="G196" s="4">
        <v>3</v>
      </c>
      <c r="H196" t="s">
        <v>208</v>
      </c>
    </row>
    <row r="197" spans="1:8" x14ac:dyDescent="0.35">
      <c r="A197" t="s">
        <v>8</v>
      </c>
      <c r="B197" t="s">
        <v>9</v>
      </c>
      <c r="C197">
        <v>5</v>
      </c>
      <c r="D197">
        <v>-197.12299999999999</v>
      </c>
      <c r="E197" t="s">
        <v>10</v>
      </c>
      <c r="F197" t="s">
        <v>20</v>
      </c>
      <c r="G197" s="4">
        <v>3</v>
      </c>
      <c r="H197" t="s">
        <v>68</v>
      </c>
    </row>
    <row r="198" spans="1:8" x14ac:dyDescent="0.35">
      <c r="A198" t="s">
        <v>8</v>
      </c>
      <c r="B198" t="s">
        <v>9</v>
      </c>
      <c r="C198">
        <v>5</v>
      </c>
      <c r="D198">
        <v>-195.97399999999999</v>
      </c>
      <c r="E198" t="s">
        <v>13</v>
      </c>
      <c r="F198" t="s">
        <v>32</v>
      </c>
      <c r="G198" s="4">
        <v>4</v>
      </c>
      <c r="H198" t="s">
        <v>209</v>
      </c>
    </row>
    <row r="199" spans="1:8" x14ac:dyDescent="0.35">
      <c r="A199" t="s">
        <v>8</v>
      </c>
      <c r="B199" t="s">
        <v>9</v>
      </c>
      <c r="C199">
        <v>5</v>
      </c>
      <c r="D199">
        <v>-192.59899999999999</v>
      </c>
      <c r="E199" t="s">
        <v>10</v>
      </c>
      <c r="F199" t="s">
        <v>20</v>
      </c>
      <c r="G199" s="4">
        <v>3</v>
      </c>
      <c r="H199" t="s">
        <v>210</v>
      </c>
    </row>
    <row r="200" spans="1:8" x14ac:dyDescent="0.35">
      <c r="A200" t="s">
        <v>8</v>
      </c>
      <c r="B200" t="s">
        <v>9</v>
      </c>
      <c r="C200">
        <v>5</v>
      </c>
      <c r="D200">
        <v>-188.268</v>
      </c>
      <c r="E200" t="s">
        <v>29</v>
      </c>
      <c r="F200" t="s">
        <v>30</v>
      </c>
      <c r="G200" s="4">
        <v>3</v>
      </c>
      <c r="H200" t="s">
        <v>211</v>
      </c>
    </row>
    <row r="201" spans="1:8" x14ac:dyDescent="0.35">
      <c r="A201" t="s">
        <v>8</v>
      </c>
      <c r="B201" t="s">
        <v>9</v>
      </c>
      <c r="C201">
        <v>5</v>
      </c>
      <c r="D201">
        <v>-187.97499999999999</v>
      </c>
      <c r="E201" t="s">
        <v>13</v>
      </c>
      <c r="F201" t="s">
        <v>26</v>
      </c>
      <c r="G201" s="4">
        <v>1</v>
      </c>
      <c r="H201" t="s">
        <v>212</v>
      </c>
    </row>
    <row r="202" spans="1:8" x14ac:dyDescent="0.35">
      <c r="A202" t="s">
        <v>8</v>
      </c>
      <c r="B202" t="s">
        <v>9</v>
      </c>
      <c r="C202">
        <v>5</v>
      </c>
      <c r="D202">
        <v>-185.64500000000001</v>
      </c>
      <c r="E202" t="s">
        <v>13</v>
      </c>
      <c r="F202" t="s">
        <v>32</v>
      </c>
      <c r="G202" s="4">
        <v>4</v>
      </c>
      <c r="H202" t="s">
        <v>213</v>
      </c>
    </row>
    <row r="203" spans="1:8" x14ac:dyDescent="0.35">
      <c r="A203" t="s">
        <v>8</v>
      </c>
      <c r="B203" t="s">
        <v>9</v>
      </c>
      <c r="C203">
        <v>5</v>
      </c>
      <c r="D203">
        <v>-178.215</v>
      </c>
      <c r="E203" t="s">
        <v>13</v>
      </c>
      <c r="F203" t="s">
        <v>14</v>
      </c>
      <c r="G203" s="4">
        <v>2</v>
      </c>
      <c r="H203" t="s">
        <v>214</v>
      </c>
    </row>
    <row r="204" spans="1:8" x14ac:dyDescent="0.35">
      <c r="A204" t="s">
        <v>8</v>
      </c>
      <c r="B204" t="s">
        <v>9</v>
      </c>
      <c r="C204">
        <v>5</v>
      </c>
      <c r="D204">
        <v>-177.84899999999999</v>
      </c>
      <c r="E204" t="s">
        <v>13</v>
      </c>
      <c r="F204" t="s">
        <v>26</v>
      </c>
      <c r="G204" s="4">
        <v>1</v>
      </c>
      <c r="H204" t="s">
        <v>215</v>
      </c>
    </row>
    <row r="205" spans="1:8" x14ac:dyDescent="0.35">
      <c r="A205" t="s">
        <v>8</v>
      </c>
      <c r="B205" t="s">
        <v>9</v>
      </c>
      <c r="C205">
        <v>5</v>
      </c>
      <c r="D205">
        <v>-174.755</v>
      </c>
      <c r="E205" t="s">
        <v>10</v>
      </c>
      <c r="F205" t="s">
        <v>16</v>
      </c>
      <c r="G205" s="4">
        <v>4</v>
      </c>
      <c r="H205" t="s">
        <v>216</v>
      </c>
    </row>
    <row r="206" spans="1:8" x14ac:dyDescent="0.35">
      <c r="A206" t="s">
        <v>8</v>
      </c>
      <c r="B206" t="s">
        <v>9</v>
      </c>
      <c r="C206">
        <v>5</v>
      </c>
      <c r="D206">
        <v>-173.601</v>
      </c>
      <c r="E206" t="s">
        <v>29</v>
      </c>
      <c r="F206" t="s">
        <v>30</v>
      </c>
      <c r="G206" s="4">
        <v>3</v>
      </c>
      <c r="H206" t="s">
        <v>217</v>
      </c>
    </row>
    <row r="207" spans="1:8" x14ac:dyDescent="0.35">
      <c r="A207" t="s">
        <v>8</v>
      </c>
      <c r="B207" t="s">
        <v>9</v>
      </c>
      <c r="C207">
        <v>5</v>
      </c>
      <c r="D207">
        <v>-167.45599999999999</v>
      </c>
      <c r="E207" t="s">
        <v>29</v>
      </c>
      <c r="F207" t="s">
        <v>38</v>
      </c>
      <c r="G207" s="4">
        <v>1</v>
      </c>
      <c r="H207" t="s">
        <v>218</v>
      </c>
    </row>
    <row r="208" spans="1:8" x14ac:dyDescent="0.35">
      <c r="A208" t="s">
        <v>8</v>
      </c>
      <c r="B208" t="s">
        <v>9</v>
      </c>
      <c r="C208">
        <v>5</v>
      </c>
      <c r="D208">
        <v>-164.60499999999999</v>
      </c>
      <c r="E208" t="s">
        <v>29</v>
      </c>
      <c r="F208" t="s">
        <v>56</v>
      </c>
      <c r="G208" s="4">
        <v>2</v>
      </c>
      <c r="H208" t="s">
        <v>219</v>
      </c>
    </row>
    <row r="209" spans="1:8" x14ac:dyDescent="0.35">
      <c r="A209" t="s">
        <v>8</v>
      </c>
      <c r="B209" t="s">
        <v>9</v>
      </c>
      <c r="C209">
        <v>5</v>
      </c>
      <c r="D209">
        <v>-163.82399999999899</v>
      </c>
      <c r="E209" t="s">
        <v>10</v>
      </c>
      <c r="F209" t="s">
        <v>20</v>
      </c>
      <c r="G209" s="4">
        <v>3</v>
      </c>
      <c r="H209" t="s">
        <v>220</v>
      </c>
    </row>
    <row r="210" spans="1:8" x14ac:dyDescent="0.35">
      <c r="A210" t="s">
        <v>8</v>
      </c>
      <c r="B210" t="s">
        <v>9</v>
      </c>
      <c r="C210">
        <v>5</v>
      </c>
      <c r="D210">
        <v>-163.548</v>
      </c>
      <c r="E210" t="s">
        <v>10</v>
      </c>
      <c r="F210" t="s">
        <v>18</v>
      </c>
      <c r="G210" s="4">
        <v>2</v>
      </c>
      <c r="H210" t="s">
        <v>221</v>
      </c>
    </row>
    <row r="211" spans="1:8" x14ac:dyDescent="0.35">
      <c r="A211" t="s">
        <v>8</v>
      </c>
      <c r="B211" t="s">
        <v>9</v>
      </c>
      <c r="C211">
        <v>5</v>
      </c>
      <c r="D211">
        <v>-160.12</v>
      </c>
      <c r="E211" t="s">
        <v>10</v>
      </c>
      <c r="F211" t="s">
        <v>16</v>
      </c>
      <c r="G211" s="4">
        <v>4</v>
      </c>
      <c r="H211" t="s">
        <v>222</v>
      </c>
    </row>
    <row r="212" spans="1:8" x14ac:dyDescent="0.35">
      <c r="A212" t="s">
        <v>8</v>
      </c>
      <c r="B212" t="s">
        <v>9</v>
      </c>
      <c r="C212">
        <v>5</v>
      </c>
      <c r="D212">
        <v>-153.04</v>
      </c>
      <c r="E212" t="s">
        <v>10</v>
      </c>
      <c r="F212" t="s">
        <v>18</v>
      </c>
      <c r="G212" s="4">
        <v>2</v>
      </c>
      <c r="H212" t="s">
        <v>223</v>
      </c>
    </row>
    <row r="213" spans="1:8" x14ac:dyDescent="0.35">
      <c r="A213" t="s">
        <v>8</v>
      </c>
      <c r="B213" t="s">
        <v>9</v>
      </c>
      <c r="C213">
        <v>5</v>
      </c>
      <c r="D213">
        <v>-148.548</v>
      </c>
      <c r="E213" t="s">
        <v>10</v>
      </c>
      <c r="F213" t="s">
        <v>18</v>
      </c>
      <c r="G213" s="4">
        <v>2</v>
      </c>
      <c r="H213" t="s">
        <v>224</v>
      </c>
    </row>
    <row r="214" spans="1:8" x14ac:dyDescent="0.35">
      <c r="A214" t="s">
        <v>8</v>
      </c>
      <c r="B214" t="s">
        <v>9</v>
      </c>
      <c r="C214">
        <v>5</v>
      </c>
      <c r="D214">
        <v>-141.47899999999899</v>
      </c>
      <c r="E214" t="s">
        <v>10</v>
      </c>
      <c r="F214" t="s">
        <v>20</v>
      </c>
      <c r="G214" s="4">
        <v>3</v>
      </c>
      <c r="H214" t="s">
        <v>225</v>
      </c>
    </row>
    <row r="215" spans="1:8" x14ac:dyDescent="0.35">
      <c r="A215" t="s">
        <v>8</v>
      </c>
      <c r="B215" t="s">
        <v>9</v>
      </c>
      <c r="C215">
        <v>5</v>
      </c>
      <c r="D215">
        <v>-139.05500000000001</v>
      </c>
      <c r="E215" t="s">
        <v>29</v>
      </c>
      <c r="F215" t="s">
        <v>30</v>
      </c>
      <c r="G215" s="4">
        <v>3</v>
      </c>
      <c r="H215" t="s">
        <v>226</v>
      </c>
    </row>
    <row r="216" spans="1:8" x14ac:dyDescent="0.35">
      <c r="A216" t="s">
        <v>8</v>
      </c>
      <c r="B216" t="s">
        <v>9</v>
      </c>
      <c r="C216">
        <v>5</v>
      </c>
      <c r="D216">
        <v>-135.62899999999999</v>
      </c>
      <c r="E216" t="s">
        <v>10</v>
      </c>
      <c r="F216" t="s">
        <v>20</v>
      </c>
      <c r="G216" s="4">
        <v>3</v>
      </c>
      <c r="H216" t="s">
        <v>227</v>
      </c>
    </row>
    <row r="217" spans="1:8" x14ac:dyDescent="0.35">
      <c r="A217" t="s">
        <v>8</v>
      </c>
      <c r="B217" t="s">
        <v>9</v>
      </c>
      <c r="C217">
        <v>5</v>
      </c>
      <c r="D217">
        <v>-134.78399999999999</v>
      </c>
      <c r="E217" t="s">
        <v>29</v>
      </c>
      <c r="F217" t="s">
        <v>47</v>
      </c>
      <c r="G217" s="4">
        <v>4</v>
      </c>
      <c r="H217" t="s">
        <v>228</v>
      </c>
    </row>
    <row r="218" spans="1:8" x14ac:dyDescent="0.35">
      <c r="A218" t="s">
        <v>8</v>
      </c>
      <c r="B218" t="s">
        <v>9</v>
      </c>
      <c r="C218">
        <v>5</v>
      </c>
      <c r="D218">
        <v>-134.578</v>
      </c>
      <c r="E218" t="s">
        <v>13</v>
      </c>
      <c r="F218" t="s">
        <v>26</v>
      </c>
      <c r="G218" s="4">
        <v>1</v>
      </c>
      <c r="H218" t="s">
        <v>229</v>
      </c>
    </row>
    <row r="219" spans="1:8" x14ac:dyDescent="0.35">
      <c r="A219" t="s">
        <v>8</v>
      </c>
      <c r="B219" t="s">
        <v>9</v>
      </c>
      <c r="C219">
        <v>5</v>
      </c>
      <c r="D219">
        <v>-132.977</v>
      </c>
      <c r="E219" t="s">
        <v>10</v>
      </c>
      <c r="F219" t="s">
        <v>16</v>
      </c>
      <c r="G219" s="4">
        <v>4</v>
      </c>
      <c r="H219" t="s">
        <v>230</v>
      </c>
    </row>
    <row r="220" spans="1:8" x14ac:dyDescent="0.35">
      <c r="A220" t="s">
        <v>8</v>
      </c>
      <c r="B220" t="s">
        <v>9</v>
      </c>
      <c r="C220">
        <v>5</v>
      </c>
      <c r="D220">
        <v>-131.90100000000001</v>
      </c>
      <c r="E220" t="s">
        <v>10</v>
      </c>
      <c r="F220" t="s">
        <v>16</v>
      </c>
      <c r="G220" s="4">
        <v>4</v>
      </c>
      <c r="H220" t="s">
        <v>231</v>
      </c>
    </row>
    <row r="221" spans="1:8" x14ac:dyDescent="0.35">
      <c r="A221" t="s">
        <v>8</v>
      </c>
      <c r="B221" t="s">
        <v>9</v>
      </c>
      <c r="C221">
        <v>5</v>
      </c>
      <c r="D221">
        <v>-131.12700000000001</v>
      </c>
      <c r="E221" t="s">
        <v>10</v>
      </c>
      <c r="F221" t="s">
        <v>18</v>
      </c>
      <c r="G221" s="4">
        <v>2</v>
      </c>
      <c r="H221" t="s">
        <v>232</v>
      </c>
    </row>
    <row r="222" spans="1:8" x14ac:dyDescent="0.35">
      <c r="A222" t="s">
        <v>8</v>
      </c>
      <c r="B222" t="s">
        <v>9</v>
      </c>
      <c r="C222">
        <v>5</v>
      </c>
      <c r="D222">
        <v>-128.029</v>
      </c>
      <c r="E222" t="s">
        <v>10</v>
      </c>
      <c r="F222" t="s">
        <v>11</v>
      </c>
      <c r="G222" s="4">
        <v>1</v>
      </c>
      <c r="H222" t="s">
        <v>233</v>
      </c>
    </row>
    <row r="223" spans="1:8" x14ac:dyDescent="0.35">
      <c r="A223" t="s">
        <v>8</v>
      </c>
      <c r="B223" t="s">
        <v>9</v>
      </c>
      <c r="C223">
        <v>5</v>
      </c>
      <c r="D223">
        <v>-126.932999999999</v>
      </c>
      <c r="E223" t="s">
        <v>13</v>
      </c>
      <c r="F223" t="s">
        <v>26</v>
      </c>
      <c r="G223" s="4">
        <v>1</v>
      </c>
      <c r="H223" t="s">
        <v>234</v>
      </c>
    </row>
    <row r="224" spans="1:8" x14ac:dyDescent="0.35">
      <c r="A224" t="s">
        <v>8</v>
      </c>
      <c r="B224" t="s">
        <v>9</v>
      </c>
      <c r="C224">
        <v>5</v>
      </c>
      <c r="D224">
        <v>-124.325</v>
      </c>
      <c r="E224" t="s">
        <v>13</v>
      </c>
      <c r="F224" t="s">
        <v>32</v>
      </c>
      <c r="G224" s="4">
        <v>4</v>
      </c>
      <c r="H224" t="s">
        <v>235</v>
      </c>
    </row>
    <row r="225" spans="1:8" x14ac:dyDescent="0.35">
      <c r="A225" t="s">
        <v>8</v>
      </c>
      <c r="B225" t="s">
        <v>9</v>
      </c>
      <c r="C225">
        <v>5</v>
      </c>
      <c r="D225">
        <v>-121.34699999999999</v>
      </c>
      <c r="E225" t="s">
        <v>29</v>
      </c>
      <c r="F225" t="s">
        <v>38</v>
      </c>
      <c r="G225" s="4">
        <v>1</v>
      </c>
      <c r="H225" t="s">
        <v>236</v>
      </c>
    </row>
    <row r="226" spans="1:8" x14ac:dyDescent="0.35">
      <c r="A226" t="s">
        <v>8</v>
      </c>
      <c r="B226" t="s">
        <v>9</v>
      </c>
      <c r="C226">
        <v>5</v>
      </c>
      <c r="D226">
        <v>-120.429</v>
      </c>
      <c r="E226" t="s">
        <v>13</v>
      </c>
      <c r="F226" t="s">
        <v>14</v>
      </c>
      <c r="G226" s="4">
        <v>2</v>
      </c>
      <c r="H226" t="s">
        <v>140</v>
      </c>
    </row>
    <row r="227" spans="1:8" x14ac:dyDescent="0.35">
      <c r="A227" t="s">
        <v>8</v>
      </c>
      <c r="B227" t="s">
        <v>9</v>
      </c>
      <c r="C227">
        <v>5</v>
      </c>
      <c r="D227">
        <v>-115.301</v>
      </c>
      <c r="E227" t="s">
        <v>29</v>
      </c>
      <c r="F227" t="s">
        <v>56</v>
      </c>
      <c r="G227" s="4">
        <v>2</v>
      </c>
      <c r="H227" t="s">
        <v>237</v>
      </c>
    </row>
    <row r="228" spans="1:8" x14ac:dyDescent="0.35">
      <c r="A228" t="s">
        <v>8</v>
      </c>
      <c r="B228" t="s">
        <v>9</v>
      </c>
      <c r="C228">
        <v>5</v>
      </c>
      <c r="D228">
        <v>-110.798999999999</v>
      </c>
      <c r="E228" t="s">
        <v>10</v>
      </c>
      <c r="F228" t="s">
        <v>11</v>
      </c>
      <c r="G228" s="4">
        <v>1</v>
      </c>
      <c r="H228" t="s">
        <v>238</v>
      </c>
    </row>
    <row r="229" spans="1:8" x14ac:dyDescent="0.35">
      <c r="A229" t="s">
        <v>8</v>
      </c>
      <c r="B229" t="s">
        <v>9</v>
      </c>
      <c r="C229">
        <v>5</v>
      </c>
      <c r="D229">
        <v>-105.376</v>
      </c>
      <c r="E229" t="s">
        <v>10</v>
      </c>
      <c r="F229" t="s">
        <v>11</v>
      </c>
      <c r="G229" s="4">
        <v>1</v>
      </c>
      <c r="H229" t="s">
        <v>239</v>
      </c>
    </row>
    <row r="230" spans="1:8" x14ac:dyDescent="0.35">
      <c r="A230" t="s">
        <v>8</v>
      </c>
      <c r="B230" t="s">
        <v>9</v>
      </c>
      <c r="C230">
        <v>5</v>
      </c>
      <c r="D230">
        <v>-104.303</v>
      </c>
      <c r="E230" t="s">
        <v>29</v>
      </c>
      <c r="F230" t="s">
        <v>38</v>
      </c>
      <c r="G230" s="4">
        <v>1</v>
      </c>
      <c r="H230" t="s">
        <v>240</v>
      </c>
    </row>
    <row r="231" spans="1:8" x14ac:dyDescent="0.35">
      <c r="A231" t="s">
        <v>8</v>
      </c>
      <c r="B231" t="s">
        <v>9</v>
      </c>
      <c r="C231">
        <v>5</v>
      </c>
      <c r="D231">
        <v>-96.010999999999996</v>
      </c>
      <c r="E231" t="s">
        <v>13</v>
      </c>
      <c r="F231" t="s">
        <v>26</v>
      </c>
      <c r="G231" s="4">
        <v>1</v>
      </c>
      <c r="H231" t="s">
        <v>241</v>
      </c>
    </row>
    <row r="232" spans="1:8" x14ac:dyDescent="0.35">
      <c r="A232" t="s">
        <v>8</v>
      </c>
      <c r="B232" t="s">
        <v>9</v>
      </c>
      <c r="C232">
        <v>5</v>
      </c>
      <c r="D232">
        <v>-94.584000000000003</v>
      </c>
      <c r="E232" t="s">
        <v>29</v>
      </c>
      <c r="F232" t="s">
        <v>47</v>
      </c>
      <c r="G232" s="4">
        <v>4</v>
      </c>
      <c r="H232" t="s">
        <v>242</v>
      </c>
    </row>
    <row r="233" spans="1:8" x14ac:dyDescent="0.35">
      <c r="A233" t="s">
        <v>8</v>
      </c>
      <c r="B233" t="s">
        <v>9</v>
      </c>
      <c r="C233">
        <v>5</v>
      </c>
      <c r="D233">
        <v>-94.426000000000002</v>
      </c>
      <c r="E233" t="s">
        <v>29</v>
      </c>
      <c r="F233" t="s">
        <v>30</v>
      </c>
      <c r="G233" s="4">
        <v>3</v>
      </c>
      <c r="H233" t="s">
        <v>243</v>
      </c>
    </row>
    <row r="234" spans="1:8" x14ac:dyDescent="0.35">
      <c r="A234" t="s">
        <v>8</v>
      </c>
      <c r="B234" t="s">
        <v>9</v>
      </c>
      <c r="C234">
        <v>5</v>
      </c>
      <c r="D234">
        <v>-90.507000000000005</v>
      </c>
      <c r="E234" t="s">
        <v>10</v>
      </c>
      <c r="F234" t="s">
        <v>16</v>
      </c>
      <c r="G234" s="4">
        <v>4</v>
      </c>
      <c r="H234" t="s">
        <v>244</v>
      </c>
    </row>
    <row r="235" spans="1:8" x14ac:dyDescent="0.35">
      <c r="A235" t="s">
        <v>8</v>
      </c>
      <c r="B235" t="s">
        <v>9</v>
      </c>
      <c r="C235">
        <v>5</v>
      </c>
      <c r="D235">
        <v>-88.811000000000007</v>
      </c>
      <c r="E235" t="s">
        <v>10</v>
      </c>
      <c r="F235" t="s">
        <v>20</v>
      </c>
      <c r="G235" s="4">
        <v>3</v>
      </c>
      <c r="H235" t="s">
        <v>245</v>
      </c>
    </row>
    <row r="236" spans="1:8" x14ac:dyDescent="0.35">
      <c r="A236" t="s">
        <v>8</v>
      </c>
      <c r="B236" t="s">
        <v>9</v>
      </c>
      <c r="C236">
        <v>5</v>
      </c>
      <c r="D236">
        <v>-81.119</v>
      </c>
      <c r="E236" t="s">
        <v>29</v>
      </c>
      <c r="F236" t="s">
        <v>30</v>
      </c>
      <c r="G236" s="4">
        <v>3</v>
      </c>
      <c r="H236" t="s">
        <v>246</v>
      </c>
    </row>
    <row r="237" spans="1:8" x14ac:dyDescent="0.35">
      <c r="A237" t="s">
        <v>8</v>
      </c>
      <c r="B237" t="s">
        <v>9</v>
      </c>
      <c r="C237">
        <v>5</v>
      </c>
      <c r="D237">
        <v>-80.155000000000001</v>
      </c>
      <c r="E237" t="s">
        <v>10</v>
      </c>
      <c r="F237" t="s">
        <v>16</v>
      </c>
      <c r="G237" s="4">
        <v>4</v>
      </c>
      <c r="H237" t="s">
        <v>247</v>
      </c>
    </row>
    <row r="238" spans="1:8" x14ac:dyDescent="0.35">
      <c r="A238" t="s">
        <v>8</v>
      </c>
      <c r="B238" t="s">
        <v>9</v>
      </c>
      <c r="C238">
        <v>5</v>
      </c>
      <c r="D238">
        <v>-78.337999999999994</v>
      </c>
      <c r="E238" t="s">
        <v>10</v>
      </c>
      <c r="F238" t="s">
        <v>20</v>
      </c>
      <c r="G238" s="4">
        <v>3</v>
      </c>
      <c r="H238" t="s">
        <v>248</v>
      </c>
    </row>
    <row r="239" spans="1:8" x14ac:dyDescent="0.35">
      <c r="A239" t="s">
        <v>8</v>
      </c>
      <c r="B239" t="s">
        <v>9</v>
      </c>
      <c r="C239">
        <v>5</v>
      </c>
      <c r="D239">
        <v>-78.064999999999998</v>
      </c>
      <c r="E239" t="s">
        <v>10</v>
      </c>
      <c r="F239" t="s">
        <v>18</v>
      </c>
      <c r="G239" s="4">
        <v>2</v>
      </c>
      <c r="H239" t="s">
        <v>249</v>
      </c>
    </row>
    <row r="240" spans="1:8" x14ac:dyDescent="0.35">
      <c r="A240" t="s">
        <v>8</v>
      </c>
      <c r="B240" t="s">
        <v>9</v>
      </c>
      <c r="C240">
        <v>5</v>
      </c>
      <c r="D240">
        <v>-76.638999999999996</v>
      </c>
      <c r="E240" t="s">
        <v>10</v>
      </c>
      <c r="F240" t="s">
        <v>11</v>
      </c>
      <c r="G240" s="4">
        <v>1</v>
      </c>
      <c r="H240" t="s">
        <v>250</v>
      </c>
    </row>
    <row r="241" spans="1:8" x14ac:dyDescent="0.35">
      <c r="A241" t="s">
        <v>8</v>
      </c>
      <c r="B241" t="s">
        <v>9</v>
      </c>
      <c r="C241">
        <v>5</v>
      </c>
      <c r="D241">
        <v>-73.971000000000004</v>
      </c>
      <c r="E241" t="s">
        <v>29</v>
      </c>
      <c r="F241" t="s">
        <v>56</v>
      </c>
      <c r="G241" s="4">
        <v>2</v>
      </c>
      <c r="H241" t="s">
        <v>251</v>
      </c>
    </row>
    <row r="242" spans="1:8" x14ac:dyDescent="0.35">
      <c r="A242" t="s">
        <v>8</v>
      </c>
      <c r="B242" t="s">
        <v>9</v>
      </c>
      <c r="C242">
        <v>5</v>
      </c>
      <c r="D242">
        <v>-73.248999999999995</v>
      </c>
      <c r="E242" t="s">
        <v>29</v>
      </c>
      <c r="F242" t="s">
        <v>38</v>
      </c>
      <c r="G242" s="4">
        <v>1</v>
      </c>
      <c r="H242" t="s">
        <v>252</v>
      </c>
    </row>
    <row r="243" spans="1:8" x14ac:dyDescent="0.35">
      <c r="A243" t="s">
        <v>8</v>
      </c>
      <c r="B243" t="s">
        <v>9</v>
      </c>
      <c r="C243">
        <v>5</v>
      </c>
      <c r="D243">
        <v>-69.688000000000002</v>
      </c>
      <c r="E243" t="s">
        <v>29</v>
      </c>
      <c r="F243" t="s">
        <v>47</v>
      </c>
      <c r="G243" s="4">
        <v>4</v>
      </c>
      <c r="H243" t="s">
        <v>253</v>
      </c>
    </row>
    <row r="244" spans="1:8" x14ac:dyDescent="0.35">
      <c r="A244" t="s">
        <v>8</v>
      </c>
      <c r="B244" t="s">
        <v>9</v>
      </c>
      <c r="C244">
        <v>5</v>
      </c>
      <c r="D244">
        <v>-68.355000000000004</v>
      </c>
      <c r="E244" t="s">
        <v>10</v>
      </c>
      <c r="F244" t="s">
        <v>18</v>
      </c>
      <c r="G244" s="4">
        <v>2</v>
      </c>
      <c r="H244" t="s">
        <v>254</v>
      </c>
    </row>
    <row r="245" spans="1:8" x14ac:dyDescent="0.35">
      <c r="A245" t="s">
        <v>8</v>
      </c>
      <c r="B245" t="s">
        <v>9</v>
      </c>
      <c r="C245">
        <v>5</v>
      </c>
      <c r="D245">
        <v>-66.665999999999997</v>
      </c>
      <c r="E245" t="s">
        <v>13</v>
      </c>
      <c r="F245" t="s">
        <v>32</v>
      </c>
      <c r="G245" s="4">
        <v>4</v>
      </c>
      <c r="H245" t="s">
        <v>255</v>
      </c>
    </row>
    <row r="246" spans="1:8" x14ac:dyDescent="0.35">
      <c r="A246" t="s">
        <v>8</v>
      </c>
      <c r="B246" t="s">
        <v>9</v>
      </c>
      <c r="C246">
        <v>5</v>
      </c>
      <c r="D246">
        <v>-65.918999999999997</v>
      </c>
      <c r="E246" t="s">
        <v>10</v>
      </c>
      <c r="F246" t="s">
        <v>11</v>
      </c>
      <c r="G246" s="4">
        <v>1</v>
      </c>
      <c r="H246" t="s">
        <v>256</v>
      </c>
    </row>
    <row r="247" spans="1:8" x14ac:dyDescent="0.35">
      <c r="A247" t="s">
        <v>8</v>
      </c>
      <c r="B247" t="s">
        <v>9</v>
      </c>
      <c r="C247">
        <v>5</v>
      </c>
      <c r="D247">
        <v>-58.963000000000001</v>
      </c>
      <c r="E247" t="s">
        <v>29</v>
      </c>
      <c r="F247" t="s">
        <v>30</v>
      </c>
      <c r="G247" s="4">
        <v>3</v>
      </c>
      <c r="H247" t="s">
        <v>257</v>
      </c>
    </row>
    <row r="248" spans="1:8" x14ac:dyDescent="0.35">
      <c r="A248" t="s">
        <v>8</v>
      </c>
      <c r="B248" t="s">
        <v>9</v>
      </c>
      <c r="C248">
        <v>5</v>
      </c>
      <c r="D248">
        <v>-56.851999999999997</v>
      </c>
      <c r="E248" t="s">
        <v>10</v>
      </c>
      <c r="F248" t="s">
        <v>16</v>
      </c>
      <c r="G248" s="4">
        <v>4</v>
      </c>
      <c r="H248" t="s">
        <v>258</v>
      </c>
    </row>
    <row r="249" spans="1:8" x14ac:dyDescent="0.35">
      <c r="A249" t="s">
        <v>8</v>
      </c>
      <c r="B249" t="s">
        <v>9</v>
      </c>
      <c r="C249">
        <v>5</v>
      </c>
      <c r="D249">
        <v>-54.765000000000001</v>
      </c>
      <c r="E249" t="s">
        <v>13</v>
      </c>
      <c r="F249" t="s">
        <v>32</v>
      </c>
      <c r="G249" s="4">
        <v>4</v>
      </c>
      <c r="H249" t="s">
        <v>259</v>
      </c>
    </row>
    <row r="250" spans="1:8" x14ac:dyDescent="0.35">
      <c r="A250" t="s">
        <v>8</v>
      </c>
      <c r="B250" t="s">
        <v>9</v>
      </c>
      <c r="C250">
        <v>5</v>
      </c>
      <c r="D250">
        <v>-54.63</v>
      </c>
      <c r="E250" t="s">
        <v>29</v>
      </c>
      <c r="F250" t="s">
        <v>30</v>
      </c>
      <c r="G250" s="4">
        <v>3</v>
      </c>
      <c r="H250" t="s">
        <v>260</v>
      </c>
    </row>
    <row r="251" spans="1:8" x14ac:dyDescent="0.35">
      <c r="A251" t="s">
        <v>8</v>
      </c>
      <c r="B251" t="s">
        <v>9</v>
      </c>
      <c r="C251">
        <v>5</v>
      </c>
      <c r="D251">
        <v>-54.335000000000001</v>
      </c>
      <c r="E251" t="s">
        <v>10</v>
      </c>
      <c r="F251" t="s">
        <v>18</v>
      </c>
      <c r="G251" s="4">
        <v>2</v>
      </c>
      <c r="H251" t="s">
        <v>261</v>
      </c>
    </row>
    <row r="252" spans="1:8" x14ac:dyDescent="0.35">
      <c r="A252" t="s">
        <v>8</v>
      </c>
      <c r="B252" t="s">
        <v>9</v>
      </c>
      <c r="C252">
        <v>5</v>
      </c>
      <c r="D252">
        <v>-49.513999999999903</v>
      </c>
      <c r="E252" t="s">
        <v>10</v>
      </c>
      <c r="F252" t="s">
        <v>18</v>
      </c>
      <c r="G252" s="4">
        <v>2</v>
      </c>
      <c r="H252" t="s">
        <v>262</v>
      </c>
    </row>
    <row r="253" spans="1:8" x14ac:dyDescent="0.35">
      <c r="A253" t="s">
        <v>8</v>
      </c>
      <c r="B253" t="s">
        <v>9</v>
      </c>
      <c r="C253">
        <v>5</v>
      </c>
      <c r="D253">
        <v>-49.45</v>
      </c>
      <c r="E253" t="s">
        <v>29</v>
      </c>
      <c r="F253" t="s">
        <v>38</v>
      </c>
      <c r="G253" s="4">
        <v>1</v>
      </c>
      <c r="H253" t="s">
        <v>263</v>
      </c>
    </row>
    <row r="254" spans="1:8" x14ac:dyDescent="0.35">
      <c r="A254" t="s">
        <v>8</v>
      </c>
      <c r="B254" t="s">
        <v>9</v>
      </c>
      <c r="C254">
        <v>5</v>
      </c>
      <c r="D254">
        <v>-44.472000000000001</v>
      </c>
      <c r="E254" t="s">
        <v>29</v>
      </c>
      <c r="F254" t="s">
        <v>30</v>
      </c>
      <c r="G254" s="4">
        <v>3</v>
      </c>
      <c r="H254" t="s">
        <v>264</v>
      </c>
    </row>
    <row r="255" spans="1:8" x14ac:dyDescent="0.35">
      <c r="A255" t="s">
        <v>8</v>
      </c>
      <c r="B255" t="s">
        <v>9</v>
      </c>
      <c r="C255">
        <v>5</v>
      </c>
      <c r="D255">
        <v>-38.442999999999998</v>
      </c>
      <c r="E255" t="s">
        <v>10</v>
      </c>
      <c r="F255" t="s">
        <v>20</v>
      </c>
      <c r="G255" s="4">
        <v>3</v>
      </c>
      <c r="H255" t="s">
        <v>265</v>
      </c>
    </row>
    <row r="256" spans="1:8" x14ac:dyDescent="0.35">
      <c r="A256" t="s">
        <v>8</v>
      </c>
      <c r="B256" t="s">
        <v>9</v>
      </c>
      <c r="C256">
        <v>5</v>
      </c>
      <c r="D256">
        <v>-38.26</v>
      </c>
      <c r="E256" t="s">
        <v>29</v>
      </c>
      <c r="F256" t="s">
        <v>30</v>
      </c>
      <c r="G256" s="4">
        <v>3</v>
      </c>
      <c r="H256" t="s">
        <v>266</v>
      </c>
    </row>
    <row r="257" spans="1:8" x14ac:dyDescent="0.35">
      <c r="A257" t="s">
        <v>8</v>
      </c>
      <c r="B257" t="s">
        <v>9</v>
      </c>
      <c r="C257">
        <v>5</v>
      </c>
      <c r="D257">
        <v>-36.963000000000001</v>
      </c>
      <c r="E257" t="s">
        <v>29</v>
      </c>
      <c r="F257" t="s">
        <v>47</v>
      </c>
      <c r="G257" s="4">
        <v>4</v>
      </c>
      <c r="H257" t="s">
        <v>267</v>
      </c>
    </row>
    <row r="258" spans="1:8" x14ac:dyDescent="0.35">
      <c r="A258" t="s">
        <v>8</v>
      </c>
      <c r="B258" t="s">
        <v>9</v>
      </c>
      <c r="C258">
        <v>5</v>
      </c>
      <c r="D258">
        <v>-36.771000000000001</v>
      </c>
      <c r="E258" t="s">
        <v>29</v>
      </c>
      <c r="F258" t="s">
        <v>56</v>
      </c>
      <c r="G258" s="4">
        <v>2</v>
      </c>
      <c r="H258" t="s">
        <v>268</v>
      </c>
    </row>
    <row r="259" spans="1:8" x14ac:dyDescent="0.35">
      <c r="A259" t="s">
        <v>8</v>
      </c>
      <c r="B259" t="s">
        <v>9</v>
      </c>
      <c r="C259">
        <v>5</v>
      </c>
      <c r="D259">
        <v>-27.443000000000001</v>
      </c>
      <c r="E259" t="s">
        <v>29</v>
      </c>
      <c r="F259" t="s">
        <v>56</v>
      </c>
      <c r="G259" s="4">
        <v>2</v>
      </c>
      <c r="H259" t="s">
        <v>269</v>
      </c>
    </row>
    <row r="260" spans="1:8" x14ac:dyDescent="0.35">
      <c r="A260" t="s">
        <v>8</v>
      </c>
      <c r="B260" t="s">
        <v>9</v>
      </c>
      <c r="C260">
        <v>5</v>
      </c>
      <c r="D260">
        <v>32.792000000000002</v>
      </c>
      <c r="E260" t="s">
        <v>10</v>
      </c>
      <c r="F260" t="s">
        <v>11</v>
      </c>
      <c r="G260" s="4">
        <v>1</v>
      </c>
      <c r="H260" t="s">
        <v>270</v>
      </c>
    </row>
    <row r="261" spans="1:8" x14ac:dyDescent="0.35">
      <c r="A261" t="s">
        <v>8</v>
      </c>
      <c r="B261" t="s">
        <v>9</v>
      </c>
      <c r="C261">
        <v>5</v>
      </c>
      <c r="D261">
        <v>35.668999999999997</v>
      </c>
      <c r="E261" t="s">
        <v>10</v>
      </c>
      <c r="F261" t="s">
        <v>16</v>
      </c>
      <c r="G261" s="4">
        <v>4</v>
      </c>
      <c r="H261" t="s">
        <v>271</v>
      </c>
    </row>
    <row r="262" spans="1:8" x14ac:dyDescent="0.35">
      <c r="A262" t="s">
        <v>8</v>
      </c>
      <c r="B262" t="s">
        <v>9</v>
      </c>
      <c r="C262">
        <v>5</v>
      </c>
      <c r="D262">
        <v>70.322000000000003</v>
      </c>
      <c r="E262" t="s">
        <v>29</v>
      </c>
      <c r="F262" t="s">
        <v>30</v>
      </c>
      <c r="G262" s="4">
        <v>3</v>
      </c>
      <c r="H262" t="s">
        <v>272</v>
      </c>
    </row>
    <row r="263" spans="1:8" x14ac:dyDescent="0.35">
      <c r="A263" t="s">
        <v>8</v>
      </c>
      <c r="B263" t="s">
        <v>9</v>
      </c>
      <c r="C263">
        <v>5</v>
      </c>
      <c r="D263">
        <v>77.510999999999996</v>
      </c>
      <c r="E263" t="s">
        <v>29</v>
      </c>
      <c r="F263" t="s">
        <v>38</v>
      </c>
      <c r="G263" s="4">
        <v>1</v>
      </c>
      <c r="H263" t="s">
        <v>273</v>
      </c>
    </row>
    <row r="264" spans="1:8" x14ac:dyDescent="0.35">
      <c r="A264" t="s">
        <v>8</v>
      </c>
      <c r="B264" t="s">
        <v>9</v>
      </c>
      <c r="C264">
        <v>5</v>
      </c>
      <c r="D264">
        <v>103.762</v>
      </c>
      <c r="E264" t="s">
        <v>29</v>
      </c>
      <c r="F264" t="s">
        <v>30</v>
      </c>
      <c r="G264" s="4">
        <v>3</v>
      </c>
      <c r="H264" t="s">
        <v>274</v>
      </c>
    </row>
    <row r="265" spans="1:8" x14ac:dyDescent="0.35">
      <c r="A265" t="s">
        <v>8</v>
      </c>
      <c r="B265" t="s">
        <v>9</v>
      </c>
      <c r="C265">
        <v>5</v>
      </c>
      <c r="D265">
        <v>112.13500000000001</v>
      </c>
      <c r="E265" t="s">
        <v>10</v>
      </c>
      <c r="F265" t="s">
        <v>11</v>
      </c>
      <c r="G265" s="4">
        <v>1</v>
      </c>
      <c r="H265" t="s">
        <v>275</v>
      </c>
    </row>
    <row r="266" spans="1:8" x14ac:dyDescent="0.35">
      <c r="A266" t="s">
        <v>8</v>
      </c>
      <c r="B266" t="s">
        <v>9</v>
      </c>
      <c r="C266">
        <v>5</v>
      </c>
      <c r="D266">
        <v>117.047</v>
      </c>
      <c r="E266" t="s">
        <v>29</v>
      </c>
      <c r="F266" t="s">
        <v>38</v>
      </c>
      <c r="G266" s="4">
        <v>1</v>
      </c>
      <c r="H266" t="s">
        <v>276</v>
      </c>
    </row>
    <row r="267" spans="1:8" x14ac:dyDescent="0.35">
      <c r="A267" t="s">
        <v>8</v>
      </c>
      <c r="B267" t="s">
        <v>9</v>
      </c>
      <c r="C267">
        <v>5</v>
      </c>
      <c r="D267">
        <v>125.178</v>
      </c>
      <c r="E267" t="s">
        <v>29</v>
      </c>
      <c r="F267" t="s">
        <v>30</v>
      </c>
      <c r="G267" s="4">
        <v>3</v>
      </c>
      <c r="H267" t="s">
        <v>277</v>
      </c>
    </row>
    <row r="268" spans="1:8" x14ac:dyDescent="0.35">
      <c r="A268" t="s">
        <v>8</v>
      </c>
      <c r="B268" t="s">
        <v>9</v>
      </c>
      <c r="C268">
        <v>5</v>
      </c>
      <c r="D268">
        <v>125.229</v>
      </c>
      <c r="E268" t="s">
        <v>10</v>
      </c>
      <c r="F268" t="s">
        <v>16</v>
      </c>
      <c r="G268" s="4">
        <v>4</v>
      </c>
      <c r="H268" t="s">
        <v>278</v>
      </c>
    </row>
    <row r="269" spans="1:8" x14ac:dyDescent="0.35">
      <c r="A269" t="s">
        <v>8</v>
      </c>
      <c r="B269" t="s">
        <v>9</v>
      </c>
      <c r="C269">
        <v>5</v>
      </c>
      <c r="D269">
        <v>130.08699999999999</v>
      </c>
      <c r="E269" t="s">
        <v>10</v>
      </c>
      <c r="F269" t="s">
        <v>11</v>
      </c>
      <c r="G269" s="4">
        <v>1</v>
      </c>
      <c r="H269" t="s">
        <v>279</v>
      </c>
    </row>
    <row r="270" spans="1:8" x14ac:dyDescent="0.35">
      <c r="A270" t="s">
        <v>8</v>
      </c>
      <c r="B270" t="s">
        <v>9</v>
      </c>
      <c r="C270">
        <v>5</v>
      </c>
      <c r="D270">
        <v>142.24700000000001</v>
      </c>
      <c r="E270" t="s">
        <v>29</v>
      </c>
      <c r="F270" t="s">
        <v>38</v>
      </c>
      <c r="G270" s="4">
        <v>1</v>
      </c>
      <c r="H270" t="s">
        <v>280</v>
      </c>
    </row>
    <row r="271" spans="1:8" x14ac:dyDescent="0.35">
      <c r="A271" t="s">
        <v>8</v>
      </c>
      <c r="B271" t="s">
        <v>9</v>
      </c>
      <c r="C271">
        <v>5</v>
      </c>
      <c r="D271">
        <v>191.77500000000001</v>
      </c>
      <c r="E271" t="s">
        <v>29</v>
      </c>
      <c r="F271" t="s">
        <v>38</v>
      </c>
      <c r="G271" s="4">
        <v>1</v>
      </c>
      <c r="H271" t="s">
        <v>281</v>
      </c>
    </row>
    <row r="272" spans="1:8" x14ac:dyDescent="0.35">
      <c r="A272" t="s">
        <v>8</v>
      </c>
      <c r="B272" t="s">
        <v>9</v>
      </c>
      <c r="C272">
        <v>5</v>
      </c>
      <c r="D272">
        <v>198.95400000000001</v>
      </c>
      <c r="E272" t="s">
        <v>29</v>
      </c>
      <c r="F272" t="s">
        <v>30</v>
      </c>
      <c r="G272" s="4">
        <v>3</v>
      </c>
      <c r="H272" t="s">
        <v>136</v>
      </c>
    </row>
    <row r="273" spans="1:8" x14ac:dyDescent="0.35">
      <c r="A273" t="s">
        <v>8</v>
      </c>
      <c r="B273" t="s">
        <v>9</v>
      </c>
      <c r="C273">
        <v>5</v>
      </c>
      <c r="D273">
        <v>214.20699999999999</v>
      </c>
      <c r="E273" t="s">
        <v>29</v>
      </c>
      <c r="F273" t="s">
        <v>38</v>
      </c>
      <c r="G273" s="4">
        <v>1</v>
      </c>
      <c r="H273" t="s">
        <v>282</v>
      </c>
    </row>
    <row r="274" spans="1:8" x14ac:dyDescent="0.35">
      <c r="A274" t="s">
        <v>8</v>
      </c>
      <c r="B274" t="s">
        <v>9</v>
      </c>
      <c r="C274">
        <v>5</v>
      </c>
      <c r="D274">
        <v>214.59899999999999</v>
      </c>
      <c r="E274" t="s">
        <v>10</v>
      </c>
      <c r="F274" t="s">
        <v>11</v>
      </c>
      <c r="G274" s="4">
        <v>1</v>
      </c>
      <c r="H274" t="s">
        <v>283</v>
      </c>
    </row>
    <row r="275" spans="1:8" x14ac:dyDescent="0.35">
      <c r="A275" t="s">
        <v>8</v>
      </c>
      <c r="B275" t="s">
        <v>9</v>
      </c>
      <c r="C275">
        <v>5</v>
      </c>
      <c r="D275">
        <v>227.21</v>
      </c>
      <c r="E275" t="s">
        <v>29</v>
      </c>
      <c r="F275" t="s">
        <v>30</v>
      </c>
      <c r="G275" s="4">
        <v>3</v>
      </c>
      <c r="H275" t="s">
        <v>284</v>
      </c>
    </row>
    <row r="276" spans="1:8" x14ac:dyDescent="0.35">
      <c r="A276" t="s">
        <v>8</v>
      </c>
      <c r="B276" t="s">
        <v>9</v>
      </c>
      <c r="C276">
        <v>6</v>
      </c>
      <c r="D276">
        <v>-377.983</v>
      </c>
      <c r="E276" t="s">
        <v>10</v>
      </c>
      <c r="F276" t="s">
        <v>18</v>
      </c>
      <c r="G276" s="4">
        <v>2</v>
      </c>
      <c r="H276" t="s">
        <v>285</v>
      </c>
    </row>
    <row r="277" spans="1:8" x14ac:dyDescent="0.35">
      <c r="A277" t="s">
        <v>8</v>
      </c>
      <c r="B277" t="s">
        <v>9</v>
      </c>
      <c r="C277">
        <v>6</v>
      </c>
      <c r="D277">
        <v>-376.12799999999999</v>
      </c>
      <c r="E277" t="s">
        <v>13</v>
      </c>
      <c r="F277" t="s">
        <v>26</v>
      </c>
      <c r="G277" s="4">
        <v>1</v>
      </c>
      <c r="H277" t="s">
        <v>286</v>
      </c>
    </row>
    <row r="278" spans="1:8" x14ac:dyDescent="0.35">
      <c r="A278" t="s">
        <v>8</v>
      </c>
      <c r="B278" t="s">
        <v>9</v>
      </c>
      <c r="C278">
        <v>6</v>
      </c>
      <c r="D278">
        <v>-373.60500000000002</v>
      </c>
      <c r="E278" t="s">
        <v>10</v>
      </c>
      <c r="F278" t="s">
        <v>16</v>
      </c>
      <c r="G278" s="4">
        <v>4</v>
      </c>
      <c r="H278" t="s">
        <v>287</v>
      </c>
    </row>
    <row r="279" spans="1:8" x14ac:dyDescent="0.35">
      <c r="A279" t="s">
        <v>8</v>
      </c>
      <c r="B279" t="s">
        <v>9</v>
      </c>
      <c r="C279">
        <v>6</v>
      </c>
      <c r="D279">
        <v>-372.64</v>
      </c>
      <c r="E279" t="s">
        <v>10</v>
      </c>
      <c r="F279" t="s">
        <v>20</v>
      </c>
      <c r="G279" s="4">
        <v>3</v>
      </c>
      <c r="H279" t="s">
        <v>288</v>
      </c>
    </row>
    <row r="280" spans="1:8" x14ac:dyDescent="0.35">
      <c r="A280" t="s">
        <v>8</v>
      </c>
      <c r="B280" t="s">
        <v>9</v>
      </c>
      <c r="C280">
        <v>6</v>
      </c>
      <c r="D280">
        <v>-369.73399999999998</v>
      </c>
      <c r="E280" t="s">
        <v>10</v>
      </c>
      <c r="F280" t="s">
        <v>18</v>
      </c>
      <c r="G280" s="4">
        <v>2</v>
      </c>
      <c r="H280" t="s">
        <v>289</v>
      </c>
    </row>
    <row r="281" spans="1:8" x14ac:dyDescent="0.35">
      <c r="A281" t="s">
        <v>8</v>
      </c>
      <c r="B281" t="s">
        <v>9</v>
      </c>
      <c r="C281">
        <v>6</v>
      </c>
      <c r="D281">
        <v>-369.13199999999898</v>
      </c>
      <c r="E281" t="s">
        <v>10</v>
      </c>
      <c r="F281" t="s">
        <v>16</v>
      </c>
      <c r="G281" s="4">
        <v>4</v>
      </c>
      <c r="H281" t="s">
        <v>290</v>
      </c>
    </row>
    <row r="282" spans="1:8" x14ac:dyDescent="0.35">
      <c r="A282" t="s">
        <v>8</v>
      </c>
      <c r="B282" t="s">
        <v>9</v>
      </c>
      <c r="C282">
        <v>6</v>
      </c>
      <c r="D282">
        <v>-368.23399999999998</v>
      </c>
      <c r="E282" t="s">
        <v>13</v>
      </c>
      <c r="F282" t="s">
        <v>32</v>
      </c>
      <c r="G282" s="4">
        <v>4</v>
      </c>
      <c r="H282" t="s">
        <v>291</v>
      </c>
    </row>
    <row r="283" spans="1:8" x14ac:dyDescent="0.35">
      <c r="A283" t="s">
        <v>8</v>
      </c>
      <c r="B283" t="s">
        <v>9</v>
      </c>
      <c r="C283">
        <v>6</v>
      </c>
      <c r="D283">
        <v>-365.640999999999</v>
      </c>
      <c r="E283" t="s">
        <v>10</v>
      </c>
      <c r="F283" t="s">
        <v>20</v>
      </c>
      <c r="G283" s="4">
        <v>3</v>
      </c>
      <c r="H283" t="s">
        <v>292</v>
      </c>
    </row>
    <row r="284" spans="1:8" x14ac:dyDescent="0.35">
      <c r="A284" t="s">
        <v>8</v>
      </c>
      <c r="B284" t="s">
        <v>9</v>
      </c>
      <c r="C284">
        <v>6</v>
      </c>
      <c r="D284">
        <v>-362.45599999999899</v>
      </c>
      <c r="E284" t="s">
        <v>29</v>
      </c>
      <c r="F284" t="s">
        <v>56</v>
      </c>
      <c r="G284" s="4">
        <v>2</v>
      </c>
      <c r="H284" t="s">
        <v>293</v>
      </c>
    </row>
    <row r="285" spans="1:8" x14ac:dyDescent="0.35">
      <c r="A285" t="s">
        <v>8</v>
      </c>
      <c r="B285" t="s">
        <v>9</v>
      </c>
      <c r="C285">
        <v>6</v>
      </c>
      <c r="D285">
        <v>-354.42099999999999</v>
      </c>
      <c r="E285" t="s">
        <v>10</v>
      </c>
      <c r="F285" t="s">
        <v>18</v>
      </c>
      <c r="G285" s="4">
        <v>2</v>
      </c>
      <c r="H285" t="s">
        <v>294</v>
      </c>
    </row>
    <row r="286" spans="1:8" x14ac:dyDescent="0.35">
      <c r="A286" t="s">
        <v>8</v>
      </c>
      <c r="B286" t="s">
        <v>9</v>
      </c>
      <c r="C286">
        <v>6</v>
      </c>
      <c r="D286">
        <v>-351.29399999999998</v>
      </c>
      <c r="E286" t="s">
        <v>13</v>
      </c>
      <c r="F286" t="s">
        <v>26</v>
      </c>
      <c r="G286" s="4">
        <v>1</v>
      </c>
      <c r="H286" t="s">
        <v>295</v>
      </c>
    </row>
    <row r="287" spans="1:8" x14ac:dyDescent="0.35">
      <c r="A287" t="s">
        <v>8</v>
      </c>
      <c r="B287" t="s">
        <v>9</v>
      </c>
      <c r="C287">
        <v>6</v>
      </c>
      <c r="D287">
        <v>-350.375</v>
      </c>
      <c r="E287" t="s">
        <v>10</v>
      </c>
      <c r="F287" t="s">
        <v>20</v>
      </c>
      <c r="G287" s="4">
        <v>3</v>
      </c>
      <c r="H287" t="s">
        <v>296</v>
      </c>
    </row>
    <row r="288" spans="1:8" x14ac:dyDescent="0.35">
      <c r="A288" t="s">
        <v>8</v>
      </c>
      <c r="B288" t="s">
        <v>9</v>
      </c>
      <c r="C288">
        <v>6</v>
      </c>
      <c r="D288">
        <v>-350.15300000000002</v>
      </c>
      <c r="E288" t="s">
        <v>29</v>
      </c>
      <c r="F288" t="s">
        <v>56</v>
      </c>
      <c r="G288" s="4">
        <v>2</v>
      </c>
      <c r="H288" t="s">
        <v>297</v>
      </c>
    </row>
    <row r="289" spans="1:8" x14ac:dyDescent="0.35">
      <c r="A289" t="s">
        <v>8</v>
      </c>
      <c r="B289" t="s">
        <v>9</v>
      </c>
      <c r="C289">
        <v>6</v>
      </c>
      <c r="D289">
        <v>-349.78199999999998</v>
      </c>
      <c r="E289" t="s">
        <v>10</v>
      </c>
      <c r="F289" t="s">
        <v>11</v>
      </c>
      <c r="G289" s="4">
        <v>1</v>
      </c>
      <c r="H289" t="s">
        <v>298</v>
      </c>
    </row>
    <row r="290" spans="1:8" x14ac:dyDescent="0.35">
      <c r="A290" t="s">
        <v>8</v>
      </c>
      <c r="B290" t="s">
        <v>9</v>
      </c>
      <c r="C290">
        <v>6</v>
      </c>
      <c r="D290">
        <v>-346.69299999999998</v>
      </c>
      <c r="E290" t="s">
        <v>10</v>
      </c>
      <c r="F290" t="s">
        <v>18</v>
      </c>
      <c r="G290" s="4">
        <v>2</v>
      </c>
      <c r="H290" t="s">
        <v>299</v>
      </c>
    </row>
    <row r="291" spans="1:8" x14ac:dyDescent="0.35">
      <c r="A291" t="s">
        <v>8</v>
      </c>
      <c r="B291" t="s">
        <v>9</v>
      </c>
      <c r="C291">
        <v>6</v>
      </c>
      <c r="D291">
        <v>-346.69</v>
      </c>
      <c r="E291" t="s">
        <v>29</v>
      </c>
      <c r="F291" t="s">
        <v>47</v>
      </c>
      <c r="G291" s="4">
        <v>4</v>
      </c>
      <c r="H291" t="s">
        <v>300</v>
      </c>
    </row>
    <row r="292" spans="1:8" x14ac:dyDescent="0.35">
      <c r="A292" t="s">
        <v>8</v>
      </c>
      <c r="B292" t="s">
        <v>9</v>
      </c>
      <c r="C292">
        <v>6</v>
      </c>
      <c r="D292">
        <v>-344.31</v>
      </c>
      <c r="E292" t="s">
        <v>29</v>
      </c>
      <c r="F292" t="s">
        <v>38</v>
      </c>
      <c r="G292" s="4">
        <v>1</v>
      </c>
      <c r="H292" t="s">
        <v>301</v>
      </c>
    </row>
    <row r="293" spans="1:8" x14ac:dyDescent="0.35">
      <c r="A293" t="s">
        <v>8</v>
      </c>
      <c r="B293" t="s">
        <v>9</v>
      </c>
      <c r="C293">
        <v>6</v>
      </c>
      <c r="D293">
        <v>-341.30799999999999</v>
      </c>
      <c r="E293" t="s">
        <v>10</v>
      </c>
      <c r="F293" t="s">
        <v>16</v>
      </c>
      <c r="G293" s="4">
        <v>4</v>
      </c>
      <c r="H293" t="s">
        <v>302</v>
      </c>
    </row>
    <row r="294" spans="1:8" x14ac:dyDescent="0.35">
      <c r="A294" t="s">
        <v>8</v>
      </c>
      <c r="B294" t="s">
        <v>9</v>
      </c>
      <c r="C294">
        <v>6</v>
      </c>
      <c r="D294">
        <v>-340.87199999999899</v>
      </c>
      <c r="E294" t="s">
        <v>13</v>
      </c>
      <c r="F294" t="s">
        <v>14</v>
      </c>
      <c r="G294" s="4">
        <v>2</v>
      </c>
      <c r="H294" t="s">
        <v>140</v>
      </c>
    </row>
    <row r="295" spans="1:8" x14ac:dyDescent="0.35">
      <c r="A295" t="s">
        <v>8</v>
      </c>
      <c r="B295" t="s">
        <v>9</v>
      </c>
      <c r="C295">
        <v>6</v>
      </c>
      <c r="D295">
        <v>-339.51</v>
      </c>
      <c r="E295" t="s">
        <v>10</v>
      </c>
      <c r="F295" t="s">
        <v>16</v>
      </c>
      <c r="G295" s="4">
        <v>4</v>
      </c>
      <c r="H295" t="s">
        <v>303</v>
      </c>
    </row>
    <row r="296" spans="1:8" x14ac:dyDescent="0.35">
      <c r="A296" t="s">
        <v>8</v>
      </c>
      <c r="B296" t="s">
        <v>9</v>
      </c>
      <c r="C296">
        <v>6</v>
      </c>
      <c r="D296">
        <v>-334.73399999999998</v>
      </c>
      <c r="E296" t="s">
        <v>10</v>
      </c>
      <c r="F296" t="s">
        <v>16</v>
      </c>
      <c r="G296" s="4">
        <v>4</v>
      </c>
      <c r="H296" t="s">
        <v>304</v>
      </c>
    </row>
    <row r="297" spans="1:8" x14ac:dyDescent="0.35">
      <c r="A297" t="s">
        <v>8</v>
      </c>
      <c r="B297" t="s">
        <v>9</v>
      </c>
      <c r="C297">
        <v>6</v>
      </c>
      <c r="D297">
        <v>-327.54700000000003</v>
      </c>
      <c r="E297" t="s">
        <v>29</v>
      </c>
      <c r="F297" t="s">
        <v>30</v>
      </c>
      <c r="G297" s="4">
        <v>3</v>
      </c>
      <c r="H297" t="s">
        <v>305</v>
      </c>
    </row>
    <row r="298" spans="1:8" x14ac:dyDescent="0.35">
      <c r="A298" t="s">
        <v>8</v>
      </c>
      <c r="B298" t="s">
        <v>9</v>
      </c>
      <c r="C298">
        <v>6</v>
      </c>
      <c r="D298">
        <v>-326.28699999999998</v>
      </c>
      <c r="E298" t="s">
        <v>13</v>
      </c>
      <c r="F298" t="s">
        <v>24</v>
      </c>
      <c r="G298" s="4">
        <v>3</v>
      </c>
      <c r="H298" t="s">
        <v>306</v>
      </c>
    </row>
    <row r="299" spans="1:8" x14ac:dyDescent="0.35">
      <c r="A299" t="s">
        <v>8</v>
      </c>
      <c r="B299" t="s">
        <v>9</v>
      </c>
      <c r="C299">
        <v>6</v>
      </c>
      <c r="D299">
        <v>-323.94299999999998</v>
      </c>
      <c r="E299" t="s">
        <v>10</v>
      </c>
      <c r="F299" t="s">
        <v>18</v>
      </c>
      <c r="G299" s="4">
        <v>2</v>
      </c>
      <c r="H299" t="s">
        <v>307</v>
      </c>
    </row>
    <row r="300" spans="1:8" x14ac:dyDescent="0.35">
      <c r="A300" t="s">
        <v>8</v>
      </c>
      <c r="B300" t="s">
        <v>9</v>
      </c>
      <c r="C300">
        <v>6</v>
      </c>
      <c r="D300">
        <v>-320.950999999999</v>
      </c>
      <c r="E300" t="s">
        <v>10</v>
      </c>
      <c r="F300" t="s">
        <v>20</v>
      </c>
      <c r="G300" s="4">
        <v>3</v>
      </c>
      <c r="H300" t="s">
        <v>308</v>
      </c>
    </row>
    <row r="301" spans="1:8" x14ac:dyDescent="0.35">
      <c r="A301" t="s">
        <v>8</v>
      </c>
      <c r="B301" t="s">
        <v>9</v>
      </c>
      <c r="C301">
        <v>6</v>
      </c>
      <c r="D301">
        <v>-320.68299999999999</v>
      </c>
      <c r="E301" t="s">
        <v>29</v>
      </c>
      <c r="F301" t="s">
        <v>38</v>
      </c>
      <c r="G301" s="4">
        <v>1</v>
      </c>
      <c r="H301" t="s">
        <v>309</v>
      </c>
    </row>
    <row r="302" spans="1:8" x14ac:dyDescent="0.35">
      <c r="A302" t="s">
        <v>8</v>
      </c>
      <c r="B302" t="s">
        <v>9</v>
      </c>
      <c r="C302">
        <v>6</v>
      </c>
      <c r="D302">
        <v>-319.86599999999999</v>
      </c>
      <c r="E302" t="s">
        <v>10</v>
      </c>
      <c r="F302" t="s">
        <v>11</v>
      </c>
      <c r="G302" s="4">
        <v>1</v>
      </c>
      <c r="H302" t="s">
        <v>310</v>
      </c>
    </row>
    <row r="303" spans="1:8" x14ac:dyDescent="0.35">
      <c r="A303" t="s">
        <v>8</v>
      </c>
      <c r="B303" t="s">
        <v>9</v>
      </c>
      <c r="C303">
        <v>6</v>
      </c>
      <c r="D303">
        <v>-310.90899999999999</v>
      </c>
      <c r="E303" t="s">
        <v>10</v>
      </c>
      <c r="F303" t="s">
        <v>11</v>
      </c>
      <c r="G303" s="4">
        <v>1</v>
      </c>
      <c r="H303" t="s">
        <v>311</v>
      </c>
    </row>
    <row r="304" spans="1:8" x14ac:dyDescent="0.35">
      <c r="A304" t="s">
        <v>8</v>
      </c>
      <c r="B304" t="s">
        <v>9</v>
      </c>
      <c r="C304">
        <v>6</v>
      </c>
      <c r="D304">
        <v>-306.20400000000001</v>
      </c>
      <c r="E304" t="s">
        <v>29</v>
      </c>
      <c r="F304" t="s">
        <v>56</v>
      </c>
      <c r="G304" s="4">
        <v>2</v>
      </c>
      <c r="H304" t="s">
        <v>312</v>
      </c>
    </row>
    <row r="305" spans="1:8" x14ac:dyDescent="0.35">
      <c r="A305" t="s">
        <v>8</v>
      </c>
      <c r="B305" t="s">
        <v>9</v>
      </c>
      <c r="C305">
        <v>6</v>
      </c>
      <c r="D305">
        <v>-300.11700000000002</v>
      </c>
      <c r="E305" t="s">
        <v>10</v>
      </c>
      <c r="F305" t="s">
        <v>18</v>
      </c>
      <c r="G305" s="4">
        <v>2</v>
      </c>
      <c r="H305" t="s">
        <v>313</v>
      </c>
    </row>
    <row r="306" spans="1:8" x14ac:dyDescent="0.35">
      <c r="A306" t="s">
        <v>8</v>
      </c>
      <c r="B306" t="s">
        <v>9</v>
      </c>
      <c r="C306">
        <v>6</v>
      </c>
      <c r="D306">
        <v>-299.695999999999</v>
      </c>
      <c r="E306" t="s">
        <v>29</v>
      </c>
      <c r="F306" t="s">
        <v>30</v>
      </c>
      <c r="G306" s="4">
        <v>3</v>
      </c>
      <c r="H306" t="s">
        <v>314</v>
      </c>
    </row>
    <row r="307" spans="1:8" x14ac:dyDescent="0.35">
      <c r="A307" t="s">
        <v>8</v>
      </c>
      <c r="B307" t="s">
        <v>9</v>
      </c>
      <c r="C307">
        <v>6</v>
      </c>
      <c r="D307">
        <v>-296.59800000000001</v>
      </c>
      <c r="E307" t="s">
        <v>10</v>
      </c>
      <c r="F307" t="s">
        <v>20</v>
      </c>
      <c r="G307" s="4">
        <v>3</v>
      </c>
      <c r="H307" t="s">
        <v>267</v>
      </c>
    </row>
    <row r="308" spans="1:8" x14ac:dyDescent="0.35">
      <c r="A308" t="s">
        <v>8</v>
      </c>
      <c r="B308" t="s">
        <v>9</v>
      </c>
      <c r="C308">
        <v>6</v>
      </c>
      <c r="D308">
        <v>-281.825999999999</v>
      </c>
      <c r="E308" t="s">
        <v>13</v>
      </c>
      <c r="F308" t="s">
        <v>14</v>
      </c>
      <c r="G308" s="4">
        <v>2</v>
      </c>
      <c r="H308" t="s">
        <v>315</v>
      </c>
    </row>
    <row r="309" spans="1:8" x14ac:dyDescent="0.35">
      <c r="A309" t="s">
        <v>8</v>
      </c>
      <c r="B309" t="s">
        <v>9</v>
      </c>
      <c r="C309">
        <v>6</v>
      </c>
      <c r="D309">
        <v>-281.42899999999997</v>
      </c>
      <c r="E309" t="s">
        <v>10</v>
      </c>
      <c r="F309" t="s">
        <v>18</v>
      </c>
      <c r="G309" s="4">
        <v>2</v>
      </c>
      <c r="H309" t="s">
        <v>316</v>
      </c>
    </row>
    <row r="310" spans="1:8" x14ac:dyDescent="0.35">
      <c r="A310" t="s">
        <v>8</v>
      </c>
      <c r="B310" t="s">
        <v>9</v>
      </c>
      <c r="C310">
        <v>6</v>
      </c>
      <c r="D310">
        <v>-280.702</v>
      </c>
      <c r="E310" t="s">
        <v>29</v>
      </c>
      <c r="F310" t="s">
        <v>38</v>
      </c>
      <c r="G310" s="4">
        <v>1</v>
      </c>
      <c r="H310" t="s">
        <v>317</v>
      </c>
    </row>
    <row r="311" spans="1:8" x14ac:dyDescent="0.35">
      <c r="A311" t="s">
        <v>8</v>
      </c>
      <c r="B311" t="s">
        <v>9</v>
      </c>
      <c r="C311">
        <v>6</v>
      </c>
      <c r="D311">
        <v>-279.10199999999998</v>
      </c>
      <c r="E311" t="s">
        <v>10</v>
      </c>
      <c r="F311" t="s">
        <v>16</v>
      </c>
      <c r="G311" s="4">
        <v>4</v>
      </c>
      <c r="H311" t="s">
        <v>318</v>
      </c>
    </row>
    <row r="312" spans="1:8" x14ac:dyDescent="0.35">
      <c r="A312" t="s">
        <v>8</v>
      </c>
      <c r="B312" t="s">
        <v>9</v>
      </c>
      <c r="C312">
        <v>6</v>
      </c>
      <c r="D312">
        <v>-272.589</v>
      </c>
      <c r="E312" t="s">
        <v>10</v>
      </c>
      <c r="F312" t="s">
        <v>18</v>
      </c>
      <c r="G312" s="4">
        <v>2</v>
      </c>
      <c r="H312" t="s">
        <v>319</v>
      </c>
    </row>
    <row r="313" spans="1:8" x14ac:dyDescent="0.35">
      <c r="A313" t="s">
        <v>8</v>
      </c>
      <c r="B313" t="s">
        <v>9</v>
      </c>
      <c r="C313">
        <v>6</v>
      </c>
      <c r="D313">
        <v>-268.15899999999999</v>
      </c>
      <c r="E313" t="s">
        <v>10</v>
      </c>
      <c r="F313" t="s">
        <v>20</v>
      </c>
      <c r="G313" s="4">
        <v>3</v>
      </c>
      <c r="H313" t="s">
        <v>320</v>
      </c>
    </row>
    <row r="314" spans="1:8" x14ac:dyDescent="0.35">
      <c r="A314" t="s">
        <v>8</v>
      </c>
      <c r="B314" t="s">
        <v>9</v>
      </c>
      <c r="C314">
        <v>6</v>
      </c>
      <c r="D314">
        <v>-264.18599999999998</v>
      </c>
      <c r="E314" t="s">
        <v>29</v>
      </c>
      <c r="F314" t="s">
        <v>30</v>
      </c>
      <c r="G314" s="4">
        <v>3</v>
      </c>
      <c r="H314" t="s">
        <v>321</v>
      </c>
    </row>
    <row r="315" spans="1:8" x14ac:dyDescent="0.35">
      <c r="A315" t="s">
        <v>8</v>
      </c>
      <c r="B315" t="s">
        <v>9</v>
      </c>
      <c r="C315">
        <v>6</v>
      </c>
      <c r="D315">
        <v>-263.05099999999999</v>
      </c>
      <c r="E315" t="s">
        <v>13</v>
      </c>
      <c r="F315" t="s">
        <v>32</v>
      </c>
      <c r="G315" s="4">
        <v>4</v>
      </c>
      <c r="H315" t="s">
        <v>322</v>
      </c>
    </row>
    <row r="316" spans="1:8" x14ac:dyDescent="0.35">
      <c r="A316" t="s">
        <v>8</v>
      </c>
      <c r="B316" t="s">
        <v>9</v>
      </c>
      <c r="C316">
        <v>6</v>
      </c>
      <c r="D316">
        <v>-261.11200000000002</v>
      </c>
      <c r="E316" t="s">
        <v>10</v>
      </c>
      <c r="F316" t="s">
        <v>16</v>
      </c>
      <c r="G316" s="4">
        <v>4</v>
      </c>
      <c r="H316" t="s">
        <v>323</v>
      </c>
    </row>
    <row r="317" spans="1:8" x14ac:dyDescent="0.35">
      <c r="A317" t="s">
        <v>8</v>
      </c>
      <c r="B317" t="s">
        <v>9</v>
      </c>
      <c r="C317">
        <v>6</v>
      </c>
      <c r="D317">
        <v>-257.42899999999997</v>
      </c>
      <c r="E317" t="s">
        <v>13</v>
      </c>
      <c r="F317" t="s">
        <v>26</v>
      </c>
      <c r="G317" s="4">
        <v>1</v>
      </c>
      <c r="H317" t="s">
        <v>324</v>
      </c>
    </row>
    <row r="318" spans="1:8" x14ac:dyDescent="0.35">
      <c r="A318" t="s">
        <v>8</v>
      </c>
      <c r="B318" t="s">
        <v>9</v>
      </c>
      <c r="C318">
        <v>6</v>
      </c>
      <c r="D318">
        <v>-256.84100000000001</v>
      </c>
      <c r="E318" t="s">
        <v>10</v>
      </c>
      <c r="F318" t="s">
        <v>20</v>
      </c>
      <c r="G318" s="4">
        <v>3</v>
      </c>
      <c r="H318" t="s">
        <v>325</v>
      </c>
    </row>
    <row r="319" spans="1:8" x14ac:dyDescent="0.35">
      <c r="A319" t="s">
        <v>8</v>
      </c>
      <c r="B319" t="s">
        <v>9</v>
      </c>
      <c r="C319">
        <v>6</v>
      </c>
      <c r="D319">
        <v>-251.53899999999999</v>
      </c>
      <c r="E319" t="s">
        <v>10</v>
      </c>
      <c r="F319" t="s">
        <v>11</v>
      </c>
      <c r="G319" s="4">
        <v>1</v>
      </c>
      <c r="H319" t="s">
        <v>326</v>
      </c>
    </row>
    <row r="320" spans="1:8" x14ac:dyDescent="0.35">
      <c r="A320" t="s">
        <v>8</v>
      </c>
      <c r="B320" t="s">
        <v>9</v>
      </c>
      <c r="C320">
        <v>6</v>
      </c>
      <c r="D320">
        <v>-250.15</v>
      </c>
      <c r="E320" t="s">
        <v>10</v>
      </c>
      <c r="F320" t="s">
        <v>16</v>
      </c>
      <c r="G320" s="4">
        <v>4</v>
      </c>
      <c r="H320" t="s">
        <v>327</v>
      </c>
    </row>
    <row r="321" spans="1:8" x14ac:dyDescent="0.35">
      <c r="A321" t="s">
        <v>8</v>
      </c>
      <c r="B321" t="s">
        <v>9</v>
      </c>
      <c r="C321">
        <v>6</v>
      </c>
      <c r="D321">
        <v>-249.202</v>
      </c>
      <c r="E321" t="s">
        <v>29</v>
      </c>
      <c r="F321" t="s">
        <v>30</v>
      </c>
      <c r="G321" s="4">
        <v>3</v>
      </c>
      <c r="H321" t="s">
        <v>328</v>
      </c>
    </row>
    <row r="322" spans="1:8" x14ac:dyDescent="0.35">
      <c r="A322" t="s">
        <v>8</v>
      </c>
      <c r="B322" t="s">
        <v>9</v>
      </c>
      <c r="C322">
        <v>6</v>
      </c>
      <c r="D322">
        <v>-234.68599999999901</v>
      </c>
      <c r="E322" t="s">
        <v>13</v>
      </c>
      <c r="F322" t="s">
        <v>14</v>
      </c>
      <c r="G322" s="4">
        <v>2</v>
      </c>
      <c r="H322" t="s">
        <v>329</v>
      </c>
    </row>
    <row r="323" spans="1:8" x14ac:dyDescent="0.35">
      <c r="A323" t="s">
        <v>8</v>
      </c>
      <c r="B323" t="s">
        <v>9</v>
      </c>
      <c r="C323">
        <v>6</v>
      </c>
      <c r="D323">
        <v>-233.851</v>
      </c>
      <c r="E323" t="s">
        <v>13</v>
      </c>
      <c r="F323" t="s">
        <v>32</v>
      </c>
      <c r="G323" s="4">
        <v>4</v>
      </c>
      <c r="H323" t="s">
        <v>330</v>
      </c>
    </row>
    <row r="324" spans="1:8" x14ac:dyDescent="0.35">
      <c r="A324" t="s">
        <v>8</v>
      </c>
      <c r="B324" t="s">
        <v>9</v>
      </c>
      <c r="C324">
        <v>6</v>
      </c>
      <c r="D324">
        <v>-229.57400000000001</v>
      </c>
      <c r="E324" t="s">
        <v>10</v>
      </c>
      <c r="F324" t="s">
        <v>16</v>
      </c>
      <c r="G324" s="4">
        <v>4</v>
      </c>
      <c r="H324" t="s">
        <v>331</v>
      </c>
    </row>
    <row r="325" spans="1:8" x14ac:dyDescent="0.35">
      <c r="A325" t="s">
        <v>8</v>
      </c>
      <c r="B325" t="s">
        <v>9</v>
      </c>
      <c r="C325">
        <v>6</v>
      </c>
      <c r="D325">
        <v>-223.75299999999999</v>
      </c>
      <c r="E325" t="s">
        <v>29</v>
      </c>
      <c r="F325" t="s">
        <v>30</v>
      </c>
      <c r="G325" s="4">
        <v>3</v>
      </c>
      <c r="H325" t="s">
        <v>332</v>
      </c>
    </row>
    <row r="326" spans="1:8" x14ac:dyDescent="0.35">
      <c r="A326" t="s">
        <v>8</v>
      </c>
      <c r="B326" t="s">
        <v>9</v>
      </c>
      <c r="C326">
        <v>6</v>
      </c>
      <c r="D326">
        <v>-221.71</v>
      </c>
      <c r="E326" t="s">
        <v>10</v>
      </c>
      <c r="F326" t="s">
        <v>16</v>
      </c>
      <c r="G326" s="4">
        <v>4</v>
      </c>
      <c r="H326" t="s">
        <v>333</v>
      </c>
    </row>
    <row r="327" spans="1:8" x14ac:dyDescent="0.35">
      <c r="A327" t="s">
        <v>8</v>
      </c>
      <c r="B327" t="s">
        <v>9</v>
      </c>
      <c r="C327">
        <v>6</v>
      </c>
      <c r="D327">
        <v>-221.4</v>
      </c>
      <c r="E327" t="s">
        <v>10</v>
      </c>
      <c r="F327" t="s">
        <v>18</v>
      </c>
      <c r="G327" s="4">
        <v>2</v>
      </c>
      <c r="H327" t="s">
        <v>55</v>
      </c>
    </row>
    <row r="328" spans="1:8" x14ac:dyDescent="0.35">
      <c r="A328" t="s">
        <v>8</v>
      </c>
      <c r="B328" t="s">
        <v>9</v>
      </c>
      <c r="C328">
        <v>6</v>
      </c>
      <c r="D328">
        <v>-219.244</v>
      </c>
      <c r="E328" t="s">
        <v>10</v>
      </c>
      <c r="F328" t="s">
        <v>20</v>
      </c>
      <c r="G328" s="4">
        <v>3</v>
      </c>
      <c r="H328" t="b">
        <v>1</v>
      </c>
    </row>
    <row r="329" spans="1:8" x14ac:dyDescent="0.35">
      <c r="A329" t="s">
        <v>8</v>
      </c>
      <c r="B329" t="s">
        <v>9</v>
      </c>
      <c r="C329">
        <v>6</v>
      </c>
      <c r="D329">
        <v>-217.00899999999999</v>
      </c>
      <c r="E329" t="s">
        <v>29</v>
      </c>
      <c r="F329" t="s">
        <v>56</v>
      </c>
      <c r="G329" s="4">
        <v>2</v>
      </c>
      <c r="H329" t="s">
        <v>334</v>
      </c>
    </row>
    <row r="330" spans="1:8" x14ac:dyDescent="0.35">
      <c r="A330" t="s">
        <v>8</v>
      </c>
      <c r="B330" t="s">
        <v>9</v>
      </c>
      <c r="C330">
        <v>6</v>
      </c>
      <c r="D330">
        <v>-216.04499999999999</v>
      </c>
      <c r="E330" t="s">
        <v>10</v>
      </c>
      <c r="F330" t="s">
        <v>11</v>
      </c>
      <c r="G330" s="4">
        <v>1</v>
      </c>
      <c r="H330" t="s">
        <v>335</v>
      </c>
    </row>
    <row r="331" spans="1:8" x14ac:dyDescent="0.35">
      <c r="A331" t="s">
        <v>8</v>
      </c>
      <c r="B331" t="s">
        <v>9</v>
      </c>
      <c r="C331">
        <v>6</v>
      </c>
      <c r="D331">
        <v>-208.46700000000001</v>
      </c>
      <c r="E331" t="s">
        <v>13</v>
      </c>
      <c r="F331" t="s">
        <v>26</v>
      </c>
      <c r="G331" s="4">
        <v>1</v>
      </c>
      <c r="H331" t="s">
        <v>336</v>
      </c>
    </row>
    <row r="332" spans="1:8" x14ac:dyDescent="0.35">
      <c r="A332" t="s">
        <v>8</v>
      </c>
      <c r="B332" t="s">
        <v>9</v>
      </c>
      <c r="C332">
        <v>6</v>
      </c>
      <c r="D332">
        <v>-203.4</v>
      </c>
      <c r="E332" t="s">
        <v>13</v>
      </c>
      <c r="F332" t="s">
        <v>14</v>
      </c>
      <c r="G332" s="4">
        <v>2</v>
      </c>
      <c r="H332" t="s">
        <v>337</v>
      </c>
    </row>
    <row r="333" spans="1:8" x14ac:dyDescent="0.35">
      <c r="A333" t="s">
        <v>8</v>
      </c>
      <c r="B333" t="s">
        <v>9</v>
      </c>
      <c r="C333">
        <v>6</v>
      </c>
      <c r="D333">
        <v>-202.81299999999999</v>
      </c>
      <c r="E333" t="s">
        <v>10</v>
      </c>
      <c r="F333" t="s">
        <v>16</v>
      </c>
      <c r="G333" s="4">
        <v>4</v>
      </c>
      <c r="H333" t="s">
        <v>338</v>
      </c>
    </row>
    <row r="334" spans="1:8" x14ac:dyDescent="0.35">
      <c r="A334" t="s">
        <v>8</v>
      </c>
      <c r="B334" t="s">
        <v>9</v>
      </c>
      <c r="C334">
        <v>6</v>
      </c>
      <c r="D334">
        <v>-199.23500000000001</v>
      </c>
      <c r="E334" t="s">
        <v>10</v>
      </c>
      <c r="F334" t="s">
        <v>11</v>
      </c>
      <c r="G334" s="4">
        <v>1</v>
      </c>
      <c r="H334" t="s">
        <v>339</v>
      </c>
    </row>
    <row r="335" spans="1:8" x14ac:dyDescent="0.35">
      <c r="A335" t="s">
        <v>8</v>
      </c>
      <c r="B335" t="s">
        <v>9</v>
      </c>
      <c r="C335">
        <v>6</v>
      </c>
      <c r="D335">
        <v>-194.13200000000001</v>
      </c>
      <c r="E335" t="s">
        <v>29</v>
      </c>
      <c r="F335" t="s">
        <v>30</v>
      </c>
      <c r="G335" s="4">
        <v>3</v>
      </c>
      <c r="H335" t="s">
        <v>340</v>
      </c>
    </row>
    <row r="336" spans="1:8" x14ac:dyDescent="0.35">
      <c r="A336" t="s">
        <v>8</v>
      </c>
      <c r="B336" t="s">
        <v>9</v>
      </c>
      <c r="C336">
        <v>6</v>
      </c>
      <c r="D336">
        <v>-192.93700000000001</v>
      </c>
      <c r="E336" t="s">
        <v>10</v>
      </c>
      <c r="F336" t="s">
        <v>11</v>
      </c>
      <c r="G336" s="4">
        <v>1</v>
      </c>
      <c r="H336" t="s">
        <v>341</v>
      </c>
    </row>
    <row r="337" spans="1:8" x14ac:dyDescent="0.35">
      <c r="A337" t="s">
        <v>8</v>
      </c>
      <c r="B337" t="s">
        <v>9</v>
      </c>
      <c r="C337">
        <v>6</v>
      </c>
      <c r="D337">
        <v>-183.66499999999999</v>
      </c>
      <c r="E337" t="s">
        <v>10</v>
      </c>
      <c r="F337" t="s">
        <v>16</v>
      </c>
      <c r="G337" s="4">
        <v>4</v>
      </c>
      <c r="H337" t="s">
        <v>342</v>
      </c>
    </row>
    <row r="338" spans="1:8" x14ac:dyDescent="0.35">
      <c r="A338" t="s">
        <v>8</v>
      </c>
      <c r="B338" t="s">
        <v>9</v>
      </c>
      <c r="C338">
        <v>6</v>
      </c>
      <c r="D338">
        <v>-183.42099999999999</v>
      </c>
      <c r="E338" t="s">
        <v>10</v>
      </c>
      <c r="F338" t="s">
        <v>18</v>
      </c>
      <c r="G338" s="4">
        <v>2</v>
      </c>
      <c r="H338" t="s">
        <v>343</v>
      </c>
    </row>
    <row r="339" spans="1:8" x14ac:dyDescent="0.35">
      <c r="A339" t="s">
        <v>8</v>
      </c>
      <c r="B339" t="s">
        <v>9</v>
      </c>
      <c r="C339">
        <v>6</v>
      </c>
      <c r="D339">
        <v>-179.78099999999901</v>
      </c>
      <c r="E339" t="s">
        <v>13</v>
      </c>
      <c r="F339" t="s">
        <v>26</v>
      </c>
      <c r="G339" s="4">
        <v>1</v>
      </c>
      <c r="H339" t="s">
        <v>344</v>
      </c>
    </row>
    <row r="340" spans="1:8" x14ac:dyDescent="0.35">
      <c r="A340" t="s">
        <v>8</v>
      </c>
      <c r="B340" t="s">
        <v>9</v>
      </c>
      <c r="C340">
        <v>6</v>
      </c>
      <c r="D340">
        <v>-171.27</v>
      </c>
      <c r="E340" t="s">
        <v>10</v>
      </c>
      <c r="F340" t="s">
        <v>20</v>
      </c>
      <c r="G340" s="4">
        <v>3</v>
      </c>
      <c r="H340" t="s">
        <v>345</v>
      </c>
    </row>
    <row r="341" spans="1:8" x14ac:dyDescent="0.35">
      <c r="A341" t="s">
        <v>8</v>
      </c>
      <c r="B341" t="s">
        <v>9</v>
      </c>
      <c r="C341">
        <v>6</v>
      </c>
      <c r="D341">
        <v>-165.434</v>
      </c>
      <c r="E341" t="s">
        <v>29</v>
      </c>
      <c r="F341" t="s">
        <v>30</v>
      </c>
      <c r="G341" s="4">
        <v>3</v>
      </c>
      <c r="H341" t="s">
        <v>346</v>
      </c>
    </row>
    <row r="342" spans="1:8" x14ac:dyDescent="0.35">
      <c r="A342" t="s">
        <v>8</v>
      </c>
      <c r="B342" t="s">
        <v>9</v>
      </c>
      <c r="C342">
        <v>6</v>
      </c>
      <c r="D342">
        <v>-162.20599999999999</v>
      </c>
      <c r="E342" t="s">
        <v>10</v>
      </c>
      <c r="F342" t="s">
        <v>18</v>
      </c>
      <c r="G342" s="4">
        <v>2</v>
      </c>
      <c r="H342" t="s">
        <v>347</v>
      </c>
    </row>
    <row r="343" spans="1:8" x14ac:dyDescent="0.35">
      <c r="A343" t="s">
        <v>8</v>
      </c>
      <c r="B343" t="s">
        <v>9</v>
      </c>
      <c r="C343">
        <v>6</v>
      </c>
      <c r="D343">
        <v>-157.50899999999999</v>
      </c>
      <c r="E343" t="s">
        <v>10</v>
      </c>
      <c r="F343" t="s">
        <v>20</v>
      </c>
      <c r="G343" s="4">
        <v>3</v>
      </c>
      <c r="H343" t="s">
        <v>348</v>
      </c>
    </row>
    <row r="344" spans="1:8" x14ac:dyDescent="0.35">
      <c r="A344" t="s">
        <v>8</v>
      </c>
      <c r="B344" t="s">
        <v>9</v>
      </c>
      <c r="C344">
        <v>6</v>
      </c>
      <c r="D344">
        <v>-156.63200000000001</v>
      </c>
      <c r="E344" t="s">
        <v>10</v>
      </c>
      <c r="F344" t="s">
        <v>18</v>
      </c>
      <c r="G344" s="4">
        <v>2</v>
      </c>
      <c r="H344" t="s">
        <v>349</v>
      </c>
    </row>
    <row r="345" spans="1:8" x14ac:dyDescent="0.35">
      <c r="A345" t="s">
        <v>8</v>
      </c>
      <c r="B345" t="s">
        <v>9</v>
      </c>
      <c r="C345">
        <v>6</v>
      </c>
      <c r="D345">
        <v>-155.88200000000001</v>
      </c>
      <c r="E345" t="s">
        <v>13</v>
      </c>
      <c r="F345" t="s">
        <v>26</v>
      </c>
      <c r="G345" s="4">
        <v>1</v>
      </c>
      <c r="H345" t="s">
        <v>350</v>
      </c>
    </row>
    <row r="346" spans="1:8" x14ac:dyDescent="0.35">
      <c r="A346" t="s">
        <v>8</v>
      </c>
      <c r="B346" t="s">
        <v>9</v>
      </c>
      <c r="C346">
        <v>6</v>
      </c>
      <c r="D346">
        <v>-155.68700000000001</v>
      </c>
      <c r="E346" t="s">
        <v>13</v>
      </c>
      <c r="F346" t="s">
        <v>32</v>
      </c>
      <c r="G346" s="4">
        <v>4</v>
      </c>
      <c r="H346" t="s">
        <v>351</v>
      </c>
    </row>
    <row r="347" spans="1:8" x14ac:dyDescent="0.35">
      <c r="A347" t="s">
        <v>8</v>
      </c>
      <c r="B347" t="s">
        <v>9</v>
      </c>
      <c r="C347">
        <v>6</v>
      </c>
      <c r="D347">
        <v>-152.99</v>
      </c>
      <c r="E347" t="s">
        <v>10</v>
      </c>
      <c r="F347" t="s">
        <v>18</v>
      </c>
      <c r="G347" s="4">
        <v>2</v>
      </c>
      <c r="H347" t="s">
        <v>352</v>
      </c>
    </row>
    <row r="348" spans="1:8" x14ac:dyDescent="0.35">
      <c r="A348" t="s">
        <v>8</v>
      </c>
      <c r="B348" t="s">
        <v>9</v>
      </c>
      <c r="C348">
        <v>6</v>
      </c>
      <c r="D348">
        <v>-150.85499999999999</v>
      </c>
      <c r="E348" t="s">
        <v>13</v>
      </c>
      <c r="F348" t="s">
        <v>26</v>
      </c>
      <c r="G348" s="4">
        <v>1</v>
      </c>
      <c r="H348" t="s">
        <v>353</v>
      </c>
    </row>
    <row r="349" spans="1:8" x14ac:dyDescent="0.35">
      <c r="A349" t="s">
        <v>8</v>
      </c>
      <c r="B349" t="s">
        <v>9</v>
      </c>
      <c r="C349">
        <v>6</v>
      </c>
      <c r="D349">
        <v>-141.785</v>
      </c>
      <c r="E349" t="s">
        <v>10</v>
      </c>
      <c r="F349" t="s">
        <v>20</v>
      </c>
      <c r="G349" s="4">
        <v>3</v>
      </c>
      <c r="H349" t="s">
        <v>354</v>
      </c>
    </row>
    <row r="350" spans="1:8" x14ac:dyDescent="0.35">
      <c r="A350" t="s">
        <v>8</v>
      </c>
      <c r="B350" t="s">
        <v>9</v>
      </c>
      <c r="C350">
        <v>6</v>
      </c>
      <c r="D350">
        <v>-140.18700000000001</v>
      </c>
      <c r="E350" t="s">
        <v>13</v>
      </c>
      <c r="F350" t="s">
        <v>14</v>
      </c>
      <c r="G350" s="4">
        <v>2</v>
      </c>
      <c r="H350" t="s">
        <v>355</v>
      </c>
    </row>
    <row r="351" spans="1:8" x14ac:dyDescent="0.35">
      <c r="A351" t="s">
        <v>8</v>
      </c>
      <c r="B351" t="s">
        <v>9</v>
      </c>
      <c r="C351">
        <v>6</v>
      </c>
      <c r="D351">
        <v>-139.57599999999999</v>
      </c>
      <c r="E351" t="s">
        <v>13</v>
      </c>
      <c r="F351" t="s">
        <v>26</v>
      </c>
      <c r="G351" s="4">
        <v>1</v>
      </c>
      <c r="H351" t="s">
        <v>356</v>
      </c>
    </row>
    <row r="352" spans="1:8" x14ac:dyDescent="0.35">
      <c r="A352" t="s">
        <v>8</v>
      </c>
      <c r="B352" t="s">
        <v>9</v>
      </c>
      <c r="C352">
        <v>6</v>
      </c>
      <c r="D352">
        <v>-139.37700000000001</v>
      </c>
      <c r="E352" t="s">
        <v>10</v>
      </c>
      <c r="F352" t="s">
        <v>20</v>
      </c>
      <c r="G352" s="4">
        <v>3</v>
      </c>
      <c r="H352" t="s">
        <v>357</v>
      </c>
    </row>
    <row r="353" spans="1:8" x14ac:dyDescent="0.35">
      <c r="A353" t="s">
        <v>8</v>
      </c>
      <c r="B353" t="s">
        <v>9</v>
      </c>
      <c r="C353">
        <v>6</v>
      </c>
      <c r="D353">
        <v>-126.146</v>
      </c>
      <c r="E353" t="s">
        <v>29</v>
      </c>
      <c r="F353" t="s">
        <v>38</v>
      </c>
      <c r="G353" s="4">
        <v>1</v>
      </c>
      <c r="H353" t="s">
        <v>358</v>
      </c>
    </row>
    <row r="354" spans="1:8" x14ac:dyDescent="0.35">
      <c r="A354" t="s">
        <v>8</v>
      </c>
      <c r="B354" t="s">
        <v>9</v>
      </c>
      <c r="C354">
        <v>6</v>
      </c>
      <c r="D354">
        <v>-118.035</v>
      </c>
      <c r="E354" t="s">
        <v>10</v>
      </c>
      <c r="F354" t="s">
        <v>16</v>
      </c>
      <c r="G354" s="4">
        <v>4</v>
      </c>
      <c r="H354" t="s">
        <v>359</v>
      </c>
    </row>
    <row r="355" spans="1:8" x14ac:dyDescent="0.35">
      <c r="A355" t="s">
        <v>8</v>
      </c>
      <c r="B355" t="s">
        <v>9</v>
      </c>
      <c r="C355">
        <v>6</v>
      </c>
      <c r="D355">
        <v>-109.97</v>
      </c>
      <c r="E355" t="s">
        <v>29</v>
      </c>
      <c r="F355" t="s">
        <v>30</v>
      </c>
      <c r="G355" s="4">
        <v>3</v>
      </c>
      <c r="H355" t="s">
        <v>360</v>
      </c>
    </row>
    <row r="356" spans="1:8" x14ac:dyDescent="0.35">
      <c r="A356" t="s">
        <v>8</v>
      </c>
      <c r="B356" t="s">
        <v>9</v>
      </c>
      <c r="C356">
        <v>6</v>
      </c>
      <c r="D356">
        <v>-100.458</v>
      </c>
      <c r="E356" t="s">
        <v>10</v>
      </c>
      <c r="F356" t="s">
        <v>11</v>
      </c>
      <c r="G356" s="4">
        <v>1</v>
      </c>
      <c r="H356" t="s">
        <v>361</v>
      </c>
    </row>
    <row r="357" spans="1:8" x14ac:dyDescent="0.35">
      <c r="A357" t="s">
        <v>8</v>
      </c>
      <c r="B357" t="s">
        <v>9</v>
      </c>
      <c r="C357">
        <v>6</v>
      </c>
      <c r="D357">
        <v>-100.395</v>
      </c>
      <c r="E357" t="s">
        <v>13</v>
      </c>
      <c r="F357" t="s">
        <v>14</v>
      </c>
      <c r="G357" s="4">
        <v>2</v>
      </c>
      <c r="H357" t="s">
        <v>362</v>
      </c>
    </row>
    <row r="358" spans="1:8" x14ac:dyDescent="0.35">
      <c r="A358" t="s">
        <v>8</v>
      </c>
      <c r="B358" t="s">
        <v>9</v>
      </c>
      <c r="C358">
        <v>6</v>
      </c>
      <c r="D358">
        <v>-100.333</v>
      </c>
      <c r="E358" t="s">
        <v>29</v>
      </c>
      <c r="F358" t="s">
        <v>56</v>
      </c>
      <c r="G358" s="4">
        <v>2</v>
      </c>
      <c r="H358" t="s">
        <v>363</v>
      </c>
    </row>
    <row r="359" spans="1:8" x14ac:dyDescent="0.35">
      <c r="A359" t="s">
        <v>8</v>
      </c>
      <c r="B359" t="s">
        <v>9</v>
      </c>
      <c r="C359">
        <v>6</v>
      </c>
      <c r="D359">
        <v>-94.914000000000001</v>
      </c>
      <c r="E359" t="s">
        <v>13</v>
      </c>
      <c r="F359" t="s">
        <v>26</v>
      </c>
      <c r="G359" s="4">
        <v>1</v>
      </c>
      <c r="H359" t="s">
        <v>364</v>
      </c>
    </row>
    <row r="360" spans="1:8" x14ac:dyDescent="0.35">
      <c r="A360" t="s">
        <v>8</v>
      </c>
      <c r="B360" t="s">
        <v>9</v>
      </c>
      <c r="C360">
        <v>6</v>
      </c>
      <c r="D360">
        <v>-90.687999999999903</v>
      </c>
      <c r="E360" t="s">
        <v>10</v>
      </c>
      <c r="F360" t="s">
        <v>11</v>
      </c>
      <c r="G360" s="4">
        <v>1</v>
      </c>
      <c r="H360" t="s">
        <v>365</v>
      </c>
    </row>
    <row r="361" spans="1:8" x14ac:dyDescent="0.35">
      <c r="A361" t="s">
        <v>8</v>
      </c>
      <c r="B361" t="s">
        <v>9</v>
      </c>
      <c r="C361">
        <v>6</v>
      </c>
      <c r="D361">
        <v>-90.25</v>
      </c>
      <c r="E361" t="s">
        <v>13</v>
      </c>
      <c r="F361" t="s">
        <v>26</v>
      </c>
      <c r="G361" s="4">
        <v>1</v>
      </c>
      <c r="H361" t="s">
        <v>366</v>
      </c>
    </row>
    <row r="362" spans="1:8" x14ac:dyDescent="0.35">
      <c r="A362" t="s">
        <v>8</v>
      </c>
      <c r="B362" t="s">
        <v>9</v>
      </c>
      <c r="C362">
        <v>6</v>
      </c>
      <c r="D362">
        <v>-85.918999999999997</v>
      </c>
      <c r="E362" t="s">
        <v>13</v>
      </c>
      <c r="F362" t="s">
        <v>14</v>
      </c>
      <c r="G362" s="4">
        <v>2</v>
      </c>
      <c r="H362" t="s">
        <v>367</v>
      </c>
    </row>
    <row r="363" spans="1:8" x14ac:dyDescent="0.35">
      <c r="A363" t="s">
        <v>8</v>
      </c>
      <c r="B363" t="s">
        <v>9</v>
      </c>
      <c r="C363">
        <v>6</v>
      </c>
      <c r="D363">
        <v>-84.442999999999998</v>
      </c>
      <c r="E363" t="s">
        <v>29</v>
      </c>
      <c r="F363" t="s">
        <v>30</v>
      </c>
      <c r="G363" s="4">
        <v>3</v>
      </c>
      <c r="H363" t="s">
        <v>368</v>
      </c>
    </row>
    <row r="364" spans="1:8" x14ac:dyDescent="0.35">
      <c r="A364" t="s">
        <v>8</v>
      </c>
      <c r="B364" t="s">
        <v>9</v>
      </c>
      <c r="C364">
        <v>6</v>
      </c>
      <c r="D364">
        <v>-83.447000000000003</v>
      </c>
      <c r="E364" t="s">
        <v>10</v>
      </c>
      <c r="F364" t="s">
        <v>11</v>
      </c>
      <c r="G364" s="4">
        <v>1</v>
      </c>
      <c r="H364" t="s">
        <v>369</v>
      </c>
    </row>
    <row r="365" spans="1:8" x14ac:dyDescent="0.35">
      <c r="A365" t="s">
        <v>8</v>
      </c>
      <c r="B365" t="s">
        <v>9</v>
      </c>
      <c r="C365">
        <v>6</v>
      </c>
      <c r="D365">
        <v>-82.55</v>
      </c>
      <c r="E365" t="s">
        <v>29</v>
      </c>
      <c r="F365" t="s">
        <v>30</v>
      </c>
      <c r="G365" s="4">
        <v>3</v>
      </c>
      <c r="H365" t="s">
        <v>370</v>
      </c>
    </row>
    <row r="366" spans="1:8" x14ac:dyDescent="0.35">
      <c r="A366" t="s">
        <v>8</v>
      </c>
      <c r="B366" t="s">
        <v>9</v>
      </c>
      <c r="C366">
        <v>6</v>
      </c>
      <c r="D366">
        <v>-81.122</v>
      </c>
      <c r="E366" t="s">
        <v>13</v>
      </c>
      <c r="F366" t="s">
        <v>24</v>
      </c>
      <c r="G366" s="4">
        <v>3</v>
      </c>
      <c r="H366" t="s">
        <v>371</v>
      </c>
    </row>
    <row r="367" spans="1:8" x14ac:dyDescent="0.35">
      <c r="A367" t="s">
        <v>8</v>
      </c>
      <c r="B367" t="s">
        <v>9</v>
      </c>
      <c r="C367">
        <v>6</v>
      </c>
      <c r="D367">
        <v>-76.75</v>
      </c>
      <c r="E367" t="s">
        <v>29</v>
      </c>
      <c r="F367" t="s">
        <v>38</v>
      </c>
      <c r="G367" s="4">
        <v>1</v>
      </c>
      <c r="H367" t="s">
        <v>372</v>
      </c>
    </row>
    <row r="368" spans="1:8" x14ac:dyDescent="0.35">
      <c r="A368" t="s">
        <v>8</v>
      </c>
      <c r="B368" t="s">
        <v>9</v>
      </c>
      <c r="C368">
        <v>6</v>
      </c>
      <c r="D368">
        <v>-76.001000000000005</v>
      </c>
      <c r="E368" t="s">
        <v>13</v>
      </c>
      <c r="F368" t="s">
        <v>32</v>
      </c>
      <c r="G368" s="4">
        <v>4</v>
      </c>
      <c r="H368" t="s">
        <v>373</v>
      </c>
    </row>
    <row r="369" spans="1:8" x14ac:dyDescent="0.35">
      <c r="A369" t="s">
        <v>8</v>
      </c>
      <c r="B369" t="s">
        <v>9</v>
      </c>
      <c r="C369">
        <v>6</v>
      </c>
      <c r="D369">
        <v>-75.807000000000002</v>
      </c>
      <c r="E369" t="s">
        <v>10</v>
      </c>
      <c r="F369" t="s">
        <v>18</v>
      </c>
      <c r="G369" s="4">
        <v>2</v>
      </c>
      <c r="H369" t="s">
        <v>374</v>
      </c>
    </row>
    <row r="370" spans="1:8" x14ac:dyDescent="0.35">
      <c r="A370" t="s">
        <v>8</v>
      </c>
      <c r="B370" t="s">
        <v>9</v>
      </c>
      <c r="C370">
        <v>6</v>
      </c>
      <c r="D370">
        <v>-71.956000000000003</v>
      </c>
      <c r="E370" t="s">
        <v>13</v>
      </c>
      <c r="F370" t="s">
        <v>26</v>
      </c>
      <c r="G370" s="4">
        <v>1</v>
      </c>
      <c r="H370" t="s">
        <v>375</v>
      </c>
    </row>
    <row r="371" spans="1:8" x14ac:dyDescent="0.35">
      <c r="A371" t="s">
        <v>8</v>
      </c>
      <c r="B371" t="s">
        <v>9</v>
      </c>
      <c r="C371">
        <v>6</v>
      </c>
      <c r="D371">
        <v>-71.356999999999999</v>
      </c>
      <c r="E371" t="s">
        <v>10</v>
      </c>
      <c r="F371" t="s">
        <v>11</v>
      </c>
      <c r="G371" s="4">
        <v>1</v>
      </c>
      <c r="H371" t="s">
        <v>376</v>
      </c>
    </row>
    <row r="372" spans="1:8" x14ac:dyDescent="0.35">
      <c r="A372" t="s">
        <v>8</v>
      </c>
      <c r="B372" t="s">
        <v>9</v>
      </c>
      <c r="C372">
        <v>6</v>
      </c>
      <c r="D372">
        <v>-60.792999999999999</v>
      </c>
      <c r="E372" t="s">
        <v>10</v>
      </c>
      <c r="F372" t="s">
        <v>16</v>
      </c>
      <c r="G372" s="4">
        <v>4</v>
      </c>
      <c r="H372" t="s">
        <v>377</v>
      </c>
    </row>
    <row r="373" spans="1:8" x14ac:dyDescent="0.35">
      <c r="A373" t="s">
        <v>8</v>
      </c>
      <c r="B373" t="s">
        <v>9</v>
      </c>
      <c r="C373">
        <v>6</v>
      </c>
      <c r="D373">
        <v>-51.941000000000003</v>
      </c>
      <c r="E373" t="s">
        <v>10</v>
      </c>
      <c r="F373" t="s">
        <v>18</v>
      </c>
      <c r="G373" s="4">
        <v>2</v>
      </c>
      <c r="H373" t="s">
        <v>378</v>
      </c>
    </row>
    <row r="374" spans="1:8" x14ac:dyDescent="0.35">
      <c r="A374" t="s">
        <v>8</v>
      </c>
      <c r="B374" t="s">
        <v>9</v>
      </c>
      <c r="C374">
        <v>6</v>
      </c>
      <c r="D374">
        <v>-51.696999999999903</v>
      </c>
      <c r="E374" t="s">
        <v>13</v>
      </c>
      <c r="F374" t="s">
        <v>26</v>
      </c>
      <c r="G374" s="4">
        <v>1</v>
      </c>
      <c r="H374" t="s">
        <v>379</v>
      </c>
    </row>
    <row r="375" spans="1:8" x14ac:dyDescent="0.35">
      <c r="A375" t="s">
        <v>8</v>
      </c>
      <c r="B375" t="s">
        <v>9</v>
      </c>
      <c r="C375">
        <v>6</v>
      </c>
      <c r="D375">
        <v>-46.984999999999999</v>
      </c>
      <c r="E375" t="s">
        <v>10</v>
      </c>
      <c r="F375" t="s">
        <v>11</v>
      </c>
      <c r="G375" s="4">
        <v>1</v>
      </c>
      <c r="H375" t="s">
        <v>380</v>
      </c>
    </row>
    <row r="376" spans="1:8" x14ac:dyDescent="0.35">
      <c r="A376" t="s">
        <v>8</v>
      </c>
      <c r="B376" t="s">
        <v>9</v>
      </c>
      <c r="C376">
        <v>6</v>
      </c>
      <c r="D376">
        <v>-43.028999999999897</v>
      </c>
      <c r="E376" t="s">
        <v>10</v>
      </c>
      <c r="F376" t="s">
        <v>18</v>
      </c>
      <c r="G376" s="4">
        <v>2</v>
      </c>
      <c r="H376" t="s">
        <v>381</v>
      </c>
    </row>
    <row r="377" spans="1:8" x14ac:dyDescent="0.35">
      <c r="A377" t="s">
        <v>8</v>
      </c>
      <c r="B377" t="s">
        <v>9</v>
      </c>
      <c r="C377">
        <v>6</v>
      </c>
      <c r="D377">
        <v>-42.216999999999999</v>
      </c>
      <c r="E377" t="s">
        <v>13</v>
      </c>
      <c r="F377" t="s">
        <v>32</v>
      </c>
      <c r="G377" s="4">
        <v>4</v>
      </c>
      <c r="H377" t="s">
        <v>140</v>
      </c>
    </row>
    <row r="378" spans="1:8" x14ac:dyDescent="0.35">
      <c r="A378" t="s">
        <v>8</v>
      </c>
      <c r="B378" t="s">
        <v>9</v>
      </c>
      <c r="C378">
        <v>6</v>
      </c>
      <c r="D378">
        <v>-36.959000000000003</v>
      </c>
      <c r="E378" t="s">
        <v>10</v>
      </c>
      <c r="F378" t="s">
        <v>20</v>
      </c>
      <c r="G378" s="4">
        <v>3</v>
      </c>
      <c r="H378" t="s">
        <v>382</v>
      </c>
    </row>
    <row r="379" spans="1:8" x14ac:dyDescent="0.35">
      <c r="A379" t="s">
        <v>8</v>
      </c>
      <c r="B379" t="s">
        <v>9</v>
      </c>
      <c r="C379">
        <v>6</v>
      </c>
      <c r="D379">
        <v>-33.515000000000001</v>
      </c>
      <c r="E379" t="s">
        <v>10</v>
      </c>
      <c r="F379" t="s">
        <v>18</v>
      </c>
      <c r="G379" s="4">
        <v>2</v>
      </c>
      <c r="H379" t="s">
        <v>383</v>
      </c>
    </row>
    <row r="380" spans="1:8" x14ac:dyDescent="0.35">
      <c r="A380" t="s">
        <v>8</v>
      </c>
      <c r="B380" t="s">
        <v>9</v>
      </c>
      <c r="C380">
        <v>6</v>
      </c>
      <c r="D380">
        <v>-31.846</v>
      </c>
      <c r="E380" t="s">
        <v>29</v>
      </c>
      <c r="F380" t="s">
        <v>38</v>
      </c>
      <c r="G380" s="4">
        <v>1</v>
      </c>
      <c r="H380" t="s">
        <v>384</v>
      </c>
    </row>
    <row r="381" spans="1:8" x14ac:dyDescent="0.35">
      <c r="A381" t="s">
        <v>8</v>
      </c>
      <c r="B381" t="s">
        <v>9</v>
      </c>
      <c r="C381">
        <v>6</v>
      </c>
      <c r="D381">
        <v>-31.265000000000001</v>
      </c>
      <c r="E381" t="s">
        <v>10</v>
      </c>
      <c r="F381" t="s">
        <v>20</v>
      </c>
      <c r="G381" s="4">
        <v>3</v>
      </c>
      <c r="H381" t="s">
        <v>68</v>
      </c>
    </row>
    <row r="382" spans="1:8" x14ac:dyDescent="0.35">
      <c r="A382" t="s">
        <v>8</v>
      </c>
      <c r="B382" t="s">
        <v>9</v>
      </c>
      <c r="C382">
        <v>6</v>
      </c>
      <c r="D382">
        <v>27.346999999999898</v>
      </c>
      <c r="E382" t="s">
        <v>10</v>
      </c>
      <c r="F382" t="s">
        <v>11</v>
      </c>
      <c r="G382" s="4">
        <v>1</v>
      </c>
      <c r="H382" t="s">
        <v>385</v>
      </c>
    </row>
    <row r="383" spans="1:8" x14ac:dyDescent="0.35">
      <c r="A383" t="s">
        <v>8</v>
      </c>
      <c r="B383" t="s">
        <v>9</v>
      </c>
      <c r="C383">
        <v>6</v>
      </c>
      <c r="D383">
        <v>34.625999999999998</v>
      </c>
      <c r="E383" t="s">
        <v>10</v>
      </c>
      <c r="F383" t="s">
        <v>16</v>
      </c>
      <c r="G383" s="4">
        <v>4</v>
      </c>
      <c r="H383" t="s">
        <v>386</v>
      </c>
    </row>
    <row r="384" spans="1:8" x14ac:dyDescent="0.35">
      <c r="A384" t="s">
        <v>8</v>
      </c>
      <c r="B384" t="s">
        <v>9</v>
      </c>
      <c r="C384">
        <v>6</v>
      </c>
      <c r="D384">
        <v>83.566000000000003</v>
      </c>
      <c r="E384" t="s">
        <v>29</v>
      </c>
      <c r="F384" t="s">
        <v>30</v>
      </c>
      <c r="G384" s="4">
        <v>3</v>
      </c>
      <c r="H384" t="s">
        <v>387</v>
      </c>
    </row>
    <row r="385" spans="1:8" x14ac:dyDescent="0.35">
      <c r="A385" t="s">
        <v>8</v>
      </c>
      <c r="B385" t="s">
        <v>9</v>
      </c>
      <c r="C385">
        <v>6</v>
      </c>
      <c r="D385">
        <v>95.846999999999994</v>
      </c>
      <c r="E385" t="s">
        <v>29</v>
      </c>
      <c r="F385" t="s">
        <v>56</v>
      </c>
      <c r="G385" s="4">
        <v>2</v>
      </c>
      <c r="H385" t="s">
        <v>388</v>
      </c>
    </row>
    <row r="386" spans="1:8" x14ac:dyDescent="0.35">
      <c r="A386" t="s">
        <v>8</v>
      </c>
      <c r="B386" t="s">
        <v>9</v>
      </c>
      <c r="C386">
        <v>6</v>
      </c>
      <c r="D386">
        <v>99.034999999999997</v>
      </c>
      <c r="E386" t="s">
        <v>29</v>
      </c>
      <c r="F386" t="s">
        <v>47</v>
      </c>
      <c r="G386" s="4">
        <v>4</v>
      </c>
      <c r="H386" t="s">
        <v>389</v>
      </c>
    </row>
    <row r="387" spans="1:8" x14ac:dyDescent="0.35">
      <c r="A387" t="s">
        <v>8</v>
      </c>
      <c r="B387" t="s">
        <v>9</v>
      </c>
      <c r="C387">
        <v>6</v>
      </c>
      <c r="D387">
        <v>108.49</v>
      </c>
      <c r="E387" t="s">
        <v>29</v>
      </c>
      <c r="F387" t="s">
        <v>38</v>
      </c>
      <c r="G387" s="4">
        <v>1</v>
      </c>
      <c r="H387" t="s">
        <v>390</v>
      </c>
    </row>
    <row r="388" spans="1:8" x14ac:dyDescent="0.35">
      <c r="A388" t="s">
        <v>8</v>
      </c>
      <c r="B388" t="s">
        <v>9</v>
      </c>
      <c r="C388">
        <v>6</v>
      </c>
      <c r="D388">
        <v>130.08600000000001</v>
      </c>
      <c r="E388" t="s">
        <v>29</v>
      </c>
      <c r="F388" t="s">
        <v>30</v>
      </c>
      <c r="G388" s="4">
        <v>3</v>
      </c>
      <c r="H388" t="s">
        <v>391</v>
      </c>
    </row>
    <row r="389" spans="1:8" x14ac:dyDescent="0.35">
      <c r="A389" t="s">
        <v>8</v>
      </c>
      <c r="B389" t="s">
        <v>9</v>
      </c>
      <c r="C389">
        <v>6</v>
      </c>
      <c r="D389">
        <v>143.386</v>
      </c>
      <c r="E389" t="s">
        <v>10</v>
      </c>
      <c r="F389" t="s">
        <v>16</v>
      </c>
      <c r="G389" s="4">
        <v>4</v>
      </c>
      <c r="H389" t="s">
        <v>392</v>
      </c>
    </row>
    <row r="390" spans="1:8" x14ac:dyDescent="0.35">
      <c r="A390" t="s">
        <v>8</v>
      </c>
      <c r="B390" t="s">
        <v>9</v>
      </c>
      <c r="C390">
        <v>6</v>
      </c>
      <c r="D390">
        <v>150.41</v>
      </c>
      <c r="E390" t="s">
        <v>29</v>
      </c>
      <c r="F390" t="s">
        <v>38</v>
      </c>
      <c r="G390" s="4">
        <v>1</v>
      </c>
      <c r="H390" t="s">
        <v>393</v>
      </c>
    </row>
    <row r="391" spans="1:8" x14ac:dyDescent="0.35">
      <c r="A391" t="s">
        <v>8</v>
      </c>
      <c r="B391" t="s">
        <v>9</v>
      </c>
      <c r="C391">
        <v>6</v>
      </c>
      <c r="D391">
        <v>152.97</v>
      </c>
      <c r="E391" t="s">
        <v>10</v>
      </c>
      <c r="F391" t="s">
        <v>16</v>
      </c>
      <c r="G391" s="4">
        <v>4</v>
      </c>
    </row>
    <row r="392" spans="1:8" x14ac:dyDescent="0.35">
      <c r="A392" t="s">
        <v>8</v>
      </c>
      <c r="B392" t="s">
        <v>9</v>
      </c>
      <c r="C392">
        <v>6</v>
      </c>
      <c r="D392">
        <v>154.68700000000001</v>
      </c>
      <c r="E392" t="s">
        <v>29</v>
      </c>
      <c r="F392" t="s">
        <v>56</v>
      </c>
      <c r="G392" s="4">
        <v>2</v>
      </c>
      <c r="H392" t="s">
        <v>394</v>
      </c>
    </row>
    <row r="393" spans="1:8" x14ac:dyDescent="0.35">
      <c r="A393" t="s">
        <v>8</v>
      </c>
      <c r="B393" t="s">
        <v>9</v>
      </c>
      <c r="C393">
        <v>6</v>
      </c>
      <c r="D393">
        <v>155.56200000000001</v>
      </c>
      <c r="E393" t="s">
        <v>10</v>
      </c>
      <c r="F393" t="s">
        <v>11</v>
      </c>
      <c r="G393" s="4">
        <v>1</v>
      </c>
      <c r="H393" t="s">
        <v>395</v>
      </c>
    </row>
    <row r="394" spans="1:8" x14ac:dyDescent="0.35">
      <c r="A394" t="s">
        <v>8</v>
      </c>
      <c r="B394" t="s">
        <v>9</v>
      </c>
      <c r="C394">
        <v>6</v>
      </c>
      <c r="D394">
        <v>177.142</v>
      </c>
      <c r="E394" t="s">
        <v>29</v>
      </c>
      <c r="F394" t="s">
        <v>30</v>
      </c>
      <c r="G394" s="4">
        <v>3</v>
      </c>
      <c r="H394" t="s">
        <v>396</v>
      </c>
    </row>
    <row r="395" spans="1:8" x14ac:dyDescent="0.35">
      <c r="A395" t="s">
        <v>8</v>
      </c>
      <c r="B395" t="s">
        <v>9</v>
      </c>
      <c r="C395">
        <v>6</v>
      </c>
      <c r="D395">
        <v>186.435</v>
      </c>
      <c r="E395" t="s">
        <v>29</v>
      </c>
      <c r="F395" t="s">
        <v>47</v>
      </c>
      <c r="G395" s="4">
        <v>4</v>
      </c>
      <c r="H395" t="s">
        <v>397</v>
      </c>
    </row>
    <row r="396" spans="1:8" x14ac:dyDescent="0.35">
      <c r="A396" t="s">
        <v>8</v>
      </c>
      <c r="B396" t="s">
        <v>9</v>
      </c>
      <c r="C396">
        <v>6</v>
      </c>
      <c r="D396">
        <v>189.458</v>
      </c>
      <c r="E396" t="s">
        <v>29</v>
      </c>
      <c r="F396" t="s">
        <v>38</v>
      </c>
      <c r="G396" s="4">
        <v>1</v>
      </c>
      <c r="H396" t="s">
        <v>398</v>
      </c>
    </row>
    <row r="397" spans="1:8" x14ac:dyDescent="0.35">
      <c r="A397" t="s">
        <v>8</v>
      </c>
      <c r="B397" t="s">
        <v>9</v>
      </c>
      <c r="C397">
        <v>6</v>
      </c>
      <c r="D397">
        <v>224.39</v>
      </c>
      <c r="E397" t="s">
        <v>29</v>
      </c>
      <c r="F397" t="s">
        <v>30</v>
      </c>
      <c r="G397" s="4">
        <v>3</v>
      </c>
      <c r="H397" t="s">
        <v>399</v>
      </c>
    </row>
    <row r="398" spans="1:8" x14ac:dyDescent="0.35">
      <c r="A398" t="s">
        <v>8</v>
      </c>
      <c r="B398" t="s">
        <v>9</v>
      </c>
      <c r="C398">
        <v>6</v>
      </c>
      <c r="D398">
        <v>238.00200000000001</v>
      </c>
      <c r="E398" t="s">
        <v>29</v>
      </c>
      <c r="F398" t="s">
        <v>38</v>
      </c>
      <c r="G398" s="4">
        <v>1</v>
      </c>
      <c r="H398" t="s">
        <v>400</v>
      </c>
    </row>
    <row r="399" spans="1:8" x14ac:dyDescent="0.35">
      <c r="A399" t="s">
        <v>8</v>
      </c>
      <c r="B399" t="s">
        <v>401</v>
      </c>
      <c r="C399">
        <v>4</v>
      </c>
      <c r="D399">
        <v>-422.88799999999998</v>
      </c>
      <c r="E399" t="s">
        <v>402</v>
      </c>
      <c r="F399" t="s">
        <v>403</v>
      </c>
      <c r="G399" s="4">
        <v>3</v>
      </c>
      <c r="H399" t="s">
        <v>404</v>
      </c>
    </row>
    <row r="400" spans="1:8" x14ac:dyDescent="0.35">
      <c r="A400" t="s">
        <v>8</v>
      </c>
      <c r="B400" t="s">
        <v>401</v>
      </c>
      <c r="C400">
        <v>4</v>
      </c>
      <c r="D400">
        <v>-420.61399999999998</v>
      </c>
      <c r="E400" t="s">
        <v>405</v>
      </c>
      <c r="F400" t="s">
        <v>406</v>
      </c>
      <c r="G400" s="4">
        <v>1</v>
      </c>
      <c r="H400" t="s">
        <v>407</v>
      </c>
    </row>
    <row r="401" spans="1:8" x14ac:dyDescent="0.35">
      <c r="A401" t="s">
        <v>8</v>
      </c>
      <c r="B401" t="s">
        <v>401</v>
      </c>
      <c r="C401">
        <v>4</v>
      </c>
      <c r="D401">
        <v>-412.14699999999999</v>
      </c>
      <c r="E401" t="s">
        <v>402</v>
      </c>
      <c r="F401" t="s">
        <v>408</v>
      </c>
      <c r="G401" s="4">
        <v>1</v>
      </c>
      <c r="H401" t="s">
        <v>409</v>
      </c>
    </row>
    <row r="402" spans="1:8" x14ac:dyDescent="0.35">
      <c r="A402" t="s">
        <v>8</v>
      </c>
      <c r="B402" t="s">
        <v>401</v>
      </c>
      <c r="C402">
        <v>4</v>
      </c>
      <c r="D402">
        <v>-410.390999999999</v>
      </c>
      <c r="E402" t="s">
        <v>405</v>
      </c>
      <c r="F402" t="s">
        <v>410</v>
      </c>
      <c r="G402" s="4">
        <v>3</v>
      </c>
      <c r="H402" t="s">
        <v>411</v>
      </c>
    </row>
    <row r="403" spans="1:8" x14ac:dyDescent="0.35">
      <c r="A403" t="s">
        <v>8</v>
      </c>
      <c r="B403" t="s">
        <v>401</v>
      </c>
      <c r="C403">
        <v>4</v>
      </c>
      <c r="D403">
        <v>-407.32799999999997</v>
      </c>
      <c r="E403" t="s">
        <v>405</v>
      </c>
      <c r="F403" t="s">
        <v>412</v>
      </c>
      <c r="G403" s="4">
        <v>4</v>
      </c>
      <c r="H403" t="s">
        <v>413</v>
      </c>
    </row>
    <row r="404" spans="1:8" x14ac:dyDescent="0.35">
      <c r="A404" t="s">
        <v>8</v>
      </c>
      <c r="B404" t="s">
        <v>401</v>
      </c>
      <c r="C404">
        <v>4</v>
      </c>
      <c r="D404">
        <v>-399.27800000000002</v>
      </c>
      <c r="E404" t="s">
        <v>405</v>
      </c>
      <c r="F404" t="s">
        <v>414</v>
      </c>
      <c r="G404" s="4">
        <v>2</v>
      </c>
      <c r="H404" t="s">
        <v>415</v>
      </c>
    </row>
    <row r="405" spans="1:8" x14ac:dyDescent="0.35">
      <c r="A405" t="s">
        <v>8</v>
      </c>
      <c r="B405" t="s">
        <v>401</v>
      </c>
      <c r="C405">
        <v>4</v>
      </c>
      <c r="D405">
        <v>-392.78</v>
      </c>
      <c r="E405" t="s">
        <v>405</v>
      </c>
      <c r="F405" t="s">
        <v>406</v>
      </c>
      <c r="G405" s="4">
        <v>1</v>
      </c>
      <c r="H405" t="s">
        <v>416</v>
      </c>
    </row>
    <row r="406" spans="1:8" x14ac:dyDescent="0.35">
      <c r="A406" t="s">
        <v>8</v>
      </c>
      <c r="B406" t="s">
        <v>401</v>
      </c>
      <c r="C406">
        <v>4</v>
      </c>
      <c r="D406">
        <v>-383.78199999999998</v>
      </c>
      <c r="E406" t="s">
        <v>405</v>
      </c>
      <c r="F406" t="s">
        <v>412</v>
      </c>
      <c r="G406" s="4">
        <v>4</v>
      </c>
      <c r="H406" t="s">
        <v>417</v>
      </c>
    </row>
    <row r="407" spans="1:8" x14ac:dyDescent="0.35">
      <c r="A407" t="s">
        <v>8</v>
      </c>
      <c r="B407" t="s">
        <v>401</v>
      </c>
      <c r="C407">
        <v>4</v>
      </c>
      <c r="D407">
        <v>-379.88099999999997</v>
      </c>
      <c r="E407" t="s">
        <v>402</v>
      </c>
      <c r="F407" t="s">
        <v>418</v>
      </c>
      <c r="G407" s="4">
        <v>4</v>
      </c>
      <c r="H407" t="s">
        <v>419</v>
      </c>
    </row>
    <row r="408" spans="1:8" x14ac:dyDescent="0.35">
      <c r="A408" t="s">
        <v>8</v>
      </c>
      <c r="B408" t="s">
        <v>401</v>
      </c>
      <c r="C408">
        <v>4</v>
      </c>
      <c r="D408">
        <v>-378.28699999999998</v>
      </c>
      <c r="E408" t="s">
        <v>402</v>
      </c>
      <c r="F408" t="s">
        <v>408</v>
      </c>
      <c r="G408" s="4">
        <v>1</v>
      </c>
      <c r="H408" t="s">
        <v>420</v>
      </c>
    </row>
    <row r="409" spans="1:8" x14ac:dyDescent="0.35">
      <c r="A409" t="s">
        <v>8</v>
      </c>
      <c r="B409" t="s">
        <v>401</v>
      </c>
      <c r="C409">
        <v>4</v>
      </c>
      <c r="D409">
        <v>-360.65499999999997</v>
      </c>
      <c r="E409" t="s">
        <v>405</v>
      </c>
      <c r="F409" t="s">
        <v>410</v>
      </c>
      <c r="G409" s="4">
        <v>3</v>
      </c>
      <c r="H409" t="s">
        <v>421</v>
      </c>
    </row>
    <row r="410" spans="1:8" x14ac:dyDescent="0.35">
      <c r="A410" t="s">
        <v>8</v>
      </c>
      <c r="B410" t="s">
        <v>401</v>
      </c>
      <c r="C410">
        <v>4</v>
      </c>
      <c r="D410">
        <v>-354.21699999999998</v>
      </c>
      <c r="E410" t="s">
        <v>405</v>
      </c>
      <c r="F410" t="s">
        <v>406</v>
      </c>
      <c r="G410" s="4">
        <v>1</v>
      </c>
      <c r="H410" t="s">
        <v>422</v>
      </c>
    </row>
    <row r="411" spans="1:8" x14ac:dyDescent="0.35">
      <c r="A411" t="s">
        <v>8</v>
      </c>
      <c r="B411" t="s">
        <v>401</v>
      </c>
      <c r="C411">
        <v>4</v>
      </c>
      <c r="D411">
        <v>-343.75599999999997</v>
      </c>
      <c r="E411" t="s">
        <v>402</v>
      </c>
      <c r="F411" t="s">
        <v>418</v>
      </c>
      <c r="G411" s="4">
        <v>4</v>
      </c>
      <c r="H411" t="s">
        <v>423</v>
      </c>
    </row>
    <row r="412" spans="1:8" x14ac:dyDescent="0.35">
      <c r="A412" t="s">
        <v>8</v>
      </c>
      <c r="B412" t="s">
        <v>401</v>
      </c>
      <c r="C412">
        <v>4</v>
      </c>
      <c r="D412">
        <v>-343.58600000000001</v>
      </c>
      <c r="E412" t="s">
        <v>405</v>
      </c>
      <c r="F412" t="s">
        <v>406</v>
      </c>
      <c r="G412" s="4">
        <v>1</v>
      </c>
      <c r="H412" t="s">
        <v>424</v>
      </c>
    </row>
    <row r="413" spans="1:8" x14ac:dyDescent="0.35">
      <c r="A413" t="s">
        <v>8</v>
      </c>
      <c r="B413" t="s">
        <v>401</v>
      </c>
      <c r="C413">
        <v>4</v>
      </c>
      <c r="D413">
        <v>-338.60300000000001</v>
      </c>
      <c r="E413" t="s">
        <v>402</v>
      </c>
      <c r="F413" t="s">
        <v>408</v>
      </c>
      <c r="G413" s="4">
        <v>1</v>
      </c>
      <c r="H413" t="s">
        <v>425</v>
      </c>
    </row>
    <row r="414" spans="1:8" x14ac:dyDescent="0.35">
      <c r="A414" t="s">
        <v>8</v>
      </c>
      <c r="B414" t="s">
        <v>401</v>
      </c>
      <c r="C414">
        <v>4</v>
      </c>
      <c r="D414">
        <v>-334.82299999999998</v>
      </c>
      <c r="E414" t="s">
        <v>402</v>
      </c>
      <c r="F414" t="s">
        <v>408</v>
      </c>
      <c r="G414" s="4">
        <v>1</v>
      </c>
      <c r="H414" t="s">
        <v>426</v>
      </c>
    </row>
    <row r="415" spans="1:8" x14ac:dyDescent="0.35">
      <c r="A415" t="s">
        <v>8</v>
      </c>
      <c r="B415" t="s">
        <v>401</v>
      </c>
      <c r="C415">
        <v>4</v>
      </c>
      <c r="D415">
        <v>-330.53100000000001</v>
      </c>
      <c r="E415" t="s">
        <v>405</v>
      </c>
      <c r="F415" t="s">
        <v>414</v>
      </c>
      <c r="G415" s="4">
        <v>2</v>
      </c>
      <c r="H415" t="s">
        <v>427</v>
      </c>
    </row>
    <row r="416" spans="1:8" x14ac:dyDescent="0.35">
      <c r="A416" t="s">
        <v>8</v>
      </c>
      <c r="B416" t="s">
        <v>401</v>
      </c>
      <c r="C416">
        <v>4</v>
      </c>
      <c r="D416">
        <v>-328.47899999999998</v>
      </c>
      <c r="E416" t="s">
        <v>402</v>
      </c>
      <c r="F416" t="s">
        <v>428</v>
      </c>
      <c r="G416" s="4">
        <v>2</v>
      </c>
      <c r="H416" t="s">
        <v>429</v>
      </c>
    </row>
    <row r="417" spans="1:8" x14ac:dyDescent="0.35">
      <c r="A417" t="s">
        <v>8</v>
      </c>
      <c r="B417" t="s">
        <v>401</v>
      </c>
      <c r="C417">
        <v>4</v>
      </c>
      <c r="D417">
        <v>-324.68299999999999</v>
      </c>
      <c r="E417" t="s">
        <v>402</v>
      </c>
      <c r="F417" t="s">
        <v>403</v>
      </c>
      <c r="G417" s="4">
        <v>3</v>
      </c>
      <c r="H417" t="s">
        <v>430</v>
      </c>
    </row>
    <row r="418" spans="1:8" x14ac:dyDescent="0.35">
      <c r="A418" t="s">
        <v>8</v>
      </c>
      <c r="B418" t="s">
        <v>401</v>
      </c>
      <c r="C418">
        <v>4</v>
      </c>
      <c r="D418">
        <v>-316.351</v>
      </c>
      <c r="E418" t="s">
        <v>402</v>
      </c>
      <c r="F418" t="s">
        <v>418</v>
      </c>
      <c r="G418" s="4">
        <v>4</v>
      </c>
      <c r="H418" t="s">
        <v>431</v>
      </c>
    </row>
    <row r="419" spans="1:8" x14ac:dyDescent="0.35">
      <c r="A419" t="s">
        <v>8</v>
      </c>
      <c r="B419" t="s">
        <v>401</v>
      </c>
      <c r="C419">
        <v>4</v>
      </c>
      <c r="D419">
        <v>-305.90899999999999</v>
      </c>
      <c r="E419" t="s">
        <v>402</v>
      </c>
      <c r="F419" t="s">
        <v>408</v>
      </c>
      <c r="G419" s="4">
        <v>1</v>
      </c>
      <c r="H419" t="s">
        <v>432</v>
      </c>
    </row>
    <row r="420" spans="1:8" x14ac:dyDescent="0.35">
      <c r="A420" t="s">
        <v>8</v>
      </c>
      <c r="B420" t="s">
        <v>401</v>
      </c>
      <c r="C420">
        <v>4</v>
      </c>
      <c r="D420">
        <v>-297.92500000000001</v>
      </c>
      <c r="E420" t="s">
        <v>405</v>
      </c>
      <c r="F420" t="s">
        <v>410</v>
      </c>
      <c r="G420" s="4">
        <v>3</v>
      </c>
      <c r="H420" t="s">
        <v>433</v>
      </c>
    </row>
    <row r="421" spans="1:8" x14ac:dyDescent="0.35">
      <c r="A421" t="s">
        <v>8</v>
      </c>
      <c r="B421" t="s">
        <v>401</v>
      </c>
      <c r="C421">
        <v>4</v>
      </c>
      <c r="D421">
        <v>-295.96600000000001</v>
      </c>
      <c r="E421" t="s">
        <v>405</v>
      </c>
      <c r="F421" t="s">
        <v>414</v>
      </c>
      <c r="G421" s="4">
        <v>2</v>
      </c>
      <c r="H421" t="s">
        <v>434</v>
      </c>
    </row>
    <row r="422" spans="1:8" x14ac:dyDescent="0.35">
      <c r="A422" t="s">
        <v>8</v>
      </c>
      <c r="B422" t="s">
        <v>401</v>
      </c>
      <c r="C422">
        <v>4</v>
      </c>
      <c r="D422">
        <v>-288.149</v>
      </c>
      <c r="E422" t="s">
        <v>402</v>
      </c>
      <c r="F422" t="s">
        <v>408</v>
      </c>
      <c r="G422" s="4">
        <v>1</v>
      </c>
      <c r="H422" t="s">
        <v>435</v>
      </c>
    </row>
    <row r="423" spans="1:8" x14ac:dyDescent="0.35">
      <c r="A423" t="s">
        <v>8</v>
      </c>
      <c r="B423" t="s">
        <v>401</v>
      </c>
      <c r="C423">
        <v>4</v>
      </c>
      <c r="D423">
        <v>-286.45400000000001</v>
      </c>
      <c r="E423" t="s">
        <v>405</v>
      </c>
      <c r="F423" t="s">
        <v>412</v>
      </c>
      <c r="G423" s="4">
        <v>4</v>
      </c>
      <c r="H423" t="s">
        <v>436</v>
      </c>
    </row>
    <row r="424" spans="1:8" x14ac:dyDescent="0.35">
      <c r="A424" t="s">
        <v>8</v>
      </c>
      <c r="B424" t="s">
        <v>401</v>
      </c>
      <c r="C424">
        <v>4</v>
      </c>
      <c r="D424">
        <v>-275.322</v>
      </c>
      <c r="E424" t="s">
        <v>405</v>
      </c>
      <c r="F424" t="s">
        <v>410</v>
      </c>
      <c r="G424" s="4">
        <v>3</v>
      </c>
      <c r="H424" t="s">
        <v>437</v>
      </c>
    </row>
    <row r="425" spans="1:8" x14ac:dyDescent="0.35">
      <c r="A425" t="s">
        <v>8</v>
      </c>
      <c r="B425" t="s">
        <v>401</v>
      </c>
      <c r="C425">
        <v>4</v>
      </c>
      <c r="D425">
        <v>-272.40300000000002</v>
      </c>
      <c r="E425" t="s">
        <v>405</v>
      </c>
      <c r="F425" t="s">
        <v>406</v>
      </c>
      <c r="G425" s="4">
        <v>1</v>
      </c>
      <c r="H425" t="s">
        <v>438</v>
      </c>
    </row>
    <row r="426" spans="1:8" x14ac:dyDescent="0.35">
      <c r="A426" t="s">
        <v>8</v>
      </c>
      <c r="B426" t="s">
        <v>401</v>
      </c>
      <c r="C426">
        <v>4</v>
      </c>
      <c r="D426">
        <v>-259.214</v>
      </c>
      <c r="E426" t="s">
        <v>402</v>
      </c>
      <c r="F426" t="s">
        <v>428</v>
      </c>
      <c r="G426" s="4">
        <v>2</v>
      </c>
      <c r="H426" t="s">
        <v>439</v>
      </c>
    </row>
    <row r="427" spans="1:8" x14ac:dyDescent="0.35">
      <c r="A427" t="s">
        <v>8</v>
      </c>
      <c r="B427" t="s">
        <v>401</v>
      </c>
      <c r="C427">
        <v>4</v>
      </c>
      <c r="D427">
        <v>-254.44499999999999</v>
      </c>
      <c r="E427" t="s">
        <v>405</v>
      </c>
      <c r="F427" t="s">
        <v>410</v>
      </c>
      <c r="G427" s="4">
        <v>3</v>
      </c>
      <c r="H427" t="s">
        <v>440</v>
      </c>
    </row>
    <row r="428" spans="1:8" x14ac:dyDescent="0.35">
      <c r="A428" t="s">
        <v>8</v>
      </c>
      <c r="B428" t="s">
        <v>401</v>
      </c>
      <c r="C428">
        <v>4</v>
      </c>
      <c r="D428">
        <v>-252.89400000000001</v>
      </c>
      <c r="E428" t="s">
        <v>402</v>
      </c>
      <c r="F428" t="s">
        <v>418</v>
      </c>
      <c r="G428" s="4">
        <v>4</v>
      </c>
      <c r="H428" t="s">
        <v>441</v>
      </c>
    </row>
    <row r="429" spans="1:8" x14ac:dyDescent="0.35">
      <c r="A429" t="s">
        <v>8</v>
      </c>
      <c r="B429" t="s">
        <v>401</v>
      </c>
      <c r="C429">
        <v>4</v>
      </c>
      <c r="D429">
        <v>-244.85299999999901</v>
      </c>
      <c r="E429" t="s">
        <v>402</v>
      </c>
      <c r="F429" t="s">
        <v>408</v>
      </c>
      <c r="G429" s="4">
        <v>1</v>
      </c>
      <c r="H429" t="s">
        <v>68</v>
      </c>
    </row>
    <row r="430" spans="1:8" x14ac:dyDescent="0.35">
      <c r="A430" t="s">
        <v>8</v>
      </c>
      <c r="B430" t="s">
        <v>401</v>
      </c>
      <c r="C430">
        <v>4</v>
      </c>
      <c r="D430">
        <v>-228.94</v>
      </c>
      <c r="E430" t="s">
        <v>402</v>
      </c>
      <c r="F430" t="s">
        <v>403</v>
      </c>
      <c r="G430" s="4">
        <v>3</v>
      </c>
      <c r="H430" t="s">
        <v>442</v>
      </c>
    </row>
    <row r="431" spans="1:8" x14ac:dyDescent="0.35">
      <c r="A431" t="s">
        <v>8</v>
      </c>
      <c r="B431" t="s">
        <v>401</v>
      </c>
      <c r="C431">
        <v>4</v>
      </c>
      <c r="D431">
        <v>-216.429</v>
      </c>
      <c r="E431" t="s">
        <v>402</v>
      </c>
      <c r="F431" t="s">
        <v>408</v>
      </c>
      <c r="G431" s="4">
        <v>1</v>
      </c>
      <c r="H431" t="s">
        <v>443</v>
      </c>
    </row>
    <row r="432" spans="1:8" x14ac:dyDescent="0.35">
      <c r="A432" t="s">
        <v>8</v>
      </c>
      <c r="B432" t="s">
        <v>401</v>
      </c>
      <c r="C432">
        <v>4</v>
      </c>
      <c r="D432">
        <v>-211.94499999999999</v>
      </c>
      <c r="E432" t="s">
        <v>405</v>
      </c>
      <c r="F432" t="s">
        <v>406</v>
      </c>
      <c r="G432" s="4">
        <v>1</v>
      </c>
      <c r="H432">
        <v>1</v>
      </c>
    </row>
    <row r="433" spans="1:8" x14ac:dyDescent="0.35">
      <c r="A433" t="s">
        <v>8</v>
      </c>
      <c r="B433" t="s">
        <v>401</v>
      </c>
      <c r="C433">
        <v>4</v>
      </c>
      <c r="D433">
        <v>-211.45500000000001</v>
      </c>
      <c r="E433" t="s">
        <v>405</v>
      </c>
      <c r="F433" t="s">
        <v>406</v>
      </c>
      <c r="G433" s="4">
        <v>1</v>
      </c>
      <c r="H433">
        <v>2</v>
      </c>
    </row>
    <row r="434" spans="1:8" x14ac:dyDescent="0.35">
      <c r="A434" t="s">
        <v>8</v>
      </c>
      <c r="B434" t="s">
        <v>401</v>
      </c>
      <c r="C434">
        <v>4</v>
      </c>
      <c r="D434">
        <v>-210.94499999999999</v>
      </c>
      <c r="E434" t="s">
        <v>405</v>
      </c>
      <c r="F434" t="s">
        <v>406</v>
      </c>
      <c r="G434" s="4">
        <v>1</v>
      </c>
      <c r="H434">
        <v>3</v>
      </c>
    </row>
    <row r="435" spans="1:8" x14ac:dyDescent="0.35">
      <c r="A435" t="s">
        <v>8</v>
      </c>
      <c r="B435" t="s">
        <v>401</v>
      </c>
      <c r="C435">
        <v>4</v>
      </c>
      <c r="D435">
        <v>-210.42500000000001</v>
      </c>
      <c r="E435" t="s">
        <v>405</v>
      </c>
      <c r="F435" t="s">
        <v>406</v>
      </c>
      <c r="G435" s="4">
        <v>1</v>
      </c>
      <c r="H435">
        <v>4</v>
      </c>
    </row>
    <row r="436" spans="1:8" x14ac:dyDescent="0.35">
      <c r="A436" t="s">
        <v>8</v>
      </c>
      <c r="B436" t="s">
        <v>401</v>
      </c>
      <c r="C436">
        <v>4</v>
      </c>
      <c r="D436">
        <v>-209.923</v>
      </c>
      <c r="E436" t="s">
        <v>405</v>
      </c>
      <c r="F436" t="s">
        <v>406</v>
      </c>
      <c r="G436" s="4">
        <v>1</v>
      </c>
      <c r="H436">
        <v>5</v>
      </c>
    </row>
    <row r="437" spans="1:8" x14ac:dyDescent="0.35">
      <c r="A437" t="s">
        <v>8</v>
      </c>
      <c r="B437" t="s">
        <v>401</v>
      </c>
      <c r="C437">
        <v>4</v>
      </c>
      <c r="D437">
        <v>-209.35499999999999</v>
      </c>
      <c r="E437" t="s">
        <v>405</v>
      </c>
      <c r="F437" t="s">
        <v>406</v>
      </c>
      <c r="G437" s="4">
        <v>1</v>
      </c>
      <c r="H437">
        <v>6</v>
      </c>
    </row>
    <row r="438" spans="1:8" x14ac:dyDescent="0.35">
      <c r="A438" t="s">
        <v>8</v>
      </c>
      <c r="B438" t="s">
        <v>401</v>
      </c>
      <c r="C438">
        <v>4</v>
      </c>
      <c r="D438">
        <v>-208.88800000000001</v>
      </c>
      <c r="E438" t="s">
        <v>405</v>
      </c>
      <c r="F438" t="s">
        <v>406</v>
      </c>
      <c r="G438" s="4">
        <v>1</v>
      </c>
      <c r="H438">
        <v>7</v>
      </c>
    </row>
    <row r="439" spans="1:8" x14ac:dyDescent="0.35">
      <c r="A439" t="s">
        <v>8</v>
      </c>
      <c r="B439" t="s">
        <v>401</v>
      </c>
      <c r="C439">
        <v>4</v>
      </c>
      <c r="D439">
        <v>-208.345</v>
      </c>
      <c r="E439" t="s">
        <v>405</v>
      </c>
      <c r="F439" t="s">
        <v>406</v>
      </c>
      <c r="G439" s="4">
        <v>1</v>
      </c>
      <c r="H439">
        <v>8</v>
      </c>
    </row>
    <row r="440" spans="1:8" x14ac:dyDescent="0.35">
      <c r="A440" t="s">
        <v>8</v>
      </c>
      <c r="B440" t="s">
        <v>401</v>
      </c>
      <c r="C440">
        <v>4</v>
      </c>
      <c r="D440">
        <v>-207.87599999999901</v>
      </c>
      <c r="E440" t="s">
        <v>405</v>
      </c>
      <c r="F440" t="s">
        <v>406</v>
      </c>
      <c r="G440" s="4">
        <v>1</v>
      </c>
      <c r="H440">
        <v>9</v>
      </c>
    </row>
    <row r="441" spans="1:8" x14ac:dyDescent="0.35">
      <c r="A441" t="s">
        <v>8</v>
      </c>
      <c r="B441" t="s">
        <v>401</v>
      </c>
      <c r="C441">
        <v>4</v>
      </c>
      <c r="D441">
        <v>-202.15299999999999</v>
      </c>
      <c r="E441" t="s">
        <v>405</v>
      </c>
      <c r="F441" t="s">
        <v>406</v>
      </c>
      <c r="G441" s="4">
        <v>1</v>
      </c>
      <c r="H441">
        <v>10</v>
      </c>
    </row>
    <row r="442" spans="1:8" x14ac:dyDescent="0.35">
      <c r="A442" t="s">
        <v>8</v>
      </c>
      <c r="B442" t="s">
        <v>401</v>
      </c>
      <c r="C442">
        <v>4</v>
      </c>
      <c r="D442">
        <v>-200.42699999999999</v>
      </c>
      <c r="E442" t="s">
        <v>405</v>
      </c>
      <c r="F442" t="s">
        <v>414</v>
      </c>
      <c r="G442" s="4">
        <v>2</v>
      </c>
      <c r="H442" t="s">
        <v>444</v>
      </c>
    </row>
    <row r="443" spans="1:8" x14ac:dyDescent="0.35">
      <c r="A443" t="s">
        <v>8</v>
      </c>
      <c r="B443" t="s">
        <v>401</v>
      </c>
      <c r="C443">
        <v>4</v>
      </c>
      <c r="D443">
        <v>-194.98599999999999</v>
      </c>
      <c r="E443" t="s">
        <v>402</v>
      </c>
      <c r="F443" t="s">
        <v>418</v>
      </c>
      <c r="G443" s="4">
        <v>4</v>
      </c>
      <c r="H443" t="s">
        <v>445</v>
      </c>
    </row>
    <row r="444" spans="1:8" x14ac:dyDescent="0.35">
      <c r="A444" t="s">
        <v>8</v>
      </c>
      <c r="B444" t="s">
        <v>401</v>
      </c>
      <c r="C444">
        <v>4</v>
      </c>
      <c r="D444">
        <v>-191.81700000000001</v>
      </c>
      <c r="E444" t="s">
        <v>405</v>
      </c>
      <c r="F444" t="s">
        <v>406</v>
      </c>
      <c r="G444" s="4">
        <v>1</v>
      </c>
      <c r="H444" t="s">
        <v>139</v>
      </c>
    </row>
    <row r="445" spans="1:8" x14ac:dyDescent="0.35">
      <c r="A445" t="s">
        <v>8</v>
      </c>
      <c r="B445" t="s">
        <v>401</v>
      </c>
      <c r="C445">
        <v>4</v>
      </c>
      <c r="D445">
        <v>-189.55699999999999</v>
      </c>
      <c r="E445" t="s">
        <v>405</v>
      </c>
      <c r="F445" t="s">
        <v>410</v>
      </c>
      <c r="G445" s="4">
        <v>3</v>
      </c>
      <c r="H445" t="s">
        <v>446</v>
      </c>
    </row>
    <row r="446" spans="1:8" x14ac:dyDescent="0.35">
      <c r="A446" t="s">
        <v>8</v>
      </c>
      <c r="B446" t="s">
        <v>401</v>
      </c>
      <c r="C446">
        <v>4</v>
      </c>
      <c r="D446">
        <v>-178.24199999999999</v>
      </c>
      <c r="E446" t="s">
        <v>402</v>
      </c>
      <c r="F446" t="s">
        <v>403</v>
      </c>
      <c r="G446" s="4">
        <v>3</v>
      </c>
      <c r="H446" t="s">
        <v>447</v>
      </c>
    </row>
    <row r="447" spans="1:8" x14ac:dyDescent="0.35">
      <c r="A447" t="s">
        <v>8</v>
      </c>
      <c r="B447" t="s">
        <v>401</v>
      </c>
      <c r="C447">
        <v>4</v>
      </c>
      <c r="D447">
        <v>-169.66299999999899</v>
      </c>
      <c r="E447" t="s">
        <v>402</v>
      </c>
      <c r="F447" t="s">
        <v>418</v>
      </c>
      <c r="G447" s="4">
        <v>4</v>
      </c>
      <c r="H447" t="s">
        <v>448</v>
      </c>
    </row>
    <row r="448" spans="1:8" x14ac:dyDescent="0.35">
      <c r="A448" t="s">
        <v>8</v>
      </c>
      <c r="B448" t="s">
        <v>401</v>
      </c>
      <c r="C448">
        <v>4</v>
      </c>
      <c r="D448">
        <v>-157.52000000000001</v>
      </c>
      <c r="E448" t="s">
        <v>405</v>
      </c>
      <c r="F448" t="s">
        <v>414</v>
      </c>
      <c r="G448" s="4">
        <v>2</v>
      </c>
      <c r="H448" t="s">
        <v>449</v>
      </c>
    </row>
    <row r="449" spans="1:8" x14ac:dyDescent="0.35">
      <c r="A449" t="s">
        <v>8</v>
      </c>
      <c r="B449" t="s">
        <v>401</v>
      </c>
      <c r="C449">
        <v>4</v>
      </c>
      <c r="D449">
        <v>-127.917999999999</v>
      </c>
      <c r="E449" t="s">
        <v>405</v>
      </c>
      <c r="F449" t="s">
        <v>410</v>
      </c>
      <c r="G449" s="4">
        <v>3</v>
      </c>
      <c r="H449" t="s">
        <v>450</v>
      </c>
    </row>
    <row r="450" spans="1:8" x14ac:dyDescent="0.35">
      <c r="A450" t="s">
        <v>8</v>
      </c>
      <c r="B450" t="s">
        <v>401</v>
      </c>
      <c r="C450">
        <v>4</v>
      </c>
      <c r="D450">
        <v>-120.512</v>
      </c>
      <c r="E450" t="s">
        <v>402</v>
      </c>
      <c r="F450" t="s">
        <v>408</v>
      </c>
      <c r="G450" s="4">
        <v>1</v>
      </c>
      <c r="H450" t="s">
        <v>451</v>
      </c>
    </row>
    <row r="451" spans="1:8" x14ac:dyDescent="0.35">
      <c r="A451" t="s">
        <v>8</v>
      </c>
      <c r="B451" t="s">
        <v>401</v>
      </c>
      <c r="C451">
        <v>4</v>
      </c>
      <c r="D451">
        <v>-110.39700000000001</v>
      </c>
      <c r="E451" t="s">
        <v>402</v>
      </c>
      <c r="F451" t="s">
        <v>428</v>
      </c>
      <c r="G451" s="4">
        <v>2</v>
      </c>
      <c r="H451" t="s">
        <v>452</v>
      </c>
    </row>
    <row r="452" spans="1:8" x14ac:dyDescent="0.35">
      <c r="A452" t="s">
        <v>8</v>
      </c>
      <c r="B452" t="s">
        <v>401</v>
      </c>
      <c r="C452">
        <v>4</v>
      </c>
      <c r="D452">
        <v>-103.542</v>
      </c>
      <c r="E452" t="s">
        <v>402</v>
      </c>
      <c r="F452" t="s">
        <v>418</v>
      </c>
      <c r="G452" s="4">
        <v>4</v>
      </c>
      <c r="H452" t="s">
        <v>453</v>
      </c>
    </row>
    <row r="453" spans="1:8" x14ac:dyDescent="0.35">
      <c r="A453" t="s">
        <v>8</v>
      </c>
      <c r="B453" t="s">
        <v>401</v>
      </c>
      <c r="C453">
        <v>4</v>
      </c>
      <c r="D453">
        <v>-92.367000000000004</v>
      </c>
      <c r="E453" t="s">
        <v>402</v>
      </c>
      <c r="F453" t="s">
        <v>418</v>
      </c>
      <c r="G453" s="4">
        <v>4</v>
      </c>
      <c r="H453" t="s">
        <v>454</v>
      </c>
    </row>
    <row r="454" spans="1:8" x14ac:dyDescent="0.35">
      <c r="A454" t="s">
        <v>8</v>
      </c>
      <c r="B454" t="s">
        <v>401</v>
      </c>
      <c r="C454">
        <v>4</v>
      </c>
      <c r="D454">
        <v>-82.501000000000005</v>
      </c>
      <c r="E454" t="s">
        <v>402</v>
      </c>
      <c r="F454" t="s">
        <v>428</v>
      </c>
      <c r="G454" s="4">
        <v>2</v>
      </c>
      <c r="H454" t="s">
        <v>455</v>
      </c>
    </row>
    <row r="455" spans="1:8" x14ac:dyDescent="0.35">
      <c r="A455" t="s">
        <v>8</v>
      </c>
      <c r="B455" t="s">
        <v>401</v>
      </c>
      <c r="C455">
        <v>4</v>
      </c>
      <c r="D455">
        <v>-81.754999999999995</v>
      </c>
      <c r="E455" t="s">
        <v>405</v>
      </c>
      <c r="F455" t="s">
        <v>414</v>
      </c>
      <c r="G455" s="4">
        <v>2</v>
      </c>
      <c r="H455" t="s">
        <v>456</v>
      </c>
    </row>
    <row r="456" spans="1:8" x14ac:dyDescent="0.35">
      <c r="A456" t="s">
        <v>8</v>
      </c>
      <c r="B456" t="s">
        <v>401</v>
      </c>
      <c r="C456">
        <v>4</v>
      </c>
      <c r="D456">
        <v>-80.438999999999993</v>
      </c>
      <c r="E456" t="s">
        <v>402</v>
      </c>
      <c r="F456" t="s">
        <v>418</v>
      </c>
      <c r="G456" s="4">
        <v>4</v>
      </c>
      <c r="H456" t="s">
        <v>457</v>
      </c>
    </row>
    <row r="457" spans="1:8" x14ac:dyDescent="0.35">
      <c r="A457" t="s">
        <v>8</v>
      </c>
      <c r="B457" t="s">
        <v>401</v>
      </c>
      <c r="C457">
        <v>4</v>
      </c>
      <c r="D457">
        <v>-78.391000000000005</v>
      </c>
      <c r="E457" t="s">
        <v>402</v>
      </c>
      <c r="F457" t="s">
        <v>408</v>
      </c>
      <c r="G457" s="4">
        <v>1</v>
      </c>
      <c r="H457" t="s">
        <v>458</v>
      </c>
    </row>
    <row r="458" spans="1:8" x14ac:dyDescent="0.35">
      <c r="A458" t="s">
        <v>8</v>
      </c>
      <c r="B458" t="s">
        <v>401</v>
      </c>
      <c r="C458">
        <v>4</v>
      </c>
      <c r="D458">
        <v>-76.954999999999998</v>
      </c>
      <c r="E458" t="s">
        <v>405</v>
      </c>
      <c r="F458" t="s">
        <v>412</v>
      </c>
      <c r="G458" s="4">
        <v>4</v>
      </c>
      <c r="H458" t="s">
        <v>459</v>
      </c>
    </row>
    <row r="459" spans="1:8" x14ac:dyDescent="0.35">
      <c r="A459" t="s">
        <v>8</v>
      </c>
      <c r="B459" t="s">
        <v>401</v>
      </c>
      <c r="C459">
        <v>4</v>
      </c>
      <c r="D459">
        <v>-73.846999999999994</v>
      </c>
      <c r="E459" t="s">
        <v>405</v>
      </c>
      <c r="F459" t="s">
        <v>410</v>
      </c>
      <c r="G459" s="4">
        <v>3</v>
      </c>
      <c r="H459" t="s">
        <v>450</v>
      </c>
    </row>
    <row r="460" spans="1:8" x14ac:dyDescent="0.35">
      <c r="A460" t="s">
        <v>8</v>
      </c>
      <c r="B460" t="s">
        <v>401</v>
      </c>
      <c r="C460">
        <v>4</v>
      </c>
      <c r="D460">
        <v>141.90899999999999</v>
      </c>
      <c r="E460" t="s">
        <v>405</v>
      </c>
      <c r="F460" t="s">
        <v>414</v>
      </c>
      <c r="G460" s="4">
        <v>2</v>
      </c>
      <c r="H460" t="s">
        <v>460</v>
      </c>
    </row>
    <row r="461" spans="1:8" x14ac:dyDescent="0.35">
      <c r="A461" t="s">
        <v>8</v>
      </c>
      <c r="B461" t="s">
        <v>401</v>
      </c>
      <c r="C461">
        <v>4</v>
      </c>
      <c r="D461">
        <v>160.27799999999999</v>
      </c>
      <c r="E461" t="s">
        <v>405</v>
      </c>
      <c r="F461" t="s">
        <v>406</v>
      </c>
      <c r="G461" s="4">
        <v>1</v>
      </c>
      <c r="H461" t="s">
        <v>461</v>
      </c>
    </row>
    <row r="462" spans="1:8" x14ac:dyDescent="0.35">
      <c r="A462" t="s">
        <v>8</v>
      </c>
      <c r="B462" t="s">
        <v>401</v>
      </c>
      <c r="C462">
        <v>4</v>
      </c>
      <c r="D462">
        <v>171.21599999999901</v>
      </c>
      <c r="E462" t="s">
        <v>405</v>
      </c>
      <c r="F462" t="s">
        <v>414</v>
      </c>
      <c r="G462" s="4">
        <v>2</v>
      </c>
      <c r="H462" t="s">
        <v>462</v>
      </c>
    </row>
    <row r="463" spans="1:8" x14ac:dyDescent="0.35">
      <c r="A463" t="s">
        <v>8</v>
      </c>
      <c r="B463" t="s">
        <v>401</v>
      </c>
      <c r="C463">
        <v>4</v>
      </c>
      <c r="D463">
        <v>176.28599999999901</v>
      </c>
      <c r="E463" t="s">
        <v>405</v>
      </c>
      <c r="F463" t="s">
        <v>406</v>
      </c>
      <c r="G463" s="4">
        <v>1</v>
      </c>
      <c r="H463" t="s">
        <v>463</v>
      </c>
    </row>
    <row r="464" spans="1:8" x14ac:dyDescent="0.35">
      <c r="A464" t="s">
        <v>8</v>
      </c>
      <c r="B464" t="s">
        <v>401</v>
      </c>
      <c r="C464">
        <v>4</v>
      </c>
      <c r="D464">
        <v>195.35400000000001</v>
      </c>
      <c r="E464" t="s">
        <v>402</v>
      </c>
      <c r="F464" t="s">
        <v>418</v>
      </c>
      <c r="G464" s="4">
        <v>4</v>
      </c>
      <c r="H464" t="s">
        <v>464</v>
      </c>
    </row>
    <row r="465" spans="1:8" x14ac:dyDescent="0.35">
      <c r="A465" t="s">
        <v>8</v>
      </c>
      <c r="B465" t="s">
        <v>401</v>
      </c>
      <c r="C465">
        <v>4</v>
      </c>
      <c r="D465">
        <v>196.822</v>
      </c>
      <c r="E465" t="s">
        <v>402</v>
      </c>
      <c r="F465" t="s">
        <v>403</v>
      </c>
      <c r="G465" s="4">
        <v>3</v>
      </c>
      <c r="H465" t="s">
        <v>465</v>
      </c>
    </row>
    <row r="466" spans="1:8" x14ac:dyDescent="0.35">
      <c r="A466" t="s">
        <v>8</v>
      </c>
      <c r="B466" t="s">
        <v>401</v>
      </c>
      <c r="C466">
        <v>4</v>
      </c>
      <c r="D466">
        <v>198.07900000000001</v>
      </c>
      <c r="E466" t="s">
        <v>405</v>
      </c>
      <c r="F466" t="s">
        <v>412</v>
      </c>
      <c r="G466" s="4">
        <v>4</v>
      </c>
      <c r="H466" t="s">
        <v>466</v>
      </c>
    </row>
    <row r="467" spans="1:8" x14ac:dyDescent="0.35">
      <c r="A467" t="s">
        <v>8</v>
      </c>
      <c r="B467" t="s">
        <v>401</v>
      </c>
      <c r="C467">
        <v>4</v>
      </c>
      <c r="D467">
        <v>203.40599999999901</v>
      </c>
      <c r="E467" t="s">
        <v>405</v>
      </c>
      <c r="F467" t="s">
        <v>406</v>
      </c>
      <c r="G467" s="4">
        <v>1</v>
      </c>
      <c r="H467" t="s">
        <v>467</v>
      </c>
    </row>
    <row r="468" spans="1:8" x14ac:dyDescent="0.35">
      <c r="A468" t="s">
        <v>8</v>
      </c>
      <c r="B468" t="s">
        <v>401</v>
      </c>
      <c r="C468">
        <v>4</v>
      </c>
      <c r="D468">
        <v>215.61</v>
      </c>
      <c r="E468" t="s">
        <v>402</v>
      </c>
      <c r="F468" t="s">
        <v>418</v>
      </c>
      <c r="G468" s="4">
        <v>4</v>
      </c>
      <c r="H468" t="s">
        <v>468</v>
      </c>
    </row>
    <row r="469" spans="1:8" x14ac:dyDescent="0.35">
      <c r="A469" t="s">
        <v>8</v>
      </c>
      <c r="B469" t="s">
        <v>401</v>
      </c>
      <c r="C469">
        <v>4</v>
      </c>
      <c r="D469">
        <v>221.63399999999999</v>
      </c>
      <c r="E469" t="s">
        <v>405</v>
      </c>
      <c r="F469" t="s">
        <v>410</v>
      </c>
      <c r="G469" s="4">
        <v>3</v>
      </c>
      <c r="H469" t="s">
        <v>469</v>
      </c>
    </row>
    <row r="470" spans="1:8" x14ac:dyDescent="0.35">
      <c r="A470" t="s">
        <v>8</v>
      </c>
      <c r="B470" t="s">
        <v>401</v>
      </c>
      <c r="C470">
        <v>4</v>
      </c>
      <c r="D470">
        <v>227.76499999999999</v>
      </c>
      <c r="E470" t="s">
        <v>405</v>
      </c>
      <c r="F470" t="s">
        <v>414</v>
      </c>
      <c r="G470" s="4">
        <v>2</v>
      </c>
      <c r="H470" t="s">
        <v>470</v>
      </c>
    </row>
    <row r="471" spans="1:8" x14ac:dyDescent="0.35">
      <c r="A471" t="s">
        <v>8</v>
      </c>
      <c r="B471" t="s">
        <v>401</v>
      </c>
      <c r="C471">
        <v>5</v>
      </c>
      <c r="D471">
        <v>-379.42</v>
      </c>
      <c r="E471" t="s">
        <v>402</v>
      </c>
      <c r="F471" t="s">
        <v>418</v>
      </c>
      <c r="G471" s="4">
        <v>4</v>
      </c>
      <c r="H471" t="s">
        <v>471</v>
      </c>
    </row>
    <row r="472" spans="1:8" x14ac:dyDescent="0.35">
      <c r="A472" t="s">
        <v>8</v>
      </c>
      <c r="B472" t="s">
        <v>401</v>
      </c>
      <c r="C472">
        <v>5</v>
      </c>
      <c r="D472">
        <v>-368.03</v>
      </c>
      <c r="E472" t="s">
        <v>405</v>
      </c>
      <c r="F472" t="s">
        <v>406</v>
      </c>
      <c r="G472" s="4">
        <v>1</v>
      </c>
      <c r="H472" t="s">
        <v>472</v>
      </c>
    </row>
    <row r="473" spans="1:8" x14ac:dyDescent="0.35">
      <c r="A473" t="s">
        <v>8</v>
      </c>
      <c r="B473" t="s">
        <v>401</v>
      </c>
      <c r="C473">
        <v>5</v>
      </c>
      <c r="D473">
        <v>-360.02499999999998</v>
      </c>
      <c r="E473" t="s">
        <v>405</v>
      </c>
      <c r="F473" t="s">
        <v>414</v>
      </c>
      <c r="G473" s="4">
        <v>2</v>
      </c>
      <c r="H473" t="s">
        <v>68</v>
      </c>
    </row>
    <row r="474" spans="1:8" x14ac:dyDescent="0.35">
      <c r="A474" t="s">
        <v>8</v>
      </c>
      <c r="B474" t="s">
        <v>401</v>
      </c>
      <c r="C474">
        <v>5</v>
      </c>
      <c r="D474">
        <v>-357.33</v>
      </c>
      <c r="E474" t="s">
        <v>405</v>
      </c>
      <c r="F474" t="s">
        <v>412</v>
      </c>
      <c r="G474" s="4">
        <v>4</v>
      </c>
      <c r="H474" t="s">
        <v>473</v>
      </c>
    </row>
    <row r="475" spans="1:8" x14ac:dyDescent="0.35">
      <c r="A475" t="s">
        <v>8</v>
      </c>
      <c r="B475" t="s">
        <v>401</v>
      </c>
      <c r="C475">
        <v>5</v>
      </c>
      <c r="D475">
        <v>-356.26499999999999</v>
      </c>
      <c r="E475" t="s">
        <v>405</v>
      </c>
      <c r="F475" t="s">
        <v>410</v>
      </c>
      <c r="G475" s="4">
        <v>3</v>
      </c>
      <c r="H475" t="s">
        <v>474</v>
      </c>
    </row>
    <row r="476" spans="1:8" x14ac:dyDescent="0.35">
      <c r="A476" t="s">
        <v>8</v>
      </c>
      <c r="B476" t="s">
        <v>401</v>
      </c>
      <c r="C476">
        <v>5</v>
      </c>
      <c r="D476">
        <v>-349.84899999999999</v>
      </c>
      <c r="E476" t="s">
        <v>402</v>
      </c>
      <c r="F476" t="s">
        <v>408</v>
      </c>
      <c r="G476" s="4">
        <v>1</v>
      </c>
      <c r="H476" t="s">
        <v>475</v>
      </c>
    </row>
    <row r="477" spans="1:8" x14ac:dyDescent="0.35">
      <c r="A477" t="s">
        <v>8</v>
      </c>
      <c r="B477" t="s">
        <v>401</v>
      </c>
      <c r="C477">
        <v>5</v>
      </c>
      <c r="D477">
        <v>-334.671999999999</v>
      </c>
      <c r="E477" t="s">
        <v>402</v>
      </c>
      <c r="F477" t="s">
        <v>403</v>
      </c>
      <c r="G477" s="4">
        <v>3</v>
      </c>
      <c r="H477" t="s">
        <v>476</v>
      </c>
    </row>
    <row r="478" spans="1:8" x14ac:dyDescent="0.35">
      <c r="A478" t="s">
        <v>8</v>
      </c>
      <c r="B478" t="s">
        <v>401</v>
      </c>
      <c r="C478">
        <v>5</v>
      </c>
      <c r="D478">
        <v>-330.90800000000002</v>
      </c>
      <c r="E478" t="s">
        <v>405</v>
      </c>
      <c r="F478" t="s">
        <v>412</v>
      </c>
      <c r="G478" s="4">
        <v>4</v>
      </c>
    </row>
    <row r="479" spans="1:8" x14ac:dyDescent="0.35">
      <c r="A479" t="s">
        <v>8</v>
      </c>
      <c r="B479" t="s">
        <v>401</v>
      </c>
      <c r="C479">
        <v>5</v>
      </c>
      <c r="D479">
        <v>-313.070999999999</v>
      </c>
      <c r="E479" t="s">
        <v>405</v>
      </c>
      <c r="F479" t="s">
        <v>406</v>
      </c>
      <c r="G479" s="4">
        <v>1</v>
      </c>
      <c r="H479" t="s">
        <v>477</v>
      </c>
    </row>
    <row r="480" spans="1:8" x14ac:dyDescent="0.35">
      <c r="A480" t="s">
        <v>8</v>
      </c>
      <c r="B480" t="s">
        <v>401</v>
      </c>
      <c r="C480">
        <v>5</v>
      </c>
      <c r="D480">
        <v>-296.265999999999</v>
      </c>
      <c r="E480" t="s">
        <v>402</v>
      </c>
      <c r="F480" t="s">
        <v>418</v>
      </c>
      <c r="G480" s="4">
        <v>4</v>
      </c>
      <c r="H480" t="s">
        <v>478</v>
      </c>
    </row>
    <row r="481" spans="1:8" x14ac:dyDescent="0.35">
      <c r="A481" t="s">
        <v>8</v>
      </c>
      <c r="B481" t="s">
        <v>401</v>
      </c>
      <c r="C481">
        <v>5</v>
      </c>
      <c r="D481">
        <v>-296.24299999999999</v>
      </c>
      <c r="E481" t="s">
        <v>402</v>
      </c>
      <c r="F481" t="s">
        <v>408</v>
      </c>
      <c r="G481" s="4">
        <v>1</v>
      </c>
      <c r="H481" t="s">
        <v>479</v>
      </c>
    </row>
    <row r="482" spans="1:8" x14ac:dyDescent="0.35">
      <c r="A482" t="s">
        <v>8</v>
      </c>
      <c r="B482" t="s">
        <v>401</v>
      </c>
      <c r="C482">
        <v>5</v>
      </c>
      <c r="D482">
        <v>-295.88900000000001</v>
      </c>
      <c r="E482" t="s">
        <v>405</v>
      </c>
      <c r="F482" t="s">
        <v>412</v>
      </c>
      <c r="G482" s="4">
        <v>4</v>
      </c>
      <c r="H482" t="s">
        <v>480</v>
      </c>
    </row>
    <row r="483" spans="1:8" x14ac:dyDescent="0.35">
      <c r="A483" t="s">
        <v>8</v>
      </c>
      <c r="B483" t="s">
        <v>401</v>
      </c>
      <c r="C483">
        <v>5</v>
      </c>
      <c r="D483">
        <v>-286.16699999999997</v>
      </c>
      <c r="E483" t="s">
        <v>405</v>
      </c>
      <c r="F483" t="s">
        <v>410</v>
      </c>
      <c r="G483" s="4">
        <v>3</v>
      </c>
      <c r="H483" t="s">
        <v>481</v>
      </c>
    </row>
    <row r="484" spans="1:8" x14ac:dyDescent="0.35">
      <c r="A484" t="s">
        <v>8</v>
      </c>
      <c r="B484" t="s">
        <v>401</v>
      </c>
      <c r="C484">
        <v>5</v>
      </c>
      <c r="D484">
        <v>-283.59899999999999</v>
      </c>
      <c r="E484" t="s">
        <v>402</v>
      </c>
      <c r="F484" t="s">
        <v>428</v>
      </c>
      <c r="G484" s="4">
        <v>2</v>
      </c>
      <c r="H484" t="s">
        <v>482</v>
      </c>
    </row>
    <row r="485" spans="1:8" x14ac:dyDescent="0.35">
      <c r="A485" t="s">
        <v>8</v>
      </c>
      <c r="B485" t="s">
        <v>401</v>
      </c>
      <c r="C485">
        <v>5</v>
      </c>
      <c r="D485">
        <v>-280.11399999999998</v>
      </c>
      <c r="E485" t="s">
        <v>402</v>
      </c>
      <c r="F485" t="s">
        <v>418</v>
      </c>
      <c r="G485" s="4">
        <v>4</v>
      </c>
      <c r="H485" t="s">
        <v>483</v>
      </c>
    </row>
    <row r="486" spans="1:8" x14ac:dyDescent="0.35">
      <c r="A486" t="s">
        <v>8</v>
      </c>
      <c r="B486" t="s">
        <v>401</v>
      </c>
      <c r="C486">
        <v>5</v>
      </c>
      <c r="D486">
        <v>-272.887</v>
      </c>
      <c r="E486" t="s">
        <v>405</v>
      </c>
      <c r="F486" t="s">
        <v>414</v>
      </c>
      <c r="G486" s="4">
        <v>2</v>
      </c>
      <c r="H486" t="s">
        <v>484</v>
      </c>
    </row>
    <row r="487" spans="1:8" x14ac:dyDescent="0.35">
      <c r="A487" t="s">
        <v>8</v>
      </c>
      <c r="B487" t="s">
        <v>401</v>
      </c>
      <c r="C487">
        <v>5</v>
      </c>
      <c r="D487">
        <v>-272.07</v>
      </c>
      <c r="E487" t="s">
        <v>402</v>
      </c>
      <c r="F487" t="s">
        <v>418</v>
      </c>
      <c r="G487" s="4">
        <v>4</v>
      </c>
      <c r="H487" t="s">
        <v>485</v>
      </c>
    </row>
    <row r="488" spans="1:8" x14ac:dyDescent="0.35">
      <c r="A488" t="s">
        <v>8</v>
      </c>
      <c r="B488" t="s">
        <v>401</v>
      </c>
      <c r="C488">
        <v>5</v>
      </c>
      <c r="D488">
        <v>-257.34699999999998</v>
      </c>
      <c r="E488" t="s">
        <v>402</v>
      </c>
      <c r="F488" t="s">
        <v>408</v>
      </c>
      <c r="G488" s="4">
        <v>1</v>
      </c>
      <c r="H488" t="s">
        <v>486</v>
      </c>
    </row>
    <row r="489" spans="1:8" x14ac:dyDescent="0.35">
      <c r="A489" t="s">
        <v>8</v>
      </c>
      <c r="B489" t="s">
        <v>401</v>
      </c>
      <c r="C489">
        <v>5</v>
      </c>
      <c r="D489">
        <v>-249.726</v>
      </c>
      <c r="E489" t="s">
        <v>402</v>
      </c>
      <c r="F489" t="s">
        <v>428</v>
      </c>
      <c r="G489" s="4">
        <v>2</v>
      </c>
      <c r="H489" t="s">
        <v>487</v>
      </c>
    </row>
    <row r="490" spans="1:8" x14ac:dyDescent="0.35">
      <c r="A490" t="s">
        <v>8</v>
      </c>
      <c r="B490" t="s">
        <v>401</v>
      </c>
      <c r="C490">
        <v>5</v>
      </c>
      <c r="D490">
        <v>-234.869</v>
      </c>
      <c r="E490" t="s">
        <v>405</v>
      </c>
      <c r="F490" t="s">
        <v>410</v>
      </c>
      <c r="G490" s="4">
        <v>3</v>
      </c>
      <c r="H490" t="s">
        <v>488</v>
      </c>
    </row>
    <row r="491" spans="1:8" x14ac:dyDescent="0.35">
      <c r="A491" t="s">
        <v>8</v>
      </c>
      <c r="B491" t="s">
        <v>401</v>
      </c>
      <c r="C491">
        <v>5</v>
      </c>
      <c r="D491">
        <v>-233.483</v>
      </c>
      <c r="E491" t="s">
        <v>402</v>
      </c>
      <c r="F491" t="s">
        <v>403</v>
      </c>
      <c r="G491" s="4">
        <v>3</v>
      </c>
      <c r="H491" t="s">
        <v>489</v>
      </c>
    </row>
    <row r="492" spans="1:8" x14ac:dyDescent="0.35">
      <c r="A492" t="s">
        <v>8</v>
      </c>
      <c r="B492" t="s">
        <v>401</v>
      </c>
      <c r="C492">
        <v>5</v>
      </c>
      <c r="D492">
        <v>-228.31099999999901</v>
      </c>
      <c r="E492" t="s">
        <v>405</v>
      </c>
      <c r="F492" t="s">
        <v>406</v>
      </c>
      <c r="G492" s="4">
        <v>1</v>
      </c>
      <c r="H492" t="s">
        <v>490</v>
      </c>
    </row>
    <row r="493" spans="1:8" x14ac:dyDescent="0.35">
      <c r="A493" t="s">
        <v>8</v>
      </c>
      <c r="B493" t="s">
        <v>401</v>
      </c>
      <c r="C493">
        <v>5</v>
      </c>
      <c r="D493">
        <v>-223.44900000000001</v>
      </c>
      <c r="E493" t="s">
        <v>402</v>
      </c>
      <c r="F493" t="s">
        <v>418</v>
      </c>
      <c r="G493" s="4">
        <v>4</v>
      </c>
      <c r="H493" t="s">
        <v>491</v>
      </c>
    </row>
    <row r="494" spans="1:8" x14ac:dyDescent="0.35">
      <c r="A494" t="s">
        <v>8</v>
      </c>
      <c r="B494" t="s">
        <v>401</v>
      </c>
      <c r="C494">
        <v>5</v>
      </c>
      <c r="D494">
        <v>-218.065</v>
      </c>
      <c r="E494" t="s">
        <v>402</v>
      </c>
      <c r="F494" t="s">
        <v>408</v>
      </c>
      <c r="G494" s="4">
        <v>1</v>
      </c>
      <c r="H494" t="s">
        <v>492</v>
      </c>
    </row>
    <row r="495" spans="1:8" x14ac:dyDescent="0.35">
      <c r="A495" t="s">
        <v>8</v>
      </c>
      <c r="B495" t="s">
        <v>401</v>
      </c>
      <c r="C495">
        <v>5</v>
      </c>
      <c r="D495">
        <v>-214.21799999999999</v>
      </c>
      <c r="E495" t="s">
        <v>402</v>
      </c>
      <c r="F495" t="s">
        <v>418</v>
      </c>
      <c r="G495" s="4">
        <v>4</v>
      </c>
      <c r="H495" t="s">
        <v>493</v>
      </c>
    </row>
    <row r="496" spans="1:8" x14ac:dyDescent="0.35">
      <c r="A496" t="s">
        <v>8</v>
      </c>
      <c r="B496" t="s">
        <v>401</v>
      </c>
      <c r="C496">
        <v>5</v>
      </c>
      <c r="D496">
        <v>-207.44200000000001</v>
      </c>
      <c r="E496" t="s">
        <v>405</v>
      </c>
      <c r="F496" t="s">
        <v>414</v>
      </c>
      <c r="G496" s="4">
        <v>2</v>
      </c>
      <c r="H496" t="s">
        <v>494</v>
      </c>
    </row>
    <row r="497" spans="1:8" x14ac:dyDescent="0.35">
      <c r="A497" t="s">
        <v>8</v>
      </c>
      <c r="B497" t="s">
        <v>401</v>
      </c>
      <c r="C497">
        <v>5</v>
      </c>
      <c r="D497">
        <v>-184.47</v>
      </c>
      <c r="E497" t="s">
        <v>405</v>
      </c>
      <c r="F497" t="s">
        <v>406</v>
      </c>
      <c r="G497" s="4">
        <v>1</v>
      </c>
      <c r="H497" t="s">
        <v>495</v>
      </c>
    </row>
    <row r="498" spans="1:8" x14ac:dyDescent="0.35">
      <c r="A498" t="s">
        <v>8</v>
      </c>
      <c r="B498" t="s">
        <v>401</v>
      </c>
      <c r="C498">
        <v>5</v>
      </c>
      <c r="D498">
        <v>-177.999</v>
      </c>
      <c r="E498" t="s">
        <v>405</v>
      </c>
      <c r="F498" t="s">
        <v>406</v>
      </c>
      <c r="G498" s="4">
        <v>1</v>
      </c>
      <c r="H498" t="s">
        <v>496</v>
      </c>
    </row>
    <row r="499" spans="1:8" x14ac:dyDescent="0.35">
      <c r="A499" t="s">
        <v>8</v>
      </c>
      <c r="B499" t="s">
        <v>401</v>
      </c>
      <c r="C499">
        <v>5</v>
      </c>
      <c r="D499">
        <v>-176.071</v>
      </c>
      <c r="E499" t="s">
        <v>402</v>
      </c>
      <c r="F499" t="s">
        <v>408</v>
      </c>
      <c r="G499" s="4">
        <v>1</v>
      </c>
      <c r="H499" t="s">
        <v>40</v>
      </c>
    </row>
    <row r="500" spans="1:8" x14ac:dyDescent="0.35">
      <c r="A500" t="s">
        <v>8</v>
      </c>
      <c r="B500" t="s">
        <v>401</v>
      </c>
      <c r="C500">
        <v>5</v>
      </c>
      <c r="D500">
        <v>-149.654</v>
      </c>
      <c r="E500" t="s">
        <v>402</v>
      </c>
      <c r="F500" t="s">
        <v>403</v>
      </c>
      <c r="G500" s="4">
        <v>3</v>
      </c>
      <c r="H500" t="s">
        <v>497</v>
      </c>
    </row>
    <row r="501" spans="1:8" x14ac:dyDescent="0.35">
      <c r="A501" t="s">
        <v>8</v>
      </c>
      <c r="B501" t="s">
        <v>401</v>
      </c>
      <c r="C501">
        <v>5</v>
      </c>
      <c r="D501">
        <v>-142.95500000000001</v>
      </c>
      <c r="E501" t="s">
        <v>402</v>
      </c>
      <c r="F501" t="s">
        <v>428</v>
      </c>
      <c r="G501" s="4">
        <v>2</v>
      </c>
      <c r="H501" t="s">
        <v>498</v>
      </c>
    </row>
    <row r="502" spans="1:8" x14ac:dyDescent="0.35">
      <c r="A502" t="s">
        <v>8</v>
      </c>
      <c r="B502" t="s">
        <v>401</v>
      </c>
      <c r="C502">
        <v>5</v>
      </c>
      <c r="D502">
        <v>-140.08699999999999</v>
      </c>
      <c r="E502" t="s">
        <v>405</v>
      </c>
      <c r="F502" t="s">
        <v>414</v>
      </c>
      <c r="G502" s="4">
        <v>2</v>
      </c>
      <c r="H502" t="s">
        <v>499</v>
      </c>
    </row>
    <row r="503" spans="1:8" x14ac:dyDescent="0.35">
      <c r="A503" t="s">
        <v>8</v>
      </c>
      <c r="B503" t="s">
        <v>401</v>
      </c>
      <c r="C503">
        <v>5</v>
      </c>
      <c r="D503">
        <v>-117.283999999999</v>
      </c>
      <c r="E503" t="s">
        <v>402</v>
      </c>
      <c r="F503" t="s">
        <v>408</v>
      </c>
      <c r="G503" s="4">
        <v>1</v>
      </c>
      <c r="H503" t="s">
        <v>500</v>
      </c>
    </row>
    <row r="504" spans="1:8" x14ac:dyDescent="0.35">
      <c r="A504" t="s">
        <v>8</v>
      </c>
      <c r="B504" t="s">
        <v>401</v>
      </c>
      <c r="C504">
        <v>5</v>
      </c>
      <c r="D504">
        <v>-106.08199999999999</v>
      </c>
      <c r="E504" t="s">
        <v>402</v>
      </c>
      <c r="F504" t="s">
        <v>428</v>
      </c>
      <c r="G504" s="4">
        <v>2</v>
      </c>
      <c r="H504" t="s">
        <v>501</v>
      </c>
    </row>
    <row r="505" spans="1:8" x14ac:dyDescent="0.35">
      <c r="A505" t="s">
        <v>8</v>
      </c>
      <c r="B505" t="s">
        <v>401</v>
      </c>
      <c r="C505">
        <v>5</v>
      </c>
      <c r="D505">
        <v>-89.047999999999902</v>
      </c>
      <c r="E505" t="s">
        <v>402</v>
      </c>
      <c r="F505" t="s">
        <v>418</v>
      </c>
      <c r="G505" s="4">
        <v>4</v>
      </c>
      <c r="H505" t="s">
        <v>502</v>
      </c>
    </row>
    <row r="506" spans="1:8" x14ac:dyDescent="0.35">
      <c r="A506" t="s">
        <v>8</v>
      </c>
      <c r="B506" t="s">
        <v>401</v>
      </c>
      <c r="C506">
        <v>5</v>
      </c>
      <c r="D506">
        <v>-83.97</v>
      </c>
      <c r="E506" t="s">
        <v>402</v>
      </c>
      <c r="F506" t="s">
        <v>428</v>
      </c>
      <c r="G506" s="4">
        <v>2</v>
      </c>
      <c r="H506" t="s">
        <v>503</v>
      </c>
    </row>
    <row r="507" spans="1:8" x14ac:dyDescent="0.35">
      <c r="A507" t="s">
        <v>8</v>
      </c>
      <c r="B507" t="s">
        <v>401</v>
      </c>
      <c r="C507">
        <v>5</v>
      </c>
      <c r="D507">
        <v>-82.728999999999999</v>
      </c>
      <c r="E507" t="s">
        <v>402</v>
      </c>
      <c r="F507" t="s">
        <v>408</v>
      </c>
      <c r="G507" s="4">
        <v>1</v>
      </c>
      <c r="H507" t="s">
        <v>504</v>
      </c>
    </row>
    <row r="508" spans="1:8" x14ac:dyDescent="0.35">
      <c r="A508" t="s">
        <v>8</v>
      </c>
      <c r="B508" t="s">
        <v>401</v>
      </c>
      <c r="C508">
        <v>5</v>
      </c>
      <c r="D508">
        <v>-75.245000000000005</v>
      </c>
      <c r="E508" t="s">
        <v>402</v>
      </c>
      <c r="F508" t="s">
        <v>428</v>
      </c>
      <c r="G508" s="4">
        <v>2</v>
      </c>
      <c r="H508" t="s">
        <v>505</v>
      </c>
    </row>
    <row r="509" spans="1:8" x14ac:dyDescent="0.35">
      <c r="A509" t="s">
        <v>8</v>
      </c>
      <c r="B509" t="s">
        <v>401</v>
      </c>
      <c r="C509">
        <v>5</v>
      </c>
      <c r="D509">
        <v>-70.260000000000005</v>
      </c>
      <c r="E509" t="s">
        <v>402</v>
      </c>
      <c r="F509" t="s">
        <v>418</v>
      </c>
      <c r="G509" s="4">
        <v>4</v>
      </c>
      <c r="H509" t="s">
        <v>506</v>
      </c>
    </row>
    <row r="510" spans="1:8" x14ac:dyDescent="0.35">
      <c r="A510" t="s">
        <v>8</v>
      </c>
      <c r="B510" t="s">
        <v>401</v>
      </c>
      <c r="C510">
        <v>5</v>
      </c>
      <c r="D510">
        <v>-65.518999999999906</v>
      </c>
      <c r="E510" t="s">
        <v>405</v>
      </c>
      <c r="F510" t="s">
        <v>406</v>
      </c>
      <c r="G510" s="4">
        <v>1</v>
      </c>
      <c r="H510" t="s">
        <v>304</v>
      </c>
    </row>
    <row r="511" spans="1:8" x14ac:dyDescent="0.35">
      <c r="A511" t="s">
        <v>8</v>
      </c>
      <c r="B511" t="s">
        <v>401</v>
      </c>
      <c r="C511">
        <v>5</v>
      </c>
      <c r="D511">
        <v>-62.558999999999997</v>
      </c>
      <c r="E511" t="s">
        <v>405</v>
      </c>
      <c r="F511" t="s">
        <v>414</v>
      </c>
      <c r="G511" s="4">
        <v>2</v>
      </c>
      <c r="H511" t="s">
        <v>507</v>
      </c>
    </row>
    <row r="512" spans="1:8" x14ac:dyDescent="0.35">
      <c r="A512" t="s">
        <v>8</v>
      </c>
      <c r="B512" t="s">
        <v>401</v>
      </c>
      <c r="C512">
        <v>5</v>
      </c>
      <c r="D512">
        <v>-56.736999999999902</v>
      </c>
      <c r="E512" t="s">
        <v>402</v>
      </c>
      <c r="F512" t="s">
        <v>408</v>
      </c>
      <c r="G512" s="4">
        <v>1</v>
      </c>
      <c r="H512" t="s">
        <v>508</v>
      </c>
    </row>
    <row r="513" spans="1:8" x14ac:dyDescent="0.35">
      <c r="A513" t="s">
        <v>8</v>
      </c>
      <c r="B513" t="s">
        <v>401</v>
      </c>
      <c r="C513">
        <v>5</v>
      </c>
      <c r="D513">
        <v>-46.93</v>
      </c>
      <c r="E513" t="s">
        <v>402</v>
      </c>
      <c r="F513" t="s">
        <v>418</v>
      </c>
      <c r="G513" s="4">
        <v>4</v>
      </c>
      <c r="H513" t="s">
        <v>509</v>
      </c>
    </row>
    <row r="514" spans="1:8" x14ac:dyDescent="0.35">
      <c r="A514" t="s">
        <v>8</v>
      </c>
      <c r="B514" t="s">
        <v>401</v>
      </c>
      <c r="C514">
        <v>5</v>
      </c>
      <c r="D514">
        <v>-44.994</v>
      </c>
      <c r="E514" t="s">
        <v>402</v>
      </c>
      <c r="F514" t="s">
        <v>403</v>
      </c>
      <c r="G514" s="4">
        <v>3</v>
      </c>
      <c r="H514" t="s">
        <v>510</v>
      </c>
    </row>
    <row r="515" spans="1:8" x14ac:dyDescent="0.35">
      <c r="A515" t="s">
        <v>8</v>
      </c>
      <c r="B515" t="s">
        <v>401</v>
      </c>
      <c r="C515">
        <v>5</v>
      </c>
      <c r="D515">
        <v>-41.561999999999998</v>
      </c>
      <c r="E515" t="s">
        <v>402</v>
      </c>
      <c r="F515" t="s">
        <v>408</v>
      </c>
      <c r="G515" s="4">
        <v>1</v>
      </c>
      <c r="H515" t="s">
        <v>511</v>
      </c>
    </row>
    <row r="516" spans="1:8" x14ac:dyDescent="0.35">
      <c r="A516" t="s">
        <v>8</v>
      </c>
      <c r="B516" t="s">
        <v>401</v>
      </c>
      <c r="C516">
        <v>5</v>
      </c>
      <c r="D516">
        <v>-34.753999999999998</v>
      </c>
      <c r="E516" t="s">
        <v>402</v>
      </c>
      <c r="F516" t="s">
        <v>418</v>
      </c>
      <c r="G516" s="4">
        <v>4</v>
      </c>
      <c r="H516" t="s">
        <v>512</v>
      </c>
    </row>
    <row r="517" spans="1:8" x14ac:dyDescent="0.35">
      <c r="A517" t="s">
        <v>8</v>
      </c>
      <c r="B517" t="s">
        <v>401</v>
      </c>
      <c r="C517">
        <v>5</v>
      </c>
      <c r="D517">
        <v>-29.989000000000001</v>
      </c>
      <c r="E517" t="s">
        <v>405</v>
      </c>
      <c r="F517" t="s">
        <v>414</v>
      </c>
      <c r="G517" s="4">
        <v>2</v>
      </c>
      <c r="H517" t="s">
        <v>513</v>
      </c>
    </row>
    <row r="518" spans="1:8" x14ac:dyDescent="0.35">
      <c r="A518" t="s">
        <v>8</v>
      </c>
      <c r="B518" t="s">
        <v>401</v>
      </c>
      <c r="C518">
        <v>5</v>
      </c>
      <c r="D518">
        <v>-27.561</v>
      </c>
      <c r="E518" t="s">
        <v>402</v>
      </c>
      <c r="F518" t="s">
        <v>408</v>
      </c>
      <c r="G518" s="4">
        <v>1</v>
      </c>
      <c r="H518" t="s">
        <v>514</v>
      </c>
    </row>
    <row r="519" spans="1:8" x14ac:dyDescent="0.35">
      <c r="A519" t="s">
        <v>8</v>
      </c>
      <c r="B519" t="s">
        <v>401</v>
      </c>
      <c r="C519">
        <v>5</v>
      </c>
      <c r="D519">
        <v>10.917999999999999</v>
      </c>
      <c r="E519" t="s">
        <v>402</v>
      </c>
      <c r="F519" t="s">
        <v>418</v>
      </c>
      <c r="G519" s="4">
        <v>4</v>
      </c>
      <c r="H519" t="s">
        <v>515</v>
      </c>
    </row>
    <row r="520" spans="1:8" x14ac:dyDescent="0.35">
      <c r="A520" t="s">
        <v>8</v>
      </c>
      <c r="B520" t="s">
        <v>401</v>
      </c>
      <c r="C520">
        <v>5</v>
      </c>
      <c r="D520">
        <v>17.318999999999999</v>
      </c>
      <c r="E520" t="s">
        <v>402</v>
      </c>
      <c r="F520" t="s">
        <v>408</v>
      </c>
      <c r="G520" s="4">
        <v>1</v>
      </c>
      <c r="H520" t="s">
        <v>516</v>
      </c>
    </row>
    <row r="521" spans="1:8" x14ac:dyDescent="0.35">
      <c r="A521" t="s">
        <v>8</v>
      </c>
      <c r="B521" t="s">
        <v>401</v>
      </c>
      <c r="C521">
        <v>5</v>
      </c>
      <c r="D521">
        <v>69.448999999999998</v>
      </c>
      <c r="E521" t="s">
        <v>405</v>
      </c>
      <c r="F521" t="s">
        <v>414</v>
      </c>
      <c r="G521" s="4">
        <v>2</v>
      </c>
      <c r="H521" t="s">
        <v>517</v>
      </c>
    </row>
    <row r="522" spans="1:8" x14ac:dyDescent="0.35">
      <c r="A522" t="s">
        <v>8</v>
      </c>
      <c r="B522" t="s">
        <v>401</v>
      </c>
      <c r="C522">
        <v>5</v>
      </c>
      <c r="D522">
        <v>75.207999999999998</v>
      </c>
      <c r="E522" t="s">
        <v>405</v>
      </c>
      <c r="F522" t="s">
        <v>406</v>
      </c>
      <c r="G522" s="4">
        <v>1</v>
      </c>
      <c r="H522" t="s">
        <v>518</v>
      </c>
    </row>
    <row r="523" spans="1:8" x14ac:dyDescent="0.35">
      <c r="A523" t="s">
        <v>8</v>
      </c>
      <c r="B523" t="s">
        <v>401</v>
      </c>
      <c r="C523">
        <v>5</v>
      </c>
      <c r="D523">
        <v>84.960999999999999</v>
      </c>
      <c r="E523" t="s">
        <v>405</v>
      </c>
      <c r="F523" t="s">
        <v>414</v>
      </c>
      <c r="G523" s="4">
        <v>2</v>
      </c>
      <c r="H523" t="s">
        <v>519</v>
      </c>
    </row>
    <row r="524" spans="1:8" x14ac:dyDescent="0.35">
      <c r="A524" t="s">
        <v>8</v>
      </c>
      <c r="B524" t="s">
        <v>401</v>
      </c>
      <c r="C524">
        <v>5</v>
      </c>
      <c r="D524">
        <v>156.59299999999999</v>
      </c>
      <c r="E524" t="s">
        <v>405</v>
      </c>
      <c r="F524" t="s">
        <v>414</v>
      </c>
      <c r="G524" s="4">
        <v>2</v>
      </c>
      <c r="H524" t="s">
        <v>520</v>
      </c>
    </row>
    <row r="525" spans="1:8" x14ac:dyDescent="0.35">
      <c r="A525" t="s">
        <v>8</v>
      </c>
      <c r="B525" t="s">
        <v>401</v>
      </c>
      <c r="C525">
        <v>5</v>
      </c>
      <c r="D525">
        <v>164.15899999999999</v>
      </c>
      <c r="E525" t="s">
        <v>402</v>
      </c>
      <c r="F525" t="s">
        <v>408</v>
      </c>
      <c r="G525" s="4">
        <v>1</v>
      </c>
      <c r="H525" t="s">
        <v>521</v>
      </c>
    </row>
    <row r="526" spans="1:8" x14ac:dyDescent="0.35">
      <c r="A526" t="s">
        <v>8</v>
      </c>
      <c r="B526" t="s">
        <v>401</v>
      </c>
      <c r="C526">
        <v>5</v>
      </c>
      <c r="D526">
        <v>204.166</v>
      </c>
      <c r="E526" t="s">
        <v>402</v>
      </c>
      <c r="F526" t="s">
        <v>418</v>
      </c>
      <c r="G526" s="4">
        <v>4</v>
      </c>
      <c r="H526" t="s">
        <v>522</v>
      </c>
    </row>
    <row r="527" spans="1:8" x14ac:dyDescent="0.35">
      <c r="A527" t="s">
        <v>8</v>
      </c>
      <c r="B527" t="s">
        <v>401</v>
      </c>
      <c r="C527">
        <v>6</v>
      </c>
      <c r="D527">
        <v>-374.61</v>
      </c>
      <c r="E527" t="s">
        <v>402</v>
      </c>
      <c r="F527" t="s">
        <v>403</v>
      </c>
      <c r="G527" s="4">
        <v>3</v>
      </c>
      <c r="H527" t="s">
        <v>523</v>
      </c>
    </row>
    <row r="528" spans="1:8" x14ac:dyDescent="0.35">
      <c r="A528" t="s">
        <v>8</v>
      </c>
      <c r="B528" t="s">
        <v>401</v>
      </c>
      <c r="C528">
        <v>6</v>
      </c>
      <c r="D528">
        <v>-371.97500000000002</v>
      </c>
      <c r="E528" t="s">
        <v>402</v>
      </c>
      <c r="F528" t="s">
        <v>418</v>
      </c>
      <c r="G528" s="4">
        <v>4</v>
      </c>
      <c r="H528" t="s">
        <v>524</v>
      </c>
    </row>
    <row r="529" spans="1:8" x14ac:dyDescent="0.35">
      <c r="A529" t="s">
        <v>8</v>
      </c>
      <c r="B529" t="s">
        <v>401</v>
      </c>
      <c r="C529">
        <v>6</v>
      </c>
      <c r="D529">
        <v>-371.73500000000001</v>
      </c>
      <c r="E529" t="s">
        <v>402</v>
      </c>
      <c r="F529" t="s">
        <v>428</v>
      </c>
      <c r="G529" s="4">
        <v>2</v>
      </c>
      <c r="H529" t="s">
        <v>525</v>
      </c>
    </row>
    <row r="530" spans="1:8" x14ac:dyDescent="0.35">
      <c r="A530" t="s">
        <v>8</v>
      </c>
      <c r="B530" t="s">
        <v>401</v>
      </c>
      <c r="C530">
        <v>6</v>
      </c>
      <c r="D530">
        <v>-360.77199999999999</v>
      </c>
      <c r="E530" t="s">
        <v>405</v>
      </c>
      <c r="F530" t="s">
        <v>406</v>
      </c>
      <c r="G530" s="4">
        <v>1</v>
      </c>
      <c r="H530" t="s">
        <v>526</v>
      </c>
    </row>
    <row r="531" spans="1:8" x14ac:dyDescent="0.35">
      <c r="A531" t="s">
        <v>8</v>
      </c>
      <c r="B531" t="s">
        <v>401</v>
      </c>
      <c r="C531">
        <v>6</v>
      </c>
      <c r="D531">
        <v>-360.07799999999997</v>
      </c>
      <c r="E531" t="s">
        <v>402</v>
      </c>
      <c r="F531" t="s">
        <v>408</v>
      </c>
      <c r="G531" s="4">
        <v>1</v>
      </c>
      <c r="H531" t="s">
        <v>527</v>
      </c>
    </row>
    <row r="532" spans="1:8" x14ac:dyDescent="0.35">
      <c r="A532" t="s">
        <v>8</v>
      </c>
      <c r="B532" t="s">
        <v>401</v>
      </c>
      <c r="C532">
        <v>6</v>
      </c>
      <c r="D532">
        <v>-352.01799999999997</v>
      </c>
      <c r="E532" t="s">
        <v>402</v>
      </c>
      <c r="F532" t="s">
        <v>403</v>
      </c>
      <c r="G532" s="4">
        <v>3</v>
      </c>
      <c r="H532" t="s">
        <v>528</v>
      </c>
    </row>
    <row r="533" spans="1:8" x14ac:dyDescent="0.35">
      <c r="A533" t="s">
        <v>8</v>
      </c>
      <c r="B533" t="s">
        <v>401</v>
      </c>
      <c r="C533">
        <v>6</v>
      </c>
      <c r="D533">
        <v>-344.66699999999997</v>
      </c>
      <c r="E533" t="s">
        <v>402</v>
      </c>
      <c r="F533" t="s">
        <v>403</v>
      </c>
      <c r="G533" s="4">
        <v>3</v>
      </c>
      <c r="H533" t="s">
        <v>529</v>
      </c>
    </row>
    <row r="534" spans="1:8" x14ac:dyDescent="0.35">
      <c r="A534" t="s">
        <v>8</v>
      </c>
      <c r="B534" t="s">
        <v>401</v>
      </c>
      <c r="C534">
        <v>6</v>
      </c>
      <c r="D534">
        <v>-340.077</v>
      </c>
      <c r="E534" t="s">
        <v>402</v>
      </c>
      <c r="F534" t="s">
        <v>408</v>
      </c>
      <c r="G534" s="4">
        <v>1</v>
      </c>
      <c r="H534" t="s">
        <v>530</v>
      </c>
    </row>
    <row r="535" spans="1:8" x14ac:dyDescent="0.35">
      <c r="A535" t="s">
        <v>8</v>
      </c>
      <c r="B535" t="s">
        <v>401</v>
      </c>
      <c r="C535">
        <v>6</v>
      </c>
      <c r="D535">
        <v>-335.964</v>
      </c>
      <c r="E535" t="s">
        <v>402</v>
      </c>
      <c r="F535" t="s">
        <v>408</v>
      </c>
      <c r="G535" s="4">
        <v>1</v>
      </c>
      <c r="H535" t="s">
        <v>531</v>
      </c>
    </row>
    <row r="536" spans="1:8" x14ac:dyDescent="0.35">
      <c r="A536" t="s">
        <v>8</v>
      </c>
      <c r="B536" t="s">
        <v>401</v>
      </c>
      <c r="C536">
        <v>6</v>
      </c>
      <c r="D536">
        <v>-321.42200000000003</v>
      </c>
      <c r="E536" t="s">
        <v>402</v>
      </c>
      <c r="F536" t="s">
        <v>428</v>
      </c>
      <c r="G536" s="4">
        <v>2</v>
      </c>
      <c r="H536" t="s">
        <v>532</v>
      </c>
    </row>
    <row r="537" spans="1:8" x14ac:dyDescent="0.35">
      <c r="A537" t="s">
        <v>8</v>
      </c>
      <c r="B537" t="s">
        <v>401</v>
      </c>
      <c r="C537">
        <v>6</v>
      </c>
      <c r="D537">
        <v>-319.92700000000002</v>
      </c>
      <c r="E537" t="s">
        <v>402</v>
      </c>
      <c r="F537" t="s">
        <v>418</v>
      </c>
      <c r="G537" s="4">
        <v>4</v>
      </c>
      <c r="H537" t="s">
        <v>533</v>
      </c>
    </row>
    <row r="538" spans="1:8" x14ac:dyDescent="0.35">
      <c r="A538" t="s">
        <v>8</v>
      </c>
      <c r="B538" t="s">
        <v>401</v>
      </c>
      <c r="C538">
        <v>6</v>
      </c>
      <c r="D538">
        <v>-317.51299999999998</v>
      </c>
      <c r="E538" t="s">
        <v>405</v>
      </c>
      <c r="F538" t="s">
        <v>412</v>
      </c>
      <c r="G538" s="4">
        <v>4</v>
      </c>
      <c r="H538" t="s">
        <v>534</v>
      </c>
    </row>
    <row r="539" spans="1:8" x14ac:dyDescent="0.35">
      <c r="A539" t="s">
        <v>8</v>
      </c>
      <c r="B539" t="s">
        <v>401</v>
      </c>
      <c r="C539">
        <v>6</v>
      </c>
      <c r="D539">
        <v>-311.13</v>
      </c>
      <c r="E539" t="s">
        <v>402</v>
      </c>
      <c r="F539" t="s">
        <v>408</v>
      </c>
      <c r="G539" s="4">
        <v>1</v>
      </c>
      <c r="H539" t="s">
        <v>535</v>
      </c>
    </row>
    <row r="540" spans="1:8" x14ac:dyDescent="0.35">
      <c r="A540" t="s">
        <v>8</v>
      </c>
      <c r="B540" t="s">
        <v>401</v>
      </c>
      <c r="C540">
        <v>6</v>
      </c>
      <c r="D540">
        <v>-300.976</v>
      </c>
      <c r="E540" t="s">
        <v>402</v>
      </c>
      <c r="F540" t="s">
        <v>403</v>
      </c>
      <c r="G540" s="4">
        <v>3</v>
      </c>
      <c r="H540" t="s">
        <v>536</v>
      </c>
    </row>
    <row r="541" spans="1:8" x14ac:dyDescent="0.35">
      <c r="A541" t="s">
        <v>8</v>
      </c>
      <c r="B541" t="s">
        <v>401</v>
      </c>
      <c r="C541">
        <v>6</v>
      </c>
      <c r="D541">
        <v>-298.80700000000002</v>
      </c>
      <c r="E541" t="s">
        <v>402</v>
      </c>
      <c r="F541" t="s">
        <v>428</v>
      </c>
      <c r="G541" s="4">
        <v>2</v>
      </c>
      <c r="H541" t="s">
        <v>537</v>
      </c>
    </row>
    <row r="542" spans="1:8" x14ac:dyDescent="0.35">
      <c r="A542" t="s">
        <v>8</v>
      </c>
      <c r="B542" t="s">
        <v>401</v>
      </c>
      <c r="C542">
        <v>6</v>
      </c>
      <c r="D542">
        <v>-293.71800000000002</v>
      </c>
      <c r="E542" t="s">
        <v>402</v>
      </c>
      <c r="F542" t="s">
        <v>418</v>
      </c>
      <c r="G542" s="4">
        <v>4</v>
      </c>
      <c r="H542" t="s">
        <v>538</v>
      </c>
    </row>
    <row r="543" spans="1:8" x14ac:dyDescent="0.35">
      <c r="A543" t="s">
        <v>8</v>
      </c>
      <c r="B543" t="s">
        <v>401</v>
      </c>
      <c r="C543">
        <v>6</v>
      </c>
      <c r="D543">
        <v>-283.72500000000002</v>
      </c>
      <c r="E543" t="s">
        <v>402</v>
      </c>
      <c r="F543" t="s">
        <v>408</v>
      </c>
      <c r="G543" s="4">
        <v>1</v>
      </c>
      <c r="H543" t="s">
        <v>539</v>
      </c>
    </row>
    <row r="544" spans="1:8" x14ac:dyDescent="0.35">
      <c r="A544" t="s">
        <v>8</v>
      </c>
      <c r="B544" t="s">
        <v>401</v>
      </c>
      <c r="C544">
        <v>6</v>
      </c>
      <c r="D544">
        <v>-280.654</v>
      </c>
      <c r="E544" t="s">
        <v>405</v>
      </c>
      <c r="F544" t="s">
        <v>410</v>
      </c>
      <c r="G544" s="4">
        <v>3</v>
      </c>
      <c r="H544" t="s">
        <v>540</v>
      </c>
    </row>
    <row r="545" spans="1:8" x14ac:dyDescent="0.35">
      <c r="A545" t="s">
        <v>8</v>
      </c>
      <c r="B545" t="s">
        <v>401</v>
      </c>
      <c r="C545">
        <v>6</v>
      </c>
      <c r="D545">
        <v>-272.522999999999</v>
      </c>
      <c r="E545" t="s">
        <v>405</v>
      </c>
      <c r="F545" t="s">
        <v>414</v>
      </c>
      <c r="G545" s="4">
        <v>2</v>
      </c>
      <c r="H545" t="s">
        <v>541</v>
      </c>
    </row>
    <row r="546" spans="1:8" x14ac:dyDescent="0.35">
      <c r="A546" t="s">
        <v>8</v>
      </c>
      <c r="B546" t="s">
        <v>401</v>
      </c>
      <c r="C546">
        <v>6</v>
      </c>
      <c r="D546">
        <v>-272.02199999999999</v>
      </c>
      <c r="E546" t="s">
        <v>402</v>
      </c>
      <c r="F546" t="s">
        <v>428</v>
      </c>
      <c r="G546" s="4">
        <v>2</v>
      </c>
      <c r="H546" t="s">
        <v>542</v>
      </c>
    </row>
    <row r="547" spans="1:8" x14ac:dyDescent="0.35">
      <c r="A547" t="s">
        <v>8</v>
      </c>
      <c r="B547" t="s">
        <v>401</v>
      </c>
      <c r="C547">
        <v>6</v>
      </c>
      <c r="D547">
        <v>-250.018</v>
      </c>
      <c r="E547" t="s">
        <v>405</v>
      </c>
      <c r="F547" t="s">
        <v>406</v>
      </c>
      <c r="G547" s="4">
        <v>1</v>
      </c>
      <c r="H547" t="s">
        <v>543</v>
      </c>
    </row>
    <row r="548" spans="1:8" x14ac:dyDescent="0.35">
      <c r="A548" t="s">
        <v>8</v>
      </c>
      <c r="B548" t="s">
        <v>401</v>
      </c>
      <c r="C548">
        <v>6</v>
      </c>
      <c r="D548">
        <v>-244.36199999999999</v>
      </c>
      <c r="E548" t="s">
        <v>402</v>
      </c>
      <c r="F548" t="s">
        <v>403</v>
      </c>
      <c r="G548" s="4">
        <v>3</v>
      </c>
      <c r="H548" t="s">
        <v>544</v>
      </c>
    </row>
    <row r="549" spans="1:8" x14ac:dyDescent="0.35">
      <c r="A549" t="s">
        <v>8</v>
      </c>
      <c r="B549" t="s">
        <v>401</v>
      </c>
      <c r="C549">
        <v>6</v>
      </c>
      <c r="D549">
        <v>-238.12700000000001</v>
      </c>
      <c r="E549" t="s">
        <v>402</v>
      </c>
      <c r="F549" t="s">
        <v>418</v>
      </c>
      <c r="G549" s="4">
        <v>4</v>
      </c>
      <c r="H549" t="s">
        <v>545</v>
      </c>
    </row>
    <row r="550" spans="1:8" x14ac:dyDescent="0.35">
      <c r="A550" t="s">
        <v>8</v>
      </c>
      <c r="B550" t="s">
        <v>401</v>
      </c>
      <c r="C550">
        <v>6</v>
      </c>
      <c r="D550">
        <v>-235.85299999999901</v>
      </c>
      <c r="E550" t="s">
        <v>402</v>
      </c>
      <c r="F550" t="s">
        <v>408</v>
      </c>
      <c r="G550" s="4">
        <v>1</v>
      </c>
      <c r="H550" t="s">
        <v>415</v>
      </c>
    </row>
    <row r="551" spans="1:8" x14ac:dyDescent="0.35">
      <c r="A551" t="s">
        <v>8</v>
      </c>
      <c r="B551" t="s">
        <v>401</v>
      </c>
      <c r="C551">
        <v>6</v>
      </c>
      <c r="D551">
        <v>-235.727</v>
      </c>
      <c r="E551" t="s">
        <v>405</v>
      </c>
      <c r="F551" t="s">
        <v>414</v>
      </c>
      <c r="G551" s="4">
        <v>2</v>
      </c>
      <c r="H551" t="s">
        <v>546</v>
      </c>
    </row>
    <row r="552" spans="1:8" x14ac:dyDescent="0.35">
      <c r="A552" t="s">
        <v>8</v>
      </c>
      <c r="B552" t="s">
        <v>401</v>
      </c>
      <c r="C552">
        <v>6</v>
      </c>
      <c r="D552">
        <v>-225.78799999999899</v>
      </c>
      <c r="E552" t="s">
        <v>402</v>
      </c>
      <c r="F552" t="s">
        <v>428</v>
      </c>
      <c r="G552" s="4">
        <v>2</v>
      </c>
      <c r="H552" t="s">
        <v>547</v>
      </c>
    </row>
    <row r="553" spans="1:8" x14ac:dyDescent="0.35">
      <c r="A553" t="s">
        <v>8</v>
      </c>
      <c r="B553" t="s">
        <v>401</v>
      </c>
      <c r="C553">
        <v>6</v>
      </c>
      <c r="D553">
        <v>-216.56599999999901</v>
      </c>
      <c r="E553" t="s">
        <v>402</v>
      </c>
      <c r="F553" t="s">
        <v>418</v>
      </c>
      <c r="G553" s="4">
        <v>4</v>
      </c>
      <c r="H553" t="s">
        <v>548</v>
      </c>
    </row>
    <row r="554" spans="1:8" x14ac:dyDescent="0.35">
      <c r="A554" t="s">
        <v>8</v>
      </c>
      <c r="B554" t="s">
        <v>401</v>
      </c>
      <c r="C554">
        <v>6</v>
      </c>
      <c r="D554">
        <v>-210.56299999999999</v>
      </c>
      <c r="E554" t="s">
        <v>402</v>
      </c>
      <c r="F554" t="s">
        <v>403</v>
      </c>
      <c r="G554" s="4">
        <v>3</v>
      </c>
      <c r="H554" t="s">
        <v>422</v>
      </c>
    </row>
    <row r="555" spans="1:8" x14ac:dyDescent="0.35">
      <c r="A555" t="s">
        <v>8</v>
      </c>
      <c r="B555" t="s">
        <v>401</v>
      </c>
      <c r="C555">
        <v>6</v>
      </c>
      <c r="D555">
        <v>-206.261</v>
      </c>
      <c r="E555" t="s">
        <v>402</v>
      </c>
      <c r="F555" t="s">
        <v>408</v>
      </c>
      <c r="G555" s="4">
        <v>1</v>
      </c>
      <c r="H555" t="s">
        <v>140</v>
      </c>
    </row>
    <row r="556" spans="1:8" x14ac:dyDescent="0.35">
      <c r="A556" t="s">
        <v>8</v>
      </c>
      <c r="B556" t="s">
        <v>401</v>
      </c>
      <c r="C556">
        <v>6</v>
      </c>
      <c r="D556">
        <v>-192.976</v>
      </c>
      <c r="E556" t="s">
        <v>402</v>
      </c>
      <c r="F556" t="s">
        <v>408</v>
      </c>
      <c r="G556" s="4">
        <v>1</v>
      </c>
      <c r="H556" t="s">
        <v>549</v>
      </c>
    </row>
    <row r="557" spans="1:8" x14ac:dyDescent="0.35">
      <c r="A557" t="s">
        <v>8</v>
      </c>
      <c r="B557" t="s">
        <v>401</v>
      </c>
      <c r="C557">
        <v>6</v>
      </c>
      <c r="D557">
        <v>-182.482</v>
      </c>
      <c r="E557" t="s">
        <v>402</v>
      </c>
      <c r="F557" t="s">
        <v>428</v>
      </c>
      <c r="G557" s="4">
        <v>2</v>
      </c>
      <c r="H557" t="s">
        <v>550</v>
      </c>
    </row>
    <row r="558" spans="1:8" x14ac:dyDescent="0.35">
      <c r="A558" t="s">
        <v>8</v>
      </c>
      <c r="B558" t="s">
        <v>401</v>
      </c>
      <c r="C558">
        <v>6</v>
      </c>
      <c r="D558">
        <v>-179.93</v>
      </c>
      <c r="E558" t="s">
        <v>402</v>
      </c>
      <c r="F558" t="s">
        <v>403</v>
      </c>
      <c r="G558" s="4">
        <v>3</v>
      </c>
      <c r="H558" t="s">
        <v>551</v>
      </c>
    </row>
    <row r="559" spans="1:8" x14ac:dyDescent="0.35">
      <c r="A559" t="s">
        <v>8</v>
      </c>
      <c r="B559" t="s">
        <v>401</v>
      </c>
      <c r="C559">
        <v>6</v>
      </c>
      <c r="D559">
        <v>-167.49099999999899</v>
      </c>
      <c r="E559" t="s">
        <v>402</v>
      </c>
      <c r="F559" t="s">
        <v>408</v>
      </c>
      <c r="G559" s="4">
        <v>1</v>
      </c>
      <c r="H559" t="s">
        <v>552</v>
      </c>
    </row>
    <row r="560" spans="1:8" x14ac:dyDescent="0.35">
      <c r="A560" t="s">
        <v>8</v>
      </c>
      <c r="B560" t="s">
        <v>401</v>
      </c>
      <c r="C560">
        <v>6</v>
      </c>
      <c r="D560">
        <v>-158.72799999999901</v>
      </c>
      <c r="E560" t="s">
        <v>402</v>
      </c>
      <c r="F560" t="s">
        <v>418</v>
      </c>
      <c r="G560" s="4">
        <v>4</v>
      </c>
      <c r="H560" t="s">
        <v>553</v>
      </c>
    </row>
    <row r="561" spans="1:8" x14ac:dyDescent="0.35">
      <c r="A561" t="s">
        <v>8</v>
      </c>
      <c r="B561" t="s">
        <v>401</v>
      </c>
      <c r="C561">
        <v>6</v>
      </c>
      <c r="D561">
        <v>-154.76400000000001</v>
      </c>
      <c r="E561" t="s">
        <v>402</v>
      </c>
      <c r="F561" t="s">
        <v>403</v>
      </c>
      <c r="G561" s="4">
        <v>3</v>
      </c>
      <c r="H561" t="s">
        <v>554</v>
      </c>
    </row>
    <row r="562" spans="1:8" x14ac:dyDescent="0.35">
      <c r="A562" t="s">
        <v>8</v>
      </c>
      <c r="B562" t="s">
        <v>401</v>
      </c>
      <c r="C562">
        <v>6</v>
      </c>
      <c r="D562">
        <v>-150.46199999999999</v>
      </c>
      <c r="E562" t="s">
        <v>402</v>
      </c>
      <c r="F562" t="s">
        <v>428</v>
      </c>
      <c r="G562" s="4">
        <v>2</v>
      </c>
      <c r="H562" t="s">
        <v>555</v>
      </c>
    </row>
    <row r="563" spans="1:8" x14ac:dyDescent="0.35">
      <c r="A563" t="s">
        <v>8</v>
      </c>
      <c r="B563" t="s">
        <v>401</v>
      </c>
      <c r="C563">
        <v>6</v>
      </c>
      <c r="D563">
        <v>-140.262</v>
      </c>
      <c r="E563" t="s">
        <v>405</v>
      </c>
      <c r="F563" t="s">
        <v>414</v>
      </c>
      <c r="G563" s="4">
        <v>2</v>
      </c>
      <c r="H563" t="s">
        <v>556</v>
      </c>
    </row>
    <row r="564" spans="1:8" x14ac:dyDescent="0.35">
      <c r="A564" t="s">
        <v>8</v>
      </c>
      <c r="B564" t="s">
        <v>401</v>
      </c>
      <c r="C564">
        <v>6</v>
      </c>
      <c r="D564">
        <v>-135.85299999999901</v>
      </c>
      <c r="E564" t="s">
        <v>402</v>
      </c>
      <c r="F564" t="s">
        <v>408</v>
      </c>
      <c r="G564" s="4">
        <v>1</v>
      </c>
      <c r="H564" t="s">
        <v>557</v>
      </c>
    </row>
    <row r="565" spans="1:8" x14ac:dyDescent="0.35">
      <c r="A565" t="s">
        <v>8</v>
      </c>
      <c r="B565" t="s">
        <v>401</v>
      </c>
      <c r="C565">
        <v>6</v>
      </c>
      <c r="D565">
        <v>-134.01400000000001</v>
      </c>
      <c r="E565" t="s">
        <v>405</v>
      </c>
      <c r="F565" t="s">
        <v>412</v>
      </c>
      <c r="G565" s="4">
        <v>4</v>
      </c>
      <c r="H565" t="s">
        <v>139</v>
      </c>
    </row>
    <row r="566" spans="1:8" x14ac:dyDescent="0.35">
      <c r="A566" t="s">
        <v>8</v>
      </c>
      <c r="B566" t="s">
        <v>401</v>
      </c>
      <c r="C566">
        <v>6</v>
      </c>
      <c r="D566">
        <v>-127.542</v>
      </c>
      <c r="E566" t="s">
        <v>405</v>
      </c>
      <c r="F566" t="s">
        <v>406</v>
      </c>
      <c r="G566" s="4">
        <v>1</v>
      </c>
      <c r="H566" t="s">
        <v>139</v>
      </c>
    </row>
    <row r="567" spans="1:8" x14ac:dyDescent="0.35">
      <c r="A567" t="s">
        <v>8</v>
      </c>
      <c r="B567" t="s">
        <v>401</v>
      </c>
      <c r="C567">
        <v>6</v>
      </c>
      <c r="D567">
        <v>-125.443</v>
      </c>
      <c r="E567" t="s">
        <v>405</v>
      </c>
      <c r="F567" t="s">
        <v>410</v>
      </c>
      <c r="G567" s="4">
        <v>3</v>
      </c>
      <c r="H567" t="s">
        <v>139</v>
      </c>
    </row>
    <row r="568" spans="1:8" x14ac:dyDescent="0.35">
      <c r="A568" t="s">
        <v>8</v>
      </c>
      <c r="B568" t="s">
        <v>401</v>
      </c>
      <c r="C568">
        <v>6</v>
      </c>
      <c r="D568">
        <v>-120.94199999999999</v>
      </c>
      <c r="E568" t="s">
        <v>405</v>
      </c>
      <c r="F568" t="s">
        <v>414</v>
      </c>
      <c r="G568" s="4">
        <v>2</v>
      </c>
      <c r="H568" t="s">
        <v>558</v>
      </c>
    </row>
    <row r="569" spans="1:8" x14ac:dyDescent="0.35">
      <c r="A569" t="s">
        <v>8</v>
      </c>
      <c r="B569" t="s">
        <v>401</v>
      </c>
      <c r="C569">
        <v>6</v>
      </c>
      <c r="D569">
        <v>-110.09099999999999</v>
      </c>
      <c r="E569" t="s">
        <v>402</v>
      </c>
      <c r="F569" t="s">
        <v>418</v>
      </c>
      <c r="G569" s="4">
        <v>4</v>
      </c>
      <c r="H569" t="s">
        <v>559</v>
      </c>
    </row>
    <row r="570" spans="1:8" x14ac:dyDescent="0.35">
      <c r="A570" t="s">
        <v>8</v>
      </c>
      <c r="B570" t="s">
        <v>401</v>
      </c>
      <c r="C570">
        <v>6</v>
      </c>
      <c r="D570">
        <v>-104.265</v>
      </c>
      <c r="E570" t="s">
        <v>402</v>
      </c>
      <c r="F570" t="s">
        <v>408</v>
      </c>
      <c r="G570" s="4">
        <v>1</v>
      </c>
      <c r="H570" t="s">
        <v>560</v>
      </c>
    </row>
    <row r="571" spans="1:8" x14ac:dyDescent="0.35">
      <c r="A571" t="s">
        <v>8</v>
      </c>
      <c r="B571" t="s">
        <v>401</v>
      </c>
      <c r="C571">
        <v>6</v>
      </c>
      <c r="D571">
        <v>-98.245999999999995</v>
      </c>
      <c r="E571" t="s">
        <v>402</v>
      </c>
      <c r="F571" t="s">
        <v>408</v>
      </c>
      <c r="G571" s="4">
        <v>1</v>
      </c>
      <c r="H571" t="s">
        <v>561</v>
      </c>
    </row>
    <row r="572" spans="1:8" x14ac:dyDescent="0.35">
      <c r="A572" t="s">
        <v>8</v>
      </c>
      <c r="B572" t="s">
        <v>401</v>
      </c>
      <c r="C572">
        <v>6</v>
      </c>
      <c r="D572">
        <v>-96.566999999999993</v>
      </c>
      <c r="E572" t="s">
        <v>402</v>
      </c>
      <c r="F572" t="s">
        <v>418</v>
      </c>
      <c r="G572" s="4">
        <v>4</v>
      </c>
      <c r="H572" t="s">
        <v>562</v>
      </c>
    </row>
    <row r="573" spans="1:8" x14ac:dyDescent="0.35">
      <c r="A573" t="s">
        <v>8</v>
      </c>
      <c r="B573" t="s">
        <v>401</v>
      </c>
      <c r="C573">
        <v>6</v>
      </c>
      <c r="D573">
        <v>-85.562999999999903</v>
      </c>
      <c r="E573" t="s">
        <v>402</v>
      </c>
      <c r="F573" t="s">
        <v>408</v>
      </c>
      <c r="G573" s="4">
        <v>1</v>
      </c>
      <c r="H573" t="s">
        <v>563</v>
      </c>
    </row>
    <row r="574" spans="1:8" x14ac:dyDescent="0.35">
      <c r="A574" t="s">
        <v>8</v>
      </c>
      <c r="B574" t="s">
        <v>401</v>
      </c>
      <c r="C574">
        <v>6</v>
      </c>
      <c r="D574">
        <v>-82.210999999999999</v>
      </c>
      <c r="E574" t="s">
        <v>402</v>
      </c>
      <c r="F574" t="s">
        <v>428</v>
      </c>
      <c r="G574" s="4">
        <v>2</v>
      </c>
      <c r="H574" t="s">
        <v>564</v>
      </c>
    </row>
    <row r="575" spans="1:8" x14ac:dyDescent="0.35">
      <c r="A575" t="s">
        <v>8</v>
      </c>
      <c r="B575" t="s">
        <v>401</v>
      </c>
      <c r="C575">
        <v>6</v>
      </c>
      <c r="D575">
        <v>-71.477999999999994</v>
      </c>
      <c r="E575" t="s">
        <v>402</v>
      </c>
      <c r="F575" t="s">
        <v>418</v>
      </c>
      <c r="G575" s="4">
        <v>4</v>
      </c>
      <c r="H575" t="s">
        <v>565</v>
      </c>
    </row>
    <row r="576" spans="1:8" x14ac:dyDescent="0.35">
      <c r="A576" t="s">
        <v>8</v>
      </c>
      <c r="B576" t="s">
        <v>401</v>
      </c>
      <c r="C576">
        <v>6</v>
      </c>
      <c r="D576">
        <v>-62.733999999999902</v>
      </c>
      <c r="E576" t="s">
        <v>402</v>
      </c>
      <c r="F576" t="s">
        <v>418</v>
      </c>
      <c r="G576" s="4">
        <v>4</v>
      </c>
      <c r="H576" t="s">
        <v>566</v>
      </c>
    </row>
    <row r="577" spans="1:8" x14ac:dyDescent="0.35">
      <c r="A577" t="s">
        <v>8</v>
      </c>
      <c r="B577" t="s">
        <v>401</v>
      </c>
      <c r="C577">
        <v>6</v>
      </c>
      <c r="D577">
        <v>-57.170999999999999</v>
      </c>
      <c r="E577" t="s">
        <v>402</v>
      </c>
      <c r="F577" t="s">
        <v>403</v>
      </c>
      <c r="G577" s="4">
        <v>3</v>
      </c>
      <c r="H577" t="s">
        <v>567</v>
      </c>
    </row>
    <row r="578" spans="1:8" x14ac:dyDescent="0.35">
      <c r="A578" t="s">
        <v>8</v>
      </c>
      <c r="B578" t="s">
        <v>401</v>
      </c>
      <c r="C578">
        <v>6</v>
      </c>
      <c r="D578">
        <v>-53.122</v>
      </c>
      <c r="E578" t="s">
        <v>402</v>
      </c>
      <c r="F578" t="s">
        <v>428</v>
      </c>
      <c r="G578" s="4">
        <v>2</v>
      </c>
      <c r="H578" t="s">
        <v>568</v>
      </c>
    </row>
    <row r="579" spans="1:8" x14ac:dyDescent="0.35">
      <c r="A579" t="s">
        <v>8</v>
      </c>
      <c r="B579" t="s">
        <v>401</v>
      </c>
      <c r="C579">
        <v>6</v>
      </c>
      <c r="D579">
        <v>-35.459000000000003</v>
      </c>
      <c r="E579" t="s">
        <v>402</v>
      </c>
      <c r="F579" t="s">
        <v>418</v>
      </c>
      <c r="G579" s="4">
        <v>4</v>
      </c>
      <c r="H579" t="s">
        <v>569</v>
      </c>
    </row>
    <row r="580" spans="1:8" x14ac:dyDescent="0.35">
      <c r="A580" t="s">
        <v>8</v>
      </c>
      <c r="B580" t="s">
        <v>401</v>
      </c>
      <c r="C580">
        <v>6</v>
      </c>
      <c r="D580">
        <v>-35.381</v>
      </c>
      <c r="E580" t="s">
        <v>402</v>
      </c>
      <c r="F580" t="s">
        <v>408</v>
      </c>
      <c r="G580" s="4">
        <v>1</v>
      </c>
      <c r="H580" t="s">
        <v>570</v>
      </c>
    </row>
    <row r="581" spans="1:8" x14ac:dyDescent="0.35">
      <c r="A581" t="s">
        <v>8</v>
      </c>
      <c r="B581" t="s">
        <v>401</v>
      </c>
      <c r="C581">
        <v>6</v>
      </c>
      <c r="D581">
        <v>-30.561</v>
      </c>
      <c r="E581" t="s">
        <v>402</v>
      </c>
      <c r="F581" t="s">
        <v>428</v>
      </c>
      <c r="G581" s="4">
        <v>2</v>
      </c>
      <c r="H581" t="s">
        <v>571</v>
      </c>
    </row>
    <row r="582" spans="1:8" x14ac:dyDescent="0.35">
      <c r="A582" t="s">
        <v>8</v>
      </c>
      <c r="B582" t="s">
        <v>401</v>
      </c>
      <c r="C582">
        <v>6</v>
      </c>
      <c r="D582">
        <v>-27.417999999999999</v>
      </c>
      <c r="E582" t="s">
        <v>405</v>
      </c>
      <c r="F582" t="s">
        <v>414</v>
      </c>
      <c r="G582" s="4">
        <v>2</v>
      </c>
      <c r="H582" t="s">
        <v>572</v>
      </c>
    </row>
    <row r="583" spans="1:8" x14ac:dyDescent="0.35">
      <c r="A583" t="s">
        <v>8</v>
      </c>
      <c r="B583" t="s">
        <v>401</v>
      </c>
      <c r="C583">
        <v>6</v>
      </c>
      <c r="D583">
        <v>198.40199999999999</v>
      </c>
      <c r="E583" t="s">
        <v>402</v>
      </c>
      <c r="F583" t="s">
        <v>418</v>
      </c>
      <c r="G583" s="4">
        <v>4</v>
      </c>
      <c r="H583" t="s">
        <v>573</v>
      </c>
    </row>
    <row r="584" spans="1:8" x14ac:dyDescent="0.35">
      <c r="A584" t="s">
        <v>8</v>
      </c>
      <c r="B584" t="s">
        <v>401</v>
      </c>
      <c r="C584">
        <v>6</v>
      </c>
      <c r="D584">
        <v>218.03700000000001</v>
      </c>
      <c r="E584" t="s">
        <v>405</v>
      </c>
      <c r="F584" t="s">
        <v>414</v>
      </c>
      <c r="G584" s="4">
        <v>2</v>
      </c>
      <c r="H584" t="s">
        <v>574</v>
      </c>
    </row>
    <row r="585" spans="1:8" x14ac:dyDescent="0.35">
      <c r="A585" t="s">
        <v>8</v>
      </c>
      <c r="B585" t="s">
        <v>575</v>
      </c>
      <c r="C585">
        <v>5</v>
      </c>
      <c r="D585">
        <v>-389.99400000000003</v>
      </c>
      <c r="E585" t="s">
        <v>576</v>
      </c>
      <c r="F585" t="s">
        <v>577</v>
      </c>
      <c r="G585" s="4">
        <v>3</v>
      </c>
      <c r="H585" t="s">
        <v>578</v>
      </c>
    </row>
    <row r="586" spans="1:8" x14ac:dyDescent="0.35">
      <c r="A586" t="s">
        <v>8</v>
      </c>
      <c r="B586" t="s">
        <v>575</v>
      </c>
      <c r="C586">
        <v>5</v>
      </c>
      <c r="D586">
        <v>-387.33699999999999</v>
      </c>
      <c r="E586" t="s">
        <v>579</v>
      </c>
      <c r="F586" t="s">
        <v>580</v>
      </c>
      <c r="G586" s="4">
        <v>2</v>
      </c>
      <c r="H586" t="s">
        <v>76</v>
      </c>
    </row>
    <row r="587" spans="1:8" x14ac:dyDescent="0.35">
      <c r="A587" t="s">
        <v>8</v>
      </c>
      <c r="B587" t="s">
        <v>575</v>
      </c>
      <c r="C587">
        <v>5</v>
      </c>
      <c r="D587">
        <v>-381.59399999999999</v>
      </c>
      <c r="E587" t="s">
        <v>576</v>
      </c>
      <c r="F587" t="s">
        <v>581</v>
      </c>
      <c r="G587" s="4">
        <v>1</v>
      </c>
      <c r="H587" t="s">
        <v>582</v>
      </c>
    </row>
    <row r="588" spans="1:8" x14ac:dyDescent="0.35">
      <c r="A588" t="s">
        <v>8</v>
      </c>
      <c r="B588" t="s">
        <v>575</v>
      </c>
      <c r="C588">
        <v>5</v>
      </c>
      <c r="D588">
        <v>-381.39499999999998</v>
      </c>
      <c r="E588" t="s">
        <v>576</v>
      </c>
      <c r="F588" t="s">
        <v>577</v>
      </c>
      <c r="G588" s="4">
        <v>3</v>
      </c>
      <c r="H588" t="s">
        <v>583</v>
      </c>
    </row>
    <row r="589" spans="1:8" x14ac:dyDescent="0.35">
      <c r="A589" t="s">
        <v>8</v>
      </c>
      <c r="B589" t="s">
        <v>575</v>
      </c>
      <c r="C589">
        <v>5</v>
      </c>
      <c r="D589">
        <v>-380.096</v>
      </c>
      <c r="E589" t="s">
        <v>576</v>
      </c>
      <c r="F589" t="s">
        <v>584</v>
      </c>
      <c r="G589" s="4">
        <v>2</v>
      </c>
      <c r="H589" t="s">
        <v>585</v>
      </c>
    </row>
    <row r="590" spans="1:8" x14ac:dyDescent="0.35">
      <c r="A590" t="s">
        <v>8</v>
      </c>
      <c r="B590" t="s">
        <v>575</v>
      </c>
      <c r="C590">
        <v>5</v>
      </c>
      <c r="D590">
        <v>-376.589</v>
      </c>
      <c r="E590" t="s">
        <v>579</v>
      </c>
      <c r="F590" t="s">
        <v>586</v>
      </c>
      <c r="G590" s="4">
        <v>3</v>
      </c>
      <c r="H590" t="s">
        <v>587</v>
      </c>
    </row>
    <row r="591" spans="1:8" x14ac:dyDescent="0.35">
      <c r="A591" t="s">
        <v>8</v>
      </c>
      <c r="B591" t="s">
        <v>575</v>
      </c>
      <c r="C591">
        <v>5</v>
      </c>
      <c r="D591">
        <v>-375.87299999999999</v>
      </c>
      <c r="E591" t="s">
        <v>579</v>
      </c>
      <c r="F591" t="s">
        <v>588</v>
      </c>
      <c r="G591" s="4">
        <v>1</v>
      </c>
      <c r="H591" t="s">
        <v>589</v>
      </c>
    </row>
    <row r="592" spans="1:8" x14ac:dyDescent="0.35">
      <c r="A592" t="s">
        <v>8</v>
      </c>
      <c r="B592" t="s">
        <v>575</v>
      </c>
      <c r="C592">
        <v>5</v>
      </c>
      <c r="D592">
        <v>-372.16699999999997</v>
      </c>
      <c r="E592" t="s">
        <v>576</v>
      </c>
      <c r="F592" t="s">
        <v>577</v>
      </c>
      <c r="G592" s="4">
        <v>3</v>
      </c>
      <c r="H592" t="s">
        <v>590</v>
      </c>
    </row>
    <row r="593" spans="1:8" x14ac:dyDescent="0.35">
      <c r="A593" t="s">
        <v>8</v>
      </c>
      <c r="B593" t="s">
        <v>575</v>
      </c>
      <c r="C593">
        <v>5</v>
      </c>
      <c r="D593">
        <v>-371.553</v>
      </c>
      <c r="E593" t="s">
        <v>579</v>
      </c>
      <c r="F593" t="s">
        <v>586</v>
      </c>
      <c r="G593" s="4">
        <v>3</v>
      </c>
      <c r="H593" t="s">
        <v>55</v>
      </c>
    </row>
    <row r="594" spans="1:8" x14ac:dyDescent="0.35">
      <c r="A594" t="s">
        <v>8</v>
      </c>
      <c r="B594" t="s">
        <v>575</v>
      </c>
      <c r="C594">
        <v>5</v>
      </c>
      <c r="D594">
        <v>-370.31599999999997</v>
      </c>
      <c r="E594" t="s">
        <v>579</v>
      </c>
      <c r="F594" t="s">
        <v>591</v>
      </c>
      <c r="G594" s="4">
        <v>4</v>
      </c>
      <c r="H594" t="s">
        <v>592</v>
      </c>
    </row>
    <row r="595" spans="1:8" x14ac:dyDescent="0.35">
      <c r="A595" t="s">
        <v>8</v>
      </c>
      <c r="B595" t="s">
        <v>575</v>
      </c>
      <c r="C595">
        <v>5</v>
      </c>
      <c r="D595">
        <v>-370.28500000000003</v>
      </c>
      <c r="E595" t="s">
        <v>579</v>
      </c>
      <c r="F595" t="s">
        <v>580</v>
      </c>
      <c r="G595" s="4">
        <v>2</v>
      </c>
      <c r="H595" t="s">
        <v>55</v>
      </c>
    </row>
    <row r="596" spans="1:8" x14ac:dyDescent="0.35">
      <c r="A596" t="s">
        <v>8</v>
      </c>
      <c r="B596" t="s">
        <v>575</v>
      </c>
      <c r="C596">
        <v>5</v>
      </c>
      <c r="D596">
        <v>-368.366999999999</v>
      </c>
      <c r="E596" t="s">
        <v>576</v>
      </c>
      <c r="F596" t="s">
        <v>584</v>
      </c>
      <c r="G596" s="4">
        <v>2</v>
      </c>
      <c r="H596" t="s">
        <v>593</v>
      </c>
    </row>
    <row r="597" spans="1:8" x14ac:dyDescent="0.35">
      <c r="A597" t="s">
        <v>8</v>
      </c>
      <c r="B597" t="s">
        <v>575</v>
      </c>
      <c r="C597">
        <v>5</v>
      </c>
      <c r="D597">
        <v>-366.85</v>
      </c>
      <c r="E597" t="s">
        <v>579</v>
      </c>
      <c r="F597" t="s">
        <v>591</v>
      </c>
      <c r="G597" s="4">
        <v>4</v>
      </c>
      <c r="H597" t="s">
        <v>594</v>
      </c>
    </row>
    <row r="598" spans="1:8" x14ac:dyDescent="0.35">
      <c r="A598" t="s">
        <v>8</v>
      </c>
      <c r="B598" t="s">
        <v>575</v>
      </c>
      <c r="C598">
        <v>5</v>
      </c>
      <c r="D598">
        <v>-363.53</v>
      </c>
      <c r="E598" t="s">
        <v>576</v>
      </c>
      <c r="F598" t="s">
        <v>584</v>
      </c>
      <c r="G598" s="4">
        <v>2</v>
      </c>
      <c r="H598" t="s">
        <v>595</v>
      </c>
    </row>
    <row r="599" spans="1:8" x14ac:dyDescent="0.35">
      <c r="A599" t="s">
        <v>8</v>
      </c>
      <c r="B599" t="s">
        <v>575</v>
      </c>
      <c r="C599">
        <v>5</v>
      </c>
      <c r="D599">
        <v>-360.04300000000001</v>
      </c>
      <c r="E599" t="s">
        <v>596</v>
      </c>
      <c r="F599" t="s">
        <v>597</v>
      </c>
      <c r="G599" s="4">
        <v>3</v>
      </c>
      <c r="H599" t="s">
        <v>598</v>
      </c>
    </row>
    <row r="600" spans="1:8" x14ac:dyDescent="0.35">
      <c r="A600" t="s">
        <v>8</v>
      </c>
      <c r="B600" t="s">
        <v>575</v>
      </c>
      <c r="C600">
        <v>5</v>
      </c>
      <c r="D600">
        <v>-356.75</v>
      </c>
      <c r="E600" t="s">
        <v>596</v>
      </c>
      <c r="F600" t="s">
        <v>599</v>
      </c>
      <c r="G600" s="4">
        <v>4</v>
      </c>
      <c r="H600" t="s">
        <v>600</v>
      </c>
    </row>
    <row r="601" spans="1:8" x14ac:dyDescent="0.35">
      <c r="A601" t="s">
        <v>8</v>
      </c>
      <c r="B601" t="s">
        <v>575</v>
      </c>
      <c r="C601">
        <v>5</v>
      </c>
      <c r="D601">
        <v>-353.44299999999998</v>
      </c>
      <c r="E601" t="s">
        <v>579</v>
      </c>
      <c r="F601" t="s">
        <v>591</v>
      </c>
      <c r="G601" s="4">
        <v>4</v>
      </c>
      <c r="H601" t="s">
        <v>601</v>
      </c>
    </row>
    <row r="602" spans="1:8" x14ac:dyDescent="0.35">
      <c r="A602" t="s">
        <v>8</v>
      </c>
      <c r="B602" t="s">
        <v>575</v>
      </c>
      <c r="C602">
        <v>5</v>
      </c>
      <c r="D602">
        <v>-351.486999999999</v>
      </c>
      <c r="E602" t="s">
        <v>596</v>
      </c>
      <c r="F602" t="s">
        <v>602</v>
      </c>
      <c r="G602" s="4">
        <v>2</v>
      </c>
      <c r="H602" t="s">
        <v>415</v>
      </c>
    </row>
    <row r="603" spans="1:8" x14ac:dyDescent="0.35">
      <c r="A603" t="s">
        <v>8</v>
      </c>
      <c r="B603" t="s">
        <v>575</v>
      </c>
      <c r="C603">
        <v>5</v>
      </c>
      <c r="D603">
        <v>-349.90199999999999</v>
      </c>
      <c r="E603" t="s">
        <v>596</v>
      </c>
      <c r="F603" t="s">
        <v>599</v>
      </c>
      <c r="G603" s="4">
        <v>4</v>
      </c>
      <c r="H603" t="s">
        <v>603</v>
      </c>
    </row>
    <row r="604" spans="1:8" x14ac:dyDescent="0.35">
      <c r="A604" t="s">
        <v>8</v>
      </c>
      <c r="B604" t="s">
        <v>575</v>
      </c>
      <c r="C604">
        <v>5</v>
      </c>
      <c r="D604">
        <v>-349.08</v>
      </c>
      <c r="E604" t="s">
        <v>579</v>
      </c>
      <c r="F604" t="s">
        <v>588</v>
      </c>
      <c r="G604" s="4">
        <v>1</v>
      </c>
      <c r="H604" t="s">
        <v>604</v>
      </c>
    </row>
    <row r="605" spans="1:8" x14ac:dyDescent="0.35">
      <c r="A605" t="s">
        <v>8</v>
      </c>
      <c r="B605" t="s">
        <v>575</v>
      </c>
      <c r="C605">
        <v>5</v>
      </c>
      <c r="D605">
        <v>-346.63099999999997</v>
      </c>
      <c r="E605" t="s">
        <v>579</v>
      </c>
      <c r="F605" t="s">
        <v>586</v>
      </c>
      <c r="G605" s="4">
        <v>3</v>
      </c>
      <c r="H605" t="s">
        <v>605</v>
      </c>
    </row>
    <row r="606" spans="1:8" x14ac:dyDescent="0.35">
      <c r="A606" t="s">
        <v>8</v>
      </c>
      <c r="B606" t="s">
        <v>575</v>
      </c>
      <c r="C606">
        <v>5</v>
      </c>
      <c r="D606">
        <v>-345.178</v>
      </c>
      <c r="E606" t="s">
        <v>596</v>
      </c>
      <c r="F606" t="s">
        <v>599</v>
      </c>
      <c r="G606" s="4">
        <v>4</v>
      </c>
      <c r="H606" t="s">
        <v>606</v>
      </c>
    </row>
    <row r="607" spans="1:8" x14ac:dyDescent="0.35">
      <c r="A607" t="s">
        <v>8</v>
      </c>
      <c r="B607" t="s">
        <v>575</v>
      </c>
      <c r="C607">
        <v>5</v>
      </c>
      <c r="D607">
        <v>-342.745</v>
      </c>
      <c r="E607" t="s">
        <v>579</v>
      </c>
      <c r="F607" t="s">
        <v>591</v>
      </c>
      <c r="G607" s="4">
        <v>4</v>
      </c>
      <c r="H607" t="s">
        <v>607</v>
      </c>
    </row>
    <row r="608" spans="1:8" x14ac:dyDescent="0.35">
      <c r="A608" t="s">
        <v>8</v>
      </c>
      <c r="B608" t="s">
        <v>575</v>
      </c>
      <c r="C608">
        <v>5</v>
      </c>
      <c r="D608">
        <v>-342.38499999999999</v>
      </c>
      <c r="E608" t="s">
        <v>579</v>
      </c>
      <c r="F608" t="s">
        <v>580</v>
      </c>
      <c r="G608" s="4">
        <v>2</v>
      </c>
      <c r="H608" t="s">
        <v>119</v>
      </c>
    </row>
    <row r="609" spans="1:8" x14ac:dyDescent="0.35">
      <c r="A609" t="s">
        <v>8</v>
      </c>
      <c r="B609" t="s">
        <v>575</v>
      </c>
      <c r="C609">
        <v>5</v>
      </c>
      <c r="D609">
        <v>-333.42899999999997</v>
      </c>
      <c r="E609" t="s">
        <v>579</v>
      </c>
      <c r="F609" t="s">
        <v>580</v>
      </c>
      <c r="G609" s="4">
        <v>2</v>
      </c>
      <c r="H609" t="s">
        <v>608</v>
      </c>
    </row>
    <row r="610" spans="1:8" x14ac:dyDescent="0.35">
      <c r="A610" t="s">
        <v>8</v>
      </c>
      <c r="B610" t="s">
        <v>575</v>
      </c>
      <c r="C610">
        <v>5</v>
      </c>
      <c r="D610">
        <v>-329.72300000000001</v>
      </c>
      <c r="E610" t="s">
        <v>579</v>
      </c>
      <c r="F610" t="s">
        <v>580</v>
      </c>
      <c r="G610" s="4">
        <v>2</v>
      </c>
      <c r="H610" t="s">
        <v>609</v>
      </c>
    </row>
    <row r="611" spans="1:8" x14ac:dyDescent="0.35">
      <c r="A611" t="s">
        <v>8</v>
      </c>
      <c r="B611" t="s">
        <v>575</v>
      </c>
      <c r="C611">
        <v>5</v>
      </c>
      <c r="D611">
        <v>-326.73399999999998</v>
      </c>
      <c r="E611" t="s">
        <v>576</v>
      </c>
      <c r="F611" t="s">
        <v>581</v>
      </c>
      <c r="G611" s="4">
        <v>1</v>
      </c>
      <c r="H611" t="s">
        <v>610</v>
      </c>
    </row>
    <row r="612" spans="1:8" x14ac:dyDescent="0.35">
      <c r="A612" t="s">
        <v>8</v>
      </c>
      <c r="B612" t="s">
        <v>575</v>
      </c>
      <c r="C612">
        <v>5</v>
      </c>
      <c r="D612">
        <v>-323.49</v>
      </c>
      <c r="E612" t="s">
        <v>579</v>
      </c>
      <c r="F612" t="s">
        <v>588</v>
      </c>
      <c r="G612" s="4">
        <v>1</v>
      </c>
      <c r="H612" t="s">
        <v>611</v>
      </c>
    </row>
    <row r="613" spans="1:8" x14ac:dyDescent="0.35">
      <c r="A613" t="s">
        <v>8</v>
      </c>
      <c r="B613" t="s">
        <v>575</v>
      </c>
      <c r="C613">
        <v>5</v>
      </c>
      <c r="D613">
        <v>-318.20599999999899</v>
      </c>
      <c r="E613" t="s">
        <v>579</v>
      </c>
      <c r="F613" t="s">
        <v>586</v>
      </c>
      <c r="G613" s="4">
        <v>3</v>
      </c>
      <c r="H613" t="s">
        <v>612</v>
      </c>
    </row>
    <row r="614" spans="1:8" x14ac:dyDescent="0.35">
      <c r="A614" t="s">
        <v>8</v>
      </c>
      <c r="B614" t="s">
        <v>575</v>
      </c>
      <c r="C614">
        <v>5</v>
      </c>
      <c r="D614">
        <v>-316.38400000000001</v>
      </c>
      <c r="E614" t="s">
        <v>596</v>
      </c>
      <c r="F614" t="s">
        <v>597</v>
      </c>
      <c r="G614" s="4">
        <v>3</v>
      </c>
      <c r="H614" t="s">
        <v>613</v>
      </c>
    </row>
    <row r="615" spans="1:8" x14ac:dyDescent="0.35">
      <c r="A615" t="s">
        <v>8</v>
      </c>
      <c r="B615" t="s">
        <v>575</v>
      </c>
      <c r="C615">
        <v>5</v>
      </c>
      <c r="D615">
        <v>-309.75799999999998</v>
      </c>
      <c r="E615" t="s">
        <v>596</v>
      </c>
      <c r="F615" t="s">
        <v>602</v>
      </c>
      <c r="G615" s="4">
        <v>2</v>
      </c>
      <c r="H615" t="s">
        <v>614</v>
      </c>
    </row>
    <row r="616" spans="1:8" x14ac:dyDescent="0.35">
      <c r="A616" t="s">
        <v>8</v>
      </c>
      <c r="B616" t="s">
        <v>575</v>
      </c>
      <c r="C616">
        <v>5</v>
      </c>
      <c r="D616">
        <v>-304.83999999999997</v>
      </c>
      <c r="E616" t="s">
        <v>579</v>
      </c>
      <c r="F616" t="s">
        <v>588</v>
      </c>
      <c r="G616" s="4">
        <v>1</v>
      </c>
      <c r="H616" t="s">
        <v>615</v>
      </c>
    </row>
    <row r="617" spans="1:8" x14ac:dyDescent="0.35">
      <c r="A617" t="s">
        <v>8</v>
      </c>
      <c r="B617" t="s">
        <v>575</v>
      </c>
      <c r="C617">
        <v>5</v>
      </c>
      <c r="D617">
        <v>-302.55500000000001</v>
      </c>
      <c r="E617" t="s">
        <v>579</v>
      </c>
      <c r="F617" t="s">
        <v>591</v>
      </c>
      <c r="G617" s="4">
        <v>4</v>
      </c>
      <c r="H617" t="b">
        <v>1</v>
      </c>
    </row>
    <row r="618" spans="1:8" x14ac:dyDescent="0.35">
      <c r="A618" t="s">
        <v>8</v>
      </c>
      <c r="B618" t="s">
        <v>575</v>
      </c>
      <c r="C618">
        <v>5</v>
      </c>
      <c r="D618">
        <v>-299.83499999999998</v>
      </c>
      <c r="E618" t="s">
        <v>579</v>
      </c>
      <c r="F618" t="s">
        <v>580</v>
      </c>
      <c r="G618" s="4">
        <v>2</v>
      </c>
      <c r="H618" t="s">
        <v>616</v>
      </c>
    </row>
    <row r="619" spans="1:8" x14ac:dyDescent="0.35">
      <c r="A619" t="s">
        <v>8</v>
      </c>
      <c r="B619" t="s">
        <v>575</v>
      </c>
      <c r="C619">
        <v>5</v>
      </c>
      <c r="D619">
        <v>-294.72899999999998</v>
      </c>
      <c r="E619" t="s">
        <v>596</v>
      </c>
      <c r="F619" t="s">
        <v>599</v>
      </c>
      <c r="G619" s="4">
        <v>4</v>
      </c>
      <c r="H619" t="s">
        <v>617</v>
      </c>
    </row>
    <row r="620" spans="1:8" x14ac:dyDescent="0.35">
      <c r="A620" t="s">
        <v>8</v>
      </c>
      <c r="B620" t="s">
        <v>575</v>
      </c>
      <c r="C620">
        <v>5</v>
      </c>
      <c r="D620">
        <v>-289.00299999999999</v>
      </c>
      <c r="E620" t="s">
        <v>579</v>
      </c>
      <c r="F620" t="s">
        <v>591</v>
      </c>
      <c r="G620" s="4">
        <v>4</v>
      </c>
      <c r="H620" t="s">
        <v>618</v>
      </c>
    </row>
    <row r="621" spans="1:8" x14ac:dyDescent="0.35">
      <c r="A621" t="s">
        <v>8</v>
      </c>
      <c r="B621" t="s">
        <v>575</v>
      </c>
      <c r="C621">
        <v>5</v>
      </c>
      <c r="D621">
        <v>-286.93700000000001</v>
      </c>
      <c r="E621" t="s">
        <v>576</v>
      </c>
      <c r="F621" t="s">
        <v>577</v>
      </c>
      <c r="G621" s="4">
        <v>3</v>
      </c>
      <c r="H621" t="s">
        <v>619</v>
      </c>
    </row>
    <row r="622" spans="1:8" x14ac:dyDescent="0.35">
      <c r="A622" t="s">
        <v>8</v>
      </c>
      <c r="B622" t="s">
        <v>575</v>
      </c>
      <c r="C622">
        <v>5</v>
      </c>
      <c r="D622">
        <v>-282.27600000000001</v>
      </c>
      <c r="E622" t="s">
        <v>579</v>
      </c>
      <c r="F622" t="s">
        <v>586</v>
      </c>
      <c r="G622" s="4">
        <v>3</v>
      </c>
      <c r="H622" t="s">
        <v>620</v>
      </c>
    </row>
    <row r="623" spans="1:8" x14ac:dyDescent="0.35">
      <c r="A623" t="s">
        <v>8</v>
      </c>
      <c r="B623" t="s">
        <v>575</v>
      </c>
      <c r="C623">
        <v>5</v>
      </c>
      <c r="D623">
        <v>-276.017</v>
      </c>
      <c r="E623" t="s">
        <v>579</v>
      </c>
      <c r="F623" t="s">
        <v>580</v>
      </c>
      <c r="G623" s="4">
        <v>2</v>
      </c>
      <c r="H623" t="s">
        <v>621</v>
      </c>
    </row>
    <row r="624" spans="1:8" x14ac:dyDescent="0.35">
      <c r="A624" t="s">
        <v>8</v>
      </c>
      <c r="B624" t="s">
        <v>575</v>
      </c>
      <c r="C624">
        <v>5</v>
      </c>
      <c r="D624">
        <v>-274.25200000000001</v>
      </c>
      <c r="E624" t="s">
        <v>596</v>
      </c>
      <c r="F624" t="s">
        <v>597</v>
      </c>
      <c r="G624" s="4">
        <v>3</v>
      </c>
      <c r="H624" t="s">
        <v>622</v>
      </c>
    </row>
    <row r="625" spans="1:8" x14ac:dyDescent="0.35">
      <c r="A625" t="s">
        <v>8</v>
      </c>
      <c r="B625" t="s">
        <v>575</v>
      </c>
      <c r="C625">
        <v>5</v>
      </c>
      <c r="D625">
        <v>-271.640999999999</v>
      </c>
      <c r="E625" t="s">
        <v>579</v>
      </c>
      <c r="F625" t="s">
        <v>580</v>
      </c>
      <c r="G625" s="4">
        <v>2</v>
      </c>
      <c r="H625" t="s">
        <v>623</v>
      </c>
    </row>
    <row r="626" spans="1:8" x14ac:dyDescent="0.35">
      <c r="A626" t="s">
        <v>8</v>
      </c>
      <c r="B626" t="s">
        <v>575</v>
      </c>
      <c r="C626">
        <v>5</v>
      </c>
      <c r="D626">
        <v>-267.74099999999999</v>
      </c>
      <c r="E626" t="s">
        <v>596</v>
      </c>
      <c r="F626" t="s">
        <v>599</v>
      </c>
      <c r="G626" s="4">
        <v>4</v>
      </c>
      <c r="H626" t="s">
        <v>624</v>
      </c>
    </row>
    <row r="627" spans="1:8" x14ac:dyDescent="0.35">
      <c r="A627" t="s">
        <v>8</v>
      </c>
      <c r="B627" t="s">
        <v>575</v>
      </c>
      <c r="C627">
        <v>5</v>
      </c>
      <c r="D627">
        <v>-265.40899999999999</v>
      </c>
      <c r="E627" t="s">
        <v>579</v>
      </c>
      <c r="F627" t="s">
        <v>586</v>
      </c>
      <c r="G627" s="4">
        <v>3</v>
      </c>
      <c r="H627" t="s">
        <v>625</v>
      </c>
    </row>
    <row r="628" spans="1:8" x14ac:dyDescent="0.35">
      <c r="A628" t="s">
        <v>8</v>
      </c>
      <c r="B628" t="s">
        <v>575</v>
      </c>
      <c r="C628">
        <v>5</v>
      </c>
      <c r="D628">
        <v>-263.113</v>
      </c>
      <c r="E628" t="s">
        <v>576</v>
      </c>
      <c r="F628" t="s">
        <v>577</v>
      </c>
      <c r="G628" s="4">
        <v>3</v>
      </c>
      <c r="H628" t="s">
        <v>626</v>
      </c>
    </row>
    <row r="629" spans="1:8" x14ac:dyDescent="0.35">
      <c r="A629" t="s">
        <v>8</v>
      </c>
      <c r="B629" t="s">
        <v>575</v>
      </c>
      <c r="C629">
        <v>5</v>
      </c>
      <c r="D629">
        <v>-262.18</v>
      </c>
      <c r="E629" t="s">
        <v>579</v>
      </c>
      <c r="F629" t="s">
        <v>586</v>
      </c>
      <c r="G629" s="4">
        <v>3</v>
      </c>
      <c r="H629" t="s">
        <v>627</v>
      </c>
    </row>
    <row r="630" spans="1:8" x14ac:dyDescent="0.35">
      <c r="A630" t="s">
        <v>8</v>
      </c>
      <c r="B630" t="s">
        <v>575</v>
      </c>
      <c r="C630">
        <v>5</v>
      </c>
      <c r="D630">
        <v>-259.48099999999999</v>
      </c>
      <c r="E630" t="s">
        <v>579</v>
      </c>
      <c r="F630" t="s">
        <v>580</v>
      </c>
      <c r="G630" s="4">
        <v>2</v>
      </c>
      <c r="H630">
        <v>98</v>
      </c>
    </row>
    <row r="631" spans="1:8" x14ac:dyDescent="0.35">
      <c r="A631" t="s">
        <v>8</v>
      </c>
      <c r="B631" t="s">
        <v>575</v>
      </c>
      <c r="C631">
        <v>5</v>
      </c>
      <c r="D631">
        <v>-258.93099999999998</v>
      </c>
      <c r="E631" t="s">
        <v>579</v>
      </c>
      <c r="F631" t="s">
        <v>591</v>
      </c>
      <c r="G631" s="4">
        <v>4</v>
      </c>
      <c r="H631" t="s">
        <v>628</v>
      </c>
    </row>
    <row r="632" spans="1:8" x14ac:dyDescent="0.35">
      <c r="A632" t="s">
        <v>8</v>
      </c>
      <c r="B632" t="s">
        <v>575</v>
      </c>
      <c r="C632">
        <v>5</v>
      </c>
      <c r="D632">
        <v>-249.38299999999899</v>
      </c>
      <c r="E632" t="s">
        <v>596</v>
      </c>
      <c r="F632" t="s">
        <v>602</v>
      </c>
      <c r="G632" s="4">
        <v>2</v>
      </c>
      <c r="H632" t="s">
        <v>629</v>
      </c>
    </row>
    <row r="633" spans="1:8" x14ac:dyDescent="0.35">
      <c r="A633" t="s">
        <v>8</v>
      </c>
      <c r="B633" t="s">
        <v>575</v>
      </c>
      <c r="C633">
        <v>5</v>
      </c>
      <c r="D633">
        <v>-243.99</v>
      </c>
      <c r="E633" t="s">
        <v>596</v>
      </c>
      <c r="F633" t="s">
        <v>630</v>
      </c>
      <c r="G633" s="4">
        <v>1</v>
      </c>
      <c r="H633" t="s">
        <v>631</v>
      </c>
    </row>
    <row r="634" spans="1:8" x14ac:dyDescent="0.35">
      <c r="A634" t="s">
        <v>8</v>
      </c>
      <c r="B634" t="s">
        <v>575</v>
      </c>
      <c r="C634">
        <v>5</v>
      </c>
      <c r="D634">
        <v>-236.571</v>
      </c>
      <c r="E634" t="s">
        <v>579</v>
      </c>
      <c r="F634" t="s">
        <v>591</v>
      </c>
      <c r="G634" s="4">
        <v>4</v>
      </c>
      <c r="H634" t="s">
        <v>632</v>
      </c>
    </row>
    <row r="635" spans="1:8" x14ac:dyDescent="0.35">
      <c r="A635" t="s">
        <v>8</v>
      </c>
      <c r="B635" t="s">
        <v>575</v>
      </c>
      <c r="C635">
        <v>5</v>
      </c>
      <c r="D635">
        <v>-235.19200000000001</v>
      </c>
      <c r="E635" t="s">
        <v>579</v>
      </c>
      <c r="F635" t="s">
        <v>588</v>
      </c>
      <c r="G635" s="4">
        <v>1</v>
      </c>
      <c r="H635" t="s">
        <v>633</v>
      </c>
    </row>
    <row r="636" spans="1:8" x14ac:dyDescent="0.35">
      <c r="A636" t="s">
        <v>8</v>
      </c>
      <c r="B636" t="s">
        <v>575</v>
      </c>
      <c r="C636">
        <v>5</v>
      </c>
      <c r="D636">
        <v>-234.143</v>
      </c>
      <c r="E636" t="s">
        <v>576</v>
      </c>
      <c r="F636" t="s">
        <v>584</v>
      </c>
      <c r="G636" s="4">
        <v>2</v>
      </c>
      <c r="H636" t="s">
        <v>634</v>
      </c>
    </row>
    <row r="637" spans="1:8" x14ac:dyDescent="0.35">
      <c r="A637" t="s">
        <v>8</v>
      </c>
      <c r="B637" t="s">
        <v>575</v>
      </c>
      <c r="C637">
        <v>5</v>
      </c>
      <c r="D637">
        <v>-233.78399999999999</v>
      </c>
      <c r="E637" t="s">
        <v>579</v>
      </c>
      <c r="F637" t="s">
        <v>586</v>
      </c>
      <c r="G637" s="4">
        <v>3</v>
      </c>
      <c r="H637" t="s">
        <v>635</v>
      </c>
    </row>
    <row r="638" spans="1:8" x14ac:dyDescent="0.35">
      <c r="A638" t="s">
        <v>8</v>
      </c>
      <c r="B638" t="s">
        <v>575</v>
      </c>
      <c r="C638">
        <v>5</v>
      </c>
      <c r="D638">
        <v>-219.84200000000001</v>
      </c>
      <c r="E638" t="s">
        <v>579</v>
      </c>
      <c r="F638" t="s">
        <v>591</v>
      </c>
      <c r="G638" s="4">
        <v>4</v>
      </c>
      <c r="H638" t="s">
        <v>636</v>
      </c>
    </row>
    <row r="639" spans="1:8" x14ac:dyDescent="0.35">
      <c r="A639" t="s">
        <v>8</v>
      </c>
      <c r="B639" t="s">
        <v>575</v>
      </c>
      <c r="C639">
        <v>5</v>
      </c>
      <c r="D639">
        <v>-217.279</v>
      </c>
      <c r="E639" t="s">
        <v>576</v>
      </c>
      <c r="F639" t="s">
        <v>584</v>
      </c>
      <c r="G639" s="4">
        <v>2</v>
      </c>
      <c r="H639" t="s">
        <v>637</v>
      </c>
    </row>
    <row r="640" spans="1:8" x14ac:dyDescent="0.35">
      <c r="A640" t="s">
        <v>8</v>
      </c>
      <c r="B640" t="s">
        <v>575</v>
      </c>
      <c r="C640">
        <v>5</v>
      </c>
      <c r="D640">
        <v>-214.792</v>
      </c>
      <c r="E640" t="s">
        <v>579</v>
      </c>
      <c r="F640" t="s">
        <v>588</v>
      </c>
      <c r="G640" s="4">
        <v>1</v>
      </c>
      <c r="H640" t="s">
        <v>638</v>
      </c>
    </row>
    <row r="641" spans="1:8" x14ac:dyDescent="0.35">
      <c r="A641" t="s">
        <v>8</v>
      </c>
      <c r="B641" t="s">
        <v>575</v>
      </c>
      <c r="C641">
        <v>5</v>
      </c>
      <c r="D641">
        <v>-210.541</v>
      </c>
      <c r="E641" t="s">
        <v>576</v>
      </c>
      <c r="F641" t="s">
        <v>577</v>
      </c>
      <c r="G641" s="4">
        <v>3</v>
      </c>
      <c r="H641" t="s">
        <v>639</v>
      </c>
    </row>
    <row r="642" spans="1:8" x14ac:dyDescent="0.35">
      <c r="A642" t="s">
        <v>8</v>
      </c>
      <c r="B642" t="s">
        <v>575</v>
      </c>
      <c r="C642">
        <v>5</v>
      </c>
      <c r="D642">
        <v>-210.51</v>
      </c>
      <c r="E642" t="s">
        <v>596</v>
      </c>
      <c r="F642" t="s">
        <v>597</v>
      </c>
      <c r="G642" s="4">
        <v>3</v>
      </c>
      <c r="H642" t="s">
        <v>640</v>
      </c>
    </row>
    <row r="643" spans="1:8" x14ac:dyDescent="0.35">
      <c r="A643" t="s">
        <v>8</v>
      </c>
      <c r="B643" t="s">
        <v>575</v>
      </c>
      <c r="C643">
        <v>5</v>
      </c>
      <c r="D643">
        <v>-208.03299999999999</v>
      </c>
      <c r="E643" t="s">
        <v>596</v>
      </c>
      <c r="F643" t="s">
        <v>599</v>
      </c>
      <c r="G643" s="4">
        <v>4</v>
      </c>
      <c r="H643" t="s">
        <v>641</v>
      </c>
    </row>
    <row r="644" spans="1:8" x14ac:dyDescent="0.35">
      <c r="A644" t="s">
        <v>8</v>
      </c>
      <c r="B644" t="s">
        <v>575</v>
      </c>
      <c r="C644">
        <v>5</v>
      </c>
      <c r="D644">
        <v>-207.46599999999901</v>
      </c>
      <c r="E644" t="s">
        <v>579</v>
      </c>
      <c r="F644" t="s">
        <v>588</v>
      </c>
      <c r="G644" s="4">
        <v>1</v>
      </c>
      <c r="H644" t="s">
        <v>642</v>
      </c>
    </row>
    <row r="645" spans="1:8" x14ac:dyDescent="0.35">
      <c r="A645" t="s">
        <v>8</v>
      </c>
      <c r="B645" t="s">
        <v>575</v>
      </c>
      <c r="C645">
        <v>5</v>
      </c>
      <c r="D645">
        <v>-207.37899999999999</v>
      </c>
      <c r="E645" t="s">
        <v>596</v>
      </c>
      <c r="F645" t="s">
        <v>597</v>
      </c>
      <c r="G645" s="4">
        <v>3</v>
      </c>
      <c r="H645" t="s">
        <v>643</v>
      </c>
    </row>
    <row r="646" spans="1:8" x14ac:dyDescent="0.35">
      <c r="A646" t="s">
        <v>8</v>
      </c>
      <c r="B646" t="s">
        <v>575</v>
      </c>
      <c r="C646">
        <v>5</v>
      </c>
      <c r="D646">
        <v>-204.018</v>
      </c>
      <c r="E646" t="s">
        <v>579</v>
      </c>
      <c r="F646" t="s">
        <v>580</v>
      </c>
      <c r="G646" s="4">
        <v>2</v>
      </c>
      <c r="H646" t="s">
        <v>644</v>
      </c>
    </row>
    <row r="647" spans="1:8" x14ac:dyDescent="0.35">
      <c r="A647" t="s">
        <v>8</v>
      </c>
      <c r="B647" t="s">
        <v>575</v>
      </c>
      <c r="C647">
        <v>5</v>
      </c>
      <c r="D647">
        <v>-203.435</v>
      </c>
      <c r="E647" t="s">
        <v>579</v>
      </c>
      <c r="F647" t="s">
        <v>591</v>
      </c>
      <c r="G647" s="4">
        <v>4</v>
      </c>
      <c r="H647" t="s">
        <v>645</v>
      </c>
    </row>
    <row r="648" spans="1:8" x14ac:dyDescent="0.35">
      <c r="A648" t="s">
        <v>8</v>
      </c>
      <c r="B648" t="s">
        <v>575</v>
      </c>
      <c r="C648">
        <v>5</v>
      </c>
      <c r="D648">
        <v>-194.71099999999899</v>
      </c>
      <c r="E648" t="s">
        <v>579</v>
      </c>
      <c r="F648" t="s">
        <v>588</v>
      </c>
      <c r="G648" s="4">
        <v>1</v>
      </c>
      <c r="H648" t="s">
        <v>646</v>
      </c>
    </row>
    <row r="649" spans="1:8" x14ac:dyDescent="0.35">
      <c r="A649" t="s">
        <v>8</v>
      </c>
      <c r="B649" t="s">
        <v>575</v>
      </c>
      <c r="C649">
        <v>5</v>
      </c>
      <c r="D649">
        <v>-194.39699999999999</v>
      </c>
      <c r="E649" t="s">
        <v>596</v>
      </c>
      <c r="F649" t="s">
        <v>630</v>
      </c>
      <c r="G649" s="4">
        <v>1</v>
      </c>
      <c r="H649" t="s">
        <v>647</v>
      </c>
    </row>
    <row r="650" spans="1:8" x14ac:dyDescent="0.35">
      <c r="A650" t="s">
        <v>8</v>
      </c>
      <c r="B650" t="s">
        <v>575</v>
      </c>
      <c r="C650">
        <v>5</v>
      </c>
      <c r="D650">
        <v>-194.08500000000001</v>
      </c>
      <c r="E650" t="s">
        <v>579</v>
      </c>
      <c r="F650" t="s">
        <v>586</v>
      </c>
      <c r="G650" s="4">
        <v>3</v>
      </c>
      <c r="H650" t="s">
        <v>648</v>
      </c>
    </row>
    <row r="651" spans="1:8" x14ac:dyDescent="0.35">
      <c r="A651" t="s">
        <v>8</v>
      </c>
      <c r="B651" t="s">
        <v>575</v>
      </c>
      <c r="C651">
        <v>5</v>
      </c>
      <c r="D651">
        <v>-186.392</v>
      </c>
      <c r="E651" t="s">
        <v>579</v>
      </c>
      <c r="F651" t="s">
        <v>588</v>
      </c>
      <c r="G651" s="4">
        <v>1</v>
      </c>
      <c r="H651" t="s">
        <v>649</v>
      </c>
    </row>
    <row r="652" spans="1:8" x14ac:dyDescent="0.35">
      <c r="A652" t="s">
        <v>8</v>
      </c>
      <c r="B652" t="s">
        <v>575</v>
      </c>
      <c r="C652">
        <v>5</v>
      </c>
      <c r="D652">
        <v>-185.74</v>
      </c>
      <c r="E652" t="s">
        <v>579</v>
      </c>
      <c r="F652" t="s">
        <v>580</v>
      </c>
      <c r="G652" s="4">
        <v>2</v>
      </c>
      <c r="H652" t="s">
        <v>650</v>
      </c>
    </row>
    <row r="653" spans="1:8" x14ac:dyDescent="0.35">
      <c r="A653" t="s">
        <v>8</v>
      </c>
      <c r="B653" t="s">
        <v>575</v>
      </c>
      <c r="C653">
        <v>5</v>
      </c>
      <c r="D653">
        <v>-183.16099999999901</v>
      </c>
      <c r="E653" t="s">
        <v>576</v>
      </c>
      <c r="F653" t="s">
        <v>584</v>
      </c>
      <c r="G653" s="4">
        <v>2</v>
      </c>
      <c r="H653" t="s">
        <v>651</v>
      </c>
    </row>
    <row r="654" spans="1:8" x14ac:dyDescent="0.35">
      <c r="A654" t="s">
        <v>8</v>
      </c>
      <c r="B654" t="s">
        <v>575</v>
      </c>
      <c r="C654">
        <v>5</v>
      </c>
      <c r="D654">
        <v>-182.66</v>
      </c>
      <c r="E654" t="s">
        <v>596</v>
      </c>
      <c r="F654" t="s">
        <v>597</v>
      </c>
      <c r="G654" s="4">
        <v>3</v>
      </c>
      <c r="H654" t="s">
        <v>652</v>
      </c>
    </row>
    <row r="655" spans="1:8" x14ac:dyDescent="0.35">
      <c r="A655" t="s">
        <v>8</v>
      </c>
      <c r="B655" t="s">
        <v>575</v>
      </c>
      <c r="C655">
        <v>5</v>
      </c>
      <c r="D655">
        <v>-181.904</v>
      </c>
      <c r="E655" t="s">
        <v>579</v>
      </c>
      <c r="F655" t="s">
        <v>591</v>
      </c>
      <c r="G655" s="4">
        <v>4</v>
      </c>
      <c r="H655" t="s">
        <v>653</v>
      </c>
    </row>
    <row r="656" spans="1:8" x14ac:dyDescent="0.35">
      <c r="A656" t="s">
        <v>8</v>
      </c>
      <c r="B656" t="s">
        <v>575</v>
      </c>
      <c r="C656">
        <v>5</v>
      </c>
      <c r="D656">
        <v>-180.24199999999999</v>
      </c>
      <c r="E656" t="s">
        <v>576</v>
      </c>
      <c r="F656" t="s">
        <v>577</v>
      </c>
      <c r="G656" s="4">
        <v>3</v>
      </c>
      <c r="H656" t="s">
        <v>654</v>
      </c>
    </row>
    <row r="657" spans="1:8" x14ac:dyDescent="0.35">
      <c r="A657" t="s">
        <v>8</v>
      </c>
      <c r="B657" t="s">
        <v>575</v>
      </c>
      <c r="C657">
        <v>5</v>
      </c>
      <c r="D657">
        <v>-178.93799999999999</v>
      </c>
      <c r="E657" t="s">
        <v>579</v>
      </c>
      <c r="F657" t="s">
        <v>580</v>
      </c>
      <c r="G657" s="4">
        <v>2</v>
      </c>
      <c r="H657" t="s">
        <v>655</v>
      </c>
    </row>
    <row r="658" spans="1:8" x14ac:dyDescent="0.35">
      <c r="A658" t="s">
        <v>8</v>
      </c>
      <c r="B658" t="s">
        <v>575</v>
      </c>
      <c r="C658">
        <v>5</v>
      </c>
      <c r="D658">
        <v>-173.37</v>
      </c>
      <c r="E658" t="s">
        <v>579</v>
      </c>
      <c r="F658" t="s">
        <v>580</v>
      </c>
      <c r="G658" s="4">
        <v>2</v>
      </c>
      <c r="H658" t="s">
        <v>656</v>
      </c>
    </row>
    <row r="659" spans="1:8" x14ac:dyDescent="0.35">
      <c r="A659" t="s">
        <v>8</v>
      </c>
      <c r="B659" t="s">
        <v>575</v>
      </c>
      <c r="C659">
        <v>5</v>
      </c>
      <c r="D659">
        <v>-169.245</v>
      </c>
      <c r="E659" t="s">
        <v>579</v>
      </c>
      <c r="F659" t="s">
        <v>591</v>
      </c>
      <c r="G659" s="4">
        <v>4</v>
      </c>
      <c r="H659" t="s">
        <v>657</v>
      </c>
    </row>
    <row r="660" spans="1:8" x14ac:dyDescent="0.35">
      <c r="A660" t="s">
        <v>8</v>
      </c>
      <c r="B660" t="s">
        <v>575</v>
      </c>
      <c r="C660">
        <v>5</v>
      </c>
      <c r="D660">
        <v>-166.864</v>
      </c>
      <c r="E660" t="s">
        <v>579</v>
      </c>
      <c r="F660" t="s">
        <v>588</v>
      </c>
      <c r="G660" s="4">
        <v>1</v>
      </c>
      <c r="H660" t="s">
        <v>658</v>
      </c>
    </row>
    <row r="661" spans="1:8" x14ac:dyDescent="0.35">
      <c r="A661" t="s">
        <v>8</v>
      </c>
      <c r="B661" t="s">
        <v>575</v>
      </c>
      <c r="C661">
        <v>5</v>
      </c>
      <c r="D661">
        <v>-166.38800000000001</v>
      </c>
      <c r="E661" t="s">
        <v>596</v>
      </c>
      <c r="F661" t="s">
        <v>597</v>
      </c>
      <c r="G661" s="4">
        <v>3</v>
      </c>
      <c r="H661" t="s">
        <v>659</v>
      </c>
    </row>
    <row r="662" spans="1:8" x14ac:dyDescent="0.35">
      <c r="A662" t="s">
        <v>8</v>
      </c>
      <c r="B662" t="s">
        <v>575</v>
      </c>
      <c r="C662">
        <v>5</v>
      </c>
      <c r="D662">
        <v>-164.66</v>
      </c>
      <c r="E662" t="s">
        <v>576</v>
      </c>
      <c r="F662" t="s">
        <v>577</v>
      </c>
      <c r="G662" s="4">
        <v>3</v>
      </c>
      <c r="H662" t="s">
        <v>660</v>
      </c>
    </row>
    <row r="663" spans="1:8" x14ac:dyDescent="0.35">
      <c r="A663" t="s">
        <v>8</v>
      </c>
      <c r="B663" t="s">
        <v>575</v>
      </c>
      <c r="C663">
        <v>5</v>
      </c>
      <c r="D663">
        <v>-161.607</v>
      </c>
      <c r="E663" t="s">
        <v>596</v>
      </c>
      <c r="F663" t="s">
        <v>599</v>
      </c>
      <c r="G663" s="4">
        <v>4</v>
      </c>
      <c r="H663" t="s">
        <v>661</v>
      </c>
    </row>
    <row r="664" spans="1:8" x14ac:dyDescent="0.35">
      <c r="A664" t="s">
        <v>8</v>
      </c>
      <c r="B664" t="s">
        <v>575</v>
      </c>
      <c r="C664">
        <v>5</v>
      </c>
      <c r="D664">
        <v>-161.541</v>
      </c>
      <c r="E664" t="s">
        <v>596</v>
      </c>
      <c r="F664" t="s">
        <v>597</v>
      </c>
      <c r="G664" s="4">
        <v>3</v>
      </c>
      <c r="H664" t="s">
        <v>662</v>
      </c>
    </row>
    <row r="665" spans="1:8" x14ac:dyDescent="0.35">
      <c r="A665" t="s">
        <v>8</v>
      </c>
      <c r="B665" t="s">
        <v>575</v>
      </c>
      <c r="C665">
        <v>5</v>
      </c>
      <c r="D665">
        <v>-159.56399999999999</v>
      </c>
      <c r="E665" t="s">
        <v>579</v>
      </c>
      <c r="F665" t="s">
        <v>586</v>
      </c>
      <c r="G665" s="4">
        <v>3</v>
      </c>
      <c r="H665" t="s">
        <v>663</v>
      </c>
    </row>
    <row r="666" spans="1:8" x14ac:dyDescent="0.35">
      <c r="A666" t="s">
        <v>8</v>
      </c>
      <c r="B666" t="s">
        <v>575</v>
      </c>
      <c r="C666">
        <v>5</v>
      </c>
      <c r="D666">
        <v>-159.334</v>
      </c>
      <c r="E666" t="s">
        <v>576</v>
      </c>
      <c r="F666" t="s">
        <v>581</v>
      </c>
      <c r="G666" s="4">
        <v>1</v>
      </c>
      <c r="H666" t="s">
        <v>664</v>
      </c>
    </row>
    <row r="667" spans="1:8" x14ac:dyDescent="0.35">
      <c r="A667" t="s">
        <v>8</v>
      </c>
      <c r="B667" t="s">
        <v>575</v>
      </c>
      <c r="C667">
        <v>5</v>
      </c>
      <c r="D667">
        <v>-152.49600000000001</v>
      </c>
      <c r="E667" t="s">
        <v>579</v>
      </c>
      <c r="F667" t="s">
        <v>588</v>
      </c>
      <c r="G667" s="4">
        <v>1</v>
      </c>
      <c r="H667" t="s">
        <v>665</v>
      </c>
    </row>
    <row r="668" spans="1:8" x14ac:dyDescent="0.35">
      <c r="A668" t="s">
        <v>8</v>
      </c>
      <c r="B668" t="s">
        <v>575</v>
      </c>
      <c r="C668">
        <v>5</v>
      </c>
      <c r="D668">
        <v>-152.45500000000001</v>
      </c>
      <c r="E668" t="s">
        <v>579</v>
      </c>
      <c r="F668" t="s">
        <v>580</v>
      </c>
      <c r="G668" s="4">
        <v>2</v>
      </c>
      <c r="H668" t="s">
        <v>666</v>
      </c>
    </row>
    <row r="669" spans="1:8" x14ac:dyDescent="0.35">
      <c r="A669" t="s">
        <v>8</v>
      </c>
      <c r="B669" t="s">
        <v>575</v>
      </c>
      <c r="C669">
        <v>5</v>
      </c>
      <c r="D669">
        <v>-152.048</v>
      </c>
      <c r="E669" t="s">
        <v>579</v>
      </c>
      <c r="F669" t="s">
        <v>586</v>
      </c>
      <c r="G669" s="4">
        <v>3</v>
      </c>
      <c r="H669" t="s">
        <v>667</v>
      </c>
    </row>
    <row r="670" spans="1:8" x14ac:dyDescent="0.35">
      <c r="A670" t="s">
        <v>8</v>
      </c>
      <c r="B670" t="s">
        <v>575</v>
      </c>
      <c r="C670">
        <v>5</v>
      </c>
      <c r="D670">
        <v>-149.57299999999901</v>
      </c>
      <c r="E670" t="s">
        <v>579</v>
      </c>
      <c r="F670" t="s">
        <v>580</v>
      </c>
      <c r="G670" s="4">
        <v>2</v>
      </c>
      <c r="H670" t="s">
        <v>668</v>
      </c>
    </row>
    <row r="671" spans="1:8" x14ac:dyDescent="0.35">
      <c r="A671" t="s">
        <v>8</v>
      </c>
      <c r="B671" t="s">
        <v>575</v>
      </c>
      <c r="C671">
        <v>5</v>
      </c>
      <c r="D671">
        <v>-147.95500000000001</v>
      </c>
      <c r="E671" t="s">
        <v>596</v>
      </c>
      <c r="F671" t="s">
        <v>599</v>
      </c>
      <c r="G671" s="4">
        <v>4</v>
      </c>
      <c r="H671" t="s">
        <v>669</v>
      </c>
    </row>
    <row r="672" spans="1:8" x14ac:dyDescent="0.35">
      <c r="A672" t="s">
        <v>8</v>
      </c>
      <c r="B672" t="s">
        <v>575</v>
      </c>
      <c r="C672">
        <v>5</v>
      </c>
      <c r="D672">
        <v>-143.08500000000001</v>
      </c>
      <c r="E672" t="s">
        <v>579</v>
      </c>
      <c r="F672" t="s">
        <v>586</v>
      </c>
      <c r="G672" s="4">
        <v>3</v>
      </c>
      <c r="H672" t="s">
        <v>670</v>
      </c>
    </row>
    <row r="673" spans="1:8" x14ac:dyDescent="0.35">
      <c r="A673" t="s">
        <v>8</v>
      </c>
      <c r="B673" t="s">
        <v>575</v>
      </c>
      <c r="C673">
        <v>5</v>
      </c>
      <c r="D673">
        <v>-142.28</v>
      </c>
      <c r="E673" t="s">
        <v>579</v>
      </c>
      <c r="F673" t="s">
        <v>580</v>
      </c>
      <c r="G673" s="4">
        <v>2</v>
      </c>
      <c r="H673" t="s">
        <v>671</v>
      </c>
    </row>
    <row r="674" spans="1:8" x14ac:dyDescent="0.35">
      <c r="A674" t="s">
        <v>8</v>
      </c>
      <c r="B674" t="s">
        <v>575</v>
      </c>
      <c r="C674">
        <v>5</v>
      </c>
      <c r="D674">
        <v>-129.98099999999999</v>
      </c>
      <c r="E674" t="s">
        <v>579</v>
      </c>
      <c r="F674" t="s">
        <v>586</v>
      </c>
      <c r="G674" s="4">
        <v>3</v>
      </c>
      <c r="H674" t="s">
        <v>672</v>
      </c>
    </row>
    <row r="675" spans="1:8" x14ac:dyDescent="0.35">
      <c r="A675" t="s">
        <v>8</v>
      </c>
      <c r="B675" t="s">
        <v>575</v>
      </c>
      <c r="C675">
        <v>5</v>
      </c>
      <c r="D675">
        <v>-129.29300000000001</v>
      </c>
      <c r="E675" t="s">
        <v>596</v>
      </c>
      <c r="F675" t="s">
        <v>630</v>
      </c>
      <c r="G675" s="4">
        <v>1</v>
      </c>
      <c r="H675" t="s">
        <v>673</v>
      </c>
    </row>
    <row r="676" spans="1:8" x14ac:dyDescent="0.35">
      <c r="A676" t="s">
        <v>8</v>
      </c>
      <c r="B676" t="s">
        <v>575</v>
      </c>
      <c r="C676">
        <v>5</v>
      </c>
      <c r="D676">
        <v>-126.235</v>
      </c>
      <c r="E676" t="s">
        <v>579</v>
      </c>
      <c r="F676" t="s">
        <v>591</v>
      </c>
      <c r="G676" s="4">
        <v>4</v>
      </c>
      <c r="H676" t="s">
        <v>674</v>
      </c>
    </row>
    <row r="677" spans="1:8" x14ac:dyDescent="0.35">
      <c r="A677" t="s">
        <v>8</v>
      </c>
      <c r="B677" t="s">
        <v>575</v>
      </c>
      <c r="C677">
        <v>5</v>
      </c>
      <c r="D677">
        <v>-122.59699999999999</v>
      </c>
      <c r="E677" t="s">
        <v>596</v>
      </c>
      <c r="F677" t="s">
        <v>599</v>
      </c>
      <c r="G677" s="4">
        <v>4</v>
      </c>
      <c r="H677" t="s">
        <v>675</v>
      </c>
    </row>
    <row r="678" spans="1:8" x14ac:dyDescent="0.35">
      <c r="A678" t="s">
        <v>8</v>
      </c>
      <c r="B678" t="s">
        <v>575</v>
      </c>
      <c r="C678">
        <v>5</v>
      </c>
      <c r="D678">
        <v>-117.607999999999</v>
      </c>
      <c r="E678" t="s">
        <v>579</v>
      </c>
      <c r="F678" t="s">
        <v>591</v>
      </c>
      <c r="G678" s="4">
        <v>4</v>
      </c>
      <c r="H678" t="s">
        <v>676</v>
      </c>
    </row>
    <row r="679" spans="1:8" x14ac:dyDescent="0.35">
      <c r="A679" t="s">
        <v>8</v>
      </c>
      <c r="B679" t="s">
        <v>575</v>
      </c>
      <c r="C679">
        <v>5</v>
      </c>
      <c r="D679">
        <v>-117.065</v>
      </c>
      <c r="E679" t="s">
        <v>579</v>
      </c>
      <c r="F679" t="s">
        <v>588</v>
      </c>
      <c r="G679" s="4">
        <v>1</v>
      </c>
      <c r="H679" t="b">
        <v>1</v>
      </c>
    </row>
    <row r="680" spans="1:8" x14ac:dyDescent="0.35">
      <c r="A680" t="s">
        <v>8</v>
      </c>
      <c r="B680" t="s">
        <v>575</v>
      </c>
      <c r="C680">
        <v>5</v>
      </c>
      <c r="D680">
        <v>-115.441</v>
      </c>
      <c r="E680" t="s">
        <v>579</v>
      </c>
      <c r="F680" t="s">
        <v>580</v>
      </c>
      <c r="G680" s="4">
        <v>2</v>
      </c>
      <c r="H680" t="s">
        <v>677</v>
      </c>
    </row>
    <row r="681" spans="1:8" x14ac:dyDescent="0.35">
      <c r="A681" t="s">
        <v>8</v>
      </c>
      <c r="B681" t="s">
        <v>575</v>
      </c>
      <c r="C681">
        <v>5</v>
      </c>
      <c r="D681">
        <v>-112.87</v>
      </c>
      <c r="E681" t="s">
        <v>596</v>
      </c>
      <c r="F681" t="s">
        <v>602</v>
      </c>
      <c r="G681" s="4">
        <v>2</v>
      </c>
      <c r="H681" t="s">
        <v>678</v>
      </c>
    </row>
    <row r="682" spans="1:8" x14ac:dyDescent="0.35">
      <c r="A682" t="s">
        <v>8</v>
      </c>
      <c r="B682" t="s">
        <v>575</v>
      </c>
      <c r="C682">
        <v>5</v>
      </c>
      <c r="D682">
        <v>-111.54600000000001</v>
      </c>
      <c r="E682" t="s">
        <v>579</v>
      </c>
      <c r="F682" t="s">
        <v>580</v>
      </c>
      <c r="G682" s="4">
        <v>2</v>
      </c>
      <c r="H682" t="s">
        <v>679</v>
      </c>
    </row>
    <row r="683" spans="1:8" x14ac:dyDescent="0.35">
      <c r="A683" t="s">
        <v>8</v>
      </c>
      <c r="B683" t="s">
        <v>575</v>
      </c>
      <c r="C683">
        <v>5</v>
      </c>
      <c r="D683">
        <v>-105.386</v>
      </c>
      <c r="E683" t="s">
        <v>579</v>
      </c>
      <c r="F683" t="s">
        <v>591</v>
      </c>
      <c r="G683" s="4">
        <v>4</v>
      </c>
      <c r="H683" t="s">
        <v>680</v>
      </c>
    </row>
    <row r="684" spans="1:8" x14ac:dyDescent="0.35">
      <c r="A684" t="s">
        <v>8</v>
      </c>
      <c r="B684" t="s">
        <v>575</v>
      </c>
      <c r="C684">
        <v>5</v>
      </c>
      <c r="D684">
        <v>-102.027</v>
      </c>
      <c r="E684" t="s">
        <v>579</v>
      </c>
      <c r="F684" t="s">
        <v>591</v>
      </c>
      <c r="G684" s="4">
        <v>4</v>
      </c>
      <c r="H684" t="s">
        <v>681</v>
      </c>
    </row>
    <row r="685" spans="1:8" x14ac:dyDescent="0.35">
      <c r="A685" t="s">
        <v>8</v>
      </c>
      <c r="B685" t="s">
        <v>575</v>
      </c>
      <c r="C685">
        <v>5</v>
      </c>
      <c r="D685">
        <v>-100.652</v>
      </c>
      <c r="E685" t="s">
        <v>579</v>
      </c>
      <c r="F685" t="s">
        <v>580</v>
      </c>
      <c r="G685" s="4">
        <v>2</v>
      </c>
      <c r="H685" t="s">
        <v>682</v>
      </c>
    </row>
    <row r="686" spans="1:8" x14ac:dyDescent="0.35">
      <c r="A686" t="s">
        <v>8</v>
      </c>
      <c r="B686" t="s">
        <v>575</v>
      </c>
      <c r="C686">
        <v>5</v>
      </c>
      <c r="D686">
        <v>-100.357</v>
      </c>
      <c r="E686" t="s">
        <v>596</v>
      </c>
      <c r="F686" t="s">
        <v>630</v>
      </c>
      <c r="G686" s="4">
        <v>1</v>
      </c>
      <c r="H686" t="s">
        <v>683</v>
      </c>
    </row>
    <row r="687" spans="1:8" x14ac:dyDescent="0.35">
      <c r="A687" t="s">
        <v>8</v>
      </c>
      <c r="B687" t="s">
        <v>575</v>
      </c>
      <c r="C687">
        <v>5</v>
      </c>
      <c r="D687">
        <v>-99.596000000000004</v>
      </c>
      <c r="E687" t="s">
        <v>576</v>
      </c>
      <c r="F687" t="s">
        <v>577</v>
      </c>
      <c r="G687" s="4">
        <v>3</v>
      </c>
      <c r="H687" t="s">
        <v>684</v>
      </c>
    </row>
    <row r="688" spans="1:8" x14ac:dyDescent="0.35">
      <c r="A688" t="s">
        <v>8</v>
      </c>
      <c r="B688" t="s">
        <v>575</v>
      </c>
      <c r="C688">
        <v>5</v>
      </c>
      <c r="D688">
        <v>-98.025999999999996</v>
      </c>
      <c r="E688" t="s">
        <v>579</v>
      </c>
      <c r="F688" t="s">
        <v>586</v>
      </c>
      <c r="G688" s="4">
        <v>3</v>
      </c>
      <c r="H688" t="s">
        <v>685</v>
      </c>
    </row>
    <row r="689" spans="1:8" x14ac:dyDescent="0.35">
      <c r="A689" t="s">
        <v>8</v>
      </c>
      <c r="B689" t="s">
        <v>575</v>
      </c>
      <c r="C689">
        <v>5</v>
      </c>
      <c r="D689">
        <v>-85.260999999999996</v>
      </c>
      <c r="E689" t="s">
        <v>579</v>
      </c>
      <c r="F689" t="s">
        <v>588</v>
      </c>
      <c r="G689" s="4">
        <v>1</v>
      </c>
      <c r="H689" t="s">
        <v>686</v>
      </c>
    </row>
    <row r="690" spans="1:8" x14ac:dyDescent="0.35">
      <c r="A690" t="s">
        <v>8</v>
      </c>
      <c r="B690" t="s">
        <v>575</v>
      </c>
      <c r="C690">
        <v>5</v>
      </c>
      <c r="D690">
        <v>-82.182000000000002</v>
      </c>
      <c r="E690" t="s">
        <v>579</v>
      </c>
      <c r="F690" t="s">
        <v>591</v>
      </c>
      <c r="G690" s="4">
        <v>4</v>
      </c>
      <c r="H690" t="s">
        <v>687</v>
      </c>
    </row>
    <row r="691" spans="1:8" x14ac:dyDescent="0.35">
      <c r="A691" t="s">
        <v>8</v>
      </c>
      <c r="B691" t="s">
        <v>575</v>
      </c>
      <c r="C691">
        <v>5</v>
      </c>
      <c r="D691">
        <v>-79.093000000000004</v>
      </c>
      <c r="E691" t="s">
        <v>579</v>
      </c>
      <c r="F691" t="s">
        <v>586</v>
      </c>
      <c r="G691" s="4">
        <v>3</v>
      </c>
      <c r="H691" t="s">
        <v>688</v>
      </c>
    </row>
    <row r="692" spans="1:8" x14ac:dyDescent="0.35">
      <c r="A692" t="s">
        <v>8</v>
      </c>
      <c r="B692" t="s">
        <v>575</v>
      </c>
      <c r="C692">
        <v>5</v>
      </c>
      <c r="D692">
        <v>-77.210999999999999</v>
      </c>
      <c r="E692" t="s">
        <v>576</v>
      </c>
      <c r="F692" t="s">
        <v>584</v>
      </c>
      <c r="G692" s="4">
        <v>2</v>
      </c>
      <c r="H692" t="s">
        <v>689</v>
      </c>
    </row>
    <row r="693" spans="1:8" x14ac:dyDescent="0.35">
      <c r="A693" t="s">
        <v>8</v>
      </c>
      <c r="B693" t="s">
        <v>575</v>
      </c>
      <c r="C693">
        <v>5</v>
      </c>
      <c r="D693">
        <v>-76.408999999999907</v>
      </c>
      <c r="E693" t="s">
        <v>579</v>
      </c>
      <c r="F693" t="s">
        <v>580</v>
      </c>
      <c r="G693" s="4">
        <v>2</v>
      </c>
      <c r="H693" s="1">
        <v>0.20833333333333334</v>
      </c>
    </row>
    <row r="694" spans="1:8" x14ac:dyDescent="0.35">
      <c r="A694" t="s">
        <v>8</v>
      </c>
      <c r="B694" t="s">
        <v>575</v>
      </c>
      <c r="C694">
        <v>5</v>
      </c>
      <c r="D694">
        <v>-72.221999999999994</v>
      </c>
      <c r="E694" t="s">
        <v>596</v>
      </c>
      <c r="F694" t="s">
        <v>630</v>
      </c>
      <c r="G694" s="4">
        <v>1</v>
      </c>
      <c r="H694" t="s">
        <v>690</v>
      </c>
    </row>
    <row r="695" spans="1:8" x14ac:dyDescent="0.35">
      <c r="A695" t="s">
        <v>8</v>
      </c>
      <c r="B695" t="s">
        <v>575</v>
      </c>
      <c r="C695">
        <v>5</v>
      </c>
      <c r="D695">
        <v>-70.936999999999998</v>
      </c>
      <c r="E695" t="s">
        <v>579</v>
      </c>
      <c r="F695" t="s">
        <v>591</v>
      </c>
      <c r="G695" s="4">
        <v>4</v>
      </c>
      <c r="H695" t="s">
        <v>691</v>
      </c>
    </row>
    <row r="696" spans="1:8" x14ac:dyDescent="0.35">
      <c r="A696" t="s">
        <v>8</v>
      </c>
      <c r="B696" t="s">
        <v>575</v>
      </c>
      <c r="C696">
        <v>5</v>
      </c>
      <c r="D696">
        <v>-66.593999999999994</v>
      </c>
      <c r="E696" t="s">
        <v>579</v>
      </c>
      <c r="F696" t="s">
        <v>580</v>
      </c>
      <c r="G696" s="4">
        <v>2</v>
      </c>
      <c r="H696" t="s">
        <v>692</v>
      </c>
    </row>
    <row r="697" spans="1:8" x14ac:dyDescent="0.35">
      <c r="A697" t="s">
        <v>8</v>
      </c>
      <c r="B697" t="s">
        <v>575</v>
      </c>
      <c r="C697">
        <v>5</v>
      </c>
      <c r="D697">
        <v>-63.621000000000002</v>
      </c>
      <c r="E697" t="s">
        <v>579</v>
      </c>
      <c r="F697" t="s">
        <v>586</v>
      </c>
      <c r="G697" s="4">
        <v>3</v>
      </c>
      <c r="H697" t="s">
        <v>693</v>
      </c>
    </row>
    <row r="698" spans="1:8" x14ac:dyDescent="0.35">
      <c r="A698" t="s">
        <v>8</v>
      </c>
      <c r="B698" t="s">
        <v>575</v>
      </c>
      <c r="C698">
        <v>5</v>
      </c>
      <c r="D698">
        <v>-63.133999999999901</v>
      </c>
      <c r="E698" t="s">
        <v>579</v>
      </c>
      <c r="F698" t="s">
        <v>580</v>
      </c>
      <c r="G698" s="4">
        <v>2</v>
      </c>
      <c r="H698" t="s">
        <v>694</v>
      </c>
    </row>
    <row r="699" spans="1:8" x14ac:dyDescent="0.35">
      <c r="A699" t="s">
        <v>8</v>
      </c>
      <c r="B699" t="s">
        <v>575</v>
      </c>
      <c r="C699">
        <v>5</v>
      </c>
      <c r="D699">
        <v>-63.066000000000003</v>
      </c>
      <c r="E699" t="s">
        <v>576</v>
      </c>
      <c r="F699" t="s">
        <v>581</v>
      </c>
      <c r="G699" s="4">
        <v>1</v>
      </c>
      <c r="H699" t="s">
        <v>695</v>
      </c>
    </row>
    <row r="700" spans="1:8" x14ac:dyDescent="0.35">
      <c r="A700" t="s">
        <v>8</v>
      </c>
      <c r="B700" t="s">
        <v>575</v>
      </c>
      <c r="C700">
        <v>5</v>
      </c>
      <c r="D700">
        <v>-61.946999999999903</v>
      </c>
      <c r="E700" t="s">
        <v>576</v>
      </c>
      <c r="F700" t="s">
        <v>584</v>
      </c>
      <c r="G700" s="4">
        <v>2</v>
      </c>
      <c r="H700" t="s">
        <v>696</v>
      </c>
    </row>
    <row r="701" spans="1:8" x14ac:dyDescent="0.35">
      <c r="A701" t="s">
        <v>8</v>
      </c>
      <c r="B701" t="s">
        <v>575</v>
      </c>
      <c r="C701">
        <v>5</v>
      </c>
      <c r="D701">
        <v>-60.716999999999999</v>
      </c>
      <c r="E701" t="s">
        <v>579</v>
      </c>
      <c r="F701" t="s">
        <v>588</v>
      </c>
      <c r="G701" s="4">
        <v>1</v>
      </c>
      <c r="H701" t="s">
        <v>697</v>
      </c>
    </row>
    <row r="702" spans="1:8" x14ac:dyDescent="0.35">
      <c r="A702" t="s">
        <v>8</v>
      </c>
      <c r="B702" t="s">
        <v>575</v>
      </c>
      <c r="C702">
        <v>5</v>
      </c>
      <c r="D702">
        <v>-53.953000000000003</v>
      </c>
      <c r="E702" t="s">
        <v>576</v>
      </c>
      <c r="F702" t="s">
        <v>577</v>
      </c>
      <c r="G702" s="4">
        <v>3</v>
      </c>
      <c r="H702" t="s">
        <v>698</v>
      </c>
    </row>
    <row r="703" spans="1:8" x14ac:dyDescent="0.35">
      <c r="A703" t="s">
        <v>8</v>
      </c>
      <c r="B703" t="s">
        <v>575</v>
      </c>
      <c r="C703">
        <v>5</v>
      </c>
      <c r="D703">
        <v>-52.448999999999998</v>
      </c>
      <c r="E703" t="s">
        <v>579</v>
      </c>
      <c r="F703" t="s">
        <v>580</v>
      </c>
      <c r="G703" s="4">
        <v>2</v>
      </c>
      <c r="H703" t="s">
        <v>699</v>
      </c>
    </row>
    <row r="704" spans="1:8" x14ac:dyDescent="0.35">
      <c r="A704" t="s">
        <v>8</v>
      </c>
      <c r="B704" t="s">
        <v>575</v>
      </c>
      <c r="C704">
        <v>5</v>
      </c>
      <c r="D704">
        <v>-51.755000000000003</v>
      </c>
      <c r="E704" t="s">
        <v>579</v>
      </c>
      <c r="F704" t="s">
        <v>586</v>
      </c>
      <c r="G704" s="4">
        <v>3</v>
      </c>
      <c r="H704" t="s">
        <v>700</v>
      </c>
    </row>
    <row r="705" spans="1:8" x14ac:dyDescent="0.35">
      <c r="A705" t="s">
        <v>8</v>
      </c>
      <c r="B705" t="s">
        <v>575</v>
      </c>
      <c r="C705">
        <v>5</v>
      </c>
      <c r="D705">
        <v>-51.253999999999998</v>
      </c>
      <c r="E705" t="s">
        <v>596</v>
      </c>
      <c r="F705" t="s">
        <v>602</v>
      </c>
      <c r="G705" s="4">
        <v>2</v>
      </c>
      <c r="H705" t="s">
        <v>701</v>
      </c>
    </row>
    <row r="706" spans="1:8" x14ac:dyDescent="0.35">
      <c r="A706" t="s">
        <v>8</v>
      </c>
      <c r="B706" t="s">
        <v>575</v>
      </c>
      <c r="C706">
        <v>5</v>
      </c>
      <c r="D706">
        <v>-50.996000000000002</v>
      </c>
      <c r="E706" t="s">
        <v>576</v>
      </c>
      <c r="F706" t="s">
        <v>577</v>
      </c>
      <c r="G706" s="4">
        <v>3</v>
      </c>
      <c r="H706" t="s">
        <v>702</v>
      </c>
    </row>
    <row r="707" spans="1:8" x14ac:dyDescent="0.35">
      <c r="A707" t="s">
        <v>8</v>
      </c>
      <c r="B707" t="s">
        <v>575</v>
      </c>
      <c r="C707">
        <v>5</v>
      </c>
      <c r="D707">
        <v>-44.638999999999903</v>
      </c>
      <c r="E707" t="s">
        <v>596</v>
      </c>
      <c r="F707" t="s">
        <v>597</v>
      </c>
      <c r="G707" s="4">
        <v>3</v>
      </c>
      <c r="H707" t="s">
        <v>703</v>
      </c>
    </row>
    <row r="708" spans="1:8" x14ac:dyDescent="0.35">
      <c r="A708" t="s">
        <v>8</v>
      </c>
      <c r="B708" t="s">
        <v>575</v>
      </c>
      <c r="C708">
        <v>5</v>
      </c>
      <c r="D708">
        <v>-41.951000000000001</v>
      </c>
      <c r="E708" t="s">
        <v>579</v>
      </c>
      <c r="F708" t="s">
        <v>580</v>
      </c>
      <c r="G708" s="4">
        <v>2</v>
      </c>
      <c r="H708" t="s">
        <v>704</v>
      </c>
    </row>
    <row r="709" spans="1:8" x14ac:dyDescent="0.35">
      <c r="A709" t="s">
        <v>8</v>
      </c>
      <c r="B709" t="s">
        <v>575</v>
      </c>
      <c r="C709">
        <v>5</v>
      </c>
      <c r="D709">
        <v>-39.497999999999998</v>
      </c>
      <c r="E709" t="s">
        <v>596</v>
      </c>
      <c r="F709" t="s">
        <v>599</v>
      </c>
      <c r="G709" s="4">
        <v>4</v>
      </c>
      <c r="H709" t="s">
        <v>705</v>
      </c>
    </row>
    <row r="710" spans="1:8" x14ac:dyDescent="0.35">
      <c r="A710" t="s">
        <v>8</v>
      </c>
      <c r="B710" t="s">
        <v>575</v>
      </c>
      <c r="C710">
        <v>5</v>
      </c>
      <c r="D710">
        <v>-39.313000000000002</v>
      </c>
      <c r="E710" t="s">
        <v>576</v>
      </c>
      <c r="F710" t="s">
        <v>581</v>
      </c>
      <c r="G710" s="4">
        <v>1</v>
      </c>
      <c r="H710" t="s">
        <v>706</v>
      </c>
    </row>
    <row r="711" spans="1:8" x14ac:dyDescent="0.35">
      <c r="A711" t="s">
        <v>8</v>
      </c>
      <c r="B711" t="s">
        <v>575</v>
      </c>
      <c r="C711">
        <v>5</v>
      </c>
      <c r="D711">
        <v>-37.628999999999998</v>
      </c>
      <c r="E711" t="s">
        <v>596</v>
      </c>
      <c r="F711" t="s">
        <v>630</v>
      </c>
      <c r="G711" s="4">
        <v>1</v>
      </c>
      <c r="H711" t="s">
        <v>707</v>
      </c>
    </row>
    <row r="712" spans="1:8" x14ac:dyDescent="0.35">
      <c r="A712" t="s">
        <v>8</v>
      </c>
      <c r="B712" t="s">
        <v>575</v>
      </c>
      <c r="C712">
        <v>5</v>
      </c>
      <c r="D712">
        <v>-36.765999999999998</v>
      </c>
      <c r="E712" t="s">
        <v>579</v>
      </c>
      <c r="F712" t="s">
        <v>588</v>
      </c>
      <c r="G712" s="4">
        <v>1</v>
      </c>
      <c r="H712" t="s">
        <v>708</v>
      </c>
    </row>
    <row r="713" spans="1:8" x14ac:dyDescent="0.35">
      <c r="A713" t="s">
        <v>8</v>
      </c>
      <c r="B713" t="s">
        <v>575</v>
      </c>
      <c r="C713">
        <v>5</v>
      </c>
      <c r="D713">
        <v>-36.378999999999998</v>
      </c>
      <c r="E713" t="s">
        <v>579</v>
      </c>
      <c r="F713" t="s">
        <v>580</v>
      </c>
      <c r="G713" s="4">
        <v>2</v>
      </c>
      <c r="H713">
        <v>6</v>
      </c>
    </row>
    <row r="714" spans="1:8" x14ac:dyDescent="0.35">
      <c r="A714" t="s">
        <v>8</v>
      </c>
      <c r="B714" t="s">
        <v>575</v>
      </c>
      <c r="C714">
        <v>5</v>
      </c>
      <c r="D714">
        <v>-35.656999999999996</v>
      </c>
      <c r="E714" t="s">
        <v>579</v>
      </c>
      <c r="F714" t="s">
        <v>580</v>
      </c>
      <c r="G714" s="4">
        <v>2</v>
      </c>
      <c r="H714">
        <v>5</v>
      </c>
    </row>
    <row r="715" spans="1:8" x14ac:dyDescent="0.35">
      <c r="A715" t="s">
        <v>8</v>
      </c>
      <c r="B715" t="s">
        <v>575</v>
      </c>
      <c r="C715">
        <v>5</v>
      </c>
      <c r="D715">
        <v>-35.159999999999997</v>
      </c>
      <c r="E715" t="s">
        <v>576</v>
      </c>
      <c r="F715" t="s">
        <v>577</v>
      </c>
      <c r="G715" s="4">
        <v>3</v>
      </c>
      <c r="H715" t="s">
        <v>709</v>
      </c>
    </row>
    <row r="716" spans="1:8" x14ac:dyDescent="0.35">
      <c r="A716" t="s">
        <v>8</v>
      </c>
      <c r="B716" t="s">
        <v>575</v>
      </c>
      <c r="C716">
        <v>5</v>
      </c>
      <c r="D716">
        <v>-34.192</v>
      </c>
      <c r="E716" t="s">
        <v>579</v>
      </c>
      <c r="F716" t="s">
        <v>580</v>
      </c>
      <c r="G716" s="4">
        <v>2</v>
      </c>
      <c r="H716">
        <v>4</v>
      </c>
    </row>
    <row r="717" spans="1:8" x14ac:dyDescent="0.35">
      <c r="A717" t="s">
        <v>8</v>
      </c>
      <c r="B717" t="s">
        <v>575</v>
      </c>
      <c r="C717">
        <v>5</v>
      </c>
      <c r="D717">
        <v>-33.665999999999997</v>
      </c>
      <c r="E717" t="s">
        <v>579</v>
      </c>
      <c r="F717" t="s">
        <v>588</v>
      </c>
      <c r="G717" s="4">
        <v>1</v>
      </c>
      <c r="H717">
        <v>3</v>
      </c>
    </row>
    <row r="718" spans="1:8" x14ac:dyDescent="0.35">
      <c r="A718" t="s">
        <v>8</v>
      </c>
      <c r="B718" t="s">
        <v>575</v>
      </c>
      <c r="C718">
        <v>5</v>
      </c>
      <c r="D718">
        <v>-33.154000000000003</v>
      </c>
      <c r="E718" t="s">
        <v>579</v>
      </c>
      <c r="F718" t="s">
        <v>580</v>
      </c>
      <c r="G718" s="4">
        <v>2</v>
      </c>
      <c r="H718">
        <v>3</v>
      </c>
    </row>
    <row r="719" spans="1:8" x14ac:dyDescent="0.35">
      <c r="A719" t="s">
        <v>8</v>
      </c>
      <c r="B719" t="s">
        <v>575</v>
      </c>
      <c r="C719">
        <v>5</v>
      </c>
      <c r="D719">
        <v>-32.704999999999998</v>
      </c>
      <c r="E719" t="s">
        <v>596</v>
      </c>
      <c r="F719" t="s">
        <v>597</v>
      </c>
      <c r="G719" s="4">
        <v>3</v>
      </c>
      <c r="H719" t="s">
        <v>710</v>
      </c>
    </row>
    <row r="720" spans="1:8" x14ac:dyDescent="0.35">
      <c r="A720" t="s">
        <v>8</v>
      </c>
      <c r="B720" t="s">
        <v>575</v>
      </c>
      <c r="C720">
        <v>5</v>
      </c>
      <c r="D720">
        <v>-32.006</v>
      </c>
      <c r="E720" t="s">
        <v>579</v>
      </c>
      <c r="F720" t="s">
        <v>580</v>
      </c>
      <c r="G720" s="4">
        <v>2</v>
      </c>
      <c r="H720">
        <v>2</v>
      </c>
    </row>
    <row r="721" spans="1:8" x14ac:dyDescent="0.35">
      <c r="A721" t="s">
        <v>8</v>
      </c>
      <c r="B721" t="s">
        <v>575</v>
      </c>
      <c r="C721">
        <v>5</v>
      </c>
      <c r="D721">
        <v>-30.89</v>
      </c>
      <c r="E721" t="s">
        <v>579</v>
      </c>
      <c r="F721" t="s">
        <v>580</v>
      </c>
      <c r="G721" s="4">
        <v>2</v>
      </c>
      <c r="H721">
        <v>1</v>
      </c>
    </row>
    <row r="722" spans="1:8" x14ac:dyDescent="0.35">
      <c r="A722" t="s">
        <v>8</v>
      </c>
      <c r="B722" t="s">
        <v>575</v>
      </c>
      <c r="C722">
        <v>5</v>
      </c>
      <c r="D722">
        <v>-30.733000000000001</v>
      </c>
      <c r="E722" t="s">
        <v>596</v>
      </c>
      <c r="F722" t="s">
        <v>630</v>
      </c>
      <c r="G722" s="4">
        <v>1</v>
      </c>
      <c r="H722" t="s">
        <v>711</v>
      </c>
    </row>
    <row r="723" spans="1:8" x14ac:dyDescent="0.35">
      <c r="A723" t="s">
        <v>8</v>
      </c>
      <c r="B723" t="s">
        <v>575</v>
      </c>
      <c r="C723">
        <v>5</v>
      </c>
      <c r="D723">
        <v>-29.684000000000001</v>
      </c>
      <c r="E723" t="s">
        <v>579</v>
      </c>
      <c r="F723" t="s">
        <v>586</v>
      </c>
      <c r="G723" s="4">
        <v>3</v>
      </c>
      <c r="H723" t="s">
        <v>712</v>
      </c>
    </row>
    <row r="724" spans="1:8" x14ac:dyDescent="0.35">
      <c r="A724" t="s">
        <v>8</v>
      </c>
      <c r="B724" t="s">
        <v>575</v>
      </c>
      <c r="C724">
        <v>5</v>
      </c>
      <c r="D724">
        <v>27.463999999999999</v>
      </c>
      <c r="E724" t="s">
        <v>576</v>
      </c>
      <c r="F724" t="s">
        <v>584</v>
      </c>
      <c r="G724" s="4">
        <v>2</v>
      </c>
      <c r="H724" t="s">
        <v>713</v>
      </c>
    </row>
    <row r="725" spans="1:8" x14ac:dyDescent="0.35">
      <c r="A725" t="s">
        <v>8</v>
      </c>
      <c r="B725" t="s">
        <v>575</v>
      </c>
      <c r="C725">
        <v>5</v>
      </c>
      <c r="D725">
        <v>36.292000000000002</v>
      </c>
      <c r="E725" t="s">
        <v>596</v>
      </c>
      <c r="F725" t="s">
        <v>630</v>
      </c>
      <c r="G725" s="4">
        <v>1</v>
      </c>
      <c r="H725" t="s">
        <v>714</v>
      </c>
    </row>
    <row r="726" spans="1:8" x14ac:dyDescent="0.35">
      <c r="A726" t="s">
        <v>8</v>
      </c>
      <c r="B726" t="s">
        <v>575</v>
      </c>
      <c r="C726">
        <v>5</v>
      </c>
      <c r="D726">
        <v>44.383999999999901</v>
      </c>
      <c r="E726" t="s">
        <v>579</v>
      </c>
      <c r="F726" t="s">
        <v>588</v>
      </c>
      <c r="G726" s="4">
        <v>1</v>
      </c>
      <c r="H726" t="s">
        <v>715</v>
      </c>
    </row>
    <row r="727" spans="1:8" x14ac:dyDescent="0.35">
      <c r="A727" t="s">
        <v>8</v>
      </c>
      <c r="B727" t="s">
        <v>575</v>
      </c>
      <c r="C727">
        <v>5</v>
      </c>
      <c r="D727">
        <v>49.806999999999903</v>
      </c>
      <c r="E727" t="s">
        <v>576</v>
      </c>
      <c r="F727" t="s">
        <v>577</v>
      </c>
      <c r="G727" s="4">
        <v>3</v>
      </c>
      <c r="H727" t="s">
        <v>716</v>
      </c>
    </row>
    <row r="728" spans="1:8" x14ac:dyDescent="0.35">
      <c r="A728" t="s">
        <v>8</v>
      </c>
      <c r="B728" t="s">
        <v>575</v>
      </c>
      <c r="C728">
        <v>5</v>
      </c>
      <c r="D728">
        <v>56.488</v>
      </c>
      <c r="E728" t="s">
        <v>576</v>
      </c>
      <c r="F728" t="s">
        <v>584</v>
      </c>
      <c r="G728" s="4">
        <v>2</v>
      </c>
      <c r="H728" t="s">
        <v>717</v>
      </c>
    </row>
    <row r="729" spans="1:8" x14ac:dyDescent="0.35">
      <c r="A729" t="s">
        <v>8</v>
      </c>
      <c r="B729" t="s">
        <v>575</v>
      </c>
      <c r="C729">
        <v>5</v>
      </c>
      <c r="D729">
        <v>56.526000000000003</v>
      </c>
      <c r="E729" t="s">
        <v>579</v>
      </c>
      <c r="F729" t="s">
        <v>580</v>
      </c>
      <c r="G729" s="4">
        <v>2</v>
      </c>
      <c r="H729" t="s">
        <v>718</v>
      </c>
    </row>
    <row r="730" spans="1:8" x14ac:dyDescent="0.35">
      <c r="A730" t="s">
        <v>8</v>
      </c>
      <c r="B730" t="s">
        <v>575</v>
      </c>
      <c r="C730">
        <v>5</v>
      </c>
      <c r="D730">
        <v>59.718000000000004</v>
      </c>
      <c r="E730" t="s">
        <v>576</v>
      </c>
      <c r="F730" t="s">
        <v>581</v>
      </c>
      <c r="G730" s="4">
        <v>1</v>
      </c>
      <c r="H730" t="s">
        <v>55</v>
      </c>
    </row>
    <row r="731" spans="1:8" x14ac:dyDescent="0.35">
      <c r="A731" t="s">
        <v>8</v>
      </c>
      <c r="B731" t="s">
        <v>575</v>
      </c>
      <c r="C731">
        <v>5</v>
      </c>
      <c r="D731">
        <v>101.89100000000001</v>
      </c>
      <c r="E731" t="s">
        <v>579</v>
      </c>
      <c r="F731" t="s">
        <v>586</v>
      </c>
      <c r="G731" s="4">
        <v>3</v>
      </c>
      <c r="H731" t="s">
        <v>719</v>
      </c>
    </row>
    <row r="732" spans="1:8" x14ac:dyDescent="0.35">
      <c r="A732" t="s">
        <v>8</v>
      </c>
      <c r="B732" t="s">
        <v>575</v>
      </c>
      <c r="C732">
        <v>5</v>
      </c>
      <c r="D732">
        <v>125.982999999999</v>
      </c>
      <c r="E732" t="s">
        <v>576</v>
      </c>
      <c r="F732" t="s">
        <v>577</v>
      </c>
      <c r="G732" s="4">
        <v>3</v>
      </c>
      <c r="H732" t="s">
        <v>720</v>
      </c>
    </row>
    <row r="733" spans="1:8" x14ac:dyDescent="0.35">
      <c r="A733" t="s">
        <v>8</v>
      </c>
      <c r="B733" t="s">
        <v>575</v>
      </c>
      <c r="C733">
        <v>5</v>
      </c>
      <c r="D733">
        <v>138.619</v>
      </c>
      <c r="E733" t="s">
        <v>596</v>
      </c>
      <c r="F733" t="s">
        <v>630</v>
      </c>
      <c r="G733" s="4">
        <v>1</v>
      </c>
      <c r="H733" t="s">
        <v>721</v>
      </c>
    </row>
    <row r="734" spans="1:8" x14ac:dyDescent="0.35">
      <c r="A734" t="s">
        <v>8</v>
      </c>
      <c r="B734" t="s">
        <v>575</v>
      </c>
      <c r="C734">
        <v>5</v>
      </c>
      <c r="D734">
        <v>149.15600000000001</v>
      </c>
      <c r="E734" t="s">
        <v>596</v>
      </c>
      <c r="F734" t="s">
        <v>597</v>
      </c>
      <c r="G734" s="4">
        <v>3</v>
      </c>
      <c r="H734" t="s">
        <v>722</v>
      </c>
    </row>
    <row r="735" spans="1:8" x14ac:dyDescent="0.35">
      <c r="A735" t="s">
        <v>8</v>
      </c>
      <c r="B735" t="s">
        <v>575</v>
      </c>
      <c r="C735">
        <v>5</v>
      </c>
      <c r="D735">
        <v>158.179</v>
      </c>
      <c r="E735" t="s">
        <v>596</v>
      </c>
      <c r="F735" t="s">
        <v>630</v>
      </c>
      <c r="G735" s="4">
        <v>1</v>
      </c>
      <c r="H735" t="s">
        <v>723</v>
      </c>
    </row>
    <row r="736" spans="1:8" x14ac:dyDescent="0.35">
      <c r="A736" t="s">
        <v>8</v>
      </c>
      <c r="B736" t="s">
        <v>575</v>
      </c>
      <c r="C736">
        <v>5</v>
      </c>
      <c r="D736">
        <v>168.804</v>
      </c>
      <c r="E736" t="s">
        <v>596</v>
      </c>
      <c r="F736" t="s">
        <v>630</v>
      </c>
      <c r="G736" s="4">
        <v>1</v>
      </c>
      <c r="H736" t="s">
        <v>724</v>
      </c>
    </row>
    <row r="737" spans="1:8" x14ac:dyDescent="0.35">
      <c r="A737" t="s">
        <v>8</v>
      </c>
      <c r="B737" t="s">
        <v>575</v>
      </c>
      <c r="C737">
        <v>5</v>
      </c>
      <c r="D737">
        <v>177.386</v>
      </c>
      <c r="E737" t="s">
        <v>596</v>
      </c>
      <c r="F737" t="s">
        <v>599</v>
      </c>
      <c r="G737" s="4">
        <v>4</v>
      </c>
      <c r="H737" t="s">
        <v>725</v>
      </c>
    </row>
    <row r="738" spans="1:8" x14ac:dyDescent="0.35">
      <c r="A738" t="s">
        <v>8</v>
      </c>
      <c r="B738" t="s">
        <v>575</v>
      </c>
      <c r="C738">
        <v>5</v>
      </c>
      <c r="D738">
        <v>188.90700000000001</v>
      </c>
      <c r="E738" t="s">
        <v>596</v>
      </c>
      <c r="F738" t="s">
        <v>630</v>
      </c>
      <c r="G738" s="4">
        <v>1</v>
      </c>
      <c r="H738" t="s">
        <v>726</v>
      </c>
    </row>
    <row r="739" spans="1:8" x14ac:dyDescent="0.35">
      <c r="A739" t="s">
        <v>8</v>
      </c>
      <c r="B739" t="s">
        <v>575</v>
      </c>
      <c r="C739">
        <v>5</v>
      </c>
      <c r="D739">
        <v>202.72299999999899</v>
      </c>
      <c r="E739" t="s">
        <v>596</v>
      </c>
      <c r="F739" t="s">
        <v>630</v>
      </c>
      <c r="G739" s="4">
        <v>1</v>
      </c>
      <c r="H739" t="s">
        <v>468</v>
      </c>
    </row>
    <row r="740" spans="1:8" x14ac:dyDescent="0.35">
      <c r="A740" t="s">
        <v>8</v>
      </c>
      <c r="B740" t="s">
        <v>575</v>
      </c>
      <c r="C740">
        <v>4</v>
      </c>
      <c r="D740">
        <v>-428.839</v>
      </c>
      <c r="E740" t="s">
        <v>576</v>
      </c>
      <c r="F740" t="s">
        <v>727</v>
      </c>
      <c r="G740" s="4">
        <v>4</v>
      </c>
      <c r="H740" t="s">
        <v>728</v>
      </c>
    </row>
    <row r="741" spans="1:8" x14ac:dyDescent="0.35">
      <c r="A741" t="s">
        <v>8</v>
      </c>
      <c r="B741" t="s">
        <v>575</v>
      </c>
      <c r="C741">
        <v>4</v>
      </c>
      <c r="D741">
        <v>-424.84699999999998</v>
      </c>
      <c r="E741" t="s">
        <v>576</v>
      </c>
      <c r="F741" t="s">
        <v>727</v>
      </c>
      <c r="G741" s="4">
        <v>4</v>
      </c>
      <c r="H741" t="s">
        <v>729</v>
      </c>
    </row>
    <row r="742" spans="1:8" x14ac:dyDescent="0.35">
      <c r="A742" t="s">
        <v>8</v>
      </c>
      <c r="B742" t="s">
        <v>575</v>
      </c>
      <c r="C742">
        <v>4</v>
      </c>
      <c r="D742">
        <v>-423.13499999999999</v>
      </c>
      <c r="E742" t="s">
        <v>576</v>
      </c>
      <c r="F742" t="s">
        <v>727</v>
      </c>
      <c r="G742" s="4">
        <v>4</v>
      </c>
      <c r="H742" t="s">
        <v>730</v>
      </c>
    </row>
    <row r="743" spans="1:8" x14ac:dyDescent="0.35">
      <c r="A743" t="s">
        <v>8</v>
      </c>
      <c r="B743" t="s">
        <v>575</v>
      </c>
      <c r="C743">
        <v>4</v>
      </c>
      <c r="D743">
        <v>-420.60500000000002</v>
      </c>
      <c r="E743" t="s">
        <v>576</v>
      </c>
      <c r="F743" t="s">
        <v>581</v>
      </c>
      <c r="G743" s="4">
        <v>1</v>
      </c>
      <c r="H743" t="s">
        <v>731</v>
      </c>
    </row>
    <row r="744" spans="1:8" x14ac:dyDescent="0.35">
      <c r="A744" t="s">
        <v>8</v>
      </c>
      <c r="B744" t="s">
        <v>575</v>
      </c>
      <c r="C744">
        <v>4</v>
      </c>
      <c r="D744">
        <v>-418.68599999999998</v>
      </c>
      <c r="E744" t="s">
        <v>579</v>
      </c>
      <c r="F744" t="s">
        <v>586</v>
      </c>
      <c r="G744" s="4">
        <v>3</v>
      </c>
      <c r="H744" t="s">
        <v>732</v>
      </c>
    </row>
    <row r="745" spans="1:8" x14ac:dyDescent="0.35">
      <c r="A745" t="s">
        <v>8</v>
      </c>
      <c r="B745" t="s">
        <v>575</v>
      </c>
      <c r="C745">
        <v>4</v>
      </c>
      <c r="D745">
        <v>-414.45599999999899</v>
      </c>
      <c r="E745" t="s">
        <v>596</v>
      </c>
      <c r="F745" t="s">
        <v>597</v>
      </c>
      <c r="G745" s="4">
        <v>3</v>
      </c>
      <c r="H745" t="s">
        <v>733</v>
      </c>
    </row>
    <row r="746" spans="1:8" x14ac:dyDescent="0.35">
      <c r="A746" t="s">
        <v>8</v>
      </c>
      <c r="B746" t="s">
        <v>575</v>
      </c>
      <c r="C746">
        <v>4</v>
      </c>
      <c r="D746">
        <v>-411.82199999999898</v>
      </c>
      <c r="E746" t="s">
        <v>576</v>
      </c>
      <c r="F746" t="s">
        <v>727</v>
      </c>
      <c r="G746" s="4">
        <v>4</v>
      </c>
      <c r="H746" t="s">
        <v>734</v>
      </c>
    </row>
    <row r="747" spans="1:8" x14ac:dyDescent="0.35">
      <c r="A747" t="s">
        <v>8</v>
      </c>
      <c r="B747" t="s">
        <v>575</v>
      </c>
      <c r="C747">
        <v>4</v>
      </c>
      <c r="D747">
        <v>-411.12199999999899</v>
      </c>
      <c r="E747" t="s">
        <v>579</v>
      </c>
      <c r="F747" t="s">
        <v>591</v>
      </c>
      <c r="G747" s="4">
        <v>4</v>
      </c>
      <c r="H747" t="s">
        <v>735</v>
      </c>
    </row>
    <row r="748" spans="1:8" x14ac:dyDescent="0.35">
      <c r="A748" t="s">
        <v>8</v>
      </c>
      <c r="B748" t="s">
        <v>575</v>
      </c>
      <c r="C748">
        <v>4</v>
      </c>
      <c r="D748">
        <v>-409.577</v>
      </c>
      <c r="E748" t="s">
        <v>596</v>
      </c>
      <c r="F748" t="s">
        <v>599</v>
      </c>
      <c r="G748" s="4">
        <v>4</v>
      </c>
      <c r="H748" t="s">
        <v>736</v>
      </c>
    </row>
    <row r="749" spans="1:8" x14ac:dyDescent="0.35">
      <c r="A749" t="s">
        <v>8</v>
      </c>
      <c r="B749" t="s">
        <v>575</v>
      </c>
      <c r="C749">
        <v>4</v>
      </c>
      <c r="D749">
        <v>-409.46699999999998</v>
      </c>
      <c r="E749" t="s">
        <v>576</v>
      </c>
      <c r="F749" t="s">
        <v>577</v>
      </c>
      <c r="G749" s="4">
        <v>3</v>
      </c>
      <c r="H749" t="s">
        <v>737</v>
      </c>
    </row>
    <row r="750" spans="1:8" x14ac:dyDescent="0.35">
      <c r="A750" t="s">
        <v>8</v>
      </c>
      <c r="B750" t="s">
        <v>575</v>
      </c>
      <c r="C750">
        <v>4</v>
      </c>
      <c r="D750">
        <v>-407.30500000000001</v>
      </c>
      <c r="E750" t="s">
        <v>576</v>
      </c>
      <c r="F750" t="s">
        <v>727</v>
      </c>
      <c r="G750" s="4">
        <v>4</v>
      </c>
      <c r="H750" t="s">
        <v>738</v>
      </c>
    </row>
    <row r="751" spans="1:8" x14ac:dyDescent="0.35">
      <c r="A751" t="s">
        <v>8</v>
      </c>
      <c r="B751" t="s">
        <v>575</v>
      </c>
      <c r="C751">
        <v>4</v>
      </c>
      <c r="D751">
        <v>-402.971</v>
      </c>
      <c r="E751" t="s">
        <v>596</v>
      </c>
      <c r="F751" t="s">
        <v>602</v>
      </c>
      <c r="G751" s="4">
        <v>2</v>
      </c>
      <c r="H751" t="s">
        <v>739</v>
      </c>
    </row>
    <row r="752" spans="1:8" x14ac:dyDescent="0.35">
      <c r="A752" t="s">
        <v>8</v>
      </c>
      <c r="B752" t="s">
        <v>575</v>
      </c>
      <c r="C752">
        <v>4</v>
      </c>
      <c r="D752">
        <v>-400.24</v>
      </c>
      <c r="E752" t="s">
        <v>576</v>
      </c>
      <c r="F752" t="s">
        <v>577</v>
      </c>
      <c r="G752" s="4">
        <v>3</v>
      </c>
      <c r="H752" t="s">
        <v>740</v>
      </c>
    </row>
    <row r="753" spans="1:8" x14ac:dyDescent="0.35">
      <c r="A753" t="s">
        <v>8</v>
      </c>
      <c r="B753" t="s">
        <v>575</v>
      </c>
      <c r="C753">
        <v>4</v>
      </c>
      <c r="D753">
        <v>-398.86099999999999</v>
      </c>
      <c r="E753" t="s">
        <v>579</v>
      </c>
      <c r="F753" t="s">
        <v>580</v>
      </c>
      <c r="G753" s="4">
        <v>2</v>
      </c>
      <c r="H753" t="s">
        <v>741</v>
      </c>
    </row>
    <row r="754" spans="1:8" x14ac:dyDescent="0.35">
      <c r="A754" t="s">
        <v>8</v>
      </c>
      <c r="B754" t="s">
        <v>575</v>
      </c>
      <c r="C754">
        <v>4</v>
      </c>
      <c r="D754">
        <v>-398.18900000000002</v>
      </c>
      <c r="E754" t="s">
        <v>576</v>
      </c>
      <c r="F754" t="s">
        <v>727</v>
      </c>
      <c r="G754" s="4">
        <v>4</v>
      </c>
      <c r="H754" t="s">
        <v>742</v>
      </c>
    </row>
    <row r="755" spans="1:8" x14ac:dyDescent="0.35">
      <c r="A755" t="s">
        <v>8</v>
      </c>
      <c r="B755" t="s">
        <v>575</v>
      </c>
      <c r="C755">
        <v>4</v>
      </c>
      <c r="D755">
        <v>-395.62799999999999</v>
      </c>
      <c r="E755" t="s">
        <v>579</v>
      </c>
      <c r="F755" t="s">
        <v>588</v>
      </c>
      <c r="G755" s="4">
        <v>1</v>
      </c>
      <c r="H755" t="s">
        <v>743</v>
      </c>
    </row>
    <row r="756" spans="1:8" x14ac:dyDescent="0.35">
      <c r="A756" t="s">
        <v>8</v>
      </c>
      <c r="B756" t="s">
        <v>575</v>
      </c>
      <c r="C756">
        <v>4</v>
      </c>
      <c r="D756">
        <v>-392.32199999999898</v>
      </c>
      <c r="E756" t="s">
        <v>576</v>
      </c>
      <c r="F756" t="s">
        <v>584</v>
      </c>
      <c r="G756" s="4">
        <v>2</v>
      </c>
      <c r="H756" t="s">
        <v>744</v>
      </c>
    </row>
    <row r="757" spans="1:8" x14ac:dyDescent="0.35">
      <c r="A757" t="s">
        <v>8</v>
      </c>
      <c r="B757" t="s">
        <v>575</v>
      </c>
      <c r="C757">
        <v>4</v>
      </c>
      <c r="D757">
        <v>-389.10500000000002</v>
      </c>
      <c r="E757" t="s">
        <v>579</v>
      </c>
      <c r="F757" t="s">
        <v>586</v>
      </c>
      <c r="G757" s="4">
        <v>3</v>
      </c>
      <c r="H757" t="s">
        <v>745</v>
      </c>
    </row>
    <row r="758" spans="1:8" x14ac:dyDescent="0.35">
      <c r="A758" t="s">
        <v>8</v>
      </c>
      <c r="B758" t="s">
        <v>575</v>
      </c>
      <c r="C758">
        <v>4</v>
      </c>
      <c r="D758">
        <v>-388.64</v>
      </c>
      <c r="E758" t="s">
        <v>576</v>
      </c>
      <c r="F758" t="s">
        <v>577</v>
      </c>
      <c r="G758" s="4">
        <v>3</v>
      </c>
      <c r="H758" t="s">
        <v>746</v>
      </c>
    </row>
    <row r="759" spans="1:8" x14ac:dyDescent="0.35">
      <c r="A759" t="s">
        <v>8</v>
      </c>
      <c r="B759" t="s">
        <v>575</v>
      </c>
      <c r="C759">
        <v>4</v>
      </c>
      <c r="D759">
        <v>-387.541</v>
      </c>
      <c r="E759" t="s">
        <v>579</v>
      </c>
      <c r="F759" t="s">
        <v>591</v>
      </c>
      <c r="G759" s="4">
        <v>4</v>
      </c>
      <c r="H759" t="s">
        <v>747</v>
      </c>
    </row>
    <row r="760" spans="1:8" x14ac:dyDescent="0.35">
      <c r="A760" t="s">
        <v>8</v>
      </c>
      <c r="B760" t="s">
        <v>575</v>
      </c>
      <c r="C760">
        <v>4</v>
      </c>
      <c r="D760">
        <v>-383.575999999999</v>
      </c>
      <c r="E760" t="s">
        <v>576</v>
      </c>
      <c r="F760" t="s">
        <v>581</v>
      </c>
      <c r="G760" s="4">
        <v>1</v>
      </c>
      <c r="H760" t="s">
        <v>55</v>
      </c>
    </row>
    <row r="761" spans="1:8" x14ac:dyDescent="0.35">
      <c r="A761" t="s">
        <v>8</v>
      </c>
      <c r="B761" t="s">
        <v>575</v>
      </c>
      <c r="C761">
        <v>4</v>
      </c>
      <c r="D761">
        <v>-380.851</v>
      </c>
      <c r="E761" t="s">
        <v>579</v>
      </c>
      <c r="F761" t="s">
        <v>591</v>
      </c>
      <c r="G761" s="4">
        <v>4</v>
      </c>
      <c r="H761" t="s">
        <v>748</v>
      </c>
    </row>
    <row r="762" spans="1:8" x14ac:dyDescent="0.35">
      <c r="A762" t="s">
        <v>8</v>
      </c>
      <c r="B762" t="s">
        <v>575</v>
      </c>
      <c r="C762">
        <v>4</v>
      </c>
      <c r="D762">
        <v>-379.048</v>
      </c>
      <c r="E762" t="s">
        <v>579</v>
      </c>
      <c r="F762" t="s">
        <v>588</v>
      </c>
      <c r="G762" s="4">
        <v>1</v>
      </c>
      <c r="H762" t="s">
        <v>749</v>
      </c>
    </row>
    <row r="763" spans="1:8" x14ac:dyDescent="0.35">
      <c r="A763" t="s">
        <v>8</v>
      </c>
      <c r="B763" t="s">
        <v>575</v>
      </c>
      <c r="C763">
        <v>4</v>
      </c>
      <c r="D763">
        <v>-374.99699999999899</v>
      </c>
      <c r="E763" t="s">
        <v>576</v>
      </c>
      <c r="F763" t="s">
        <v>584</v>
      </c>
      <c r="G763" s="4">
        <v>2</v>
      </c>
      <c r="H763" t="s">
        <v>750</v>
      </c>
    </row>
    <row r="764" spans="1:8" x14ac:dyDescent="0.35">
      <c r="A764" t="s">
        <v>8</v>
      </c>
      <c r="B764" t="s">
        <v>575</v>
      </c>
      <c r="C764">
        <v>4</v>
      </c>
      <c r="D764">
        <v>-372.43699999999899</v>
      </c>
      <c r="E764" t="s">
        <v>576</v>
      </c>
      <c r="F764" t="s">
        <v>727</v>
      </c>
      <c r="G764" s="4">
        <v>4</v>
      </c>
      <c r="H764" t="s">
        <v>751</v>
      </c>
    </row>
    <row r="765" spans="1:8" x14ac:dyDescent="0.35">
      <c r="A765" t="s">
        <v>8</v>
      </c>
      <c r="B765" t="s">
        <v>575</v>
      </c>
      <c r="C765">
        <v>4</v>
      </c>
      <c r="D765">
        <v>-370.640999999999</v>
      </c>
      <c r="E765" t="s">
        <v>579</v>
      </c>
      <c r="F765" t="s">
        <v>580</v>
      </c>
      <c r="G765" s="4">
        <v>2</v>
      </c>
      <c r="H765" t="s">
        <v>752</v>
      </c>
    </row>
    <row r="766" spans="1:8" x14ac:dyDescent="0.35">
      <c r="A766" t="s">
        <v>8</v>
      </c>
      <c r="B766" t="s">
        <v>575</v>
      </c>
      <c r="C766">
        <v>4</v>
      </c>
      <c r="D766">
        <v>-364.048</v>
      </c>
      <c r="E766" t="s">
        <v>579</v>
      </c>
      <c r="F766" t="s">
        <v>591</v>
      </c>
      <c r="G766" s="4">
        <v>4</v>
      </c>
      <c r="H766" t="s">
        <v>753</v>
      </c>
    </row>
    <row r="767" spans="1:8" x14ac:dyDescent="0.35">
      <c r="A767" t="s">
        <v>8</v>
      </c>
      <c r="B767" t="s">
        <v>575</v>
      </c>
      <c r="C767">
        <v>4</v>
      </c>
      <c r="D767">
        <v>-363.66</v>
      </c>
      <c r="E767" t="s">
        <v>579</v>
      </c>
      <c r="F767" t="s">
        <v>580</v>
      </c>
      <c r="G767" s="4">
        <v>2</v>
      </c>
      <c r="H767" t="s">
        <v>754</v>
      </c>
    </row>
    <row r="768" spans="1:8" x14ac:dyDescent="0.35">
      <c r="A768" t="s">
        <v>8</v>
      </c>
      <c r="B768" t="s">
        <v>575</v>
      </c>
      <c r="C768">
        <v>4</v>
      </c>
      <c r="D768">
        <v>-361.50299999999999</v>
      </c>
      <c r="E768" t="s">
        <v>596</v>
      </c>
      <c r="F768" t="s">
        <v>597</v>
      </c>
      <c r="G768" s="4">
        <v>3</v>
      </c>
      <c r="H768" t="s">
        <v>755</v>
      </c>
    </row>
    <row r="769" spans="1:8" x14ac:dyDescent="0.35">
      <c r="A769" t="s">
        <v>8</v>
      </c>
      <c r="B769" t="s">
        <v>575</v>
      </c>
      <c r="C769">
        <v>4</v>
      </c>
      <c r="D769">
        <v>-361.16</v>
      </c>
      <c r="E769" t="s">
        <v>596</v>
      </c>
      <c r="F769" t="s">
        <v>599</v>
      </c>
      <c r="G769" s="4">
        <v>4</v>
      </c>
      <c r="H769" t="s">
        <v>756</v>
      </c>
    </row>
    <row r="770" spans="1:8" x14ac:dyDescent="0.35">
      <c r="A770" t="s">
        <v>8</v>
      </c>
      <c r="B770" t="s">
        <v>575</v>
      </c>
      <c r="C770">
        <v>4</v>
      </c>
      <c r="D770">
        <v>-359.11900000000003</v>
      </c>
      <c r="E770" t="s">
        <v>596</v>
      </c>
      <c r="F770" t="s">
        <v>602</v>
      </c>
      <c r="G770" s="4">
        <v>2</v>
      </c>
      <c r="H770" t="s">
        <v>757</v>
      </c>
    </row>
    <row r="771" spans="1:8" x14ac:dyDescent="0.35">
      <c r="A771" t="s">
        <v>8</v>
      </c>
      <c r="B771" t="s">
        <v>575</v>
      </c>
      <c r="C771">
        <v>4</v>
      </c>
      <c r="D771">
        <v>-358.94900000000001</v>
      </c>
      <c r="E771" t="s">
        <v>576</v>
      </c>
      <c r="F771" t="s">
        <v>577</v>
      </c>
      <c r="G771" s="4">
        <v>3</v>
      </c>
      <c r="H771" t="s">
        <v>758</v>
      </c>
    </row>
    <row r="772" spans="1:8" x14ac:dyDescent="0.35">
      <c r="A772" t="s">
        <v>8</v>
      </c>
      <c r="B772" t="s">
        <v>575</v>
      </c>
      <c r="C772">
        <v>4</v>
      </c>
      <c r="D772">
        <v>-358.57</v>
      </c>
      <c r="E772" t="s">
        <v>576</v>
      </c>
      <c r="F772" t="s">
        <v>581</v>
      </c>
      <c r="G772" s="4">
        <v>1</v>
      </c>
      <c r="H772" t="s">
        <v>759</v>
      </c>
    </row>
    <row r="773" spans="1:8" x14ac:dyDescent="0.35">
      <c r="A773" t="s">
        <v>8</v>
      </c>
      <c r="B773" t="s">
        <v>575</v>
      </c>
      <c r="C773">
        <v>4</v>
      </c>
      <c r="D773">
        <v>-357.875</v>
      </c>
      <c r="E773" t="s">
        <v>576</v>
      </c>
      <c r="F773" t="s">
        <v>727</v>
      </c>
      <c r="G773" s="4">
        <v>4</v>
      </c>
      <c r="H773" t="s">
        <v>760</v>
      </c>
    </row>
    <row r="774" spans="1:8" x14ac:dyDescent="0.35">
      <c r="A774" t="s">
        <v>8</v>
      </c>
      <c r="B774" t="s">
        <v>575</v>
      </c>
      <c r="C774">
        <v>4</v>
      </c>
      <c r="D774">
        <v>-355.71100000000001</v>
      </c>
      <c r="E774" t="s">
        <v>579</v>
      </c>
      <c r="F774" t="s">
        <v>580</v>
      </c>
      <c r="G774" s="4">
        <v>2</v>
      </c>
      <c r="H774" t="s">
        <v>761</v>
      </c>
    </row>
    <row r="775" spans="1:8" x14ac:dyDescent="0.35">
      <c r="A775" t="s">
        <v>8</v>
      </c>
      <c r="B775" t="s">
        <v>575</v>
      </c>
      <c r="C775">
        <v>4</v>
      </c>
      <c r="D775">
        <v>-352.010999999999</v>
      </c>
      <c r="E775" t="s">
        <v>576</v>
      </c>
      <c r="F775" t="s">
        <v>727</v>
      </c>
      <c r="G775" s="4">
        <v>4</v>
      </c>
      <c r="H775" t="s">
        <v>762</v>
      </c>
    </row>
    <row r="776" spans="1:8" x14ac:dyDescent="0.35">
      <c r="A776" t="s">
        <v>8</v>
      </c>
      <c r="B776" t="s">
        <v>575</v>
      </c>
      <c r="C776">
        <v>4</v>
      </c>
      <c r="D776">
        <v>-343.1</v>
      </c>
      <c r="E776" t="s">
        <v>596</v>
      </c>
      <c r="F776" t="s">
        <v>630</v>
      </c>
      <c r="G776" s="4">
        <v>1</v>
      </c>
      <c r="H776" t="s">
        <v>763</v>
      </c>
    </row>
    <row r="777" spans="1:8" x14ac:dyDescent="0.35">
      <c r="A777" t="s">
        <v>8</v>
      </c>
      <c r="B777" t="s">
        <v>575</v>
      </c>
      <c r="C777">
        <v>4</v>
      </c>
      <c r="D777">
        <v>-342.41899999999998</v>
      </c>
      <c r="E777" t="s">
        <v>576</v>
      </c>
      <c r="F777" t="s">
        <v>727</v>
      </c>
      <c r="G777" s="4">
        <v>4</v>
      </c>
      <c r="H777" t="s">
        <v>764</v>
      </c>
    </row>
    <row r="778" spans="1:8" x14ac:dyDescent="0.35">
      <c r="A778" t="s">
        <v>8</v>
      </c>
      <c r="B778" t="s">
        <v>575</v>
      </c>
      <c r="C778">
        <v>4</v>
      </c>
      <c r="D778">
        <v>-341.19199999999898</v>
      </c>
      <c r="E778" t="s">
        <v>579</v>
      </c>
      <c r="F778" t="s">
        <v>591</v>
      </c>
      <c r="G778" s="4">
        <v>4</v>
      </c>
      <c r="H778" t="s">
        <v>765</v>
      </c>
    </row>
    <row r="779" spans="1:8" x14ac:dyDescent="0.35">
      <c r="A779" t="s">
        <v>8</v>
      </c>
      <c r="B779" t="s">
        <v>575</v>
      </c>
      <c r="C779">
        <v>4</v>
      </c>
      <c r="D779">
        <v>-337.23</v>
      </c>
      <c r="E779" t="s">
        <v>576</v>
      </c>
      <c r="F779" t="s">
        <v>581</v>
      </c>
      <c r="G779" s="4">
        <v>1</v>
      </c>
      <c r="H779" t="s">
        <v>766</v>
      </c>
    </row>
    <row r="780" spans="1:8" x14ac:dyDescent="0.35">
      <c r="A780" t="s">
        <v>8</v>
      </c>
      <c r="B780" t="s">
        <v>575</v>
      </c>
      <c r="C780">
        <v>4</v>
      </c>
      <c r="D780">
        <v>-336.546999999999</v>
      </c>
      <c r="E780" t="s">
        <v>576</v>
      </c>
      <c r="F780" t="s">
        <v>577</v>
      </c>
      <c r="G780" s="4">
        <v>3</v>
      </c>
      <c r="H780" t="s">
        <v>767</v>
      </c>
    </row>
    <row r="781" spans="1:8" x14ac:dyDescent="0.35">
      <c r="A781" t="s">
        <v>8</v>
      </c>
      <c r="B781" t="s">
        <v>575</v>
      </c>
      <c r="C781">
        <v>4</v>
      </c>
      <c r="D781">
        <v>-335.09199999999998</v>
      </c>
      <c r="E781" t="s">
        <v>576</v>
      </c>
      <c r="F781" t="s">
        <v>584</v>
      </c>
      <c r="G781" s="4">
        <v>2</v>
      </c>
      <c r="H781" t="s">
        <v>768</v>
      </c>
    </row>
    <row r="782" spans="1:8" x14ac:dyDescent="0.35">
      <c r="A782" t="s">
        <v>8</v>
      </c>
      <c r="B782" t="s">
        <v>575</v>
      </c>
      <c r="C782">
        <v>4</v>
      </c>
      <c r="D782">
        <v>-334.64400000000001</v>
      </c>
      <c r="E782" t="s">
        <v>596</v>
      </c>
      <c r="F782" t="s">
        <v>602</v>
      </c>
      <c r="G782" s="4">
        <v>2</v>
      </c>
      <c r="H782" t="b">
        <v>1</v>
      </c>
    </row>
    <row r="783" spans="1:8" x14ac:dyDescent="0.35">
      <c r="A783" t="s">
        <v>8</v>
      </c>
      <c r="B783" t="s">
        <v>575</v>
      </c>
      <c r="C783">
        <v>4</v>
      </c>
      <c r="D783">
        <v>-332.63900000000001</v>
      </c>
      <c r="E783" t="s">
        <v>579</v>
      </c>
      <c r="F783" t="s">
        <v>580</v>
      </c>
      <c r="G783" s="4">
        <v>2</v>
      </c>
      <c r="H783" t="s">
        <v>55</v>
      </c>
    </row>
    <row r="784" spans="1:8" x14ac:dyDescent="0.35">
      <c r="A784" t="s">
        <v>8</v>
      </c>
      <c r="B784" t="s">
        <v>575</v>
      </c>
      <c r="C784">
        <v>4</v>
      </c>
      <c r="D784">
        <v>-332.28899999999999</v>
      </c>
      <c r="E784" t="s">
        <v>579</v>
      </c>
      <c r="F784" t="s">
        <v>586</v>
      </c>
      <c r="G784" s="4">
        <v>3</v>
      </c>
      <c r="H784" t="s">
        <v>769</v>
      </c>
    </row>
    <row r="785" spans="1:8" x14ac:dyDescent="0.35">
      <c r="A785" t="s">
        <v>8</v>
      </c>
      <c r="B785" t="s">
        <v>575</v>
      </c>
      <c r="C785">
        <v>4</v>
      </c>
      <c r="D785">
        <v>-332.00299999999999</v>
      </c>
      <c r="E785" t="s">
        <v>576</v>
      </c>
      <c r="F785" t="s">
        <v>727</v>
      </c>
      <c r="G785" s="4">
        <v>4</v>
      </c>
      <c r="H785" t="s">
        <v>770</v>
      </c>
    </row>
    <row r="786" spans="1:8" x14ac:dyDescent="0.35">
      <c r="A786" t="s">
        <v>8</v>
      </c>
      <c r="B786" t="s">
        <v>575</v>
      </c>
      <c r="C786">
        <v>4</v>
      </c>
      <c r="D786">
        <v>-327.16000000000003</v>
      </c>
      <c r="E786" t="s">
        <v>579</v>
      </c>
      <c r="F786" t="s">
        <v>588</v>
      </c>
      <c r="G786" s="4">
        <v>1</v>
      </c>
      <c r="H786" t="s">
        <v>771</v>
      </c>
    </row>
    <row r="787" spans="1:8" x14ac:dyDescent="0.35">
      <c r="A787" t="s">
        <v>8</v>
      </c>
      <c r="B787" t="s">
        <v>575</v>
      </c>
      <c r="C787">
        <v>4</v>
      </c>
      <c r="D787">
        <v>-324.58600000000001</v>
      </c>
      <c r="E787" t="s">
        <v>596</v>
      </c>
      <c r="F787" t="s">
        <v>602</v>
      </c>
      <c r="G787" s="4">
        <v>2</v>
      </c>
      <c r="H787" t="s">
        <v>772</v>
      </c>
    </row>
    <row r="788" spans="1:8" x14ac:dyDescent="0.35">
      <c r="A788" t="s">
        <v>8</v>
      </c>
      <c r="B788" t="s">
        <v>575</v>
      </c>
      <c r="C788">
        <v>4</v>
      </c>
      <c r="D788">
        <v>-322.43099999999998</v>
      </c>
      <c r="E788" t="s">
        <v>579</v>
      </c>
      <c r="F788" t="s">
        <v>580</v>
      </c>
      <c r="G788" s="4">
        <v>2</v>
      </c>
      <c r="H788" t="s">
        <v>773</v>
      </c>
    </row>
    <row r="789" spans="1:8" x14ac:dyDescent="0.35">
      <c r="A789" t="s">
        <v>8</v>
      </c>
      <c r="B789" t="s">
        <v>575</v>
      </c>
      <c r="C789">
        <v>4</v>
      </c>
      <c r="D789">
        <v>-315.351</v>
      </c>
      <c r="E789" t="s">
        <v>576</v>
      </c>
      <c r="F789" t="s">
        <v>727</v>
      </c>
      <c r="G789" s="4">
        <v>4</v>
      </c>
      <c r="H789" t="s">
        <v>774</v>
      </c>
    </row>
    <row r="790" spans="1:8" x14ac:dyDescent="0.35">
      <c r="A790" t="s">
        <v>8</v>
      </c>
      <c r="B790" t="s">
        <v>575</v>
      </c>
      <c r="C790">
        <v>4</v>
      </c>
      <c r="D790">
        <v>-310.52199999999999</v>
      </c>
      <c r="E790" t="s">
        <v>579</v>
      </c>
      <c r="F790" t="s">
        <v>588</v>
      </c>
      <c r="G790" s="4">
        <v>1</v>
      </c>
      <c r="H790" t="s">
        <v>775</v>
      </c>
    </row>
    <row r="791" spans="1:8" x14ac:dyDescent="0.35">
      <c r="A791" t="s">
        <v>8</v>
      </c>
      <c r="B791" t="s">
        <v>575</v>
      </c>
      <c r="C791">
        <v>4</v>
      </c>
      <c r="D791">
        <v>-308.65100000000001</v>
      </c>
      <c r="E791" t="s">
        <v>579</v>
      </c>
      <c r="F791" t="s">
        <v>591</v>
      </c>
      <c r="G791" s="4">
        <v>4</v>
      </c>
      <c r="H791" t="s">
        <v>776</v>
      </c>
    </row>
    <row r="792" spans="1:8" x14ac:dyDescent="0.35">
      <c r="A792" t="s">
        <v>8</v>
      </c>
      <c r="B792" t="s">
        <v>575</v>
      </c>
      <c r="C792">
        <v>4</v>
      </c>
      <c r="D792">
        <v>-302.84199999999998</v>
      </c>
      <c r="E792" t="s">
        <v>576</v>
      </c>
      <c r="F792" t="s">
        <v>727</v>
      </c>
      <c r="G792" s="4">
        <v>4</v>
      </c>
      <c r="H792" t="s">
        <v>777</v>
      </c>
    </row>
    <row r="793" spans="1:8" x14ac:dyDescent="0.35">
      <c r="A793" t="s">
        <v>8</v>
      </c>
      <c r="B793" t="s">
        <v>575</v>
      </c>
      <c r="C793">
        <v>4</v>
      </c>
      <c r="D793">
        <v>-302.649</v>
      </c>
      <c r="E793" t="s">
        <v>579</v>
      </c>
      <c r="F793" t="s">
        <v>580</v>
      </c>
      <c r="G793" s="4">
        <v>2</v>
      </c>
      <c r="H793" t="s">
        <v>778</v>
      </c>
    </row>
    <row r="794" spans="1:8" x14ac:dyDescent="0.35">
      <c r="A794" t="s">
        <v>8</v>
      </c>
      <c r="B794" t="s">
        <v>575</v>
      </c>
      <c r="C794">
        <v>4</v>
      </c>
      <c r="D794">
        <v>-301.3</v>
      </c>
      <c r="E794" t="s">
        <v>576</v>
      </c>
      <c r="F794" t="s">
        <v>581</v>
      </c>
      <c r="G794" s="4">
        <v>1</v>
      </c>
      <c r="H794" t="s">
        <v>779</v>
      </c>
    </row>
    <row r="795" spans="1:8" x14ac:dyDescent="0.35">
      <c r="A795" t="s">
        <v>8</v>
      </c>
      <c r="B795" t="s">
        <v>575</v>
      </c>
      <c r="C795">
        <v>4</v>
      </c>
      <c r="D795">
        <v>-300.272999999999</v>
      </c>
      <c r="E795" t="s">
        <v>579</v>
      </c>
      <c r="F795" t="s">
        <v>580</v>
      </c>
      <c r="G795" s="4">
        <v>2</v>
      </c>
      <c r="H795" t="s">
        <v>780</v>
      </c>
    </row>
    <row r="796" spans="1:8" x14ac:dyDescent="0.35">
      <c r="A796" t="s">
        <v>8</v>
      </c>
      <c r="B796" t="s">
        <v>575</v>
      </c>
      <c r="C796">
        <v>4</v>
      </c>
      <c r="D796">
        <v>-298.59500000000003</v>
      </c>
      <c r="E796" t="s">
        <v>596</v>
      </c>
      <c r="F796" t="s">
        <v>599</v>
      </c>
      <c r="G796" s="4">
        <v>4</v>
      </c>
      <c r="H796" t="s">
        <v>781</v>
      </c>
    </row>
    <row r="797" spans="1:8" x14ac:dyDescent="0.35">
      <c r="A797" t="s">
        <v>8</v>
      </c>
      <c r="B797" t="s">
        <v>575</v>
      </c>
      <c r="C797">
        <v>4</v>
      </c>
      <c r="D797">
        <v>-296.35899999999998</v>
      </c>
      <c r="E797" t="s">
        <v>596</v>
      </c>
      <c r="F797" t="s">
        <v>597</v>
      </c>
      <c r="G797" s="4">
        <v>3</v>
      </c>
      <c r="H797" t="s">
        <v>782</v>
      </c>
    </row>
    <row r="798" spans="1:8" x14ac:dyDescent="0.35">
      <c r="A798" t="s">
        <v>8</v>
      </c>
      <c r="B798" t="s">
        <v>575</v>
      </c>
      <c r="C798">
        <v>4</v>
      </c>
      <c r="D798">
        <v>-296.32799999999997</v>
      </c>
      <c r="E798" t="s">
        <v>579</v>
      </c>
      <c r="F798" t="s">
        <v>591</v>
      </c>
      <c r="G798" s="4">
        <v>4</v>
      </c>
      <c r="H798" t="s">
        <v>783</v>
      </c>
    </row>
    <row r="799" spans="1:8" x14ac:dyDescent="0.35">
      <c r="A799" t="s">
        <v>8</v>
      </c>
      <c r="B799" t="s">
        <v>575</v>
      </c>
      <c r="C799">
        <v>4</v>
      </c>
      <c r="D799">
        <v>-295.69299999999998</v>
      </c>
      <c r="E799" t="s">
        <v>576</v>
      </c>
      <c r="F799" t="s">
        <v>584</v>
      </c>
      <c r="G799" s="4">
        <v>2</v>
      </c>
      <c r="H799" t="s">
        <v>784</v>
      </c>
    </row>
    <row r="800" spans="1:8" x14ac:dyDescent="0.35">
      <c r="A800" t="s">
        <v>8</v>
      </c>
      <c r="B800" t="s">
        <v>575</v>
      </c>
      <c r="C800">
        <v>4</v>
      </c>
      <c r="D800">
        <v>-292.48200000000003</v>
      </c>
      <c r="E800" t="s">
        <v>579</v>
      </c>
      <c r="F800" t="s">
        <v>580</v>
      </c>
      <c r="G800" s="4">
        <v>2</v>
      </c>
      <c r="H800" t="s">
        <v>785</v>
      </c>
    </row>
    <row r="801" spans="1:8" x14ac:dyDescent="0.35">
      <c r="A801" t="s">
        <v>8</v>
      </c>
      <c r="B801" t="s">
        <v>575</v>
      </c>
      <c r="C801">
        <v>4</v>
      </c>
      <c r="D801">
        <v>-280.52800000000002</v>
      </c>
      <c r="E801" t="s">
        <v>576</v>
      </c>
      <c r="F801" t="s">
        <v>577</v>
      </c>
      <c r="G801" s="4">
        <v>3</v>
      </c>
      <c r="H801" t="s">
        <v>786</v>
      </c>
    </row>
    <row r="802" spans="1:8" x14ac:dyDescent="0.35">
      <c r="A802" t="s">
        <v>8</v>
      </c>
      <c r="B802" t="s">
        <v>575</v>
      </c>
      <c r="C802">
        <v>4</v>
      </c>
      <c r="D802">
        <v>-278.65100000000001</v>
      </c>
      <c r="E802" t="s">
        <v>579</v>
      </c>
      <c r="F802" t="s">
        <v>586</v>
      </c>
      <c r="G802" s="4">
        <v>3</v>
      </c>
      <c r="H802" t="s">
        <v>787</v>
      </c>
    </row>
    <row r="803" spans="1:8" x14ac:dyDescent="0.35">
      <c r="A803" t="s">
        <v>8</v>
      </c>
      <c r="B803" t="s">
        <v>575</v>
      </c>
      <c r="C803">
        <v>4</v>
      </c>
      <c r="D803">
        <v>-277.515999999999</v>
      </c>
      <c r="E803" t="s">
        <v>576</v>
      </c>
      <c r="F803" t="s">
        <v>584</v>
      </c>
      <c r="G803" s="4">
        <v>2</v>
      </c>
      <c r="H803" t="s">
        <v>788</v>
      </c>
    </row>
    <row r="804" spans="1:8" x14ac:dyDescent="0.35">
      <c r="A804" t="s">
        <v>8</v>
      </c>
      <c r="B804" t="s">
        <v>575</v>
      </c>
      <c r="C804">
        <v>4</v>
      </c>
      <c r="D804">
        <v>-276.05099999999999</v>
      </c>
      <c r="E804" t="s">
        <v>576</v>
      </c>
      <c r="F804" t="s">
        <v>727</v>
      </c>
      <c r="G804" s="4">
        <v>4</v>
      </c>
      <c r="H804" t="s">
        <v>789</v>
      </c>
    </row>
    <row r="805" spans="1:8" x14ac:dyDescent="0.35">
      <c r="A805" t="s">
        <v>8</v>
      </c>
      <c r="B805" t="s">
        <v>575</v>
      </c>
      <c r="C805">
        <v>4</v>
      </c>
      <c r="D805">
        <v>-273.24</v>
      </c>
      <c r="E805" t="s">
        <v>596</v>
      </c>
      <c r="F805" t="s">
        <v>599</v>
      </c>
      <c r="G805" s="4">
        <v>4</v>
      </c>
      <c r="H805" t="s">
        <v>790</v>
      </c>
    </row>
    <row r="806" spans="1:8" x14ac:dyDescent="0.35">
      <c r="A806" t="s">
        <v>8</v>
      </c>
      <c r="B806" t="s">
        <v>575</v>
      </c>
      <c r="C806">
        <v>4</v>
      </c>
      <c r="D806">
        <v>-272.84399999999999</v>
      </c>
      <c r="E806" t="s">
        <v>579</v>
      </c>
      <c r="F806" t="s">
        <v>591</v>
      </c>
      <c r="G806" s="4">
        <v>4</v>
      </c>
      <c r="H806" t="s">
        <v>791</v>
      </c>
    </row>
    <row r="807" spans="1:8" x14ac:dyDescent="0.35">
      <c r="A807" t="s">
        <v>8</v>
      </c>
      <c r="B807" t="s">
        <v>575</v>
      </c>
      <c r="C807">
        <v>4</v>
      </c>
      <c r="D807">
        <v>-272.19</v>
      </c>
      <c r="E807" t="s">
        <v>576</v>
      </c>
      <c r="F807" t="s">
        <v>581</v>
      </c>
      <c r="G807" s="4">
        <v>1</v>
      </c>
      <c r="H807" t="s">
        <v>792</v>
      </c>
    </row>
    <row r="808" spans="1:8" x14ac:dyDescent="0.35">
      <c r="A808" t="s">
        <v>8</v>
      </c>
      <c r="B808" t="s">
        <v>575</v>
      </c>
      <c r="C808">
        <v>4</v>
      </c>
      <c r="D808">
        <v>-261.390999999999</v>
      </c>
      <c r="E808" t="s">
        <v>596</v>
      </c>
      <c r="F808" t="s">
        <v>597</v>
      </c>
      <c r="G808" s="4">
        <v>3</v>
      </c>
      <c r="H808" t="s">
        <v>411</v>
      </c>
    </row>
    <row r="809" spans="1:8" x14ac:dyDescent="0.35">
      <c r="A809" t="s">
        <v>8</v>
      </c>
      <c r="B809" t="s">
        <v>575</v>
      </c>
      <c r="C809">
        <v>4</v>
      </c>
      <c r="D809">
        <v>-257.56200000000001</v>
      </c>
      <c r="E809" t="s">
        <v>576</v>
      </c>
      <c r="F809" t="s">
        <v>727</v>
      </c>
      <c r="G809" s="4">
        <v>4</v>
      </c>
      <c r="H809" t="s">
        <v>793</v>
      </c>
    </row>
    <row r="810" spans="1:8" x14ac:dyDescent="0.35">
      <c r="A810" t="s">
        <v>8</v>
      </c>
      <c r="B810" t="s">
        <v>575</v>
      </c>
      <c r="C810">
        <v>4</v>
      </c>
      <c r="D810">
        <v>-254.476</v>
      </c>
      <c r="E810" t="s">
        <v>579</v>
      </c>
      <c r="F810" t="s">
        <v>580</v>
      </c>
      <c r="G810" s="4">
        <v>2</v>
      </c>
      <c r="H810" t="s">
        <v>794</v>
      </c>
    </row>
    <row r="811" spans="1:8" x14ac:dyDescent="0.35">
      <c r="A811" t="s">
        <v>8</v>
      </c>
      <c r="B811" t="s">
        <v>575</v>
      </c>
      <c r="C811">
        <v>4</v>
      </c>
      <c r="D811">
        <v>-254.065</v>
      </c>
      <c r="E811" t="s">
        <v>579</v>
      </c>
      <c r="F811" t="s">
        <v>586</v>
      </c>
      <c r="G811" s="4">
        <v>3</v>
      </c>
      <c r="H811" t="s">
        <v>795</v>
      </c>
    </row>
    <row r="812" spans="1:8" x14ac:dyDescent="0.35">
      <c r="A812" t="s">
        <v>8</v>
      </c>
      <c r="B812" t="s">
        <v>575</v>
      </c>
      <c r="C812">
        <v>4</v>
      </c>
      <c r="D812">
        <v>-252.44900000000001</v>
      </c>
      <c r="E812" t="s">
        <v>579</v>
      </c>
      <c r="F812" t="s">
        <v>588</v>
      </c>
      <c r="G812" s="4">
        <v>1</v>
      </c>
      <c r="H812" t="s">
        <v>796</v>
      </c>
    </row>
    <row r="813" spans="1:8" x14ac:dyDescent="0.35">
      <c r="A813" t="s">
        <v>8</v>
      </c>
      <c r="B813" t="s">
        <v>575</v>
      </c>
      <c r="C813">
        <v>4</v>
      </c>
      <c r="D813">
        <v>-248.05599999999899</v>
      </c>
      <c r="E813" t="s">
        <v>579</v>
      </c>
      <c r="F813" t="s">
        <v>591</v>
      </c>
      <c r="G813" s="4">
        <v>4</v>
      </c>
      <c r="H813" t="s">
        <v>797</v>
      </c>
    </row>
    <row r="814" spans="1:8" x14ac:dyDescent="0.35">
      <c r="A814" t="s">
        <v>8</v>
      </c>
      <c r="B814" t="s">
        <v>575</v>
      </c>
      <c r="C814">
        <v>4</v>
      </c>
      <c r="D814">
        <v>-246.74599999999899</v>
      </c>
      <c r="E814" t="s">
        <v>596</v>
      </c>
      <c r="F814" t="s">
        <v>602</v>
      </c>
      <c r="G814" s="4">
        <v>2</v>
      </c>
      <c r="H814" t="s">
        <v>798</v>
      </c>
    </row>
    <row r="815" spans="1:8" x14ac:dyDescent="0.35">
      <c r="A815" t="s">
        <v>8</v>
      </c>
      <c r="B815" t="s">
        <v>575</v>
      </c>
      <c r="C815">
        <v>4</v>
      </c>
      <c r="D815">
        <v>-242.27599999999899</v>
      </c>
      <c r="E815" t="s">
        <v>576</v>
      </c>
      <c r="F815" t="s">
        <v>727</v>
      </c>
      <c r="G815" s="4">
        <v>4</v>
      </c>
      <c r="H815" t="s">
        <v>799</v>
      </c>
    </row>
    <row r="816" spans="1:8" x14ac:dyDescent="0.35">
      <c r="A816" t="s">
        <v>8</v>
      </c>
      <c r="B816" t="s">
        <v>575</v>
      </c>
      <c r="C816">
        <v>4</v>
      </c>
      <c r="D816">
        <v>-241.029</v>
      </c>
      <c r="E816" t="s">
        <v>576</v>
      </c>
      <c r="F816" t="s">
        <v>577</v>
      </c>
      <c r="G816" s="4">
        <v>3</v>
      </c>
      <c r="H816" t="s">
        <v>800</v>
      </c>
    </row>
    <row r="817" spans="1:8" x14ac:dyDescent="0.35">
      <c r="A817" t="s">
        <v>8</v>
      </c>
      <c r="B817" t="s">
        <v>575</v>
      </c>
      <c r="C817">
        <v>4</v>
      </c>
      <c r="D817">
        <v>-233.518</v>
      </c>
      <c r="E817" t="s">
        <v>596</v>
      </c>
      <c r="F817" t="s">
        <v>597</v>
      </c>
      <c r="G817" s="4">
        <v>3</v>
      </c>
      <c r="H817" t="s">
        <v>801</v>
      </c>
    </row>
    <row r="818" spans="1:8" x14ac:dyDescent="0.35">
      <c r="A818" t="s">
        <v>8</v>
      </c>
      <c r="B818" t="s">
        <v>575</v>
      </c>
      <c r="C818">
        <v>4</v>
      </c>
      <c r="D818">
        <v>-229.083</v>
      </c>
      <c r="E818" t="s">
        <v>579</v>
      </c>
      <c r="F818" t="s">
        <v>588</v>
      </c>
      <c r="G818" s="4">
        <v>1</v>
      </c>
      <c r="H818" t="s">
        <v>802</v>
      </c>
    </row>
    <row r="819" spans="1:8" x14ac:dyDescent="0.35">
      <c r="A819" t="s">
        <v>8</v>
      </c>
      <c r="B819" t="s">
        <v>575</v>
      </c>
      <c r="C819">
        <v>4</v>
      </c>
      <c r="D819">
        <v>-227.34899999999999</v>
      </c>
      <c r="E819" t="s">
        <v>576</v>
      </c>
      <c r="F819" t="s">
        <v>577</v>
      </c>
      <c r="G819" s="4">
        <v>3</v>
      </c>
      <c r="H819" t="s">
        <v>803</v>
      </c>
    </row>
    <row r="820" spans="1:8" x14ac:dyDescent="0.35">
      <c r="A820" t="s">
        <v>8</v>
      </c>
      <c r="B820" t="s">
        <v>575</v>
      </c>
      <c r="C820">
        <v>4</v>
      </c>
      <c r="D820">
        <v>-225.74199999999999</v>
      </c>
      <c r="E820" t="s">
        <v>576</v>
      </c>
      <c r="F820" t="s">
        <v>581</v>
      </c>
      <c r="G820" s="4">
        <v>1</v>
      </c>
      <c r="H820" t="s">
        <v>804</v>
      </c>
    </row>
    <row r="821" spans="1:8" x14ac:dyDescent="0.35">
      <c r="A821" t="s">
        <v>8</v>
      </c>
      <c r="B821" t="s">
        <v>575</v>
      </c>
      <c r="C821">
        <v>4</v>
      </c>
      <c r="D821">
        <v>-222.00099999999901</v>
      </c>
      <c r="E821" t="s">
        <v>579</v>
      </c>
      <c r="F821" t="s">
        <v>586</v>
      </c>
      <c r="G821" s="4">
        <v>3</v>
      </c>
      <c r="H821" t="s">
        <v>805</v>
      </c>
    </row>
    <row r="822" spans="1:8" x14ac:dyDescent="0.35">
      <c r="A822" t="s">
        <v>8</v>
      </c>
      <c r="B822" t="s">
        <v>575</v>
      </c>
      <c r="C822">
        <v>4</v>
      </c>
      <c r="D822">
        <v>-221.91299999999899</v>
      </c>
      <c r="E822" t="s">
        <v>579</v>
      </c>
      <c r="F822" t="s">
        <v>580</v>
      </c>
      <c r="G822" s="4">
        <v>2</v>
      </c>
      <c r="H822" t="b">
        <v>1</v>
      </c>
    </row>
    <row r="823" spans="1:8" x14ac:dyDescent="0.35">
      <c r="A823" t="s">
        <v>8</v>
      </c>
      <c r="B823" t="s">
        <v>575</v>
      </c>
      <c r="C823">
        <v>4</v>
      </c>
      <c r="D823">
        <v>-221.767</v>
      </c>
      <c r="E823" t="s">
        <v>596</v>
      </c>
      <c r="F823" t="s">
        <v>597</v>
      </c>
      <c r="G823" s="4">
        <v>3</v>
      </c>
      <c r="H823" t="s">
        <v>806</v>
      </c>
    </row>
    <row r="824" spans="1:8" x14ac:dyDescent="0.35">
      <c r="A824" t="s">
        <v>8</v>
      </c>
      <c r="B824" t="s">
        <v>575</v>
      </c>
      <c r="C824">
        <v>4</v>
      </c>
      <c r="D824">
        <v>-218.233</v>
      </c>
      <c r="E824" t="s">
        <v>596</v>
      </c>
      <c r="F824" t="s">
        <v>599</v>
      </c>
      <c r="G824" s="4">
        <v>4</v>
      </c>
      <c r="H824" t="s">
        <v>807</v>
      </c>
    </row>
    <row r="825" spans="1:8" x14ac:dyDescent="0.35">
      <c r="A825" t="s">
        <v>8</v>
      </c>
      <c r="B825" t="s">
        <v>575</v>
      </c>
      <c r="C825">
        <v>4</v>
      </c>
      <c r="D825">
        <v>-215.01900000000001</v>
      </c>
      <c r="E825" t="s">
        <v>576</v>
      </c>
      <c r="F825" t="s">
        <v>584</v>
      </c>
      <c r="G825" s="4">
        <v>2</v>
      </c>
      <c r="H825" t="s">
        <v>808</v>
      </c>
    </row>
    <row r="826" spans="1:8" x14ac:dyDescent="0.35">
      <c r="A826" t="s">
        <v>8</v>
      </c>
      <c r="B826" t="s">
        <v>575</v>
      </c>
      <c r="C826">
        <v>4</v>
      </c>
      <c r="D826">
        <v>-214.70599999999999</v>
      </c>
      <c r="E826" t="s">
        <v>596</v>
      </c>
      <c r="F826" t="s">
        <v>602</v>
      </c>
      <c r="G826" s="4">
        <v>2</v>
      </c>
      <c r="H826" t="s">
        <v>336</v>
      </c>
    </row>
    <row r="827" spans="1:8" x14ac:dyDescent="0.35">
      <c r="A827" t="s">
        <v>8</v>
      </c>
      <c r="B827" t="s">
        <v>575</v>
      </c>
      <c r="C827">
        <v>4</v>
      </c>
      <c r="D827">
        <v>-214.28899999999999</v>
      </c>
      <c r="E827" t="s">
        <v>576</v>
      </c>
      <c r="F827" t="s">
        <v>727</v>
      </c>
      <c r="G827" s="4">
        <v>4</v>
      </c>
      <c r="H827" t="s">
        <v>809</v>
      </c>
    </row>
    <row r="828" spans="1:8" x14ac:dyDescent="0.35">
      <c r="A828" t="s">
        <v>8</v>
      </c>
      <c r="B828" t="s">
        <v>575</v>
      </c>
      <c r="C828">
        <v>4</v>
      </c>
      <c r="D828">
        <v>-209.97499999999999</v>
      </c>
      <c r="E828" t="s">
        <v>576</v>
      </c>
      <c r="F828" t="s">
        <v>584</v>
      </c>
      <c r="G828" s="4">
        <v>2</v>
      </c>
      <c r="H828" t="s">
        <v>810</v>
      </c>
    </row>
    <row r="829" spans="1:8" x14ac:dyDescent="0.35">
      <c r="A829" t="s">
        <v>8</v>
      </c>
      <c r="B829" t="s">
        <v>575</v>
      </c>
      <c r="C829">
        <v>4</v>
      </c>
      <c r="D829">
        <v>-209.89599999999999</v>
      </c>
      <c r="E829" t="s">
        <v>579</v>
      </c>
      <c r="F829" t="s">
        <v>591</v>
      </c>
      <c r="G829" s="4">
        <v>4</v>
      </c>
      <c r="H829" t="s">
        <v>811</v>
      </c>
    </row>
    <row r="830" spans="1:8" x14ac:dyDescent="0.35">
      <c r="A830" t="s">
        <v>8</v>
      </c>
      <c r="B830" t="s">
        <v>575</v>
      </c>
      <c r="C830">
        <v>4</v>
      </c>
      <c r="D830">
        <v>-208.29</v>
      </c>
      <c r="E830" t="s">
        <v>576</v>
      </c>
      <c r="F830" t="s">
        <v>727</v>
      </c>
      <c r="G830" s="4">
        <v>4</v>
      </c>
      <c r="H830" t="s">
        <v>812</v>
      </c>
    </row>
    <row r="831" spans="1:8" x14ac:dyDescent="0.35">
      <c r="A831" t="s">
        <v>8</v>
      </c>
      <c r="B831" t="s">
        <v>575</v>
      </c>
      <c r="C831">
        <v>4</v>
      </c>
      <c r="D831">
        <v>-205.90899999999999</v>
      </c>
      <c r="E831" t="s">
        <v>576</v>
      </c>
      <c r="F831" t="s">
        <v>577</v>
      </c>
      <c r="G831" s="4">
        <v>3</v>
      </c>
      <c r="H831" t="s">
        <v>813</v>
      </c>
    </row>
    <row r="832" spans="1:8" x14ac:dyDescent="0.35">
      <c r="A832" t="s">
        <v>8</v>
      </c>
      <c r="B832" t="s">
        <v>575</v>
      </c>
      <c r="C832">
        <v>4</v>
      </c>
      <c r="D832">
        <v>-205.35</v>
      </c>
      <c r="E832" t="s">
        <v>576</v>
      </c>
      <c r="F832" t="s">
        <v>581</v>
      </c>
      <c r="G832" s="4">
        <v>1</v>
      </c>
      <c r="H832" t="s">
        <v>814</v>
      </c>
    </row>
    <row r="833" spans="1:8" x14ac:dyDescent="0.35">
      <c r="A833" t="s">
        <v>8</v>
      </c>
      <c r="B833" t="s">
        <v>575</v>
      </c>
      <c r="C833">
        <v>4</v>
      </c>
      <c r="D833">
        <v>-200.61500000000001</v>
      </c>
      <c r="E833" t="s">
        <v>579</v>
      </c>
      <c r="F833" t="s">
        <v>591</v>
      </c>
      <c r="G833" s="4">
        <v>4</v>
      </c>
      <c r="H833" t="s">
        <v>815</v>
      </c>
    </row>
    <row r="834" spans="1:8" x14ac:dyDescent="0.35">
      <c r="A834" t="s">
        <v>8</v>
      </c>
      <c r="B834" t="s">
        <v>575</v>
      </c>
      <c r="C834">
        <v>4</v>
      </c>
      <c r="D834">
        <v>-197.703</v>
      </c>
      <c r="E834" t="s">
        <v>596</v>
      </c>
      <c r="F834" t="s">
        <v>597</v>
      </c>
      <c r="G834" s="4">
        <v>3</v>
      </c>
      <c r="H834" t="s">
        <v>816</v>
      </c>
    </row>
    <row r="835" spans="1:8" x14ac:dyDescent="0.35">
      <c r="A835" t="s">
        <v>8</v>
      </c>
      <c r="B835" t="s">
        <v>575</v>
      </c>
      <c r="C835">
        <v>4</v>
      </c>
      <c r="D835">
        <v>-194.51</v>
      </c>
      <c r="E835" t="s">
        <v>596</v>
      </c>
      <c r="F835" t="s">
        <v>599</v>
      </c>
      <c r="G835" s="4">
        <v>4</v>
      </c>
      <c r="H835" t="s">
        <v>817</v>
      </c>
    </row>
    <row r="836" spans="1:8" x14ac:dyDescent="0.35">
      <c r="A836" t="s">
        <v>8</v>
      </c>
      <c r="B836" t="s">
        <v>575</v>
      </c>
      <c r="C836">
        <v>4</v>
      </c>
      <c r="D836">
        <v>-193.63499999999999</v>
      </c>
      <c r="E836" t="s">
        <v>579</v>
      </c>
      <c r="F836" t="s">
        <v>588</v>
      </c>
      <c r="G836" s="4">
        <v>1</v>
      </c>
      <c r="H836" t="s">
        <v>818</v>
      </c>
    </row>
    <row r="837" spans="1:8" x14ac:dyDescent="0.35">
      <c r="A837" t="s">
        <v>8</v>
      </c>
      <c r="B837" t="s">
        <v>575</v>
      </c>
      <c r="C837">
        <v>4</v>
      </c>
      <c r="D837">
        <v>-193.393</v>
      </c>
      <c r="E837" t="s">
        <v>579</v>
      </c>
      <c r="F837" t="s">
        <v>591</v>
      </c>
      <c r="G837" s="4">
        <v>4</v>
      </c>
      <c r="H837" t="s">
        <v>222</v>
      </c>
    </row>
    <row r="838" spans="1:8" x14ac:dyDescent="0.35">
      <c r="A838" t="s">
        <v>8</v>
      </c>
      <c r="B838" t="s">
        <v>575</v>
      </c>
      <c r="C838">
        <v>4</v>
      </c>
      <c r="D838">
        <v>-190.71599999999901</v>
      </c>
      <c r="E838" t="s">
        <v>576</v>
      </c>
      <c r="F838" t="s">
        <v>727</v>
      </c>
      <c r="G838" s="4">
        <v>4</v>
      </c>
      <c r="H838" t="s">
        <v>819</v>
      </c>
    </row>
    <row r="839" spans="1:8" x14ac:dyDescent="0.35">
      <c r="A839" t="s">
        <v>8</v>
      </c>
      <c r="B839" t="s">
        <v>575</v>
      </c>
      <c r="C839">
        <v>4</v>
      </c>
      <c r="D839">
        <v>-187.495</v>
      </c>
      <c r="E839" t="s">
        <v>579</v>
      </c>
      <c r="F839" t="s">
        <v>580</v>
      </c>
      <c r="G839" s="4">
        <v>2</v>
      </c>
      <c r="H839" t="s">
        <v>222</v>
      </c>
    </row>
    <row r="840" spans="1:8" x14ac:dyDescent="0.35">
      <c r="A840" t="s">
        <v>8</v>
      </c>
      <c r="B840" t="s">
        <v>575</v>
      </c>
      <c r="C840">
        <v>4</v>
      </c>
      <c r="D840">
        <v>-187.46899999999999</v>
      </c>
      <c r="E840" t="s">
        <v>576</v>
      </c>
      <c r="F840" t="s">
        <v>577</v>
      </c>
      <c r="G840" s="4">
        <v>3</v>
      </c>
      <c r="H840" t="s">
        <v>820</v>
      </c>
    </row>
    <row r="841" spans="1:8" x14ac:dyDescent="0.35">
      <c r="A841" t="s">
        <v>8</v>
      </c>
      <c r="B841" t="s">
        <v>575</v>
      </c>
      <c r="C841">
        <v>4</v>
      </c>
      <c r="D841">
        <v>-185.81799999999899</v>
      </c>
      <c r="E841" t="s">
        <v>596</v>
      </c>
      <c r="F841" t="s">
        <v>630</v>
      </c>
      <c r="G841" s="4">
        <v>1</v>
      </c>
      <c r="H841" t="s">
        <v>821</v>
      </c>
    </row>
    <row r="842" spans="1:8" x14ac:dyDescent="0.35">
      <c r="A842" t="s">
        <v>8</v>
      </c>
      <c r="B842" t="s">
        <v>575</v>
      </c>
      <c r="C842">
        <v>4</v>
      </c>
      <c r="D842">
        <v>-183.815</v>
      </c>
      <c r="E842" t="s">
        <v>579</v>
      </c>
      <c r="F842" t="s">
        <v>586</v>
      </c>
      <c r="G842" s="4">
        <v>3</v>
      </c>
      <c r="H842" t="s">
        <v>822</v>
      </c>
    </row>
    <row r="843" spans="1:8" x14ac:dyDescent="0.35">
      <c r="A843" t="s">
        <v>8</v>
      </c>
      <c r="B843" t="s">
        <v>575</v>
      </c>
      <c r="C843">
        <v>4</v>
      </c>
      <c r="D843">
        <v>-183.38099999999901</v>
      </c>
      <c r="E843" t="s">
        <v>576</v>
      </c>
      <c r="F843" t="s">
        <v>727</v>
      </c>
      <c r="G843" s="4">
        <v>4</v>
      </c>
      <c r="H843" t="s">
        <v>823</v>
      </c>
    </row>
    <row r="844" spans="1:8" x14ac:dyDescent="0.35">
      <c r="A844" t="s">
        <v>8</v>
      </c>
      <c r="B844" t="s">
        <v>575</v>
      </c>
      <c r="C844">
        <v>4</v>
      </c>
      <c r="D844">
        <v>-177.28299999999999</v>
      </c>
      <c r="E844" t="s">
        <v>579</v>
      </c>
      <c r="F844" t="s">
        <v>588</v>
      </c>
      <c r="G844" s="4">
        <v>1</v>
      </c>
      <c r="H844" t="s">
        <v>824</v>
      </c>
    </row>
    <row r="845" spans="1:8" x14ac:dyDescent="0.35">
      <c r="A845" t="s">
        <v>8</v>
      </c>
      <c r="B845" t="s">
        <v>575</v>
      </c>
      <c r="C845">
        <v>4</v>
      </c>
      <c r="D845">
        <v>-174.41200000000001</v>
      </c>
      <c r="E845" t="s">
        <v>579</v>
      </c>
      <c r="F845" t="s">
        <v>580</v>
      </c>
      <c r="G845" s="4">
        <v>2</v>
      </c>
      <c r="H845" t="s">
        <v>614</v>
      </c>
    </row>
    <row r="846" spans="1:8" x14ac:dyDescent="0.35">
      <c r="A846" t="s">
        <v>8</v>
      </c>
      <c r="B846" t="s">
        <v>575</v>
      </c>
      <c r="C846">
        <v>4</v>
      </c>
      <c r="D846">
        <v>-172.072</v>
      </c>
      <c r="E846" t="s">
        <v>596</v>
      </c>
      <c r="F846" t="s">
        <v>599</v>
      </c>
      <c r="G846" s="4">
        <v>4</v>
      </c>
      <c r="H846" t="s">
        <v>825</v>
      </c>
    </row>
    <row r="847" spans="1:8" x14ac:dyDescent="0.35">
      <c r="A847" t="s">
        <v>8</v>
      </c>
      <c r="B847" t="s">
        <v>575</v>
      </c>
      <c r="C847">
        <v>4</v>
      </c>
      <c r="D847">
        <v>-171.62700000000001</v>
      </c>
      <c r="E847" t="s">
        <v>579</v>
      </c>
      <c r="F847" t="s">
        <v>591</v>
      </c>
      <c r="G847" s="4">
        <v>4</v>
      </c>
      <c r="H847" t="s">
        <v>826</v>
      </c>
    </row>
    <row r="848" spans="1:8" x14ac:dyDescent="0.35">
      <c r="A848" t="s">
        <v>8</v>
      </c>
      <c r="B848" t="s">
        <v>575</v>
      </c>
      <c r="C848">
        <v>4</v>
      </c>
      <c r="D848">
        <v>-167.83500000000001</v>
      </c>
      <c r="E848" t="s">
        <v>576</v>
      </c>
      <c r="F848" t="s">
        <v>581</v>
      </c>
      <c r="G848" s="4">
        <v>1</v>
      </c>
      <c r="H848" t="s">
        <v>827</v>
      </c>
    </row>
    <row r="849" spans="1:8" x14ac:dyDescent="0.35">
      <c r="A849" t="s">
        <v>8</v>
      </c>
      <c r="B849" t="s">
        <v>575</v>
      </c>
      <c r="C849">
        <v>4</v>
      </c>
      <c r="D849">
        <v>-166.953</v>
      </c>
      <c r="E849" t="s">
        <v>579</v>
      </c>
      <c r="F849" t="s">
        <v>586</v>
      </c>
      <c r="G849" s="4">
        <v>3</v>
      </c>
      <c r="H849" t="s">
        <v>828</v>
      </c>
    </row>
    <row r="850" spans="1:8" x14ac:dyDescent="0.35">
      <c r="A850" t="s">
        <v>8</v>
      </c>
      <c r="B850" t="s">
        <v>575</v>
      </c>
      <c r="C850">
        <v>4</v>
      </c>
      <c r="D850">
        <v>-163.14400000000001</v>
      </c>
      <c r="E850" t="s">
        <v>576</v>
      </c>
      <c r="F850" t="s">
        <v>727</v>
      </c>
      <c r="G850" s="4">
        <v>4</v>
      </c>
      <c r="H850" t="s">
        <v>829</v>
      </c>
    </row>
    <row r="851" spans="1:8" x14ac:dyDescent="0.35">
      <c r="A851" t="s">
        <v>8</v>
      </c>
      <c r="B851" t="s">
        <v>575</v>
      </c>
      <c r="C851">
        <v>4</v>
      </c>
      <c r="D851">
        <v>-162.63900000000001</v>
      </c>
      <c r="E851" t="s">
        <v>596</v>
      </c>
      <c r="F851" t="s">
        <v>599</v>
      </c>
      <c r="G851" s="4">
        <v>4</v>
      </c>
      <c r="H851" t="s">
        <v>830</v>
      </c>
    </row>
    <row r="852" spans="1:8" x14ac:dyDescent="0.35">
      <c r="A852" t="s">
        <v>8</v>
      </c>
      <c r="B852" t="s">
        <v>575</v>
      </c>
      <c r="C852">
        <v>4</v>
      </c>
      <c r="D852">
        <v>-158.65199999999999</v>
      </c>
      <c r="E852" t="s">
        <v>596</v>
      </c>
      <c r="F852" t="s">
        <v>597</v>
      </c>
      <c r="G852" s="4">
        <v>3</v>
      </c>
      <c r="H852" t="s">
        <v>831</v>
      </c>
    </row>
    <row r="853" spans="1:8" x14ac:dyDescent="0.35">
      <c r="A853" t="s">
        <v>8</v>
      </c>
      <c r="B853" t="s">
        <v>575</v>
      </c>
      <c r="C853">
        <v>4</v>
      </c>
      <c r="D853">
        <v>-156.196</v>
      </c>
      <c r="E853" t="s">
        <v>576</v>
      </c>
      <c r="F853" t="s">
        <v>727</v>
      </c>
      <c r="G853" s="4">
        <v>4</v>
      </c>
      <c r="H853" t="s">
        <v>832</v>
      </c>
    </row>
    <row r="854" spans="1:8" x14ac:dyDescent="0.35">
      <c r="A854" t="s">
        <v>8</v>
      </c>
      <c r="B854" t="s">
        <v>575</v>
      </c>
      <c r="C854">
        <v>4</v>
      </c>
      <c r="D854">
        <v>-155.73599999999999</v>
      </c>
      <c r="E854" t="s">
        <v>579</v>
      </c>
      <c r="F854" t="s">
        <v>591</v>
      </c>
      <c r="G854" s="4">
        <v>4</v>
      </c>
      <c r="H854" t="s">
        <v>833</v>
      </c>
    </row>
    <row r="855" spans="1:8" x14ac:dyDescent="0.35">
      <c r="A855" t="s">
        <v>8</v>
      </c>
      <c r="B855" t="s">
        <v>575</v>
      </c>
      <c r="C855">
        <v>4</v>
      </c>
      <c r="D855">
        <v>-152.666</v>
      </c>
      <c r="E855" t="s">
        <v>596</v>
      </c>
      <c r="F855" t="s">
        <v>602</v>
      </c>
      <c r="G855" s="4">
        <v>2</v>
      </c>
      <c r="H855" t="s">
        <v>834</v>
      </c>
    </row>
    <row r="856" spans="1:8" x14ac:dyDescent="0.35">
      <c r="A856" t="s">
        <v>8</v>
      </c>
      <c r="B856" t="s">
        <v>575</v>
      </c>
      <c r="C856">
        <v>4</v>
      </c>
      <c r="D856">
        <v>-148.93600000000001</v>
      </c>
      <c r="E856" t="s">
        <v>576</v>
      </c>
      <c r="F856" t="s">
        <v>727</v>
      </c>
      <c r="G856" s="4">
        <v>4</v>
      </c>
      <c r="H856" t="s">
        <v>835</v>
      </c>
    </row>
    <row r="857" spans="1:8" x14ac:dyDescent="0.35">
      <c r="A857" t="s">
        <v>8</v>
      </c>
      <c r="B857" t="s">
        <v>575</v>
      </c>
      <c r="C857">
        <v>4</v>
      </c>
      <c r="D857">
        <v>-148.697</v>
      </c>
      <c r="E857" t="s">
        <v>579</v>
      </c>
      <c r="F857" t="s">
        <v>591</v>
      </c>
      <c r="G857" s="4">
        <v>4</v>
      </c>
      <c r="H857" t="s">
        <v>836</v>
      </c>
    </row>
    <row r="858" spans="1:8" x14ac:dyDescent="0.35">
      <c r="A858" t="s">
        <v>8</v>
      </c>
      <c r="B858" t="s">
        <v>575</v>
      </c>
      <c r="C858">
        <v>4</v>
      </c>
      <c r="D858">
        <v>-148.12299999999999</v>
      </c>
      <c r="E858" t="s">
        <v>579</v>
      </c>
      <c r="F858" t="s">
        <v>586</v>
      </c>
      <c r="G858" s="4">
        <v>3</v>
      </c>
      <c r="H858" t="s">
        <v>837</v>
      </c>
    </row>
    <row r="859" spans="1:8" x14ac:dyDescent="0.35">
      <c r="A859" t="s">
        <v>8</v>
      </c>
      <c r="B859" t="s">
        <v>575</v>
      </c>
      <c r="C859">
        <v>4</v>
      </c>
      <c r="D859">
        <v>-144.49</v>
      </c>
      <c r="E859" t="s">
        <v>576</v>
      </c>
      <c r="F859" t="s">
        <v>581</v>
      </c>
      <c r="G859" s="4">
        <v>1</v>
      </c>
      <c r="H859" t="s">
        <v>265</v>
      </c>
    </row>
    <row r="860" spans="1:8" x14ac:dyDescent="0.35">
      <c r="A860" t="s">
        <v>8</v>
      </c>
      <c r="B860" t="s">
        <v>575</v>
      </c>
      <c r="C860">
        <v>4</v>
      </c>
      <c r="D860">
        <v>-144.261</v>
      </c>
      <c r="E860" t="s">
        <v>596</v>
      </c>
      <c r="F860" t="s">
        <v>630</v>
      </c>
      <c r="G860" s="4">
        <v>1</v>
      </c>
      <c r="H860" t="s">
        <v>55</v>
      </c>
    </row>
    <row r="861" spans="1:8" x14ac:dyDescent="0.35">
      <c r="A861" t="s">
        <v>8</v>
      </c>
      <c r="B861" t="s">
        <v>575</v>
      </c>
      <c r="C861">
        <v>4</v>
      </c>
      <c r="D861">
        <v>-142.73599999999999</v>
      </c>
      <c r="E861" t="s">
        <v>579</v>
      </c>
      <c r="F861" t="s">
        <v>591</v>
      </c>
      <c r="G861" s="4">
        <v>4</v>
      </c>
      <c r="H861" t="s">
        <v>838</v>
      </c>
    </row>
    <row r="862" spans="1:8" x14ac:dyDescent="0.35">
      <c r="A862" t="s">
        <v>8</v>
      </c>
      <c r="B862" t="s">
        <v>575</v>
      </c>
      <c r="C862">
        <v>4</v>
      </c>
      <c r="D862">
        <v>-140.98599999999999</v>
      </c>
      <c r="E862" t="s">
        <v>596</v>
      </c>
      <c r="F862" t="s">
        <v>602</v>
      </c>
      <c r="G862" s="4">
        <v>2</v>
      </c>
      <c r="H862" t="s">
        <v>839</v>
      </c>
    </row>
    <row r="863" spans="1:8" x14ac:dyDescent="0.35">
      <c r="A863" t="s">
        <v>8</v>
      </c>
      <c r="B863" t="s">
        <v>575</v>
      </c>
      <c r="C863">
        <v>4</v>
      </c>
      <c r="D863">
        <v>-138.536</v>
      </c>
      <c r="E863" t="s">
        <v>579</v>
      </c>
      <c r="F863" t="s">
        <v>588</v>
      </c>
      <c r="G863" s="4">
        <v>1</v>
      </c>
      <c r="H863" t="s">
        <v>840</v>
      </c>
    </row>
    <row r="864" spans="1:8" x14ac:dyDescent="0.35">
      <c r="A864" t="s">
        <v>8</v>
      </c>
      <c r="B864" t="s">
        <v>575</v>
      </c>
      <c r="C864">
        <v>4</v>
      </c>
      <c r="D864">
        <v>-136.27799999999999</v>
      </c>
      <c r="E864" t="s">
        <v>579</v>
      </c>
      <c r="F864" t="s">
        <v>580</v>
      </c>
      <c r="G864" s="4">
        <v>2</v>
      </c>
      <c r="H864" t="s">
        <v>119</v>
      </c>
    </row>
    <row r="865" spans="1:8" x14ac:dyDescent="0.35">
      <c r="A865" t="s">
        <v>8</v>
      </c>
      <c r="B865" t="s">
        <v>575</v>
      </c>
      <c r="C865">
        <v>4</v>
      </c>
      <c r="D865">
        <v>-133.054</v>
      </c>
      <c r="E865" t="s">
        <v>596</v>
      </c>
      <c r="F865" t="s">
        <v>630</v>
      </c>
      <c r="G865" s="4">
        <v>1</v>
      </c>
      <c r="H865" t="s">
        <v>841</v>
      </c>
    </row>
    <row r="866" spans="1:8" x14ac:dyDescent="0.35">
      <c r="A866" t="s">
        <v>8</v>
      </c>
      <c r="B866" t="s">
        <v>575</v>
      </c>
      <c r="C866">
        <v>4</v>
      </c>
      <c r="D866">
        <v>-131.71</v>
      </c>
      <c r="E866" t="s">
        <v>579</v>
      </c>
      <c r="F866" t="s">
        <v>580</v>
      </c>
      <c r="G866" s="4">
        <v>2</v>
      </c>
      <c r="H866" t="s">
        <v>842</v>
      </c>
    </row>
    <row r="867" spans="1:8" x14ac:dyDescent="0.35">
      <c r="A867" t="s">
        <v>8</v>
      </c>
      <c r="B867" t="s">
        <v>575</v>
      </c>
      <c r="C867">
        <v>4</v>
      </c>
      <c r="D867">
        <v>-128.339</v>
      </c>
      <c r="E867" t="s">
        <v>576</v>
      </c>
      <c r="F867" t="s">
        <v>577</v>
      </c>
      <c r="G867" s="4">
        <v>3</v>
      </c>
      <c r="H867" t="s">
        <v>843</v>
      </c>
    </row>
    <row r="868" spans="1:8" x14ac:dyDescent="0.35">
      <c r="A868" t="s">
        <v>8</v>
      </c>
      <c r="B868" t="s">
        <v>575</v>
      </c>
      <c r="C868">
        <v>4</v>
      </c>
      <c r="D868">
        <v>-127.48399999999999</v>
      </c>
      <c r="E868" t="s">
        <v>579</v>
      </c>
      <c r="F868" t="s">
        <v>580</v>
      </c>
      <c r="G868" s="4">
        <v>2</v>
      </c>
      <c r="H868" t="s">
        <v>844</v>
      </c>
    </row>
    <row r="869" spans="1:8" x14ac:dyDescent="0.35">
      <c r="A869" t="s">
        <v>8</v>
      </c>
      <c r="B869" t="s">
        <v>575</v>
      </c>
      <c r="C869">
        <v>4</v>
      </c>
      <c r="D869">
        <v>-125.04</v>
      </c>
      <c r="E869" t="s">
        <v>579</v>
      </c>
      <c r="F869" t="s">
        <v>591</v>
      </c>
      <c r="G869" s="4">
        <v>4</v>
      </c>
      <c r="H869" t="s">
        <v>845</v>
      </c>
    </row>
    <row r="870" spans="1:8" x14ac:dyDescent="0.35">
      <c r="A870" t="s">
        <v>8</v>
      </c>
      <c r="B870" t="s">
        <v>575</v>
      </c>
      <c r="C870">
        <v>4</v>
      </c>
      <c r="D870">
        <v>-124.995</v>
      </c>
      <c r="E870" t="s">
        <v>576</v>
      </c>
      <c r="F870" t="s">
        <v>584</v>
      </c>
      <c r="G870" s="4">
        <v>2</v>
      </c>
      <c r="H870" t="s">
        <v>846</v>
      </c>
    </row>
    <row r="871" spans="1:8" x14ac:dyDescent="0.35">
      <c r="A871" t="s">
        <v>8</v>
      </c>
      <c r="B871" t="s">
        <v>575</v>
      </c>
      <c r="C871">
        <v>4</v>
      </c>
      <c r="D871">
        <v>-121.679</v>
      </c>
      <c r="E871" t="s">
        <v>579</v>
      </c>
      <c r="F871" t="s">
        <v>591</v>
      </c>
      <c r="G871" s="4">
        <v>4</v>
      </c>
      <c r="H871" t="s">
        <v>847</v>
      </c>
    </row>
    <row r="872" spans="1:8" x14ac:dyDescent="0.35">
      <c r="A872" t="s">
        <v>8</v>
      </c>
      <c r="B872" t="s">
        <v>575</v>
      </c>
      <c r="C872">
        <v>4</v>
      </c>
      <c r="D872">
        <v>-114.417999999999</v>
      </c>
      <c r="E872" t="s">
        <v>596</v>
      </c>
      <c r="F872" t="s">
        <v>602</v>
      </c>
      <c r="G872" s="4">
        <v>2</v>
      </c>
      <c r="H872" t="s">
        <v>848</v>
      </c>
    </row>
    <row r="873" spans="1:8" x14ac:dyDescent="0.35">
      <c r="A873" t="s">
        <v>8</v>
      </c>
      <c r="B873" t="s">
        <v>575</v>
      </c>
      <c r="C873">
        <v>4</v>
      </c>
      <c r="D873">
        <v>-114.021</v>
      </c>
      <c r="E873" t="s">
        <v>576</v>
      </c>
      <c r="F873" t="s">
        <v>577</v>
      </c>
      <c r="G873" s="4">
        <v>3</v>
      </c>
      <c r="H873" t="s">
        <v>849</v>
      </c>
    </row>
    <row r="874" spans="1:8" x14ac:dyDescent="0.35">
      <c r="A874" t="s">
        <v>8</v>
      </c>
      <c r="B874" t="s">
        <v>575</v>
      </c>
      <c r="C874">
        <v>4</v>
      </c>
      <c r="D874">
        <v>-113.47499999999999</v>
      </c>
      <c r="E874" t="s">
        <v>579</v>
      </c>
      <c r="F874" t="s">
        <v>580</v>
      </c>
      <c r="G874" s="4">
        <v>2</v>
      </c>
      <c r="H874" t="s">
        <v>501</v>
      </c>
    </row>
    <row r="875" spans="1:8" x14ac:dyDescent="0.35">
      <c r="A875" t="s">
        <v>8</v>
      </c>
      <c r="B875" t="s">
        <v>575</v>
      </c>
      <c r="C875">
        <v>4</v>
      </c>
      <c r="D875">
        <v>-111.142</v>
      </c>
      <c r="E875" t="s">
        <v>579</v>
      </c>
      <c r="F875" t="s">
        <v>586</v>
      </c>
      <c r="G875" s="4">
        <v>3</v>
      </c>
      <c r="H875" t="s">
        <v>850</v>
      </c>
    </row>
    <row r="876" spans="1:8" x14ac:dyDescent="0.35">
      <c r="A876" t="s">
        <v>8</v>
      </c>
      <c r="B876" t="s">
        <v>575</v>
      </c>
      <c r="C876">
        <v>4</v>
      </c>
      <c r="D876">
        <v>-109.346</v>
      </c>
      <c r="E876" t="s">
        <v>579</v>
      </c>
      <c r="F876" t="s">
        <v>591</v>
      </c>
      <c r="G876" s="4">
        <v>4</v>
      </c>
      <c r="H876" t="s">
        <v>68</v>
      </c>
    </row>
    <row r="877" spans="1:8" x14ac:dyDescent="0.35">
      <c r="A877" t="s">
        <v>8</v>
      </c>
      <c r="B877" t="s">
        <v>575</v>
      </c>
      <c r="C877">
        <v>4</v>
      </c>
      <c r="D877">
        <v>-106.315</v>
      </c>
      <c r="E877" t="s">
        <v>576</v>
      </c>
      <c r="F877" t="s">
        <v>584</v>
      </c>
      <c r="G877" s="4">
        <v>2</v>
      </c>
      <c r="H877" t="s">
        <v>851</v>
      </c>
    </row>
    <row r="878" spans="1:8" x14ac:dyDescent="0.35">
      <c r="A878" t="s">
        <v>8</v>
      </c>
      <c r="B878" t="s">
        <v>575</v>
      </c>
      <c r="C878">
        <v>4</v>
      </c>
      <c r="D878">
        <v>-102.947</v>
      </c>
      <c r="E878" t="s">
        <v>579</v>
      </c>
      <c r="F878" t="s">
        <v>588</v>
      </c>
      <c r="G878" s="4">
        <v>1</v>
      </c>
      <c r="H878" t="s">
        <v>852</v>
      </c>
    </row>
    <row r="879" spans="1:8" x14ac:dyDescent="0.35">
      <c r="A879" t="s">
        <v>8</v>
      </c>
      <c r="B879" t="s">
        <v>575</v>
      </c>
      <c r="C879">
        <v>4</v>
      </c>
      <c r="D879">
        <v>-102.565</v>
      </c>
      <c r="E879" t="s">
        <v>596</v>
      </c>
      <c r="F879" t="s">
        <v>597</v>
      </c>
      <c r="G879" s="4">
        <v>3</v>
      </c>
      <c r="H879" t="s">
        <v>853</v>
      </c>
    </row>
    <row r="880" spans="1:8" x14ac:dyDescent="0.35">
      <c r="A880" t="s">
        <v>8</v>
      </c>
      <c r="B880" t="s">
        <v>575</v>
      </c>
      <c r="C880">
        <v>4</v>
      </c>
      <c r="D880">
        <v>-99.657999999999902</v>
      </c>
      <c r="E880" t="s">
        <v>579</v>
      </c>
      <c r="F880" t="s">
        <v>588</v>
      </c>
      <c r="G880" s="4">
        <v>1</v>
      </c>
      <c r="H880" t="s">
        <v>854</v>
      </c>
    </row>
    <row r="881" spans="1:8" x14ac:dyDescent="0.35">
      <c r="A881" t="s">
        <v>8</v>
      </c>
      <c r="B881" t="s">
        <v>575</v>
      </c>
      <c r="C881">
        <v>4</v>
      </c>
      <c r="D881">
        <v>-97.561999999999998</v>
      </c>
      <c r="E881" t="s">
        <v>576</v>
      </c>
      <c r="F881" t="s">
        <v>727</v>
      </c>
      <c r="G881" s="4">
        <v>4</v>
      </c>
      <c r="H881" t="s">
        <v>855</v>
      </c>
    </row>
    <row r="882" spans="1:8" x14ac:dyDescent="0.35">
      <c r="A882" t="s">
        <v>8</v>
      </c>
      <c r="B882" t="s">
        <v>575</v>
      </c>
      <c r="C882">
        <v>4</v>
      </c>
      <c r="D882">
        <v>-95.988999999999905</v>
      </c>
      <c r="E882" t="s">
        <v>579</v>
      </c>
      <c r="F882" t="s">
        <v>586</v>
      </c>
      <c r="G882" s="4">
        <v>3</v>
      </c>
      <c r="H882" t="s">
        <v>856</v>
      </c>
    </row>
    <row r="883" spans="1:8" x14ac:dyDescent="0.35">
      <c r="A883" t="s">
        <v>8</v>
      </c>
      <c r="B883" t="s">
        <v>575</v>
      </c>
      <c r="C883">
        <v>4</v>
      </c>
      <c r="D883">
        <v>-94.912000000000006</v>
      </c>
      <c r="E883" t="s">
        <v>596</v>
      </c>
      <c r="F883" t="s">
        <v>602</v>
      </c>
      <c r="G883" s="4">
        <v>2</v>
      </c>
      <c r="H883" t="s">
        <v>857</v>
      </c>
    </row>
    <row r="884" spans="1:8" x14ac:dyDescent="0.35">
      <c r="A884" t="s">
        <v>8</v>
      </c>
      <c r="B884" t="s">
        <v>575</v>
      </c>
      <c r="C884">
        <v>4</v>
      </c>
      <c r="D884">
        <v>-93.796000000000006</v>
      </c>
      <c r="E884" t="s">
        <v>579</v>
      </c>
      <c r="F884" t="s">
        <v>580</v>
      </c>
      <c r="G884" s="4">
        <v>2</v>
      </c>
      <c r="H884" t="s">
        <v>858</v>
      </c>
    </row>
    <row r="885" spans="1:8" x14ac:dyDescent="0.35">
      <c r="A885" t="s">
        <v>8</v>
      </c>
      <c r="B885" t="s">
        <v>575</v>
      </c>
      <c r="C885">
        <v>4</v>
      </c>
      <c r="D885">
        <v>-92.704999999999998</v>
      </c>
      <c r="E885" t="s">
        <v>596</v>
      </c>
      <c r="F885" t="s">
        <v>630</v>
      </c>
      <c r="G885" s="4">
        <v>1</v>
      </c>
      <c r="H885" t="s">
        <v>859</v>
      </c>
    </row>
    <row r="886" spans="1:8" x14ac:dyDescent="0.35">
      <c r="A886" t="s">
        <v>8</v>
      </c>
      <c r="B886" t="s">
        <v>575</v>
      </c>
      <c r="C886">
        <v>4</v>
      </c>
      <c r="D886">
        <v>-92.393999999999906</v>
      </c>
      <c r="E886" t="s">
        <v>579</v>
      </c>
      <c r="F886" t="s">
        <v>591</v>
      </c>
      <c r="G886" s="4">
        <v>4</v>
      </c>
      <c r="H886" t="s">
        <v>90</v>
      </c>
    </row>
    <row r="887" spans="1:8" x14ac:dyDescent="0.35">
      <c r="A887" t="s">
        <v>8</v>
      </c>
      <c r="B887" t="s">
        <v>575</v>
      </c>
      <c r="C887">
        <v>4</v>
      </c>
      <c r="D887">
        <v>-90.016000000000005</v>
      </c>
      <c r="E887" t="s">
        <v>576</v>
      </c>
      <c r="F887" t="s">
        <v>727</v>
      </c>
      <c r="G887" s="4">
        <v>4</v>
      </c>
      <c r="H887" t="s">
        <v>860</v>
      </c>
    </row>
    <row r="888" spans="1:8" x14ac:dyDescent="0.35">
      <c r="A888" t="s">
        <v>8</v>
      </c>
      <c r="B888" t="s">
        <v>575</v>
      </c>
      <c r="C888">
        <v>4</v>
      </c>
      <c r="D888">
        <v>-86.18</v>
      </c>
      <c r="E888" t="s">
        <v>596</v>
      </c>
      <c r="F888" t="s">
        <v>599</v>
      </c>
      <c r="G888" s="4">
        <v>4</v>
      </c>
      <c r="H888" t="s">
        <v>861</v>
      </c>
    </row>
    <row r="889" spans="1:8" x14ac:dyDescent="0.35">
      <c r="A889" t="s">
        <v>8</v>
      </c>
      <c r="B889" t="s">
        <v>575</v>
      </c>
      <c r="C889">
        <v>4</v>
      </c>
      <c r="D889">
        <v>-86.172999999999902</v>
      </c>
      <c r="E889" t="s">
        <v>576</v>
      </c>
      <c r="F889" t="s">
        <v>577</v>
      </c>
      <c r="G889" s="4">
        <v>3</v>
      </c>
      <c r="H889" t="s">
        <v>862</v>
      </c>
    </row>
    <row r="890" spans="1:8" x14ac:dyDescent="0.35">
      <c r="A890" t="s">
        <v>8</v>
      </c>
      <c r="B890" t="s">
        <v>575</v>
      </c>
      <c r="C890">
        <v>4</v>
      </c>
      <c r="D890">
        <v>-84.592999999999904</v>
      </c>
      <c r="E890" t="s">
        <v>579</v>
      </c>
      <c r="F890" t="s">
        <v>588</v>
      </c>
      <c r="G890" s="4">
        <v>1</v>
      </c>
      <c r="H890" t="s">
        <v>863</v>
      </c>
    </row>
    <row r="891" spans="1:8" x14ac:dyDescent="0.35">
      <c r="A891" t="s">
        <v>8</v>
      </c>
      <c r="B891" t="s">
        <v>575</v>
      </c>
      <c r="C891">
        <v>4</v>
      </c>
      <c r="D891">
        <v>-83.984999999999999</v>
      </c>
      <c r="E891" t="s">
        <v>596</v>
      </c>
      <c r="F891" t="s">
        <v>597</v>
      </c>
      <c r="G891" s="4">
        <v>3</v>
      </c>
      <c r="H891" t="s">
        <v>864</v>
      </c>
    </row>
    <row r="892" spans="1:8" x14ac:dyDescent="0.35">
      <c r="A892" t="s">
        <v>8</v>
      </c>
      <c r="B892" t="s">
        <v>575</v>
      </c>
      <c r="C892">
        <v>4</v>
      </c>
      <c r="D892">
        <v>-79.676999999999893</v>
      </c>
      <c r="E892" t="s">
        <v>576</v>
      </c>
      <c r="F892" t="s">
        <v>577</v>
      </c>
      <c r="G892" s="4">
        <v>3</v>
      </c>
      <c r="H892" t="s">
        <v>865</v>
      </c>
    </row>
    <row r="893" spans="1:8" x14ac:dyDescent="0.35">
      <c r="A893" t="s">
        <v>8</v>
      </c>
      <c r="B893" t="s">
        <v>575</v>
      </c>
      <c r="C893">
        <v>4</v>
      </c>
      <c r="D893">
        <v>-78.668000000000006</v>
      </c>
      <c r="E893" t="s">
        <v>576</v>
      </c>
      <c r="F893" t="s">
        <v>727</v>
      </c>
      <c r="G893" s="4">
        <v>4</v>
      </c>
      <c r="H893" t="s">
        <v>866</v>
      </c>
    </row>
    <row r="894" spans="1:8" x14ac:dyDescent="0.35">
      <c r="A894" t="s">
        <v>8</v>
      </c>
      <c r="B894" t="s">
        <v>575</v>
      </c>
      <c r="C894">
        <v>4</v>
      </c>
      <c r="D894">
        <v>-78.667000000000002</v>
      </c>
      <c r="E894" t="s">
        <v>596</v>
      </c>
      <c r="F894" t="s">
        <v>597</v>
      </c>
      <c r="G894" s="4">
        <v>3</v>
      </c>
      <c r="H894" t="s">
        <v>867</v>
      </c>
    </row>
    <row r="895" spans="1:8" x14ac:dyDescent="0.35">
      <c r="A895" t="s">
        <v>8</v>
      </c>
      <c r="B895" t="s">
        <v>575</v>
      </c>
      <c r="C895">
        <v>4</v>
      </c>
      <c r="D895">
        <v>-77.465000000000003</v>
      </c>
      <c r="E895" t="s">
        <v>579</v>
      </c>
      <c r="F895" t="s">
        <v>588</v>
      </c>
      <c r="G895" s="4">
        <v>1</v>
      </c>
      <c r="H895" t="s">
        <v>868</v>
      </c>
    </row>
    <row r="896" spans="1:8" x14ac:dyDescent="0.35">
      <c r="A896" t="s">
        <v>8</v>
      </c>
      <c r="B896" t="s">
        <v>575</v>
      </c>
      <c r="C896">
        <v>4</v>
      </c>
      <c r="D896">
        <v>-77.343000000000004</v>
      </c>
      <c r="E896" t="s">
        <v>576</v>
      </c>
      <c r="F896" t="s">
        <v>581</v>
      </c>
      <c r="G896" s="4">
        <v>1</v>
      </c>
      <c r="H896" t="s">
        <v>869</v>
      </c>
    </row>
    <row r="897" spans="1:8" x14ac:dyDescent="0.35">
      <c r="A897" t="s">
        <v>8</v>
      </c>
      <c r="B897" t="s">
        <v>575</v>
      </c>
      <c r="C897">
        <v>4</v>
      </c>
      <c r="D897">
        <v>-76.555999999999997</v>
      </c>
      <c r="E897" t="s">
        <v>579</v>
      </c>
      <c r="F897" t="s">
        <v>586</v>
      </c>
      <c r="G897" s="4">
        <v>3</v>
      </c>
      <c r="H897" t="s">
        <v>870</v>
      </c>
    </row>
    <row r="898" spans="1:8" x14ac:dyDescent="0.35">
      <c r="A898" t="s">
        <v>8</v>
      </c>
      <c r="B898" t="s">
        <v>575</v>
      </c>
      <c r="C898">
        <v>4</v>
      </c>
      <c r="D898">
        <v>-76.223999999999904</v>
      </c>
      <c r="E898" t="s">
        <v>579</v>
      </c>
      <c r="F898" t="s">
        <v>591</v>
      </c>
      <c r="G898" s="4">
        <v>4</v>
      </c>
      <c r="H898" t="s">
        <v>871</v>
      </c>
    </row>
    <row r="899" spans="1:8" x14ac:dyDescent="0.35">
      <c r="A899" t="s">
        <v>8</v>
      </c>
      <c r="B899" t="s">
        <v>575</v>
      </c>
      <c r="C899">
        <v>4</v>
      </c>
      <c r="D899">
        <v>-75.748000000000005</v>
      </c>
      <c r="E899" t="s">
        <v>576</v>
      </c>
      <c r="F899" t="s">
        <v>727</v>
      </c>
      <c r="G899" s="4">
        <v>4</v>
      </c>
      <c r="H899" t="s">
        <v>872</v>
      </c>
    </row>
    <row r="900" spans="1:8" x14ac:dyDescent="0.35">
      <c r="A900" t="s">
        <v>8</v>
      </c>
      <c r="B900" t="s">
        <v>575</v>
      </c>
      <c r="C900">
        <v>4</v>
      </c>
      <c r="D900">
        <v>-74.510000000000005</v>
      </c>
      <c r="E900" t="s">
        <v>576</v>
      </c>
      <c r="F900" t="s">
        <v>577</v>
      </c>
      <c r="G900" s="4">
        <v>3</v>
      </c>
      <c r="H900" t="s">
        <v>873</v>
      </c>
    </row>
    <row r="901" spans="1:8" x14ac:dyDescent="0.35">
      <c r="A901" t="s">
        <v>8</v>
      </c>
      <c r="B901" t="s">
        <v>575</v>
      </c>
      <c r="C901">
        <v>4</v>
      </c>
      <c r="D901">
        <v>-72.831999999999994</v>
      </c>
      <c r="E901" t="s">
        <v>596</v>
      </c>
      <c r="F901" t="s">
        <v>599</v>
      </c>
      <c r="G901" s="4">
        <v>4</v>
      </c>
      <c r="H901" t="s">
        <v>874</v>
      </c>
    </row>
    <row r="902" spans="1:8" x14ac:dyDescent="0.35">
      <c r="A902" t="s">
        <v>8</v>
      </c>
      <c r="B902" t="s">
        <v>575</v>
      </c>
      <c r="C902">
        <v>4</v>
      </c>
      <c r="D902">
        <v>-68.956000000000003</v>
      </c>
      <c r="E902" t="s">
        <v>596</v>
      </c>
      <c r="F902" t="s">
        <v>597</v>
      </c>
      <c r="G902" s="4">
        <v>3</v>
      </c>
      <c r="H902" t="s">
        <v>875</v>
      </c>
    </row>
    <row r="903" spans="1:8" x14ac:dyDescent="0.35">
      <c r="A903" t="s">
        <v>8</v>
      </c>
      <c r="B903" t="s">
        <v>575</v>
      </c>
      <c r="C903">
        <v>4</v>
      </c>
      <c r="D903">
        <v>-67.480999999999995</v>
      </c>
      <c r="E903" t="s">
        <v>596</v>
      </c>
      <c r="F903" t="s">
        <v>630</v>
      </c>
      <c r="G903" s="4">
        <v>1</v>
      </c>
      <c r="H903" t="s">
        <v>876</v>
      </c>
    </row>
    <row r="904" spans="1:8" x14ac:dyDescent="0.35">
      <c r="A904" t="s">
        <v>8</v>
      </c>
      <c r="B904" t="s">
        <v>575</v>
      </c>
      <c r="C904">
        <v>4</v>
      </c>
      <c r="D904">
        <v>10.982999999999899</v>
      </c>
      <c r="E904" t="s">
        <v>596</v>
      </c>
      <c r="F904" t="s">
        <v>630</v>
      </c>
      <c r="G904" s="4">
        <v>1</v>
      </c>
      <c r="H904" t="s">
        <v>877</v>
      </c>
    </row>
    <row r="905" spans="1:8" x14ac:dyDescent="0.35">
      <c r="A905" t="s">
        <v>8</v>
      </c>
      <c r="B905" t="s">
        <v>575</v>
      </c>
      <c r="C905">
        <v>4</v>
      </c>
      <c r="D905">
        <v>42.905000000000001</v>
      </c>
      <c r="E905" t="s">
        <v>596</v>
      </c>
      <c r="F905" t="s">
        <v>597</v>
      </c>
      <c r="G905" s="4">
        <v>3</v>
      </c>
      <c r="H905" t="s">
        <v>878</v>
      </c>
    </row>
    <row r="906" spans="1:8" x14ac:dyDescent="0.35">
      <c r="A906" t="s">
        <v>8</v>
      </c>
      <c r="B906" t="s">
        <v>575</v>
      </c>
      <c r="C906">
        <v>4</v>
      </c>
      <c r="D906">
        <v>43.038999999999902</v>
      </c>
      <c r="E906" t="s">
        <v>596</v>
      </c>
      <c r="F906" t="s">
        <v>630</v>
      </c>
      <c r="G906" s="4">
        <v>1</v>
      </c>
      <c r="H906" t="s">
        <v>879</v>
      </c>
    </row>
    <row r="907" spans="1:8" x14ac:dyDescent="0.35">
      <c r="A907" t="s">
        <v>8</v>
      </c>
      <c r="B907" t="s">
        <v>575</v>
      </c>
      <c r="C907">
        <v>4</v>
      </c>
      <c r="D907">
        <v>66.894999999999996</v>
      </c>
      <c r="E907" t="s">
        <v>596</v>
      </c>
      <c r="F907" t="s">
        <v>630</v>
      </c>
      <c r="G907" s="4">
        <v>1</v>
      </c>
      <c r="H907" t="s">
        <v>880</v>
      </c>
    </row>
    <row r="908" spans="1:8" x14ac:dyDescent="0.35">
      <c r="A908" t="s">
        <v>8</v>
      </c>
      <c r="B908" t="s">
        <v>575</v>
      </c>
      <c r="C908">
        <v>4</v>
      </c>
      <c r="D908">
        <v>102.497</v>
      </c>
      <c r="E908" t="s">
        <v>596</v>
      </c>
      <c r="F908" t="s">
        <v>597</v>
      </c>
      <c r="G908" s="4">
        <v>3</v>
      </c>
      <c r="H908" t="s">
        <v>881</v>
      </c>
    </row>
    <row r="909" spans="1:8" x14ac:dyDescent="0.35">
      <c r="A909" t="s">
        <v>8</v>
      </c>
      <c r="B909" t="s">
        <v>575</v>
      </c>
      <c r="C909">
        <v>4</v>
      </c>
      <c r="D909">
        <v>104.33499999999999</v>
      </c>
      <c r="E909" t="s">
        <v>596</v>
      </c>
      <c r="F909" t="s">
        <v>630</v>
      </c>
      <c r="G909" s="4">
        <v>1</v>
      </c>
      <c r="H909" t="s">
        <v>882</v>
      </c>
    </row>
    <row r="910" spans="1:8" x14ac:dyDescent="0.35">
      <c r="A910" t="s">
        <v>8</v>
      </c>
      <c r="B910" t="s">
        <v>575</v>
      </c>
      <c r="C910">
        <v>4</v>
      </c>
      <c r="D910">
        <v>115.982999999999</v>
      </c>
      <c r="E910" t="s">
        <v>596</v>
      </c>
      <c r="F910" t="s">
        <v>630</v>
      </c>
      <c r="G910" s="4">
        <v>1</v>
      </c>
      <c r="H910" t="s">
        <v>883</v>
      </c>
    </row>
    <row r="911" spans="1:8" x14ac:dyDescent="0.35">
      <c r="A911" t="s">
        <v>8</v>
      </c>
      <c r="B911" t="s">
        <v>575</v>
      </c>
      <c r="C911">
        <v>4</v>
      </c>
      <c r="D911">
        <v>146.631</v>
      </c>
      <c r="E911" t="s">
        <v>596</v>
      </c>
      <c r="F911" t="s">
        <v>630</v>
      </c>
      <c r="G911" s="4">
        <v>1</v>
      </c>
      <c r="H911" t="s">
        <v>884</v>
      </c>
    </row>
    <row r="912" spans="1:8" x14ac:dyDescent="0.35">
      <c r="A912" t="s">
        <v>8</v>
      </c>
      <c r="B912" t="s">
        <v>575</v>
      </c>
      <c r="C912">
        <v>4</v>
      </c>
      <c r="D912">
        <v>147.99799999999999</v>
      </c>
      <c r="E912" t="s">
        <v>596</v>
      </c>
      <c r="F912" t="s">
        <v>602</v>
      </c>
      <c r="G912" s="4">
        <v>2</v>
      </c>
      <c r="H912" t="s">
        <v>885</v>
      </c>
    </row>
    <row r="913" spans="1:8" x14ac:dyDescent="0.35">
      <c r="A913" t="s">
        <v>8</v>
      </c>
      <c r="B913" t="s">
        <v>575</v>
      </c>
      <c r="C913">
        <v>4</v>
      </c>
      <c r="D913">
        <v>156.87700000000001</v>
      </c>
      <c r="E913" t="s">
        <v>576</v>
      </c>
      <c r="F913" t="s">
        <v>584</v>
      </c>
      <c r="G913" s="4">
        <v>2</v>
      </c>
      <c r="H913" t="s">
        <v>886</v>
      </c>
    </row>
    <row r="914" spans="1:8" x14ac:dyDescent="0.35">
      <c r="A914" t="s">
        <v>8</v>
      </c>
      <c r="B914" t="s">
        <v>575</v>
      </c>
      <c r="C914">
        <v>4</v>
      </c>
      <c r="D914">
        <v>166.215</v>
      </c>
      <c r="E914" t="s">
        <v>596</v>
      </c>
      <c r="F914" t="s">
        <v>630</v>
      </c>
      <c r="G914" s="4">
        <v>1</v>
      </c>
      <c r="H914" t="s">
        <v>887</v>
      </c>
    </row>
    <row r="915" spans="1:8" x14ac:dyDescent="0.35">
      <c r="A915" t="s">
        <v>8</v>
      </c>
      <c r="B915" t="s">
        <v>575</v>
      </c>
      <c r="C915">
        <v>4</v>
      </c>
      <c r="D915">
        <v>176.06599999999901</v>
      </c>
      <c r="E915" t="s">
        <v>576</v>
      </c>
      <c r="F915" t="s">
        <v>581</v>
      </c>
      <c r="G915" s="4">
        <v>1</v>
      </c>
      <c r="H915" t="s">
        <v>888</v>
      </c>
    </row>
    <row r="916" spans="1:8" x14ac:dyDescent="0.35">
      <c r="A916" t="s">
        <v>8</v>
      </c>
      <c r="B916" t="s">
        <v>575</v>
      </c>
      <c r="C916">
        <v>4</v>
      </c>
      <c r="D916">
        <v>176.67699999999999</v>
      </c>
      <c r="E916" t="s">
        <v>579</v>
      </c>
      <c r="F916" t="s">
        <v>588</v>
      </c>
      <c r="G916" s="4">
        <v>1</v>
      </c>
      <c r="H916" t="s">
        <v>889</v>
      </c>
    </row>
    <row r="917" spans="1:8" x14ac:dyDescent="0.35">
      <c r="A917" t="s">
        <v>8</v>
      </c>
      <c r="B917" t="s">
        <v>575</v>
      </c>
      <c r="C917">
        <v>4</v>
      </c>
      <c r="D917">
        <v>179.86500000000001</v>
      </c>
      <c r="E917" t="s">
        <v>579</v>
      </c>
      <c r="F917" t="s">
        <v>591</v>
      </c>
      <c r="G917" s="4">
        <v>4</v>
      </c>
      <c r="H917" t="s">
        <v>890</v>
      </c>
    </row>
    <row r="918" spans="1:8" x14ac:dyDescent="0.35">
      <c r="A918" t="s">
        <v>8</v>
      </c>
      <c r="B918" t="s">
        <v>575</v>
      </c>
      <c r="C918">
        <v>4</v>
      </c>
      <c r="D918">
        <v>197.36599999999899</v>
      </c>
      <c r="E918" t="s">
        <v>596</v>
      </c>
      <c r="F918" t="s">
        <v>602</v>
      </c>
      <c r="G918" s="4">
        <v>2</v>
      </c>
      <c r="H918" t="s">
        <v>891</v>
      </c>
    </row>
    <row r="919" spans="1:8" x14ac:dyDescent="0.35">
      <c r="A919" t="s">
        <v>8</v>
      </c>
      <c r="B919" t="s">
        <v>575</v>
      </c>
      <c r="C919">
        <v>6</v>
      </c>
      <c r="D919">
        <v>-376.046999999999</v>
      </c>
      <c r="E919" t="s">
        <v>579</v>
      </c>
      <c r="F919" t="s">
        <v>580</v>
      </c>
      <c r="G919" s="4">
        <v>2</v>
      </c>
      <c r="H919" t="s">
        <v>76</v>
      </c>
    </row>
    <row r="920" spans="1:8" x14ac:dyDescent="0.35">
      <c r="A920" t="s">
        <v>8</v>
      </c>
      <c r="B920" t="s">
        <v>575</v>
      </c>
      <c r="C920">
        <v>6</v>
      </c>
      <c r="D920">
        <v>-375.702</v>
      </c>
      <c r="E920" t="s">
        <v>576</v>
      </c>
      <c r="F920" t="s">
        <v>581</v>
      </c>
      <c r="G920" s="4">
        <v>1</v>
      </c>
      <c r="H920" t="s">
        <v>892</v>
      </c>
    </row>
    <row r="921" spans="1:8" x14ac:dyDescent="0.35">
      <c r="A921" t="s">
        <v>8</v>
      </c>
      <c r="B921" t="s">
        <v>575</v>
      </c>
      <c r="C921">
        <v>6</v>
      </c>
      <c r="D921">
        <v>-373.90699999999998</v>
      </c>
      <c r="E921" t="s">
        <v>579</v>
      </c>
      <c r="F921" t="s">
        <v>588</v>
      </c>
      <c r="G921" s="4">
        <v>1</v>
      </c>
      <c r="H921" t="s">
        <v>893</v>
      </c>
    </row>
    <row r="922" spans="1:8" x14ac:dyDescent="0.35">
      <c r="A922" t="s">
        <v>8</v>
      </c>
      <c r="B922" t="s">
        <v>575</v>
      </c>
      <c r="C922">
        <v>6</v>
      </c>
      <c r="D922">
        <v>-372.37299999999999</v>
      </c>
      <c r="E922" t="s">
        <v>596</v>
      </c>
      <c r="F922" t="s">
        <v>602</v>
      </c>
      <c r="G922" s="4">
        <v>2</v>
      </c>
      <c r="H922" t="s">
        <v>894</v>
      </c>
    </row>
    <row r="923" spans="1:8" x14ac:dyDescent="0.35">
      <c r="A923" t="s">
        <v>8</v>
      </c>
      <c r="B923" t="s">
        <v>575</v>
      </c>
      <c r="C923">
        <v>6</v>
      </c>
      <c r="D923">
        <v>-372.16899999999998</v>
      </c>
      <c r="E923" t="s">
        <v>576</v>
      </c>
      <c r="F923" t="s">
        <v>577</v>
      </c>
      <c r="G923" s="4">
        <v>3</v>
      </c>
      <c r="H923" t="s">
        <v>895</v>
      </c>
    </row>
    <row r="924" spans="1:8" x14ac:dyDescent="0.35">
      <c r="A924" t="s">
        <v>8</v>
      </c>
      <c r="B924" t="s">
        <v>575</v>
      </c>
      <c r="C924">
        <v>6</v>
      </c>
      <c r="D924">
        <v>-368.140999999999</v>
      </c>
      <c r="E924" t="s">
        <v>579</v>
      </c>
      <c r="F924" t="s">
        <v>586</v>
      </c>
      <c r="G924" s="4">
        <v>3</v>
      </c>
      <c r="H924" t="s">
        <v>896</v>
      </c>
    </row>
    <row r="925" spans="1:8" x14ac:dyDescent="0.35">
      <c r="A925" t="s">
        <v>8</v>
      </c>
      <c r="B925" t="s">
        <v>575</v>
      </c>
      <c r="C925">
        <v>6</v>
      </c>
      <c r="D925">
        <v>-366.820999999999</v>
      </c>
      <c r="E925" t="s">
        <v>596</v>
      </c>
      <c r="F925" t="s">
        <v>599</v>
      </c>
      <c r="G925" s="4">
        <v>4</v>
      </c>
      <c r="H925" t="s">
        <v>897</v>
      </c>
    </row>
    <row r="926" spans="1:8" x14ac:dyDescent="0.35">
      <c r="A926" t="s">
        <v>8</v>
      </c>
      <c r="B926" t="s">
        <v>575</v>
      </c>
      <c r="C926">
        <v>6</v>
      </c>
      <c r="D926">
        <v>-365.53500000000003</v>
      </c>
      <c r="E926" t="s">
        <v>579</v>
      </c>
      <c r="F926" t="s">
        <v>580</v>
      </c>
      <c r="G926" s="4">
        <v>2</v>
      </c>
      <c r="H926" t="s">
        <v>898</v>
      </c>
    </row>
    <row r="927" spans="1:8" x14ac:dyDescent="0.35">
      <c r="A927" t="s">
        <v>8</v>
      </c>
      <c r="B927" t="s">
        <v>575</v>
      </c>
      <c r="C927">
        <v>6</v>
      </c>
      <c r="D927">
        <v>-365.37900000000002</v>
      </c>
      <c r="E927" t="s">
        <v>576</v>
      </c>
      <c r="F927" t="s">
        <v>581</v>
      </c>
      <c r="G927" s="4">
        <v>1</v>
      </c>
      <c r="H927" t="s">
        <v>55</v>
      </c>
    </row>
    <row r="928" spans="1:8" x14ac:dyDescent="0.35">
      <c r="A928" t="s">
        <v>8</v>
      </c>
      <c r="B928" t="s">
        <v>575</v>
      </c>
      <c r="C928">
        <v>6</v>
      </c>
      <c r="D928">
        <v>-365.21600000000001</v>
      </c>
      <c r="E928" t="s">
        <v>579</v>
      </c>
      <c r="F928" t="s">
        <v>591</v>
      </c>
      <c r="G928" s="4">
        <v>4</v>
      </c>
      <c r="H928" t="s">
        <v>899</v>
      </c>
    </row>
    <row r="929" spans="1:8" x14ac:dyDescent="0.35">
      <c r="A929" t="s">
        <v>8</v>
      </c>
      <c r="B929" t="s">
        <v>575</v>
      </c>
      <c r="C929">
        <v>6</v>
      </c>
      <c r="D929">
        <v>-364.738</v>
      </c>
      <c r="E929" t="s">
        <v>596</v>
      </c>
      <c r="F929" t="s">
        <v>599</v>
      </c>
      <c r="G929" s="4">
        <v>4</v>
      </c>
      <c r="H929" t="s">
        <v>415</v>
      </c>
    </row>
    <row r="930" spans="1:8" x14ac:dyDescent="0.35">
      <c r="A930" t="s">
        <v>8</v>
      </c>
      <c r="B930" t="s">
        <v>575</v>
      </c>
      <c r="C930">
        <v>6</v>
      </c>
      <c r="D930">
        <v>-359.84300000000002</v>
      </c>
      <c r="E930" t="s">
        <v>576</v>
      </c>
      <c r="F930" t="s">
        <v>584</v>
      </c>
      <c r="G930" s="4">
        <v>2</v>
      </c>
      <c r="H930" t="s">
        <v>900</v>
      </c>
    </row>
    <row r="931" spans="1:8" x14ac:dyDescent="0.35">
      <c r="A931" t="s">
        <v>8</v>
      </c>
      <c r="B931" t="s">
        <v>575</v>
      </c>
      <c r="C931">
        <v>6</v>
      </c>
      <c r="D931">
        <v>-356.27</v>
      </c>
      <c r="E931" t="s">
        <v>579</v>
      </c>
      <c r="F931" t="s">
        <v>591</v>
      </c>
      <c r="G931" s="4">
        <v>4</v>
      </c>
      <c r="H931" t="s">
        <v>901</v>
      </c>
    </row>
    <row r="932" spans="1:8" x14ac:dyDescent="0.35">
      <c r="A932" t="s">
        <v>8</v>
      </c>
      <c r="B932" t="s">
        <v>575</v>
      </c>
      <c r="C932">
        <v>6</v>
      </c>
      <c r="D932">
        <v>-353.596</v>
      </c>
      <c r="E932" t="s">
        <v>596</v>
      </c>
      <c r="F932" t="s">
        <v>597</v>
      </c>
      <c r="G932" s="4">
        <v>3</v>
      </c>
      <c r="H932" t="s">
        <v>902</v>
      </c>
    </row>
    <row r="933" spans="1:8" x14ac:dyDescent="0.35">
      <c r="A933" t="s">
        <v>8</v>
      </c>
      <c r="B933" t="s">
        <v>575</v>
      </c>
      <c r="C933">
        <v>6</v>
      </c>
      <c r="D933">
        <v>-351.36599999999999</v>
      </c>
      <c r="E933" t="s">
        <v>579</v>
      </c>
      <c r="F933" t="s">
        <v>580</v>
      </c>
      <c r="G933" s="4">
        <v>2</v>
      </c>
      <c r="H933" t="s">
        <v>903</v>
      </c>
    </row>
    <row r="934" spans="1:8" x14ac:dyDescent="0.35">
      <c r="A934" t="s">
        <v>8</v>
      </c>
      <c r="B934" t="s">
        <v>575</v>
      </c>
      <c r="C934">
        <v>6</v>
      </c>
      <c r="D934">
        <v>-348.79500000000002</v>
      </c>
      <c r="E934" t="s">
        <v>596</v>
      </c>
      <c r="F934" t="s">
        <v>599</v>
      </c>
      <c r="G934" s="4">
        <v>4</v>
      </c>
      <c r="H934" t="s">
        <v>904</v>
      </c>
    </row>
    <row r="935" spans="1:8" x14ac:dyDescent="0.35">
      <c r="A935" t="s">
        <v>8</v>
      </c>
      <c r="B935" t="s">
        <v>575</v>
      </c>
      <c r="C935">
        <v>6</v>
      </c>
      <c r="D935">
        <v>-348.07799999999997</v>
      </c>
      <c r="E935" t="s">
        <v>596</v>
      </c>
      <c r="F935" t="s">
        <v>602</v>
      </c>
      <c r="G935" s="4">
        <v>2</v>
      </c>
      <c r="H935" t="s">
        <v>905</v>
      </c>
    </row>
    <row r="936" spans="1:8" x14ac:dyDescent="0.35">
      <c r="A936" t="s">
        <v>8</v>
      </c>
      <c r="B936" t="s">
        <v>575</v>
      </c>
      <c r="C936">
        <v>6</v>
      </c>
      <c r="D936">
        <v>-346.524</v>
      </c>
      <c r="E936" t="s">
        <v>579</v>
      </c>
      <c r="F936" t="s">
        <v>580</v>
      </c>
      <c r="G936" s="4">
        <v>2</v>
      </c>
      <c r="H936" t="s">
        <v>906</v>
      </c>
    </row>
    <row r="937" spans="1:8" x14ac:dyDescent="0.35">
      <c r="A937" t="s">
        <v>8</v>
      </c>
      <c r="B937" t="s">
        <v>575</v>
      </c>
      <c r="C937">
        <v>6</v>
      </c>
      <c r="D937">
        <v>-344.85399999999998</v>
      </c>
      <c r="E937" t="s">
        <v>576</v>
      </c>
      <c r="F937" t="s">
        <v>577</v>
      </c>
      <c r="G937" s="4">
        <v>3</v>
      </c>
      <c r="H937" t="s">
        <v>907</v>
      </c>
    </row>
    <row r="938" spans="1:8" x14ac:dyDescent="0.35">
      <c r="A938" t="s">
        <v>8</v>
      </c>
      <c r="B938" t="s">
        <v>575</v>
      </c>
      <c r="C938">
        <v>6</v>
      </c>
      <c r="D938">
        <v>-344.51900000000001</v>
      </c>
      <c r="E938" t="s">
        <v>579</v>
      </c>
      <c r="F938" t="s">
        <v>580</v>
      </c>
      <c r="G938" s="4">
        <v>2</v>
      </c>
      <c r="H938" t="s">
        <v>908</v>
      </c>
    </row>
    <row r="939" spans="1:8" x14ac:dyDescent="0.35">
      <c r="A939" t="s">
        <v>8</v>
      </c>
      <c r="B939" t="s">
        <v>575</v>
      </c>
      <c r="C939">
        <v>6</v>
      </c>
      <c r="D939">
        <v>-343.43900000000002</v>
      </c>
      <c r="E939" t="s">
        <v>579</v>
      </c>
      <c r="F939" t="s">
        <v>580</v>
      </c>
      <c r="G939" s="4">
        <v>2</v>
      </c>
      <c r="H939" t="s">
        <v>908</v>
      </c>
    </row>
    <row r="940" spans="1:8" x14ac:dyDescent="0.35">
      <c r="A940" t="s">
        <v>8</v>
      </c>
      <c r="B940" t="s">
        <v>575</v>
      </c>
      <c r="C940">
        <v>6</v>
      </c>
      <c r="D940">
        <v>-342.36399999999998</v>
      </c>
      <c r="E940" t="s">
        <v>579</v>
      </c>
      <c r="F940" t="s">
        <v>588</v>
      </c>
      <c r="G940" s="4">
        <v>1</v>
      </c>
      <c r="H940" t="s">
        <v>909</v>
      </c>
    </row>
    <row r="941" spans="1:8" x14ac:dyDescent="0.35">
      <c r="A941" t="s">
        <v>8</v>
      </c>
      <c r="B941" t="s">
        <v>575</v>
      </c>
      <c r="C941">
        <v>6</v>
      </c>
      <c r="D941">
        <v>-340.926999999999</v>
      </c>
      <c r="E941" t="s">
        <v>579</v>
      </c>
      <c r="F941" t="s">
        <v>591</v>
      </c>
      <c r="G941" s="4">
        <v>4</v>
      </c>
      <c r="H941" t="s">
        <v>415</v>
      </c>
    </row>
    <row r="942" spans="1:8" x14ac:dyDescent="0.35">
      <c r="A942" t="s">
        <v>8</v>
      </c>
      <c r="B942" t="s">
        <v>575</v>
      </c>
      <c r="C942">
        <v>6</v>
      </c>
      <c r="D942">
        <v>-339.541</v>
      </c>
      <c r="E942" t="s">
        <v>596</v>
      </c>
      <c r="F942" t="s">
        <v>597</v>
      </c>
      <c r="G942" s="4">
        <v>3</v>
      </c>
      <c r="H942" t="s">
        <v>910</v>
      </c>
    </row>
    <row r="943" spans="1:8" x14ac:dyDescent="0.35">
      <c r="A943" t="s">
        <v>8</v>
      </c>
      <c r="B943" t="s">
        <v>575</v>
      </c>
      <c r="C943">
        <v>6</v>
      </c>
      <c r="D943">
        <v>-338.52699999999999</v>
      </c>
      <c r="E943" t="s">
        <v>579</v>
      </c>
      <c r="F943" t="s">
        <v>580</v>
      </c>
      <c r="G943" s="4">
        <v>2</v>
      </c>
      <c r="H943" t="s">
        <v>415</v>
      </c>
    </row>
    <row r="944" spans="1:8" x14ac:dyDescent="0.35">
      <c r="A944" t="s">
        <v>8</v>
      </c>
      <c r="B944" t="s">
        <v>575</v>
      </c>
      <c r="C944">
        <v>6</v>
      </c>
      <c r="D944">
        <v>-336.49799999999999</v>
      </c>
      <c r="E944" t="s">
        <v>596</v>
      </c>
      <c r="F944" t="s">
        <v>602</v>
      </c>
      <c r="G944" s="4">
        <v>2</v>
      </c>
      <c r="H944" t="s">
        <v>911</v>
      </c>
    </row>
    <row r="945" spans="1:8" x14ac:dyDescent="0.35">
      <c r="A945" t="s">
        <v>8</v>
      </c>
      <c r="B945" t="s">
        <v>575</v>
      </c>
      <c r="C945">
        <v>6</v>
      </c>
      <c r="D945">
        <v>-336.226</v>
      </c>
      <c r="E945" t="s">
        <v>579</v>
      </c>
      <c r="F945" t="s">
        <v>586</v>
      </c>
      <c r="G945" s="4">
        <v>3</v>
      </c>
      <c r="H945" t="s">
        <v>912</v>
      </c>
    </row>
    <row r="946" spans="1:8" x14ac:dyDescent="0.35">
      <c r="A946" t="s">
        <v>8</v>
      </c>
      <c r="B946" t="s">
        <v>575</v>
      </c>
      <c r="C946">
        <v>6</v>
      </c>
      <c r="D946">
        <v>-330.96800000000002</v>
      </c>
      <c r="E946" t="s">
        <v>576</v>
      </c>
      <c r="F946" t="s">
        <v>577</v>
      </c>
      <c r="G946" s="4">
        <v>3</v>
      </c>
      <c r="H946" t="s">
        <v>913</v>
      </c>
    </row>
    <row r="947" spans="1:8" x14ac:dyDescent="0.35">
      <c r="A947" t="s">
        <v>8</v>
      </c>
      <c r="B947" t="s">
        <v>575</v>
      </c>
      <c r="C947">
        <v>6</v>
      </c>
      <c r="D947">
        <v>-330.06599999999997</v>
      </c>
      <c r="E947" t="s">
        <v>579</v>
      </c>
      <c r="F947" t="s">
        <v>580</v>
      </c>
      <c r="G947" s="4">
        <v>2</v>
      </c>
      <c r="H947" t="s">
        <v>914</v>
      </c>
    </row>
    <row r="948" spans="1:8" x14ac:dyDescent="0.35">
      <c r="A948" t="s">
        <v>8</v>
      </c>
      <c r="B948" t="s">
        <v>575</v>
      </c>
      <c r="C948">
        <v>6</v>
      </c>
      <c r="D948">
        <v>-329.94499999999999</v>
      </c>
      <c r="E948" t="s">
        <v>596</v>
      </c>
      <c r="F948" t="s">
        <v>597</v>
      </c>
      <c r="G948" s="4">
        <v>3</v>
      </c>
      <c r="H948" t="s">
        <v>915</v>
      </c>
    </row>
    <row r="949" spans="1:8" x14ac:dyDescent="0.35">
      <c r="A949" t="s">
        <v>8</v>
      </c>
      <c r="B949" t="s">
        <v>575</v>
      </c>
      <c r="C949">
        <v>6</v>
      </c>
      <c r="D949">
        <v>-328.17399999999998</v>
      </c>
      <c r="E949" t="s">
        <v>579</v>
      </c>
      <c r="F949" t="s">
        <v>591</v>
      </c>
      <c r="G949" s="4">
        <v>4</v>
      </c>
      <c r="H949" t="s">
        <v>916</v>
      </c>
    </row>
    <row r="950" spans="1:8" x14ac:dyDescent="0.35">
      <c r="A950" t="s">
        <v>8</v>
      </c>
      <c r="B950" t="s">
        <v>575</v>
      </c>
      <c r="C950">
        <v>6</v>
      </c>
      <c r="D950">
        <v>-323.09100000000001</v>
      </c>
      <c r="E950" t="s">
        <v>579</v>
      </c>
      <c r="F950" t="s">
        <v>580</v>
      </c>
      <c r="G950" s="4">
        <v>2</v>
      </c>
      <c r="H950" t="s">
        <v>917</v>
      </c>
    </row>
    <row r="951" spans="1:8" x14ac:dyDescent="0.35">
      <c r="A951" t="s">
        <v>8</v>
      </c>
      <c r="B951" t="s">
        <v>575</v>
      </c>
      <c r="C951">
        <v>6</v>
      </c>
      <c r="D951">
        <v>-320.74099999999999</v>
      </c>
      <c r="E951" t="s">
        <v>576</v>
      </c>
      <c r="F951" t="s">
        <v>584</v>
      </c>
      <c r="G951" s="4">
        <v>2</v>
      </c>
      <c r="H951" t="s">
        <v>202</v>
      </c>
    </row>
    <row r="952" spans="1:8" x14ac:dyDescent="0.35">
      <c r="A952" t="s">
        <v>8</v>
      </c>
      <c r="B952" t="s">
        <v>575</v>
      </c>
      <c r="C952">
        <v>6</v>
      </c>
      <c r="D952">
        <v>-320.47300000000001</v>
      </c>
      <c r="E952" t="s">
        <v>579</v>
      </c>
      <c r="F952" t="s">
        <v>588</v>
      </c>
      <c r="G952" s="4">
        <v>1</v>
      </c>
      <c r="H952" t="s">
        <v>918</v>
      </c>
    </row>
    <row r="953" spans="1:8" x14ac:dyDescent="0.35">
      <c r="A953" t="s">
        <v>8</v>
      </c>
      <c r="B953" t="s">
        <v>575</v>
      </c>
      <c r="C953">
        <v>6</v>
      </c>
      <c r="D953">
        <v>-313.06799999999998</v>
      </c>
      <c r="E953" t="s">
        <v>576</v>
      </c>
      <c r="F953" t="s">
        <v>584</v>
      </c>
      <c r="G953" s="4">
        <v>2</v>
      </c>
      <c r="H953" t="s">
        <v>919</v>
      </c>
    </row>
    <row r="954" spans="1:8" x14ac:dyDescent="0.35">
      <c r="A954" t="s">
        <v>8</v>
      </c>
      <c r="B954" t="s">
        <v>575</v>
      </c>
      <c r="C954">
        <v>6</v>
      </c>
      <c r="D954">
        <v>-310.96100000000001</v>
      </c>
      <c r="E954" t="s">
        <v>579</v>
      </c>
      <c r="F954" t="s">
        <v>586</v>
      </c>
      <c r="G954" s="4">
        <v>3</v>
      </c>
      <c r="H954" t="s">
        <v>920</v>
      </c>
    </row>
    <row r="955" spans="1:8" x14ac:dyDescent="0.35">
      <c r="A955" t="s">
        <v>8</v>
      </c>
      <c r="B955" t="s">
        <v>575</v>
      </c>
      <c r="C955">
        <v>6</v>
      </c>
      <c r="D955">
        <v>-306.81400000000002</v>
      </c>
      <c r="E955" t="s">
        <v>576</v>
      </c>
      <c r="F955" t="s">
        <v>577</v>
      </c>
      <c r="G955" s="4">
        <v>3</v>
      </c>
      <c r="H955" t="s">
        <v>921</v>
      </c>
    </row>
    <row r="956" spans="1:8" x14ac:dyDescent="0.35">
      <c r="A956" t="s">
        <v>8</v>
      </c>
      <c r="B956" t="s">
        <v>575</v>
      </c>
      <c r="C956">
        <v>6</v>
      </c>
      <c r="D956">
        <v>-306.06200000000001</v>
      </c>
      <c r="E956" t="s">
        <v>596</v>
      </c>
      <c r="F956" t="s">
        <v>602</v>
      </c>
      <c r="G956" s="4">
        <v>2</v>
      </c>
      <c r="H956" t="s">
        <v>922</v>
      </c>
    </row>
    <row r="957" spans="1:8" x14ac:dyDescent="0.35">
      <c r="A957" t="s">
        <v>8</v>
      </c>
      <c r="B957" t="s">
        <v>575</v>
      </c>
      <c r="C957">
        <v>6</v>
      </c>
      <c r="D957">
        <v>-304.46199999999999</v>
      </c>
      <c r="E957" t="s">
        <v>579</v>
      </c>
      <c r="F957" t="s">
        <v>591</v>
      </c>
      <c r="G957" s="4">
        <v>4</v>
      </c>
      <c r="H957" t="s">
        <v>923</v>
      </c>
    </row>
    <row r="958" spans="1:8" x14ac:dyDescent="0.35">
      <c r="A958" t="s">
        <v>8</v>
      </c>
      <c r="B958" t="s">
        <v>575</v>
      </c>
      <c r="C958">
        <v>6</v>
      </c>
      <c r="D958">
        <v>-298.221</v>
      </c>
      <c r="E958" t="s">
        <v>576</v>
      </c>
      <c r="F958" t="s">
        <v>577</v>
      </c>
      <c r="G958" s="4">
        <v>3</v>
      </c>
      <c r="H958" t="s">
        <v>924</v>
      </c>
    </row>
    <row r="959" spans="1:8" x14ac:dyDescent="0.35">
      <c r="A959" t="s">
        <v>8</v>
      </c>
      <c r="B959" t="s">
        <v>575</v>
      </c>
      <c r="C959">
        <v>6</v>
      </c>
      <c r="D959">
        <v>-292.084</v>
      </c>
      <c r="E959" t="s">
        <v>579</v>
      </c>
      <c r="F959" t="s">
        <v>588</v>
      </c>
      <c r="G959" s="4">
        <v>1</v>
      </c>
      <c r="H959" t="s">
        <v>925</v>
      </c>
    </row>
    <row r="960" spans="1:8" x14ac:dyDescent="0.35">
      <c r="A960" t="s">
        <v>8</v>
      </c>
      <c r="B960" t="s">
        <v>575</v>
      </c>
      <c r="C960">
        <v>6</v>
      </c>
      <c r="D960">
        <v>-292.06400000000002</v>
      </c>
      <c r="E960" t="s">
        <v>579</v>
      </c>
      <c r="F960" t="s">
        <v>586</v>
      </c>
      <c r="G960" s="4">
        <v>3</v>
      </c>
      <c r="H960" t="s">
        <v>926</v>
      </c>
    </row>
    <row r="961" spans="1:8" x14ac:dyDescent="0.35">
      <c r="A961" t="s">
        <v>8</v>
      </c>
      <c r="B961" t="s">
        <v>575</v>
      </c>
      <c r="C961">
        <v>6</v>
      </c>
      <c r="D961">
        <v>-281.452</v>
      </c>
      <c r="E961" t="s">
        <v>579</v>
      </c>
      <c r="F961" t="s">
        <v>588</v>
      </c>
      <c r="G961" s="4">
        <v>1</v>
      </c>
      <c r="H961" t="s">
        <v>927</v>
      </c>
    </row>
    <row r="962" spans="1:8" x14ac:dyDescent="0.35">
      <c r="A962" t="s">
        <v>8</v>
      </c>
      <c r="B962" t="s">
        <v>575</v>
      </c>
      <c r="C962">
        <v>6</v>
      </c>
      <c r="D962">
        <v>-276.82</v>
      </c>
      <c r="E962" t="s">
        <v>576</v>
      </c>
      <c r="F962" t="s">
        <v>584</v>
      </c>
      <c r="G962" s="4">
        <v>2</v>
      </c>
      <c r="H962" t="s">
        <v>928</v>
      </c>
    </row>
    <row r="963" spans="1:8" x14ac:dyDescent="0.35">
      <c r="A963" t="s">
        <v>8</v>
      </c>
      <c r="B963" t="s">
        <v>575</v>
      </c>
      <c r="C963">
        <v>6</v>
      </c>
      <c r="D963">
        <v>-276.582999999999</v>
      </c>
      <c r="E963" t="s">
        <v>579</v>
      </c>
      <c r="F963" t="s">
        <v>580</v>
      </c>
      <c r="G963" s="4">
        <v>2</v>
      </c>
      <c r="H963" t="s">
        <v>929</v>
      </c>
    </row>
    <row r="964" spans="1:8" x14ac:dyDescent="0.35">
      <c r="A964" t="s">
        <v>8</v>
      </c>
      <c r="B964" t="s">
        <v>575</v>
      </c>
      <c r="C964">
        <v>6</v>
      </c>
      <c r="D964">
        <v>-274.69400000000002</v>
      </c>
      <c r="E964" t="s">
        <v>596</v>
      </c>
      <c r="F964" t="s">
        <v>597</v>
      </c>
      <c r="G964" s="4">
        <v>3</v>
      </c>
      <c r="H964" t="s">
        <v>930</v>
      </c>
    </row>
    <row r="965" spans="1:8" x14ac:dyDescent="0.35">
      <c r="A965" t="s">
        <v>8</v>
      </c>
      <c r="B965" t="s">
        <v>575</v>
      </c>
      <c r="C965">
        <v>6</v>
      </c>
      <c r="D965">
        <v>-274.00200000000001</v>
      </c>
      <c r="E965" t="s">
        <v>579</v>
      </c>
      <c r="F965" t="s">
        <v>591</v>
      </c>
      <c r="G965" s="4">
        <v>4</v>
      </c>
      <c r="H965" t="s">
        <v>931</v>
      </c>
    </row>
    <row r="966" spans="1:8" x14ac:dyDescent="0.35">
      <c r="A966" t="s">
        <v>8</v>
      </c>
      <c r="B966" t="s">
        <v>575</v>
      </c>
      <c r="C966">
        <v>6</v>
      </c>
      <c r="D966">
        <v>-273.928</v>
      </c>
      <c r="E966" t="s">
        <v>579</v>
      </c>
      <c r="F966" t="s">
        <v>586</v>
      </c>
      <c r="G966" s="4">
        <v>3</v>
      </c>
      <c r="H966" t="s">
        <v>932</v>
      </c>
    </row>
    <row r="967" spans="1:8" x14ac:dyDescent="0.35">
      <c r="A967" t="s">
        <v>8</v>
      </c>
      <c r="B967" t="s">
        <v>575</v>
      </c>
      <c r="C967">
        <v>6</v>
      </c>
      <c r="D967">
        <v>-272.77699999999999</v>
      </c>
      <c r="E967" t="s">
        <v>579</v>
      </c>
      <c r="F967" t="s">
        <v>580</v>
      </c>
      <c r="G967" s="4">
        <v>2</v>
      </c>
      <c r="H967" t="s">
        <v>933</v>
      </c>
    </row>
    <row r="968" spans="1:8" x14ac:dyDescent="0.35">
      <c r="A968" t="s">
        <v>8</v>
      </c>
      <c r="B968" t="s">
        <v>575</v>
      </c>
      <c r="C968">
        <v>6</v>
      </c>
      <c r="D968">
        <v>-266.512</v>
      </c>
      <c r="E968" t="s">
        <v>576</v>
      </c>
      <c r="F968" t="s">
        <v>584</v>
      </c>
      <c r="G968" s="4">
        <v>2</v>
      </c>
      <c r="H968" t="s">
        <v>934</v>
      </c>
    </row>
    <row r="969" spans="1:8" x14ac:dyDescent="0.35">
      <c r="A969" t="s">
        <v>8</v>
      </c>
      <c r="B969" t="s">
        <v>575</v>
      </c>
      <c r="C969">
        <v>6</v>
      </c>
      <c r="D969">
        <v>-265.46899999999999</v>
      </c>
      <c r="E969" t="s">
        <v>576</v>
      </c>
      <c r="F969" t="s">
        <v>581</v>
      </c>
      <c r="G969" s="4">
        <v>1</v>
      </c>
      <c r="H969" t="s">
        <v>935</v>
      </c>
    </row>
    <row r="970" spans="1:8" x14ac:dyDescent="0.35">
      <c r="A970" t="s">
        <v>8</v>
      </c>
      <c r="B970" t="s">
        <v>575</v>
      </c>
      <c r="C970">
        <v>6</v>
      </c>
      <c r="D970">
        <v>-262.53800000000001</v>
      </c>
      <c r="E970" t="s">
        <v>579</v>
      </c>
      <c r="F970" t="s">
        <v>580</v>
      </c>
      <c r="G970" s="4">
        <v>2</v>
      </c>
      <c r="H970" t="s">
        <v>936</v>
      </c>
    </row>
    <row r="971" spans="1:8" x14ac:dyDescent="0.35">
      <c r="A971" t="s">
        <v>8</v>
      </c>
      <c r="B971" t="s">
        <v>575</v>
      </c>
      <c r="C971">
        <v>6</v>
      </c>
      <c r="D971">
        <v>-262.29899999999998</v>
      </c>
      <c r="E971" t="s">
        <v>579</v>
      </c>
      <c r="F971" t="s">
        <v>588</v>
      </c>
      <c r="G971" s="4">
        <v>1</v>
      </c>
      <c r="H971" t="s">
        <v>937</v>
      </c>
    </row>
    <row r="972" spans="1:8" x14ac:dyDescent="0.35">
      <c r="A972" t="s">
        <v>8</v>
      </c>
      <c r="B972" t="s">
        <v>575</v>
      </c>
      <c r="C972">
        <v>6</v>
      </c>
      <c r="D972">
        <v>-257.92200000000003</v>
      </c>
      <c r="E972" t="s">
        <v>576</v>
      </c>
      <c r="F972" t="s">
        <v>577</v>
      </c>
      <c r="G972" s="4">
        <v>3</v>
      </c>
      <c r="H972" t="s">
        <v>938</v>
      </c>
    </row>
    <row r="973" spans="1:8" x14ac:dyDescent="0.35">
      <c r="A973" t="s">
        <v>8</v>
      </c>
      <c r="B973" t="s">
        <v>575</v>
      </c>
      <c r="C973">
        <v>6</v>
      </c>
      <c r="D973">
        <v>-252.959</v>
      </c>
      <c r="E973" t="s">
        <v>579</v>
      </c>
      <c r="F973" t="s">
        <v>591</v>
      </c>
      <c r="G973" s="4">
        <v>4</v>
      </c>
      <c r="H973" t="s">
        <v>939</v>
      </c>
    </row>
    <row r="974" spans="1:8" x14ac:dyDescent="0.35">
      <c r="A974" t="s">
        <v>8</v>
      </c>
      <c r="B974" t="s">
        <v>575</v>
      </c>
      <c r="C974">
        <v>6</v>
      </c>
      <c r="D974">
        <v>-252.23400000000001</v>
      </c>
      <c r="E974" t="s">
        <v>579</v>
      </c>
      <c r="F974" t="s">
        <v>586</v>
      </c>
      <c r="G974" s="4">
        <v>3</v>
      </c>
      <c r="H974" t="s">
        <v>940</v>
      </c>
    </row>
    <row r="975" spans="1:8" x14ac:dyDescent="0.35">
      <c r="A975" t="s">
        <v>8</v>
      </c>
      <c r="B975" t="s">
        <v>575</v>
      </c>
      <c r="C975">
        <v>6</v>
      </c>
      <c r="D975">
        <v>-251.34700000000001</v>
      </c>
      <c r="E975" t="s">
        <v>579</v>
      </c>
      <c r="F975" t="s">
        <v>580</v>
      </c>
      <c r="G975" s="4">
        <v>2</v>
      </c>
      <c r="H975" t="s">
        <v>941</v>
      </c>
    </row>
    <row r="976" spans="1:8" x14ac:dyDescent="0.35">
      <c r="A976" t="s">
        <v>8</v>
      </c>
      <c r="B976" t="s">
        <v>575</v>
      </c>
      <c r="C976">
        <v>6</v>
      </c>
      <c r="D976">
        <v>-249.09299999999999</v>
      </c>
      <c r="E976" t="s">
        <v>576</v>
      </c>
      <c r="F976" t="s">
        <v>581</v>
      </c>
      <c r="G976" s="4">
        <v>1</v>
      </c>
      <c r="H976" t="s">
        <v>942</v>
      </c>
    </row>
    <row r="977" spans="1:8" x14ac:dyDescent="0.35">
      <c r="A977" t="s">
        <v>8</v>
      </c>
      <c r="B977" t="s">
        <v>575</v>
      </c>
      <c r="C977">
        <v>6</v>
      </c>
      <c r="D977">
        <v>-246.46099999999899</v>
      </c>
      <c r="E977" t="s">
        <v>576</v>
      </c>
      <c r="F977" t="s">
        <v>577</v>
      </c>
      <c r="G977" s="4">
        <v>3</v>
      </c>
      <c r="H977" t="s">
        <v>943</v>
      </c>
    </row>
    <row r="978" spans="1:8" x14ac:dyDescent="0.35">
      <c r="A978" t="s">
        <v>8</v>
      </c>
      <c r="B978" t="s">
        <v>575</v>
      </c>
      <c r="C978">
        <v>6</v>
      </c>
      <c r="D978">
        <v>-244.58699999999999</v>
      </c>
      <c r="E978" t="s">
        <v>579</v>
      </c>
      <c r="F978" t="s">
        <v>580</v>
      </c>
      <c r="G978" s="4">
        <v>2</v>
      </c>
      <c r="H978" t="s">
        <v>944</v>
      </c>
    </row>
    <row r="979" spans="1:8" x14ac:dyDescent="0.35">
      <c r="A979" t="s">
        <v>8</v>
      </c>
      <c r="B979" t="s">
        <v>575</v>
      </c>
      <c r="C979">
        <v>6</v>
      </c>
      <c r="D979">
        <v>-240.935</v>
      </c>
      <c r="E979" t="s">
        <v>579</v>
      </c>
      <c r="F979" t="s">
        <v>586</v>
      </c>
      <c r="G979" s="4">
        <v>3</v>
      </c>
      <c r="H979" t="s">
        <v>945</v>
      </c>
    </row>
    <row r="980" spans="1:8" x14ac:dyDescent="0.35">
      <c r="A980" t="s">
        <v>8</v>
      </c>
      <c r="B980" t="s">
        <v>575</v>
      </c>
      <c r="C980">
        <v>6</v>
      </c>
      <c r="D980">
        <v>-236.863</v>
      </c>
      <c r="E980" t="s">
        <v>579</v>
      </c>
      <c r="F980" t="s">
        <v>591</v>
      </c>
      <c r="G980" s="4">
        <v>4</v>
      </c>
      <c r="H980" t="s">
        <v>946</v>
      </c>
    </row>
    <row r="981" spans="1:8" x14ac:dyDescent="0.35">
      <c r="A981" t="s">
        <v>8</v>
      </c>
      <c r="B981" t="s">
        <v>575</v>
      </c>
      <c r="C981">
        <v>6</v>
      </c>
      <c r="D981">
        <v>-228.96</v>
      </c>
      <c r="E981" t="s">
        <v>576</v>
      </c>
      <c r="F981" t="s">
        <v>581</v>
      </c>
      <c r="G981" s="4">
        <v>1</v>
      </c>
      <c r="H981" t="s">
        <v>947</v>
      </c>
    </row>
    <row r="982" spans="1:8" x14ac:dyDescent="0.35">
      <c r="A982" t="s">
        <v>8</v>
      </c>
      <c r="B982" t="s">
        <v>575</v>
      </c>
      <c r="C982">
        <v>6</v>
      </c>
      <c r="D982">
        <v>-227.32900000000001</v>
      </c>
      <c r="E982" t="s">
        <v>579</v>
      </c>
      <c r="F982" t="s">
        <v>591</v>
      </c>
      <c r="G982" s="4">
        <v>4</v>
      </c>
      <c r="H982" t="s">
        <v>948</v>
      </c>
    </row>
    <row r="983" spans="1:8" x14ac:dyDescent="0.35">
      <c r="A983" t="s">
        <v>8</v>
      </c>
      <c r="B983" t="s">
        <v>575</v>
      </c>
      <c r="C983">
        <v>6</v>
      </c>
      <c r="D983">
        <v>-227.00899999999999</v>
      </c>
      <c r="E983" t="s">
        <v>579</v>
      </c>
      <c r="F983" t="s">
        <v>580</v>
      </c>
      <c r="G983" s="4">
        <v>2</v>
      </c>
      <c r="H983" t="s">
        <v>842</v>
      </c>
    </row>
    <row r="984" spans="1:8" x14ac:dyDescent="0.35">
      <c r="A984" t="s">
        <v>8</v>
      </c>
      <c r="B984" t="s">
        <v>575</v>
      </c>
      <c r="C984">
        <v>6</v>
      </c>
      <c r="D984">
        <v>-226.69099999999901</v>
      </c>
      <c r="E984" t="s">
        <v>576</v>
      </c>
      <c r="F984" t="s">
        <v>584</v>
      </c>
      <c r="G984" s="4">
        <v>2</v>
      </c>
      <c r="H984" t="s">
        <v>949</v>
      </c>
    </row>
    <row r="985" spans="1:8" x14ac:dyDescent="0.35">
      <c r="A985" t="s">
        <v>8</v>
      </c>
      <c r="B985" t="s">
        <v>575</v>
      </c>
      <c r="C985">
        <v>6</v>
      </c>
      <c r="D985">
        <v>-223.733</v>
      </c>
      <c r="E985" t="s">
        <v>576</v>
      </c>
      <c r="F985" t="s">
        <v>584</v>
      </c>
      <c r="G985" s="4">
        <v>2</v>
      </c>
      <c r="H985" t="s">
        <v>950</v>
      </c>
    </row>
    <row r="986" spans="1:8" x14ac:dyDescent="0.35">
      <c r="A986" t="s">
        <v>8</v>
      </c>
      <c r="B986" t="s">
        <v>575</v>
      </c>
      <c r="C986">
        <v>6</v>
      </c>
      <c r="D986">
        <v>-222.983</v>
      </c>
      <c r="E986" t="s">
        <v>579</v>
      </c>
      <c r="F986" t="s">
        <v>580</v>
      </c>
      <c r="G986" s="4">
        <v>2</v>
      </c>
      <c r="H986" t="s">
        <v>951</v>
      </c>
    </row>
    <row r="987" spans="1:8" x14ac:dyDescent="0.35">
      <c r="A987" t="s">
        <v>8</v>
      </c>
      <c r="B987" t="s">
        <v>575</v>
      </c>
      <c r="C987">
        <v>6</v>
      </c>
      <c r="D987">
        <v>-219.78899999999999</v>
      </c>
      <c r="E987" t="s">
        <v>579</v>
      </c>
      <c r="F987" t="s">
        <v>580</v>
      </c>
      <c r="G987" s="4">
        <v>2</v>
      </c>
      <c r="H987" t="s">
        <v>608</v>
      </c>
    </row>
    <row r="988" spans="1:8" x14ac:dyDescent="0.35">
      <c r="A988" t="s">
        <v>8</v>
      </c>
      <c r="B988" t="s">
        <v>575</v>
      </c>
      <c r="C988">
        <v>6</v>
      </c>
      <c r="D988">
        <v>-218.69200000000001</v>
      </c>
      <c r="E988" t="s">
        <v>576</v>
      </c>
      <c r="F988" t="s">
        <v>584</v>
      </c>
      <c r="G988" s="4">
        <v>2</v>
      </c>
      <c r="H988" t="s">
        <v>952</v>
      </c>
    </row>
    <row r="989" spans="1:8" x14ac:dyDescent="0.35">
      <c r="A989" t="s">
        <v>8</v>
      </c>
      <c r="B989" t="s">
        <v>575</v>
      </c>
      <c r="C989">
        <v>6</v>
      </c>
      <c r="D989">
        <v>-214.86599999999899</v>
      </c>
      <c r="E989" t="s">
        <v>579</v>
      </c>
      <c r="F989" t="s">
        <v>588</v>
      </c>
      <c r="G989" s="4">
        <v>1</v>
      </c>
      <c r="H989" t="s">
        <v>953</v>
      </c>
    </row>
    <row r="990" spans="1:8" x14ac:dyDescent="0.35">
      <c r="A990" t="s">
        <v>8</v>
      </c>
      <c r="B990" t="s">
        <v>575</v>
      </c>
      <c r="C990">
        <v>6</v>
      </c>
      <c r="D990">
        <v>-213.614</v>
      </c>
      <c r="E990" t="s">
        <v>579</v>
      </c>
      <c r="F990" t="s">
        <v>586</v>
      </c>
      <c r="G990" s="4">
        <v>3</v>
      </c>
      <c r="H990" t="s">
        <v>954</v>
      </c>
    </row>
    <row r="991" spans="1:8" x14ac:dyDescent="0.35">
      <c r="A991" t="s">
        <v>8</v>
      </c>
      <c r="B991" t="s">
        <v>575</v>
      </c>
      <c r="C991">
        <v>6</v>
      </c>
      <c r="D991">
        <v>-207.233</v>
      </c>
      <c r="E991" t="s">
        <v>596</v>
      </c>
      <c r="F991" t="s">
        <v>630</v>
      </c>
      <c r="G991" s="4">
        <v>1</v>
      </c>
      <c r="H991" t="s">
        <v>955</v>
      </c>
    </row>
    <row r="992" spans="1:8" x14ac:dyDescent="0.35">
      <c r="A992" t="s">
        <v>8</v>
      </c>
      <c r="B992" t="s">
        <v>575</v>
      </c>
      <c r="C992">
        <v>6</v>
      </c>
      <c r="D992">
        <v>-204.018</v>
      </c>
      <c r="E992" t="s">
        <v>579</v>
      </c>
      <c r="F992" t="s">
        <v>580</v>
      </c>
      <c r="G992" s="4">
        <v>2</v>
      </c>
      <c r="H992" t="s">
        <v>956</v>
      </c>
    </row>
    <row r="993" spans="1:8" x14ac:dyDescent="0.35">
      <c r="A993" t="s">
        <v>8</v>
      </c>
      <c r="B993" t="s">
        <v>575</v>
      </c>
      <c r="C993">
        <v>6</v>
      </c>
      <c r="D993">
        <v>-201.06899999999999</v>
      </c>
      <c r="E993" t="s">
        <v>576</v>
      </c>
      <c r="F993" t="s">
        <v>577</v>
      </c>
      <c r="G993" s="4">
        <v>3</v>
      </c>
      <c r="H993" t="s">
        <v>957</v>
      </c>
    </row>
    <row r="994" spans="1:8" x14ac:dyDescent="0.35">
      <c r="A994" t="s">
        <v>8</v>
      </c>
      <c r="B994" t="s">
        <v>575</v>
      </c>
      <c r="C994">
        <v>6</v>
      </c>
      <c r="D994">
        <v>-195.005</v>
      </c>
      <c r="E994" t="s">
        <v>579</v>
      </c>
      <c r="F994" t="s">
        <v>588</v>
      </c>
      <c r="G994" s="4">
        <v>1</v>
      </c>
      <c r="H994" t="s">
        <v>958</v>
      </c>
    </row>
    <row r="995" spans="1:8" x14ac:dyDescent="0.35">
      <c r="A995" t="s">
        <v>8</v>
      </c>
      <c r="B995" t="s">
        <v>575</v>
      </c>
      <c r="C995">
        <v>6</v>
      </c>
      <c r="D995">
        <v>-186.887</v>
      </c>
      <c r="E995" t="s">
        <v>579</v>
      </c>
      <c r="F995" t="s">
        <v>586</v>
      </c>
      <c r="G995" s="4">
        <v>3</v>
      </c>
      <c r="H995" t="s">
        <v>959</v>
      </c>
    </row>
    <row r="996" spans="1:8" x14ac:dyDescent="0.35">
      <c r="A996" t="s">
        <v>8</v>
      </c>
      <c r="B996" t="s">
        <v>575</v>
      </c>
      <c r="C996">
        <v>6</v>
      </c>
      <c r="D996">
        <v>-183.88200000000001</v>
      </c>
      <c r="E996" t="s">
        <v>596</v>
      </c>
      <c r="F996" t="s">
        <v>599</v>
      </c>
      <c r="G996" s="4">
        <v>4</v>
      </c>
      <c r="H996" t="s">
        <v>119</v>
      </c>
    </row>
    <row r="997" spans="1:8" x14ac:dyDescent="0.35">
      <c r="A997" t="s">
        <v>8</v>
      </c>
      <c r="B997" t="s">
        <v>575</v>
      </c>
      <c r="C997">
        <v>6</v>
      </c>
      <c r="D997">
        <v>-181.68700000000001</v>
      </c>
      <c r="E997" t="s">
        <v>579</v>
      </c>
      <c r="F997" t="s">
        <v>580</v>
      </c>
      <c r="G997" s="4">
        <v>2</v>
      </c>
      <c r="H997" t="s">
        <v>960</v>
      </c>
    </row>
    <row r="998" spans="1:8" x14ac:dyDescent="0.35">
      <c r="A998" t="s">
        <v>8</v>
      </c>
      <c r="B998" t="s">
        <v>575</v>
      </c>
      <c r="C998">
        <v>6</v>
      </c>
      <c r="D998">
        <v>-179.12299999999999</v>
      </c>
      <c r="E998" t="s">
        <v>596</v>
      </c>
      <c r="F998" t="s">
        <v>602</v>
      </c>
      <c r="G998" s="4">
        <v>2</v>
      </c>
      <c r="H998" t="s">
        <v>961</v>
      </c>
    </row>
    <row r="999" spans="1:8" x14ac:dyDescent="0.35">
      <c r="A999" t="s">
        <v>8</v>
      </c>
      <c r="B999" t="s">
        <v>575</v>
      </c>
      <c r="C999">
        <v>6</v>
      </c>
      <c r="D999">
        <v>-179.06899999999999</v>
      </c>
      <c r="E999" t="s">
        <v>576</v>
      </c>
      <c r="F999" t="s">
        <v>577</v>
      </c>
      <c r="G999" s="4">
        <v>3</v>
      </c>
      <c r="H999" t="s">
        <v>962</v>
      </c>
    </row>
    <row r="1000" spans="1:8" x14ac:dyDescent="0.35">
      <c r="A1000" t="s">
        <v>8</v>
      </c>
      <c r="B1000" t="s">
        <v>575</v>
      </c>
      <c r="C1000">
        <v>6</v>
      </c>
      <c r="D1000">
        <v>-172.26300000000001</v>
      </c>
      <c r="E1000" t="s">
        <v>579</v>
      </c>
      <c r="F1000" t="s">
        <v>588</v>
      </c>
      <c r="G1000" s="4">
        <v>1</v>
      </c>
      <c r="H1000" t="s">
        <v>963</v>
      </c>
    </row>
    <row r="1001" spans="1:8" x14ac:dyDescent="0.35">
      <c r="A1001" t="s">
        <v>8</v>
      </c>
      <c r="B1001" t="s">
        <v>575</v>
      </c>
      <c r="C1001">
        <v>6</v>
      </c>
      <c r="D1001">
        <v>-171.726</v>
      </c>
      <c r="E1001" t="s">
        <v>596</v>
      </c>
      <c r="F1001" t="s">
        <v>597</v>
      </c>
      <c r="G1001" s="4">
        <v>3</v>
      </c>
      <c r="H1001" t="s">
        <v>964</v>
      </c>
    </row>
    <row r="1002" spans="1:8" x14ac:dyDescent="0.35">
      <c r="A1002" t="s">
        <v>8</v>
      </c>
      <c r="B1002" t="s">
        <v>575</v>
      </c>
      <c r="C1002">
        <v>6</v>
      </c>
      <c r="D1002">
        <v>-170.34099999999901</v>
      </c>
      <c r="E1002" t="s">
        <v>576</v>
      </c>
      <c r="F1002" t="s">
        <v>577</v>
      </c>
      <c r="G1002" s="4">
        <v>3</v>
      </c>
      <c r="H1002" t="s">
        <v>965</v>
      </c>
    </row>
    <row r="1003" spans="1:8" x14ac:dyDescent="0.35">
      <c r="A1003" t="s">
        <v>8</v>
      </c>
      <c r="B1003" t="s">
        <v>575</v>
      </c>
      <c r="C1003">
        <v>6</v>
      </c>
      <c r="D1003">
        <v>-168.39099999999999</v>
      </c>
      <c r="E1003" t="s">
        <v>579</v>
      </c>
      <c r="F1003" t="s">
        <v>591</v>
      </c>
      <c r="G1003" s="4">
        <v>4</v>
      </c>
      <c r="H1003" t="s">
        <v>966</v>
      </c>
    </row>
    <row r="1004" spans="1:8" x14ac:dyDescent="0.35">
      <c r="A1004" t="s">
        <v>8</v>
      </c>
      <c r="B1004" t="s">
        <v>575</v>
      </c>
      <c r="C1004">
        <v>6</v>
      </c>
      <c r="D1004">
        <v>-168.30799999999999</v>
      </c>
      <c r="E1004" t="s">
        <v>596</v>
      </c>
      <c r="F1004" t="s">
        <v>599</v>
      </c>
      <c r="G1004" s="4">
        <v>4</v>
      </c>
      <c r="H1004" t="s">
        <v>967</v>
      </c>
    </row>
    <row r="1005" spans="1:8" x14ac:dyDescent="0.35">
      <c r="A1005" t="s">
        <v>8</v>
      </c>
      <c r="B1005" t="s">
        <v>575</v>
      </c>
      <c r="C1005">
        <v>6</v>
      </c>
      <c r="D1005">
        <v>-167.09899999999999</v>
      </c>
      <c r="E1005" t="s">
        <v>576</v>
      </c>
      <c r="F1005" t="s">
        <v>581</v>
      </c>
      <c r="G1005" s="4">
        <v>1</v>
      </c>
      <c r="H1005" t="s">
        <v>968</v>
      </c>
    </row>
    <row r="1006" spans="1:8" x14ac:dyDescent="0.35">
      <c r="A1006" t="s">
        <v>8</v>
      </c>
      <c r="B1006" t="s">
        <v>575</v>
      </c>
      <c r="C1006">
        <v>6</v>
      </c>
      <c r="D1006">
        <v>-165.80099999999999</v>
      </c>
      <c r="E1006" t="s">
        <v>579</v>
      </c>
      <c r="F1006" t="s">
        <v>586</v>
      </c>
      <c r="G1006" s="4">
        <v>3</v>
      </c>
      <c r="H1006" t="s">
        <v>969</v>
      </c>
    </row>
    <row r="1007" spans="1:8" x14ac:dyDescent="0.35">
      <c r="A1007" t="s">
        <v>8</v>
      </c>
      <c r="B1007" t="s">
        <v>575</v>
      </c>
      <c r="C1007">
        <v>6</v>
      </c>
      <c r="D1007">
        <v>-164.46299999999999</v>
      </c>
      <c r="E1007" t="s">
        <v>579</v>
      </c>
      <c r="F1007" t="s">
        <v>591</v>
      </c>
      <c r="G1007" s="4">
        <v>4</v>
      </c>
      <c r="H1007" t="s">
        <v>970</v>
      </c>
    </row>
    <row r="1008" spans="1:8" x14ac:dyDescent="0.35">
      <c r="A1008" t="s">
        <v>8</v>
      </c>
      <c r="B1008" t="s">
        <v>575</v>
      </c>
      <c r="C1008">
        <v>6</v>
      </c>
      <c r="D1008">
        <v>-162.98400000000001</v>
      </c>
      <c r="E1008" t="s">
        <v>596</v>
      </c>
      <c r="F1008" t="s">
        <v>630</v>
      </c>
      <c r="G1008" s="4">
        <v>1</v>
      </c>
      <c r="H1008" t="s">
        <v>971</v>
      </c>
    </row>
    <row r="1009" spans="1:8" x14ac:dyDescent="0.35">
      <c r="A1009" t="s">
        <v>8</v>
      </c>
      <c r="B1009" t="s">
        <v>575</v>
      </c>
      <c r="C1009">
        <v>6</v>
      </c>
      <c r="D1009">
        <v>-162.83000000000001</v>
      </c>
      <c r="E1009" t="s">
        <v>596</v>
      </c>
      <c r="F1009" t="s">
        <v>602</v>
      </c>
      <c r="G1009" s="4">
        <v>2</v>
      </c>
      <c r="H1009" t="s">
        <v>55</v>
      </c>
    </row>
    <row r="1010" spans="1:8" x14ac:dyDescent="0.35">
      <c r="A1010" t="s">
        <v>8</v>
      </c>
      <c r="B1010" t="s">
        <v>575</v>
      </c>
      <c r="C1010">
        <v>6</v>
      </c>
      <c r="D1010">
        <v>-161.58600000000001</v>
      </c>
      <c r="E1010" t="s">
        <v>596</v>
      </c>
      <c r="F1010" t="s">
        <v>599</v>
      </c>
      <c r="G1010" s="4">
        <v>4</v>
      </c>
      <c r="H1010" t="s">
        <v>55</v>
      </c>
    </row>
    <row r="1011" spans="1:8" x14ac:dyDescent="0.35">
      <c r="A1011" t="s">
        <v>8</v>
      </c>
      <c r="B1011" t="s">
        <v>575</v>
      </c>
      <c r="C1011">
        <v>6</v>
      </c>
      <c r="D1011">
        <v>-158.542</v>
      </c>
      <c r="E1011" t="s">
        <v>579</v>
      </c>
      <c r="F1011" t="s">
        <v>586</v>
      </c>
      <c r="G1011" s="4">
        <v>3</v>
      </c>
      <c r="H1011" t="s">
        <v>771</v>
      </c>
    </row>
    <row r="1012" spans="1:8" x14ac:dyDescent="0.35">
      <c r="A1012" t="s">
        <v>8</v>
      </c>
      <c r="B1012" t="s">
        <v>575</v>
      </c>
      <c r="C1012">
        <v>6</v>
      </c>
      <c r="D1012">
        <v>-156.655</v>
      </c>
      <c r="E1012" t="s">
        <v>579</v>
      </c>
      <c r="F1012" t="s">
        <v>580</v>
      </c>
      <c r="G1012" s="4">
        <v>2</v>
      </c>
      <c r="H1012" t="s">
        <v>972</v>
      </c>
    </row>
    <row r="1013" spans="1:8" x14ac:dyDescent="0.35">
      <c r="A1013" t="s">
        <v>8</v>
      </c>
      <c r="B1013" t="s">
        <v>575</v>
      </c>
      <c r="C1013">
        <v>6</v>
      </c>
      <c r="D1013">
        <v>-152.36799999999999</v>
      </c>
      <c r="E1013" t="s">
        <v>579</v>
      </c>
      <c r="F1013" t="s">
        <v>580</v>
      </c>
      <c r="G1013" s="4">
        <v>2</v>
      </c>
      <c r="H1013" t="s">
        <v>973</v>
      </c>
    </row>
    <row r="1014" spans="1:8" x14ac:dyDescent="0.35">
      <c r="A1014" t="s">
        <v>8</v>
      </c>
      <c r="B1014" t="s">
        <v>575</v>
      </c>
      <c r="C1014">
        <v>6</v>
      </c>
      <c r="D1014">
        <v>-150.934</v>
      </c>
      <c r="E1014" t="s">
        <v>596</v>
      </c>
      <c r="F1014" t="s">
        <v>597</v>
      </c>
      <c r="G1014" s="4">
        <v>3</v>
      </c>
      <c r="H1014" t="s">
        <v>974</v>
      </c>
    </row>
    <row r="1015" spans="1:8" x14ac:dyDescent="0.35">
      <c r="A1015" t="s">
        <v>8</v>
      </c>
      <c r="B1015" t="s">
        <v>575</v>
      </c>
      <c r="C1015">
        <v>6</v>
      </c>
      <c r="D1015">
        <v>-147.77099999999999</v>
      </c>
      <c r="E1015" t="s">
        <v>579</v>
      </c>
      <c r="F1015" t="s">
        <v>586</v>
      </c>
      <c r="G1015" s="4">
        <v>3</v>
      </c>
      <c r="H1015" t="s">
        <v>975</v>
      </c>
    </row>
    <row r="1016" spans="1:8" x14ac:dyDescent="0.35">
      <c r="A1016" t="s">
        <v>8</v>
      </c>
      <c r="B1016" t="s">
        <v>575</v>
      </c>
      <c r="C1016">
        <v>6</v>
      </c>
      <c r="D1016">
        <v>-146.60900000000001</v>
      </c>
      <c r="E1016" t="s">
        <v>596</v>
      </c>
      <c r="F1016" t="s">
        <v>630</v>
      </c>
      <c r="G1016" s="4">
        <v>1</v>
      </c>
      <c r="H1016" t="s">
        <v>976</v>
      </c>
    </row>
    <row r="1017" spans="1:8" x14ac:dyDescent="0.35">
      <c r="A1017" t="s">
        <v>8</v>
      </c>
      <c r="B1017" t="s">
        <v>575</v>
      </c>
      <c r="C1017">
        <v>6</v>
      </c>
      <c r="D1017">
        <v>-146.04399999999899</v>
      </c>
      <c r="E1017" t="s">
        <v>576</v>
      </c>
      <c r="F1017" t="s">
        <v>584</v>
      </c>
      <c r="G1017" s="4">
        <v>2</v>
      </c>
      <c r="H1017" t="s">
        <v>977</v>
      </c>
    </row>
    <row r="1018" spans="1:8" x14ac:dyDescent="0.35">
      <c r="A1018" t="s">
        <v>8</v>
      </c>
      <c r="B1018" t="s">
        <v>575</v>
      </c>
      <c r="C1018">
        <v>6</v>
      </c>
      <c r="D1018">
        <v>-145.381</v>
      </c>
      <c r="E1018" t="s">
        <v>576</v>
      </c>
      <c r="F1018" t="s">
        <v>577</v>
      </c>
      <c r="G1018" s="4">
        <v>3</v>
      </c>
      <c r="H1018" t="s">
        <v>978</v>
      </c>
    </row>
    <row r="1019" spans="1:8" x14ac:dyDescent="0.35">
      <c r="A1019" t="s">
        <v>8</v>
      </c>
      <c r="B1019" t="s">
        <v>575</v>
      </c>
      <c r="C1019">
        <v>6</v>
      </c>
      <c r="D1019">
        <v>-145.113</v>
      </c>
      <c r="E1019" t="s">
        <v>579</v>
      </c>
      <c r="F1019" t="s">
        <v>580</v>
      </c>
      <c r="G1019" s="4">
        <v>2</v>
      </c>
      <c r="H1019" t="s">
        <v>979</v>
      </c>
    </row>
    <row r="1020" spans="1:8" x14ac:dyDescent="0.35">
      <c r="A1020" t="s">
        <v>8</v>
      </c>
      <c r="B1020" t="s">
        <v>575</v>
      </c>
      <c r="C1020">
        <v>6</v>
      </c>
      <c r="D1020">
        <v>-144.02099999999999</v>
      </c>
      <c r="E1020" t="s">
        <v>579</v>
      </c>
      <c r="F1020" t="s">
        <v>588</v>
      </c>
      <c r="G1020" s="4">
        <v>1</v>
      </c>
      <c r="H1020" t="s">
        <v>980</v>
      </c>
    </row>
    <row r="1021" spans="1:8" x14ac:dyDescent="0.35">
      <c r="A1021" t="s">
        <v>8</v>
      </c>
      <c r="B1021" t="s">
        <v>575</v>
      </c>
      <c r="C1021">
        <v>6</v>
      </c>
      <c r="D1021">
        <v>-142.96199999999999</v>
      </c>
      <c r="E1021" t="s">
        <v>579</v>
      </c>
      <c r="F1021" t="s">
        <v>580</v>
      </c>
      <c r="G1021" s="4">
        <v>2</v>
      </c>
      <c r="H1021" t="s">
        <v>981</v>
      </c>
    </row>
    <row r="1022" spans="1:8" x14ac:dyDescent="0.35">
      <c r="A1022" t="s">
        <v>8</v>
      </c>
      <c r="B1022" t="s">
        <v>575</v>
      </c>
      <c r="C1022">
        <v>6</v>
      </c>
      <c r="D1022">
        <v>-142.20400000000001</v>
      </c>
      <c r="E1022" t="s">
        <v>579</v>
      </c>
      <c r="F1022" t="s">
        <v>586</v>
      </c>
      <c r="G1022" s="4">
        <v>3</v>
      </c>
      <c r="H1022" t="s">
        <v>982</v>
      </c>
    </row>
    <row r="1023" spans="1:8" x14ac:dyDescent="0.35">
      <c r="A1023" t="s">
        <v>8</v>
      </c>
      <c r="B1023" t="s">
        <v>575</v>
      </c>
      <c r="C1023">
        <v>6</v>
      </c>
      <c r="D1023">
        <v>-140.00700000000001</v>
      </c>
      <c r="E1023" t="s">
        <v>579</v>
      </c>
      <c r="F1023" t="s">
        <v>580</v>
      </c>
      <c r="G1023" s="4">
        <v>2</v>
      </c>
      <c r="H1023" t="s">
        <v>983</v>
      </c>
    </row>
    <row r="1024" spans="1:8" x14ac:dyDescent="0.35">
      <c r="A1024" t="s">
        <v>8</v>
      </c>
      <c r="B1024" t="s">
        <v>575</v>
      </c>
      <c r="C1024">
        <v>6</v>
      </c>
      <c r="D1024">
        <v>-128.232</v>
      </c>
      <c r="E1024" t="s">
        <v>579</v>
      </c>
      <c r="F1024" t="s">
        <v>580</v>
      </c>
      <c r="G1024" s="4">
        <v>2</v>
      </c>
      <c r="H1024" t="s">
        <v>984</v>
      </c>
    </row>
    <row r="1025" spans="1:8" x14ac:dyDescent="0.35">
      <c r="A1025" t="s">
        <v>8</v>
      </c>
      <c r="B1025" t="s">
        <v>575</v>
      </c>
      <c r="C1025">
        <v>6</v>
      </c>
      <c r="D1025">
        <v>-124.929</v>
      </c>
      <c r="E1025" t="s">
        <v>576</v>
      </c>
      <c r="F1025" t="s">
        <v>581</v>
      </c>
      <c r="G1025" s="4">
        <v>1</v>
      </c>
      <c r="H1025" t="s">
        <v>985</v>
      </c>
    </row>
    <row r="1026" spans="1:8" x14ac:dyDescent="0.35">
      <c r="A1026" t="s">
        <v>8</v>
      </c>
      <c r="B1026" t="s">
        <v>575</v>
      </c>
      <c r="C1026">
        <v>6</v>
      </c>
      <c r="D1026">
        <v>-121.081</v>
      </c>
      <c r="E1026" t="s">
        <v>579</v>
      </c>
      <c r="F1026" t="s">
        <v>586</v>
      </c>
      <c r="G1026" s="4">
        <v>3</v>
      </c>
      <c r="H1026" t="s">
        <v>986</v>
      </c>
    </row>
    <row r="1027" spans="1:8" x14ac:dyDescent="0.35">
      <c r="A1027" t="s">
        <v>8</v>
      </c>
      <c r="B1027" t="s">
        <v>575</v>
      </c>
      <c r="C1027">
        <v>6</v>
      </c>
      <c r="D1027">
        <v>-119.34899999999899</v>
      </c>
      <c r="E1027" t="s">
        <v>579</v>
      </c>
      <c r="F1027" t="s">
        <v>588</v>
      </c>
      <c r="G1027" s="4">
        <v>1</v>
      </c>
      <c r="H1027" t="s">
        <v>987</v>
      </c>
    </row>
    <row r="1028" spans="1:8" x14ac:dyDescent="0.35">
      <c r="A1028" t="s">
        <v>8</v>
      </c>
      <c r="B1028" t="s">
        <v>575</v>
      </c>
      <c r="C1028">
        <v>6</v>
      </c>
      <c r="D1028">
        <v>-117.42</v>
      </c>
      <c r="E1028" t="s">
        <v>576</v>
      </c>
      <c r="F1028" t="s">
        <v>584</v>
      </c>
      <c r="G1028" s="4">
        <v>2</v>
      </c>
      <c r="H1028" t="s">
        <v>988</v>
      </c>
    </row>
    <row r="1029" spans="1:8" x14ac:dyDescent="0.35">
      <c r="A1029" t="s">
        <v>8</v>
      </c>
      <c r="B1029" t="s">
        <v>575</v>
      </c>
      <c r="C1029">
        <v>6</v>
      </c>
      <c r="D1029">
        <v>-115.651</v>
      </c>
      <c r="E1029" t="s">
        <v>579</v>
      </c>
      <c r="F1029" t="s">
        <v>580</v>
      </c>
      <c r="G1029" s="4">
        <v>2</v>
      </c>
      <c r="H1029" t="s">
        <v>989</v>
      </c>
    </row>
    <row r="1030" spans="1:8" x14ac:dyDescent="0.35">
      <c r="A1030" t="s">
        <v>8</v>
      </c>
      <c r="B1030" t="s">
        <v>575</v>
      </c>
      <c r="C1030">
        <v>6</v>
      </c>
      <c r="D1030">
        <v>-112.42299999999901</v>
      </c>
      <c r="E1030" t="s">
        <v>579</v>
      </c>
      <c r="F1030" t="s">
        <v>591</v>
      </c>
      <c r="G1030" s="4">
        <v>4</v>
      </c>
      <c r="H1030" t="s">
        <v>990</v>
      </c>
    </row>
    <row r="1031" spans="1:8" x14ac:dyDescent="0.35">
      <c r="A1031" t="s">
        <v>8</v>
      </c>
      <c r="B1031" t="s">
        <v>575</v>
      </c>
      <c r="C1031">
        <v>6</v>
      </c>
      <c r="D1031">
        <v>-109.96299999999999</v>
      </c>
      <c r="E1031" t="s">
        <v>596</v>
      </c>
      <c r="F1031" t="s">
        <v>597</v>
      </c>
      <c r="G1031" s="4">
        <v>3</v>
      </c>
      <c r="H1031" t="s">
        <v>991</v>
      </c>
    </row>
    <row r="1032" spans="1:8" x14ac:dyDescent="0.35">
      <c r="A1032" t="s">
        <v>8</v>
      </c>
      <c r="B1032" t="s">
        <v>575</v>
      </c>
      <c r="C1032">
        <v>6</v>
      </c>
      <c r="D1032">
        <v>-103.904</v>
      </c>
      <c r="E1032" t="s">
        <v>579</v>
      </c>
      <c r="F1032" t="s">
        <v>591</v>
      </c>
      <c r="G1032" s="4">
        <v>4</v>
      </c>
      <c r="H1032" t="s">
        <v>992</v>
      </c>
    </row>
    <row r="1033" spans="1:8" x14ac:dyDescent="0.35">
      <c r="A1033" t="s">
        <v>8</v>
      </c>
      <c r="B1033" t="s">
        <v>575</v>
      </c>
      <c r="C1033">
        <v>6</v>
      </c>
      <c r="D1033">
        <v>-99.646000000000001</v>
      </c>
      <c r="E1033" t="s">
        <v>576</v>
      </c>
      <c r="F1033" t="s">
        <v>584</v>
      </c>
      <c r="G1033" s="4">
        <v>2</v>
      </c>
      <c r="H1033" t="s">
        <v>993</v>
      </c>
    </row>
    <row r="1034" spans="1:8" x14ac:dyDescent="0.35">
      <c r="A1034" t="s">
        <v>8</v>
      </c>
      <c r="B1034" t="s">
        <v>575</v>
      </c>
      <c r="C1034">
        <v>6</v>
      </c>
      <c r="D1034">
        <v>-98.245000000000005</v>
      </c>
      <c r="E1034" t="s">
        <v>579</v>
      </c>
      <c r="F1034" t="s">
        <v>586</v>
      </c>
      <c r="G1034" s="4">
        <v>3</v>
      </c>
      <c r="H1034" t="s">
        <v>994</v>
      </c>
    </row>
    <row r="1035" spans="1:8" x14ac:dyDescent="0.35">
      <c r="A1035" t="s">
        <v>8</v>
      </c>
      <c r="B1035" t="s">
        <v>575</v>
      </c>
      <c r="C1035">
        <v>6</v>
      </c>
      <c r="D1035">
        <v>-92.71</v>
      </c>
      <c r="E1035" t="s">
        <v>576</v>
      </c>
      <c r="F1035" t="s">
        <v>577</v>
      </c>
      <c r="G1035" s="4">
        <v>3</v>
      </c>
      <c r="H1035" t="s">
        <v>995</v>
      </c>
    </row>
    <row r="1036" spans="1:8" x14ac:dyDescent="0.35">
      <c r="A1036" t="s">
        <v>8</v>
      </c>
      <c r="B1036" t="s">
        <v>575</v>
      </c>
      <c r="C1036">
        <v>6</v>
      </c>
      <c r="D1036">
        <v>-87.997</v>
      </c>
      <c r="E1036" t="s">
        <v>576</v>
      </c>
      <c r="F1036" t="s">
        <v>577</v>
      </c>
      <c r="G1036" s="4">
        <v>3</v>
      </c>
      <c r="H1036" t="s">
        <v>996</v>
      </c>
    </row>
    <row r="1037" spans="1:8" x14ac:dyDescent="0.35">
      <c r="A1037" t="s">
        <v>8</v>
      </c>
      <c r="B1037" t="s">
        <v>575</v>
      </c>
      <c r="C1037">
        <v>6</v>
      </c>
      <c r="D1037">
        <v>-83.65</v>
      </c>
      <c r="E1037" t="s">
        <v>576</v>
      </c>
      <c r="F1037" t="s">
        <v>577</v>
      </c>
      <c r="G1037" s="4">
        <v>3</v>
      </c>
      <c r="H1037" t="s">
        <v>997</v>
      </c>
    </row>
    <row r="1038" spans="1:8" x14ac:dyDescent="0.35">
      <c r="A1038" t="s">
        <v>8</v>
      </c>
      <c r="B1038" t="s">
        <v>575</v>
      </c>
      <c r="C1038">
        <v>6</v>
      </c>
      <c r="D1038">
        <v>-79.087000000000003</v>
      </c>
      <c r="E1038" t="s">
        <v>579</v>
      </c>
      <c r="F1038" t="s">
        <v>588</v>
      </c>
      <c r="G1038" s="4">
        <v>1</v>
      </c>
      <c r="H1038" t="s">
        <v>998</v>
      </c>
    </row>
    <row r="1039" spans="1:8" x14ac:dyDescent="0.35">
      <c r="A1039" t="s">
        <v>8</v>
      </c>
      <c r="B1039" t="s">
        <v>575</v>
      </c>
      <c r="C1039">
        <v>6</v>
      </c>
      <c r="D1039">
        <v>-78.893000000000001</v>
      </c>
      <c r="E1039" t="s">
        <v>576</v>
      </c>
      <c r="F1039" t="s">
        <v>581</v>
      </c>
      <c r="G1039" s="4">
        <v>1</v>
      </c>
      <c r="H1039" t="s">
        <v>999</v>
      </c>
    </row>
    <row r="1040" spans="1:8" x14ac:dyDescent="0.35">
      <c r="A1040" t="s">
        <v>8</v>
      </c>
      <c r="B1040" t="s">
        <v>575</v>
      </c>
      <c r="C1040">
        <v>6</v>
      </c>
      <c r="D1040">
        <v>-77.988</v>
      </c>
      <c r="E1040" t="s">
        <v>576</v>
      </c>
      <c r="F1040" t="s">
        <v>584</v>
      </c>
      <c r="G1040" s="4">
        <v>2</v>
      </c>
      <c r="H1040" t="s">
        <v>1000</v>
      </c>
    </row>
    <row r="1041" spans="1:8" x14ac:dyDescent="0.35">
      <c r="A1041" t="s">
        <v>8</v>
      </c>
      <c r="B1041" t="s">
        <v>575</v>
      </c>
      <c r="C1041">
        <v>6</v>
      </c>
      <c r="D1041">
        <v>-75.2</v>
      </c>
      <c r="E1041" t="s">
        <v>596</v>
      </c>
      <c r="F1041" t="s">
        <v>597</v>
      </c>
      <c r="G1041" s="4">
        <v>3</v>
      </c>
      <c r="H1041" t="s">
        <v>1001</v>
      </c>
    </row>
    <row r="1042" spans="1:8" x14ac:dyDescent="0.35">
      <c r="A1042" t="s">
        <v>8</v>
      </c>
      <c r="B1042" t="s">
        <v>575</v>
      </c>
      <c r="C1042">
        <v>6</v>
      </c>
      <c r="D1042">
        <v>-69.003</v>
      </c>
      <c r="E1042" t="s">
        <v>579</v>
      </c>
      <c r="F1042" t="s">
        <v>586</v>
      </c>
      <c r="G1042" s="4">
        <v>3</v>
      </c>
      <c r="H1042" t="s">
        <v>1002</v>
      </c>
    </row>
    <row r="1043" spans="1:8" x14ac:dyDescent="0.35">
      <c r="A1043" t="s">
        <v>8</v>
      </c>
      <c r="B1043" t="s">
        <v>575</v>
      </c>
      <c r="C1043">
        <v>6</v>
      </c>
      <c r="D1043">
        <v>-63.943999999999903</v>
      </c>
      <c r="E1043" t="s">
        <v>579</v>
      </c>
      <c r="F1043" t="s">
        <v>588</v>
      </c>
      <c r="G1043" s="4">
        <v>1</v>
      </c>
      <c r="H1043" t="s">
        <v>871</v>
      </c>
    </row>
    <row r="1044" spans="1:8" x14ac:dyDescent="0.35">
      <c r="A1044" t="s">
        <v>8</v>
      </c>
      <c r="B1044" t="s">
        <v>575</v>
      </c>
      <c r="C1044">
        <v>6</v>
      </c>
      <c r="D1044">
        <v>-63.68</v>
      </c>
      <c r="E1044" t="s">
        <v>579</v>
      </c>
      <c r="F1044" t="s">
        <v>580</v>
      </c>
      <c r="G1044" s="4">
        <v>2</v>
      </c>
      <c r="H1044" t="s">
        <v>1003</v>
      </c>
    </row>
    <row r="1045" spans="1:8" x14ac:dyDescent="0.35">
      <c r="A1045" t="s">
        <v>8</v>
      </c>
      <c r="B1045" t="s">
        <v>575</v>
      </c>
      <c r="C1045">
        <v>6</v>
      </c>
      <c r="D1045">
        <v>-63.052999999999997</v>
      </c>
      <c r="E1045" t="s">
        <v>596</v>
      </c>
      <c r="F1045" t="s">
        <v>630</v>
      </c>
      <c r="G1045" s="4">
        <v>1</v>
      </c>
      <c r="H1045" t="s">
        <v>1004</v>
      </c>
    </row>
    <row r="1046" spans="1:8" x14ac:dyDescent="0.35">
      <c r="A1046" t="s">
        <v>8</v>
      </c>
      <c r="B1046" t="s">
        <v>575</v>
      </c>
      <c r="C1046">
        <v>6</v>
      </c>
      <c r="D1046">
        <v>-62.198</v>
      </c>
      <c r="E1046" t="s">
        <v>579</v>
      </c>
      <c r="F1046" t="s">
        <v>580</v>
      </c>
      <c r="G1046" s="4">
        <v>2</v>
      </c>
      <c r="H1046" t="s">
        <v>55</v>
      </c>
    </row>
    <row r="1047" spans="1:8" x14ac:dyDescent="0.35">
      <c r="A1047" t="s">
        <v>8</v>
      </c>
      <c r="B1047" t="s">
        <v>575</v>
      </c>
      <c r="C1047">
        <v>6</v>
      </c>
      <c r="D1047">
        <v>-57.061</v>
      </c>
      <c r="E1047" t="s">
        <v>576</v>
      </c>
      <c r="F1047" t="s">
        <v>577</v>
      </c>
      <c r="G1047" s="4">
        <v>3</v>
      </c>
      <c r="H1047" t="s">
        <v>1005</v>
      </c>
    </row>
    <row r="1048" spans="1:8" x14ac:dyDescent="0.35">
      <c r="A1048" t="s">
        <v>8</v>
      </c>
      <c r="B1048" t="s">
        <v>575</v>
      </c>
      <c r="C1048">
        <v>6</v>
      </c>
      <c r="D1048">
        <v>-56.866999999999997</v>
      </c>
      <c r="E1048" t="s">
        <v>579</v>
      </c>
      <c r="F1048" t="s">
        <v>591</v>
      </c>
      <c r="G1048" s="4">
        <v>4</v>
      </c>
      <c r="H1048" t="s">
        <v>1006</v>
      </c>
    </row>
    <row r="1049" spans="1:8" x14ac:dyDescent="0.35">
      <c r="A1049" t="s">
        <v>8</v>
      </c>
      <c r="B1049" t="s">
        <v>575</v>
      </c>
      <c r="C1049">
        <v>6</v>
      </c>
      <c r="D1049">
        <v>-51.28</v>
      </c>
      <c r="E1049" t="s">
        <v>579</v>
      </c>
      <c r="F1049" t="s">
        <v>586</v>
      </c>
      <c r="G1049" s="4">
        <v>3</v>
      </c>
      <c r="H1049" t="s">
        <v>1007</v>
      </c>
    </row>
    <row r="1050" spans="1:8" x14ac:dyDescent="0.35">
      <c r="A1050" t="s">
        <v>8</v>
      </c>
      <c r="B1050" t="s">
        <v>575</v>
      </c>
      <c r="C1050">
        <v>6</v>
      </c>
      <c r="D1050">
        <v>-48.104999999999997</v>
      </c>
      <c r="E1050" t="s">
        <v>576</v>
      </c>
      <c r="F1050" t="s">
        <v>581</v>
      </c>
      <c r="G1050" s="4">
        <v>1</v>
      </c>
      <c r="H1050" t="s">
        <v>999</v>
      </c>
    </row>
    <row r="1051" spans="1:8" x14ac:dyDescent="0.35">
      <c r="A1051" t="s">
        <v>8</v>
      </c>
      <c r="B1051" t="s">
        <v>575</v>
      </c>
      <c r="C1051">
        <v>6</v>
      </c>
      <c r="D1051">
        <v>-40.423999999999999</v>
      </c>
      <c r="E1051" t="s">
        <v>579</v>
      </c>
      <c r="F1051" t="s">
        <v>580</v>
      </c>
      <c r="G1051" s="4">
        <v>2</v>
      </c>
      <c r="H1051" t="s">
        <v>1008</v>
      </c>
    </row>
    <row r="1052" spans="1:8" x14ac:dyDescent="0.35">
      <c r="A1052" t="s">
        <v>8</v>
      </c>
      <c r="B1052" t="s">
        <v>575</v>
      </c>
      <c r="C1052">
        <v>6</v>
      </c>
      <c r="D1052">
        <v>-33.806999999999903</v>
      </c>
      <c r="E1052" t="s">
        <v>576</v>
      </c>
      <c r="F1052" t="s">
        <v>577</v>
      </c>
      <c r="G1052" s="4">
        <v>3</v>
      </c>
      <c r="H1052" t="s">
        <v>1009</v>
      </c>
    </row>
    <row r="1053" spans="1:8" x14ac:dyDescent="0.35">
      <c r="A1053" t="s">
        <v>8</v>
      </c>
      <c r="B1053" t="s">
        <v>575</v>
      </c>
      <c r="C1053">
        <v>6</v>
      </c>
      <c r="D1053">
        <v>-32.787999999999997</v>
      </c>
      <c r="E1053" t="s">
        <v>576</v>
      </c>
      <c r="F1053" t="s">
        <v>584</v>
      </c>
      <c r="G1053" s="4">
        <v>2</v>
      </c>
      <c r="H1053" t="s">
        <v>1010</v>
      </c>
    </row>
    <row r="1054" spans="1:8" x14ac:dyDescent="0.35">
      <c r="A1054" t="s">
        <v>8</v>
      </c>
      <c r="B1054" t="s">
        <v>575</v>
      </c>
      <c r="C1054">
        <v>6</v>
      </c>
      <c r="D1054">
        <v>-31.195999999999898</v>
      </c>
      <c r="E1054" t="s">
        <v>579</v>
      </c>
      <c r="F1054" t="s">
        <v>580</v>
      </c>
      <c r="G1054" s="4">
        <v>2</v>
      </c>
      <c r="H1054" t="s">
        <v>1011</v>
      </c>
    </row>
    <row r="1055" spans="1:8" x14ac:dyDescent="0.35">
      <c r="A1055" t="s">
        <v>8</v>
      </c>
      <c r="B1055" t="s">
        <v>575</v>
      </c>
      <c r="C1055">
        <v>6</v>
      </c>
      <c r="D1055">
        <v>-29.381999999999898</v>
      </c>
      <c r="E1055" t="s">
        <v>579</v>
      </c>
      <c r="F1055" t="s">
        <v>591</v>
      </c>
      <c r="G1055" s="4">
        <v>4</v>
      </c>
      <c r="H1055" t="s">
        <v>1012</v>
      </c>
    </row>
    <row r="1056" spans="1:8" x14ac:dyDescent="0.35">
      <c r="A1056" t="s">
        <v>8</v>
      </c>
      <c r="B1056" t="s">
        <v>575</v>
      </c>
      <c r="C1056">
        <v>6</v>
      </c>
      <c r="D1056">
        <v>-28.361000000000001</v>
      </c>
      <c r="E1056" t="s">
        <v>579</v>
      </c>
      <c r="F1056" t="s">
        <v>586</v>
      </c>
      <c r="G1056" s="4">
        <v>3</v>
      </c>
      <c r="H1056" t="s">
        <v>1013</v>
      </c>
    </row>
    <row r="1057" spans="1:8" x14ac:dyDescent="0.35">
      <c r="A1057" t="s">
        <v>8</v>
      </c>
      <c r="B1057" t="s">
        <v>575</v>
      </c>
      <c r="C1057">
        <v>6</v>
      </c>
      <c r="D1057">
        <v>-25.531999999999901</v>
      </c>
      <c r="E1057" t="s">
        <v>596</v>
      </c>
      <c r="F1057" t="s">
        <v>597</v>
      </c>
      <c r="G1057" s="4">
        <v>3</v>
      </c>
      <c r="H1057" t="s">
        <v>831</v>
      </c>
    </row>
    <row r="1058" spans="1:8" x14ac:dyDescent="0.35">
      <c r="A1058" t="s">
        <v>8</v>
      </c>
      <c r="B1058" t="s">
        <v>575</v>
      </c>
      <c r="C1058">
        <v>6</v>
      </c>
      <c r="D1058">
        <v>-25.286999999999999</v>
      </c>
      <c r="E1058" t="s">
        <v>579</v>
      </c>
      <c r="F1058" t="s">
        <v>586</v>
      </c>
      <c r="G1058" s="4">
        <v>3</v>
      </c>
      <c r="H1058" t="s">
        <v>1014</v>
      </c>
    </row>
    <row r="1059" spans="1:8" x14ac:dyDescent="0.35">
      <c r="A1059" t="s">
        <v>8</v>
      </c>
      <c r="B1059" t="s">
        <v>575</v>
      </c>
      <c r="C1059">
        <v>6</v>
      </c>
      <c r="D1059">
        <v>-24.759</v>
      </c>
      <c r="E1059" t="s">
        <v>579</v>
      </c>
      <c r="F1059" t="s">
        <v>580</v>
      </c>
      <c r="G1059" s="4">
        <v>2</v>
      </c>
      <c r="H1059" t="s">
        <v>1015</v>
      </c>
    </row>
    <row r="1060" spans="1:8" x14ac:dyDescent="0.35">
      <c r="A1060" t="s">
        <v>8</v>
      </c>
      <c r="B1060" t="s">
        <v>575</v>
      </c>
      <c r="C1060">
        <v>6</v>
      </c>
      <c r="D1060">
        <v>-24.046999999999901</v>
      </c>
      <c r="E1060" t="s">
        <v>576</v>
      </c>
      <c r="F1060" t="s">
        <v>577</v>
      </c>
      <c r="G1060" s="4">
        <v>3</v>
      </c>
      <c r="H1060" t="s">
        <v>1016</v>
      </c>
    </row>
    <row r="1061" spans="1:8" x14ac:dyDescent="0.35">
      <c r="A1061" t="s">
        <v>8</v>
      </c>
      <c r="B1061" t="s">
        <v>575</v>
      </c>
      <c r="C1061">
        <v>6</v>
      </c>
      <c r="D1061">
        <v>-22.596</v>
      </c>
      <c r="E1061" t="s">
        <v>579</v>
      </c>
      <c r="F1061" t="s">
        <v>588</v>
      </c>
      <c r="G1061" s="4">
        <v>1</v>
      </c>
      <c r="H1061" t="s">
        <v>1017</v>
      </c>
    </row>
    <row r="1062" spans="1:8" x14ac:dyDescent="0.35">
      <c r="A1062" t="s">
        <v>8</v>
      </c>
      <c r="B1062" t="s">
        <v>575</v>
      </c>
      <c r="C1062">
        <v>6</v>
      </c>
      <c r="D1062">
        <v>-20.798999999999999</v>
      </c>
      <c r="E1062" t="s">
        <v>596</v>
      </c>
      <c r="F1062" t="s">
        <v>630</v>
      </c>
      <c r="G1062" s="4">
        <v>1</v>
      </c>
      <c r="H1062" t="s">
        <v>1018</v>
      </c>
    </row>
    <row r="1063" spans="1:8" x14ac:dyDescent="0.35">
      <c r="A1063" t="s">
        <v>8</v>
      </c>
      <c r="B1063" t="s">
        <v>575</v>
      </c>
      <c r="C1063">
        <v>6</v>
      </c>
      <c r="D1063">
        <v>41.774999999999999</v>
      </c>
      <c r="E1063" t="s">
        <v>596</v>
      </c>
      <c r="F1063" t="s">
        <v>630</v>
      </c>
      <c r="G1063" s="4">
        <v>1</v>
      </c>
      <c r="H1063" t="s">
        <v>1019</v>
      </c>
    </row>
    <row r="1064" spans="1:8" x14ac:dyDescent="0.35">
      <c r="A1064" t="s">
        <v>8</v>
      </c>
      <c r="B1064" t="s">
        <v>575</v>
      </c>
      <c r="C1064">
        <v>6</v>
      </c>
      <c r="D1064">
        <v>54.483999999999902</v>
      </c>
      <c r="E1064" t="s">
        <v>579</v>
      </c>
      <c r="F1064" t="s">
        <v>588</v>
      </c>
      <c r="G1064" s="4">
        <v>1</v>
      </c>
      <c r="H1064" t="s">
        <v>1020</v>
      </c>
    </row>
    <row r="1065" spans="1:8" x14ac:dyDescent="0.35">
      <c r="A1065" t="s">
        <v>8</v>
      </c>
      <c r="B1065" t="s">
        <v>575</v>
      </c>
      <c r="C1065">
        <v>6</v>
      </c>
      <c r="D1065">
        <v>59.465000000000003</v>
      </c>
      <c r="E1065" t="s">
        <v>579</v>
      </c>
      <c r="F1065" t="s">
        <v>591</v>
      </c>
      <c r="G1065" s="4">
        <v>4</v>
      </c>
      <c r="H1065" t="s">
        <v>1021</v>
      </c>
    </row>
    <row r="1066" spans="1:8" x14ac:dyDescent="0.35">
      <c r="A1066" t="s">
        <v>8</v>
      </c>
      <c r="B1066" t="s">
        <v>575</v>
      </c>
      <c r="C1066">
        <v>6</v>
      </c>
      <c r="D1066">
        <v>64.929000000000002</v>
      </c>
      <c r="E1066" t="s">
        <v>579</v>
      </c>
      <c r="F1066" t="s">
        <v>591</v>
      </c>
      <c r="G1066" s="4">
        <v>4</v>
      </c>
      <c r="H1066" t="s">
        <v>1022</v>
      </c>
    </row>
    <row r="1067" spans="1:8" x14ac:dyDescent="0.35">
      <c r="A1067" t="s">
        <v>8</v>
      </c>
      <c r="B1067" t="s">
        <v>575</v>
      </c>
      <c r="C1067">
        <v>6</v>
      </c>
      <c r="D1067">
        <v>92.938999999999993</v>
      </c>
      <c r="E1067" t="s">
        <v>576</v>
      </c>
      <c r="F1067" t="s">
        <v>577</v>
      </c>
      <c r="G1067" s="4">
        <v>3</v>
      </c>
      <c r="H1067" t="s">
        <v>1023</v>
      </c>
    </row>
    <row r="1068" spans="1:8" x14ac:dyDescent="0.35">
      <c r="A1068" t="s">
        <v>8</v>
      </c>
      <c r="B1068" t="s">
        <v>575</v>
      </c>
      <c r="C1068">
        <v>6</v>
      </c>
      <c r="D1068">
        <v>117.012</v>
      </c>
      <c r="E1068" t="s">
        <v>579</v>
      </c>
      <c r="F1068" t="s">
        <v>588</v>
      </c>
      <c r="G1068" s="4">
        <v>1</v>
      </c>
      <c r="H1068" t="s">
        <v>1024</v>
      </c>
    </row>
    <row r="1069" spans="1:8" x14ac:dyDescent="0.35">
      <c r="A1069" t="s">
        <v>8</v>
      </c>
      <c r="B1069" t="s">
        <v>575</v>
      </c>
      <c r="C1069">
        <v>6</v>
      </c>
      <c r="D1069">
        <v>123.575</v>
      </c>
      <c r="E1069" t="s">
        <v>596</v>
      </c>
      <c r="F1069" t="s">
        <v>630</v>
      </c>
      <c r="G1069" s="4">
        <v>1</v>
      </c>
      <c r="H1069" t="s">
        <v>1025</v>
      </c>
    </row>
    <row r="1070" spans="1:8" x14ac:dyDescent="0.35">
      <c r="A1070" t="s">
        <v>8</v>
      </c>
      <c r="B1070" t="s">
        <v>575</v>
      </c>
      <c r="C1070">
        <v>6</v>
      </c>
      <c r="D1070">
        <v>128.4</v>
      </c>
      <c r="E1070" t="s">
        <v>579</v>
      </c>
      <c r="F1070" t="s">
        <v>580</v>
      </c>
      <c r="G1070" s="4">
        <v>2</v>
      </c>
      <c r="H1070" t="s">
        <v>1026</v>
      </c>
    </row>
    <row r="1071" spans="1:8" x14ac:dyDescent="0.35">
      <c r="A1071" t="s">
        <v>8</v>
      </c>
      <c r="B1071" t="s">
        <v>575</v>
      </c>
      <c r="C1071">
        <v>6</v>
      </c>
      <c r="D1071">
        <v>135.84399999999999</v>
      </c>
      <c r="E1071" t="s">
        <v>576</v>
      </c>
      <c r="F1071" t="s">
        <v>584</v>
      </c>
      <c r="G1071" s="4">
        <v>2</v>
      </c>
      <c r="H1071" t="s">
        <v>136</v>
      </c>
    </row>
    <row r="1072" spans="1:8" x14ac:dyDescent="0.35">
      <c r="A1072" t="s">
        <v>8</v>
      </c>
      <c r="B1072" t="s">
        <v>575</v>
      </c>
      <c r="C1072">
        <v>6</v>
      </c>
      <c r="D1072">
        <v>139.923</v>
      </c>
      <c r="E1072" t="s">
        <v>576</v>
      </c>
      <c r="F1072" t="s">
        <v>577</v>
      </c>
      <c r="G1072" s="4">
        <v>3</v>
      </c>
      <c r="H1072" t="s">
        <v>1027</v>
      </c>
    </row>
    <row r="1073" spans="1:8" x14ac:dyDescent="0.35">
      <c r="A1073" t="s">
        <v>8</v>
      </c>
      <c r="B1073" t="s">
        <v>575</v>
      </c>
      <c r="C1073">
        <v>6</v>
      </c>
      <c r="D1073">
        <v>147.59899999999999</v>
      </c>
      <c r="E1073" t="s">
        <v>596</v>
      </c>
      <c r="F1073" t="s">
        <v>630</v>
      </c>
      <c r="G1073" s="4">
        <v>1</v>
      </c>
      <c r="H1073" t="s">
        <v>1028</v>
      </c>
    </row>
    <row r="1074" spans="1:8" x14ac:dyDescent="0.35">
      <c r="A1074" t="s">
        <v>8</v>
      </c>
      <c r="B1074" t="s">
        <v>575</v>
      </c>
      <c r="C1074">
        <v>6</v>
      </c>
      <c r="D1074">
        <v>174.97499999999999</v>
      </c>
      <c r="E1074" t="s">
        <v>596</v>
      </c>
      <c r="F1074" t="s">
        <v>630</v>
      </c>
      <c r="G1074" s="4">
        <v>1</v>
      </c>
      <c r="H1074" t="s">
        <v>1029</v>
      </c>
    </row>
    <row r="1075" spans="1:8" x14ac:dyDescent="0.35">
      <c r="A1075" t="s">
        <v>8</v>
      </c>
      <c r="B1075" t="s">
        <v>575</v>
      </c>
      <c r="C1075">
        <v>6</v>
      </c>
      <c r="D1075">
        <v>179.45500000000001</v>
      </c>
      <c r="E1075" t="s">
        <v>596</v>
      </c>
      <c r="F1075" t="s">
        <v>630</v>
      </c>
      <c r="G1075" s="4">
        <v>1</v>
      </c>
      <c r="H1075" t="s">
        <v>468</v>
      </c>
    </row>
    <row r="1076" spans="1:8" x14ac:dyDescent="0.35">
      <c r="A1076" t="s">
        <v>8</v>
      </c>
      <c r="B1076" t="s">
        <v>1030</v>
      </c>
      <c r="C1076">
        <v>4</v>
      </c>
      <c r="D1076">
        <v>-414.416</v>
      </c>
      <c r="E1076" t="s">
        <v>1031</v>
      </c>
      <c r="F1076" t="s">
        <v>1032</v>
      </c>
      <c r="G1076" s="4">
        <v>4</v>
      </c>
      <c r="H1076" t="s">
        <v>1033</v>
      </c>
    </row>
    <row r="1077" spans="1:8" x14ac:dyDescent="0.35">
      <c r="A1077" t="s">
        <v>8</v>
      </c>
      <c r="B1077" t="s">
        <v>1030</v>
      </c>
      <c r="C1077">
        <v>4</v>
      </c>
      <c r="D1077">
        <v>-413.991999999999</v>
      </c>
      <c r="E1077" t="s">
        <v>1034</v>
      </c>
      <c r="F1077" t="s">
        <v>1035</v>
      </c>
      <c r="G1077" s="4">
        <v>2</v>
      </c>
      <c r="H1077" t="s">
        <v>1036</v>
      </c>
    </row>
    <row r="1078" spans="1:8" x14ac:dyDescent="0.35">
      <c r="A1078" t="s">
        <v>8</v>
      </c>
      <c r="B1078" t="s">
        <v>1030</v>
      </c>
      <c r="C1078">
        <v>4</v>
      </c>
      <c r="D1078">
        <v>-405.76900000000001</v>
      </c>
      <c r="E1078" t="s">
        <v>1031</v>
      </c>
      <c r="F1078" t="s">
        <v>1037</v>
      </c>
      <c r="G1078" s="4">
        <v>1</v>
      </c>
      <c r="H1078" t="s">
        <v>411</v>
      </c>
    </row>
    <row r="1079" spans="1:8" x14ac:dyDescent="0.35">
      <c r="A1079" t="s">
        <v>8</v>
      </c>
      <c r="B1079" t="s">
        <v>1030</v>
      </c>
      <c r="C1079">
        <v>4</v>
      </c>
      <c r="D1079">
        <v>-402.74599999999998</v>
      </c>
      <c r="E1079" t="s">
        <v>1034</v>
      </c>
      <c r="F1079" t="s">
        <v>1038</v>
      </c>
      <c r="G1079" s="4">
        <v>4</v>
      </c>
      <c r="H1079" t="s">
        <v>1039</v>
      </c>
    </row>
    <row r="1080" spans="1:8" x14ac:dyDescent="0.35">
      <c r="A1080" t="s">
        <v>8</v>
      </c>
      <c r="B1080" t="s">
        <v>1030</v>
      </c>
      <c r="C1080">
        <v>4</v>
      </c>
      <c r="D1080">
        <v>-393.83199999999999</v>
      </c>
      <c r="E1080" t="s">
        <v>1034</v>
      </c>
      <c r="F1080" t="s">
        <v>1035</v>
      </c>
      <c r="G1080" s="4">
        <v>2</v>
      </c>
      <c r="H1080" t="s">
        <v>1040</v>
      </c>
    </row>
    <row r="1081" spans="1:8" x14ac:dyDescent="0.35">
      <c r="A1081" t="s">
        <v>8</v>
      </c>
      <c r="B1081" t="s">
        <v>1030</v>
      </c>
      <c r="C1081">
        <v>4</v>
      </c>
      <c r="D1081">
        <v>-386.69199999999898</v>
      </c>
      <c r="E1081" t="s">
        <v>1034</v>
      </c>
      <c r="F1081" t="s">
        <v>1041</v>
      </c>
      <c r="G1081" s="4">
        <v>1</v>
      </c>
      <c r="H1081" t="s">
        <v>1042</v>
      </c>
    </row>
    <row r="1082" spans="1:8" x14ac:dyDescent="0.35">
      <c r="A1082" t="s">
        <v>8</v>
      </c>
      <c r="B1082" t="s">
        <v>1030</v>
      </c>
      <c r="C1082">
        <v>4</v>
      </c>
      <c r="D1082">
        <v>-385.41</v>
      </c>
      <c r="E1082" t="s">
        <v>1031</v>
      </c>
      <c r="F1082" t="s">
        <v>1043</v>
      </c>
      <c r="G1082" s="4">
        <v>3</v>
      </c>
      <c r="H1082" t="s">
        <v>1044</v>
      </c>
    </row>
    <row r="1083" spans="1:8" x14ac:dyDescent="0.35">
      <c r="A1083" t="s">
        <v>8</v>
      </c>
      <c r="B1083" t="s">
        <v>1030</v>
      </c>
      <c r="C1083">
        <v>4</v>
      </c>
      <c r="D1083">
        <v>-384.84800000000001</v>
      </c>
      <c r="E1083" t="s">
        <v>1031</v>
      </c>
      <c r="F1083" t="s">
        <v>1032</v>
      </c>
      <c r="G1083" s="4">
        <v>4</v>
      </c>
      <c r="H1083" t="s">
        <v>1045</v>
      </c>
    </row>
    <row r="1084" spans="1:8" x14ac:dyDescent="0.35">
      <c r="A1084" t="s">
        <v>8</v>
      </c>
      <c r="B1084" t="s">
        <v>1030</v>
      </c>
      <c r="C1084">
        <v>4</v>
      </c>
      <c r="D1084">
        <v>-374.12599999999998</v>
      </c>
      <c r="E1084" t="s">
        <v>1031</v>
      </c>
      <c r="F1084" t="s">
        <v>1032</v>
      </c>
      <c r="G1084" s="4">
        <v>4</v>
      </c>
      <c r="H1084" t="s">
        <v>411</v>
      </c>
    </row>
    <row r="1085" spans="1:8" x14ac:dyDescent="0.35">
      <c r="A1085" t="s">
        <v>8</v>
      </c>
      <c r="B1085" t="s">
        <v>1030</v>
      </c>
      <c r="C1085">
        <v>4</v>
      </c>
      <c r="D1085">
        <v>-372.19299999999998</v>
      </c>
      <c r="E1085" t="s">
        <v>1031</v>
      </c>
      <c r="F1085" t="s">
        <v>1046</v>
      </c>
      <c r="G1085" s="4">
        <v>2</v>
      </c>
      <c r="H1085" t="s">
        <v>1047</v>
      </c>
    </row>
    <row r="1086" spans="1:8" x14ac:dyDescent="0.35">
      <c r="A1086" t="s">
        <v>8</v>
      </c>
      <c r="B1086" t="s">
        <v>1030</v>
      </c>
      <c r="C1086">
        <v>4</v>
      </c>
      <c r="D1086">
        <v>-371.43799999999999</v>
      </c>
      <c r="E1086" t="s">
        <v>1034</v>
      </c>
      <c r="F1086" t="s">
        <v>1038</v>
      </c>
      <c r="G1086" s="4">
        <v>4</v>
      </c>
      <c r="H1086" t="s">
        <v>1048</v>
      </c>
    </row>
    <row r="1087" spans="1:8" x14ac:dyDescent="0.35">
      <c r="A1087" t="s">
        <v>8</v>
      </c>
      <c r="B1087" t="s">
        <v>1030</v>
      </c>
      <c r="C1087">
        <v>4</v>
      </c>
      <c r="D1087">
        <v>-365.17</v>
      </c>
      <c r="E1087" t="s">
        <v>1034</v>
      </c>
      <c r="F1087" t="s">
        <v>1035</v>
      </c>
      <c r="G1087" s="4">
        <v>2</v>
      </c>
      <c r="H1087" t="s">
        <v>1049</v>
      </c>
    </row>
    <row r="1088" spans="1:8" x14ac:dyDescent="0.35">
      <c r="A1088" t="s">
        <v>8</v>
      </c>
      <c r="B1088" t="s">
        <v>1030</v>
      </c>
      <c r="C1088">
        <v>4</v>
      </c>
      <c r="D1088">
        <v>-361.640999999999</v>
      </c>
      <c r="E1088" t="s">
        <v>1031</v>
      </c>
      <c r="F1088" t="s">
        <v>1043</v>
      </c>
      <c r="G1088" s="4">
        <v>3</v>
      </c>
      <c r="H1088" t="s">
        <v>1050</v>
      </c>
    </row>
    <row r="1089" spans="1:8" x14ac:dyDescent="0.35">
      <c r="A1089" t="s">
        <v>8</v>
      </c>
      <c r="B1089" t="s">
        <v>1030</v>
      </c>
      <c r="C1089">
        <v>4</v>
      </c>
      <c r="D1089">
        <v>-355.40199999999999</v>
      </c>
      <c r="E1089" t="s">
        <v>1031</v>
      </c>
      <c r="F1089" t="s">
        <v>1032</v>
      </c>
      <c r="G1089" s="4">
        <v>4</v>
      </c>
      <c r="H1089" t="s">
        <v>415</v>
      </c>
    </row>
    <row r="1090" spans="1:8" x14ac:dyDescent="0.35">
      <c r="A1090" t="s">
        <v>8</v>
      </c>
      <c r="B1090" t="s">
        <v>1030</v>
      </c>
      <c r="C1090">
        <v>4</v>
      </c>
      <c r="D1090">
        <v>-354.19900000000001</v>
      </c>
      <c r="E1090" t="s">
        <v>1031</v>
      </c>
      <c r="F1090" t="s">
        <v>1037</v>
      </c>
      <c r="G1090" s="4">
        <v>1</v>
      </c>
      <c r="H1090" t="s">
        <v>501</v>
      </c>
    </row>
    <row r="1091" spans="1:8" x14ac:dyDescent="0.35">
      <c r="A1091" t="s">
        <v>8</v>
      </c>
      <c r="B1091" t="s">
        <v>1030</v>
      </c>
      <c r="C1091">
        <v>4</v>
      </c>
      <c r="D1091">
        <v>-339.991999999999</v>
      </c>
      <c r="E1091" t="s">
        <v>1034</v>
      </c>
      <c r="F1091" t="s">
        <v>1041</v>
      </c>
      <c r="G1091" s="4">
        <v>1</v>
      </c>
      <c r="H1091" t="s">
        <v>1051</v>
      </c>
    </row>
    <row r="1092" spans="1:8" x14ac:dyDescent="0.35">
      <c r="A1092" t="s">
        <v>8</v>
      </c>
      <c r="B1092" t="s">
        <v>1030</v>
      </c>
      <c r="C1092">
        <v>4</v>
      </c>
      <c r="D1092">
        <v>-301.404</v>
      </c>
      <c r="E1092" t="s">
        <v>1034</v>
      </c>
      <c r="F1092" t="s">
        <v>1038</v>
      </c>
      <c r="G1092" s="4">
        <v>4</v>
      </c>
      <c r="H1092" t="s">
        <v>1052</v>
      </c>
    </row>
    <row r="1093" spans="1:8" x14ac:dyDescent="0.35">
      <c r="A1093" t="s">
        <v>8</v>
      </c>
      <c r="B1093" t="s">
        <v>1030</v>
      </c>
      <c r="C1093">
        <v>4</v>
      </c>
      <c r="D1093">
        <v>-296.529</v>
      </c>
      <c r="E1093" t="s">
        <v>1031</v>
      </c>
      <c r="F1093" t="s">
        <v>1037</v>
      </c>
      <c r="G1093" s="4">
        <v>1</v>
      </c>
      <c r="H1093" t="s">
        <v>1053</v>
      </c>
    </row>
    <row r="1094" spans="1:8" x14ac:dyDescent="0.35">
      <c r="A1094" t="s">
        <v>8</v>
      </c>
      <c r="B1094" t="s">
        <v>1030</v>
      </c>
      <c r="C1094">
        <v>4</v>
      </c>
      <c r="D1094">
        <v>-295.42700000000002</v>
      </c>
      <c r="E1094" t="s">
        <v>1034</v>
      </c>
      <c r="F1094" t="s">
        <v>1035</v>
      </c>
      <c r="G1094" s="4">
        <v>2</v>
      </c>
      <c r="H1094" t="s">
        <v>1054</v>
      </c>
    </row>
    <row r="1095" spans="1:8" x14ac:dyDescent="0.35">
      <c r="A1095" t="s">
        <v>8</v>
      </c>
      <c r="B1095" t="s">
        <v>1030</v>
      </c>
      <c r="C1095">
        <v>4</v>
      </c>
      <c r="D1095">
        <v>-285.43900000000002</v>
      </c>
      <c r="E1095" t="s">
        <v>1031</v>
      </c>
      <c r="F1095" t="s">
        <v>1037</v>
      </c>
      <c r="G1095" s="4">
        <v>1</v>
      </c>
      <c r="H1095" t="s">
        <v>1055</v>
      </c>
    </row>
    <row r="1096" spans="1:8" x14ac:dyDescent="0.35">
      <c r="A1096" t="s">
        <v>8</v>
      </c>
      <c r="B1096" t="s">
        <v>1030</v>
      </c>
      <c r="C1096">
        <v>4</v>
      </c>
      <c r="D1096">
        <v>-281.04300000000001</v>
      </c>
      <c r="E1096" t="s">
        <v>1034</v>
      </c>
      <c r="F1096" t="s">
        <v>1041</v>
      </c>
      <c r="G1096" s="4">
        <v>1</v>
      </c>
      <c r="H1096" t="s">
        <v>1056</v>
      </c>
    </row>
    <row r="1097" spans="1:8" x14ac:dyDescent="0.35">
      <c r="A1097" t="s">
        <v>8</v>
      </c>
      <c r="B1097" t="s">
        <v>1030</v>
      </c>
      <c r="C1097">
        <v>4</v>
      </c>
      <c r="D1097">
        <v>-270.32799999999997</v>
      </c>
      <c r="E1097" t="s">
        <v>1031</v>
      </c>
      <c r="F1097" t="s">
        <v>1032</v>
      </c>
      <c r="G1097" s="4">
        <v>4</v>
      </c>
      <c r="H1097" t="s">
        <v>1057</v>
      </c>
    </row>
    <row r="1098" spans="1:8" x14ac:dyDescent="0.35">
      <c r="A1098" t="s">
        <v>8</v>
      </c>
      <c r="B1098" t="s">
        <v>1030</v>
      </c>
      <c r="C1098">
        <v>4</v>
      </c>
      <c r="D1098">
        <v>-261.79000000000002</v>
      </c>
      <c r="E1098" t="s">
        <v>1031</v>
      </c>
      <c r="F1098" t="s">
        <v>1037</v>
      </c>
      <c r="G1098" s="4">
        <v>1</v>
      </c>
      <c r="H1098" t="s">
        <v>1058</v>
      </c>
    </row>
    <row r="1099" spans="1:8" x14ac:dyDescent="0.35">
      <c r="A1099" t="s">
        <v>8</v>
      </c>
      <c r="B1099" t="s">
        <v>1030</v>
      </c>
      <c r="C1099">
        <v>4</v>
      </c>
      <c r="D1099">
        <v>-256.06900000000002</v>
      </c>
      <c r="E1099" t="s">
        <v>1031</v>
      </c>
      <c r="F1099" t="s">
        <v>1046</v>
      </c>
      <c r="G1099" s="4">
        <v>2</v>
      </c>
      <c r="H1099" t="s">
        <v>1059</v>
      </c>
    </row>
    <row r="1100" spans="1:8" x14ac:dyDescent="0.35">
      <c r="A1100" t="s">
        <v>8</v>
      </c>
      <c r="B1100" t="s">
        <v>1030</v>
      </c>
      <c r="C1100">
        <v>4</v>
      </c>
      <c r="D1100">
        <v>-249.16900000000001</v>
      </c>
      <c r="E1100" t="s">
        <v>1031</v>
      </c>
      <c r="F1100" t="s">
        <v>1037</v>
      </c>
      <c r="G1100" s="4">
        <v>1</v>
      </c>
      <c r="H1100" t="s">
        <v>55</v>
      </c>
    </row>
    <row r="1101" spans="1:8" x14ac:dyDescent="0.35">
      <c r="A1101" t="s">
        <v>8</v>
      </c>
      <c r="B1101" t="s">
        <v>1030</v>
      </c>
      <c r="C1101">
        <v>4</v>
      </c>
      <c r="D1101">
        <v>-248.21299999999999</v>
      </c>
      <c r="E1101" t="s">
        <v>1034</v>
      </c>
      <c r="F1101" t="s">
        <v>1035</v>
      </c>
      <c r="G1101" s="4">
        <v>2</v>
      </c>
      <c r="H1101" t="s">
        <v>1060</v>
      </c>
    </row>
    <row r="1102" spans="1:8" x14ac:dyDescent="0.35">
      <c r="A1102" t="s">
        <v>8</v>
      </c>
      <c r="B1102" t="s">
        <v>1030</v>
      </c>
      <c r="C1102">
        <v>4</v>
      </c>
      <c r="D1102">
        <v>-245.17599999999999</v>
      </c>
      <c r="E1102" t="s">
        <v>1031</v>
      </c>
      <c r="F1102" t="s">
        <v>1032</v>
      </c>
      <c r="G1102" s="4">
        <v>4</v>
      </c>
      <c r="H1102" t="s">
        <v>1061</v>
      </c>
    </row>
    <row r="1103" spans="1:8" x14ac:dyDescent="0.35">
      <c r="A1103" t="s">
        <v>8</v>
      </c>
      <c r="B1103" t="s">
        <v>1030</v>
      </c>
      <c r="C1103">
        <v>4</v>
      </c>
      <c r="D1103">
        <v>-240.476</v>
      </c>
      <c r="E1103" t="s">
        <v>1031</v>
      </c>
      <c r="F1103" t="s">
        <v>1032</v>
      </c>
      <c r="G1103" s="4">
        <v>4</v>
      </c>
      <c r="H1103" t="s">
        <v>1062</v>
      </c>
    </row>
    <row r="1104" spans="1:8" x14ac:dyDescent="0.35">
      <c r="A1104" t="s">
        <v>8</v>
      </c>
      <c r="B1104" t="s">
        <v>1030</v>
      </c>
      <c r="C1104">
        <v>4</v>
      </c>
      <c r="D1104">
        <v>-240.43199999999999</v>
      </c>
      <c r="E1104" t="s">
        <v>1034</v>
      </c>
      <c r="F1104" t="s">
        <v>1063</v>
      </c>
      <c r="G1104" s="4">
        <v>3</v>
      </c>
      <c r="H1104" t="s">
        <v>1064</v>
      </c>
    </row>
    <row r="1105" spans="1:8" x14ac:dyDescent="0.35">
      <c r="A1105" t="s">
        <v>8</v>
      </c>
      <c r="B1105" t="s">
        <v>1030</v>
      </c>
      <c r="C1105">
        <v>4</v>
      </c>
      <c r="D1105">
        <v>-233.31700000000001</v>
      </c>
      <c r="E1105" t="s">
        <v>1031</v>
      </c>
      <c r="F1105" t="s">
        <v>1043</v>
      </c>
      <c r="G1105" s="4">
        <v>3</v>
      </c>
      <c r="H1105" t="s">
        <v>1065</v>
      </c>
    </row>
    <row r="1106" spans="1:8" x14ac:dyDescent="0.35">
      <c r="A1106" t="s">
        <v>8</v>
      </c>
      <c r="B1106" t="s">
        <v>1030</v>
      </c>
      <c r="C1106">
        <v>4</v>
      </c>
      <c r="D1106">
        <v>-202.20699999999999</v>
      </c>
      <c r="E1106" t="s">
        <v>1031</v>
      </c>
      <c r="F1106" t="s">
        <v>1046</v>
      </c>
      <c r="G1106" s="4">
        <v>2</v>
      </c>
      <c r="H1106" t="s">
        <v>1066</v>
      </c>
    </row>
    <row r="1107" spans="1:8" x14ac:dyDescent="0.35">
      <c r="A1107" t="s">
        <v>8</v>
      </c>
      <c r="B1107" t="s">
        <v>1030</v>
      </c>
      <c r="C1107">
        <v>4</v>
      </c>
      <c r="D1107">
        <v>-195.31700000000001</v>
      </c>
      <c r="E1107" t="s">
        <v>1034</v>
      </c>
      <c r="F1107" t="s">
        <v>1035</v>
      </c>
      <c r="G1107" s="4">
        <v>2</v>
      </c>
      <c r="H1107" t="s">
        <v>1067</v>
      </c>
    </row>
    <row r="1108" spans="1:8" x14ac:dyDescent="0.35">
      <c r="A1108" t="s">
        <v>8</v>
      </c>
      <c r="B1108" t="s">
        <v>1030</v>
      </c>
      <c r="C1108">
        <v>4</v>
      </c>
      <c r="D1108">
        <v>-183.084</v>
      </c>
      <c r="E1108" t="s">
        <v>1034</v>
      </c>
      <c r="F1108" t="s">
        <v>1038</v>
      </c>
      <c r="G1108" s="4">
        <v>4</v>
      </c>
      <c r="H1108" t="s">
        <v>1068</v>
      </c>
    </row>
    <row r="1109" spans="1:8" x14ac:dyDescent="0.35">
      <c r="A1109" t="s">
        <v>8</v>
      </c>
      <c r="B1109" t="s">
        <v>1030</v>
      </c>
      <c r="C1109">
        <v>4</v>
      </c>
      <c r="D1109">
        <v>-181.47799999999901</v>
      </c>
      <c r="E1109" t="s">
        <v>1031</v>
      </c>
      <c r="F1109" t="s">
        <v>1032</v>
      </c>
      <c r="G1109" s="4">
        <v>4</v>
      </c>
      <c r="H1109" t="s">
        <v>1069</v>
      </c>
    </row>
    <row r="1110" spans="1:8" x14ac:dyDescent="0.35">
      <c r="A1110" t="s">
        <v>8</v>
      </c>
      <c r="B1110" t="s">
        <v>1030</v>
      </c>
      <c r="C1110">
        <v>4</v>
      </c>
      <c r="D1110">
        <v>-146.34200000000001</v>
      </c>
      <c r="E1110" t="s">
        <v>1034</v>
      </c>
      <c r="F1110" t="s">
        <v>1035</v>
      </c>
      <c r="G1110" s="4">
        <v>2</v>
      </c>
      <c r="H1110" t="s">
        <v>1070</v>
      </c>
    </row>
    <row r="1111" spans="1:8" x14ac:dyDescent="0.35">
      <c r="A1111" t="s">
        <v>8</v>
      </c>
      <c r="B1111" t="s">
        <v>1030</v>
      </c>
      <c r="C1111">
        <v>4</v>
      </c>
      <c r="D1111">
        <v>-139.83600000000001</v>
      </c>
      <c r="E1111" t="s">
        <v>1034</v>
      </c>
      <c r="F1111" t="s">
        <v>1035</v>
      </c>
      <c r="G1111" s="4">
        <v>2</v>
      </c>
      <c r="H1111" t="s">
        <v>1071</v>
      </c>
    </row>
    <row r="1112" spans="1:8" x14ac:dyDescent="0.35">
      <c r="A1112" t="s">
        <v>8</v>
      </c>
      <c r="B1112" t="s">
        <v>1030</v>
      </c>
      <c r="C1112">
        <v>4</v>
      </c>
      <c r="D1112">
        <v>-134.001</v>
      </c>
      <c r="E1112" t="s">
        <v>1034</v>
      </c>
      <c r="F1112" t="s">
        <v>1041</v>
      </c>
      <c r="G1112" s="4">
        <v>1</v>
      </c>
      <c r="H1112" t="s">
        <v>1072</v>
      </c>
    </row>
    <row r="1113" spans="1:8" x14ac:dyDescent="0.35">
      <c r="A1113" t="s">
        <v>8</v>
      </c>
      <c r="B1113" t="s">
        <v>1030</v>
      </c>
      <c r="C1113">
        <v>4</v>
      </c>
      <c r="D1113">
        <v>-121.64299999999901</v>
      </c>
      <c r="E1113" t="s">
        <v>1031</v>
      </c>
      <c r="F1113" t="s">
        <v>1046</v>
      </c>
      <c r="G1113" s="4">
        <v>2</v>
      </c>
      <c r="H1113" t="s">
        <v>1073</v>
      </c>
    </row>
    <row r="1114" spans="1:8" x14ac:dyDescent="0.35">
      <c r="A1114" t="s">
        <v>8</v>
      </c>
      <c r="B1114" t="s">
        <v>1030</v>
      </c>
      <c r="C1114">
        <v>4</v>
      </c>
      <c r="D1114">
        <v>-120.33199999999999</v>
      </c>
      <c r="E1114" t="s">
        <v>1034</v>
      </c>
      <c r="F1114" t="s">
        <v>1063</v>
      </c>
      <c r="G1114" s="4">
        <v>3</v>
      </c>
      <c r="H1114" t="s">
        <v>1074</v>
      </c>
    </row>
    <row r="1115" spans="1:8" x14ac:dyDescent="0.35">
      <c r="A1115" t="s">
        <v>8</v>
      </c>
      <c r="B1115" t="s">
        <v>1030</v>
      </c>
      <c r="C1115">
        <v>4</v>
      </c>
      <c r="D1115">
        <v>-113.99299999999999</v>
      </c>
      <c r="E1115" t="s">
        <v>1034</v>
      </c>
      <c r="F1115" t="s">
        <v>1035</v>
      </c>
      <c r="G1115" s="4">
        <v>2</v>
      </c>
      <c r="H1115" t="s">
        <v>1075</v>
      </c>
    </row>
    <row r="1116" spans="1:8" x14ac:dyDescent="0.35">
      <c r="A1116" t="s">
        <v>8</v>
      </c>
      <c r="B1116" t="s">
        <v>1030</v>
      </c>
      <c r="C1116">
        <v>4</v>
      </c>
      <c r="D1116">
        <v>-110.845</v>
      </c>
      <c r="E1116" t="s">
        <v>1031</v>
      </c>
      <c r="F1116" t="s">
        <v>1032</v>
      </c>
      <c r="G1116" s="4">
        <v>4</v>
      </c>
      <c r="H1116" t="s">
        <v>63</v>
      </c>
    </row>
    <row r="1117" spans="1:8" x14ac:dyDescent="0.35">
      <c r="A1117" t="s">
        <v>8</v>
      </c>
      <c r="B1117" t="s">
        <v>1030</v>
      </c>
      <c r="C1117">
        <v>4</v>
      </c>
      <c r="D1117">
        <v>-110.628999999999</v>
      </c>
      <c r="E1117" t="s">
        <v>1031</v>
      </c>
      <c r="F1117" t="s">
        <v>1043</v>
      </c>
      <c r="G1117" s="4">
        <v>3</v>
      </c>
      <c r="H1117" t="s">
        <v>1076</v>
      </c>
    </row>
    <row r="1118" spans="1:8" x14ac:dyDescent="0.35">
      <c r="A1118" t="s">
        <v>8</v>
      </c>
      <c r="B1118" t="s">
        <v>1030</v>
      </c>
      <c r="C1118">
        <v>4</v>
      </c>
      <c r="D1118">
        <v>-99.441000000000003</v>
      </c>
      <c r="E1118" t="s">
        <v>1031</v>
      </c>
      <c r="F1118" t="s">
        <v>1037</v>
      </c>
      <c r="G1118" s="4">
        <v>1</v>
      </c>
      <c r="H1118" t="s">
        <v>1077</v>
      </c>
    </row>
    <row r="1119" spans="1:8" x14ac:dyDescent="0.35">
      <c r="A1119" t="s">
        <v>8</v>
      </c>
      <c r="B1119" t="s">
        <v>1030</v>
      </c>
      <c r="C1119">
        <v>4</v>
      </c>
      <c r="D1119">
        <v>-85.331000000000003</v>
      </c>
      <c r="E1119" t="s">
        <v>1034</v>
      </c>
      <c r="F1119" t="s">
        <v>1038</v>
      </c>
      <c r="G1119" s="4">
        <v>4</v>
      </c>
      <c r="H1119" t="s">
        <v>1078</v>
      </c>
    </row>
    <row r="1120" spans="1:8" x14ac:dyDescent="0.35">
      <c r="A1120" t="s">
        <v>8</v>
      </c>
      <c r="B1120" t="s">
        <v>1030</v>
      </c>
      <c r="C1120">
        <v>4</v>
      </c>
      <c r="D1120">
        <v>-84.742000000000004</v>
      </c>
      <c r="E1120" t="s">
        <v>1031</v>
      </c>
      <c r="F1120" t="s">
        <v>1046</v>
      </c>
      <c r="G1120" s="4">
        <v>2</v>
      </c>
      <c r="H1120" t="s">
        <v>1079</v>
      </c>
    </row>
    <row r="1121" spans="1:8" x14ac:dyDescent="0.35">
      <c r="A1121" t="s">
        <v>8</v>
      </c>
      <c r="B1121" t="s">
        <v>1030</v>
      </c>
      <c r="C1121">
        <v>4</v>
      </c>
      <c r="D1121">
        <v>-82.852000000000004</v>
      </c>
      <c r="E1121" t="s">
        <v>1034</v>
      </c>
      <c r="F1121" t="s">
        <v>1035</v>
      </c>
      <c r="G1121" s="4">
        <v>2</v>
      </c>
      <c r="H1121" t="s">
        <v>1080</v>
      </c>
    </row>
    <row r="1122" spans="1:8" x14ac:dyDescent="0.35">
      <c r="A1122" t="s">
        <v>8</v>
      </c>
      <c r="B1122" t="s">
        <v>1030</v>
      </c>
      <c r="C1122">
        <v>4</v>
      </c>
      <c r="D1122">
        <v>-80.27</v>
      </c>
      <c r="E1122" t="s">
        <v>1034</v>
      </c>
      <c r="F1122" t="s">
        <v>1041</v>
      </c>
      <c r="G1122" s="4">
        <v>1</v>
      </c>
      <c r="H1122" t="s">
        <v>1081</v>
      </c>
    </row>
    <row r="1123" spans="1:8" x14ac:dyDescent="0.35">
      <c r="A1123" t="s">
        <v>8</v>
      </c>
      <c r="B1123" t="s">
        <v>1030</v>
      </c>
      <c r="C1123">
        <v>4</v>
      </c>
      <c r="D1123">
        <v>57.491999999999997</v>
      </c>
      <c r="E1123" t="s">
        <v>1034</v>
      </c>
      <c r="F1123" t="s">
        <v>1035</v>
      </c>
      <c r="G1123" s="4">
        <v>2</v>
      </c>
      <c r="H1123" t="s">
        <v>1082</v>
      </c>
    </row>
    <row r="1124" spans="1:8" x14ac:dyDescent="0.35">
      <c r="A1124" t="s">
        <v>8</v>
      </c>
      <c r="B1124" t="s">
        <v>1030</v>
      </c>
      <c r="C1124">
        <v>4</v>
      </c>
      <c r="D1124">
        <v>69.537999999999997</v>
      </c>
      <c r="E1124" t="s">
        <v>1031</v>
      </c>
      <c r="F1124" t="s">
        <v>1046</v>
      </c>
      <c r="G1124" s="4">
        <v>2</v>
      </c>
      <c r="H1124" t="s">
        <v>1083</v>
      </c>
    </row>
    <row r="1125" spans="1:8" x14ac:dyDescent="0.35">
      <c r="A1125" t="s">
        <v>8</v>
      </c>
      <c r="B1125" t="s">
        <v>1030</v>
      </c>
      <c r="C1125">
        <v>4</v>
      </c>
      <c r="D1125">
        <v>117.506</v>
      </c>
      <c r="E1125" t="s">
        <v>1031</v>
      </c>
      <c r="F1125" t="s">
        <v>1046</v>
      </c>
      <c r="G1125" s="4">
        <v>2</v>
      </c>
      <c r="H1125" t="s">
        <v>1084</v>
      </c>
    </row>
    <row r="1126" spans="1:8" x14ac:dyDescent="0.35">
      <c r="A1126" t="s">
        <v>8</v>
      </c>
      <c r="B1126" t="s">
        <v>1030</v>
      </c>
      <c r="C1126">
        <v>4</v>
      </c>
      <c r="D1126">
        <v>122.375</v>
      </c>
      <c r="E1126" t="s">
        <v>1034</v>
      </c>
      <c r="F1126" t="s">
        <v>1041</v>
      </c>
      <c r="G1126" s="4">
        <v>1</v>
      </c>
      <c r="H1126" t="s">
        <v>1085</v>
      </c>
    </row>
    <row r="1127" spans="1:8" x14ac:dyDescent="0.35">
      <c r="A1127" t="s">
        <v>8</v>
      </c>
      <c r="B1127" t="s">
        <v>1030</v>
      </c>
      <c r="C1127">
        <v>4</v>
      </c>
      <c r="D1127">
        <v>140.69799999999901</v>
      </c>
      <c r="E1127" t="s">
        <v>1031</v>
      </c>
      <c r="F1127" t="s">
        <v>1046</v>
      </c>
      <c r="G1127" s="4">
        <v>2</v>
      </c>
      <c r="H1127" t="s">
        <v>267</v>
      </c>
    </row>
    <row r="1128" spans="1:8" x14ac:dyDescent="0.35">
      <c r="A1128" t="s">
        <v>8</v>
      </c>
      <c r="B1128" t="s">
        <v>1030</v>
      </c>
      <c r="C1128">
        <v>4</v>
      </c>
      <c r="D1128">
        <v>154.892</v>
      </c>
      <c r="E1128" t="s">
        <v>1034</v>
      </c>
      <c r="F1128" t="s">
        <v>1035</v>
      </c>
      <c r="G1128" s="4">
        <v>2</v>
      </c>
      <c r="H1128" t="s">
        <v>1086</v>
      </c>
    </row>
    <row r="1129" spans="1:8" x14ac:dyDescent="0.35">
      <c r="A1129" t="s">
        <v>8</v>
      </c>
      <c r="B1129" t="s">
        <v>1030</v>
      </c>
      <c r="C1129">
        <v>4</v>
      </c>
      <c r="D1129">
        <v>160.09200000000001</v>
      </c>
      <c r="E1129" t="s">
        <v>1034</v>
      </c>
      <c r="F1129" t="s">
        <v>1038</v>
      </c>
      <c r="G1129" s="4">
        <v>4</v>
      </c>
      <c r="H1129" t="s">
        <v>1087</v>
      </c>
    </row>
    <row r="1130" spans="1:8" x14ac:dyDescent="0.35">
      <c r="A1130" t="s">
        <v>8</v>
      </c>
      <c r="B1130" t="s">
        <v>1030</v>
      </c>
      <c r="C1130">
        <v>4</v>
      </c>
      <c r="D1130">
        <v>176.869</v>
      </c>
      <c r="E1130" t="s">
        <v>1034</v>
      </c>
      <c r="F1130" t="s">
        <v>1035</v>
      </c>
      <c r="G1130" s="4">
        <v>2</v>
      </c>
      <c r="H1130" t="s">
        <v>1088</v>
      </c>
    </row>
    <row r="1131" spans="1:8" x14ac:dyDescent="0.35">
      <c r="A1131" t="s">
        <v>8</v>
      </c>
      <c r="B1131" t="s">
        <v>1030</v>
      </c>
      <c r="C1131">
        <v>4</v>
      </c>
      <c r="D1131">
        <v>182.25799999999899</v>
      </c>
      <c r="E1131" t="s">
        <v>1031</v>
      </c>
      <c r="F1131" t="s">
        <v>1032</v>
      </c>
      <c r="G1131" s="4">
        <v>4</v>
      </c>
      <c r="H1131" t="s">
        <v>1084</v>
      </c>
    </row>
    <row r="1132" spans="1:8" x14ac:dyDescent="0.35">
      <c r="A1132" t="s">
        <v>8</v>
      </c>
      <c r="B1132" t="s">
        <v>1030</v>
      </c>
      <c r="C1132">
        <v>4</v>
      </c>
      <c r="D1132">
        <v>213.578</v>
      </c>
      <c r="E1132" t="s">
        <v>1031</v>
      </c>
      <c r="F1132" t="s">
        <v>1032</v>
      </c>
      <c r="G1132" s="4">
        <v>4</v>
      </c>
      <c r="H1132" t="s">
        <v>1089</v>
      </c>
    </row>
    <row r="1133" spans="1:8" x14ac:dyDescent="0.35">
      <c r="A1133" t="s">
        <v>8</v>
      </c>
      <c r="B1133" t="s">
        <v>1030</v>
      </c>
      <c r="C1133">
        <v>5</v>
      </c>
      <c r="D1133">
        <v>-375.78399999999999</v>
      </c>
      <c r="E1133" t="s">
        <v>1031</v>
      </c>
      <c r="F1133" t="s">
        <v>1032</v>
      </c>
      <c r="G1133" s="4">
        <v>4</v>
      </c>
      <c r="H1133" t="s">
        <v>1090</v>
      </c>
    </row>
    <row r="1134" spans="1:8" x14ac:dyDescent="0.35">
      <c r="A1134" t="s">
        <v>8</v>
      </c>
      <c r="B1134" t="s">
        <v>1030</v>
      </c>
      <c r="C1134">
        <v>5</v>
      </c>
      <c r="D1134">
        <v>-373.709</v>
      </c>
      <c r="E1134" t="s">
        <v>1034</v>
      </c>
      <c r="F1134" t="s">
        <v>1038</v>
      </c>
      <c r="G1134" s="4">
        <v>4</v>
      </c>
      <c r="H1134" t="s">
        <v>1091</v>
      </c>
    </row>
    <row r="1135" spans="1:8" x14ac:dyDescent="0.35">
      <c r="A1135" t="s">
        <v>8</v>
      </c>
      <c r="B1135" t="s">
        <v>1030</v>
      </c>
      <c r="C1135">
        <v>5</v>
      </c>
      <c r="D1135">
        <v>-359.471</v>
      </c>
      <c r="E1135" t="s">
        <v>1031</v>
      </c>
      <c r="F1135" t="s">
        <v>1046</v>
      </c>
      <c r="G1135" s="4">
        <v>2</v>
      </c>
      <c r="H1135" t="s">
        <v>1092</v>
      </c>
    </row>
    <row r="1136" spans="1:8" x14ac:dyDescent="0.35">
      <c r="A1136" t="s">
        <v>8</v>
      </c>
      <c r="B1136" t="s">
        <v>1030</v>
      </c>
      <c r="C1136">
        <v>5</v>
      </c>
      <c r="D1136">
        <v>-356.44799999999998</v>
      </c>
      <c r="E1136" t="s">
        <v>1034</v>
      </c>
      <c r="F1136" t="s">
        <v>1035</v>
      </c>
      <c r="G1136" s="4">
        <v>2</v>
      </c>
      <c r="H1136" t="s">
        <v>1093</v>
      </c>
    </row>
    <row r="1137" spans="1:8" x14ac:dyDescent="0.35">
      <c r="A1137" t="s">
        <v>8</v>
      </c>
      <c r="B1137" t="s">
        <v>1030</v>
      </c>
      <c r="C1137">
        <v>5</v>
      </c>
      <c r="D1137">
        <v>-354.11500000000001</v>
      </c>
      <c r="E1137" t="s">
        <v>1031</v>
      </c>
      <c r="F1137" t="s">
        <v>1043</v>
      </c>
      <c r="G1137" s="4">
        <v>3</v>
      </c>
      <c r="H1137" t="s">
        <v>1094</v>
      </c>
    </row>
    <row r="1138" spans="1:8" x14ac:dyDescent="0.35">
      <c r="A1138" t="s">
        <v>8</v>
      </c>
      <c r="B1138" t="s">
        <v>1030</v>
      </c>
      <c r="C1138">
        <v>5</v>
      </c>
      <c r="D1138">
        <v>-353.685</v>
      </c>
      <c r="E1138" t="s">
        <v>1031</v>
      </c>
      <c r="F1138" t="s">
        <v>1037</v>
      </c>
      <c r="G1138" s="4">
        <v>1</v>
      </c>
      <c r="H1138" t="s">
        <v>1095</v>
      </c>
    </row>
    <row r="1139" spans="1:8" x14ac:dyDescent="0.35">
      <c r="A1139" t="s">
        <v>8</v>
      </c>
      <c r="B1139" t="s">
        <v>1030</v>
      </c>
      <c r="C1139">
        <v>5</v>
      </c>
      <c r="D1139">
        <v>-342.90499999999997</v>
      </c>
      <c r="E1139" t="s">
        <v>1034</v>
      </c>
      <c r="F1139" t="s">
        <v>1041</v>
      </c>
      <c r="G1139" s="4">
        <v>1</v>
      </c>
      <c r="H1139" t="s">
        <v>1096</v>
      </c>
    </row>
    <row r="1140" spans="1:8" x14ac:dyDescent="0.35">
      <c r="A1140" t="s">
        <v>8</v>
      </c>
      <c r="B1140" t="s">
        <v>1030</v>
      </c>
      <c r="C1140">
        <v>5</v>
      </c>
      <c r="D1140">
        <v>-333.02199999999999</v>
      </c>
      <c r="E1140" t="s">
        <v>1031</v>
      </c>
      <c r="F1140" t="s">
        <v>1032</v>
      </c>
      <c r="G1140" s="4">
        <v>4</v>
      </c>
      <c r="H1140" t="s">
        <v>1097</v>
      </c>
    </row>
    <row r="1141" spans="1:8" x14ac:dyDescent="0.35">
      <c r="A1141" t="s">
        <v>8</v>
      </c>
      <c r="B1141" t="s">
        <v>1030</v>
      </c>
      <c r="C1141">
        <v>5</v>
      </c>
      <c r="D1141">
        <v>-332.37699999999899</v>
      </c>
      <c r="E1141" t="s">
        <v>1031</v>
      </c>
      <c r="F1141" t="s">
        <v>1043</v>
      </c>
      <c r="G1141" s="4">
        <v>3</v>
      </c>
      <c r="H1141" t="s">
        <v>1098</v>
      </c>
    </row>
    <row r="1142" spans="1:8" x14ac:dyDescent="0.35">
      <c r="A1142" t="s">
        <v>8</v>
      </c>
      <c r="B1142" t="s">
        <v>1030</v>
      </c>
      <c r="C1142">
        <v>5</v>
      </c>
      <c r="D1142">
        <v>-323.90899999999999</v>
      </c>
      <c r="E1142" t="s">
        <v>1031</v>
      </c>
      <c r="F1142" t="s">
        <v>1046</v>
      </c>
      <c r="G1142" s="4">
        <v>2</v>
      </c>
      <c r="H1142" t="s">
        <v>1099</v>
      </c>
    </row>
    <row r="1143" spans="1:8" x14ac:dyDescent="0.35">
      <c r="A1143" t="s">
        <v>8</v>
      </c>
      <c r="B1143" t="s">
        <v>1030</v>
      </c>
      <c r="C1143">
        <v>5</v>
      </c>
      <c r="D1143">
        <v>-321.892</v>
      </c>
      <c r="E1143" t="s">
        <v>1034</v>
      </c>
      <c r="F1143" t="s">
        <v>1035</v>
      </c>
      <c r="G1143" s="4">
        <v>2</v>
      </c>
      <c r="H1143" t="s">
        <v>1100</v>
      </c>
    </row>
    <row r="1144" spans="1:8" x14ac:dyDescent="0.35">
      <c r="A1144" t="s">
        <v>8</v>
      </c>
      <c r="B1144" t="s">
        <v>1030</v>
      </c>
      <c r="C1144">
        <v>5</v>
      </c>
      <c r="D1144">
        <v>-321.05799999999999</v>
      </c>
      <c r="E1144" t="s">
        <v>1034</v>
      </c>
      <c r="F1144" t="s">
        <v>1063</v>
      </c>
      <c r="G1144" s="4">
        <v>3</v>
      </c>
      <c r="H1144" t="s">
        <v>1101</v>
      </c>
    </row>
    <row r="1145" spans="1:8" x14ac:dyDescent="0.35">
      <c r="A1145" t="s">
        <v>8</v>
      </c>
      <c r="B1145" t="s">
        <v>1030</v>
      </c>
      <c r="C1145">
        <v>5</v>
      </c>
      <c r="D1145">
        <v>-314.10300000000001</v>
      </c>
      <c r="E1145" t="s">
        <v>1031</v>
      </c>
      <c r="F1145" t="s">
        <v>1046</v>
      </c>
      <c r="G1145" s="4">
        <v>2</v>
      </c>
      <c r="H1145" t="s">
        <v>1102</v>
      </c>
    </row>
    <row r="1146" spans="1:8" x14ac:dyDescent="0.35">
      <c r="A1146" t="s">
        <v>8</v>
      </c>
      <c r="B1146" t="s">
        <v>1030</v>
      </c>
      <c r="C1146">
        <v>5</v>
      </c>
      <c r="D1146">
        <v>-306.27800000000002</v>
      </c>
      <c r="E1146" t="s">
        <v>1031</v>
      </c>
      <c r="F1146" t="s">
        <v>1037</v>
      </c>
      <c r="G1146" s="4">
        <v>1</v>
      </c>
      <c r="H1146" t="s">
        <v>1103</v>
      </c>
    </row>
    <row r="1147" spans="1:8" x14ac:dyDescent="0.35">
      <c r="A1147" t="s">
        <v>8</v>
      </c>
      <c r="B1147" t="s">
        <v>1030</v>
      </c>
      <c r="C1147">
        <v>5</v>
      </c>
      <c r="D1147">
        <v>-305.30200000000002</v>
      </c>
      <c r="E1147" t="s">
        <v>1031</v>
      </c>
      <c r="F1147" t="s">
        <v>1046</v>
      </c>
      <c r="G1147" s="4">
        <v>2</v>
      </c>
      <c r="H1147" t="s">
        <v>1104</v>
      </c>
    </row>
    <row r="1148" spans="1:8" x14ac:dyDescent="0.35">
      <c r="A1148" t="s">
        <v>8</v>
      </c>
      <c r="B1148" t="s">
        <v>1030</v>
      </c>
      <c r="C1148">
        <v>5</v>
      </c>
      <c r="D1148">
        <v>-294.71899999999999</v>
      </c>
      <c r="E1148" t="s">
        <v>1031</v>
      </c>
      <c r="F1148" t="s">
        <v>1032</v>
      </c>
      <c r="G1148" s="4">
        <v>4</v>
      </c>
      <c r="H1148" t="s">
        <v>1105</v>
      </c>
    </row>
    <row r="1149" spans="1:8" x14ac:dyDescent="0.35">
      <c r="A1149" t="s">
        <v>8</v>
      </c>
      <c r="B1149" t="s">
        <v>1030</v>
      </c>
      <c r="C1149">
        <v>5</v>
      </c>
      <c r="D1149">
        <v>-286.63400000000001</v>
      </c>
      <c r="E1149" t="s">
        <v>1031</v>
      </c>
      <c r="F1149" t="s">
        <v>1046</v>
      </c>
      <c r="G1149" s="4">
        <v>2</v>
      </c>
      <c r="H1149" t="s">
        <v>1106</v>
      </c>
    </row>
    <row r="1150" spans="1:8" x14ac:dyDescent="0.35">
      <c r="A1150" t="s">
        <v>8</v>
      </c>
      <c r="B1150" t="s">
        <v>1030</v>
      </c>
      <c r="C1150">
        <v>5</v>
      </c>
      <c r="D1150">
        <v>-283.820999999999</v>
      </c>
      <c r="E1150" t="s">
        <v>1031</v>
      </c>
      <c r="F1150" t="s">
        <v>1037</v>
      </c>
      <c r="G1150" s="4">
        <v>1</v>
      </c>
      <c r="H1150" t="s">
        <v>1107</v>
      </c>
    </row>
    <row r="1151" spans="1:8" x14ac:dyDescent="0.35">
      <c r="A1151" t="s">
        <v>8</v>
      </c>
      <c r="B1151" t="s">
        <v>1030</v>
      </c>
      <c r="C1151">
        <v>5</v>
      </c>
      <c r="D1151">
        <v>-278.83600000000001</v>
      </c>
      <c r="E1151" t="s">
        <v>1034</v>
      </c>
      <c r="F1151" t="s">
        <v>1041</v>
      </c>
      <c r="G1151" s="4">
        <v>1</v>
      </c>
      <c r="H1151" t="s">
        <v>1108</v>
      </c>
    </row>
    <row r="1152" spans="1:8" x14ac:dyDescent="0.35">
      <c r="A1152" t="s">
        <v>8</v>
      </c>
      <c r="B1152" t="s">
        <v>1030</v>
      </c>
      <c r="C1152">
        <v>5</v>
      </c>
      <c r="D1152">
        <v>-269.00599999999997</v>
      </c>
      <c r="E1152" t="s">
        <v>1031</v>
      </c>
      <c r="F1152" t="s">
        <v>1037</v>
      </c>
      <c r="G1152" s="4">
        <v>1</v>
      </c>
      <c r="H1152" t="s">
        <v>1109</v>
      </c>
    </row>
    <row r="1153" spans="1:8" x14ac:dyDescent="0.35">
      <c r="A1153" t="s">
        <v>8</v>
      </c>
      <c r="B1153" t="s">
        <v>1030</v>
      </c>
      <c r="C1153">
        <v>5</v>
      </c>
      <c r="D1153">
        <v>-264.435</v>
      </c>
      <c r="E1153" t="s">
        <v>1034</v>
      </c>
      <c r="F1153" t="s">
        <v>1038</v>
      </c>
      <c r="G1153" s="4">
        <v>4</v>
      </c>
      <c r="H1153" t="s">
        <v>1110</v>
      </c>
    </row>
    <row r="1154" spans="1:8" x14ac:dyDescent="0.35">
      <c r="A1154" t="s">
        <v>8</v>
      </c>
      <c r="B1154" t="s">
        <v>1030</v>
      </c>
      <c r="C1154">
        <v>5</v>
      </c>
      <c r="D1154">
        <v>-262.41000000000003</v>
      </c>
      <c r="E1154" t="s">
        <v>1034</v>
      </c>
      <c r="F1154" t="s">
        <v>1035</v>
      </c>
      <c r="G1154" s="4">
        <v>2</v>
      </c>
      <c r="H1154" t="s">
        <v>1111</v>
      </c>
    </row>
    <row r="1155" spans="1:8" x14ac:dyDescent="0.35">
      <c r="A1155" t="s">
        <v>8</v>
      </c>
      <c r="B1155" t="s">
        <v>1030</v>
      </c>
      <c r="C1155">
        <v>5</v>
      </c>
      <c r="D1155">
        <v>-260.08099999999899</v>
      </c>
      <c r="E1155" t="s">
        <v>1031</v>
      </c>
      <c r="F1155" t="s">
        <v>1037</v>
      </c>
      <c r="G1155" s="4">
        <v>1</v>
      </c>
      <c r="H1155" t="s">
        <v>1112</v>
      </c>
    </row>
    <row r="1156" spans="1:8" x14ac:dyDescent="0.35">
      <c r="A1156" t="s">
        <v>8</v>
      </c>
      <c r="B1156" t="s">
        <v>1030</v>
      </c>
      <c r="C1156">
        <v>5</v>
      </c>
      <c r="D1156">
        <v>-246.37200000000001</v>
      </c>
      <c r="E1156" t="s">
        <v>1031</v>
      </c>
      <c r="F1156" t="s">
        <v>1046</v>
      </c>
      <c r="G1156" s="4">
        <v>2</v>
      </c>
      <c r="H1156" t="s">
        <v>1113</v>
      </c>
    </row>
    <row r="1157" spans="1:8" x14ac:dyDescent="0.35">
      <c r="A1157" t="s">
        <v>8</v>
      </c>
      <c r="B1157" t="s">
        <v>1030</v>
      </c>
      <c r="C1157">
        <v>5</v>
      </c>
      <c r="D1157">
        <v>-231.07499999999999</v>
      </c>
      <c r="E1157" t="s">
        <v>1031</v>
      </c>
      <c r="F1157" t="s">
        <v>1037</v>
      </c>
      <c r="G1157" s="4">
        <v>1</v>
      </c>
      <c r="H1157" t="s">
        <v>1114</v>
      </c>
    </row>
    <row r="1158" spans="1:8" x14ac:dyDescent="0.35">
      <c r="A1158" t="s">
        <v>8</v>
      </c>
      <c r="B1158" t="s">
        <v>1030</v>
      </c>
      <c r="C1158">
        <v>5</v>
      </c>
      <c r="D1158">
        <v>-230.203</v>
      </c>
      <c r="E1158" t="s">
        <v>1031</v>
      </c>
      <c r="F1158" t="s">
        <v>1046</v>
      </c>
      <c r="G1158" s="4">
        <v>2</v>
      </c>
      <c r="H1158" t="s">
        <v>1115</v>
      </c>
    </row>
    <row r="1159" spans="1:8" x14ac:dyDescent="0.35">
      <c r="A1159" t="s">
        <v>8</v>
      </c>
      <c r="B1159" t="s">
        <v>1030</v>
      </c>
      <c r="C1159">
        <v>5</v>
      </c>
      <c r="D1159">
        <v>-230.179</v>
      </c>
      <c r="E1159" t="s">
        <v>1031</v>
      </c>
      <c r="F1159" t="s">
        <v>1032</v>
      </c>
      <c r="G1159" s="4">
        <v>4</v>
      </c>
      <c r="H1159" t="s">
        <v>1116</v>
      </c>
    </row>
    <row r="1160" spans="1:8" x14ac:dyDescent="0.35">
      <c r="A1160" t="s">
        <v>8</v>
      </c>
      <c r="B1160" t="s">
        <v>1030</v>
      </c>
      <c r="C1160">
        <v>5</v>
      </c>
      <c r="D1160">
        <v>-228.43599999999901</v>
      </c>
      <c r="E1160" t="s">
        <v>1034</v>
      </c>
      <c r="F1160" t="s">
        <v>1035</v>
      </c>
      <c r="G1160" s="4">
        <v>2</v>
      </c>
      <c r="H1160" t="s">
        <v>1117</v>
      </c>
    </row>
    <row r="1161" spans="1:8" x14ac:dyDescent="0.35">
      <c r="A1161" t="s">
        <v>8</v>
      </c>
      <c r="B1161" t="s">
        <v>1030</v>
      </c>
      <c r="C1161">
        <v>5</v>
      </c>
      <c r="D1161">
        <v>-214.75700000000001</v>
      </c>
      <c r="E1161" t="s">
        <v>1034</v>
      </c>
      <c r="F1161" t="s">
        <v>1063</v>
      </c>
      <c r="G1161" s="4">
        <v>3</v>
      </c>
      <c r="H1161" t="s">
        <v>1118</v>
      </c>
    </row>
    <row r="1162" spans="1:8" x14ac:dyDescent="0.35">
      <c r="A1162" t="s">
        <v>8</v>
      </c>
      <c r="B1162" t="s">
        <v>1030</v>
      </c>
      <c r="C1162">
        <v>5</v>
      </c>
      <c r="D1162">
        <v>-212.28899999999999</v>
      </c>
      <c r="E1162" t="s">
        <v>1031</v>
      </c>
      <c r="F1162" t="s">
        <v>1046</v>
      </c>
      <c r="G1162" s="4">
        <v>2</v>
      </c>
      <c r="H1162" t="s">
        <v>1119</v>
      </c>
    </row>
    <row r="1163" spans="1:8" x14ac:dyDescent="0.35">
      <c r="A1163" t="s">
        <v>8</v>
      </c>
      <c r="B1163" t="s">
        <v>1030</v>
      </c>
      <c r="C1163">
        <v>5</v>
      </c>
      <c r="D1163">
        <v>-208.31200000000001</v>
      </c>
      <c r="E1163" t="s">
        <v>1034</v>
      </c>
      <c r="F1163" t="s">
        <v>1035</v>
      </c>
      <c r="G1163" s="4">
        <v>2</v>
      </c>
      <c r="H1163" t="s">
        <v>55</v>
      </c>
    </row>
    <row r="1164" spans="1:8" x14ac:dyDescent="0.35">
      <c r="A1164" t="s">
        <v>8</v>
      </c>
      <c r="B1164" t="s">
        <v>1030</v>
      </c>
      <c r="C1164">
        <v>5</v>
      </c>
      <c r="D1164">
        <v>-182.833</v>
      </c>
      <c r="E1164" t="s">
        <v>1031</v>
      </c>
      <c r="F1164" t="s">
        <v>1032</v>
      </c>
      <c r="G1164" s="4">
        <v>4</v>
      </c>
      <c r="H1164" t="s">
        <v>1120</v>
      </c>
    </row>
    <row r="1165" spans="1:8" x14ac:dyDescent="0.35">
      <c r="A1165" t="s">
        <v>8</v>
      </c>
      <c r="B1165" t="s">
        <v>1030</v>
      </c>
      <c r="C1165">
        <v>5</v>
      </c>
      <c r="D1165">
        <v>-179.93</v>
      </c>
      <c r="E1165" t="s">
        <v>1031</v>
      </c>
      <c r="F1165" t="s">
        <v>1043</v>
      </c>
      <c r="G1165" s="4">
        <v>3</v>
      </c>
      <c r="H1165" t="s">
        <v>1121</v>
      </c>
    </row>
    <row r="1166" spans="1:8" x14ac:dyDescent="0.35">
      <c r="A1166" t="s">
        <v>8</v>
      </c>
      <c r="B1166" t="s">
        <v>1030</v>
      </c>
      <c r="C1166">
        <v>5</v>
      </c>
      <c r="D1166">
        <v>-165.06099999999901</v>
      </c>
      <c r="E1166" t="s">
        <v>1034</v>
      </c>
      <c r="F1166" t="s">
        <v>1035</v>
      </c>
      <c r="G1166" s="4">
        <v>2</v>
      </c>
      <c r="H1166" t="s">
        <v>1122</v>
      </c>
    </row>
    <row r="1167" spans="1:8" x14ac:dyDescent="0.35">
      <c r="A1167" t="s">
        <v>8</v>
      </c>
      <c r="B1167" t="s">
        <v>1030</v>
      </c>
      <c r="C1167">
        <v>5</v>
      </c>
      <c r="D1167">
        <v>-159.21899999999999</v>
      </c>
      <c r="E1167" t="s">
        <v>1034</v>
      </c>
      <c r="F1167" t="s">
        <v>1063</v>
      </c>
      <c r="G1167" s="4">
        <v>3</v>
      </c>
      <c r="H1167" t="s">
        <v>267</v>
      </c>
    </row>
    <row r="1168" spans="1:8" x14ac:dyDescent="0.35">
      <c r="A1168" t="s">
        <v>8</v>
      </c>
      <c r="B1168" t="s">
        <v>1030</v>
      </c>
      <c r="C1168">
        <v>5</v>
      </c>
      <c r="D1168">
        <v>-151.96700000000001</v>
      </c>
      <c r="E1168" t="s">
        <v>1034</v>
      </c>
      <c r="F1168" t="s">
        <v>1041</v>
      </c>
      <c r="G1168" s="4">
        <v>1</v>
      </c>
      <c r="H1168" t="s">
        <v>1123</v>
      </c>
    </row>
    <row r="1169" spans="1:8" x14ac:dyDescent="0.35">
      <c r="A1169" t="s">
        <v>8</v>
      </c>
      <c r="B1169" t="s">
        <v>1030</v>
      </c>
      <c r="C1169">
        <v>5</v>
      </c>
      <c r="D1169">
        <v>-151.34899999999999</v>
      </c>
      <c r="E1169" t="s">
        <v>1031</v>
      </c>
      <c r="F1169" t="s">
        <v>1037</v>
      </c>
      <c r="G1169" s="4">
        <v>1</v>
      </c>
      <c r="H1169" t="s">
        <v>1124</v>
      </c>
    </row>
    <row r="1170" spans="1:8" x14ac:dyDescent="0.35">
      <c r="A1170" t="s">
        <v>8</v>
      </c>
      <c r="B1170" t="s">
        <v>1030</v>
      </c>
      <c r="C1170">
        <v>5</v>
      </c>
      <c r="D1170">
        <v>-146.87299999999999</v>
      </c>
      <c r="E1170" t="s">
        <v>1034</v>
      </c>
      <c r="F1170" t="s">
        <v>1035</v>
      </c>
      <c r="G1170" s="4">
        <v>2</v>
      </c>
      <c r="H1170" t="s">
        <v>1125</v>
      </c>
    </row>
    <row r="1171" spans="1:8" x14ac:dyDescent="0.35">
      <c r="A1171" t="s">
        <v>8</v>
      </c>
      <c r="B1171" t="s">
        <v>1030</v>
      </c>
      <c r="C1171">
        <v>5</v>
      </c>
      <c r="D1171">
        <v>-134.43899999999999</v>
      </c>
      <c r="E1171" t="s">
        <v>1031</v>
      </c>
      <c r="F1171" t="s">
        <v>1046</v>
      </c>
      <c r="G1171" s="4">
        <v>2</v>
      </c>
      <c r="H1171" t="s">
        <v>1126</v>
      </c>
    </row>
    <row r="1172" spans="1:8" x14ac:dyDescent="0.35">
      <c r="A1172" t="s">
        <v>8</v>
      </c>
      <c r="B1172" t="s">
        <v>1030</v>
      </c>
      <c r="C1172">
        <v>5</v>
      </c>
      <c r="D1172">
        <v>-100.003999999999</v>
      </c>
      <c r="E1172" t="s">
        <v>1031</v>
      </c>
      <c r="F1172" t="s">
        <v>1032</v>
      </c>
      <c r="G1172" s="4">
        <v>4</v>
      </c>
      <c r="H1172" t="s">
        <v>1127</v>
      </c>
    </row>
    <row r="1173" spans="1:8" x14ac:dyDescent="0.35">
      <c r="A1173" t="s">
        <v>8</v>
      </c>
      <c r="B1173" t="s">
        <v>1030</v>
      </c>
      <c r="C1173">
        <v>5</v>
      </c>
      <c r="D1173">
        <v>-77.948999999999998</v>
      </c>
      <c r="E1173" t="s">
        <v>1031</v>
      </c>
      <c r="F1173" t="s">
        <v>1037</v>
      </c>
      <c r="G1173" s="4">
        <v>1</v>
      </c>
      <c r="H1173" t="s">
        <v>1128</v>
      </c>
    </row>
    <row r="1174" spans="1:8" x14ac:dyDescent="0.35">
      <c r="A1174" t="s">
        <v>8</v>
      </c>
      <c r="B1174" t="s">
        <v>1030</v>
      </c>
      <c r="C1174">
        <v>5</v>
      </c>
      <c r="D1174">
        <v>-61.073999999999998</v>
      </c>
      <c r="E1174" t="s">
        <v>1031</v>
      </c>
      <c r="F1174" t="s">
        <v>1043</v>
      </c>
      <c r="G1174" s="4">
        <v>3</v>
      </c>
      <c r="H1174" t="s">
        <v>1129</v>
      </c>
    </row>
    <row r="1175" spans="1:8" x14ac:dyDescent="0.35">
      <c r="A1175" t="s">
        <v>8</v>
      </c>
      <c r="B1175" t="s">
        <v>1030</v>
      </c>
      <c r="C1175">
        <v>5</v>
      </c>
      <c r="D1175">
        <v>-44.615000000000002</v>
      </c>
      <c r="E1175" t="s">
        <v>1031</v>
      </c>
      <c r="F1175" t="s">
        <v>1046</v>
      </c>
      <c r="G1175" s="4">
        <v>2</v>
      </c>
      <c r="H1175" t="s">
        <v>1130</v>
      </c>
    </row>
    <row r="1176" spans="1:8" x14ac:dyDescent="0.35">
      <c r="A1176" t="s">
        <v>8</v>
      </c>
      <c r="B1176" t="s">
        <v>1030</v>
      </c>
      <c r="C1176">
        <v>5</v>
      </c>
      <c r="D1176">
        <v>117.874</v>
      </c>
      <c r="E1176" t="s">
        <v>1031</v>
      </c>
      <c r="F1176" t="s">
        <v>1032</v>
      </c>
      <c r="G1176" s="4">
        <v>4</v>
      </c>
      <c r="H1176" t="s">
        <v>1084</v>
      </c>
    </row>
    <row r="1177" spans="1:8" x14ac:dyDescent="0.35">
      <c r="A1177" t="s">
        <v>8</v>
      </c>
      <c r="B1177" t="s">
        <v>1030</v>
      </c>
      <c r="C1177">
        <v>5</v>
      </c>
      <c r="D1177">
        <v>146.28100000000001</v>
      </c>
      <c r="E1177" t="s">
        <v>1031</v>
      </c>
      <c r="F1177" t="s">
        <v>1046</v>
      </c>
      <c r="G1177" s="4">
        <v>2</v>
      </c>
      <c r="H1177" t="s">
        <v>1131</v>
      </c>
    </row>
    <row r="1178" spans="1:8" x14ac:dyDescent="0.35">
      <c r="A1178" t="s">
        <v>8</v>
      </c>
      <c r="B1178" t="s">
        <v>1030</v>
      </c>
      <c r="C1178">
        <v>5</v>
      </c>
      <c r="D1178">
        <v>148.88999999999999</v>
      </c>
      <c r="E1178" t="s">
        <v>1031</v>
      </c>
      <c r="F1178" t="s">
        <v>1032</v>
      </c>
      <c r="G1178" s="4">
        <v>4</v>
      </c>
      <c r="H1178" t="s">
        <v>1132</v>
      </c>
    </row>
    <row r="1179" spans="1:8" x14ac:dyDescent="0.35">
      <c r="A1179" t="s">
        <v>8</v>
      </c>
      <c r="B1179" t="s">
        <v>1030</v>
      </c>
      <c r="C1179">
        <v>5</v>
      </c>
      <c r="D1179">
        <v>181.23400000000001</v>
      </c>
      <c r="E1179" t="s">
        <v>1031</v>
      </c>
      <c r="F1179" t="s">
        <v>1032</v>
      </c>
      <c r="G1179" s="4">
        <v>4</v>
      </c>
      <c r="H1179" t="s">
        <v>465</v>
      </c>
    </row>
    <row r="1180" spans="1:8" x14ac:dyDescent="0.35">
      <c r="A1180" t="s">
        <v>8</v>
      </c>
      <c r="B1180" t="s">
        <v>1030</v>
      </c>
      <c r="C1180">
        <v>5</v>
      </c>
      <c r="D1180">
        <v>211.19399999999999</v>
      </c>
      <c r="E1180" t="s">
        <v>1031</v>
      </c>
      <c r="F1180" t="s">
        <v>1032</v>
      </c>
      <c r="G1180" s="4">
        <v>4</v>
      </c>
      <c r="H1180" t="s">
        <v>1132</v>
      </c>
    </row>
    <row r="1181" spans="1:8" x14ac:dyDescent="0.35">
      <c r="A1181" t="s">
        <v>8</v>
      </c>
      <c r="B1181" t="s">
        <v>1030</v>
      </c>
      <c r="C1181">
        <v>6</v>
      </c>
      <c r="D1181">
        <v>-380.23899999999998</v>
      </c>
      <c r="E1181" t="s">
        <v>1034</v>
      </c>
      <c r="F1181" t="s">
        <v>1035</v>
      </c>
      <c r="G1181" s="4">
        <v>2</v>
      </c>
      <c r="H1181" t="s">
        <v>1133</v>
      </c>
    </row>
    <row r="1182" spans="1:8" x14ac:dyDescent="0.35">
      <c r="A1182" t="s">
        <v>8</v>
      </c>
      <c r="B1182" t="s">
        <v>1030</v>
      </c>
      <c r="C1182">
        <v>6</v>
      </c>
      <c r="D1182">
        <v>-373.62299999999999</v>
      </c>
      <c r="E1182" t="s">
        <v>1034</v>
      </c>
      <c r="F1182" t="s">
        <v>1041</v>
      </c>
      <c r="G1182" s="4">
        <v>1</v>
      </c>
      <c r="H1182" t="s">
        <v>1134</v>
      </c>
    </row>
    <row r="1183" spans="1:8" x14ac:dyDescent="0.35">
      <c r="A1183" t="s">
        <v>8</v>
      </c>
      <c r="B1183" t="s">
        <v>1030</v>
      </c>
      <c r="C1183">
        <v>6</v>
      </c>
      <c r="D1183">
        <v>-371.16399999999999</v>
      </c>
      <c r="E1183" t="s">
        <v>1034</v>
      </c>
      <c r="F1183" t="s">
        <v>1063</v>
      </c>
      <c r="G1183" s="4">
        <v>3</v>
      </c>
      <c r="H1183" t="s">
        <v>1135</v>
      </c>
    </row>
    <row r="1184" spans="1:8" x14ac:dyDescent="0.35">
      <c r="A1184" t="s">
        <v>8</v>
      </c>
      <c r="B1184" t="s">
        <v>1030</v>
      </c>
      <c r="C1184">
        <v>6</v>
      </c>
      <c r="D1184">
        <v>-369.459</v>
      </c>
      <c r="E1184" t="s">
        <v>1031</v>
      </c>
      <c r="F1184" t="s">
        <v>1046</v>
      </c>
      <c r="G1184" s="4">
        <v>2</v>
      </c>
      <c r="H1184" t="s">
        <v>1136</v>
      </c>
    </row>
    <row r="1185" spans="1:8" x14ac:dyDescent="0.35">
      <c r="A1185" t="s">
        <v>8</v>
      </c>
      <c r="B1185" t="s">
        <v>1030</v>
      </c>
      <c r="C1185">
        <v>6</v>
      </c>
      <c r="D1185">
        <v>-363.404</v>
      </c>
      <c r="E1185" t="s">
        <v>1031</v>
      </c>
      <c r="F1185" t="s">
        <v>1037</v>
      </c>
      <c r="G1185" s="4">
        <v>1</v>
      </c>
      <c r="H1185" t="s">
        <v>1137</v>
      </c>
    </row>
    <row r="1186" spans="1:8" x14ac:dyDescent="0.35">
      <c r="A1186" t="s">
        <v>8</v>
      </c>
      <c r="B1186" t="s">
        <v>1030</v>
      </c>
      <c r="C1186">
        <v>6</v>
      </c>
      <c r="D1186">
        <v>-358.43699999999899</v>
      </c>
      <c r="E1186" t="s">
        <v>1034</v>
      </c>
      <c r="F1186" t="s">
        <v>1035</v>
      </c>
      <c r="G1186" s="4">
        <v>2</v>
      </c>
      <c r="H1186" t="s">
        <v>1138</v>
      </c>
    </row>
    <row r="1187" spans="1:8" x14ac:dyDescent="0.35">
      <c r="A1187" t="s">
        <v>8</v>
      </c>
      <c r="B1187" t="s">
        <v>1030</v>
      </c>
      <c r="C1187">
        <v>6</v>
      </c>
      <c r="D1187">
        <v>-336.81799999999998</v>
      </c>
      <c r="E1187" t="s">
        <v>1031</v>
      </c>
      <c r="F1187" t="s">
        <v>1046</v>
      </c>
      <c r="G1187" s="4">
        <v>2</v>
      </c>
      <c r="H1187" t="s">
        <v>1139</v>
      </c>
    </row>
    <row r="1188" spans="1:8" x14ac:dyDescent="0.35">
      <c r="A1188" t="s">
        <v>8</v>
      </c>
      <c r="B1188" t="s">
        <v>1030</v>
      </c>
      <c r="C1188">
        <v>6</v>
      </c>
      <c r="D1188">
        <v>-314.34399999999999</v>
      </c>
      <c r="E1188" t="s">
        <v>1034</v>
      </c>
      <c r="F1188" t="s">
        <v>1041</v>
      </c>
      <c r="G1188" s="4">
        <v>1</v>
      </c>
      <c r="H1188" t="s">
        <v>1140</v>
      </c>
    </row>
    <row r="1189" spans="1:8" x14ac:dyDescent="0.35">
      <c r="A1189" t="s">
        <v>8</v>
      </c>
      <c r="B1189" t="s">
        <v>1030</v>
      </c>
      <c r="C1189">
        <v>6</v>
      </c>
      <c r="D1189">
        <v>-302.029</v>
      </c>
      <c r="E1189" t="s">
        <v>1031</v>
      </c>
      <c r="F1189" t="s">
        <v>1032</v>
      </c>
      <c r="G1189" s="4">
        <v>4</v>
      </c>
      <c r="H1189" t="s">
        <v>1141</v>
      </c>
    </row>
    <row r="1190" spans="1:8" x14ac:dyDescent="0.35">
      <c r="A1190" t="s">
        <v>8</v>
      </c>
      <c r="B1190" t="s">
        <v>1030</v>
      </c>
      <c r="C1190">
        <v>6</v>
      </c>
      <c r="D1190">
        <v>-290.88299999999998</v>
      </c>
      <c r="E1190" t="s">
        <v>1031</v>
      </c>
      <c r="F1190" t="s">
        <v>1043</v>
      </c>
      <c r="G1190" s="4">
        <v>3</v>
      </c>
      <c r="H1190" t="s">
        <v>1142</v>
      </c>
    </row>
    <row r="1191" spans="1:8" x14ac:dyDescent="0.35">
      <c r="A1191" t="s">
        <v>8</v>
      </c>
      <c r="B1191" t="s">
        <v>1030</v>
      </c>
      <c r="C1191">
        <v>6</v>
      </c>
      <c r="D1191">
        <v>-290.57299999999998</v>
      </c>
      <c r="E1191" t="s">
        <v>1034</v>
      </c>
      <c r="F1191" t="s">
        <v>1041</v>
      </c>
      <c r="G1191" s="4">
        <v>1</v>
      </c>
      <c r="H1191" t="s">
        <v>1143</v>
      </c>
    </row>
    <row r="1192" spans="1:8" x14ac:dyDescent="0.35">
      <c r="A1192" t="s">
        <v>8</v>
      </c>
      <c r="B1192" t="s">
        <v>1030</v>
      </c>
      <c r="C1192">
        <v>6</v>
      </c>
      <c r="D1192">
        <v>-287.09899999999999</v>
      </c>
      <c r="E1192" t="s">
        <v>1031</v>
      </c>
      <c r="F1192" t="s">
        <v>1046</v>
      </c>
      <c r="G1192" s="4">
        <v>2</v>
      </c>
      <c r="H1192" t="s">
        <v>1144</v>
      </c>
    </row>
    <row r="1193" spans="1:8" x14ac:dyDescent="0.35">
      <c r="A1193" t="s">
        <v>8</v>
      </c>
      <c r="B1193" t="s">
        <v>1030</v>
      </c>
      <c r="C1193">
        <v>6</v>
      </c>
      <c r="D1193">
        <v>-286.78500000000003</v>
      </c>
      <c r="E1193" t="s">
        <v>1031</v>
      </c>
      <c r="F1193" t="s">
        <v>1037</v>
      </c>
      <c r="G1193" s="4">
        <v>1</v>
      </c>
      <c r="H1193" t="s">
        <v>501</v>
      </c>
    </row>
    <row r="1194" spans="1:8" x14ac:dyDescent="0.35">
      <c r="A1194" t="s">
        <v>8</v>
      </c>
      <c r="B1194" t="s">
        <v>1030</v>
      </c>
      <c r="C1194">
        <v>6</v>
      </c>
      <c r="D1194">
        <v>-253.59599999999901</v>
      </c>
      <c r="E1194" t="s">
        <v>1031</v>
      </c>
      <c r="F1194" t="s">
        <v>1046</v>
      </c>
      <c r="G1194" s="4">
        <v>2</v>
      </c>
      <c r="H1194" t="s">
        <v>1145</v>
      </c>
    </row>
    <row r="1195" spans="1:8" x14ac:dyDescent="0.35">
      <c r="A1195" t="s">
        <v>8</v>
      </c>
      <c r="B1195" t="s">
        <v>1030</v>
      </c>
      <c r="C1195">
        <v>6</v>
      </c>
      <c r="D1195">
        <v>-237.97</v>
      </c>
      <c r="E1195" t="s">
        <v>1034</v>
      </c>
      <c r="F1195" t="s">
        <v>1035</v>
      </c>
      <c r="G1195" s="4">
        <v>2</v>
      </c>
      <c r="H1195" t="s">
        <v>1146</v>
      </c>
    </row>
    <row r="1196" spans="1:8" x14ac:dyDescent="0.35">
      <c r="A1196" t="s">
        <v>8</v>
      </c>
      <c r="B1196" t="s">
        <v>1030</v>
      </c>
      <c r="C1196">
        <v>6</v>
      </c>
      <c r="D1196">
        <v>-222.13099999999901</v>
      </c>
      <c r="E1196" t="s">
        <v>1034</v>
      </c>
      <c r="F1196" t="s">
        <v>1038</v>
      </c>
      <c r="G1196" s="4">
        <v>4</v>
      </c>
      <c r="H1196" t="s">
        <v>1147</v>
      </c>
    </row>
    <row r="1197" spans="1:8" x14ac:dyDescent="0.35">
      <c r="A1197" t="s">
        <v>8</v>
      </c>
      <c r="B1197" t="s">
        <v>1030</v>
      </c>
      <c r="C1197">
        <v>6</v>
      </c>
      <c r="D1197">
        <v>-219.50099999999901</v>
      </c>
      <c r="E1197" t="s">
        <v>1031</v>
      </c>
      <c r="F1197" t="s">
        <v>1037</v>
      </c>
      <c r="G1197" s="4">
        <v>1</v>
      </c>
      <c r="H1197" t="s">
        <v>422</v>
      </c>
    </row>
    <row r="1198" spans="1:8" x14ac:dyDescent="0.35">
      <c r="A1198" t="s">
        <v>8</v>
      </c>
      <c r="B1198" t="s">
        <v>1030</v>
      </c>
      <c r="C1198">
        <v>6</v>
      </c>
      <c r="D1198">
        <v>-195.07499999999999</v>
      </c>
      <c r="E1198" t="s">
        <v>1031</v>
      </c>
      <c r="F1198" t="s">
        <v>1046</v>
      </c>
      <c r="G1198" s="4">
        <v>2</v>
      </c>
      <c r="H1198" t="s">
        <v>1148</v>
      </c>
    </row>
    <row r="1199" spans="1:8" x14ac:dyDescent="0.35">
      <c r="A1199" t="s">
        <v>8</v>
      </c>
      <c r="B1199" t="s">
        <v>1030</v>
      </c>
      <c r="C1199">
        <v>6</v>
      </c>
      <c r="D1199">
        <v>-186.25</v>
      </c>
      <c r="E1199" t="s">
        <v>1031</v>
      </c>
      <c r="F1199" t="s">
        <v>1032</v>
      </c>
      <c r="G1199" s="4">
        <v>4</v>
      </c>
      <c r="H1199" t="s">
        <v>140</v>
      </c>
    </row>
    <row r="1200" spans="1:8" x14ac:dyDescent="0.35">
      <c r="A1200" t="s">
        <v>8</v>
      </c>
      <c r="B1200" t="s">
        <v>1030</v>
      </c>
      <c r="C1200">
        <v>6</v>
      </c>
      <c r="D1200">
        <v>-183.84</v>
      </c>
      <c r="E1200" t="s">
        <v>1034</v>
      </c>
      <c r="F1200" t="s">
        <v>1035</v>
      </c>
      <c r="G1200" s="4">
        <v>2</v>
      </c>
      <c r="H1200" t="s">
        <v>1149</v>
      </c>
    </row>
    <row r="1201" spans="1:8" x14ac:dyDescent="0.35">
      <c r="A1201" t="s">
        <v>8</v>
      </c>
      <c r="B1201" t="s">
        <v>1030</v>
      </c>
      <c r="C1201">
        <v>6</v>
      </c>
      <c r="D1201">
        <v>-172.16800000000001</v>
      </c>
      <c r="E1201" t="s">
        <v>1034</v>
      </c>
      <c r="F1201" t="s">
        <v>1041</v>
      </c>
      <c r="G1201" s="4">
        <v>1</v>
      </c>
      <c r="H1201" t="s">
        <v>1150</v>
      </c>
    </row>
    <row r="1202" spans="1:8" x14ac:dyDescent="0.35">
      <c r="A1202" t="s">
        <v>8</v>
      </c>
      <c r="B1202" t="s">
        <v>1030</v>
      </c>
      <c r="C1202">
        <v>6</v>
      </c>
      <c r="D1202">
        <v>-169.04599999999999</v>
      </c>
      <c r="E1202" t="s">
        <v>1031</v>
      </c>
      <c r="F1202" t="s">
        <v>1037</v>
      </c>
      <c r="G1202" s="4">
        <v>1</v>
      </c>
      <c r="H1202" t="s">
        <v>140</v>
      </c>
    </row>
    <row r="1203" spans="1:8" x14ac:dyDescent="0.35">
      <c r="A1203" t="s">
        <v>8</v>
      </c>
      <c r="B1203" t="s">
        <v>1030</v>
      </c>
      <c r="C1203">
        <v>6</v>
      </c>
      <c r="D1203">
        <v>-103.867</v>
      </c>
      <c r="E1203" t="s">
        <v>1034</v>
      </c>
      <c r="F1203" t="s">
        <v>1041</v>
      </c>
      <c r="G1203" s="4">
        <v>1</v>
      </c>
      <c r="H1203" t="s">
        <v>1151</v>
      </c>
    </row>
    <row r="1204" spans="1:8" x14ac:dyDescent="0.35">
      <c r="A1204" t="s">
        <v>8</v>
      </c>
      <c r="B1204" t="s">
        <v>1030</v>
      </c>
      <c r="C1204">
        <v>6</v>
      </c>
      <c r="D1204">
        <v>-93.822000000000003</v>
      </c>
      <c r="E1204" t="s">
        <v>1034</v>
      </c>
      <c r="F1204" t="s">
        <v>1035</v>
      </c>
      <c r="G1204" s="4">
        <v>2</v>
      </c>
      <c r="H1204" t="s">
        <v>267</v>
      </c>
    </row>
    <row r="1205" spans="1:8" x14ac:dyDescent="0.35">
      <c r="A1205" t="s">
        <v>8</v>
      </c>
      <c r="B1205" t="s">
        <v>1030</v>
      </c>
      <c r="C1205">
        <v>6</v>
      </c>
      <c r="D1205">
        <v>-50.863</v>
      </c>
      <c r="E1205" t="s">
        <v>1034</v>
      </c>
      <c r="F1205" t="s">
        <v>1038</v>
      </c>
      <c r="G1205" s="4">
        <v>4</v>
      </c>
      <c r="H1205" t="s">
        <v>1152</v>
      </c>
    </row>
    <row r="1206" spans="1:8" x14ac:dyDescent="0.35">
      <c r="A1206" t="s">
        <v>8</v>
      </c>
      <c r="B1206" t="s">
        <v>1030</v>
      </c>
      <c r="C1206">
        <v>6</v>
      </c>
      <c r="D1206">
        <v>-31.167999999999999</v>
      </c>
      <c r="E1206" t="s">
        <v>1034</v>
      </c>
      <c r="F1206" t="s">
        <v>1041</v>
      </c>
      <c r="G1206" s="4">
        <v>1</v>
      </c>
      <c r="H1206" t="s">
        <v>1153</v>
      </c>
    </row>
    <row r="1207" spans="1:8" x14ac:dyDescent="0.35">
      <c r="A1207" t="s">
        <v>8</v>
      </c>
      <c r="B1207" t="s">
        <v>1030</v>
      </c>
      <c r="C1207">
        <v>6</v>
      </c>
      <c r="D1207">
        <v>99.341999999999999</v>
      </c>
      <c r="E1207" t="s">
        <v>1031</v>
      </c>
      <c r="F1207" t="s">
        <v>1032</v>
      </c>
      <c r="G1207" s="4">
        <v>4</v>
      </c>
      <c r="H1207" t="s">
        <v>1084</v>
      </c>
    </row>
    <row r="1208" spans="1:8" x14ac:dyDescent="0.35">
      <c r="A1208" t="s">
        <v>8</v>
      </c>
      <c r="B1208" t="s">
        <v>1030</v>
      </c>
      <c r="C1208">
        <v>6</v>
      </c>
      <c r="D1208">
        <v>101.482999999999</v>
      </c>
      <c r="E1208" t="s">
        <v>1034</v>
      </c>
      <c r="F1208" t="s">
        <v>1041</v>
      </c>
      <c r="G1208" s="4">
        <v>1</v>
      </c>
      <c r="H1208" t="s">
        <v>1154</v>
      </c>
    </row>
    <row r="1209" spans="1:8" x14ac:dyDescent="0.35">
      <c r="A1209" t="s">
        <v>8</v>
      </c>
      <c r="B1209" t="s">
        <v>1030</v>
      </c>
      <c r="C1209">
        <v>6</v>
      </c>
      <c r="D1209">
        <v>115.499</v>
      </c>
      <c r="E1209" t="s">
        <v>1034</v>
      </c>
      <c r="F1209" t="s">
        <v>1041</v>
      </c>
      <c r="G1209" s="4">
        <v>1</v>
      </c>
      <c r="H1209" t="s">
        <v>1155</v>
      </c>
    </row>
    <row r="1210" spans="1:8" x14ac:dyDescent="0.35">
      <c r="A1210" t="s">
        <v>8</v>
      </c>
      <c r="B1210" t="s">
        <v>1030</v>
      </c>
      <c r="C1210">
        <v>6</v>
      </c>
      <c r="D1210">
        <v>126.886</v>
      </c>
      <c r="E1210" t="s">
        <v>1031</v>
      </c>
      <c r="F1210" t="s">
        <v>1032</v>
      </c>
      <c r="G1210" s="4">
        <v>4</v>
      </c>
      <c r="H1210" t="s">
        <v>1132</v>
      </c>
    </row>
    <row r="1211" spans="1:8" x14ac:dyDescent="0.35">
      <c r="A1211" t="s">
        <v>8</v>
      </c>
      <c r="B1211" t="s">
        <v>1030</v>
      </c>
      <c r="C1211">
        <v>6</v>
      </c>
      <c r="D1211">
        <v>135.14500000000001</v>
      </c>
      <c r="E1211" t="s">
        <v>1034</v>
      </c>
      <c r="F1211" t="s">
        <v>1035</v>
      </c>
      <c r="G1211" s="4">
        <v>2</v>
      </c>
      <c r="H1211" t="s">
        <v>1156</v>
      </c>
    </row>
    <row r="1212" spans="1:8" x14ac:dyDescent="0.35">
      <c r="A1212" t="s">
        <v>8</v>
      </c>
      <c r="B1212" t="s">
        <v>1030</v>
      </c>
      <c r="C1212">
        <v>6</v>
      </c>
      <c r="D1212">
        <v>150.58799999999999</v>
      </c>
      <c r="E1212" t="s">
        <v>1034</v>
      </c>
      <c r="F1212" t="s">
        <v>1038</v>
      </c>
      <c r="G1212" s="4">
        <v>4</v>
      </c>
    </row>
    <row r="1213" spans="1:8" x14ac:dyDescent="0.35">
      <c r="A1213" t="s">
        <v>8</v>
      </c>
      <c r="B1213" t="s">
        <v>1030</v>
      </c>
      <c r="C1213">
        <v>6</v>
      </c>
      <c r="D1213">
        <v>189.636</v>
      </c>
      <c r="E1213" t="s">
        <v>1031</v>
      </c>
      <c r="F1213" t="s">
        <v>1046</v>
      </c>
      <c r="G1213" s="4">
        <v>2</v>
      </c>
      <c r="H1213" t="s">
        <v>1084</v>
      </c>
    </row>
    <row r="1214" spans="1:8" x14ac:dyDescent="0.35">
      <c r="A1214" t="s">
        <v>8</v>
      </c>
      <c r="B1214" t="s">
        <v>1157</v>
      </c>
      <c r="C1214">
        <v>4</v>
      </c>
      <c r="D1214">
        <v>-424.22399999999999</v>
      </c>
      <c r="E1214" t="s">
        <v>1158</v>
      </c>
      <c r="F1214" t="s">
        <v>1159</v>
      </c>
      <c r="G1214" s="4">
        <v>3</v>
      </c>
      <c r="H1214" t="s">
        <v>1160</v>
      </c>
    </row>
    <row r="1215" spans="1:8" x14ac:dyDescent="0.35">
      <c r="A1215" t="s">
        <v>8</v>
      </c>
      <c r="B1215" t="s">
        <v>1157</v>
      </c>
      <c r="C1215">
        <v>4</v>
      </c>
      <c r="D1215">
        <v>-419.55500000000001</v>
      </c>
      <c r="E1215" t="s">
        <v>1158</v>
      </c>
      <c r="F1215" t="s">
        <v>1161</v>
      </c>
      <c r="G1215" s="4">
        <v>4</v>
      </c>
      <c r="H1215" t="s">
        <v>1162</v>
      </c>
    </row>
    <row r="1216" spans="1:8" x14ac:dyDescent="0.35">
      <c r="A1216" t="s">
        <v>8</v>
      </c>
      <c r="B1216" t="s">
        <v>1157</v>
      </c>
      <c r="C1216">
        <v>4</v>
      </c>
      <c r="D1216">
        <v>-417.625</v>
      </c>
      <c r="E1216" t="s">
        <v>1163</v>
      </c>
      <c r="F1216" t="s">
        <v>1164</v>
      </c>
      <c r="G1216" s="4">
        <v>3</v>
      </c>
      <c r="H1216" t="s">
        <v>1165</v>
      </c>
    </row>
    <row r="1217" spans="1:8" x14ac:dyDescent="0.35">
      <c r="A1217" t="s">
        <v>8</v>
      </c>
      <c r="B1217" t="s">
        <v>1157</v>
      </c>
      <c r="C1217">
        <v>4</v>
      </c>
      <c r="D1217">
        <v>-417.34699999999998</v>
      </c>
      <c r="E1217" t="s">
        <v>1158</v>
      </c>
      <c r="F1217" t="s">
        <v>1161</v>
      </c>
      <c r="G1217" s="4">
        <v>4</v>
      </c>
      <c r="H1217" t="s">
        <v>1166</v>
      </c>
    </row>
    <row r="1218" spans="1:8" x14ac:dyDescent="0.35">
      <c r="A1218" t="s">
        <v>8</v>
      </c>
      <c r="B1218" t="s">
        <v>1157</v>
      </c>
      <c r="C1218">
        <v>4</v>
      </c>
      <c r="D1218">
        <v>-411.80500000000001</v>
      </c>
      <c r="E1218" t="s">
        <v>1163</v>
      </c>
      <c r="F1218" t="s">
        <v>1167</v>
      </c>
      <c r="G1218" s="4">
        <v>4</v>
      </c>
      <c r="H1218" t="s">
        <v>1168</v>
      </c>
    </row>
    <row r="1219" spans="1:8" x14ac:dyDescent="0.35">
      <c r="A1219" t="s">
        <v>8</v>
      </c>
      <c r="B1219" t="s">
        <v>1157</v>
      </c>
      <c r="C1219">
        <v>4</v>
      </c>
      <c r="D1219">
        <v>-409.04500000000002</v>
      </c>
      <c r="E1219" t="s">
        <v>1163</v>
      </c>
      <c r="F1219" t="s">
        <v>1169</v>
      </c>
      <c r="G1219" s="4">
        <v>2</v>
      </c>
      <c r="H1219" t="s">
        <v>1170</v>
      </c>
    </row>
    <row r="1220" spans="1:8" x14ac:dyDescent="0.35">
      <c r="A1220" t="s">
        <v>8</v>
      </c>
      <c r="B1220" t="s">
        <v>1157</v>
      </c>
      <c r="C1220">
        <v>4</v>
      </c>
      <c r="D1220">
        <v>-408.66399999999999</v>
      </c>
      <c r="E1220" t="s">
        <v>1158</v>
      </c>
      <c r="F1220" t="s">
        <v>1159</v>
      </c>
      <c r="G1220" s="4">
        <v>3</v>
      </c>
      <c r="H1220" t="s">
        <v>1171</v>
      </c>
    </row>
    <row r="1221" spans="1:8" x14ac:dyDescent="0.35">
      <c r="A1221" t="s">
        <v>8</v>
      </c>
      <c r="B1221" t="s">
        <v>1157</v>
      </c>
      <c r="C1221">
        <v>4</v>
      </c>
      <c r="D1221">
        <v>-406.356999999999</v>
      </c>
      <c r="E1221" t="s">
        <v>1158</v>
      </c>
      <c r="F1221" t="s">
        <v>1161</v>
      </c>
      <c r="G1221" s="4">
        <v>4</v>
      </c>
      <c r="H1221" t="s">
        <v>1172</v>
      </c>
    </row>
    <row r="1222" spans="1:8" x14ac:dyDescent="0.35">
      <c r="A1222" t="s">
        <v>8</v>
      </c>
      <c r="B1222" t="s">
        <v>1157</v>
      </c>
      <c r="C1222">
        <v>4</v>
      </c>
      <c r="D1222">
        <v>-406.22199999999998</v>
      </c>
      <c r="E1222" t="s">
        <v>1158</v>
      </c>
      <c r="F1222" t="s">
        <v>1173</v>
      </c>
      <c r="G1222" s="4">
        <v>2</v>
      </c>
      <c r="H1222" t="s">
        <v>1174</v>
      </c>
    </row>
    <row r="1223" spans="1:8" x14ac:dyDescent="0.35">
      <c r="A1223" t="s">
        <v>8</v>
      </c>
      <c r="B1223" t="s">
        <v>1157</v>
      </c>
      <c r="C1223">
        <v>4</v>
      </c>
      <c r="D1223">
        <v>-403.245</v>
      </c>
      <c r="E1223" t="s">
        <v>1163</v>
      </c>
      <c r="F1223" t="s">
        <v>1169</v>
      </c>
      <c r="G1223" s="4">
        <v>2</v>
      </c>
      <c r="H1223" t="s">
        <v>1175</v>
      </c>
    </row>
    <row r="1224" spans="1:8" x14ac:dyDescent="0.35">
      <c r="A1224" t="s">
        <v>8</v>
      </c>
      <c r="B1224" t="s">
        <v>1157</v>
      </c>
      <c r="C1224">
        <v>4</v>
      </c>
      <c r="D1224">
        <v>-402.96600000000001</v>
      </c>
      <c r="E1224" t="s">
        <v>1163</v>
      </c>
      <c r="F1224" t="s">
        <v>1176</v>
      </c>
      <c r="G1224" s="4">
        <v>1</v>
      </c>
      <c r="H1224" t="s">
        <v>1177</v>
      </c>
    </row>
    <row r="1225" spans="1:8" x14ac:dyDescent="0.35">
      <c r="A1225" t="s">
        <v>8</v>
      </c>
      <c r="B1225" t="s">
        <v>1157</v>
      </c>
      <c r="C1225">
        <v>4</v>
      </c>
      <c r="D1225">
        <v>-399.66399999999999</v>
      </c>
      <c r="E1225" t="s">
        <v>1158</v>
      </c>
      <c r="F1225" t="s">
        <v>1161</v>
      </c>
      <c r="G1225" s="4">
        <v>4</v>
      </c>
      <c r="H1225" t="s">
        <v>1178</v>
      </c>
    </row>
    <row r="1226" spans="1:8" x14ac:dyDescent="0.35">
      <c r="A1226" t="s">
        <v>8</v>
      </c>
      <c r="B1226" t="s">
        <v>1157</v>
      </c>
      <c r="C1226">
        <v>4</v>
      </c>
      <c r="D1226">
        <v>-395.606999999999</v>
      </c>
      <c r="E1226" t="s">
        <v>1158</v>
      </c>
      <c r="F1226" t="s">
        <v>1159</v>
      </c>
      <c r="G1226" s="4">
        <v>3</v>
      </c>
      <c r="H1226" t="s">
        <v>1179</v>
      </c>
    </row>
    <row r="1227" spans="1:8" x14ac:dyDescent="0.35">
      <c r="A1227" t="s">
        <v>8</v>
      </c>
      <c r="B1227" t="s">
        <v>1157</v>
      </c>
      <c r="C1227">
        <v>4</v>
      </c>
      <c r="D1227">
        <v>-392.84800000000001</v>
      </c>
      <c r="E1227" t="s">
        <v>1158</v>
      </c>
      <c r="F1227" t="s">
        <v>1173</v>
      </c>
      <c r="G1227" s="4">
        <v>2</v>
      </c>
      <c r="H1227" t="s">
        <v>1180</v>
      </c>
    </row>
    <row r="1228" spans="1:8" x14ac:dyDescent="0.35">
      <c r="A1228" t="s">
        <v>8</v>
      </c>
      <c r="B1228" t="s">
        <v>1157</v>
      </c>
      <c r="C1228">
        <v>4</v>
      </c>
      <c r="D1228">
        <v>-392.464</v>
      </c>
      <c r="E1228" t="s">
        <v>1163</v>
      </c>
      <c r="F1228" t="s">
        <v>1164</v>
      </c>
      <c r="G1228" s="4">
        <v>3</v>
      </c>
      <c r="H1228" t="s">
        <v>1181</v>
      </c>
    </row>
    <row r="1229" spans="1:8" x14ac:dyDescent="0.35">
      <c r="A1229" t="s">
        <v>8</v>
      </c>
      <c r="B1229" t="s">
        <v>1157</v>
      </c>
      <c r="C1229">
        <v>4</v>
      </c>
      <c r="D1229">
        <v>-391.786</v>
      </c>
      <c r="E1229" t="s">
        <v>1158</v>
      </c>
      <c r="F1229" t="s">
        <v>1182</v>
      </c>
      <c r="G1229" s="4">
        <v>1</v>
      </c>
      <c r="H1229" t="s">
        <v>1183</v>
      </c>
    </row>
    <row r="1230" spans="1:8" x14ac:dyDescent="0.35">
      <c r="A1230" t="s">
        <v>8</v>
      </c>
      <c r="B1230" t="s">
        <v>1157</v>
      </c>
      <c r="C1230">
        <v>4</v>
      </c>
      <c r="D1230">
        <v>-391.65699999999998</v>
      </c>
      <c r="E1230" t="s">
        <v>1158</v>
      </c>
      <c r="F1230" t="s">
        <v>1161</v>
      </c>
      <c r="G1230" s="4">
        <v>4</v>
      </c>
      <c r="H1230" t="s">
        <v>1184</v>
      </c>
    </row>
    <row r="1231" spans="1:8" x14ac:dyDescent="0.35">
      <c r="A1231" t="s">
        <v>8</v>
      </c>
      <c r="B1231" t="s">
        <v>1157</v>
      </c>
      <c r="C1231">
        <v>4</v>
      </c>
      <c r="D1231">
        <v>-384.71199999999999</v>
      </c>
      <c r="E1231" t="s">
        <v>1163</v>
      </c>
      <c r="F1231" t="s">
        <v>1167</v>
      </c>
      <c r="G1231" s="4">
        <v>4</v>
      </c>
      <c r="H1231" t="s">
        <v>1185</v>
      </c>
    </row>
    <row r="1232" spans="1:8" x14ac:dyDescent="0.35">
      <c r="A1232" t="s">
        <v>8</v>
      </c>
      <c r="B1232" t="s">
        <v>1157</v>
      </c>
      <c r="C1232">
        <v>4</v>
      </c>
      <c r="D1232">
        <v>-383.74699999999899</v>
      </c>
      <c r="E1232" t="s">
        <v>1163</v>
      </c>
      <c r="F1232" t="s">
        <v>1169</v>
      </c>
      <c r="G1232" s="4">
        <v>2</v>
      </c>
      <c r="H1232" t="s">
        <v>1186</v>
      </c>
    </row>
    <row r="1233" spans="1:8" x14ac:dyDescent="0.35">
      <c r="A1233" t="s">
        <v>8</v>
      </c>
      <c r="B1233" t="s">
        <v>1157</v>
      </c>
      <c r="C1233">
        <v>4</v>
      </c>
      <c r="D1233">
        <v>-382.125</v>
      </c>
      <c r="E1233" t="s">
        <v>1158</v>
      </c>
      <c r="F1233" t="s">
        <v>1161</v>
      </c>
      <c r="G1233" s="4">
        <v>4</v>
      </c>
      <c r="H1233" t="s">
        <v>1187</v>
      </c>
    </row>
    <row r="1234" spans="1:8" x14ac:dyDescent="0.35">
      <c r="A1234" t="s">
        <v>8</v>
      </c>
      <c r="B1234" t="s">
        <v>1157</v>
      </c>
      <c r="C1234">
        <v>4</v>
      </c>
      <c r="D1234">
        <v>-380.60199999999998</v>
      </c>
      <c r="E1234" t="s">
        <v>1163</v>
      </c>
      <c r="F1234" t="s">
        <v>1169</v>
      </c>
      <c r="G1234" s="4">
        <v>2</v>
      </c>
      <c r="H1234" t="s">
        <v>1188</v>
      </c>
    </row>
    <row r="1235" spans="1:8" x14ac:dyDescent="0.35">
      <c r="A1235" t="s">
        <v>8</v>
      </c>
      <c r="B1235" t="s">
        <v>1157</v>
      </c>
      <c r="C1235">
        <v>4</v>
      </c>
      <c r="D1235">
        <v>-377.60300000000001</v>
      </c>
      <c r="E1235" t="s">
        <v>1158</v>
      </c>
      <c r="F1235" t="s">
        <v>1161</v>
      </c>
      <c r="G1235" s="4">
        <v>4</v>
      </c>
      <c r="H1235" t="s">
        <v>1189</v>
      </c>
    </row>
    <row r="1236" spans="1:8" x14ac:dyDescent="0.35">
      <c r="A1236" t="s">
        <v>8</v>
      </c>
      <c r="B1236" t="s">
        <v>1157</v>
      </c>
      <c r="C1236">
        <v>4</v>
      </c>
      <c r="D1236">
        <v>-373.42899999999997</v>
      </c>
      <c r="E1236" t="s">
        <v>1163</v>
      </c>
      <c r="F1236" t="s">
        <v>1176</v>
      </c>
      <c r="G1236" s="4">
        <v>1</v>
      </c>
      <c r="H1236" t="s">
        <v>1190</v>
      </c>
    </row>
    <row r="1237" spans="1:8" x14ac:dyDescent="0.35">
      <c r="A1237" t="s">
        <v>8</v>
      </c>
      <c r="B1237" t="s">
        <v>1157</v>
      </c>
      <c r="C1237">
        <v>4</v>
      </c>
      <c r="D1237">
        <v>-373.39599999999899</v>
      </c>
      <c r="E1237" t="s">
        <v>1163</v>
      </c>
      <c r="F1237" t="s">
        <v>1164</v>
      </c>
      <c r="G1237" s="4">
        <v>3</v>
      </c>
      <c r="H1237" t="s">
        <v>1191</v>
      </c>
    </row>
    <row r="1238" spans="1:8" x14ac:dyDescent="0.35">
      <c r="A1238" t="s">
        <v>8</v>
      </c>
      <c r="B1238" t="s">
        <v>1157</v>
      </c>
      <c r="C1238">
        <v>4</v>
      </c>
      <c r="D1238">
        <v>-369.83099999999899</v>
      </c>
      <c r="E1238" t="s">
        <v>1158</v>
      </c>
      <c r="F1238" t="s">
        <v>1161</v>
      </c>
      <c r="G1238" s="4">
        <v>4</v>
      </c>
      <c r="H1238" t="s">
        <v>1192</v>
      </c>
    </row>
    <row r="1239" spans="1:8" x14ac:dyDescent="0.35">
      <c r="A1239" t="s">
        <v>8</v>
      </c>
      <c r="B1239" t="s">
        <v>1157</v>
      </c>
      <c r="C1239">
        <v>4</v>
      </c>
      <c r="D1239">
        <v>-364.89499999999998</v>
      </c>
      <c r="E1239" t="s">
        <v>1163</v>
      </c>
      <c r="F1239" t="s">
        <v>1169</v>
      </c>
      <c r="G1239" s="4">
        <v>2</v>
      </c>
      <c r="H1239" t="s">
        <v>1193</v>
      </c>
    </row>
    <row r="1240" spans="1:8" x14ac:dyDescent="0.35">
      <c r="A1240" t="s">
        <v>8</v>
      </c>
      <c r="B1240" t="s">
        <v>1157</v>
      </c>
      <c r="C1240">
        <v>4</v>
      </c>
      <c r="D1240">
        <v>-360.54899999999998</v>
      </c>
      <c r="E1240" t="s">
        <v>1158</v>
      </c>
      <c r="F1240" t="s">
        <v>1182</v>
      </c>
      <c r="G1240" s="4">
        <v>1</v>
      </c>
      <c r="H1240" t="s">
        <v>1194</v>
      </c>
    </row>
    <row r="1241" spans="1:8" x14ac:dyDescent="0.35">
      <c r="A1241" t="s">
        <v>8</v>
      </c>
      <c r="B1241" t="s">
        <v>1157</v>
      </c>
      <c r="C1241">
        <v>4</v>
      </c>
      <c r="D1241">
        <v>-355.05699999999899</v>
      </c>
      <c r="E1241" t="s">
        <v>1158</v>
      </c>
      <c r="F1241" t="s">
        <v>1161</v>
      </c>
      <c r="G1241" s="4">
        <v>4</v>
      </c>
      <c r="H1241" t="s">
        <v>1195</v>
      </c>
    </row>
    <row r="1242" spans="1:8" x14ac:dyDescent="0.35">
      <c r="A1242" t="s">
        <v>8</v>
      </c>
      <c r="B1242" t="s">
        <v>1157</v>
      </c>
      <c r="C1242">
        <v>4</v>
      </c>
      <c r="D1242">
        <v>-354.12900000000002</v>
      </c>
      <c r="E1242" t="s">
        <v>1158</v>
      </c>
      <c r="F1242" t="s">
        <v>1173</v>
      </c>
      <c r="G1242" s="4">
        <v>2</v>
      </c>
      <c r="H1242" t="s">
        <v>1196</v>
      </c>
    </row>
    <row r="1243" spans="1:8" x14ac:dyDescent="0.35">
      <c r="A1243" t="s">
        <v>8</v>
      </c>
      <c r="B1243" t="s">
        <v>1157</v>
      </c>
      <c r="C1243">
        <v>4</v>
      </c>
      <c r="D1243">
        <v>-353.69799999999998</v>
      </c>
      <c r="E1243" t="s">
        <v>1158</v>
      </c>
      <c r="F1243" t="s">
        <v>1159</v>
      </c>
      <c r="G1243" s="4">
        <v>3</v>
      </c>
      <c r="H1243" t="s">
        <v>55</v>
      </c>
    </row>
    <row r="1244" spans="1:8" x14ac:dyDescent="0.35">
      <c r="A1244" t="s">
        <v>8</v>
      </c>
      <c r="B1244" t="s">
        <v>1157</v>
      </c>
      <c r="C1244">
        <v>4</v>
      </c>
      <c r="D1244">
        <v>-351.29500000000002</v>
      </c>
      <c r="E1244" t="s">
        <v>1163</v>
      </c>
      <c r="F1244" t="s">
        <v>1169</v>
      </c>
      <c r="G1244" s="4">
        <v>2</v>
      </c>
      <c r="H1244" t="s">
        <v>1197</v>
      </c>
    </row>
    <row r="1245" spans="1:8" x14ac:dyDescent="0.35">
      <c r="A1245" t="s">
        <v>8</v>
      </c>
      <c r="B1245" t="s">
        <v>1157</v>
      </c>
      <c r="C1245">
        <v>4</v>
      </c>
      <c r="D1245">
        <v>-347.202</v>
      </c>
      <c r="E1245" t="s">
        <v>1163</v>
      </c>
      <c r="F1245" t="s">
        <v>1176</v>
      </c>
      <c r="G1245" s="4">
        <v>1</v>
      </c>
      <c r="H1245" t="s">
        <v>1198</v>
      </c>
    </row>
    <row r="1246" spans="1:8" x14ac:dyDescent="0.35">
      <c r="A1246" t="s">
        <v>8</v>
      </c>
      <c r="B1246" t="s">
        <v>1157</v>
      </c>
      <c r="C1246">
        <v>4</v>
      </c>
      <c r="D1246">
        <v>-346.85</v>
      </c>
      <c r="E1246" t="s">
        <v>1163</v>
      </c>
      <c r="F1246" t="s">
        <v>1169</v>
      </c>
      <c r="G1246" s="4">
        <v>2</v>
      </c>
      <c r="H1246" t="s">
        <v>1199</v>
      </c>
    </row>
    <row r="1247" spans="1:8" x14ac:dyDescent="0.35">
      <c r="A1247" t="s">
        <v>8</v>
      </c>
      <c r="B1247" t="s">
        <v>1157</v>
      </c>
      <c r="C1247">
        <v>4</v>
      </c>
      <c r="D1247">
        <v>-343.76299999999998</v>
      </c>
      <c r="E1247" t="s">
        <v>1158</v>
      </c>
      <c r="F1247" t="s">
        <v>1161</v>
      </c>
      <c r="G1247" s="4">
        <v>4</v>
      </c>
      <c r="H1247" t="s">
        <v>1200</v>
      </c>
    </row>
    <row r="1248" spans="1:8" x14ac:dyDescent="0.35">
      <c r="A1248" t="s">
        <v>8</v>
      </c>
      <c r="B1248" t="s">
        <v>1157</v>
      </c>
      <c r="C1248">
        <v>4</v>
      </c>
      <c r="D1248">
        <v>-343.584</v>
      </c>
      <c r="E1248" t="s">
        <v>1163</v>
      </c>
      <c r="F1248" t="s">
        <v>1167</v>
      </c>
      <c r="G1248" s="4">
        <v>4</v>
      </c>
      <c r="H1248" t="s">
        <v>1201</v>
      </c>
    </row>
    <row r="1249" spans="1:8" x14ac:dyDescent="0.35">
      <c r="A1249" t="s">
        <v>8</v>
      </c>
      <c r="B1249" t="s">
        <v>1157</v>
      </c>
      <c r="C1249">
        <v>4</v>
      </c>
      <c r="D1249">
        <v>-342.238</v>
      </c>
      <c r="E1249" t="s">
        <v>1163</v>
      </c>
      <c r="F1249" t="s">
        <v>1169</v>
      </c>
      <c r="G1249" s="4">
        <v>2</v>
      </c>
      <c r="H1249" t="s">
        <v>694</v>
      </c>
    </row>
    <row r="1250" spans="1:8" x14ac:dyDescent="0.35">
      <c r="A1250" t="s">
        <v>8</v>
      </c>
      <c r="B1250" t="s">
        <v>1157</v>
      </c>
      <c r="C1250">
        <v>4</v>
      </c>
      <c r="D1250">
        <v>-335.58099999999899</v>
      </c>
      <c r="E1250" t="s">
        <v>1163</v>
      </c>
      <c r="F1250" t="s">
        <v>1164</v>
      </c>
      <c r="G1250" s="4">
        <v>3</v>
      </c>
      <c r="H1250" t="s">
        <v>1202</v>
      </c>
    </row>
    <row r="1251" spans="1:8" x14ac:dyDescent="0.35">
      <c r="A1251" t="s">
        <v>8</v>
      </c>
      <c r="B1251" t="s">
        <v>1157</v>
      </c>
      <c r="C1251">
        <v>4</v>
      </c>
      <c r="D1251">
        <v>-332.524</v>
      </c>
      <c r="E1251" t="s">
        <v>1158</v>
      </c>
      <c r="F1251" t="s">
        <v>1159</v>
      </c>
      <c r="G1251" s="4">
        <v>3</v>
      </c>
      <c r="H1251" t="s">
        <v>1203</v>
      </c>
    </row>
    <row r="1252" spans="1:8" x14ac:dyDescent="0.35">
      <c r="A1252" t="s">
        <v>8</v>
      </c>
      <c r="B1252" t="s">
        <v>1157</v>
      </c>
      <c r="C1252">
        <v>4</v>
      </c>
      <c r="D1252">
        <v>-332.135999999999</v>
      </c>
      <c r="E1252" t="s">
        <v>1163</v>
      </c>
      <c r="F1252" t="s">
        <v>1167</v>
      </c>
      <c r="G1252" s="4">
        <v>4</v>
      </c>
      <c r="H1252" t="s">
        <v>1204</v>
      </c>
    </row>
    <row r="1253" spans="1:8" x14ac:dyDescent="0.35">
      <c r="A1253" t="s">
        <v>8</v>
      </c>
      <c r="B1253" t="s">
        <v>1157</v>
      </c>
      <c r="C1253">
        <v>4</v>
      </c>
      <c r="D1253">
        <v>-325.91899999999998</v>
      </c>
      <c r="E1253" t="s">
        <v>1158</v>
      </c>
      <c r="F1253" t="s">
        <v>1173</v>
      </c>
      <c r="G1253" s="4">
        <v>2</v>
      </c>
      <c r="H1253" t="s">
        <v>1205</v>
      </c>
    </row>
    <row r="1254" spans="1:8" x14ac:dyDescent="0.35">
      <c r="A1254" t="s">
        <v>8</v>
      </c>
      <c r="B1254" t="s">
        <v>1157</v>
      </c>
      <c r="C1254">
        <v>4</v>
      </c>
      <c r="D1254">
        <v>-320.78699999999998</v>
      </c>
      <c r="E1254" t="s">
        <v>1158</v>
      </c>
      <c r="F1254" t="s">
        <v>1161</v>
      </c>
      <c r="G1254" s="4">
        <v>4</v>
      </c>
      <c r="H1254" t="s">
        <v>1206</v>
      </c>
    </row>
    <row r="1255" spans="1:8" x14ac:dyDescent="0.35">
      <c r="A1255" t="s">
        <v>8</v>
      </c>
      <c r="B1255" t="s">
        <v>1157</v>
      </c>
      <c r="C1255">
        <v>4</v>
      </c>
      <c r="D1255">
        <v>-308.82299999999998</v>
      </c>
      <c r="E1255" t="s">
        <v>1158</v>
      </c>
      <c r="F1255" t="s">
        <v>1173</v>
      </c>
      <c r="G1255" s="4">
        <v>2</v>
      </c>
      <c r="H1255" t="s">
        <v>55</v>
      </c>
    </row>
    <row r="1256" spans="1:8" x14ac:dyDescent="0.35">
      <c r="A1256" t="s">
        <v>8</v>
      </c>
      <c r="B1256" t="s">
        <v>1157</v>
      </c>
      <c r="C1256">
        <v>4</v>
      </c>
      <c r="D1256">
        <v>-305.35500000000002</v>
      </c>
      <c r="E1256" t="s">
        <v>1158</v>
      </c>
      <c r="F1256" t="s">
        <v>1161</v>
      </c>
      <c r="G1256" s="4">
        <v>4</v>
      </c>
      <c r="H1256" t="s">
        <v>1207</v>
      </c>
    </row>
    <row r="1257" spans="1:8" x14ac:dyDescent="0.35">
      <c r="A1257" t="s">
        <v>8</v>
      </c>
      <c r="B1257" t="s">
        <v>1157</v>
      </c>
      <c r="C1257">
        <v>4</v>
      </c>
      <c r="D1257">
        <v>-304.19299999999998</v>
      </c>
      <c r="E1257" t="s">
        <v>1158</v>
      </c>
      <c r="F1257" t="s">
        <v>1159</v>
      </c>
      <c r="G1257" s="4">
        <v>3</v>
      </c>
      <c r="H1257" t="s">
        <v>1208</v>
      </c>
    </row>
    <row r="1258" spans="1:8" x14ac:dyDescent="0.35">
      <c r="A1258" t="s">
        <v>8</v>
      </c>
      <c r="B1258" t="s">
        <v>1157</v>
      </c>
      <c r="C1258">
        <v>4</v>
      </c>
      <c r="D1258">
        <v>-304.07299999999998</v>
      </c>
      <c r="E1258" t="s">
        <v>1158</v>
      </c>
      <c r="F1258" t="s">
        <v>1161</v>
      </c>
      <c r="G1258" s="4">
        <v>4</v>
      </c>
      <c r="H1258" t="s">
        <v>1209</v>
      </c>
    </row>
    <row r="1259" spans="1:8" x14ac:dyDescent="0.35">
      <c r="A1259" t="s">
        <v>8</v>
      </c>
      <c r="B1259" t="s">
        <v>1157</v>
      </c>
      <c r="C1259">
        <v>4</v>
      </c>
      <c r="D1259">
        <v>-296.98899999999998</v>
      </c>
      <c r="E1259" t="s">
        <v>1163</v>
      </c>
      <c r="F1259" t="s">
        <v>1169</v>
      </c>
      <c r="G1259" s="4">
        <v>2</v>
      </c>
      <c r="H1259" t="s">
        <v>1210</v>
      </c>
    </row>
    <row r="1260" spans="1:8" x14ac:dyDescent="0.35">
      <c r="A1260" t="s">
        <v>8</v>
      </c>
      <c r="B1260" t="s">
        <v>1157</v>
      </c>
      <c r="C1260">
        <v>4</v>
      </c>
      <c r="D1260">
        <v>-296.35199999999998</v>
      </c>
      <c r="E1260" t="s">
        <v>1158</v>
      </c>
      <c r="F1260" t="s">
        <v>1159</v>
      </c>
      <c r="G1260" s="4">
        <v>3</v>
      </c>
      <c r="H1260" t="s">
        <v>1211</v>
      </c>
    </row>
    <row r="1261" spans="1:8" x14ac:dyDescent="0.35">
      <c r="A1261" t="s">
        <v>8</v>
      </c>
      <c r="B1261" t="s">
        <v>1157</v>
      </c>
      <c r="C1261">
        <v>4</v>
      </c>
      <c r="D1261">
        <v>-292.58699999999999</v>
      </c>
      <c r="E1261" t="s">
        <v>1158</v>
      </c>
      <c r="F1261" t="s">
        <v>1161</v>
      </c>
      <c r="G1261" s="4">
        <v>4</v>
      </c>
      <c r="H1261" t="s">
        <v>1212</v>
      </c>
    </row>
    <row r="1262" spans="1:8" x14ac:dyDescent="0.35">
      <c r="A1262" t="s">
        <v>8</v>
      </c>
      <c r="B1262" t="s">
        <v>1157</v>
      </c>
      <c r="C1262">
        <v>4</v>
      </c>
      <c r="D1262">
        <v>-292.08600000000001</v>
      </c>
      <c r="E1262" t="s">
        <v>1158</v>
      </c>
      <c r="F1262" t="s">
        <v>1182</v>
      </c>
      <c r="G1262" s="4">
        <v>1</v>
      </c>
      <c r="H1262" t="s">
        <v>1213</v>
      </c>
    </row>
    <row r="1263" spans="1:8" x14ac:dyDescent="0.35">
      <c r="A1263" t="s">
        <v>8</v>
      </c>
      <c r="B1263" t="s">
        <v>1157</v>
      </c>
      <c r="C1263">
        <v>4</v>
      </c>
      <c r="D1263">
        <v>-291.88299999999998</v>
      </c>
      <c r="E1263" t="s">
        <v>1163</v>
      </c>
      <c r="F1263" t="s">
        <v>1169</v>
      </c>
      <c r="G1263" s="4">
        <v>2</v>
      </c>
      <c r="H1263" t="s">
        <v>1214</v>
      </c>
    </row>
    <row r="1264" spans="1:8" x14ac:dyDescent="0.35">
      <c r="A1264" t="s">
        <v>8</v>
      </c>
      <c r="B1264" t="s">
        <v>1157</v>
      </c>
      <c r="C1264">
        <v>4</v>
      </c>
      <c r="D1264">
        <v>-286.93599999999998</v>
      </c>
      <c r="E1264" t="s">
        <v>1163</v>
      </c>
      <c r="F1264" t="s">
        <v>1164</v>
      </c>
      <c r="G1264" s="4">
        <v>3</v>
      </c>
      <c r="H1264" t="s">
        <v>1215</v>
      </c>
    </row>
    <row r="1265" spans="1:8" x14ac:dyDescent="0.35">
      <c r="A1265" t="s">
        <v>8</v>
      </c>
      <c r="B1265" t="s">
        <v>1157</v>
      </c>
      <c r="C1265">
        <v>4</v>
      </c>
      <c r="D1265">
        <v>-286.59500000000003</v>
      </c>
      <c r="E1265" t="s">
        <v>1158</v>
      </c>
      <c r="F1265" t="s">
        <v>1161</v>
      </c>
      <c r="G1265" s="4">
        <v>4</v>
      </c>
      <c r="H1265" t="s">
        <v>1216</v>
      </c>
    </row>
    <row r="1266" spans="1:8" x14ac:dyDescent="0.35">
      <c r="A1266" t="s">
        <v>8</v>
      </c>
      <c r="B1266" t="s">
        <v>1157</v>
      </c>
      <c r="C1266">
        <v>4</v>
      </c>
      <c r="D1266">
        <v>-284.45699999999999</v>
      </c>
      <c r="E1266" t="s">
        <v>1158</v>
      </c>
      <c r="F1266" t="s">
        <v>1173</v>
      </c>
      <c r="G1266" s="4">
        <v>2</v>
      </c>
      <c r="H1266" t="s">
        <v>1217</v>
      </c>
    </row>
    <row r="1267" spans="1:8" x14ac:dyDescent="0.35">
      <c r="A1267" t="s">
        <v>8</v>
      </c>
      <c r="B1267" t="s">
        <v>1157</v>
      </c>
      <c r="C1267">
        <v>4</v>
      </c>
      <c r="D1267">
        <v>-281.55700000000002</v>
      </c>
      <c r="E1267" t="s">
        <v>1163</v>
      </c>
      <c r="F1267" t="s">
        <v>1167</v>
      </c>
      <c r="G1267" s="4">
        <v>4</v>
      </c>
      <c r="H1267" t="s">
        <v>1218</v>
      </c>
    </row>
    <row r="1268" spans="1:8" x14ac:dyDescent="0.35">
      <c r="A1268" t="s">
        <v>8</v>
      </c>
      <c r="B1268" t="s">
        <v>1157</v>
      </c>
      <c r="C1268">
        <v>4</v>
      </c>
      <c r="D1268">
        <v>-276.48</v>
      </c>
      <c r="E1268" t="s">
        <v>1163</v>
      </c>
      <c r="F1268" t="s">
        <v>1164</v>
      </c>
      <c r="G1268" s="4">
        <v>3</v>
      </c>
      <c r="H1268" t="s">
        <v>1219</v>
      </c>
    </row>
    <row r="1269" spans="1:8" x14ac:dyDescent="0.35">
      <c r="A1269" t="s">
        <v>8</v>
      </c>
      <c r="B1269" t="s">
        <v>1157</v>
      </c>
      <c r="C1269">
        <v>4</v>
      </c>
      <c r="D1269">
        <v>-275.02499999999998</v>
      </c>
      <c r="E1269" t="s">
        <v>1158</v>
      </c>
      <c r="F1269" t="s">
        <v>1161</v>
      </c>
      <c r="G1269" s="4">
        <v>4</v>
      </c>
      <c r="H1269" t="s">
        <v>1220</v>
      </c>
    </row>
    <row r="1270" spans="1:8" x14ac:dyDescent="0.35">
      <c r="A1270" t="s">
        <v>8</v>
      </c>
      <c r="B1270" t="s">
        <v>1157</v>
      </c>
      <c r="C1270">
        <v>4</v>
      </c>
      <c r="D1270">
        <v>-274.61399999999998</v>
      </c>
      <c r="E1270" t="s">
        <v>1158</v>
      </c>
      <c r="F1270" t="s">
        <v>1159</v>
      </c>
      <c r="G1270" s="4">
        <v>3</v>
      </c>
      <c r="H1270" t="s">
        <v>1221</v>
      </c>
    </row>
    <row r="1271" spans="1:8" x14ac:dyDescent="0.35">
      <c r="A1271" t="s">
        <v>8</v>
      </c>
      <c r="B1271" t="s">
        <v>1157</v>
      </c>
      <c r="C1271">
        <v>4</v>
      </c>
      <c r="D1271">
        <v>-274.087999999999</v>
      </c>
      <c r="E1271" t="s">
        <v>1163</v>
      </c>
      <c r="F1271" t="s">
        <v>1176</v>
      </c>
      <c r="G1271" s="4">
        <v>1</v>
      </c>
      <c r="H1271" t="s">
        <v>55</v>
      </c>
    </row>
    <row r="1272" spans="1:8" x14ac:dyDescent="0.35">
      <c r="A1272" t="s">
        <v>8</v>
      </c>
      <c r="B1272" t="s">
        <v>1157</v>
      </c>
      <c r="C1272">
        <v>4</v>
      </c>
      <c r="D1272">
        <v>-271.67399999999998</v>
      </c>
      <c r="E1272" t="s">
        <v>1158</v>
      </c>
      <c r="F1272" t="s">
        <v>1159</v>
      </c>
      <c r="G1272" s="4">
        <v>3</v>
      </c>
      <c r="H1272" t="s">
        <v>1222</v>
      </c>
    </row>
    <row r="1273" spans="1:8" x14ac:dyDescent="0.35">
      <c r="A1273" t="s">
        <v>8</v>
      </c>
      <c r="B1273" t="s">
        <v>1157</v>
      </c>
      <c r="C1273">
        <v>4</v>
      </c>
      <c r="D1273">
        <v>-270.68400000000003</v>
      </c>
      <c r="E1273" t="s">
        <v>1158</v>
      </c>
      <c r="F1273" t="s">
        <v>1161</v>
      </c>
      <c r="G1273" s="4">
        <v>4</v>
      </c>
      <c r="H1273" t="s">
        <v>68</v>
      </c>
    </row>
    <row r="1274" spans="1:8" x14ac:dyDescent="0.35">
      <c r="A1274" t="s">
        <v>8</v>
      </c>
      <c r="B1274" t="s">
        <v>1157</v>
      </c>
      <c r="C1274">
        <v>4</v>
      </c>
      <c r="D1274">
        <v>-269.24200000000002</v>
      </c>
      <c r="E1274" t="s">
        <v>1163</v>
      </c>
      <c r="F1274" t="s">
        <v>1169</v>
      </c>
      <c r="G1274" s="4">
        <v>2</v>
      </c>
      <c r="H1274" t="s">
        <v>1223</v>
      </c>
    </row>
    <row r="1275" spans="1:8" x14ac:dyDescent="0.35">
      <c r="A1275" t="s">
        <v>8</v>
      </c>
      <c r="B1275" t="s">
        <v>1157</v>
      </c>
      <c r="C1275">
        <v>4</v>
      </c>
      <c r="D1275">
        <v>-268.53300000000002</v>
      </c>
      <c r="E1275" t="s">
        <v>1158</v>
      </c>
      <c r="F1275" t="s">
        <v>1182</v>
      </c>
      <c r="G1275" s="4">
        <v>1</v>
      </c>
      <c r="H1275" t="s">
        <v>1224</v>
      </c>
    </row>
    <row r="1276" spans="1:8" x14ac:dyDescent="0.35">
      <c r="A1276" t="s">
        <v>8</v>
      </c>
      <c r="B1276" t="s">
        <v>1157</v>
      </c>
      <c r="C1276">
        <v>4</v>
      </c>
      <c r="D1276">
        <v>-263.66699999999997</v>
      </c>
      <c r="E1276" t="s">
        <v>1158</v>
      </c>
      <c r="F1276" t="s">
        <v>1161</v>
      </c>
      <c r="G1276" s="4">
        <v>4</v>
      </c>
      <c r="H1276" t="s">
        <v>1225</v>
      </c>
    </row>
    <row r="1277" spans="1:8" x14ac:dyDescent="0.35">
      <c r="A1277" t="s">
        <v>8</v>
      </c>
      <c r="B1277" t="s">
        <v>1157</v>
      </c>
      <c r="C1277">
        <v>4</v>
      </c>
      <c r="D1277">
        <v>-263.66399999999999</v>
      </c>
      <c r="E1277" t="s">
        <v>1163</v>
      </c>
      <c r="F1277" t="s">
        <v>1164</v>
      </c>
      <c r="G1277" s="4">
        <v>3</v>
      </c>
      <c r="H1277" t="s">
        <v>1226</v>
      </c>
    </row>
    <row r="1278" spans="1:8" x14ac:dyDescent="0.35">
      <c r="A1278" t="s">
        <v>8</v>
      </c>
      <c r="B1278" t="s">
        <v>1157</v>
      </c>
      <c r="C1278">
        <v>4</v>
      </c>
      <c r="D1278">
        <v>-258.65899999999999</v>
      </c>
      <c r="E1278" t="s">
        <v>1158</v>
      </c>
      <c r="F1278" t="s">
        <v>1173</v>
      </c>
      <c r="G1278" s="4">
        <v>2</v>
      </c>
      <c r="H1278" t="s">
        <v>1227</v>
      </c>
    </row>
    <row r="1279" spans="1:8" x14ac:dyDescent="0.35">
      <c r="A1279" t="s">
        <v>8</v>
      </c>
      <c r="B1279" t="s">
        <v>1157</v>
      </c>
      <c r="C1279">
        <v>4</v>
      </c>
      <c r="D1279">
        <v>-257.53699999999998</v>
      </c>
      <c r="E1279" t="s">
        <v>1158</v>
      </c>
      <c r="F1279" t="s">
        <v>1161</v>
      </c>
      <c r="G1279" s="4">
        <v>4</v>
      </c>
      <c r="H1279" t="s">
        <v>1228</v>
      </c>
    </row>
    <row r="1280" spans="1:8" x14ac:dyDescent="0.35">
      <c r="A1280" t="s">
        <v>8</v>
      </c>
      <c r="B1280" t="s">
        <v>1157</v>
      </c>
      <c r="C1280">
        <v>4</v>
      </c>
      <c r="D1280">
        <v>-254.79</v>
      </c>
      <c r="E1280" t="s">
        <v>1163</v>
      </c>
      <c r="F1280" t="s">
        <v>1176</v>
      </c>
      <c r="G1280" s="4">
        <v>1</v>
      </c>
      <c r="H1280" t="s">
        <v>1229</v>
      </c>
    </row>
    <row r="1281" spans="1:8" x14ac:dyDescent="0.35">
      <c r="A1281" t="s">
        <v>8</v>
      </c>
      <c r="B1281" t="s">
        <v>1157</v>
      </c>
      <c r="C1281">
        <v>4</v>
      </c>
      <c r="D1281">
        <v>-254.32</v>
      </c>
      <c r="E1281" t="s">
        <v>1158</v>
      </c>
      <c r="F1281" t="s">
        <v>1182</v>
      </c>
      <c r="G1281" s="4">
        <v>1</v>
      </c>
      <c r="H1281" t="s">
        <v>1230</v>
      </c>
    </row>
    <row r="1282" spans="1:8" x14ac:dyDescent="0.35">
      <c r="A1282" t="s">
        <v>8</v>
      </c>
      <c r="B1282" t="s">
        <v>1157</v>
      </c>
      <c r="C1282">
        <v>4</v>
      </c>
      <c r="D1282">
        <v>-253.11199999999999</v>
      </c>
      <c r="E1282" t="s">
        <v>1158</v>
      </c>
      <c r="F1282" t="s">
        <v>1159</v>
      </c>
      <c r="G1282" s="4">
        <v>3</v>
      </c>
      <c r="H1282" t="s">
        <v>68</v>
      </c>
    </row>
    <row r="1283" spans="1:8" x14ac:dyDescent="0.35">
      <c r="A1283" t="s">
        <v>8</v>
      </c>
      <c r="B1283" t="s">
        <v>1157</v>
      </c>
      <c r="C1283">
        <v>4</v>
      </c>
      <c r="D1283">
        <v>-250.93899999999999</v>
      </c>
      <c r="E1283" t="s">
        <v>1158</v>
      </c>
      <c r="F1283" t="s">
        <v>1159</v>
      </c>
      <c r="G1283" s="4">
        <v>3</v>
      </c>
      <c r="H1283">
        <v>30</v>
      </c>
    </row>
    <row r="1284" spans="1:8" x14ac:dyDescent="0.35">
      <c r="A1284" t="s">
        <v>8</v>
      </c>
      <c r="B1284" t="s">
        <v>1157</v>
      </c>
      <c r="C1284">
        <v>4</v>
      </c>
      <c r="D1284">
        <v>-250.93599999999901</v>
      </c>
      <c r="E1284" t="s">
        <v>1158</v>
      </c>
      <c r="F1284" t="s">
        <v>1161</v>
      </c>
      <c r="G1284" s="4">
        <v>4</v>
      </c>
      <c r="H1284" t="s">
        <v>1231</v>
      </c>
    </row>
    <row r="1285" spans="1:8" x14ac:dyDescent="0.35">
      <c r="A1285" t="s">
        <v>8</v>
      </c>
      <c r="B1285" t="s">
        <v>1157</v>
      </c>
      <c r="C1285">
        <v>4</v>
      </c>
      <c r="D1285">
        <v>-248.364</v>
      </c>
      <c r="E1285" t="s">
        <v>1158</v>
      </c>
      <c r="F1285" t="s">
        <v>1159</v>
      </c>
      <c r="G1285" s="4">
        <v>3</v>
      </c>
      <c r="H1285" t="s">
        <v>1232</v>
      </c>
    </row>
    <row r="1286" spans="1:8" x14ac:dyDescent="0.35">
      <c r="A1286" t="s">
        <v>8</v>
      </c>
      <c r="B1286" t="s">
        <v>1157</v>
      </c>
      <c r="C1286">
        <v>4</v>
      </c>
      <c r="D1286">
        <v>-241.94799999999901</v>
      </c>
      <c r="E1286" t="s">
        <v>1163</v>
      </c>
      <c r="F1286" t="s">
        <v>1164</v>
      </c>
      <c r="G1286" s="4">
        <v>3</v>
      </c>
      <c r="H1286" t="s">
        <v>1233</v>
      </c>
    </row>
    <row r="1287" spans="1:8" x14ac:dyDescent="0.35">
      <c r="A1287" t="s">
        <v>8</v>
      </c>
      <c r="B1287" t="s">
        <v>1157</v>
      </c>
      <c r="C1287">
        <v>4</v>
      </c>
      <c r="D1287">
        <v>-232.77099999999999</v>
      </c>
      <c r="E1287" t="s">
        <v>1158</v>
      </c>
      <c r="F1287" t="s">
        <v>1159</v>
      </c>
      <c r="G1287" s="4">
        <v>3</v>
      </c>
      <c r="H1287" t="s">
        <v>1234</v>
      </c>
    </row>
    <row r="1288" spans="1:8" x14ac:dyDescent="0.35">
      <c r="A1288" t="s">
        <v>8</v>
      </c>
      <c r="B1288" t="s">
        <v>1157</v>
      </c>
      <c r="C1288">
        <v>4</v>
      </c>
      <c r="D1288">
        <v>-226.63499999999999</v>
      </c>
      <c r="E1288" t="s">
        <v>1158</v>
      </c>
      <c r="F1288" t="s">
        <v>1159</v>
      </c>
      <c r="G1288" s="4">
        <v>3</v>
      </c>
      <c r="H1288" t="s">
        <v>1235</v>
      </c>
    </row>
    <row r="1289" spans="1:8" x14ac:dyDescent="0.35">
      <c r="A1289" t="s">
        <v>8</v>
      </c>
      <c r="B1289" t="s">
        <v>1157</v>
      </c>
      <c r="C1289">
        <v>4</v>
      </c>
      <c r="D1289">
        <v>-225.98599999999999</v>
      </c>
      <c r="E1289" t="s">
        <v>1158</v>
      </c>
      <c r="F1289" t="s">
        <v>1161</v>
      </c>
      <c r="G1289" s="4">
        <v>4</v>
      </c>
      <c r="H1289" t="s">
        <v>1236</v>
      </c>
    </row>
    <row r="1290" spans="1:8" x14ac:dyDescent="0.35">
      <c r="A1290" t="s">
        <v>8</v>
      </c>
      <c r="B1290" t="s">
        <v>1157</v>
      </c>
      <c r="C1290">
        <v>4</v>
      </c>
      <c r="D1290">
        <v>-225.08599999999899</v>
      </c>
      <c r="E1290" t="s">
        <v>1163</v>
      </c>
      <c r="F1290" t="s">
        <v>1176</v>
      </c>
      <c r="G1290" s="4">
        <v>1</v>
      </c>
      <c r="H1290" t="s">
        <v>1237</v>
      </c>
    </row>
    <row r="1291" spans="1:8" x14ac:dyDescent="0.35">
      <c r="A1291" t="s">
        <v>8</v>
      </c>
      <c r="B1291" t="s">
        <v>1157</v>
      </c>
      <c r="C1291">
        <v>4</v>
      </c>
      <c r="D1291">
        <v>-224.83799999999999</v>
      </c>
      <c r="E1291" t="s">
        <v>1163</v>
      </c>
      <c r="F1291" t="s">
        <v>1169</v>
      </c>
      <c r="G1291" s="4">
        <v>2</v>
      </c>
      <c r="H1291" t="s">
        <v>1238</v>
      </c>
    </row>
    <row r="1292" spans="1:8" x14ac:dyDescent="0.35">
      <c r="A1292" t="s">
        <v>8</v>
      </c>
      <c r="B1292" t="s">
        <v>1157</v>
      </c>
      <c r="C1292">
        <v>4</v>
      </c>
      <c r="D1292">
        <v>-222.875</v>
      </c>
      <c r="E1292" t="s">
        <v>1158</v>
      </c>
      <c r="F1292" t="s">
        <v>1182</v>
      </c>
      <c r="G1292" s="4">
        <v>1</v>
      </c>
      <c r="H1292" t="s">
        <v>1239</v>
      </c>
    </row>
    <row r="1293" spans="1:8" x14ac:dyDescent="0.35">
      <c r="A1293" t="s">
        <v>8</v>
      </c>
      <c r="B1293" t="s">
        <v>1157</v>
      </c>
      <c r="C1293">
        <v>4</v>
      </c>
      <c r="D1293">
        <v>-222.114</v>
      </c>
      <c r="E1293" t="s">
        <v>1158</v>
      </c>
      <c r="F1293" t="s">
        <v>1161</v>
      </c>
      <c r="G1293" s="4">
        <v>4</v>
      </c>
      <c r="H1293" t="s">
        <v>1240</v>
      </c>
    </row>
    <row r="1294" spans="1:8" x14ac:dyDescent="0.35">
      <c r="A1294" t="s">
        <v>8</v>
      </c>
      <c r="B1294" t="s">
        <v>1157</v>
      </c>
      <c r="C1294">
        <v>4</v>
      </c>
      <c r="D1294">
        <v>-218.35400000000001</v>
      </c>
      <c r="E1294" t="s">
        <v>1163</v>
      </c>
      <c r="F1294" t="s">
        <v>1169</v>
      </c>
      <c r="G1294" s="4">
        <v>2</v>
      </c>
      <c r="H1294" t="s">
        <v>1241</v>
      </c>
    </row>
    <row r="1295" spans="1:8" x14ac:dyDescent="0.35">
      <c r="A1295" t="s">
        <v>8</v>
      </c>
      <c r="B1295" t="s">
        <v>1157</v>
      </c>
      <c r="C1295">
        <v>4</v>
      </c>
      <c r="D1295">
        <v>-214.37700000000001</v>
      </c>
      <c r="E1295" t="s">
        <v>1163</v>
      </c>
      <c r="F1295" t="s">
        <v>1167</v>
      </c>
      <c r="G1295" s="4">
        <v>4</v>
      </c>
      <c r="H1295" t="s">
        <v>1242</v>
      </c>
    </row>
    <row r="1296" spans="1:8" x14ac:dyDescent="0.35">
      <c r="A1296" t="s">
        <v>8</v>
      </c>
      <c r="B1296" t="s">
        <v>1157</v>
      </c>
      <c r="C1296">
        <v>4</v>
      </c>
      <c r="D1296">
        <v>-207.51499999999999</v>
      </c>
      <c r="E1296" t="s">
        <v>1158</v>
      </c>
      <c r="F1296" t="s">
        <v>1161</v>
      </c>
      <c r="G1296" s="4">
        <v>4</v>
      </c>
      <c r="H1296" t="s">
        <v>1243</v>
      </c>
    </row>
    <row r="1297" spans="1:8" x14ac:dyDescent="0.35">
      <c r="A1297" t="s">
        <v>8</v>
      </c>
      <c r="B1297" t="s">
        <v>1157</v>
      </c>
      <c r="C1297">
        <v>4</v>
      </c>
      <c r="D1297">
        <v>-200.41099999999901</v>
      </c>
      <c r="E1297" t="s">
        <v>1158</v>
      </c>
      <c r="F1297" t="s">
        <v>1161</v>
      </c>
      <c r="G1297" s="4">
        <v>4</v>
      </c>
      <c r="H1297" t="s">
        <v>1244</v>
      </c>
    </row>
    <row r="1298" spans="1:8" x14ac:dyDescent="0.35">
      <c r="A1298" t="s">
        <v>8</v>
      </c>
      <c r="B1298" t="s">
        <v>1157</v>
      </c>
      <c r="C1298">
        <v>4</v>
      </c>
      <c r="D1298">
        <v>-194.16</v>
      </c>
      <c r="E1298" t="s">
        <v>1158</v>
      </c>
      <c r="F1298" t="s">
        <v>1173</v>
      </c>
      <c r="G1298" s="4">
        <v>2</v>
      </c>
      <c r="H1298" t="s">
        <v>1245</v>
      </c>
    </row>
    <row r="1299" spans="1:8" x14ac:dyDescent="0.35">
      <c r="A1299" t="s">
        <v>8</v>
      </c>
      <c r="B1299" t="s">
        <v>1157</v>
      </c>
      <c r="C1299">
        <v>4</v>
      </c>
      <c r="D1299">
        <v>-191.50899999999999</v>
      </c>
      <c r="E1299" t="s">
        <v>1158</v>
      </c>
      <c r="F1299" t="s">
        <v>1159</v>
      </c>
      <c r="G1299" s="4">
        <v>3</v>
      </c>
      <c r="H1299" t="s">
        <v>1246</v>
      </c>
    </row>
    <row r="1300" spans="1:8" x14ac:dyDescent="0.35">
      <c r="A1300" t="s">
        <v>8</v>
      </c>
      <c r="B1300" t="s">
        <v>1157</v>
      </c>
      <c r="C1300">
        <v>4</v>
      </c>
      <c r="D1300">
        <v>-185.26900000000001</v>
      </c>
      <c r="E1300" t="s">
        <v>1158</v>
      </c>
      <c r="F1300" t="s">
        <v>1161</v>
      </c>
      <c r="G1300" s="4">
        <v>4</v>
      </c>
      <c r="H1300" t="s">
        <v>1247</v>
      </c>
    </row>
    <row r="1301" spans="1:8" x14ac:dyDescent="0.35">
      <c r="A1301" t="s">
        <v>8</v>
      </c>
      <c r="B1301" t="s">
        <v>1157</v>
      </c>
      <c r="C1301">
        <v>4</v>
      </c>
      <c r="D1301">
        <v>-183.328</v>
      </c>
      <c r="E1301" t="s">
        <v>1163</v>
      </c>
      <c r="F1301" t="s">
        <v>1169</v>
      </c>
      <c r="G1301" s="4">
        <v>2</v>
      </c>
      <c r="H1301" t="s">
        <v>1248</v>
      </c>
    </row>
    <row r="1302" spans="1:8" x14ac:dyDescent="0.35">
      <c r="A1302" t="s">
        <v>8</v>
      </c>
      <c r="B1302" t="s">
        <v>1157</v>
      </c>
      <c r="C1302">
        <v>4</v>
      </c>
      <c r="D1302">
        <v>-182.369</v>
      </c>
      <c r="E1302" t="s">
        <v>1158</v>
      </c>
      <c r="F1302" t="s">
        <v>1161</v>
      </c>
      <c r="G1302" s="4">
        <v>4</v>
      </c>
      <c r="H1302" t="s">
        <v>1249</v>
      </c>
    </row>
    <row r="1303" spans="1:8" x14ac:dyDescent="0.35">
      <c r="A1303" t="s">
        <v>8</v>
      </c>
      <c r="B1303" t="s">
        <v>1157</v>
      </c>
      <c r="C1303">
        <v>4</v>
      </c>
      <c r="D1303">
        <v>-175.52799999999999</v>
      </c>
      <c r="E1303" t="s">
        <v>1163</v>
      </c>
      <c r="F1303" t="s">
        <v>1164</v>
      </c>
      <c r="G1303" s="4">
        <v>3</v>
      </c>
      <c r="H1303" t="s">
        <v>1250</v>
      </c>
    </row>
    <row r="1304" spans="1:8" x14ac:dyDescent="0.35">
      <c r="A1304" t="s">
        <v>8</v>
      </c>
      <c r="B1304" t="s">
        <v>1157</v>
      </c>
      <c r="C1304">
        <v>4</v>
      </c>
      <c r="D1304">
        <v>-175.22399999999999</v>
      </c>
      <c r="E1304" t="s">
        <v>1158</v>
      </c>
      <c r="F1304" t="s">
        <v>1159</v>
      </c>
      <c r="G1304" s="4">
        <v>3</v>
      </c>
      <c r="H1304" t="s">
        <v>1251</v>
      </c>
    </row>
    <row r="1305" spans="1:8" x14ac:dyDescent="0.35">
      <c r="A1305" t="s">
        <v>8</v>
      </c>
      <c r="B1305" t="s">
        <v>1157</v>
      </c>
      <c r="C1305">
        <v>4</v>
      </c>
      <c r="D1305">
        <v>-172.929</v>
      </c>
      <c r="E1305" t="s">
        <v>1158</v>
      </c>
      <c r="F1305" t="s">
        <v>1161</v>
      </c>
      <c r="G1305" s="4">
        <v>4</v>
      </c>
      <c r="H1305" t="s">
        <v>1252</v>
      </c>
    </row>
    <row r="1306" spans="1:8" x14ac:dyDescent="0.35">
      <c r="A1306" t="s">
        <v>8</v>
      </c>
      <c r="B1306" t="s">
        <v>1157</v>
      </c>
      <c r="C1306">
        <v>4</v>
      </c>
      <c r="D1306">
        <v>-170.85299999999901</v>
      </c>
      <c r="E1306" t="s">
        <v>1158</v>
      </c>
      <c r="F1306" t="s">
        <v>1161</v>
      </c>
      <c r="G1306" s="4">
        <v>4</v>
      </c>
      <c r="H1306" t="s">
        <v>999</v>
      </c>
    </row>
    <row r="1307" spans="1:8" x14ac:dyDescent="0.35">
      <c r="A1307" t="s">
        <v>8</v>
      </c>
      <c r="B1307" t="s">
        <v>1157</v>
      </c>
      <c r="C1307">
        <v>4</v>
      </c>
      <c r="D1307">
        <v>-170.69099999999901</v>
      </c>
      <c r="E1307" t="s">
        <v>1163</v>
      </c>
      <c r="F1307" t="s">
        <v>1167</v>
      </c>
      <c r="G1307" s="4">
        <v>4</v>
      </c>
      <c r="H1307" t="s">
        <v>1253</v>
      </c>
    </row>
    <row r="1308" spans="1:8" x14ac:dyDescent="0.35">
      <c r="A1308" t="s">
        <v>8</v>
      </c>
      <c r="B1308" t="s">
        <v>1157</v>
      </c>
      <c r="C1308">
        <v>4</v>
      </c>
      <c r="D1308">
        <v>-170.55699999999999</v>
      </c>
      <c r="E1308" t="s">
        <v>1158</v>
      </c>
      <c r="F1308" t="s">
        <v>1173</v>
      </c>
      <c r="G1308" s="4">
        <v>2</v>
      </c>
      <c r="H1308" t="s">
        <v>1254</v>
      </c>
    </row>
    <row r="1309" spans="1:8" x14ac:dyDescent="0.35">
      <c r="A1309" t="s">
        <v>8</v>
      </c>
      <c r="B1309" t="s">
        <v>1157</v>
      </c>
      <c r="C1309">
        <v>4</v>
      </c>
      <c r="D1309">
        <v>-168.255</v>
      </c>
      <c r="E1309" t="s">
        <v>1158</v>
      </c>
      <c r="F1309" t="s">
        <v>1161</v>
      </c>
      <c r="G1309" s="4">
        <v>4</v>
      </c>
      <c r="H1309" t="s">
        <v>1255</v>
      </c>
    </row>
    <row r="1310" spans="1:8" x14ac:dyDescent="0.35">
      <c r="A1310" t="s">
        <v>8</v>
      </c>
      <c r="B1310" t="s">
        <v>1157</v>
      </c>
      <c r="C1310">
        <v>4</v>
      </c>
      <c r="D1310">
        <v>-163.43299999999999</v>
      </c>
      <c r="E1310" t="s">
        <v>1158</v>
      </c>
      <c r="F1310" t="s">
        <v>1159</v>
      </c>
      <c r="G1310" s="4">
        <v>3</v>
      </c>
      <c r="H1310" t="s">
        <v>1256</v>
      </c>
    </row>
    <row r="1311" spans="1:8" x14ac:dyDescent="0.35">
      <c r="A1311" t="s">
        <v>8</v>
      </c>
      <c r="B1311" t="s">
        <v>1157</v>
      </c>
      <c r="C1311">
        <v>4</v>
      </c>
      <c r="D1311">
        <v>-163.072</v>
      </c>
      <c r="E1311" t="s">
        <v>1158</v>
      </c>
      <c r="F1311" t="s">
        <v>1182</v>
      </c>
      <c r="G1311" s="4">
        <v>1</v>
      </c>
      <c r="H1311" t="s">
        <v>1257</v>
      </c>
    </row>
    <row r="1312" spans="1:8" x14ac:dyDescent="0.35">
      <c r="A1312" t="s">
        <v>8</v>
      </c>
      <c r="B1312" t="s">
        <v>1157</v>
      </c>
      <c r="C1312">
        <v>4</v>
      </c>
      <c r="D1312">
        <v>-158.05600000000001</v>
      </c>
      <c r="E1312" t="s">
        <v>1163</v>
      </c>
      <c r="F1312" t="s">
        <v>1176</v>
      </c>
      <c r="G1312" s="4">
        <v>1</v>
      </c>
      <c r="H1312" t="s">
        <v>1258</v>
      </c>
    </row>
    <row r="1313" spans="1:8" x14ac:dyDescent="0.35">
      <c r="A1313" t="s">
        <v>8</v>
      </c>
      <c r="B1313" t="s">
        <v>1157</v>
      </c>
      <c r="C1313">
        <v>4</v>
      </c>
      <c r="D1313">
        <v>-153.72299999999899</v>
      </c>
      <c r="E1313" t="s">
        <v>1158</v>
      </c>
      <c r="F1313" t="s">
        <v>1173</v>
      </c>
      <c r="G1313" s="4">
        <v>2</v>
      </c>
      <c r="H1313" t="s">
        <v>1259</v>
      </c>
    </row>
    <row r="1314" spans="1:8" x14ac:dyDescent="0.35">
      <c r="A1314" t="s">
        <v>8</v>
      </c>
      <c r="B1314" t="s">
        <v>1157</v>
      </c>
      <c r="C1314">
        <v>4</v>
      </c>
      <c r="D1314">
        <v>-152.40600000000001</v>
      </c>
      <c r="E1314" t="s">
        <v>1163</v>
      </c>
      <c r="F1314" t="s">
        <v>1169</v>
      </c>
      <c r="G1314" s="4">
        <v>2</v>
      </c>
      <c r="H1314" t="s">
        <v>1260</v>
      </c>
    </row>
    <row r="1315" spans="1:8" x14ac:dyDescent="0.35">
      <c r="A1315" t="s">
        <v>8</v>
      </c>
      <c r="B1315" t="s">
        <v>1157</v>
      </c>
      <c r="C1315">
        <v>4</v>
      </c>
      <c r="D1315">
        <v>-145.28299999999999</v>
      </c>
      <c r="E1315" t="s">
        <v>1163</v>
      </c>
      <c r="F1315" t="s">
        <v>1167</v>
      </c>
      <c r="G1315" s="4">
        <v>4</v>
      </c>
      <c r="H1315" t="s">
        <v>1261</v>
      </c>
    </row>
    <row r="1316" spans="1:8" x14ac:dyDescent="0.35">
      <c r="A1316" t="s">
        <v>8</v>
      </c>
      <c r="B1316" t="s">
        <v>1157</v>
      </c>
      <c r="C1316">
        <v>4</v>
      </c>
      <c r="D1316">
        <v>-145.14599999999999</v>
      </c>
      <c r="E1316" t="s">
        <v>1158</v>
      </c>
      <c r="F1316" t="s">
        <v>1159</v>
      </c>
      <c r="G1316" s="4">
        <v>3</v>
      </c>
      <c r="H1316" t="s">
        <v>1262</v>
      </c>
    </row>
    <row r="1317" spans="1:8" x14ac:dyDescent="0.35">
      <c r="A1317" t="s">
        <v>8</v>
      </c>
      <c r="B1317" t="s">
        <v>1157</v>
      </c>
      <c r="C1317">
        <v>4</v>
      </c>
      <c r="D1317">
        <v>-144.089</v>
      </c>
      <c r="E1317" t="s">
        <v>1158</v>
      </c>
      <c r="F1317" t="s">
        <v>1161</v>
      </c>
      <c r="G1317" s="4">
        <v>4</v>
      </c>
      <c r="H1317" t="s">
        <v>1263</v>
      </c>
    </row>
    <row r="1318" spans="1:8" x14ac:dyDescent="0.35">
      <c r="A1318" t="s">
        <v>8</v>
      </c>
      <c r="B1318" t="s">
        <v>1157</v>
      </c>
      <c r="C1318">
        <v>4</v>
      </c>
      <c r="D1318">
        <v>-138.52600000000001</v>
      </c>
      <c r="E1318" t="s">
        <v>1163</v>
      </c>
      <c r="F1318" t="s">
        <v>1169</v>
      </c>
      <c r="G1318" s="4">
        <v>2</v>
      </c>
      <c r="H1318" t="s">
        <v>1264</v>
      </c>
    </row>
    <row r="1319" spans="1:8" x14ac:dyDescent="0.35">
      <c r="A1319" t="s">
        <v>8</v>
      </c>
      <c r="B1319" t="s">
        <v>1157</v>
      </c>
      <c r="C1319">
        <v>4</v>
      </c>
      <c r="D1319">
        <v>-136.904</v>
      </c>
      <c r="E1319" t="s">
        <v>1158</v>
      </c>
      <c r="F1319" t="s">
        <v>1161</v>
      </c>
      <c r="G1319" s="4">
        <v>4</v>
      </c>
      <c r="H1319" t="s">
        <v>1265</v>
      </c>
    </row>
    <row r="1320" spans="1:8" x14ac:dyDescent="0.35">
      <c r="A1320" t="s">
        <v>8</v>
      </c>
      <c r="B1320" t="s">
        <v>1157</v>
      </c>
      <c r="C1320">
        <v>4</v>
      </c>
      <c r="D1320">
        <v>-136.376</v>
      </c>
      <c r="E1320" t="s">
        <v>1163</v>
      </c>
      <c r="F1320" t="s">
        <v>1164</v>
      </c>
      <c r="G1320" s="4">
        <v>3</v>
      </c>
      <c r="H1320" t="s">
        <v>1266</v>
      </c>
    </row>
    <row r="1321" spans="1:8" x14ac:dyDescent="0.35">
      <c r="A1321" t="s">
        <v>8</v>
      </c>
      <c r="B1321" t="s">
        <v>1157</v>
      </c>
      <c r="C1321">
        <v>4</v>
      </c>
      <c r="D1321">
        <v>-130.89699999999999</v>
      </c>
      <c r="E1321" t="s">
        <v>1158</v>
      </c>
      <c r="F1321" t="s">
        <v>1161</v>
      </c>
      <c r="G1321" s="4">
        <v>4</v>
      </c>
      <c r="H1321" t="s">
        <v>1267</v>
      </c>
    </row>
    <row r="1322" spans="1:8" x14ac:dyDescent="0.35">
      <c r="A1322" t="s">
        <v>8</v>
      </c>
      <c r="B1322" t="s">
        <v>1157</v>
      </c>
      <c r="C1322">
        <v>4</v>
      </c>
      <c r="D1322">
        <v>-129.11699999999999</v>
      </c>
      <c r="E1322" t="s">
        <v>1163</v>
      </c>
      <c r="F1322" t="s">
        <v>1176</v>
      </c>
      <c r="G1322" s="4">
        <v>1</v>
      </c>
      <c r="H1322" t="s">
        <v>1268</v>
      </c>
    </row>
    <row r="1323" spans="1:8" x14ac:dyDescent="0.35">
      <c r="A1323" t="s">
        <v>8</v>
      </c>
      <c r="B1323" t="s">
        <v>1157</v>
      </c>
      <c r="C1323">
        <v>4</v>
      </c>
      <c r="D1323">
        <v>-125.762</v>
      </c>
      <c r="E1323" t="s">
        <v>1158</v>
      </c>
      <c r="F1323" t="s">
        <v>1159</v>
      </c>
      <c r="G1323" s="4">
        <v>3</v>
      </c>
      <c r="H1323" t="s">
        <v>1269</v>
      </c>
    </row>
    <row r="1324" spans="1:8" x14ac:dyDescent="0.35">
      <c r="A1324" t="s">
        <v>8</v>
      </c>
      <c r="B1324" t="s">
        <v>1157</v>
      </c>
      <c r="C1324">
        <v>4</v>
      </c>
      <c r="D1324">
        <v>-119.70099999999999</v>
      </c>
      <c r="E1324" t="s">
        <v>1163</v>
      </c>
      <c r="F1324" t="s">
        <v>1167</v>
      </c>
      <c r="G1324" s="4">
        <v>4</v>
      </c>
      <c r="H1324" t="s">
        <v>1270</v>
      </c>
    </row>
    <row r="1325" spans="1:8" x14ac:dyDescent="0.35">
      <c r="A1325" t="s">
        <v>8</v>
      </c>
      <c r="B1325" t="s">
        <v>1157</v>
      </c>
      <c r="C1325">
        <v>4</v>
      </c>
      <c r="D1325">
        <v>-118.786</v>
      </c>
      <c r="E1325" t="s">
        <v>1158</v>
      </c>
      <c r="F1325" t="s">
        <v>1161</v>
      </c>
      <c r="G1325" s="4">
        <v>4</v>
      </c>
      <c r="H1325" t="s">
        <v>1271</v>
      </c>
    </row>
    <row r="1326" spans="1:8" x14ac:dyDescent="0.35">
      <c r="A1326" t="s">
        <v>8</v>
      </c>
      <c r="B1326" t="s">
        <v>1157</v>
      </c>
      <c r="C1326">
        <v>4</v>
      </c>
      <c r="D1326">
        <v>-110.80500000000001</v>
      </c>
      <c r="E1326" t="s">
        <v>1163</v>
      </c>
      <c r="F1326" t="s">
        <v>1169</v>
      </c>
      <c r="G1326" s="4">
        <v>2</v>
      </c>
      <c r="H1326" t="s">
        <v>1272</v>
      </c>
    </row>
    <row r="1327" spans="1:8" x14ac:dyDescent="0.35">
      <c r="A1327" t="s">
        <v>8</v>
      </c>
      <c r="B1327" t="s">
        <v>1157</v>
      </c>
      <c r="C1327">
        <v>4</v>
      </c>
      <c r="D1327">
        <v>-109.85</v>
      </c>
      <c r="E1327" t="s">
        <v>1163</v>
      </c>
      <c r="F1327" t="s">
        <v>1164</v>
      </c>
      <c r="G1327" s="4">
        <v>3</v>
      </c>
      <c r="H1327" t="s">
        <v>1273</v>
      </c>
    </row>
    <row r="1328" spans="1:8" x14ac:dyDescent="0.35">
      <c r="A1328" t="s">
        <v>8</v>
      </c>
      <c r="B1328" t="s">
        <v>1157</v>
      </c>
      <c r="C1328">
        <v>4</v>
      </c>
      <c r="D1328">
        <v>-109.32</v>
      </c>
      <c r="E1328" t="s">
        <v>1163</v>
      </c>
      <c r="F1328" t="s">
        <v>1167</v>
      </c>
      <c r="G1328" s="4">
        <v>4</v>
      </c>
      <c r="H1328" t="s">
        <v>1274</v>
      </c>
    </row>
    <row r="1329" spans="1:8" x14ac:dyDescent="0.35">
      <c r="A1329" t="s">
        <v>8</v>
      </c>
      <c r="B1329" t="s">
        <v>1157</v>
      </c>
      <c r="C1329">
        <v>4</v>
      </c>
      <c r="D1329">
        <v>-105.226</v>
      </c>
      <c r="E1329" t="s">
        <v>1158</v>
      </c>
      <c r="F1329" t="s">
        <v>1161</v>
      </c>
      <c r="G1329" s="4">
        <v>4</v>
      </c>
      <c r="H1329" t="s">
        <v>1275</v>
      </c>
    </row>
    <row r="1330" spans="1:8" x14ac:dyDescent="0.35">
      <c r="A1330" t="s">
        <v>8</v>
      </c>
      <c r="B1330" t="s">
        <v>1157</v>
      </c>
      <c r="C1330">
        <v>4</v>
      </c>
      <c r="D1330">
        <v>-104.80500000000001</v>
      </c>
      <c r="E1330" t="s">
        <v>1158</v>
      </c>
      <c r="F1330" t="s">
        <v>1182</v>
      </c>
      <c r="G1330" s="4">
        <v>1</v>
      </c>
      <c r="H1330" t="s">
        <v>1276</v>
      </c>
    </row>
    <row r="1331" spans="1:8" x14ac:dyDescent="0.35">
      <c r="A1331" t="s">
        <v>8</v>
      </c>
      <c r="B1331" t="s">
        <v>1157</v>
      </c>
      <c r="C1331">
        <v>4</v>
      </c>
      <c r="D1331">
        <v>-97.57</v>
      </c>
      <c r="E1331" t="s">
        <v>1158</v>
      </c>
      <c r="F1331" t="s">
        <v>1159</v>
      </c>
      <c r="G1331" s="4">
        <v>3</v>
      </c>
      <c r="H1331" t="s">
        <v>1277</v>
      </c>
    </row>
    <row r="1332" spans="1:8" x14ac:dyDescent="0.35">
      <c r="A1332" t="s">
        <v>8</v>
      </c>
      <c r="B1332" t="s">
        <v>1157</v>
      </c>
      <c r="C1332">
        <v>4</v>
      </c>
      <c r="D1332">
        <v>-96.938999999999993</v>
      </c>
      <c r="E1332" t="s">
        <v>1158</v>
      </c>
      <c r="F1332" t="s">
        <v>1161</v>
      </c>
      <c r="G1332" s="4">
        <v>4</v>
      </c>
      <c r="H1332" t="s">
        <v>1278</v>
      </c>
    </row>
    <row r="1333" spans="1:8" x14ac:dyDescent="0.35">
      <c r="A1333" t="s">
        <v>8</v>
      </c>
      <c r="B1333" t="s">
        <v>1157</v>
      </c>
      <c r="C1333">
        <v>4</v>
      </c>
      <c r="D1333">
        <v>-86.087000000000003</v>
      </c>
      <c r="E1333" t="s">
        <v>1158</v>
      </c>
      <c r="F1333" t="s">
        <v>1159</v>
      </c>
      <c r="G1333" s="4">
        <v>3</v>
      </c>
      <c r="H1333" t="s">
        <v>1279</v>
      </c>
    </row>
    <row r="1334" spans="1:8" x14ac:dyDescent="0.35">
      <c r="A1334" t="s">
        <v>8</v>
      </c>
      <c r="B1334" t="s">
        <v>1157</v>
      </c>
      <c r="C1334">
        <v>4</v>
      </c>
      <c r="D1334">
        <v>-82.945999999999998</v>
      </c>
      <c r="E1334" t="s">
        <v>1158</v>
      </c>
      <c r="F1334" t="s">
        <v>1161</v>
      </c>
      <c r="G1334" s="4">
        <v>4</v>
      </c>
      <c r="H1334" t="s">
        <v>1209</v>
      </c>
    </row>
    <row r="1335" spans="1:8" x14ac:dyDescent="0.35">
      <c r="A1335" t="s">
        <v>8</v>
      </c>
      <c r="B1335" t="s">
        <v>1157</v>
      </c>
      <c r="C1335">
        <v>4</v>
      </c>
      <c r="D1335">
        <v>-82.804000000000002</v>
      </c>
      <c r="E1335" t="s">
        <v>1163</v>
      </c>
      <c r="F1335" t="s">
        <v>1167</v>
      </c>
      <c r="G1335" s="4">
        <v>4</v>
      </c>
      <c r="H1335" t="s">
        <v>1280</v>
      </c>
    </row>
    <row r="1336" spans="1:8" x14ac:dyDescent="0.35">
      <c r="A1336" t="s">
        <v>8</v>
      </c>
      <c r="B1336" t="s">
        <v>1157</v>
      </c>
      <c r="C1336">
        <v>4</v>
      </c>
      <c r="D1336">
        <v>-81.721000000000004</v>
      </c>
      <c r="E1336" t="s">
        <v>1158</v>
      </c>
      <c r="F1336" t="s">
        <v>1182</v>
      </c>
      <c r="G1336" s="4">
        <v>1</v>
      </c>
      <c r="H1336" t="s">
        <v>1281</v>
      </c>
    </row>
    <row r="1337" spans="1:8" x14ac:dyDescent="0.35">
      <c r="A1337" t="s">
        <v>8</v>
      </c>
      <c r="B1337" t="s">
        <v>1157</v>
      </c>
      <c r="C1337">
        <v>4</v>
      </c>
      <c r="D1337">
        <v>-79.632999999999996</v>
      </c>
      <c r="E1337" t="s">
        <v>1158</v>
      </c>
      <c r="F1337" t="s">
        <v>1182</v>
      </c>
      <c r="G1337" s="4">
        <v>1</v>
      </c>
      <c r="H1337" t="s">
        <v>1282</v>
      </c>
    </row>
    <row r="1338" spans="1:8" x14ac:dyDescent="0.35">
      <c r="A1338" t="s">
        <v>8</v>
      </c>
      <c r="B1338" t="s">
        <v>1157</v>
      </c>
      <c r="C1338">
        <v>4</v>
      </c>
      <c r="D1338">
        <v>-77.664000000000001</v>
      </c>
      <c r="E1338" t="s">
        <v>1158</v>
      </c>
      <c r="F1338" t="s">
        <v>1159</v>
      </c>
      <c r="G1338" s="4">
        <v>3</v>
      </c>
      <c r="H1338" t="s">
        <v>68</v>
      </c>
    </row>
    <row r="1339" spans="1:8" x14ac:dyDescent="0.35">
      <c r="A1339" t="s">
        <v>8</v>
      </c>
      <c r="B1339" t="s">
        <v>1157</v>
      </c>
      <c r="C1339">
        <v>4</v>
      </c>
      <c r="D1339">
        <v>-76.566000000000003</v>
      </c>
      <c r="E1339" t="s">
        <v>1158</v>
      </c>
      <c r="F1339" t="s">
        <v>1161</v>
      </c>
      <c r="G1339" s="4">
        <v>4</v>
      </c>
      <c r="H1339" t="s">
        <v>136</v>
      </c>
    </row>
    <row r="1340" spans="1:8" x14ac:dyDescent="0.35">
      <c r="A1340" t="s">
        <v>8</v>
      </c>
      <c r="B1340" t="s">
        <v>1157</v>
      </c>
      <c r="C1340">
        <v>4</v>
      </c>
      <c r="D1340">
        <v>14.575999999999899</v>
      </c>
      <c r="E1340" t="s">
        <v>1158</v>
      </c>
      <c r="F1340" t="s">
        <v>1159</v>
      </c>
      <c r="G1340" s="4">
        <v>3</v>
      </c>
      <c r="H1340" t="s">
        <v>1283</v>
      </c>
    </row>
    <row r="1341" spans="1:8" x14ac:dyDescent="0.35">
      <c r="A1341" t="s">
        <v>8</v>
      </c>
      <c r="B1341" t="s">
        <v>1157</v>
      </c>
      <c r="C1341">
        <v>4</v>
      </c>
      <c r="D1341">
        <v>22.664000000000001</v>
      </c>
      <c r="E1341" t="s">
        <v>1163</v>
      </c>
      <c r="F1341" t="s">
        <v>1167</v>
      </c>
      <c r="G1341" s="4">
        <v>4</v>
      </c>
      <c r="H1341" t="s">
        <v>1284</v>
      </c>
    </row>
    <row r="1342" spans="1:8" x14ac:dyDescent="0.35">
      <c r="A1342" t="s">
        <v>8</v>
      </c>
      <c r="B1342" t="s">
        <v>1157</v>
      </c>
      <c r="C1342">
        <v>4</v>
      </c>
      <c r="D1342">
        <v>23.12</v>
      </c>
      <c r="E1342" t="s">
        <v>1158</v>
      </c>
      <c r="F1342" t="s">
        <v>1159</v>
      </c>
      <c r="G1342" s="4">
        <v>3</v>
      </c>
      <c r="H1342" t="s">
        <v>1285</v>
      </c>
    </row>
    <row r="1343" spans="1:8" x14ac:dyDescent="0.35">
      <c r="A1343" t="s">
        <v>8</v>
      </c>
      <c r="B1343" t="s">
        <v>1157</v>
      </c>
      <c r="C1343">
        <v>4</v>
      </c>
      <c r="D1343">
        <v>97.5</v>
      </c>
      <c r="E1343" t="s">
        <v>1158</v>
      </c>
      <c r="F1343" t="s">
        <v>1182</v>
      </c>
      <c r="G1343" s="4">
        <v>1</v>
      </c>
      <c r="H1343" t="s">
        <v>1286</v>
      </c>
    </row>
    <row r="1344" spans="1:8" x14ac:dyDescent="0.35">
      <c r="A1344" t="s">
        <v>8</v>
      </c>
      <c r="B1344" t="s">
        <v>1157</v>
      </c>
      <c r="C1344">
        <v>4</v>
      </c>
      <c r="D1344">
        <v>117.288</v>
      </c>
      <c r="E1344" t="s">
        <v>1158</v>
      </c>
      <c r="F1344" t="s">
        <v>1159</v>
      </c>
      <c r="G1344" s="4">
        <v>3</v>
      </c>
      <c r="H1344" t="s">
        <v>68</v>
      </c>
    </row>
    <row r="1345" spans="1:8" x14ac:dyDescent="0.35">
      <c r="A1345" t="s">
        <v>8</v>
      </c>
      <c r="B1345" t="s">
        <v>1157</v>
      </c>
      <c r="C1345">
        <v>4</v>
      </c>
      <c r="D1345">
        <v>177.035</v>
      </c>
      <c r="E1345" t="s">
        <v>1163</v>
      </c>
      <c r="F1345" t="s">
        <v>1164</v>
      </c>
      <c r="G1345" s="4">
        <v>3</v>
      </c>
      <c r="H1345" t="s">
        <v>1287</v>
      </c>
    </row>
    <row r="1346" spans="1:8" x14ac:dyDescent="0.35">
      <c r="A1346" t="s">
        <v>8</v>
      </c>
      <c r="B1346" t="s">
        <v>1157</v>
      </c>
      <c r="C1346">
        <v>4</v>
      </c>
      <c r="D1346">
        <v>216.2</v>
      </c>
      <c r="E1346" t="s">
        <v>1163</v>
      </c>
      <c r="F1346" t="s">
        <v>1167</v>
      </c>
      <c r="G1346" s="4">
        <v>4</v>
      </c>
      <c r="H1346" t="s">
        <v>1288</v>
      </c>
    </row>
    <row r="1347" spans="1:8" x14ac:dyDescent="0.35">
      <c r="A1347" t="s">
        <v>8</v>
      </c>
      <c r="B1347" t="s">
        <v>1157</v>
      </c>
      <c r="C1347">
        <v>5</v>
      </c>
      <c r="D1347">
        <v>-395.68599999999998</v>
      </c>
      <c r="E1347" t="s">
        <v>1158</v>
      </c>
      <c r="F1347" t="s">
        <v>1159</v>
      </c>
      <c r="G1347" s="4">
        <v>3</v>
      </c>
      <c r="H1347" t="s">
        <v>1160</v>
      </c>
    </row>
    <row r="1348" spans="1:8" x14ac:dyDescent="0.35">
      <c r="A1348" t="s">
        <v>8</v>
      </c>
      <c r="B1348" t="s">
        <v>1157</v>
      </c>
      <c r="C1348">
        <v>5</v>
      </c>
      <c r="D1348">
        <v>-392.99900000000002</v>
      </c>
      <c r="E1348" t="s">
        <v>1158</v>
      </c>
      <c r="F1348" t="s">
        <v>1161</v>
      </c>
      <c r="G1348" s="4">
        <v>4</v>
      </c>
      <c r="H1348" t="s">
        <v>1289</v>
      </c>
    </row>
    <row r="1349" spans="1:8" x14ac:dyDescent="0.35">
      <c r="A1349" t="s">
        <v>8</v>
      </c>
      <c r="B1349" t="s">
        <v>1157</v>
      </c>
      <c r="C1349">
        <v>5</v>
      </c>
      <c r="D1349">
        <v>-391.745</v>
      </c>
      <c r="E1349" t="s">
        <v>1163</v>
      </c>
      <c r="F1349" t="s">
        <v>1167</v>
      </c>
      <c r="G1349" s="4">
        <v>4</v>
      </c>
      <c r="H1349" t="s">
        <v>1290</v>
      </c>
    </row>
    <row r="1350" spans="1:8" x14ac:dyDescent="0.35">
      <c r="A1350" t="s">
        <v>8</v>
      </c>
      <c r="B1350" t="s">
        <v>1157</v>
      </c>
      <c r="C1350">
        <v>5</v>
      </c>
      <c r="D1350">
        <v>-389.67399999999998</v>
      </c>
      <c r="E1350" t="s">
        <v>1158</v>
      </c>
      <c r="F1350" t="s">
        <v>1159</v>
      </c>
      <c r="G1350" s="4">
        <v>3</v>
      </c>
      <c r="H1350" t="s">
        <v>1291</v>
      </c>
    </row>
    <row r="1351" spans="1:8" x14ac:dyDescent="0.35">
      <c r="A1351" t="s">
        <v>8</v>
      </c>
      <c r="B1351" t="s">
        <v>1157</v>
      </c>
      <c r="C1351">
        <v>5</v>
      </c>
      <c r="D1351">
        <v>-388.74900000000002</v>
      </c>
      <c r="E1351" t="s">
        <v>1163</v>
      </c>
      <c r="F1351" t="s">
        <v>1164</v>
      </c>
      <c r="G1351" s="4">
        <v>3</v>
      </c>
      <c r="H1351" t="s">
        <v>1292</v>
      </c>
    </row>
    <row r="1352" spans="1:8" x14ac:dyDescent="0.35">
      <c r="A1352" t="s">
        <v>8</v>
      </c>
      <c r="B1352" t="s">
        <v>1157</v>
      </c>
      <c r="C1352">
        <v>5</v>
      </c>
      <c r="D1352">
        <v>-385.80500000000001</v>
      </c>
      <c r="E1352" t="s">
        <v>1158</v>
      </c>
      <c r="F1352" t="s">
        <v>1173</v>
      </c>
      <c r="G1352" s="4">
        <v>2</v>
      </c>
      <c r="H1352" t="s">
        <v>1293</v>
      </c>
    </row>
    <row r="1353" spans="1:8" x14ac:dyDescent="0.35">
      <c r="A1353" t="s">
        <v>8</v>
      </c>
      <c r="B1353" t="s">
        <v>1157</v>
      </c>
      <c r="C1353">
        <v>5</v>
      </c>
      <c r="D1353">
        <v>-385.392</v>
      </c>
      <c r="E1353" t="s">
        <v>1158</v>
      </c>
      <c r="F1353" t="s">
        <v>1182</v>
      </c>
      <c r="G1353" s="4">
        <v>1</v>
      </c>
      <c r="H1353" t="s">
        <v>1294</v>
      </c>
    </row>
    <row r="1354" spans="1:8" x14ac:dyDescent="0.35">
      <c r="A1354" t="s">
        <v>8</v>
      </c>
      <c r="B1354" t="s">
        <v>1157</v>
      </c>
      <c r="C1354">
        <v>5</v>
      </c>
      <c r="D1354">
        <v>-381.99699999999899</v>
      </c>
      <c r="E1354" t="s">
        <v>1158</v>
      </c>
      <c r="F1354" t="s">
        <v>1159</v>
      </c>
      <c r="G1354" s="4">
        <v>3</v>
      </c>
      <c r="H1354" t="s">
        <v>1295</v>
      </c>
    </row>
    <row r="1355" spans="1:8" x14ac:dyDescent="0.35">
      <c r="A1355" t="s">
        <v>8</v>
      </c>
      <c r="B1355" t="s">
        <v>1157</v>
      </c>
      <c r="C1355">
        <v>5</v>
      </c>
      <c r="D1355">
        <v>-381.72500000000002</v>
      </c>
      <c r="E1355" t="s">
        <v>1158</v>
      </c>
      <c r="F1355" t="s">
        <v>1161</v>
      </c>
      <c r="G1355" s="4">
        <v>4</v>
      </c>
      <c r="H1355" t="s">
        <v>1296</v>
      </c>
    </row>
    <row r="1356" spans="1:8" x14ac:dyDescent="0.35">
      <c r="A1356" t="s">
        <v>8</v>
      </c>
      <c r="B1356" t="s">
        <v>1157</v>
      </c>
      <c r="C1356">
        <v>5</v>
      </c>
      <c r="D1356">
        <v>-375.12699999999899</v>
      </c>
      <c r="E1356" t="s">
        <v>1158</v>
      </c>
      <c r="F1356" t="s">
        <v>1182</v>
      </c>
      <c r="G1356" s="4">
        <v>1</v>
      </c>
      <c r="H1356" t="s">
        <v>55</v>
      </c>
    </row>
    <row r="1357" spans="1:8" x14ac:dyDescent="0.35">
      <c r="A1357" t="s">
        <v>8</v>
      </c>
      <c r="B1357" t="s">
        <v>1157</v>
      </c>
      <c r="C1357">
        <v>5</v>
      </c>
      <c r="D1357">
        <v>-372.86900000000003</v>
      </c>
      <c r="E1357" t="s">
        <v>1158</v>
      </c>
      <c r="F1357" t="s">
        <v>1173</v>
      </c>
      <c r="G1357" s="4">
        <v>2</v>
      </c>
      <c r="H1357" t="s">
        <v>1297</v>
      </c>
    </row>
    <row r="1358" spans="1:8" x14ac:dyDescent="0.35">
      <c r="A1358" t="s">
        <v>8</v>
      </c>
      <c r="B1358" t="s">
        <v>1157</v>
      </c>
      <c r="C1358">
        <v>5</v>
      </c>
      <c r="D1358">
        <v>-370.10300000000001</v>
      </c>
      <c r="E1358" t="s">
        <v>1163</v>
      </c>
      <c r="F1358" t="s">
        <v>1164</v>
      </c>
      <c r="G1358" s="4">
        <v>3</v>
      </c>
      <c r="H1358" t="s">
        <v>1298</v>
      </c>
    </row>
    <row r="1359" spans="1:8" x14ac:dyDescent="0.35">
      <c r="A1359" t="s">
        <v>8</v>
      </c>
      <c r="B1359" t="s">
        <v>1157</v>
      </c>
      <c r="C1359">
        <v>5</v>
      </c>
      <c r="D1359">
        <v>-369.62599999999998</v>
      </c>
      <c r="E1359" t="s">
        <v>1158</v>
      </c>
      <c r="F1359" t="s">
        <v>1159</v>
      </c>
      <c r="G1359" s="4">
        <v>3</v>
      </c>
      <c r="H1359" t="s">
        <v>1299</v>
      </c>
    </row>
    <row r="1360" spans="1:8" x14ac:dyDescent="0.35">
      <c r="A1360" t="s">
        <v>8</v>
      </c>
      <c r="B1360" t="s">
        <v>1157</v>
      </c>
      <c r="C1360">
        <v>5</v>
      </c>
      <c r="D1360">
        <v>-368.476</v>
      </c>
      <c r="E1360" t="s">
        <v>1158</v>
      </c>
      <c r="F1360" t="s">
        <v>1161</v>
      </c>
      <c r="G1360" s="4">
        <v>4</v>
      </c>
      <c r="H1360" t="s">
        <v>177</v>
      </c>
    </row>
    <row r="1361" spans="1:8" x14ac:dyDescent="0.35">
      <c r="A1361" t="s">
        <v>8</v>
      </c>
      <c r="B1361" t="s">
        <v>1157</v>
      </c>
      <c r="C1361">
        <v>5</v>
      </c>
      <c r="D1361">
        <v>-366.80799999999999</v>
      </c>
      <c r="E1361" t="s">
        <v>1158</v>
      </c>
      <c r="F1361" t="s">
        <v>1173</v>
      </c>
      <c r="G1361" s="4">
        <v>2</v>
      </c>
      <c r="H1361" t="s">
        <v>1300</v>
      </c>
    </row>
    <row r="1362" spans="1:8" x14ac:dyDescent="0.35">
      <c r="A1362" t="s">
        <v>8</v>
      </c>
      <c r="B1362" t="s">
        <v>1157</v>
      </c>
      <c r="C1362">
        <v>5</v>
      </c>
      <c r="D1362">
        <v>-366.50299999999999</v>
      </c>
      <c r="E1362" t="s">
        <v>1163</v>
      </c>
      <c r="F1362" t="s">
        <v>1176</v>
      </c>
      <c r="G1362" s="4">
        <v>1</v>
      </c>
      <c r="H1362" t="s">
        <v>1301</v>
      </c>
    </row>
    <row r="1363" spans="1:8" x14ac:dyDescent="0.35">
      <c r="A1363" t="s">
        <v>8</v>
      </c>
      <c r="B1363" t="s">
        <v>1157</v>
      </c>
      <c r="C1363">
        <v>5</v>
      </c>
      <c r="D1363">
        <v>-363.79</v>
      </c>
      <c r="E1363" t="s">
        <v>1163</v>
      </c>
      <c r="F1363" t="s">
        <v>1167</v>
      </c>
      <c r="G1363" s="4">
        <v>4</v>
      </c>
      <c r="H1363" t="s">
        <v>875</v>
      </c>
    </row>
    <row r="1364" spans="1:8" x14ac:dyDescent="0.35">
      <c r="A1364" t="s">
        <v>8</v>
      </c>
      <c r="B1364" t="s">
        <v>1157</v>
      </c>
      <c r="C1364">
        <v>5</v>
      </c>
      <c r="D1364">
        <v>-363.40899999999999</v>
      </c>
      <c r="E1364" t="s">
        <v>1158</v>
      </c>
      <c r="F1364" t="s">
        <v>1161</v>
      </c>
      <c r="G1364" s="4">
        <v>4</v>
      </c>
      <c r="H1364" t="s">
        <v>1302</v>
      </c>
    </row>
    <row r="1365" spans="1:8" x14ac:dyDescent="0.35">
      <c r="A1365" t="s">
        <v>8</v>
      </c>
      <c r="B1365" t="s">
        <v>1157</v>
      </c>
      <c r="C1365">
        <v>5</v>
      </c>
      <c r="D1365">
        <v>-360.00099999999998</v>
      </c>
      <c r="E1365" t="s">
        <v>1158</v>
      </c>
      <c r="F1365" t="s">
        <v>1159</v>
      </c>
      <c r="G1365" s="4">
        <v>3</v>
      </c>
      <c r="H1365" t="s">
        <v>1303</v>
      </c>
    </row>
    <row r="1366" spans="1:8" x14ac:dyDescent="0.35">
      <c r="A1366" t="s">
        <v>8</v>
      </c>
      <c r="B1366" t="s">
        <v>1157</v>
      </c>
      <c r="C1366">
        <v>5</v>
      </c>
      <c r="D1366">
        <v>-354.95800000000003</v>
      </c>
      <c r="E1366" t="s">
        <v>1163</v>
      </c>
      <c r="F1366" t="s">
        <v>1164</v>
      </c>
      <c r="G1366" s="4">
        <v>3</v>
      </c>
      <c r="H1366" t="s">
        <v>1304</v>
      </c>
    </row>
    <row r="1367" spans="1:8" x14ac:dyDescent="0.35">
      <c r="A1367" t="s">
        <v>8</v>
      </c>
      <c r="B1367" t="s">
        <v>1157</v>
      </c>
      <c r="C1367">
        <v>5</v>
      </c>
      <c r="D1367">
        <v>-349.89</v>
      </c>
      <c r="E1367" t="s">
        <v>1158</v>
      </c>
      <c r="F1367" t="s">
        <v>1159</v>
      </c>
      <c r="G1367" s="4">
        <v>3</v>
      </c>
      <c r="H1367" t="s">
        <v>1305</v>
      </c>
    </row>
    <row r="1368" spans="1:8" x14ac:dyDescent="0.35">
      <c r="A1368" t="s">
        <v>8</v>
      </c>
      <c r="B1368" t="s">
        <v>1157</v>
      </c>
      <c r="C1368">
        <v>5</v>
      </c>
      <c r="D1368">
        <v>-341.185</v>
      </c>
      <c r="E1368" t="s">
        <v>1163</v>
      </c>
      <c r="F1368" t="s">
        <v>1176</v>
      </c>
      <c r="G1368" s="4">
        <v>1</v>
      </c>
      <c r="H1368" t="s">
        <v>1306</v>
      </c>
    </row>
    <row r="1369" spans="1:8" x14ac:dyDescent="0.35">
      <c r="A1369" t="s">
        <v>8</v>
      </c>
      <c r="B1369" t="s">
        <v>1157</v>
      </c>
      <c r="C1369">
        <v>5</v>
      </c>
      <c r="D1369">
        <v>-337.80500000000001</v>
      </c>
      <c r="E1369" t="s">
        <v>1163</v>
      </c>
      <c r="F1369" t="s">
        <v>1167</v>
      </c>
      <c r="G1369" s="4">
        <v>4</v>
      </c>
      <c r="H1369" t="s">
        <v>1307</v>
      </c>
    </row>
    <row r="1370" spans="1:8" x14ac:dyDescent="0.35">
      <c r="A1370" t="s">
        <v>8</v>
      </c>
      <c r="B1370" t="s">
        <v>1157</v>
      </c>
      <c r="C1370">
        <v>5</v>
      </c>
      <c r="D1370">
        <v>-337.73500000000001</v>
      </c>
      <c r="E1370" t="s">
        <v>1158</v>
      </c>
      <c r="F1370" t="s">
        <v>1161</v>
      </c>
      <c r="G1370" s="4">
        <v>4</v>
      </c>
      <c r="H1370" t="s">
        <v>1308</v>
      </c>
    </row>
    <row r="1371" spans="1:8" x14ac:dyDescent="0.35">
      <c r="A1371" t="s">
        <v>8</v>
      </c>
      <c r="B1371" t="s">
        <v>1157</v>
      </c>
      <c r="C1371">
        <v>5</v>
      </c>
      <c r="D1371">
        <v>-336.779</v>
      </c>
      <c r="E1371" t="s">
        <v>1163</v>
      </c>
      <c r="F1371" t="s">
        <v>1169</v>
      </c>
      <c r="G1371" s="4">
        <v>2</v>
      </c>
      <c r="H1371" t="s">
        <v>1309</v>
      </c>
    </row>
    <row r="1372" spans="1:8" x14ac:dyDescent="0.35">
      <c r="A1372" t="s">
        <v>8</v>
      </c>
      <c r="B1372" t="s">
        <v>1157</v>
      </c>
      <c r="C1372">
        <v>5</v>
      </c>
      <c r="D1372">
        <v>-334.94699999999898</v>
      </c>
      <c r="E1372" t="s">
        <v>1158</v>
      </c>
      <c r="F1372" t="s">
        <v>1159</v>
      </c>
      <c r="G1372" s="4">
        <v>3</v>
      </c>
      <c r="H1372" t="s">
        <v>1310</v>
      </c>
    </row>
    <row r="1373" spans="1:8" x14ac:dyDescent="0.35">
      <c r="A1373" t="s">
        <v>8</v>
      </c>
      <c r="B1373" t="s">
        <v>1157</v>
      </c>
      <c r="C1373">
        <v>5</v>
      </c>
      <c r="D1373">
        <v>-327.02499999999998</v>
      </c>
      <c r="E1373" t="s">
        <v>1158</v>
      </c>
      <c r="F1373" t="s">
        <v>1173</v>
      </c>
      <c r="G1373" s="4">
        <v>2</v>
      </c>
      <c r="H1373" t="s">
        <v>1311</v>
      </c>
    </row>
    <row r="1374" spans="1:8" x14ac:dyDescent="0.35">
      <c r="A1374" t="s">
        <v>8</v>
      </c>
      <c r="B1374" t="s">
        <v>1157</v>
      </c>
      <c r="C1374">
        <v>5</v>
      </c>
      <c r="D1374">
        <v>-326.88099999999997</v>
      </c>
      <c r="E1374" t="s">
        <v>1158</v>
      </c>
      <c r="F1374" t="s">
        <v>1159</v>
      </c>
      <c r="G1374" s="4">
        <v>3</v>
      </c>
      <c r="H1374" t="s">
        <v>1312</v>
      </c>
    </row>
    <row r="1375" spans="1:8" x14ac:dyDescent="0.35">
      <c r="A1375" t="s">
        <v>8</v>
      </c>
      <c r="B1375" t="s">
        <v>1157</v>
      </c>
      <c r="C1375">
        <v>5</v>
      </c>
      <c r="D1375">
        <v>-326.846</v>
      </c>
      <c r="E1375" t="s">
        <v>1158</v>
      </c>
      <c r="F1375" t="s">
        <v>1161</v>
      </c>
      <c r="G1375" s="4">
        <v>4</v>
      </c>
      <c r="H1375" t="s">
        <v>1313</v>
      </c>
    </row>
    <row r="1376" spans="1:8" x14ac:dyDescent="0.35">
      <c r="A1376" t="s">
        <v>8</v>
      </c>
      <c r="B1376" t="s">
        <v>1157</v>
      </c>
      <c r="C1376">
        <v>5</v>
      </c>
      <c r="D1376">
        <v>-324.822</v>
      </c>
      <c r="E1376" t="s">
        <v>1163</v>
      </c>
      <c r="F1376" t="s">
        <v>1164</v>
      </c>
      <c r="G1376" s="4">
        <v>3</v>
      </c>
      <c r="H1376" t="s">
        <v>1314</v>
      </c>
    </row>
    <row r="1377" spans="1:8" x14ac:dyDescent="0.35">
      <c r="A1377" t="s">
        <v>8</v>
      </c>
      <c r="B1377" t="s">
        <v>1157</v>
      </c>
      <c r="C1377">
        <v>5</v>
      </c>
      <c r="D1377">
        <v>-317.02699999999999</v>
      </c>
      <c r="E1377" t="s">
        <v>1158</v>
      </c>
      <c r="F1377" t="s">
        <v>1161</v>
      </c>
      <c r="G1377" s="4">
        <v>4</v>
      </c>
      <c r="H1377" t="s">
        <v>1315</v>
      </c>
    </row>
    <row r="1378" spans="1:8" x14ac:dyDescent="0.35">
      <c r="A1378" t="s">
        <v>8</v>
      </c>
      <c r="B1378" t="s">
        <v>1157</v>
      </c>
      <c r="C1378">
        <v>5</v>
      </c>
      <c r="D1378">
        <v>-311.33999999999997</v>
      </c>
      <c r="E1378" t="s">
        <v>1163</v>
      </c>
      <c r="F1378" t="s">
        <v>1169</v>
      </c>
      <c r="G1378" s="4">
        <v>2</v>
      </c>
      <c r="H1378" t="s">
        <v>1316</v>
      </c>
    </row>
    <row r="1379" spans="1:8" x14ac:dyDescent="0.35">
      <c r="A1379" t="s">
        <v>8</v>
      </c>
      <c r="B1379" t="s">
        <v>1157</v>
      </c>
      <c r="C1379">
        <v>5</v>
      </c>
      <c r="D1379">
        <v>-310.11200000000002</v>
      </c>
      <c r="E1379" t="s">
        <v>1163</v>
      </c>
      <c r="F1379" t="s">
        <v>1176</v>
      </c>
      <c r="G1379" s="4">
        <v>1</v>
      </c>
      <c r="H1379" t="s">
        <v>1317</v>
      </c>
    </row>
    <row r="1380" spans="1:8" x14ac:dyDescent="0.35">
      <c r="A1380" t="s">
        <v>8</v>
      </c>
      <c r="B1380" t="s">
        <v>1157</v>
      </c>
      <c r="C1380">
        <v>5</v>
      </c>
      <c r="D1380">
        <v>-309.10500000000002</v>
      </c>
      <c r="E1380" t="s">
        <v>1158</v>
      </c>
      <c r="F1380" t="s">
        <v>1159</v>
      </c>
      <c r="G1380" s="4">
        <v>3</v>
      </c>
      <c r="H1380" t="s">
        <v>1318</v>
      </c>
    </row>
    <row r="1381" spans="1:8" x14ac:dyDescent="0.35">
      <c r="A1381" t="s">
        <v>8</v>
      </c>
      <c r="B1381" t="s">
        <v>1157</v>
      </c>
      <c r="C1381">
        <v>5</v>
      </c>
      <c r="D1381">
        <v>-305.61399999999998</v>
      </c>
      <c r="E1381" t="s">
        <v>1158</v>
      </c>
      <c r="F1381" t="s">
        <v>1161</v>
      </c>
      <c r="G1381" s="4">
        <v>4</v>
      </c>
      <c r="H1381" t="s">
        <v>136</v>
      </c>
    </row>
    <row r="1382" spans="1:8" x14ac:dyDescent="0.35">
      <c r="A1382" t="s">
        <v>8</v>
      </c>
      <c r="B1382" t="s">
        <v>1157</v>
      </c>
      <c r="C1382">
        <v>5</v>
      </c>
      <c r="D1382">
        <v>-304.43599999999998</v>
      </c>
      <c r="E1382" t="s">
        <v>1158</v>
      </c>
      <c r="F1382" t="s">
        <v>1182</v>
      </c>
      <c r="G1382" s="4">
        <v>1</v>
      </c>
      <c r="H1382" t="s">
        <v>1319</v>
      </c>
    </row>
    <row r="1383" spans="1:8" x14ac:dyDescent="0.35">
      <c r="A1383" t="s">
        <v>8</v>
      </c>
      <c r="B1383" t="s">
        <v>1157</v>
      </c>
      <c r="C1383">
        <v>5</v>
      </c>
      <c r="D1383">
        <v>-301.66500000000002</v>
      </c>
      <c r="E1383" t="s">
        <v>1158</v>
      </c>
      <c r="F1383" t="s">
        <v>1182</v>
      </c>
      <c r="G1383" s="4">
        <v>1</v>
      </c>
      <c r="H1383" t="s">
        <v>1320</v>
      </c>
    </row>
    <row r="1384" spans="1:8" x14ac:dyDescent="0.35">
      <c r="A1384" t="s">
        <v>8</v>
      </c>
      <c r="B1384" t="s">
        <v>1157</v>
      </c>
      <c r="C1384">
        <v>5</v>
      </c>
      <c r="D1384">
        <v>-295.238</v>
      </c>
      <c r="E1384" t="s">
        <v>1163</v>
      </c>
      <c r="F1384" t="s">
        <v>1169</v>
      </c>
      <c r="G1384" s="4">
        <v>2</v>
      </c>
      <c r="H1384" t="s">
        <v>1321</v>
      </c>
    </row>
    <row r="1385" spans="1:8" x14ac:dyDescent="0.35">
      <c r="A1385" t="s">
        <v>8</v>
      </c>
      <c r="B1385" t="s">
        <v>1157</v>
      </c>
      <c r="C1385">
        <v>5</v>
      </c>
      <c r="D1385">
        <v>-290.832999999999</v>
      </c>
      <c r="E1385" t="s">
        <v>1158</v>
      </c>
      <c r="F1385" t="s">
        <v>1182</v>
      </c>
      <c r="G1385" s="4">
        <v>1</v>
      </c>
      <c r="H1385" t="s">
        <v>1322</v>
      </c>
    </row>
    <row r="1386" spans="1:8" x14ac:dyDescent="0.35">
      <c r="A1386" t="s">
        <v>8</v>
      </c>
      <c r="B1386" t="s">
        <v>1157</v>
      </c>
      <c r="C1386">
        <v>5</v>
      </c>
      <c r="D1386">
        <v>-289.613</v>
      </c>
      <c r="E1386" t="s">
        <v>1163</v>
      </c>
      <c r="F1386" t="s">
        <v>1164</v>
      </c>
      <c r="G1386" s="4">
        <v>3</v>
      </c>
      <c r="H1386" t="s">
        <v>1323</v>
      </c>
    </row>
    <row r="1387" spans="1:8" x14ac:dyDescent="0.35">
      <c r="A1387" t="s">
        <v>8</v>
      </c>
      <c r="B1387" t="s">
        <v>1157</v>
      </c>
      <c r="C1387">
        <v>5</v>
      </c>
      <c r="D1387">
        <v>-287.13400000000001</v>
      </c>
      <c r="E1387" t="s">
        <v>1158</v>
      </c>
      <c r="F1387" t="s">
        <v>1159</v>
      </c>
      <c r="G1387" s="4">
        <v>3</v>
      </c>
      <c r="H1387" t="s">
        <v>1324</v>
      </c>
    </row>
    <row r="1388" spans="1:8" x14ac:dyDescent="0.35">
      <c r="A1388" t="s">
        <v>8</v>
      </c>
      <c r="B1388" t="s">
        <v>1157</v>
      </c>
      <c r="C1388">
        <v>5</v>
      </c>
      <c r="D1388">
        <v>-282.8</v>
      </c>
      <c r="E1388" t="s">
        <v>1163</v>
      </c>
      <c r="F1388" t="s">
        <v>1176</v>
      </c>
      <c r="G1388" s="4">
        <v>1</v>
      </c>
      <c r="H1388" t="s">
        <v>411</v>
      </c>
    </row>
    <row r="1389" spans="1:8" x14ac:dyDescent="0.35">
      <c r="A1389" t="s">
        <v>8</v>
      </c>
      <c r="B1389" t="s">
        <v>1157</v>
      </c>
      <c r="C1389">
        <v>5</v>
      </c>
      <c r="D1389">
        <v>-279.332999999999</v>
      </c>
      <c r="E1389" t="s">
        <v>1158</v>
      </c>
      <c r="F1389" t="s">
        <v>1182</v>
      </c>
      <c r="G1389" s="4">
        <v>1</v>
      </c>
      <c r="H1389" t="s">
        <v>1325</v>
      </c>
    </row>
    <row r="1390" spans="1:8" x14ac:dyDescent="0.35">
      <c r="A1390" t="s">
        <v>8</v>
      </c>
      <c r="B1390" t="s">
        <v>1157</v>
      </c>
      <c r="C1390">
        <v>5</v>
      </c>
      <c r="D1390">
        <v>-277.822</v>
      </c>
      <c r="E1390" t="s">
        <v>1158</v>
      </c>
      <c r="F1390" t="s">
        <v>1159</v>
      </c>
      <c r="G1390" s="4">
        <v>3</v>
      </c>
      <c r="H1390" t="s">
        <v>1326</v>
      </c>
    </row>
    <row r="1391" spans="1:8" x14ac:dyDescent="0.35">
      <c r="A1391" t="s">
        <v>8</v>
      </c>
      <c r="B1391" t="s">
        <v>1157</v>
      </c>
      <c r="C1391">
        <v>5</v>
      </c>
      <c r="D1391">
        <v>-276.05900000000003</v>
      </c>
      <c r="E1391" t="s">
        <v>1163</v>
      </c>
      <c r="F1391" t="s">
        <v>1167</v>
      </c>
      <c r="G1391" s="4">
        <v>4</v>
      </c>
      <c r="H1391" t="s">
        <v>1327</v>
      </c>
    </row>
    <row r="1392" spans="1:8" x14ac:dyDescent="0.35">
      <c r="A1392" t="s">
        <v>8</v>
      </c>
      <c r="B1392" t="s">
        <v>1157</v>
      </c>
      <c r="C1392">
        <v>5</v>
      </c>
      <c r="D1392">
        <v>-272.036</v>
      </c>
      <c r="E1392" t="s">
        <v>1158</v>
      </c>
      <c r="F1392" t="s">
        <v>1182</v>
      </c>
      <c r="G1392" s="4">
        <v>1</v>
      </c>
      <c r="H1392" t="s">
        <v>1328</v>
      </c>
    </row>
    <row r="1393" spans="1:8" x14ac:dyDescent="0.35">
      <c r="A1393" t="s">
        <v>8</v>
      </c>
      <c r="B1393" t="s">
        <v>1157</v>
      </c>
      <c r="C1393">
        <v>5</v>
      </c>
      <c r="D1393">
        <v>-268.57400000000001</v>
      </c>
      <c r="E1393" t="s">
        <v>1158</v>
      </c>
      <c r="F1393" t="s">
        <v>1161</v>
      </c>
      <c r="G1393" s="4">
        <v>4</v>
      </c>
      <c r="H1393" t="s">
        <v>1329</v>
      </c>
    </row>
    <row r="1394" spans="1:8" x14ac:dyDescent="0.35">
      <c r="A1394" t="s">
        <v>8</v>
      </c>
      <c r="B1394" t="s">
        <v>1157</v>
      </c>
      <c r="C1394">
        <v>5</v>
      </c>
      <c r="D1394">
        <v>-262.09500000000003</v>
      </c>
      <c r="E1394" t="s">
        <v>1158</v>
      </c>
      <c r="F1394" t="s">
        <v>1161</v>
      </c>
      <c r="G1394" s="4">
        <v>4</v>
      </c>
      <c r="H1394" t="s">
        <v>1330</v>
      </c>
    </row>
    <row r="1395" spans="1:8" x14ac:dyDescent="0.35">
      <c r="A1395" t="s">
        <v>8</v>
      </c>
      <c r="B1395" t="s">
        <v>1157</v>
      </c>
      <c r="C1395">
        <v>5</v>
      </c>
      <c r="D1395">
        <v>-262.06099999999998</v>
      </c>
      <c r="E1395" t="s">
        <v>1163</v>
      </c>
      <c r="F1395" t="s">
        <v>1169</v>
      </c>
      <c r="G1395" s="4">
        <v>2</v>
      </c>
      <c r="H1395" t="s">
        <v>1331</v>
      </c>
    </row>
    <row r="1396" spans="1:8" x14ac:dyDescent="0.35">
      <c r="A1396" t="s">
        <v>8</v>
      </c>
      <c r="B1396" t="s">
        <v>1157</v>
      </c>
      <c r="C1396">
        <v>5</v>
      </c>
      <c r="D1396">
        <v>-260.06299999999999</v>
      </c>
      <c r="E1396" t="s">
        <v>1158</v>
      </c>
      <c r="F1396" t="s">
        <v>1173</v>
      </c>
      <c r="G1396" s="4">
        <v>2</v>
      </c>
      <c r="H1396" t="s">
        <v>1332</v>
      </c>
    </row>
    <row r="1397" spans="1:8" x14ac:dyDescent="0.35">
      <c r="A1397" t="s">
        <v>8</v>
      </c>
      <c r="B1397" t="s">
        <v>1157</v>
      </c>
      <c r="C1397">
        <v>5</v>
      </c>
      <c r="D1397">
        <v>-258.80599999999998</v>
      </c>
      <c r="E1397" t="s">
        <v>1158</v>
      </c>
      <c r="F1397" t="s">
        <v>1159</v>
      </c>
      <c r="G1397" s="4">
        <v>3</v>
      </c>
      <c r="H1397" t="s">
        <v>1333</v>
      </c>
    </row>
    <row r="1398" spans="1:8" x14ac:dyDescent="0.35">
      <c r="A1398" t="s">
        <v>8</v>
      </c>
      <c r="B1398" t="s">
        <v>1157</v>
      </c>
      <c r="C1398">
        <v>5</v>
      </c>
      <c r="D1398">
        <v>-254.58199999999999</v>
      </c>
      <c r="E1398" t="s">
        <v>1158</v>
      </c>
      <c r="F1398" t="s">
        <v>1182</v>
      </c>
      <c r="G1398" s="4">
        <v>1</v>
      </c>
      <c r="H1398" t="s">
        <v>422</v>
      </c>
    </row>
    <row r="1399" spans="1:8" x14ac:dyDescent="0.35">
      <c r="A1399" t="s">
        <v>8</v>
      </c>
      <c r="B1399" t="s">
        <v>1157</v>
      </c>
      <c r="C1399">
        <v>5</v>
      </c>
      <c r="D1399">
        <v>-249.83</v>
      </c>
      <c r="E1399" t="s">
        <v>1158</v>
      </c>
      <c r="F1399" t="s">
        <v>1159</v>
      </c>
      <c r="G1399" s="4">
        <v>3</v>
      </c>
      <c r="H1399" t="s">
        <v>1334</v>
      </c>
    </row>
    <row r="1400" spans="1:8" x14ac:dyDescent="0.35">
      <c r="A1400" t="s">
        <v>8</v>
      </c>
      <c r="B1400" t="s">
        <v>1157</v>
      </c>
      <c r="C1400">
        <v>5</v>
      </c>
      <c r="D1400">
        <v>-247.30199999999999</v>
      </c>
      <c r="E1400" t="s">
        <v>1158</v>
      </c>
      <c r="F1400" t="s">
        <v>1159</v>
      </c>
      <c r="G1400" s="4">
        <v>3</v>
      </c>
      <c r="H1400" t="s">
        <v>1335</v>
      </c>
    </row>
    <row r="1401" spans="1:8" x14ac:dyDescent="0.35">
      <c r="A1401" t="s">
        <v>8</v>
      </c>
      <c r="B1401" t="s">
        <v>1157</v>
      </c>
      <c r="C1401">
        <v>5</v>
      </c>
      <c r="D1401">
        <v>-241.31200000000001</v>
      </c>
      <c r="E1401" t="s">
        <v>1158</v>
      </c>
      <c r="F1401" t="s">
        <v>1159</v>
      </c>
      <c r="G1401" s="4">
        <v>3</v>
      </c>
      <c r="H1401" t="s">
        <v>1336</v>
      </c>
    </row>
    <row r="1402" spans="1:8" x14ac:dyDescent="0.35">
      <c r="A1402" t="s">
        <v>8</v>
      </c>
      <c r="B1402" t="s">
        <v>1157</v>
      </c>
      <c r="C1402">
        <v>5</v>
      </c>
      <c r="D1402">
        <v>-238.51400000000001</v>
      </c>
      <c r="E1402" t="s">
        <v>1158</v>
      </c>
      <c r="F1402" t="s">
        <v>1159</v>
      </c>
      <c r="G1402" s="4">
        <v>3</v>
      </c>
      <c r="H1402" t="s">
        <v>1337</v>
      </c>
    </row>
    <row r="1403" spans="1:8" x14ac:dyDescent="0.35">
      <c r="A1403" t="s">
        <v>8</v>
      </c>
      <c r="B1403" t="s">
        <v>1157</v>
      </c>
      <c r="C1403">
        <v>5</v>
      </c>
      <c r="D1403">
        <v>-237.14400000000001</v>
      </c>
      <c r="E1403" t="s">
        <v>1158</v>
      </c>
      <c r="F1403" t="s">
        <v>1173</v>
      </c>
      <c r="G1403" s="4">
        <v>2</v>
      </c>
      <c r="H1403" t="s">
        <v>1338</v>
      </c>
    </row>
    <row r="1404" spans="1:8" x14ac:dyDescent="0.35">
      <c r="A1404" t="s">
        <v>8</v>
      </c>
      <c r="B1404" t="s">
        <v>1157</v>
      </c>
      <c r="C1404">
        <v>5</v>
      </c>
      <c r="D1404">
        <v>-234.01300000000001</v>
      </c>
      <c r="E1404" t="s">
        <v>1158</v>
      </c>
      <c r="F1404" t="s">
        <v>1182</v>
      </c>
      <c r="G1404" s="4">
        <v>1</v>
      </c>
      <c r="H1404" t="s">
        <v>1339</v>
      </c>
    </row>
    <row r="1405" spans="1:8" x14ac:dyDescent="0.35">
      <c r="A1405" t="s">
        <v>8</v>
      </c>
      <c r="B1405" t="s">
        <v>1157</v>
      </c>
      <c r="C1405">
        <v>5</v>
      </c>
      <c r="D1405">
        <v>-231.017</v>
      </c>
      <c r="E1405" t="s">
        <v>1158</v>
      </c>
      <c r="F1405" t="s">
        <v>1161</v>
      </c>
      <c r="G1405" s="4">
        <v>4</v>
      </c>
      <c r="H1405" t="s">
        <v>1340</v>
      </c>
    </row>
    <row r="1406" spans="1:8" x14ac:dyDescent="0.35">
      <c r="A1406" t="s">
        <v>8</v>
      </c>
      <c r="B1406" t="s">
        <v>1157</v>
      </c>
      <c r="C1406">
        <v>5</v>
      </c>
      <c r="D1406">
        <v>-228.19499999999999</v>
      </c>
      <c r="E1406" t="s">
        <v>1163</v>
      </c>
      <c r="F1406" t="s">
        <v>1176</v>
      </c>
      <c r="G1406" s="4">
        <v>1</v>
      </c>
      <c r="H1406" t="s">
        <v>1341</v>
      </c>
    </row>
    <row r="1407" spans="1:8" x14ac:dyDescent="0.35">
      <c r="A1407" t="s">
        <v>8</v>
      </c>
      <c r="B1407" t="s">
        <v>1157</v>
      </c>
      <c r="C1407">
        <v>5</v>
      </c>
      <c r="D1407">
        <v>-227.917</v>
      </c>
      <c r="E1407" t="s">
        <v>1158</v>
      </c>
      <c r="F1407" t="s">
        <v>1182</v>
      </c>
      <c r="G1407" s="4">
        <v>1</v>
      </c>
      <c r="H1407" t="s">
        <v>1342</v>
      </c>
    </row>
    <row r="1408" spans="1:8" x14ac:dyDescent="0.35">
      <c r="A1408" t="s">
        <v>8</v>
      </c>
      <c r="B1408" t="s">
        <v>1157</v>
      </c>
      <c r="C1408">
        <v>5</v>
      </c>
      <c r="D1408">
        <v>-227.37099999999899</v>
      </c>
      <c r="E1408" t="s">
        <v>1163</v>
      </c>
      <c r="F1408" t="s">
        <v>1164</v>
      </c>
      <c r="G1408" s="4">
        <v>3</v>
      </c>
      <c r="H1408" t="s">
        <v>1343</v>
      </c>
    </row>
    <row r="1409" spans="1:8" x14ac:dyDescent="0.35">
      <c r="A1409" t="s">
        <v>8</v>
      </c>
      <c r="B1409" t="s">
        <v>1157</v>
      </c>
      <c r="C1409">
        <v>5</v>
      </c>
      <c r="D1409">
        <v>-226.53099999999901</v>
      </c>
      <c r="E1409" t="s">
        <v>1158</v>
      </c>
      <c r="F1409" t="s">
        <v>1161</v>
      </c>
      <c r="G1409" s="4">
        <v>4</v>
      </c>
      <c r="H1409" t="s">
        <v>1344</v>
      </c>
    </row>
    <row r="1410" spans="1:8" x14ac:dyDescent="0.35">
      <c r="A1410" t="s">
        <v>8</v>
      </c>
      <c r="B1410" t="s">
        <v>1157</v>
      </c>
      <c r="C1410">
        <v>5</v>
      </c>
      <c r="D1410">
        <v>-219.81200000000001</v>
      </c>
      <c r="E1410" t="s">
        <v>1163</v>
      </c>
      <c r="F1410" t="s">
        <v>1167</v>
      </c>
      <c r="G1410" s="4">
        <v>4</v>
      </c>
      <c r="H1410" t="s">
        <v>1345</v>
      </c>
    </row>
    <row r="1411" spans="1:8" x14ac:dyDescent="0.35">
      <c r="A1411" t="s">
        <v>8</v>
      </c>
      <c r="B1411" t="s">
        <v>1157</v>
      </c>
      <c r="C1411">
        <v>5</v>
      </c>
      <c r="D1411">
        <v>-219.298</v>
      </c>
      <c r="E1411" t="s">
        <v>1163</v>
      </c>
      <c r="F1411" t="s">
        <v>1176</v>
      </c>
      <c r="G1411" s="4">
        <v>1</v>
      </c>
      <c r="H1411" t="s">
        <v>1346</v>
      </c>
    </row>
    <row r="1412" spans="1:8" x14ac:dyDescent="0.35">
      <c r="A1412" t="s">
        <v>8</v>
      </c>
      <c r="B1412" t="s">
        <v>1157</v>
      </c>
      <c r="C1412">
        <v>5</v>
      </c>
      <c r="D1412">
        <v>-215.565</v>
      </c>
      <c r="E1412" t="s">
        <v>1158</v>
      </c>
      <c r="F1412" t="s">
        <v>1182</v>
      </c>
      <c r="G1412" s="4">
        <v>1</v>
      </c>
      <c r="H1412" t="s">
        <v>1347</v>
      </c>
    </row>
    <row r="1413" spans="1:8" x14ac:dyDescent="0.35">
      <c r="A1413" t="s">
        <v>8</v>
      </c>
      <c r="B1413" t="s">
        <v>1157</v>
      </c>
      <c r="C1413">
        <v>5</v>
      </c>
      <c r="D1413">
        <v>-213.02799999999999</v>
      </c>
      <c r="E1413" t="s">
        <v>1158</v>
      </c>
      <c r="F1413" t="s">
        <v>1159</v>
      </c>
      <c r="G1413" s="4">
        <v>3</v>
      </c>
      <c r="H1413" t="s">
        <v>1348</v>
      </c>
    </row>
    <row r="1414" spans="1:8" x14ac:dyDescent="0.35">
      <c r="A1414" t="s">
        <v>8</v>
      </c>
      <c r="B1414" t="s">
        <v>1157</v>
      </c>
      <c r="C1414">
        <v>5</v>
      </c>
      <c r="D1414">
        <v>-211.14599999999999</v>
      </c>
      <c r="E1414" t="s">
        <v>1163</v>
      </c>
      <c r="F1414" t="s">
        <v>1167</v>
      </c>
      <c r="G1414" s="4">
        <v>4</v>
      </c>
      <c r="H1414" t="s">
        <v>1349</v>
      </c>
    </row>
    <row r="1415" spans="1:8" x14ac:dyDescent="0.35">
      <c r="A1415" t="s">
        <v>8</v>
      </c>
      <c r="B1415" t="s">
        <v>1157</v>
      </c>
      <c r="C1415">
        <v>5</v>
      </c>
      <c r="D1415">
        <v>-204.07499999999999</v>
      </c>
      <c r="E1415" t="s">
        <v>1163</v>
      </c>
      <c r="F1415" t="s">
        <v>1176</v>
      </c>
      <c r="G1415" s="4">
        <v>1</v>
      </c>
      <c r="H1415" t="s">
        <v>1350</v>
      </c>
    </row>
    <row r="1416" spans="1:8" x14ac:dyDescent="0.35">
      <c r="A1416" t="s">
        <v>8</v>
      </c>
      <c r="B1416" t="s">
        <v>1157</v>
      </c>
      <c r="C1416">
        <v>5</v>
      </c>
      <c r="D1416">
        <v>-201.167</v>
      </c>
      <c r="E1416" t="s">
        <v>1163</v>
      </c>
      <c r="F1416" t="s">
        <v>1169</v>
      </c>
      <c r="G1416" s="4">
        <v>2</v>
      </c>
      <c r="H1416" t="s">
        <v>1351</v>
      </c>
    </row>
    <row r="1417" spans="1:8" x14ac:dyDescent="0.35">
      <c r="A1417" t="s">
        <v>8</v>
      </c>
      <c r="B1417" t="s">
        <v>1157</v>
      </c>
      <c r="C1417">
        <v>5</v>
      </c>
      <c r="D1417">
        <v>-200.75799999999899</v>
      </c>
      <c r="E1417" t="s">
        <v>1158</v>
      </c>
      <c r="F1417" t="s">
        <v>1161</v>
      </c>
      <c r="G1417" s="4">
        <v>4</v>
      </c>
      <c r="H1417" t="s">
        <v>1352</v>
      </c>
    </row>
    <row r="1418" spans="1:8" x14ac:dyDescent="0.35">
      <c r="A1418" t="s">
        <v>8</v>
      </c>
      <c r="B1418" t="s">
        <v>1157</v>
      </c>
      <c r="C1418">
        <v>5</v>
      </c>
      <c r="D1418">
        <v>-198.41900000000001</v>
      </c>
      <c r="E1418" t="s">
        <v>1158</v>
      </c>
      <c r="F1418" t="s">
        <v>1159</v>
      </c>
      <c r="G1418" s="4">
        <v>3</v>
      </c>
      <c r="H1418" t="s">
        <v>1353</v>
      </c>
    </row>
    <row r="1419" spans="1:8" x14ac:dyDescent="0.35">
      <c r="A1419" t="s">
        <v>8</v>
      </c>
      <c r="B1419" t="s">
        <v>1157</v>
      </c>
      <c r="C1419">
        <v>5</v>
      </c>
      <c r="D1419">
        <v>-194.62599999999901</v>
      </c>
      <c r="E1419" t="s">
        <v>1163</v>
      </c>
      <c r="F1419" t="s">
        <v>1169</v>
      </c>
      <c r="G1419" s="4">
        <v>2</v>
      </c>
      <c r="H1419" t="s">
        <v>1354</v>
      </c>
    </row>
    <row r="1420" spans="1:8" x14ac:dyDescent="0.35">
      <c r="A1420" t="s">
        <v>8</v>
      </c>
      <c r="B1420" t="s">
        <v>1157</v>
      </c>
      <c r="C1420">
        <v>5</v>
      </c>
      <c r="D1420">
        <v>-194.54</v>
      </c>
      <c r="E1420" t="s">
        <v>1158</v>
      </c>
      <c r="F1420" t="s">
        <v>1159</v>
      </c>
      <c r="G1420" s="4">
        <v>3</v>
      </c>
      <c r="H1420" t="s">
        <v>1355</v>
      </c>
    </row>
    <row r="1421" spans="1:8" x14ac:dyDescent="0.35">
      <c r="A1421" t="s">
        <v>8</v>
      </c>
      <c r="B1421" t="s">
        <v>1157</v>
      </c>
      <c r="C1421">
        <v>5</v>
      </c>
      <c r="D1421">
        <v>-185.82499999999999</v>
      </c>
      <c r="E1421" t="s">
        <v>1163</v>
      </c>
      <c r="F1421" t="s">
        <v>1167</v>
      </c>
      <c r="G1421" s="4">
        <v>4</v>
      </c>
      <c r="H1421" t="s">
        <v>1356</v>
      </c>
    </row>
    <row r="1422" spans="1:8" x14ac:dyDescent="0.35">
      <c r="A1422" t="s">
        <v>8</v>
      </c>
      <c r="B1422" t="s">
        <v>1157</v>
      </c>
      <c r="C1422">
        <v>5</v>
      </c>
      <c r="D1422">
        <v>-185.57299999999901</v>
      </c>
      <c r="E1422" t="s">
        <v>1163</v>
      </c>
      <c r="F1422" t="s">
        <v>1164</v>
      </c>
      <c r="G1422" s="4">
        <v>3</v>
      </c>
      <c r="H1422" t="s">
        <v>1357</v>
      </c>
    </row>
    <row r="1423" spans="1:8" x14ac:dyDescent="0.35">
      <c r="A1423" t="s">
        <v>8</v>
      </c>
      <c r="B1423" t="s">
        <v>1157</v>
      </c>
      <c r="C1423">
        <v>5</v>
      </c>
      <c r="D1423">
        <v>-185.34700000000001</v>
      </c>
      <c r="E1423" t="s">
        <v>1158</v>
      </c>
      <c r="F1423" t="s">
        <v>1161</v>
      </c>
      <c r="G1423" s="4">
        <v>4</v>
      </c>
      <c r="H1423" t="s">
        <v>1358</v>
      </c>
    </row>
    <row r="1424" spans="1:8" x14ac:dyDescent="0.35">
      <c r="A1424" t="s">
        <v>8</v>
      </c>
      <c r="B1424" t="s">
        <v>1157</v>
      </c>
      <c r="C1424">
        <v>5</v>
      </c>
      <c r="D1424">
        <v>-182.863</v>
      </c>
      <c r="E1424" t="s">
        <v>1158</v>
      </c>
      <c r="F1424" t="s">
        <v>1159</v>
      </c>
      <c r="G1424" s="4">
        <v>3</v>
      </c>
      <c r="H1424" t="s">
        <v>1359</v>
      </c>
    </row>
    <row r="1425" spans="1:8" x14ac:dyDescent="0.35">
      <c r="A1425" t="s">
        <v>8</v>
      </c>
      <c r="B1425" t="s">
        <v>1157</v>
      </c>
      <c r="C1425">
        <v>5</v>
      </c>
      <c r="D1425">
        <v>-173.55699999999999</v>
      </c>
      <c r="E1425" t="s">
        <v>1158</v>
      </c>
      <c r="F1425" t="s">
        <v>1173</v>
      </c>
      <c r="G1425" s="4">
        <v>2</v>
      </c>
      <c r="H1425" t="s">
        <v>1360</v>
      </c>
    </row>
    <row r="1426" spans="1:8" x14ac:dyDescent="0.35">
      <c r="A1426" t="s">
        <v>8</v>
      </c>
      <c r="B1426" t="s">
        <v>1157</v>
      </c>
      <c r="C1426">
        <v>5</v>
      </c>
      <c r="D1426">
        <v>-169.345</v>
      </c>
      <c r="E1426" t="s">
        <v>1158</v>
      </c>
      <c r="F1426" t="s">
        <v>1182</v>
      </c>
      <c r="G1426" s="4">
        <v>1</v>
      </c>
      <c r="H1426" t="s">
        <v>1361</v>
      </c>
    </row>
    <row r="1427" spans="1:8" x14ac:dyDescent="0.35">
      <c r="A1427" t="s">
        <v>8</v>
      </c>
      <c r="B1427" t="s">
        <v>1157</v>
      </c>
      <c r="C1427">
        <v>5</v>
      </c>
      <c r="D1427">
        <v>-167.20500000000001</v>
      </c>
      <c r="E1427" t="s">
        <v>1158</v>
      </c>
      <c r="F1427" t="s">
        <v>1182</v>
      </c>
      <c r="G1427" s="4">
        <v>1</v>
      </c>
      <c r="H1427" t="s">
        <v>1362</v>
      </c>
    </row>
    <row r="1428" spans="1:8" x14ac:dyDescent="0.35">
      <c r="A1428" t="s">
        <v>8</v>
      </c>
      <c r="B1428" t="s">
        <v>1157</v>
      </c>
      <c r="C1428">
        <v>5</v>
      </c>
      <c r="D1428">
        <v>-163.166</v>
      </c>
      <c r="E1428" t="s">
        <v>1163</v>
      </c>
      <c r="F1428" t="s">
        <v>1164</v>
      </c>
      <c r="G1428" s="4">
        <v>3</v>
      </c>
      <c r="H1428" t="s">
        <v>1363</v>
      </c>
    </row>
    <row r="1429" spans="1:8" x14ac:dyDescent="0.35">
      <c r="A1429" t="s">
        <v>8</v>
      </c>
      <c r="B1429" t="s">
        <v>1157</v>
      </c>
      <c r="C1429">
        <v>5</v>
      </c>
      <c r="D1429">
        <v>-161.63</v>
      </c>
      <c r="E1429" t="s">
        <v>1158</v>
      </c>
      <c r="F1429" t="s">
        <v>1173</v>
      </c>
      <c r="G1429" s="4">
        <v>2</v>
      </c>
      <c r="H1429" t="s">
        <v>1364</v>
      </c>
    </row>
    <row r="1430" spans="1:8" x14ac:dyDescent="0.35">
      <c r="A1430" t="s">
        <v>8</v>
      </c>
      <c r="B1430" t="s">
        <v>1157</v>
      </c>
      <c r="C1430">
        <v>5</v>
      </c>
      <c r="D1430">
        <v>-155.56799999999899</v>
      </c>
      <c r="E1430" t="s">
        <v>1158</v>
      </c>
      <c r="F1430" t="s">
        <v>1159</v>
      </c>
      <c r="G1430" s="4">
        <v>3</v>
      </c>
      <c r="H1430" t="s">
        <v>1365</v>
      </c>
    </row>
    <row r="1431" spans="1:8" x14ac:dyDescent="0.35">
      <c r="A1431" t="s">
        <v>8</v>
      </c>
      <c r="B1431" t="s">
        <v>1157</v>
      </c>
      <c r="C1431">
        <v>5</v>
      </c>
      <c r="D1431">
        <v>-153.577</v>
      </c>
      <c r="E1431" t="s">
        <v>1158</v>
      </c>
      <c r="F1431" t="s">
        <v>1159</v>
      </c>
      <c r="G1431" s="4">
        <v>3</v>
      </c>
      <c r="H1431" t="s">
        <v>1366</v>
      </c>
    </row>
    <row r="1432" spans="1:8" x14ac:dyDescent="0.35">
      <c r="A1432" t="s">
        <v>8</v>
      </c>
      <c r="B1432" t="s">
        <v>1157</v>
      </c>
      <c r="C1432">
        <v>5</v>
      </c>
      <c r="D1432">
        <v>-153.20699999999999</v>
      </c>
      <c r="E1432" t="s">
        <v>1163</v>
      </c>
      <c r="F1432" t="s">
        <v>1169</v>
      </c>
      <c r="G1432" s="4">
        <v>2</v>
      </c>
      <c r="H1432" t="s">
        <v>1367</v>
      </c>
    </row>
    <row r="1433" spans="1:8" x14ac:dyDescent="0.35">
      <c r="A1433" t="s">
        <v>8</v>
      </c>
      <c r="B1433" t="s">
        <v>1157</v>
      </c>
      <c r="C1433">
        <v>5</v>
      </c>
      <c r="D1433">
        <v>-149.82900000000001</v>
      </c>
      <c r="E1433" t="s">
        <v>1158</v>
      </c>
      <c r="F1433" t="s">
        <v>1173</v>
      </c>
      <c r="G1433" s="4">
        <v>2</v>
      </c>
      <c r="H1433" t="s">
        <v>1368</v>
      </c>
    </row>
    <row r="1434" spans="1:8" x14ac:dyDescent="0.35">
      <c r="A1434" t="s">
        <v>8</v>
      </c>
      <c r="B1434" t="s">
        <v>1157</v>
      </c>
      <c r="C1434">
        <v>5</v>
      </c>
      <c r="D1434">
        <v>-149.32299999999901</v>
      </c>
      <c r="E1434" t="s">
        <v>1163</v>
      </c>
      <c r="F1434" t="s">
        <v>1176</v>
      </c>
      <c r="G1434" s="4">
        <v>1</v>
      </c>
      <c r="H1434" t="s">
        <v>1369</v>
      </c>
    </row>
    <row r="1435" spans="1:8" x14ac:dyDescent="0.35">
      <c r="A1435" t="s">
        <v>8</v>
      </c>
      <c r="B1435" t="s">
        <v>1157</v>
      </c>
      <c r="C1435">
        <v>5</v>
      </c>
      <c r="D1435">
        <v>-147.661</v>
      </c>
      <c r="E1435" t="s">
        <v>1163</v>
      </c>
      <c r="F1435" t="s">
        <v>1169</v>
      </c>
      <c r="G1435" s="4">
        <v>2</v>
      </c>
      <c r="H1435" t="s">
        <v>1370</v>
      </c>
    </row>
    <row r="1436" spans="1:8" x14ac:dyDescent="0.35">
      <c r="A1436" t="s">
        <v>8</v>
      </c>
      <c r="B1436" t="s">
        <v>1157</v>
      </c>
      <c r="C1436">
        <v>5</v>
      </c>
      <c r="D1436">
        <v>-146.291</v>
      </c>
      <c r="E1436" t="s">
        <v>1158</v>
      </c>
      <c r="F1436" t="s">
        <v>1161</v>
      </c>
      <c r="G1436" s="4">
        <v>4</v>
      </c>
      <c r="H1436" t="s">
        <v>1371</v>
      </c>
    </row>
    <row r="1437" spans="1:8" x14ac:dyDescent="0.35">
      <c r="A1437" t="s">
        <v>8</v>
      </c>
      <c r="B1437" t="s">
        <v>1157</v>
      </c>
      <c r="C1437">
        <v>5</v>
      </c>
      <c r="D1437">
        <v>-143.48099999999999</v>
      </c>
      <c r="E1437" t="s">
        <v>1158</v>
      </c>
      <c r="F1437" t="s">
        <v>1159</v>
      </c>
      <c r="G1437" s="4">
        <v>3</v>
      </c>
      <c r="H1437" t="s">
        <v>1372</v>
      </c>
    </row>
    <row r="1438" spans="1:8" x14ac:dyDescent="0.35">
      <c r="A1438" t="s">
        <v>8</v>
      </c>
      <c r="B1438" t="s">
        <v>1157</v>
      </c>
      <c r="C1438">
        <v>5</v>
      </c>
      <c r="D1438">
        <v>-141.25700000000001</v>
      </c>
      <c r="E1438" t="s">
        <v>1163</v>
      </c>
      <c r="F1438" t="s">
        <v>1164</v>
      </c>
      <c r="G1438" s="4">
        <v>3</v>
      </c>
      <c r="H1438" t="s">
        <v>1373</v>
      </c>
    </row>
    <row r="1439" spans="1:8" x14ac:dyDescent="0.35">
      <c r="A1439" t="s">
        <v>8</v>
      </c>
      <c r="B1439" t="s">
        <v>1157</v>
      </c>
      <c r="C1439">
        <v>5</v>
      </c>
      <c r="D1439">
        <v>-139.083</v>
      </c>
      <c r="E1439" t="s">
        <v>1158</v>
      </c>
      <c r="F1439" t="s">
        <v>1161</v>
      </c>
      <c r="G1439" s="4">
        <v>4</v>
      </c>
      <c r="H1439" t="s">
        <v>1374</v>
      </c>
    </row>
    <row r="1440" spans="1:8" x14ac:dyDescent="0.35">
      <c r="A1440" t="s">
        <v>8</v>
      </c>
      <c r="B1440" t="s">
        <v>1157</v>
      </c>
      <c r="C1440">
        <v>5</v>
      </c>
      <c r="D1440">
        <v>-134.57499999999999</v>
      </c>
      <c r="E1440" t="s">
        <v>1158</v>
      </c>
      <c r="F1440" t="s">
        <v>1159</v>
      </c>
      <c r="G1440" s="4">
        <v>3</v>
      </c>
      <c r="H1440" t="s">
        <v>1375</v>
      </c>
    </row>
    <row r="1441" spans="1:8" x14ac:dyDescent="0.35">
      <c r="A1441" t="s">
        <v>8</v>
      </c>
      <c r="B1441" t="s">
        <v>1157</v>
      </c>
      <c r="C1441">
        <v>5</v>
      </c>
      <c r="D1441">
        <v>-133.30799999999999</v>
      </c>
      <c r="E1441" t="s">
        <v>1158</v>
      </c>
      <c r="F1441" t="s">
        <v>1182</v>
      </c>
      <c r="G1441" s="4">
        <v>1</v>
      </c>
      <c r="H1441" t="s">
        <v>1376</v>
      </c>
    </row>
    <row r="1442" spans="1:8" x14ac:dyDescent="0.35">
      <c r="A1442" t="s">
        <v>8</v>
      </c>
      <c r="B1442" t="s">
        <v>1157</v>
      </c>
      <c r="C1442">
        <v>5</v>
      </c>
      <c r="D1442">
        <v>-131.77000000000001</v>
      </c>
      <c r="E1442" t="s">
        <v>1163</v>
      </c>
      <c r="F1442" t="s">
        <v>1167</v>
      </c>
      <c r="G1442" s="4">
        <v>4</v>
      </c>
      <c r="H1442" t="s">
        <v>1377</v>
      </c>
    </row>
    <row r="1443" spans="1:8" x14ac:dyDescent="0.35">
      <c r="A1443" t="s">
        <v>8</v>
      </c>
      <c r="B1443" t="s">
        <v>1157</v>
      </c>
      <c r="C1443">
        <v>5</v>
      </c>
      <c r="D1443">
        <v>-129.05699999999999</v>
      </c>
      <c r="E1443" t="s">
        <v>1158</v>
      </c>
      <c r="F1443" t="s">
        <v>1161</v>
      </c>
      <c r="G1443" s="4">
        <v>4</v>
      </c>
      <c r="H1443" t="s">
        <v>1378</v>
      </c>
    </row>
    <row r="1444" spans="1:8" x14ac:dyDescent="0.35">
      <c r="A1444" t="s">
        <v>8</v>
      </c>
      <c r="B1444" t="s">
        <v>1157</v>
      </c>
      <c r="C1444">
        <v>5</v>
      </c>
      <c r="D1444">
        <v>-119.607999999999</v>
      </c>
      <c r="E1444" t="s">
        <v>1163</v>
      </c>
      <c r="F1444" t="s">
        <v>1176</v>
      </c>
      <c r="G1444" s="4">
        <v>1</v>
      </c>
      <c r="H1444" t="s">
        <v>1379</v>
      </c>
    </row>
    <row r="1445" spans="1:8" x14ac:dyDescent="0.35">
      <c r="A1445" t="s">
        <v>8</v>
      </c>
      <c r="B1445" t="s">
        <v>1157</v>
      </c>
      <c r="C1445">
        <v>5</v>
      </c>
      <c r="D1445">
        <v>-118.961</v>
      </c>
      <c r="E1445" t="s">
        <v>1158</v>
      </c>
      <c r="F1445" t="s">
        <v>1159</v>
      </c>
      <c r="G1445" s="4">
        <v>3</v>
      </c>
      <c r="H1445" t="s">
        <v>1380</v>
      </c>
    </row>
    <row r="1446" spans="1:8" x14ac:dyDescent="0.35">
      <c r="A1446" t="s">
        <v>8</v>
      </c>
      <c r="B1446" t="s">
        <v>1157</v>
      </c>
      <c r="C1446">
        <v>5</v>
      </c>
      <c r="D1446">
        <v>-114.78299999999901</v>
      </c>
      <c r="E1446" t="s">
        <v>1163</v>
      </c>
      <c r="F1446" t="s">
        <v>1169</v>
      </c>
      <c r="G1446" s="4">
        <v>2</v>
      </c>
      <c r="H1446" t="s">
        <v>1381</v>
      </c>
    </row>
    <row r="1447" spans="1:8" x14ac:dyDescent="0.35">
      <c r="A1447" t="s">
        <v>8</v>
      </c>
      <c r="B1447" t="s">
        <v>1157</v>
      </c>
      <c r="C1447">
        <v>5</v>
      </c>
      <c r="D1447">
        <v>-114.622</v>
      </c>
      <c r="E1447" t="s">
        <v>1158</v>
      </c>
      <c r="F1447" t="s">
        <v>1159</v>
      </c>
      <c r="G1447" s="4">
        <v>3</v>
      </c>
      <c r="H1447" t="s">
        <v>1285</v>
      </c>
    </row>
    <row r="1448" spans="1:8" x14ac:dyDescent="0.35">
      <c r="A1448" t="s">
        <v>8</v>
      </c>
      <c r="B1448" t="s">
        <v>1157</v>
      </c>
      <c r="C1448">
        <v>5</v>
      </c>
      <c r="D1448">
        <v>-114.26799999999901</v>
      </c>
      <c r="E1448" t="s">
        <v>1158</v>
      </c>
      <c r="F1448" t="s">
        <v>1173</v>
      </c>
      <c r="G1448" s="4">
        <v>2</v>
      </c>
      <c r="H1448" t="s">
        <v>1382</v>
      </c>
    </row>
    <row r="1449" spans="1:8" x14ac:dyDescent="0.35">
      <c r="A1449" t="s">
        <v>8</v>
      </c>
      <c r="B1449" t="s">
        <v>1157</v>
      </c>
      <c r="C1449">
        <v>5</v>
      </c>
      <c r="D1449">
        <v>-111.583</v>
      </c>
      <c r="E1449" t="s">
        <v>1158</v>
      </c>
      <c r="F1449" t="s">
        <v>1173</v>
      </c>
      <c r="G1449" s="4">
        <v>2</v>
      </c>
      <c r="H1449" t="s">
        <v>1383</v>
      </c>
    </row>
    <row r="1450" spans="1:8" x14ac:dyDescent="0.35">
      <c r="A1450" t="s">
        <v>8</v>
      </c>
      <c r="B1450" t="s">
        <v>1157</v>
      </c>
      <c r="C1450">
        <v>5</v>
      </c>
      <c r="D1450">
        <v>-105.98</v>
      </c>
      <c r="E1450" t="s">
        <v>1158</v>
      </c>
      <c r="F1450" t="s">
        <v>1161</v>
      </c>
      <c r="G1450" s="4">
        <v>4</v>
      </c>
      <c r="H1450" t="s">
        <v>1384</v>
      </c>
    </row>
    <row r="1451" spans="1:8" x14ac:dyDescent="0.35">
      <c r="A1451" t="s">
        <v>8</v>
      </c>
      <c r="B1451" t="s">
        <v>1157</v>
      </c>
      <c r="C1451">
        <v>5</v>
      </c>
      <c r="D1451">
        <v>-105.432</v>
      </c>
      <c r="E1451" t="s">
        <v>1163</v>
      </c>
      <c r="F1451" t="s">
        <v>1169</v>
      </c>
      <c r="G1451" s="4">
        <v>2</v>
      </c>
      <c r="H1451" t="s">
        <v>1385</v>
      </c>
    </row>
    <row r="1452" spans="1:8" x14ac:dyDescent="0.35">
      <c r="A1452" t="s">
        <v>8</v>
      </c>
      <c r="B1452" t="s">
        <v>1157</v>
      </c>
      <c r="C1452">
        <v>5</v>
      </c>
      <c r="D1452">
        <v>-102.694</v>
      </c>
      <c r="E1452" t="s">
        <v>1158</v>
      </c>
      <c r="F1452" t="s">
        <v>1182</v>
      </c>
      <c r="G1452" s="4">
        <v>1</v>
      </c>
      <c r="H1452" t="s">
        <v>422</v>
      </c>
    </row>
    <row r="1453" spans="1:8" x14ac:dyDescent="0.35">
      <c r="A1453" t="s">
        <v>8</v>
      </c>
      <c r="B1453" t="s">
        <v>1157</v>
      </c>
      <c r="C1453">
        <v>5</v>
      </c>
      <c r="D1453">
        <v>-101.61499999999999</v>
      </c>
      <c r="E1453" t="s">
        <v>1163</v>
      </c>
      <c r="F1453" t="s">
        <v>1164</v>
      </c>
      <c r="G1453" s="4">
        <v>3</v>
      </c>
      <c r="H1453" t="s">
        <v>1386</v>
      </c>
    </row>
    <row r="1454" spans="1:8" x14ac:dyDescent="0.35">
      <c r="A1454" t="s">
        <v>8</v>
      </c>
      <c r="B1454" t="s">
        <v>1157</v>
      </c>
      <c r="C1454">
        <v>5</v>
      </c>
      <c r="D1454">
        <v>-96.209000000000003</v>
      </c>
      <c r="E1454" t="s">
        <v>1158</v>
      </c>
      <c r="F1454" t="s">
        <v>1159</v>
      </c>
      <c r="G1454" s="4">
        <v>3</v>
      </c>
      <c r="H1454" t="s">
        <v>177</v>
      </c>
    </row>
    <row r="1455" spans="1:8" x14ac:dyDescent="0.35">
      <c r="A1455" t="s">
        <v>8</v>
      </c>
      <c r="B1455" t="s">
        <v>1157</v>
      </c>
      <c r="C1455">
        <v>5</v>
      </c>
      <c r="D1455">
        <v>-93.64</v>
      </c>
      <c r="E1455" t="s">
        <v>1163</v>
      </c>
      <c r="F1455" t="s">
        <v>1169</v>
      </c>
      <c r="G1455" s="4">
        <v>2</v>
      </c>
      <c r="H1455" t="s">
        <v>1387</v>
      </c>
    </row>
    <row r="1456" spans="1:8" x14ac:dyDescent="0.35">
      <c r="A1456" t="s">
        <v>8</v>
      </c>
      <c r="B1456" t="s">
        <v>1157</v>
      </c>
      <c r="C1456">
        <v>5</v>
      </c>
      <c r="D1456">
        <v>-92.966999999999999</v>
      </c>
      <c r="E1456" t="s">
        <v>1158</v>
      </c>
      <c r="F1456" t="s">
        <v>1159</v>
      </c>
      <c r="G1456" s="4">
        <v>3</v>
      </c>
      <c r="H1456" t="s">
        <v>1388</v>
      </c>
    </row>
    <row r="1457" spans="1:8" x14ac:dyDescent="0.35">
      <c r="A1457" t="s">
        <v>8</v>
      </c>
      <c r="B1457" t="s">
        <v>1157</v>
      </c>
      <c r="C1457">
        <v>5</v>
      </c>
      <c r="D1457">
        <v>-90.924999999999997</v>
      </c>
      <c r="E1457" t="s">
        <v>1158</v>
      </c>
      <c r="F1457" t="s">
        <v>1173</v>
      </c>
      <c r="G1457" s="4">
        <v>2</v>
      </c>
      <c r="H1457" t="s">
        <v>1389</v>
      </c>
    </row>
    <row r="1458" spans="1:8" x14ac:dyDescent="0.35">
      <c r="A1458" t="s">
        <v>8</v>
      </c>
      <c r="B1458" t="s">
        <v>1157</v>
      </c>
      <c r="C1458">
        <v>5</v>
      </c>
      <c r="D1458">
        <v>-87.542000000000002</v>
      </c>
      <c r="E1458" t="s">
        <v>1158</v>
      </c>
      <c r="F1458" t="s">
        <v>1159</v>
      </c>
      <c r="G1458" s="4">
        <v>3</v>
      </c>
      <c r="H1458" t="s">
        <v>1390</v>
      </c>
    </row>
    <row r="1459" spans="1:8" x14ac:dyDescent="0.35">
      <c r="A1459" t="s">
        <v>8</v>
      </c>
      <c r="B1459" t="s">
        <v>1157</v>
      </c>
      <c r="C1459">
        <v>5</v>
      </c>
      <c r="D1459">
        <v>-86.432000000000002</v>
      </c>
      <c r="E1459" t="s">
        <v>1163</v>
      </c>
      <c r="F1459" t="s">
        <v>1176</v>
      </c>
      <c r="G1459" s="4">
        <v>1</v>
      </c>
      <c r="H1459" t="s">
        <v>1391</v>
      </c>
    </row>
    <row r="1460" spans="1:8" x14ac:dyDescent="0.35">
      <c r="A1460" t="s">
        <v>8</v>
      </c>
      <c r="B1460" t="s">
        <v>1157</v>
      </c>
      <c r="C1460">
        <v>5</v>
      </c>
      <c r="D1460">
        <v>-85.41</v>
      </c>
      <c r="E1460" t="s">
        <v>1158</v>
      </c>
      <c r="F1460" t="s">
        <v>1161</v>
      </c>
      <c r="G1460" s="4">
        <v>4</v>
      </c>
      <c r="H1460" t="s">
        <v>1392</v>
      </c>
    </row>
    <row r="1461" spans="1:8" x14ac:dyDescent="0.35">
      <c r="A1461" t="s">
        <v>8</v>
      </c>
      <c r="B1461" t="s">
        <v>1157</v>
      </c>
      <c r="C1461">
        <v>5</v>
      </c>
      <c r="D1461">
        <v>-84.064999999999998</v>
      </c>
      <c r="E1461" t="s">
        <v>1158</v>
      </c>
      <c r="F1461" t="s">
        <v>1159</v>
      </c>
      <c r="G1461" s="4">
        <v>3</v>
      </c>
      <c r="H1461" t="s">
        <v>918</v>
      </c>
    </row>
    <row r="1462" spans="1:8" x14ac:dyDescent="0.35">
      <c r="A1462" t="s">
        <v>8</v>
      </c>
      <c r="B1462" t="s">
        <v>1157</v>
      </c>
      <c r="C1462">
        <v>5</v>
      </c>
      <c r="D1462">
        <v>-78.921999999999997</v>
      </c>
      <c r="E1462" t="s">
        <v>1163</v>
      </c>
      <c r="F1462" t="s">
        <v>1164</v>
      </c>
      <c r="G1462" s="4">
        <v>3</v>
      </c>
      <c r="H1462" t="s">
        <v>1393</v>
      </c>
    </row>
    <row r="1463" spans="1:8" x14ac:dyDescent="0.35">
      <c r="A1463" t="s">
        <v>8</v>
      </c>
      <c r="B1463" t="s">
        <v>1157</v>
      </c>
      <c r="C1463">
        <v>5</v>
      </c>
      <c r="D1463">
        <v>-77.343999999999994</v>
      </c>
      <c r="E1463" t="s">
        <v>1158</v>
      </c>
      <c r="F1463" t="s">
        <v>1159</v>
      </c>
      <c r="G1463" s="4">
        <v>3</v>
      </c>
      <c r="H1463" t="s">
        <v>1394</v>
      </c>
    </row>
    <row r="1464" spans="1:8" x14ac:dyDescent="0.35">
      <c r="A1464" t="s">
        <v>8</v>
      </c>
      <c r="B1464" t="s">
        <v>1157</v>
      </c>
      <c r="C1464">
        <v>5</v>
      </c>
      <c r="D1464">
        <v>-76.352000000000004</v>
      </c>
      <c r="E1464" t="s">
        <v>1158</v>
      </c>
      <c r="F1464" t="s">
        <v>1161</v>
      </c>
      <c r="G1464" s="4">
        <v>4</v>
      </c>
      <c r="H1464" t="s">
        <v>1395</v>
      </c>
    </row>
    <row r="1465" spans="1:8" x14ac:dyDescent="0.35">
      <c r="A1465" t="s">
        <v>8</v>
      </c>
      <c r="B1465" t="s">
        <v>1157</v>
      </c>
      <c r="C1465">
        <v>5</v>
      </c>
      <c r="D1465">
        <v>-74.212000000000003</v>
      </c>
      <c r="E1465" t="s">
        <v>1163</v>
      </c>
      <c r="F1465" t="s">
        <v>1169</v>
      </c>
      <c r="G1465" s="4">
        <v>2</v>
      </c>
      <c r="H1465" t="s">
        <v>55</v>
      </c>
    </row>
    <row r="1466" spans="1:8" x14ac:dyDescent="0.35">
      <c r="A1466" t="s">
        <v>8</v>
      </c>
      <c r="B1466" t="s">
        <v>1157</v>
      </c>
      <c r="C1466">
        <v>5</v>
      </c>
      <c r="D1466">
        <v>-74.171999999999997</v>
      </c>
      <c r="E1466" t="s">
        <v>1163</v>
      </c>
      <c r="F1466" t="s">
        <v>1176</v>
      </c>
      <c r="G1466" s="4">
        <v>1</v>
      </c>
      <c r="H1466" t="s">
        <v>55</v>
      </c>
    </row>
    <row r="1467" spans="1:8" x14ac:dyDescent="0.35">
      <c r="A1467" t="s">
        <v>8</v>
      </c>
      <c r="B1467" t="s">
        <v>1157</v>
      </c>
      <c r="C1467">
        <v>5</v>
      </c>
      <c r="D1467">
        <v>-73.968000000000004</v>
      </c>
      <c r="E1467" t="s">
        <v>1163</v>
      </c>
      <c r="F1467" t="s">
        <v>1167</v>
      </c>
      <c r="G1467" s="4">
        <v>4</v>
      </c>
      <c r="H1467" t="s">
        <v>1396</v>
      </c>
    </row>
    <row r="1468" spans="1:8" x14ac:dyDescent="0.35">
      <c r="A1468" t="s">
        <v>8</v>
      </c>
      <c r="B1468" t="s">
        <v>1157</v>
      </c>
      <c r="C1468">
        <v>5</v>
      </c>
      <c r="D1468">
        <v>-73.561000000000007</v>
      </c>
      <c r="E1468" t="s">
        <v>1158</v>
      </c>
      <c r="F1468" t="s">
        <v>1159</v>
      </c>
      <c r="G1468" s="4">
        <v>3</v>
      </c>
      <c r="H1468" t="s">
        <v>1397</v>
      </c>
    </row>
    <row r="1469" spans="1:8" x14ac:dyDescent="0.35">
      <c r="A1469" t="s">
        <v>8</v>
      </c>
      <c r="B1469" t="s">
        <v>1157</v>
      </c>
      <c r="C1469">
        <v>5</v>
      </c>
      <c r="D1469">
        <v>-73.507000000000005</v>
      </c>
      <c r="E1469" t="s">
        <v>1158</v>
      </c>
      <c r="F1469" t="s">
        <v>1161</v>
      </c>
      <c r="G1469" s="4">
        <v>4</v>
      </c>
      <c r="H1469" t="s">
        <v>1398</v>
      </c>
    </row>
    <row r="1470" spans="1:8" x14ac:dyDescent="0.35">
      <c r="A1470" t="s">
        <v>8</v>
      </c>
      <c r="B1470" t="s">
        <v>1157</v>
      </c>
      <c r="C1470">
        <v>5</v>
      </c>
      <c r="D1470">
        <v>-71.869</v>
      </c>
      <c r="E1470" t="s">
        <v>1158</v>
      </c>
      <c r="F1470" t="s">
        <v>1182</v>
      </c>
      <c r="G1470" s="4">
        <v>1</v>
      </c>
      <c r="H1470" t="s">
        <v>1399</v>
      </c>
    </row>
    <row r="1471" spans="1:8" x14ac:dyDescent="0.35">
      <c r="A1471" t="s">
        <v>8</v>
      </c>
      <c r="B1471" t="s">
        <v>1157</v>
      </c>
      <c r="C1471">
        <v>5</v>
      </c>
      <c r="D1471">
        <v>-70.319999999999993</v>
      </c>
      <c r="E1471" t="s">
        <v>1158</v>
      </c>
      <c r="F1471" t="s">
        <v>1161</v>
      </c>
      <c r="G1471" s="4">
        <v>4</v>
      </c>
      <c r="H1471" t="s">
        <v>177</v>
      </c>
    </row>
    <row r="1472" spans="1:8" x14ac:dyDescent="0.35">
      <c r="A1472" t="s">
        <v>8</v>
      </c>
      <c r="B1472" t="s">
        <v>1157</v>
      </c>
      <c r="C1472">
        <v>5</v>
      </c>
      <c r="D1472">
        <v>-70.116</v>
      </c>
      <c r="E1472" t="s">
        <v>1158</v>
      </c>
      <c r="F1472" t="s">
        <v>1159</v>
      </c>
      <c r="G1472" s="4">
        <v>3</v>
      </c>
      <c r="H1472" t="s">
        <v>1400</v>
      </c>
    </row>
    <row r="1473" spans="1:8" x14ac:dyDescent="0.35">
      <c r="A1473" t="s">
        <v>8</v>
      </c>
      <c r="B1473" t="s">
        <v>1157</v>
      </c>
      <c r="C1473">
        <v>5</v>
      </c>
      <c r="D1473">
        <v>-69.878999999999905</v>
      </c>
      <c r="E1473" t="s">
        <v>1158</v>
      </c>
      <c r="F1473" t="s">
        <v>1173</v>
      </c>
      <c r="G1473" s="4">
        <v>2</v>
      </c>
      <c r="H1473" t="s">
        <v>1401</v>
      </c>
    </row>
    <row r="1474" spans="1:8" x14ac:dyDescent="0.35">
      <c r="A1474" t="s">
        <v>8</v>
      </c>
      <c r="B1474" t="s">
        <v>1157</v>
      </c>
      <c r="C1474">
        <v>5</v>
      </c>
      <c r="D1474">
        <v>-63.063000000000002</v>
      </c>
      <c r="E1474" t="s">
        <v>1163</v>
      </c>
      <c r="F1474" t="s">
        <v>1176</v>
      </c>
      <c r="G1474" s="4">
        <v>1</v>
      </c>
      <c r="H1474" t="s">
        <v>1402</v>
      </c>
    </row>
    <row r="1475" spans="1:8" x14ac:dyDescent="0.35">
      <c r="A1475" t="s">
        <v>8</v>
      </c>
      <c r="B1475" t="s">
        <v>1157</v>
      </c>
      <c r="C1475">
        <v>5</v>
      </c>
      <c r="D1475">
        <v>-57.545000000000002</v>
      </c>
      <c r="E1475" t="s">
        <v>1158</v>
      </c>
      <c r="F1475" t="s">
        <v>1182</v>
      </c>
      <c r="G1475" s="4">
        <v>1</v>
      </c>
      <c r="H1475" t="s">
        <v>1403</v>
      </c>
    </row>
    <row r="1476" spans="1:8" x14ac:dyDescent="0.35">
      <c r="A1476" t="s">
        <v>8</v>
      </c>
      <c r="B1476" t="s">
        <v>1157</v>
      </c>
      <c r="C1476">
        <v>5</v>
      </c>
      <c r="D1476">
        <v>-57.395000000000003</v>
      </c>
      <c r="E1476" t="s">
        <v>1163</v>
      </c>
      <c r="F1476" t="s">
        <v>1164</v>
      </c>
      <c r="G1476" s="4">
        <v>3</v>
      </c>
      <c r="H1476" t="s">
        <v>1404</v>
      </c>
    </row>
    <row r="1477" spans="1:8" x14ac:dyDescent="0.35">
      <c r="A1477" t="s">
        <v>8</v>
      </c>
      <c r="B1477" t="s">
        <v>1157</v>
      </c>
      <c r="C1477">
        <v>5</v>
      </c>
      <c r="D1477">
        <v>-51.970999999999997</v>
      </c>
      <c r="E1477" t="s">
        <v>1158</v>
      </c>
      <c r="F1477" t="s">
        <v>1182</v>
      </c>
      <c r="G1477" s="4">
        <v>1</v>
      </c>
      <c r="H1477" t="s">
        <v>1405</v>
      </c>
    </row>
    <row r="1478" spans="1:8" x14ac:dyDescent="0.35">
      <c r="A1478" t="s">
        <v>8</v>
      </c>
      <c r="B1478" t="s">
        <v>1157</v>
      </c>
      <c r="C1478">
        <v>5</v>
      </c>
      <c r="D1478">
        <v>-51.685000000000002</v>
      </c>
      <c r="E1478" t="s">
        <v>1158</v>
      </c>
      <c r="F1478" t="s">
        <v>1173</v>
      </c>
      <c r="G1478" s="4">
        <v>2</v>
      </c>
      <c r="H1478" t="s">
        <v>1406</v>
      </c>
    </row>
    <row r="1479" spans="1:8" x14ac:dyDescent="0.35">
      <c r="A1479" t="s">
        <v>8</v>
      </c>
      <c r="B1479" t="s">
        <v>1157</v>
      </c>
      <c r="C1479">
        <v>5</v>
      </c>
      <c r="D1479">
        <v>-47.36</v>
      </c>
      <c r="E1479" t="s">
        <v>1158</v>
      </c>
      <c r="F1479" t="s">
        <v>1159</v>
      </c>
      <c r="G1479" s="4">
        <v>3</v>
      </c>
      <c r="H1479" t="s">
        <v>140</v>
      </c>
    </row>
    <row r="1480" spans="1:8" x14ac:dyDescent="0.35">
      <c r="A1480" t="s">
        <v>8</v>
      </c>
      <c r="B1480" t="s">
        <v>1157</v>
      </c>
      <c r="C1480">
        <v>5</v>
      </c>
      <c r="D1480">
        <v>-46.001999999999903</v>
      </c>
      <c r="E1480" t="s">
        <v>1163</v>
      </c>
      <c r="F1480" t="s">
        <v>1176</v>
      </c>
      <c r="G1480" s="4">
        <v>1</v>
      </c>
      <c r="H1480" t="s">
        <v>1407</v>
      </c>
    </row>
    <row r="1481" spans="1:8" x14ac:dyDescent="0.35">
      <c r="A1481" t="s">
        <v>8</v>
      </c>
      <c r="B1481" t="s">
        <v>1157</v>
      </c>
      <c r="C1481">
        <v>5</v>
      </c>
      <c r="D1481">
        <v>-43.111999999999902</v>
      </c>
      <c r="E1481" t="s">
        <v>1163</v>
      </c>
      <c r="F1481" t="s">
        <v>1164</v>
      </c>
      <c r="G1481" s="4">
        <v>3</v>
      </c>
      <c r="H1481" t="s">
        <v>1408</v>
      </c>
    </row>
    <row r="1482" spans="1:8" x14ac:dyDescent="0.35">
      <c r="A1482" t="s">
        <v>8</v>
      </c>
      <c r="B1482" t="s">
        <v>1157</v>
      </c>
      <c r="C1482">
        <v>5</v>
      </c>
      <c r="D1482">
        <v>-42.353999999999999</v>
      </c>
      <c r="E1482" t="s">
        <v>1163</v>
      </c>
      <c r="F1482" t="s">
        <v>1167</v>
      </c>
      <c r="G1482" s="4">
        <v>4</v>
      </c>
      <c r="H1482" t="s">
        <v>1409</v>
      </c>
    </row>
    <row r="1483" spans="1:8" x14ac:dyDescent="0.35">
      <c r="A1483" t="s">
        <v>8</v>
      </c>
      <c r="B1483" t="s">
        <v>1157</v>
      </c>
      <c r="C1483">
        <v>5</v>
      </c>
      <c r="D1483">
        <v>-41.923000000000002</v>
      </c>
      <c r="E1483" t="s">
        <v>1158</v>
      </c>
      <c r="F1483" t="s">
        <v>1161</v>
      </c>
      <c r="G1483" s="4">
        <v>4</v>
      </c>
      <c r="H1483" t="s">
        <v>1410</v>
      </c>
    </row>
    <row r="1484" spans="1:8" x14ac:dyDescent="0.35">
      <c r="A1484" t="s">
        <v>8</v>
      </c>
      <c r="B1484" t="s">
        <v>1157</v>
      </c>
      <c r="C1484">
        <v>5</v>
      </c>
      <c r="D1484">
        <v>-41.673999999999999</v>
      </c>
      <c r="E1484" t="s">
        <v>1158</v>
      </c>
      <c r="F1484" t="s">
        <v>1182</v>
      </c>
      <c r="G1484" s="4">
        <v>1</v>
      </c>
      <c r="H1484" t="s">
        <v>1411</v>
      </c>
    </row>
    <row r="1485" spans="1:8" x14ac:dyDescent="0.35">
      <c r="A1485" t="s">
        <v>8</v>
      </c>
      <c r="B1485" t="s">
        <v>1157</v>
      </c>
      <c r="C1485">
        <v>5</v>
      </c>
      <c r="D1485">
        <v>-40.243000000000002</v>
      </c>
      <c r="E1485" t="s">
        <v>1158</v>
      </c>
      <c r="F1485" t="s">
        <v>1159</v>
      </c>
      <c r="G1485" s="4">
        <v>3</v>
      </c>
      <c r="H1485" t="s">
        <v>1412</v>
      </c>
    </row>
    <row r="1486" spans="1:8" x14ac:dyDescent="0.35">
      <c r="A1486" t="s">
        <v>8</v>
      </c>
      <c r="B1486" t="s">
        <v>1157</v>
      </c>
      <c r="C1486">
        <v>5</v>
      </c>
      <c r="D1486">
        <v>-37.875</v>
      </c>
      <c r="E1486" t="s">
        <v>1163</v>
      </c>
      <c r="F1486" t="s">
        <v>1164</v>
      </c>
      <c r="G1486" s="4">
        <v>3</v>
      </c>
      <c r="H1486" t="s">
        <v>1413</v>
      </c>
    </row>
    <row r="1487" spans="1:8" x14ac:dyDescent="0.35">
      <c r="A1487" t="s">
        <v>8</v>
      </c>
      <c r="B1487" t="s">
        <v>1157</v>
      </c>
      <c r="C1487">
        <v>5</v>
      </c>
      <c r="D1487">
        <v>-37.722000000000001</v>
      </c>
      <c r="E1487" t="s">
        <v>1158</v>
      </c>
      <c r="F1487" t="s">
        <v>1161</v>
      </c>
      <c r="G1487" s="4">
        <v>4</v>
      </c>
      <c r="H1487" t="s">
        <v>1414</v>
      </c>
    </row>
    <row r="1488" spans="1:8" x14ac:dyDescent="0.35">
      <c r="A1488" t="s">
        <v>8</v>
      </c>
      <c r="B1488" t="s">
        <v>1157</v>
      </c>
      <c r="C1488">
        <v>5</v>
      </c>
      <c r="D1488">
        <v>22.483000000000001</v>
      </c>
      <c r="E1488" t="s">
        <v>1158</v>
      </c>
      <c r="F1488" t="s">
        <v>1182</v>
      </c>
      <c r="G1488" s="4">
        <v>1</v>
      </c>
      <c r="H1488" t="s">
        <v>1415</v>
      </c>
    </row>
    <row r="1489" spans="1:8" x14ac:dyDescent="0.35">
      <c r="A1489" t="s">
        <v>8</v>
      </c>
      <c r="B1489" t="s">
        <v>1157</v>
      </c>
      <c r="C1489">
        <v>5</v>
      </c>
      <c r="D1489">
        <v>38.131</v>
      </c>
      <c r="E1489" t="s">
        <v>1158</v>
      </c>
      <c r="F1489" t="s">
        <v>1173</v>
      </c>
      <c r="G1489" s="4">
        <v>2</v>
      </c>
      <c r="H1489" t="s">
        <v>1416</v>
      </c>
    </row>
    <row r="1490" spans="1:8" x14ac:dyDescent="0.35">
      <c r="A1490" t="s">
        <v>8</v>
      </c>
      <c r="B1490" t="s">
        <v>1157</v>
      </c>
      <c r="C1490">
        <v>5</v>
      </c>
      <c r="D1490">
        <v>83.502999999999901</v>
      </c>
      <c r="E1490" t="s">
        <v>1158</v>
      </c>
      <c r="F1490" t="s">
        <v>1159</v>
      </c>
      <c r="G1490" s="4">
        <v>3</v>
      </c>
      <c r="H1490" t="s">
        <v>1417</v>
      </c>
    </row>
    <row r="1491" spans="1:8" x14ac:dyDescent="0.35">
      <c r="A1491" t="s">
        <v>8</v>
      </c>
      <c r="B1491" t="s">
        <v>1157</v>
      </c>
      <c r="C1491">
        <v>5</v>
      </c>
      <c r="D1491">
        <v>90.585999999999999</v>
      </c>
      <c r="E1491" t="s">
        <v>1158</v>
      </c>
      <c r="F1491" t="s">
        <v>1182</v>
      </c>
      <c r="G1491" s="4">
        <v>1</v>
      </c>
      <c r="H1491" t="s">
        <v>1418</v>
      </c>
    </row>
    <row r="1492" spans="1:8" x14ac:dyDescent="0.35">
      <c r="A1492" t="s">
        <v>8</v>
      </c>
      <c r="B1492" t="s">
        <v>1157</v>
      </c>
      <c r="C1492">
        <v>5</v>
      </c>
      <c r="D1492">
        <v>141.315</v>
      </c>
      <c r="E1492" t="s">
        <v>1158</v>
      </c>
      <c r="F1492" t="s">
        <v>1182</v>
      </c>
      <c r="G1492" s="4">
        <v>1</v>
      </c>
      <c r="H1492" t="s">
        <v>1419</v>
      </c>
    </row>
    <row r="1493" spans="1:8" x14ac:dyDescent="0.35">
      <c r="A1493" t="s">
        <v>8</v>
      </c>
      <c r="B1493" t="s">
        <v>1157</v>
      </c>
      <c r="C1493">
        <v>5</v>
      </c>
      <c r="D1493">
        <v>147.85499999999999</v>
      </c>
      <c r="E1493" t="s">
        <v>1158</v>
      </c>
      <c r="F1493" t="s">
        <v>1159</v>
      </c>
      <c r="G1493" s="4">
        <v>3</v>
      </c>
      <c r="H1493" t="s">
        <v>1420</v>
      </c>
    </row>
    <row r="1494" spans="1:8" x14ac:dyDescent="0.35">
      <c r="A1494" t="s">
        <v>8</v>
      </c>
      <c r="B1494" t="s">
        <v>1157</v>
      </c>
      <c r="C1494">
        <v>6</v>
      </c>
      <c r="D1494">
        <v>-380.90800000000002</v>
      </c>
      <c r="E1494" t="s">
        <v>1158</v>
      </c>
      <c r="F1494" t="s">
        <v>1159</v>
      </c>
      <c r="G1494" s="4">
        <v>3</v>
      </c>
      <c r="H1494" t="s">
        <v>1310</v>
      </c>
    </row>
    <row r="1495" spans="1:8" x14ac:dyDescent="0.35">
      <c r="A1495" t="s">
        <v>8</v>
      </c>
      <c r="B1495" t="s">
        <v>1157</v>
      </c>
      <c r="C1495">
        <v>6</v>
      </c>
      <c r="D1495">
        <v>-376.72300000000001</v>
      </c>
      <c r="E1495" t="s">
        <v>1158</v>
      </c>
      <c r="F1495" t="s">
        <v>1182</v>
      </c>
      <c r="G1495" s="4">
        <v>1</v>
      </c>
      <c r="H1495" t="s">
        <v>1421</v>
      </c>
    </row>
    <row r="1496" spans="1:8" x14ac:dyDescent="0.35">
      <c r="A1496" t="s">
        <v>8</v>
      </c>
      <c r="B1496" t="s">
        <v>1157</v>
      </c>
      <c r="C1496">
        <v>6</v>
      </c>
      <c r="D1496">
        <v>-375.61</v>
      </c>
      <c r="E1496" t="s">
        <v>1158</v>
      </c>
      <c r="F1496" t="s">
        <v>1161</v>
      </c>
      <c r="G1496" s="4">
        <v>4</v>
      </c>
      <c r="H1496" t="s">
        <v>1422</v>
      </c>
    </row>
    <row r="1497" spans="1:8" x14ac:dyDescent="0.35">
      <c r="A1497" t="s">
        <v>8</v>
      </c>
      <c r="B1497" t="s">
        <v>1157</v>
      </c>
      <c r="C1497">
        <v>6</v>
      </c>
      <c r="D1497">
        <v>-374.11599999999999</v>
      </c>
      <c r="E1497" t="s">
        <v>1158</v>
      </c>
      <c r="F1497" t="s">
        <v>1159</v>
      </c>
      <c r="G1497" s="4">
        <v>3</v>
      </c>
      <c r="H1497" t="s">
        <v>1423</v>
      </c>
    </row>
    <row r="1498" spans="1:8" x14ac:dyDescent="0.35">
      <c r="A1498" t="s">
        <v>8</v>
      </c>
      <c r="B1498" t="s">
        <v>1157</v>
      </c>
      <c r="C1498">
        <v>6</v>
      </c>
      <c r="D1498">
        <v>-373.80599999999998</v>
      </c>
      <c r="E1498" t="s">
        <v>1163</v>
      </c>
      <c r="F1498" t="s">
        <v>1164</v>
      </c>
      <c r="G1498" s="4">
        <v>3</v>
      </c>
      <c r="H1498" t="s">
        <v>1424</v>
      </c>
    </row>
    <row r="1499" spans="1:8" x14ac:dyDescent="0.35">
      <c r="A1499" t="s">
        <v>8</v>
      </c>
      <c r="B1499" t="s">
        <v>1157</v>
      </c>
      <c r="C1499">
        <v>6</v>
      </c>
      <c r="D1499">
        <v>-373.18299999999999</v>
      </c>
      <c r="E1499" t="s">
        <v>1158</v>
      </c>
      <c r="F1499" t="s">
        <v>1182</v>
      </c>
      <c r="G1499" s="4">
        <v>1</v>
      </c>
      <c r="H1499" t="s">
        <v>310</v>
      </c>
    </row>
    <row r="1500" spans="1:8" x14ac:dyDescent="0.35">
      <c r="A1500" t="s">
        <v>8</v>
      </c>
      <c r="B1500" t="s">
        <v>1157</v>
      </c>
      <c r="C1500">
        <v>6</v>
      </c>
      <c r="D1500">
        <v>-372.964</v>
      </c>
      <c r="E1500" t="s">
        <v>1158</v>
      </c>
      <c r="F1500" t="s">
        <v>1173</v>
      </c>
      <c r="G1500" s="4">
        <v>2</v>
      </c>
      <c r="H1500" t="s">
        <v>1425</v>
      </c>
    </row>
    <row r="1501" spans="1:8" x14ac:dyDescent="0.35">
      <c r="A1501" t="s">
        <v>8</v>
      </c>
      <c r="B1501" t="s">
        <v>1157</v>
      </c>
      <c r="C1501">
        <v>6</v>
      </c>
      <c r="D1501">
        <v>-372.435</v>
      </c>
      <c r="E1501" t="s">
        <v>1163</v>
      </c>
      <c r="F1501" t="s">
        <v>1169</v>
      </c>
      <c r="G1501" s="4">
        <v>2</v>
      </c>
      <c r="H1501" t="s">
        <v>1426</v>
      </c>
    </row>
    <row r="1502" spans="1:8" x14ac:dyDescent="0.35">
      <c r="A1502" t="s">
        <v>8</v>
      </c>
      <c r="B1502" t="s">
        <v>1157</v>
      </c>
      <c r="C1502">
        <v>6</v>
      </c>
      <c r="D1502">
        <v>-366.178</v>
      </c>
      <c r="E1502" t="s">
        <v>1163</v>
      </c>
      <c r="F1502" t="s">
        <v>1167</v>
      </c>
      <c r="G1502" s="4">
        <v>4</v>
      </c>
      <c r="H1502" t="s">
        <v>1427</v>
      </c>
    </row>
    <row r="1503" spans="1:8" x14ac:dyDescent="0.35">
      <c r="A1503" t="s">
        <v>8</v>
      </c>
      <c r="B1503" t="s">
        <v>1157</v>
      </c>
      <c r="C1503">
        <v>6</v>
      </c>
      <c r="D1503">
        <v>-364.491999999999</v>
      </c>
      <c r="E1503" t="s">
        <v>1158</v>
      </c>
      <c r="F1503" t="s">
        <v>1159</v>
      </c>
      <c r="G1503" s="4">
        <v>3</v>
      </c>
      <c r="H1503" t="s">
        <v>1428</v>
      </c>
    </row>
    <row r="1504" spans="1:8" x14ac:dyDescent="0.35">
      <c r="A1504" t="s">
        <v>8</v>
      </c>
      <c r="B1504" t="s">
        <v>1157</v>
      </c>
      <c r="C1504">
        <v>6</v>
      </c>
      <c r="D1504">
        <v>-363.450999999999</v>
      </c>
      <c r="E1504" t="s">
        <v>1158</v>
      </c>
      <c r="F1504" t="s">
        <v>1161</v>
      </c>
      <c r="G1504" s="4">
        <v>4</v>
      </c>
      <c r="H1504" t="s">
        <v>1429</v>
      </c>
    </row>
    <row r="1505" spans="1:8" x14ac:dyDescent="0.35">
      <c r="A1505" t="s">
        <v>8</v>
      </c>
      <c r="B1505" t="s">
        <v>1157</v>
      </c>
      <c r="C1505">
        <v>6</v>
      </c>
      <c r="D1505">
        <v>-362.05500000000001</v>
      </c>
      <c r="E1505" t="s">
        <v>1163</v>
      </c>
      <c r="F1505" t="s">
        <v>1176</v>
      </c>
      <c r="G1505" s="4">
        <v>1</v>
      </c>
      <c r="H1505" t="s">
        <v>1430</v>
      </c>
    </row>
    <row r="1506" spans="1:8" x14ac:dyDescent="0.35">
      <c r="A1506" t="s">
        <v>8</v>
      </c>
      <c r="B1506" t="s">
        <v>1157</v>
      </c>
      <c r="C1506">
        <v>6</v>
      </c>
      <c r="D1506">
        <v>-361.39299999999997</v>
      </c>
      <c r="E1506" t="s">
        <v>1158</v>
      </c>
      <c r="F1506" t="s">
        <v>1182</v>
      </c>
      <c r="G1506" s="4">
        <v>1</v>
      </c>
      <c r="H1506" t="s">
        <v>1431</v>
      </c>
    </row>
    <row r="1507" spans="1:8" x14ac:dyDescent="0.35">
      <c r="A1507" t="s">
        <v>8</v>
      </c>
      <c r="B1507" t="s">
        <v>1157</v>
      </c>
      <c r="C1507">
        <v>6</v>
      </c>
      <c r="D1507">
        <v>-356.91699999999997</v>
      </c>
      <c r="E1507" t="s">
        <v>1163</v>
      </c>
      <c r="F1507" t="s">
        <v>1167</v>
      </c>
      <c r="G1507" s="4">
        <v>4</v>
      </c>
      <c r="H1507" t="s">
        <v>1432</v>
      </c>
    </row>
    <row r="1508" spans="1:8" x14ac:dyDescent="0.35">
      <c r="A1508" t="s">
        <v>8</v>
      </c>
      <c r="B1508" t="s">
        <v>1157</v>
      </c>
      <c r="C1508">
        <v>6</v>
      </c>
      <c r="D1508">
        <v>-356.834</v>
      </c>
      <c r="E1508" t="s">
        <v>1158</v>
      </c>
      <c r="F1508" t="s">
        <v>1159</v>
      </c>
      <c r="G1508" s="4">
        <v>3</v>
      </c>
      <c r="H1508" t="s">
        <v>290</v>
      </c>
    </row>
    <row r="1509" spans="1:8" x14ac:dyDescent="0.35">
      <c r="A1509" t="s">
        <v>8</v>
      </c>
      <c r="B1509" t="s">
        <v>1157</v>
      </c>
      <c r="C1509">
        <v>6</v>
      </c>
      <c r="D1509">
        <v>-352.90600000000001</v>
      </c>
      <c r="E1509" t="s">
        <v>1163</v>
      </c>
      <c r="F1509" t="s">
        <v>1169</v>
      </c>
      <c r="G1509" s="4">
        <v>2</v>
      </c>
      <c r="H1509" t="s">
        <v>1433</v>
      </c>
    </row>
    <row r="1510" spans="1:8" x14ac:dyDescent="0.35">
      <c r="A1510" t="s">
        <v>8</v>
      </c>
      <c r="B1510" t="s">
        <v>1157</v>
      </c>
      <c r="C1510">
        <v>6</v>
      </c>
      <c r="D1510">
        <v>-349.40199999999999</v>
      </c>
      <c r="E1510" t="s">
        <v>1158</v>
      </c>
      <c r="F1510" t="s">
        <v>1159</v>
      </c>
      <c r="G1510" s="4">
        <v>3</v>
      </c>
      <c r="H1510" t="s">
        <v>1434</v>
      </c>
    </row>
    <row r="1511" spans="1:8" x14ac:dyDescent="0.35">
      <c r="A1511" t="s">
        <v>8</v>
      </c>
      <c r="B1511" t="s">
        <v>1157</v>
      </c>
      <c r="C1511">
        <v>6</v>
      </c>
      <c r="D1511">
        <v>-343.38299999999998</v>
      </c>
      <c r="E1511" t="s">
        <v>1158</v>
      </c>
      <c r="F1511" t="s">
        <v>1161</v>
      </c>
      <c r="G1511" s="4">
        <v>4</v>
      </c>
      <c r="H1511" t="s">
        <v>1435</v>
      </c>
    </row>
    <row r="1512" spans="1:8" x14ac:dyDescent="0.35">
      <c r="A1512" t="s">
        <v>8</v>
      </c>
      <c r="B1512" t="s">
        <v>1157</v>
      </c>
      <c r="C1512">
        <v>6</v>
      </c>
      <c r="D1512">
        <v>-337.95599999999899</v>
      </c>
      <c r="E1512" t="s">
        <v>1158</v>
      </c>
      <c r="F1512" t="s">
        <v>1159</v>
      </c>
      <c r="G1512" s="4">
        <v>3</v>
      </c>
      <c r="H1512" t="s">
        <v>1436</v>
      </c>
    </row>
    <row r="1513" spans="1:8" x14ac:dyDescent="0.35">
      <c r="A1513" t="s">
        <v>8</v>
      </c>
      <c r="B1513" t="s">
        <v>1157</v>
      </c>
      <c r="C1513">
        <v>6</v>
      </c>
      <c r="D1513">
        <v>-337.63699999999898</v>
      </c>
      <c r="E1513" t="s">
        <v>1163</v>
      </c>
      <c r="F1513" t="s">
        <v>1176</v>
      </c>
      <c r="G1513" s="4">
        <v>1</v>
      </c>
      <c r="H1513" t="s">
        <v>1437</v>
      </c>
    </row>
    <row r="1514" spans="1:8" x14ac:dyDescent="0.35">
      <c r="A1514" t="s">
        <v>8</v>
      </c>
      <c r="B1514" t="s">
        <v>1157</v>
      </c>
      <c r="C1514">
        <v>6</v>
      </c>
      <c r="D1514">
        <v>-337.20699999999999</v>
      </c>
      <c r="E1514" t="s">
        <v>1158</v>
      </c>
      <c r="F1514" t="s">
        <v>1182</v>
      </c>
      <c r="G1514" s="4">
        <v>1</v>
      </c>
      <c r="H1514" t="s">
        <v>1438</v>
      </c>
    </row>
    <row r="1515" spans="1:8" x14ac:dyDescent="0.35">
      <c r="A1515" t="s">
        <v>8</v>
      </c>
      <c r="B1515" t="s">
        <v>1157</v>
      </c>
      <c r="C1515">
        <v>6</v>
      </c>
      <c r="D1515">
        <v>-335.60899999999998</v>
      </c>
      <c r="E1515" t="s">
        <v>1158</v>
      </c>
      <c r="F1515" t="s">
        <v>1173</v>
      </c>
      <c r="G1515" s="4">
        <v>2</v>
      </c>
      <c r="H1515" t="s">
        <v>1439</v>
      </c>
    </row>
    <row r="1516" spans="1:8" x14ac:dyDescent="0.35">
      <c r="A1516" t="s">
        <v>8</v>
      </c>
      <c r="B1516" t="s">
        <v>1157</v>
      </c>
      <c r="C1516">
        <v>6</v>
      </c>
      <c r="D1516">
        <v>-335.46199999999999</v>
      </c>
      <c r="E1516" t="s">
        <v>1158</v>
      </c>
      <c r="F1516" t="s">
        <v>1161</v>
      </c>
      <c r="G1516" s="4">
        <v>4</v>
      </c>
      <c r="H1516" t="s">
        <v>1440</v>
      </c>
    </row>
    <row r="1517" spans="1:8" x14ac:dyDescent="0.35">
      <c r="A1517" t="s">
        <v>8</v>
      </c>
      <c r="B1517" t="s">
        <v>1157</v>
      </c>
      <c r="C1517">
        <v>6</v>
      </c>
      <c r="D1517">
        <v>-333.23</v>
      </c>
      <c r="E1517" t="s">
        <v>1158</v>
      </c>
      <c r="F1517" t="s">
        <v>1159</v>
      </c>
      <c r="G1517" s="4">
        <v>3</v>
      </c>
      <c r="H1517" t="s">
        <v>1441</v>
      </c>
    </row>
    <row r="1518" spans="1:8" x14ac:dyDescent="0.35">
      <c r="A1518" t="s">
        <v>8</v>
      </c>
      <c r="B1518" t="s">
        <v>1157</v>
      </c>
      <c r="C1518">
        <v>6</v>
      </c>
      <c r="D1518">
        <v>-330.390999999999</v>
      </c>
      <c r="E1518" t="s">
        <v>1163</v>
      </c>
      <c r="F1518" t="s">
        <v>1164</v>
      </c>
      <c r="G1518" s="4">
        <v>3</v>
      </c>
      <c r="H1518" t="s">
        <v>1442</v>
      </c>
    </row>
    <row r="1519" spans="1:8" x14ac:dyDescent="0.35">
      <c r="A1519" t="s">
        <v>8</v>
      </c>
      <c r="B1519" t="s">
        <v>1157</v>
      </c>
      <c r="C1519">
        <v>6</v>
      </c>
      <c r="D1519">
        <v>-326.14</v>
      </c>
      <c r="E1519" t="s">
        <v>1158</v>
      </c>
      <c r="F1519" t="s">
        <v>1182</v>
      </c>
      <c r="G1519" s="4">
        <v>1</v>
      </c>
      <c r="H1519" t="s">
        <v>1443</v>
      </c>
    </row>
    <row r="1520" spans="1:8" x14ac:dyDescent="0.35">
      <c r="A1520" t="s">
        <v>8</v>
      </c>
      <c r="B1520" t="s">
        <v>1157</v>
      </c>
      <c r="C1520">
        <v>6</v>
      </c>
      <c r="D1520">
        <v>-323.02099999999899</v>
      </c>
      <c r="E1520" t="s">
        <v>1158</v>
      </c>
      <c r="F1520" t="s">
        <v>1161</v>
      </c>
      <c r="G1520" s="4">
        <v>4</v>
      </c>
      <c r="H1520" t="s">
        <v>1444</v>
      </c>
    </row>
    <row r="1521" spans="1:8" x14ac:dyDescent="0.35">
      <c r="A1521" t="s">
        <v>8</v>
      </c>
      <c r="B1521" t="s">
        <v>1157</v>
      </c>
      <c r="C1521">
        <v>6</v>
      </c>
      <c r="D1521">
        <v>-315.19799999999998</v>
      </c>
      <c r="E1521" t="s">
        <v>1158</v>
      </c>
      <c r="F1521" t="s">
        <v>1159</v>
      </c>
      <c r="G1521" s="4">
        <v>3</v>
      </c>
      <c r="H1521" t="s">
        <v>1445</v>
      </c>
    </row>
    <row r="1522" spans="1:8" x14ac:dyDescent="0.35">
      <c r="A1522" t="s">
        <v>8</v>
      </c>
      <c r="B1522" t="s">
        <v>1157</v>
      </c>
      <c r="C1522">
        <v>6</v>
      </c>
      <c r="D1522">
        <v>-311.97300000000001</v>
      </c>
      <c r="E1522" t="s">
        <v>1163</v>
      </c>
      <c r="F1522" t="s">
        <v>1164</v>
      </c>
      <c r="G1522" s="4">
        <v>3</v>
      </c>
      <c r="H1522" t="s">
        <v>1446</v>
      </c>
    </row>
    <row r="1523" spans="1:8" x14ac:dyDescent="0.35">
      <c r="A1523" t="s">
        <v>8</v>
      </c>
      <c r="B1523" t="s">
        <v>1157</v>
      </c>
      <c r="C1523">
        <v>6</v>
      </c>
      <c r="D1523">
        <v>-311.90300000000002</v>
      </c>
      <c r="E1523" t="s">
        <v>1163</v>
      </c>
      <c r="F1523" t="s">
        <v>1167</v>
      </c>
      <c r="G1523" s="4">
        <v>4</v>
      </c>
      <c r="H1523" t="b">
        <v>1</v>
      </c>
    </row>
    <row r="1524" spans="1:8" x14ac:dyDescent="0.35">
      <c r="A1524" t="s">
        <v>8</v>
      </c>
      <c r="B1524" t="s">
        <v>1157</v>
      </c>
      <c r="C1524">
        <v>6</v>
      </c>
      <c r="D1524">
        <v>-311.31599999999997</v>
      </c>
      <c r="E1524" t="s">
        <v>1158</v>
      </c>
      <c r="F1524" t="s">
        <v>1173</v>
      </c>
      <c r="G1524" s="4">
        <v>2</v>
      </c>
      <c r="H1524" t="s">
        <v>1447</v>
      </c>
    </row>
    <row r="1525" spans="1:8" x14ac:dyDescent="0.35">
      <c r="A1525" t="s">
        <v>8</v>
      </c>
      <c r="B1525" t="s">
        <v>1157</v>
      </c>
      <c r="C1525">
        <v>6</v>
      </c>
      <c r="D1525">
        <v>-307.44499999999999</v>
      </c>
      <c r="E1525" t="s">
        <v>1158</v>
      </c>
      <c r="F1525" t="s">
        <v>1161</v>
      </c>
      <c r="G1525" s="4">
        <v>4</v>
      </c>
      <c r="H1525" t="s">
        <v>1448</v>
      </c>
    </row>
    <row r="1526" spans="1:8" x14ac:dyDescent="0.35">
      <c r="A1526" t="s">
        <v>8</v>
      </c>
      <c r="B1526" t="s">
        <v>1157</v>
      </c>
      <c r="C1526">
        <v>6</v>
      </c>
      <c r="D1526">
        <v>-306.58199999999999</v>
      </c>
      <c r="E1526" t="s">
        <v>1158</v>
      </c>
      <c r="F1526" t="s">
        <v>1159</v>
      </c>
      <c r="G1526" s="4">
        <v>3</v>
      </c>
      <c r="H1526" t="s">
        <v>1449</v>
      </c>
    </row>
    <row r="1527" spans="1:8" x14ac:dyDescent="0.35">
      <c r="A1527" t="s">
        <v>8</v>
      </c>
      <c r="B1527" t="s">
        <v>1157</v>
      </c>
      <c r="C1527">
        <v>6</v>
      </c>
      <c r="D1527">
        <v>-304.56599999999997</v>
      </c>
      <c r="E1527" t="s">
        <v>1163</v>
      </c>
      <c r="F1527" t="s">
        <v>1176</v>
      </c>
      <c r="G1527" s="4">
        <v>1</v>
      </c>
      <c r="H1527" t="s">
        <v>1450</v>
      </c>
    </row>
    <row r="1528" spans="1:8" x14ac:dyDescent="0.35">
      <c r="A1528" t="s">
        <v>8</v>
      </c>
      <c r="B1528" t="s">
        <v>1157</v>
      </c>
      <c r="C1528">
        <v>6</v>
      </c>
      <c r="D1528">
        <v>-303.98099999999999</v>
      </c>
      <c r="E1528" t="s">
        <v>1158</v>
      </c>
      <c r="F1528" t="s">
        <v>1159</v>
      </c>
      <c r="G1528" s="4">
        <v>3</v>
      </c>
      <c r="H1528" t="s">
        <v>1335</v>
      </c>
    </row>
    <row r="1529" spans="1:8" x14ac:dyDescent="0.35">
      <c r="A1529" t="s">
        <v>8</v>
      </c>
      <c r="B1529" t="s">
        <v>1157</v>
      </c>
      <c r="C1529">
        <v>6</v>
      </c>
      <c r="D1529">
        <v>-300.29700000000003</v>
      </c>
      <c r="E1529" t="s">
        <v>1158</v>
      </c>
      <c r="F1529" t="s">
        <v>1159</v>
      </c>
      <c r="G1529" s="4">
        <v>3</v>
      </c>
      <c r="H1529" t="s">
        <v>1451</v>
      </c>
    </row>
    <row r="1530" spans="1:8" x14ac:dyDescent="0.35">
      <c r="A1530" t="s">
        <v>8</v>
      </c>
      <c r="B1530" t="s">
        <v>1157</v>
      </c>
      <c r="C1530">
        <v>6</v>
      </c>
      <c r="D1530">
        <v>-299.522999999999</v>
      </c>
      <c r="E1530" t="s">
        <v>1163</v>
      </c>
      <c r="F1530" t="s">
        <v>1169</v>
      </c>
      <c r="G1530" s="4">
        <v>2</v>
      </c>
      <c r="H1530" t="s">
        <v>1452</v>
      </c>
    </row>
    <row r="1531" spans="1:8" x14ac:dyDescent="0.35">
      <c r="A1531" t="s">
        <v>8</v>
      </c>
      <c r="B1531" t="s">
        <v>1157</v>
      </c>
      <c r="C1531">
        <v>6</v>
      </c>
      <c r="D1531">
        <v>-293.524</v>
      </c>
      <c r="E1531" t="s">
        <v>1163</v>
      </c>
      <c r="F1531" t="s">
        <v>1167</v>
      </c>
      <c r="G1531" s="4">
        <v>4</v>
      </c>
      <c r="H1531" t="s">
        <v>1453</v>
      </c>
    </row>
    <row r="1532" spans="1:8" x14ac:dyDescent="0.35">
      <c r="A1532" t="s">
        <v>8</v>
      </c>
      <c r="B1532" t="s">
        <v>1157</v>
      </c>
      <c r="C1532">
        <v>6</v>
      </c>
      <c r="D1532">
        <v>-290.92500000000001</v>
      </c>
      <c r="E1532" t="s">
        <v>1158</v>
      </c>
      <c r="F1532" t="s">
        <v>1161</v>
      </c>
      <c r="G1532" s="4">
        <v>4</v>
      </c>
      <c r="H1532" t="s">
        <v>1454</v>
      </c>
    </row>
    <row r="1533" spans="1:8" x14ac:dyDescent="0.35">
      <c r="A1533" t="s">
        <v>8</v>
      </c>
      <c r="B1533" t="s">
        <v>1157</v>
      </c>
      <c r="C1533">
        <v>6</v>
      </c>
      <c r="D1533">
        <v>-290.524</v>
      </c>
      <c r="E1533" t="s">
        <v>1158</v>
      </c>
      <c r="F1533" t="s">
        <v>1182</v>
      </c>
      <c r="G1533" s="4">
        <v>1</v>
      </c>
      <c r="H1533" t="s">
        <v>1455</v>
      </c>
    </row>
    <row r="1534" spans="1:8" x14ac:dyDescent="0.35">
      <c r="A1534" t="s">
        <v>8</v>
      </c>
      <c r="B1534" t="s">
        <v>1157</v>
      </c>
      <c r="C1534">
        <v>6</v>
      </c>
      <c r="D1534">
        <v>-288.18599999999998</v>
      </c>
      <c r="E1534" t="s">
        <v>1158</v>
      </c>
      <c r="F1534" t="s">
        <v>1173</v>
      </c>
      <c r="G1534" s="4">
        <v>2</v>
      </c>
      <c r="H1534" t="s">
        <v>1456</v>
      </c>
    </row>
    <row r="1535" spans="1:8" x14ac:dyDescent="0.35">
      <c r="A1535" t="s">
        <v>8</v>
      </c>
      <c r="B1535" t="s">
        <v>1157</v>
      </c>
      <c r="C1535">
        <v>6</v>
      </c>
      <c r="D1535">
        <v>-287.666</v>
      </c>
      <c r="E1535" t="s">
        <v>1158</v>
      </c>
      <c r="F1535" t="s">
        <v>1161</v>
      </c>
      <c r="G1535" s="4">
        <v>4</v>
      </c>
      <c r="H1535" t="s">
        <v>1457</v>
      </c>
    </row>
    <row r="1536" spans="1:8" x14ac:dyDescent="0.35">
      <c r="A1536" t="s">
        <v>8</v>
      </c>
      <c r="B1536" t="s">
        <v>1157</v>
      </c>
      <c r="C1536">
        <v>6</v>
      </c>
      <c r="D1536">
        <v>-279.90199999999999</v>
      </c>
      <c r="E1536" t="s">
        <v>1158</v>
      </c>
      <c r="F1536" t="s">
        <v>1159</v>
      </c>
      <c r="G1536" s="4">
        <v>3</v>
      </c>
      <c r="H1536" t="s">
        <v>1458</v>
      </c>
    </row>
    <row r="1537" spans="1:8" x14ac:dyDescent="0.35">
      <c r="A1537" t="s">
        <v>8</v>
      </c>
      <c r="B1537" t="s">
        <v>1157</v>
      </c>
      <c r="C1537">
        <v>6</v>
      </c>
      <c r="D1537">
        <v>-276.589</v>
      </c>
      <c r="E1537" t="s">
        <v>1158</v>
      </c>
      <c r="F1537" t="s">
        <v>1161</v>
      </c>
      <c r="G1537" s="4">
        <v>4</v>
      </c>
      <c r="H1537" t="s">
        <v>177</v>
      </c>
    </row>
    <row r="1538" spans="1:8" x14ac:dyDescent="0.35">
      <c r="A1538" t="s">
        <v>8</v>
      </c>
      <c r="B1538" t="s">
        <v>1157</v>
      </c>
      <c r="C1538">
        <v>6</v>
      </c>
      <c r="D1538">
        <v>-276.36200000000002</v>
      </c>
      <c r="E1538" t="s">
        <v>1163</v>
      </c>
      <c r="F1538" t="s">
        <v>1169</v>
      </c>
      <c r="G1538" s="4">
        <v>2</v>
      </c>
      <c r="H1538" t="s">
        <v>1459</v>
      </c>
    </row>
    <row r="1539" spans="1:8" x14ac:dyDescent="0.35">
      <c r="A1539" t="s">
        <v>8</v>
      </c>
      <c r="B1539" t="s">
        <v>1157</v>
      </c>
      <c r="C1539">
        <v>6</v>
      </c>
      <c r="D1539">
        <v>-272.375</v>
      </c>
      <c r="E1539" t="s">
        <v>1158</v>
      </c>
      <c r="F1539" t="s">
        <v>1173</v>
      </c>
      <c r="G1539" s="4">
        <v>2</v>
      </c>
      <c r="H1539" t="s">
        <v>1460</v>
      </c>
    </row>
    <row r="1540" spans="1:8" x14ac:dyDescent="0.35">
      <c r="A1540" t="s">
        <v>8</v>
      </c>
      <c r="B1540" t="s">
        <v>1157</v>
      </c>
      <c r="C1540">
        <v>6</v>
      </c>
      <c r="D1540">
        <v>-271.53500000000003</v>
      </c>
      <c r="E1540" t="s">
        <v>1158</v>
      </c>
      <c r="F1540" t="s">
        <v>1161</v>
      </c>
      <c r="G1540" s="4">
        <v>4</v>
      </c>
      <c r="H1540" t="s">
        <v>1461</v>
      </c>
    </row>
    <row r="1541" spans="1:8" x14ac:dyDescent="0.35">
      <c r="A1541" t="s">
        <v>8</v>
      </c>
      <c r="B1541" t="s">
        <v>1157</v>
      </c>
      <c r="C1541">
        <v>6</v>
      </c>
      <c r="D1541">
        <v>-268.77499999999998</v>
      </c>
      <c r="E1541" t="s">
        <v>1158</v>
      </c>
      <c r="F1541" t="s">
        <v>1161</v>
      </c>
      <c r="G1541" s="4">
        <v>4</v>
      </c>
      <c r="H1541" t="s">
        <v>1462</v>
      </c>
    </row>
    <row r="1542" spans="1:8" x14ac:dyDescent="0.35">
      <c r="A1542" t="s">
        <v>8</v>
      </c>
      <c r="B1542" t="s">
        <v>1157</v>
      </c>
      <c r="C1542">
        <v>6</v>
      </c>
      <c r="D1542">
        <v>-263.75900000000001</v>
      </c>
      <c r="E1542" t="s">
        <v>1158</v>
      </c>
      <c r="F1542" t="s">
        <v>1161</v>
      </c>
      <c r="G1542" s="4">
        <v>4</v>
      </c>
      <c r="H1542" t="s">
        <v>1463</v>
      </c>
    </row>
    <row r="1543" spans="1:8" x14ac:dyDescent="0.35">
      <c r="A1543" t="s">
        <v>8</v>
      </c>
      <c r="B1543" t="s">
        <v>1157</v>
      </c>
      <c r="C1543">
        <v>6</v>
      </c>
      <c r="D1543">
        <v>-263.70299999999997</v>
      </c>
      <c r="E1543" t="s">
        <v>1158</v>
      </c>
      <c r="F1543" t="s">
        <v>1182</v>
      </c>
      <c r="G1543" s="4">
        <v>1</v>
      </c>
      <c r="H1543" t="s">
        <v>1464</v>
      </c>
    </row>
    <row r="1544" spans="1:8" x14ac:dyDescent="0.35">
      <c r="A1544" t="s">
        <v>8</v>
      </c>
      <c r="B1544" t="s">
        <v>1157</v>
      </c>
      <c r="C1544">
        <v>6</v>
      </c>
      <c r="D1544">
        <v>-260.779</v>
      </c>
      <c r="E1544" t="s">
        <v>1163</v>
      </c>
      <c r="F1544" t="s">
        <v>1176</v>
      </c>
      <c r="G1544" s="4">
        <v>1</v>
      </c>
      <c r="H1544" t="s">
        <v>1465</v>
      </c>
    </row>
    <row r="1545" spans="1:8" x14ac:dyDescent="0.35">
      <c r="A1545" t="s">
        <v>8</v>
      </c>
      <c r="B1545" t="s">
        <v>1157</v>
      </c>
      <c r="C1545">
        <v>6</v>
      </c>
      <c r="D1545">
        <v>-258.03899999999999</v>
      </c>
      <c r="E1545" t="s">
        <v>1163</v>
      </c>
      <c r="F1545" t="s">
        <v>1167</v>
      </c>
      <c r="G1545" s="4">
        <v>4</v>
      </c>
      <c r="H1545" t="s">
        <v>1466</v>
      </c>
    </row>
    <row r="1546" spans="1:8" x14ac:dyDescent="0.35">
      <c r="A1546" t="s">
        <v>8</v>
      </c>
      <c r="B1546" t="s">
        <v>1157</v>
      </c>
      <c r="C1546">
        <v>6</v>
      </c>
      <c r="D1546">
        <v>-255.196</v>
      </c>
      <c r="E1546" t="s">
        <v>1158</v>
      </c>
      <c r="F1546" t="s">
        <v>1161</v>
      </c>
      <c r="G1546" s="4">
        <v>4</v>
      </c>
      <c r="H1546" t="s">
        <v>1467</v>
      </c>
    </row>
    <row r="1547" spans="1:8" x14ac:dyDescent="0.35">
      <c r="A1547" t="s">
        <v>8</v>
      </c>
      <c r="B1547" t="s">
        <v>1157</v>
      </c>
      <c r="C1547">
        <v>6</v>
      </c>
      <c r="D1547">
        <v>-254.65299999999999</v>
      </c>
      <c r="E1547" t="s">
        <v>1163</v>
      </c>
      <c r="F1547" t="s">
        <v>1164</v>
      </c>
      <c r="G1547" s="4">
        <v>3</v>
      </c>
      <c r="H1547" t="s">
        <v>1468</v>
      </c>
    </row>
    <row r="1548" spans="1:8" x14ac:dyDescent="0.35">
      <c r="A1548" t="s">
        <v>8</v>
      </c>
      <c r="B1548" t="s">
        <v>1157</v>
      </c>
      <c r="C1548">
        <v>6</v>
      </c>
      <c r="D1548">
        <v>-251.04499999999999</v>
      </c>
      <c r="E1548" t="s">
        <v>1158</v>
      </c>
      <c r="F1548" t="s">
        <v>1161</v>
      </c>
      <c r="G1548" s="4">
        <v>4</v>
      </c>
      <c r="H1548" t="s">
        <v>1469</v>
      </c>
    </row>
    <row r="1549" spans="1:8" x14ac:dyDescent="0.35">
      <c r="A1549" t="s">
        <v>8</v>
      </c>
      <c r="B1549" t="s">
        <v>1157</v>
      </c>
      <c r="C1549">
        <v>6</v>
      </c>
      <c r="D1549">
        <v>-249.08699999999999</v>
      </c>
      <c r="E1549" t="s">
        <v>1158</v>
      </c>
      <c r="F1549" t="s">
        <v>1161</v>
      </c>
      <c r="G1549" s="4">
        <v>4</v>
      </c>
      <c r="H1549" t="s">
        <v>1470</v>
      </c>
    </row>
    <row r="1550" spans="1:8" x14ac:dyDescent="0.35">
      <c r="A1550" t="s">
        <v>8</v>
      </c>
      <c r="B1550" t="s">
        <v>1157</v>
      </c>
      <c r="C1550">
        <v>6</v>
      </c>
      <c r="D1550">
        <v>-248.785</v>
      </c>
      <c r="E1550" t="s">
        <v>1163</v>
      </c>
      <c r="F1550" t="s">
        <v>1164</v>
      </c>
      <c r="G1550" s="4">
        <v>3</v>
      </c>
      <c r="H1550" t="s">
        <v>1471</v>
      </c>
    </row>
    <row r="1551" spans="1:8" x14ac:dyDescent="0.35">
      <c r="A1551" t="s">
        <v>8</v>
      </c>
      <c r="B1551" t="s">
        <v>1157</v>
      </c>
      <c r="C1551">
        <v>6</v>
      </c>
      <c r="D1551">
        <v>-246.25200000000001</v>
      </c>
      <c r="E1551" t="s">
        <v>1158</v>
      </c>
      <c r="F1551" t="s">
        <v>1159</v>
      </c>
      <c r="G1551" s="4">
        <v>3</v>
      </c>
      <c r="H1551" t="s">
        <v>1472</v>
      </c>
    </row>
    <row r="1552" spans="1:8" x14ac:dyDescent="0.35">
      <c r="A1552" t="s">
        <v>8</v>
      </c>
      <c r="B1552" t="s">
        <v>1157</v>
      </c>
      <c r="C1552">
        <v>6</v>
      </c>
      <c r="D1552">
        <v>-244.334</v>
      </c>
      <c r="E1552" t="s">
        <v>1163</v>
      </c>
      <c r="F1552" t="s">
        <v>1176</v>
      </c>
      <c r="G1552" s="4">
        <v>1</v>
      </c>
      <c r="H1552" t="s">
        <v>1473</v>
      </c>
    </row>
    <row r="1553" spans="1:8" x14ac:dyDescent="0.35">
      <c r="A1553" t="s">
        <v>8</v>
      </c>
      <c r="B1553" t="s">
        <v>1157</v>
      </c>
      <c r="C1553">
        <v>6</v>
      </c>
      <c r="D1553">
        <v>-242.465</v>
      </c>
      <c r="E1553" t="s">
        <v>1158</v>
      </c>
      <c r="F1553" t="s">
        <v>1173</v>
      </c>
      <c r="G1553" s="4">
        <v>2</v>
      </c>
      <c r="H1553" t="s">
        <v>1474</v>
      </c>
    </row>
    <row r="1554" spans="1:8" x14ac:dyDescent="0.35">
      <c r="A1554" t="s">
        <v>8</v>
      </c>
      <c r="B1554" t="s">
        <v>1157</v>
      </c>
      <c r="C1554">
        <v>6</v>
      </c>
      <c r="D1554">
        <v>-242.08799999999999</v>
      </c>
      <c r="E1554" t="s">
        <v>1158</v>
      </c>
      <c r="F1554" t="s">
        <v>1182</v>
      </c>
      <c r="G1554" s="4">
        <v>1</v>
      </c>
      <c r="H1554" t="s">
        <v>1475</v>
      </c>
    </row>
    <row r="1555" spans="1:8" x14ac:dyDescent="0.35">
      <c r="A1555" t="s">
        <v>8</v>
      </c>
      <c r="B1555" t="s">
        <v>1157</v>
      </c>
      <c r="C1555">
        <v>6</v>
      </c>
      <c r="D1555">
        <v>-235.51300000000001</v>
      </c>
      <c r="E1555" t="s">
        <v>1158</v>
      </c>
      <c r="F1555" t="s">
        <v>1161</v>
      </c>
      <c r="G1555" s="4">
        <v>4</v>
      </c>
      <c r="H1555" t="s">
        <v>1476</v>
      </c>
    </row>
    <row r="1556" spans="1:8" x14ac:dyDescent="0.35">
      <c r="A1556" t="s">
        <v>8</v>
      </c>
      <c r="B1556" t="s">
        <v>1157</v>
      </c>
      <c r="C1556">
        <v>6</v>
      </c>
      <c r="D1556">
        <v>-228.28099999999901</v>
      </c>
      <c r="E1556" t="s">
        <v>1158</v>
      </c>
      <c r="F1556" t="s">
        <v>1182</v>
      </c>
      <c r="G1556" s="4">
        <v>1</v>
      </c>
      <c r="H1556" t="s">
        <v>1477</v>
      </c>
    </row>
    <row r="1557" spans="1:8" x14ac:dyDescent="0.35">
      <c r="A1557" t="s">
        <v>8</v>
      </c>
      <c r="B1557" t="s">
        <v>1157</v>
      </c>
      <c r="C1557">
        <v>6</v>
      </c>
      <c r="D1557">
        <v>-225.46099999999899</v>
      </c>
      <c r="E1557" t="s">
        <v>1158</v>
      </c>
      <c r="F1557" t="s">
        <v>1161</v>
      </c>
      <c r="G1557" s="4">
        <v>4</v>
      </c>
      <c r="H1557" t="s">
        <v>68</v>
      </c>
    </row>
    <row r="1558" spans="1:8" x14ac:dyDescent="0.35">
      <c r="A1558" t="s">
        <v>8</v>
      </c>
      <c r="B1558" t="s">
        <v>1157</v>
      </c>
      <c r="C1558">
        <v>6</v>
      </c>
      <c r="D1558">
        <v>-224.08099999999999</v>
      </c>
      <c r="E1558" t="s">
        <v>1158</v>
      </c>
      <c r="F1558" t="s">
        <v>1182</v>
      </c>
      <c r="G1558" s="4">
        <v>1</v>
      </c>
      <c r="H1558" t="s">
        <v>1478</v>
      </c>
    </row>
    <row r="1559" spans="1:8" x14ac:dyDescent="0.35">
      <c r="A1559" t="s">
        <v>8</v>
      </c>
      <c r="B1559" t="s">
        <v>1157</v>
      </c>
      <c r="C1559">
        <v>6</v>
      </c>
      <c r="D1559">
        <v>-218.75700000000001</v>
      </c>
      <c r="E1559" t="s">
        <v>1158</v>
      </c>
      <c r="F1559" t="s">
        <v>1161</v>
      </c>
      <c r="G1559" s="4">
        <v>4</v>
      </c>
      <c r="H1559" t="s">
        <v>1479</v>
      </c>
    </row>
    <row r="1560" spans="1:8" x14ac:dyDescent="0.35">
      <c r="A1560" t="s">
        <v>8</v>
      </c>
      <c r="B1560" t="s">
        <v>1157</v>
      </c>
      <c r="C1560">
        <v>6</v>
      </c>
      <c r="D1560">
        <v>-217.917</v>
      </c>
      <c r="E1560" t="s">
        <v>1158</v>
      </c>
      <c r="F1560" t="s">
        <v>1173</v>
      </c>
      <c r="G1560" s="4">
        <v>2</v>
      </c>
      <c r="H1560" t="s">
        <v>1480</v>
      </c>
    </row>
    <row r="1561" spans="1:8" x14ac:dyDescent="0.35">
      <c r="A1561" t="s">
        <v>8</v>
      </c>
      <c r="B1561" t="s">
        <v>1157</v>
      </c>
      <c r="C1561">
        <v>6</v>
      </c>
      <c r="D1561">
        <v>-212.46099999999899</v>
      </c>
      <c r="E1561" t="s">
        <v>1158</v>
      </c>
      <c r="F1561" t="s">
        <v>1182</v>
      </c>
      <c r="G1561" s="4">
        <v>1</v>
      </c>
      <c r="H1561" t="s">
        <v>1481</v>
      </c>
    </row>
    <row r="1562" spans="1:8" x14ac:dyDescent="0.35">
      <c r="A1562" t="s">
        <v>8</v>
      </c>
      <c r="B1562" t="s">
        <v>1157</v>
      </c>
      <c r="C1562">
        <v>6</v>
      </c>
      <c r="D1562">
        <v>-210.91299999999899</v>
      </c>
      <c r="E1562" t="s">
        <v>1163</v>
      </c>
      <c r="F1562" t="s">
        <v>1176</v>
      </c>
      <c r="G1562" s="4">
        <v>1</v>
      </c>
      <c r="H1562" t="s">
        <v>1482</v>
      </c>
    </row>
    <row r="1563" spans="1:8" x14ac:dyDescent="0.35">
      <c r="A1563" t="s">
        <v>8</v>
      </c>
      <c r="B1563" t="s">
        <v>1157</v>
      </c>
      <c r="C1563">
        <v>6</v>
      </c>
      <c r="D1563">
        <v>-209.273</v>
      </c>
      <c r="E1563" t="s">
        <v>1163</v>
      </c>
      <c r="F1563" t="s">
        <v>1164</v>
      </c>
      <c r="G1563" s="4">
        <v>3</v>
      </c>
      <c r="H1563" t="s">
        <v>1483</v>
      </c>
    </row>
    <row r="1564" spans="1:8" x14ac:dyDescent="0.35">
      <c r="A1564" t="s">
        <v>8</v>
      </c>
      <c r="B1564" t="s">
        <v>1157</v>
      </c>
      <c r="C1564">
        <v>6</v>
      </c>
      <c r="D1564">
        <v>-203.25399999999999</v>
      </c>
      <c r="E1564" t="s">
        <v>1158</v>
      </c>
      <c r="F1564" t="s">
        <v>1161</v>
      </c>
      <c r="G1564" s="4">
        <v>4</v>
      </c>
      <c r="H1564" t="s">
        <v>1484</v>
      </c>
    </row>
    <row r="1565" spans="1:8" x14ac:dyDescent="0.35">
      <c r="A1565" t="s">
        <v>8</v>
      </c>
      <c r="B1565" t="s">
        <v>1157</v>
      </c>
      <c r="C1565">
        <v>6</v>
      </c>
      <c r="D1565">
        <v>-201.86099999999999</v>
      </c>
      <c r="E1565" t="s">
        <v>1158</v>
      </c>
      <c r="F1565" t="s">
        <v>1159</v>
      </c>
      <c r="G1565" s="4">
        <v>3</v>
      </c>
      <c r="H1565" t="s">
        <v>1485</v>
      </c>
    </row>
    <row r="1566" spans="1:8" x14ac:dyDescent="0.35">
      <c r="A1566" t="s">
        <v>8</v>
      </c>
      <c r="B1566" t="s">
        <v>1157</v>
      </c>
      <c r="C1566">
        <v>6</v>
      </c>
      <c r="D1566">
        <v>-201.05699999999999</v>
      </c>
      <c r="E1566" t="s">
        <v>1163</v>
      </c>
      <c r="F1566" t="s">
        <v>1169</v>
      </c>
      <c r="G1566" s="4">
        <v>2</v>
      </c>
      <c r="H1566" t="s">
        <v>1486</v>
      </c>
    </row>
    <row r="1567" spans="1:8" x14ac:dyDescent="0.35">
      <c r="A1567" t="s">
        <v>8</v>
      </c>
      <c r="B1567" t="s">
        <v>1157</v>
      </c>
      <c r="C1567">
        <v>6</v>
      </c>
      <c r="D1567">
        <v>-198.542</v>
      </c>
      <c r="E1567" t="s">
        <v>1163</v>
      </c>
      <c r="F1567" t="s">
        <v>1167</v>
      </c>
      <c r="G1567" s="4">
        <v>4</v>
      </c>
      <c r="H1567" t="s">
        <v>1487</v>
      </c>
    </row>
    <row r="1568" spans="1:8" x14ac:dyDescent="0.35">
      <c r="A1568" t="s">
        <v>8</v>
      </c>
      <c r="B1568" t="s">
        <v>1157</v>
      </c>
      <c r="C1568">
        <v>6</v>
      </c>
      <c r="D1568">
        <v>-194.56299999999999</v>
      </c>
      <c r="E1568" t="s">
        <v>1158</v>
      </c>
      <c r="F1568" t="s">
        <v>1161</v>
      </c>
      <c r="G1568" s="4">
        <v>4</v>
      </c>
      <c r="H1568" t="s">
        <v>1488</v>
      </c>
    </row>
    <row r="1569" spans="1:8" x14ac:dyDescent="0.35">
      <c r="A1569" t="s">
        <v>8</v>
      </c>
      <c r="B1569" t="s">
        <v>1157</v>
      </c>
      <c r="C1569">
        <v>6</v>
      </c>
      <c r="D1569">
        <v>-189.09599999999901</v>
      </c>
      <c r="E1569" t="s">
        <v>1158</v>
      </c>
      <c r="F1569" t="s">
        <v>1159</v>
      </c>
      <c r="G1569" s="4">
        <v>3</v>
      </c>
      <c r="H1569" t="s">
        <v>1489</v>
      </c>
    </row>
    <row r="1570" spans="1:8" x14ac:dyDescent="0.35">
      <c r="A1570" t="s">
        <v>8</v>
      </c>
      <c r="B1570" t="s">
        <v>1157</v>
      </c>
      <c r="C1570">
        <v>6</v>
      </c>
      <c r="D1570">
        <v>-185.64099999999999</v>
      </c>
      <c r="E1570" t="s">
        <v>1158</v>
      </c>
      <c r="F1570" t="s">
        <v>1173</v>
      </c>
      <c r="G1570" s="4">
        <v>2</v>
      </c>
      <c r="H1570" t="s">
        <v>1490</v>
      </c>
    </row>
    <row r="1571" spans="1:8" x14ac:dyDescent="0.35">
      <c r="A1571" t="s">
        <v>8</v>
      </c>
      <c r="B1571" t="s">
        <v>1157</v>
      </c>
      <c r="C1571">
        <v>6</v>
      </c>
      <c r="D1571">
        <v>-183.79599999999999</v>
      </c>
      <c r="E1571" t="s">
        <v>1158</v>
      </c>
      <c r="F1571" t="s">
        <v>1159</v>
      </c>
      <c r="G1571" s="4">
        <v>3</v>
      </c>
      <c r="H1571" t="s">
        <v>1491</v>
      </c>
    </row>
    <row r="1572" spans="1:8" x14ac:dyDescent="0.35">
      <c r="A1572" t="s">
        <v>8</v>
      </c>
      <c r="B1572" t="s">
        <v>1157</v>
      </c>
      <c r="C1572">
        <v>6</v>
      </c>
      <c r="D1572">
        <v>-182.39400000000001</v>
      </c>
      <c r="E1572" t="s">
        <v>1158</v>
      </c>
      <c r="F1572" t="s">
        <v>1182</v>
      </c>
      <c r="G1572" s="4">
        <v>1</v>
      </c>
      <c r="H1572" t="s">
        <v>1492</v>
      </c>
    </row>
    <row r="1573" spans="1:8" x14ac:dyDescent="0.35">
      <c r="A1573" t="s">
        <v>8</v>
      </c>
      <c r="B1573" t="s">
        <v>1157</v>
      </c>
      <c r="C1573">
        <v>6</v>
      </c>
      <c r="D1573">
        <v>-178.227</v>
      </c>
      <c r="E1573" t="s">
        <v>1163</v>
      </c>
      <c r="F1573" t="s">
        <v>1176</v>
      </c>
      <c r="G1573" s="4">
        <v>1</v>
      </c>
      <c r="H1573" t="s">
        <v>1493</v>
      </c>
    </row>
    <row r="1574" spans="1:8" x14ac:dyDescent="0.35">
      <c r="A1574" t="s">
        <v>8</v>
      </c>
      <c r="B1574" t="s">
        <v>1157</v>
      </c>
      <c r="C1574">
        <v>6</v>
      </c>
      <c r="D1574">
        <v>-173.18299999999999</v>
      </c>
      <c r="E1574" t="s">
        <v>1163</v>
      </c>
      <c r="F1574" t="s">
        <v>1167</v>
      </c>
      <c r="G1574" s="4">
        <v>4</v>
      </c>
      <c r="H1574" t="s">
        <v>1494</v>
      </c>
    </row>
    <row r="1575" spans="1:8" x14ac:dyDescent="0.35">
      <c r="A1575" t="s">
        <v>8</v>
      </c>
      <c r="B1575" t="s">
        <v>1157</v>
      </c>
      <c r="C1575">
        <v>6</v>
      </c>
      <c r="D1575">
        <v>-172.63499999999999</v>
      </c>
      <c r="E1575" t="s">
        <v>1158</v>
      </c>
      <c r="F1575" t="s">
        <v>1161</v>
      </c>
      <c r="G1575" s="4">
        <v>4</v>
      </c>
      <c r="H1575" t="s">
        <v>1495</v>
      </c>
    </row>
    <row r="1576" spans="1:8" x14ac:dyDescent="0.35">
      <c r="A1576" t="s">
        <v>8</v>
      </c>
      <c r="B1576" t="s">
        <v>1157</v>
      </c>
      <c r="C1576">
        <v>6</v>
      </c>
      <c r="D1576">
        <v>-169.785</v>
      </c>
      <c r="E1576" t="s">
        <v>1158</v>
      </c>
      <c r="F1576" t="s">
        <v>1173</v>
      </c>
      <c r="G1576" s="4">
        <v>2</v>
      </c>
      <c r="H1576" t="s">
        <v>1496</v>
      </c>
    </row>
    <row r="1577" spans="1:8" x14ac:dyDescent="0.35">
      <c r="A1577" t="s">
        <v>8</v>
      </c>
      <c r="B1577" t="s">
        <v>1157</v>
      </c>
      <c r="C1577">
        <v>6</v>
      </c>
      <c r="D1577">
        <v>-169.322</v>
      </c>
      <c r="E1577" t="s">
        <v>1158</v>
      </c>
      <c r="F1577" t="s">
        <v>1159</v>
      </c>
      <c r="G1577" s="4">
        <v>3</v>
      </c>
      <c r="H1577" t="s">
        <v>1497</v>
      </c>
    </row>
    <row r="1578" spans="1:8" x14ac:dyDescent="0.35">
      <c r="A1578" t="s">
        <v>8</v>
      </c>
      <c r="B1578" t="s">
        <v>1157</v>
      </c>
      <c r="C1578">
        <v>6</v>
      </c>
      <c r="D1578">
        <v>-168.30699999999999</v>
      </c>
      <c r="E1578" t="s">
        <v>1163</v>
      </c>
      <c r="F1578" t="s">
        <v>1176</v>
      </c>
      <c r="G1578" s="4">
        <v>1</v>
      </c>
      <c r="H1578" t="s">
        <v>1498</v>
      </c>
    </row>
    <row r="1579" spans="1:8" x14ac:dyDescent="0.35">
      <c r="A1579" t="s">
        <v>8</v>
      </c>
      <c r="B1579" t="s">
        <v>1157</v>
      </c>
      <c r="C1579">
        <v>6</v>
      </c>
      <c r="D1579">
        <v>-166.404</v>
      </c>
      <c r="E1579" t="s">
        <v>1158</v>
      </c>
      <c r="F1579" t="s">
        <v>1159</v>
      </c>
      <c r="G1579" s="4">
        <v>3</v>
      </c>
      <c r="H1579" t="s">
        <v>1499</v>
      </c>
    </row>
    <row r="1580" spans="1:8" x14ac:dyDescent="0.35">
      <c r="A1580" t="s">
        <v>8</v>
      </c>
      <c r="B1580" t="s">
        <v>1157</v>
      </c>
      <c r="C1580">
        <v>6</v>
      </c>
      <c r="D1580">
        <v>-164.059</v>
      </c>
      <c r="E1580" t="s">
        <v>1158</v>
      </c>
      <c r="F1580" t="s">
        <v>1182</v>
      </c>
      <c r="G1580" s="4">
        <v>1</v>
      </c>
      <c r="H1580" t="s">
        <v>1500</v>
      </c>
    </row>
    <row r="1581" spans="1:8" x14ac:dyDescent="0.35">
      <c r="A1581" t="s">
        <v>8</v>
      </c>
      <c r="B1581" t="s">
        <v>1157</v>
      </c>
      <c r="C1581">
        <v>6</v>
      </c>
      <c r="D1581">
        <v>-162.363</v>
      </c>
      <c r="E1581" t="s">
        <v>1163</v>
      </c>
      <c r="F1581" t="s">
        <v>1169</v>
      </c>
      <c r="G1581" s="4">
        <v>2</v>
      </c>
      <c r="H1581" t="s">
        <v>1501</v>
      </c>
    </row>
    <row r="1582" spans="1:8" x14ac:dyDescent="0.35">
      <c r="A1582" t="s">
        <v>8</v>
      </c>
      <c r="B1582" t="s">
        <v>1157</v>
      </c>
      <c r="C1582">
        <v>6</v>
      </c>
      <c r="D1582">
        <v>-162.06899999999999</v>
      </c>
      <c r="E1582" t="s">
        <v>1163</v>
      </c>
      <c r="F1582" t="s">
        <v>1164</v>
      </c>
      <c r="G1582" s="4">
        <v>3</v>
      </c>
      <c r="H1582" t="s">
        <v>1502</v>
      </c>
    </row>
    <row r="1583" spans="1:8" x14ac:dyDescent="0.35">
      <c r="A1583" t="s">
        <v>8</v>
      </c>
      <c r="B1583" t="s">
        <v>1157</v>
      </c>
      <c r="C1583">
        <v>6</v>
      </c>
      <c r="D1583">
        <v>-158.59799999999899</v>
      </c>
      <c r="E1583" t="s">
        <v>1158</v>
      </c>
      <c r="F1583" t="s">
        <v>1159</v>
      </c>
      <c r="G1583" s="4">
        <v>3</v>
      </c>
      <c r="H1583" t="s">
        <v>1503</v>
      </c>
    </row>
    <row r="1584" spans="1:8" x14ac:dyDescent="0.35">
      <c r="A1584" t="s">
        <v>8</v>
      </c>
      <c r="B1584" t="s">
        <v>1157</v>
      </c>
      <c r="C1584">
        <v>6</v>
      </c>
      <c r="D1584">
        <v>-155.017</v>
      </c>
      <c r="E1584" t="s">
        <v>1158</v>
      </c>
      <c r="F1584" t="s">
        <v>1159</v>
      </c>
      <c r="G1584" s="4">
        <v>3</v>
      </c>
      <c r="H1584" t="s">
        <v>1504</v>
      </c>
    </row>
    <row r="1585" spans="1:8" x14ac:dyDescent="0.35">
      <c r="A1585" t="s">
        <v>8</v>
      </c>
      <c r="B1585" t="s">
        <v>1157</v>
      </c>
      <c r="C1585">
        <v>6</v>
      </c>
      <c r="D1585">
        <v>-154.387</v>
      </c>
      <c r="E1585" t="s">
        <v>1158</v>
      </c>
      <c r="F1585" t="s">
        <v>1173</v>
      </c>
      <c r="G1585" s="4">
        <v>2</v>
      </c>
      <c r="H1585" t="s">
        <v>1505</v>
      </c>
    </row>
    <row r="1586" spans="1:8" x14ac:dyDescent="0.35">
      <c r="A1586" t="s">
        <v>8</v>
      </c>
      <c r="B1586" t="s">
        <v>1157</v>
      </c>
      <c r="C1586">
        <v>6</v>
      </c>
      <c r="D1586">
        <v>-146.096</v>
      </c>
      <c r="E1586" t="s">
        <v>1158</v>
      </c>
      <c r="F1586" t="s">
        <v>1182</v>
      </c>
      <c r="G1586" s="4">
        <v>1</v>
      </c>
      <c r="H1586" t="s">
        <v>1506</v>
      </c>
    </row>
    <row r="1587" spans="1:8" x14ac:dyDescent="0.35">
      <c r="A1587" t="s">
        <v>8</v>
      </c>
      <c r="B1587" t="s">
        <v>1157</v>
      </c>
      <c r="C1587">
        <v>6</v>
      </c>
      <c r="D1587">
        <v>-138.334</v>
      </c>
      <c r="E1587" t="s">
        <v>1163</v>
      </c>
      <c r="F1587" t="s">
        <v>1164</v>
      </c>
      <c r="G1587" s="4">
        <v>3</v>
      </c>
      <c r="H1587" t="s">
        <v>1507</v>
      </c>
    </row>
    <row r="1588" spans="1:8" x14ac:dyDescent="0.35">
      <c r="A1588" t="s">
        <v>8</v>
      </c>
      <c r="B1588" t="s">
        <v>1157</v>
      </c>
      <c r="C1588">
        <v>6</v>
      </c>
      <c r="D1588">
        <v>-133.09700000000001</v>
      </c>
      <c r="E1588" t="s">
        <v>1158</v>
      </c>
      <c r="F1588" t="s">
        <v>1182</v>
      </c>
      <c r="G1588" s="4">
        <v>1</v>
      </c>
      <c r="H1588" t="s">
        <v>1508</v>
      </c>
    </row>
    <row r="1589" spans="1:8" x14ac:dyDescent="0.35">
      <c r="A1589" t="s">
        <v>8</v>
      </c>
      <c r="B1589" t="s">
        <v>1157</v>
      </c>
      <c r="C1589">
        <v>6</v>
      </c>
      <c r="D1589">
        <v>-130.893</v>
      </c>
      <c r="E1589" t="s">
        <v>1158</v>
      </c>
      <c r="F1589" t="s">
        <v>1159</v>
      </c>
      <c r="G1589" s="4">
        <v>3</v>
      </c>
      <c r="H1589" t="s">
        <v>1509</v>
      </c>
    </row>
    <row r="1590" spans="1:8" x14ac:dyDescent="0.35">
      <c r="A1590" t="s">
        <v>8</v>
      </c>
      <c r="B1590" t="s">
        <v>1157</v>
      </c>
      <c r="C1590">
        <v>6</v>
      </c>
      <c r="D1590">
        <v>-130.62700000000001</v>
      </c>
      <c r="E1590" t="s">
        <v>1163</v>
      </c>
      <c r="F1590" t="s">
        <v>1164</v>
      </c>
      <c r="G1590" s="4">
        <v>3</v>
      </c>
      <c r="H1590" t="s">
        <v>1510</v>
      </c>
    </row>
    <row r="1591" spans="1:8" x14ac:dyDescent="0.35">
      <c r="A1591" t="s">
        <v>8</v>
      </c>
      <c r="B1591" t="s">
        <v>1157</v>
      </c>
      <c r="C1591">
        <v>6</v>
      </c>
      <c r="D1591">
        <v>-127.709</v>
      </c>
      <c r="E1591" t="s">
        <v>1158</v>
      </c>
      <c r="F1591" t="s">
        <v>1161</v>
      </c>
      <c r="G1591" s="4">
        <v>4</v>
      </c>
      <c r="H1591" t="s">
        <v>1511</v>
      </c>
    </row>
    <row r="1592" spans="1:8" x14ac:dyDescent="0.35">
      <c r="A1592" t="s">
        <v>8</v>
      </c>
      <c r="B1592" t="s">
        <v>1157</v>
      </c>
      <c r="C1592">
        <v>6</v>
      </c>
      <c r="D1592">
        <v>-127.136</v>
      </c>
      <c r="E1592" t="s">
        <v>1158</v>
      </c>
      <c r="F1592" t="s">
        <v>1173</v>
      </c>
      <c r="G1592" s="4">
        <v>2</v>
      </c>
      <c r="H1592" t="s">
        <v>1512</v>
      </c>
    </row>
    <row r="1593" spans="1:8" x14ac:dyDescent="0.35">
      <c r="A1593" t="s">
        <v>8</v>
      </c>
      <c r="B1593" t="s">
        <v>1157</v>
      </c>
      <c r="C1593">
        <v>6</v>
      </c>
      <c r="D1593">
        <v>-125.12799999999901</v>
      </c>
      <c r="E1593" t="s">
        <v>1163</v>
      </c>
      <c r="F1593" t="s">
        <v>1176</v>
      </c>
      <c r="G1593" s="4">
        <v>1</v>
      </c>
      <c r="H1593" t="s">
        <v>1513</v>
      </c>
    </row>
    <row r="1594" spans="1:8" x14ac:dyDescent="0.35">
      <c r="A1594" t="s">
        <v>8</v>
      </c>
      <c r="B1594" t="s">
        <v>1157</v>
      </c>
      <c r="C1594">
        <v>6</v>
      </c>
      <c r="D1594">
        <v>-124.51600000000001</v>
      </c>
      <c r="E1594" t="s">
        <v>1158</v>
      </c>
      <c r="F1594" t="s">
        <v>1159</v>
      </c>
      <c r="G1594" s="4">
        <v>3</v>
      </c>
      <c r="H1594" t="s">
        <v>1514</v>
      </c>
    </row>
    <row r="1595" spans="1:8" x14ac:dyDescent="0.35">
      <c r="A1595" t="s">
        <v>8</v>
      </c>
      <c r="B1595" t="s">
        <v>1157</v>
      </c>
      <c r="C1595">
        <v>6</v>
      </c>
      <c r="D1595">
        <v>-123.042999999999</v>
      </c>
      <c r="E1595" t="s">
        <v>1163</v>
      </c>
      <c r="F1595" t="s">
        <v>1169</v>
      </c>
      <c r="G1595" s="4">
        <v>2</v>
      </c>
      <c r="H1595" t="s">
        <v>1515</v>
      </c>
    </row>
    <row r="1596" spans="1:8" x14ac:dyDescent="0.35">
      <c r="A1596" t="s">
        <v>8</v>
      </c>
      <c r="B1596" t="s">
        <v>1157</v>
      </c>
      <c r="C1596">
        <v>6</v>
      </c>
      <c r="D1596">
        <v>-119.84399999999999</v>
      </c>
      <c r="E1596" t="s">
        <v>1158</v>
      </c>
      <c r="F1596" t="s">
        <v>1159</v>
      </c>
      <c r="G1596" s="4">
        <v>3</v>
      </c>
      <c r="H1596" t="s">
        <v>370</v>
      </c>
    </row>
    <row r="1597" spans="1:8" x14ac:dyDescent="0.35">
      <c r="A1597" t="s">
        <v>8</v>
      </c>
      <c r="B1597" t="s">
        <v>1157</v>
      </c>
      <c r="C1597">
        <v>6</v>
      </c>
      <c r="D1597">
        <v>-116.29799999999901</v>
      </c>
      <c r="E1597" t="s">
        <v>1158</v>
      </c>
      <c r="F1597" t="s">
        <v>1161</v>
      </c>
      <c r="G1597" s="4">
        <v>4</v>
      </c>
      <c r="H1597" t="s">
        <v>1516</v>
      </c>
    </row>
    <row r="1598" spans="1:8" x14ac:dyDescent="0.35">
      <c r="A1598" t="s">
        <v>8</v>
      </c>
      <c r="B1598" t="s">
        <v>1157</v>
      </c>
      <c r="C1598">
        <v>6</v>
      </c>
      <c r="D1598">
        <v>-115.87</v>
      </c>
      <c r="E1598" t="s">
        <v>1163</v>
      </c>
      <c r="F1598" t="s">
        <v>1176</v>
      </c>
      <c r="G1598" s="4">
        <v>1</v>
      </c>
      <c r="H1598" t="s">
        <v>136</v>
      </c>
    </row>
    <row r="1599" spans="1:8" x14ac:dyDescent="0.35">
      <c r="A1599" t="s">
        <v>8</v>
      </c>
      <c r="B1599" t="s">
        <v>1157</v>
      </c>
      <c r="C1599">
        <v>6</v>
      </c>
      <c r="D1599">
        <v>-113.294</v>
      </c>
      <c r="E1599" t="s">
        <v>1158</v>
      </c>
      <c r="F1599" t="s">
        <v>1159</v>
      </c>
      <c r="G1599" s="4">
        <v>3</v>
      </c>
      <c r="H1599" t="s">
        <v>1517</v>
      </c>
    </row>
    <row r="1600" spans="1:8" x14ac:dyDescent="0.35">
      <c r="A1600" t="s">
        <v>8</v>
      </c>
      <c r="B1600" t="s">
        <v>1157</v>
      </c>
      <c r="C1600">
        <v>6</v>
      </c>
      <c r="D1600">
        <v>-111.607</v>
      </c>
      <c r="E1600" t="s">
        <v>1163</v>
      </c>
      <c r="F1600" t="s">
        <v>1164</v>
      </c>
      <c r="G1600" s="4">
        <v>3</v>
      </c>
      <c r="H1600" t="s">
        <v>1518</v>
      </c>
    </row>
    <row r="1601" spans="1:8" x14ac:dyDescent="0.35">
      <c r="A1601" t="s">
        <v>8</v>
      </c>
      <c r="B1601" t="s">
        <v>1157</v>
      </c>
      <c r="C1601">
        <v>6</v>
      </c>
      <c r="D1601">
        <v>-111.39299999999901</v>
      </c>
      <c r="E1601" t="s">
        <v>1158</v>
      </c>
      <c r="F1601" t="s">
        <v>1159</v>
      </c>
      <c r="G1601" s="4">
        <v>3</v>
      </c>
      <c r="H1601" t="s">
        <v>1519</v>
      </c>
    </row>
    <row r="1602" spans="1:8" x14ac:dyDescent="0.35">
      <c r="A1602" t="s">
        <v>8</v>
      </c>
      <c r="B1602" t="s">
        <v>1157</v>
      </c>
      <c r="C1602">
        <v>6</v>
      </c>
      <c r="D1602">
        <v>-111.33499999999999</v>
      </c>
      <c r="E1602" t="s">
        <v>1163</v>
      </c>
      <c r="F1602" t="s">
        <v>1169</v>
      </c>
      <c r="G1602" s="4">
        <v>2</v>
      </c>
      <c r="H1602" t="s">
        <v>1520</v>
      </c>
    </row>
    <row r="1603" spans="1:8" x14ac:dyDescent="0.35">
      <c r="A1603" t="s">
        <v>8</v>
      </c>
      <c r="B1603" t="s">
        <v>1157</v>
      </c>
      <c r="C1603">
        <v>6</v>
      </c>
      <c r="D1603">
        <v>-110.23399999999999</v>
      </c>
      <c r="E1603" t="s">
        <v>1158</v>
      </c>
      <c r="F1603" t="s">
        <v>1159</v>
      </c>
      <c r="G1603" s="4">
        <v>3</v>
      </c>
      <c r="H1603" t="s">
        <v>446</v>
      </c>
    </row>
    <row r="1604" spans="1:8" x14ac:dyDescent="0.35">
      <c r="A1604" t="s">
        <v>8</v>
      </c>
      <c r="B1604" t="s">
        <v>1157</v>
      </c>
      <c r="C1604">
        <v>6</v>
      </c>
      <c r="D1604">
        <v>-108.949</v>
      </c>
      <c r="E1604" t="s">
        <v>1163</v>
      </c>
      <c r="F1604" t="s">
        <v>1164</v>
      </c>
      <c r="G1604" s="4">
        <v>3</v>
      </c>
      <c r="H1604" t="s">
        <v>1521</v>
      </c>
    </row>
    <row r="1605" spans="1:8" x14ac:dyDescent="0.35">
      <c r="A1605" t="s">
        <v>8</v>
      </c>
      <c r="B1605" t="s">
        <v>1157</v>
      </c>
      <c r="C1605">
        <v>6</v>
      </c>
      <c r="D1605">
        <v>-106.376</v>
      </c>
      <c r="E1605" t="s">
        <v>1158</v>
      </c>
      <c r="F1605" t="s">
        <v>1159</v>
      </c>
      <c r="G1605" s="4">
        <v>3</v>
      </c>
      <c r="H1605" t="s">
        <v>1522</v>
      </c>
    </row>
    <row r="1606" spans="1:8" x14ac:dyDescent="0.35">
      <c r="A1606" t="s">
        <v>8</v>
      </c>
      <c r="B1606" t="s">
        <v>1157</v>
      </c>
      <c r="C1606">
        <v>6</v>
      </c>
      <c r="D1606">
        <v>-104.633</v>
      </c>
      <c r="E1606" t="s">
        <v>1158</v>
      </c>
      <c r="F1606" t="s">
        <v>1161</v>
      </c>
      <c r="G1606" s="4">
        <v>4</v>
      </c>
      <c r="H1606" t="s">
        <v>1523</v>
      </c>
    </row>
    <row r="1607" spans="1:8" x14ac:dyDescent="0.35">
      <c r="A1607" t="s">
        <v>8</v>
      </c>
      <c r="B1607" t="s">
        <v>1157</v>
      </c>
      <c r="C1607">
        <v>6</v>
      </c>
      <c r="D1607">
        <v>-103.67700000000001</v>
      </c>
      <c r="E1607" t="s">
        <v>1163</v>
      </c>
      <c r="F1607" t="s">
        <v>1164</v>
      </c>
      <c r="G1607" s="4">
        <v>3</v>
      </c>
      <c r="H1607" t="s">
        <v>1524</v>
      </c>
    </row>
    <row r="1608" spans="1:8" x14ac:dyDescent="0.35">
      <c r="A1608" t="s">
        <v>8</v>
      </c>
      <c r="B1608" t="s">
        <v>1157</v>
      </c>
      <c r="C1608">
        <v>6</v>
      </c>
      <c r="D1608">
        <v>-102.251</v>
      </c>
      <c r="E1608" t="s">
        <v>1163</v>
      </c>
      <c r="F1608" t="s">
        <v>1176</v>
      </c>
      <c r="G1608" s="4">
        <v>1</v>
      </c>
      <c r="H1608" t="s">
        <v>1525</v>
      </c>
    </row>
    <row r="1609" spans="1:8" x14ac:dyDescent="0.35">
      <c r="A1609" t="s">
        <v>8</v>
      </c>
      <c r="B1609" t="s">
        <v>1157</v>
      </c>
      <c r="C1609">
        <v>6</v>
      </c>
      <c r="D1609">
        <v>-102.005</v>
      </c>
      <c r="E1609" t="s">
        <v>1163</v>
      </c>
      <c r="F1609" t="s">
        <v>1167</v>
      </c>
      <c r="G1609" s="4">
        <v>4</v>
      </c>
      <c r="H1609" t="s">
        <v>1526</v>
      </c>
    </row>
    <row r="1610" spans="1:8" x14ac:dyDescent="0.35">
      <c r="A1610" t="s">
        <v>8</v>
      </c>
      <c r="B1610" t="s">
        <v>1157</v>
      </c>
      <c r="C1610">
        <v>6</v>
      </c>
      <c r="D1610">
        <v>-101.321</v>
      </c>
      <c r="E1610" t="s">
        <v>1158</v>
      </c>
      <c r="F1610" t="s">
        <v>1159</v>
      </c>
      <c r="G1610" s="4">
        <v>3</v>
      </c>
      <c r="H1610" t="s">
        <v>1527</v>
      </c>
    </row>
    <row r="1611" spans="1:8" x14ac:dyDescent="0.35">
      <c r="A1611" t="s">
        <v>8</v>
      </c>
      <c r="B1611" t="s">
        <v>1157</v>
      </c>
      <c r="C1611">
        <v>6</v>
      </c>
      <c r="D1611">
        <v>-97.972999999999999</v>
      </c>
      <c r="E1611" t="s">
        <v>1158</v>
      </c>
      <c r="F1611" t="s">
        <v>1161</v>
      </c>
      <c r="G1611" s="4">
        <v>4</v>
      </c>
      <c r="H1611" t="s">
        <v>1528</v>
      </c>
    </row>
    <row r="1612" spans="1:8" x14ac:dyDescent="0.35">
      <c r="A1612" t="s">
        <v>8</v>
      </c>
      <c r="B1612" t="s">
        <v>1157</v>
      </c>
      <c r="C1612">
        <v>6</v>
      </c>
      <c r="D1612">
        <v>-97.702999999999903</v>
      </c>
      <c r="E1612" t="s">
        <v>1158</v>
      </c>
      <c r="F1612" t="s">
        <v>1173</v>
      </c>
      <c r="G1612" s="4">
        <v>2</v>
      </c>
      <c r="H1612" t="s">
        <v>1529</v>
      </c>
    </row>
    <row r="1613" spans="1:8" x14ac:dyDescent="0.35">
      <c r="A1613" t="s">
        <v>8</v>
      </c>
      <c r="B1613" t="s">
        <v>1157</v>
      </c>
      <c r="C1613">
        <v>6</v>
      </c>
      <c r="D1613">
        <v>-97.650999999999996</v>
      </c>
      <c r="E1613" t="s">
        <v>1158</v>
      </c>
      <c r="F1613" t="s">
        <v>1182</v>
      </c>
      <c r="G1613" s="4">
        <v>1</v>
      </c>
      <c r="H1613" t="s">
        <v>1530</v>
      </c>
    </row>
    <row r="1614" spans="1:8" x14ac:dyDescent="0.35">
      <c r="A1614" t="s">
        <v>8</v>
      </c>
      <c r="B1614" t="s">
        <v>1157</v>
      </c>
      <c r="C1614">
        <v>6</v>
      </c>
      <c r="D1614">
        <v>-95.673999999999893</v>
      </c>
      <c r="E1614" t="s">
        <v>1158</v>
      </c>
      <c r="F1614" t="s">
        <v>1159</v>
      </c>
      <c r="G1614" s="4">
        <v>3</v>
      </c>
      <c r="H1614" t="s">
        <v>1531</v>
      </c>
    </row>
    <row r="1615" spans="1:8" x14ac:dyDescent="0.35">
      <c r="A1615" t="s">
        <v>8</v>
      </c>
      <c r="B1615" t="s">
        <v>1157</v>
      </c>
      <c r="C1615">
        <v>6</v>
      </c>
      <c r="D1615">
        <v>-91.228999999999999</v>
      </c>
      <c r="E1615" t="s">
        <v>1163</v>
      </c>
      <c r="F1615" t="s">
        <v>1167</v>
      </c>
      <c r="G1615" s="4">
        <v>4</v>
      </c>
      <c r="H1615" t="s">
        <v>1532</v>
      </c>
    </row>
    <row r="1616" spans="1:8" x14ac:dyDescent="0.35">
      <c r="A1616" t="s">
        <v>8</v>
      </c>
      <c r="B1616" t="s">
        <v>1157</v>
      </c>
      <c r="C1616">
        <v>6</v>
      </c>
      <c r="D1616">
        <v>-87.007999999999996</v>
      </c>
      <c r="E1616" t="s">
        <v>1158</v>
      </c>
      <c r="F1616" t="s">
        <v>1159</v>
      </c>
      <c r="G1616" s="4">
        <v>3</v>
      </c>
      <c r="H1616" t="s">
        <v>1533</v>
      </c>
    </row>
    <row r="1617" spans="1:8" x14ac:dyDescent="0.35">
      <c r="A1617" t="s">
        <v>8</v>
      </c>
      <c r="B1617" t="s">
        <v>1157</v>
      </c>
      <c r="C1617">
        <v>6</v>
      </c>
      <c r="D1617">
        <v>-84.867999999999995</v>
      </c>
      <c r="E1617" t="s">
        <v>1158</v>
      </c>
      <c r="F1617" t="s">
        <v>1159</v>
      </c>
      <c r="G1617" s="4">
        <v>3</v>
      </c>
      <c r="H1617" t="s">
        <v>1534</v>
      </c>
    </row>
    <row r="1618" spans="1:8" x14ac:dyDescent="0.35">
      <c r="A1618" t="s">
        <v>8</v>
      </c>
      <c r="B1618" t="s">
        <v>1157</v>
      </c>
      <c r="C1618">
        <v>6</v>
      </c>
      <c r="D1618">
        <v>-83.694999999999993</v>
      </c>
      <c r="E1618" t="s">
        <v>1163</v>
      </c>
      <c r="F1618" t="s">
        <v>1167</v>
      </c>
      <c r="G1618" s="4">
        <v>4</v>
      </c>
      <c r="H1618" t="s">
        <v>1535</v>
      </c>
    </row>
    <row r="1619" spans="1:8" x14ac:dyDescent="0.35">
      <c r="A1619" t="s">
        <v>8</v>
      </c>
      <c r="B1619" t="s">
        <v>1157</v>
      </c>
      <c r="C1619">
        <v>6</v>
      </c>
      <c r="D1619">
        <v>-81.492000000000004</v>
      </c>
      <c r="E1619" t="s">
        <v>1158</v>
      </c>
      <c r="F1619" t="s">
        <v>1159</v>
      </c>
      <c r="G1619" s="4">
        <v>3</v>
      </c>
      <c r="H1619" t="s">
        <v>1536</v>
      </c>
    </row>
    <row r="1620" spans="1:8" x14ac:dyDescent="0.35">
      <c r="A1620" t="s">
        <v>8</v>
      </c>
      <c r="B1620" t="s">
        <v>1157</v>
      </c>
      <c r="C1620">
        <v>6</v>
      </c>
      <c r="D1620">
        <v>-80.048999999999893</v>
      </c>
      <c r="E1620" t="s">
        <v>1163</v>
      </c>
      <c r="F1620" t="s">
        <v>1169</v>
      </c>
      <c r="G1620" s="4">
        <v>2</v>
      </c>
      <c r="H1620" t="s">
        <v>1537</v>
      </c>
    </row>
    <row r="1621" spans="1:8" x14ac:dyDescent="0.35">
      <c r="A1621" t="s">
        <v>8</v>
      </c>
      <c r="B1621" t="s">
        <v>1157</v>
      </c>
      <c r="C1621">
        <v>6</v>
      </c>
      <c r="D1621">
        <v>-76.849999999999994</v>
      </c>
      <c r="E1621" t="s">
        <v>1163</v>
      </c>
      <c r="F1621" t="s">
        <v>1164</v>
      </c>
      <c r="G1621" s="4">
        <v>3</v>
      </c>
      <c r="H1621" t="s">
        <v>1538</v>
      </c>
    </row>
    <row r="1622" spans="1:8" x14ac:dyDescent="0.35">
      <c r="A1622" t="s">
        <v>8</v>
      </c>
      <c r="B1622" t="s">
        <v>1157</v>
      </c>
      <c r="C1622">
        <v>6</v>
      </c>
      <c r="D1622">
        <v>-76.481999999999999</v>
      </c>
      <c r="E1622" t="s">
        <v>1163</v>
      </c>
      <c r="F1622" t="s">
        <v>1169</v>
      </c>
      <c r="G1622" s="4">
        <v>2</v>
      </c>
      <c r="H1622" t="s">
        <v>1539</v>
      </c>
    </row>
    <row r="1623" spans="1:8" x14ac:dyDescent="0.35">
      <c r="A1623" t="s">
        <v>8</v>
      </c>
      <c r="B1623" t="s">
        <v>1157</v>
      </c>
      <c r="C1623">
        <v>6</v>
      </c>
      <c r="D1623">
        <v>-73.980999999999995</v>
      </c>
      <c r="E1623" t="s">
        <v>1163</v>
      </c>
      <c r="F1623" t="s">
        <v>1169</v>
      </c>
      <c r="G1623" s="4">
        <v>2</v>
      </c>
      <c r="H1623" t="s">
        <v>1540</v>
      </c>
    </row>
    <row r="1624" spans="1:8" x14ac:dyDescent="0.35">
      <c r="A1624" t="s">
        <v>8</v>
      </c>
      <c r="B1624" t="s">
        <v>1157</v>
      </c>
      <c r="C1624">
        <v>6</v>
      </c>
      <c r="D1624">
        <v>-72.728999999999999</v>
      </c>
      <c r="E1624" t="s">
        <v>1158</v>
      </c>
      <c r="F1624" t="s">
        <v>1182</v>
      </c>
      <c r="G1624" s="4">
        <v>1</v>
      </c>
      <c r="H1624" t="s">
        <v>1541</v>
      </c>
    </row>
    <row r="1625" spans="1:8" x14ac:dyDescent="0.35">
      <c r="A1625" t="s">
        <v>8</v>
      </c>
      <c r="B1625" t="s">
        <v>1157</v>
      </c>
      <c r="C1625">
        <v>6</v>
      </c>
      <c r="D1625">
        <v>-71.057000000000002</v>
      </c>
      <c r="E1625" t="s">
        <v>1158</v>
      </c>
      <c r="F1625" t="s">
        <v>1159</v>
      </c>
      <c r="G1625" s="4">
        <v>3</v>
      </c>
      <c r="H1625" t="s">
        <v>1542</v>
      </c>
    </row>
    <row r="1626" spans="1:8" x14ac:dyDescent="0.35">
      <c r="A1626" t="s">
        <v>8</v>
      </c>
      <c r="B1626" t="s">
        <v>1157</v>
      </c>
      <c r="C1626">
        <v>6</v>
      </c>
      <c r="D1626">
        <v>-67.536000000000001</v>
      </c>
      <c r="E1626" t="s">
        <v>1163</v>
      </c>
      <c r="F1626" t="s">
        <v>1176</v>
      </c>
      <c r="G1626" s="4">
        <v>1</v>
      </c>
      <c r="H1626" t="s">
        <v>1543</v>
      </c>
    </row>
    <row r="1627" spans="1:8" x14ac:dyDescent="0.35">
      <c r="A1627" t="s">
        <v>8</v>
      </c>
      <c r="B1627" t="s">
        <v>1157</v>
      </c>
      <c r="C1627">
        <v>6</v>
      </c>
      <c r="D1627">
        <v>-67.465999999999994</v>
      </c>
      <c r="E1627" t="s">
        <v>1158</v>
      </c>
      <c r="F1627" t="s">
        <v>1161</v>
      </c>
      <c r="G1627" s="4">
        <v>4</v>
      </c>
      <c r="H1627" t="s">
        <v>1544</v>
      </c>
    </row>
    <row r="1628" spans="1:8" x14ac:dyDescent="0.35">
      <c r="A1628" t="s">
        <v>8</v>
      </c>
      <c r="B1628" t="s">
        <v>1157</v>
      </c>
      <c r="C1628">
        <v>6</v>
      </c>
      <c r="D1628">
        <v>-65.977000000000004</v>
      </c>
      <c r="E1628" t="s">
        <v>1163</v>
      </c>
      <c r="F1628" t="s">
        <v>1169</v>
      </c>
      <c r="G1628" s="4">
        <v>2</v>
      </c>
      <c r="H1628" t="s">
        <v>1545</v>
      </c>
    </row>
    <row r="1629" spans="1:8" x14ac:dyDescent="0.35">
      <c r="A1629" t="s">
        <v>8</v>
      </c>
      <c r="B1629" t="s">
        <v>1157</v>
      </c>
      <c r="C1629">
        <v>6</v>
      </c>
      <c r="D1629">
        <v>-65.105999999999995</v>
      </c>
      <c r="E1629" t="s">
        <v>1158</v>
      </c>
      <c r="F1629" t="s">
        <v>1159</v>
      </c>
      <c r="G1629" s="4">
        <v>3</v>
      </c>
      <c r="H1629" t="s">
        <v>1546</v>
      </c>
    </row>
    <row r="1630" spans="1:8" x14ac:dyDescent="0.35">
      <c r="A1630" t="s">
        <v>8</v>
      </c>
      <c r="B1630" t="s">
        <v>1157</v>
      </c>
      <c r="C1630">
        <v>6</v>
      </c>
      <c r="D1630">
        <v>-64.986999999999995</v>
      </c>
      <c r="E1630" t="s">
        <v>1158</v>
      </c>
      <c r="F1630" t="s">
        <v>1182</v>
      </c>
      <c r="G1630" s="4">
        <v>1</v>
      </c>
      <c r="H1630" t="s">
        <v>1547</v>
      </c>
    </row>
    <row r="1631" spans="1:8" x14ac:dyDescent="0.35">
      <c r="A1631" t="s">
        <v>8</v>
      </c>
      <c r="B1631" t="s">
        <v>1157</v>
      </c>
      <c r="C1631">
        <v>6</v>
      </c>
      <c r="D1631">
        <v>-64.284999999999997</v>
      </c>
      <c r="E1631" t="s">
        <v>1163</v>
      </c>
      <c r="F1631" t="s">
        <v>1169</v>
      </c>
      <c r="G1631" s="4">
        <v>2</v>
      </c>
      <c r="H1631" t="s">
        <v>1548</v>
      </c>
    </row>
    <row r="1632" spans="1:8" x14ac:dyDescent="0.35">
      <c r="A1632" t="s">
        <v>8</v>
      </c>
      <c r="B1632" t="s">
        <v>1157</v>
      </c>
      <c r="C1632">
        <v>6</v>
      </c>
      <c r="D1632">
        <v>-64.186000000000007</v>
      </c>
      <c r="E1632" t="s">
        <v>1158</v>
      </c>
      <c r="F1632" t="s">
        <v>1173</v>
      </c>
      <c r="G1632" s="4">
        <v>2</v>
      </c>
      <c r="H1632" t="s">
        <v>1549</v>
      </c>
    </row>
    <row r="1633" spans="1:8" x14ac:dyDescent="0.35">
      <c r="A1633" t="s">
        <v>8</v>
      </c>
      <c r="B1633" t="s">
        <v>1157</v>
      </c>
      <c r="C1633">
        <v>6</v>
      </c>
      <c r="D1633">
        <v>-62.475000000000001</v>
      </c>
      <c r="E1633" t="s">
        <v>1163</v>
      </c>
      <c r="F1633" t="s">
        <v>1169</v>
      </c>
      <c r="G1633" s="4">
        <v>2</v>
      </c>
      <c r="H1633" t="s">
        <v>1550</v>
      </c>
    </row>
    <row r="1634" spans="1:8" x14ac:dyDescent="0.35">
      <c r="A1634" t="s">
        <v>8</v>
      </c>
      <c r="B1634" t="s">
        <v>1157</v>
      </c>
      <c r="C1634">
        <v>6</v>
      </c>
      <c r="D1634">
        <v>-61.856999999999999</v>
      </c>
      <c r="E1634" t="s">
        <v>1158</v>
      </c>
      <c r="F1634" t="s">
        <v>1161</v>
      </c>
      <c r="G1634" s="4">
        <v>4</v>
      </c>
      <c r="H1634" t="s">
        <v>1551</v>
      </c>
    </row>
    <row r="1635" spans="1:8" x14ac:dyDescent="0.35">
      <c r="A1635" t="s">
        <v>8</v>
      </c>
      <c r="B1635" t="s">
        <v>1157</v>
      </c>
      <c r="C1635">
        <v>6</v>
      </c>
      <c r="D1635">
        <v>-59.153999999999897</v>
      </c>
      <c r="E1635" t="s">
        <v>1158</v>
      </c>
      <c r="F1635" t="s">
        <v>1161</v>
      </c>
      <c r="G1635" s="4">
        <v>4</v>
      </c>
      <c r="H1635" t="s">
        <v>1552</v>
      </c>
    </row>
    <row r="1636" spans="1:8" x14ac:dyDescent="0.35">
      <c r="A1636" t="s">
        <v>8</v>
      </c>
      <c r="B1636" t="s">
        <v>1157</v>
      </c>
      <c r="C1636">
        <v>6</v>
      </c>
      <c r="D1636">
        <v>-58.498999999999903</v>
      </c>
      <c r="E1636" t="s">
        <v>1158</v>
      </c>
      <c r="F1636" t="s">
        <v>1173</v>
      </c>
      <c r="G1636" s="4">
        <v>2</v>
      </c>
      <c r="H1636" t="s">
        <v>1553</v>
      </c>
    </row>
    <row r="1637" spans="1:8" x14ac:dyDescent="0.35">
      <c r="A1637" t="s">
        <v>8</v>
      </c>
      <c r="B1637" t="s">
        <v>1157</v>
      </c>
      <c r="C1637">
        <v>6</v>
      </c>
      <c r="D1637">
        <v>-57.357999999999997</v>
      </c>
      <c r="E1637" t="s">
        <v>1158</v>
      </c>
      <c r="F1637" t="s">
        <v>1161</v>
      </c>
      <c r="G1637" s="4">
        <v>4</v>
      </c>
      <c r="H1637" t="s">
        <v>1554</v>
      </c>
    </row>
    <row r="1638" spans="1:8" x14ac:dyDescent="0.35">
      <c r="A1638" t="s">
        <v>8</v>
      </c>
      <c r="B1638" t="s">
        <v>1157</v>
      </c>
      <c r="C1638">
        <v>6</v>
      </c>
      <c r="D1638">
        <v>-54.438999999999901</v>
      </c>
      <c r="E1638" t="s">
        <v>1158</v>
      </c>
      <c r="F1638" t="s">
        <v>1173</v>
      </c>
      <c r="G1638" s="4">
        <v>2</v>
      </c>
      <c r="H1638" t="s">
        <v>1555</v>
      </c>
    </row>
    <row r="1639" spans="1:8" x14ac:dyDescent="0.35">
      <c r="A1639" t="s">
        <v>8</v>
      </c>
      <c r="B1639" t="s">
        <v>1157</v>
      </c>
      <c r="C1639">
        <v>6</v>
      </c>
      <c r="D1639">
        <v>-53.191000000000003</v>
      </c>
      <c r="E1639" t="s">
        <v>1158</v>
      </c>
      <c r="F1639" t="s">
        <v>1182</v>
      </c>
      <c r="G1639" s="4">
        <v>1</v>
      </c>
      <c r="H1639" t="s">
        <v>1556</v>
      </c>
    </row>
    <row r="1640" spans="1:8" x14ac:dyDescent="0.35">
      <c r="A1640" t="s">
        <v>8</v>
      </c>
      <c r="B1640" t="s">
        <v>1157</v>
      </c>
      <c r="C1640">
        <v>6</v>
      </c>
      <c r="D1640">
        <v>-52.581000000000003</v>
      </c>
      <c r="E1640" t="s">
        <v>1163</v>
      </c>
      <c r="F1640" t="s">
        <v>1164</v>
      </c>
      <c r="G1640" s="4">
        <v>3</v>
      </c>
      <c r="H1640" t="s">
        <v>1557</v>
      </c>
    </row>
    <row r="1641" spans="1:8" x14ac:dyDescent="0.35">
      <c r="A1641" t="s">
        <v>8</v>
      </c>
      <c r="B1641" t="s">
        <v>1157</v>
      </c>
      <c r="C1641">
        <v>6</v>
      </c>
      <c r="D1641">
        <v>-49.983999999999902</v>
      </c>
      <c r="E1641" t="s">
        <v>1158</v>
      </c>
      <c r="F1641" t="s">
        <v>1161</v>
      </c>
      <c r="G1641" s="4">
        <v>4</v>
      </c>
      <c r="H1641" t="s">
        <v>1558</v>
      </c>
    </row>
    <row r="1642" spans="1:8" x14ac:dyDescent="0.35">
      <c r="A1642" t="s">
        <v>8</v>
      </c>
      <c r="B1642" t="s">
        <v>1157</v>
      </c>
      <c r="C1642">
        <v>6</v>
      </c>
      <c r="D1642">
        <v>-44.826000000000001</v>
      </c>
      <c r="E1642" t="s">
        <v>1163</v>
      </c>
      <c r="F1642" t="s">
        <v>1164</v>
      </c>
      <c r="G1642" s="4">
        <v>3</v>
      </c>
      <c r="H1642" t="s">
        <v>1559</v>
      </c>
    </row>
    <row r="1643" spans="1:8" x14ac:dyDescent="0.35">
      <c r="A1643" t="s">
        <v>8</v>
      </c>
      <c r="B1643" t="s">
        <v>1157</v>
      </c>
      <c r="C1643">
        <v>6</v>
      </c>
      <c r="D1643">
        <v>-39.795000000000002</v>
      </c>
      <c r="E1643" t="s">
        <v>1158</v>
      </c>
      <c r="F1643" t="s">
        <v>1161</v>
      </c>
      <c r="G1643" s="4">
        <v>4</v>
      </c>
      <c r="H1643" t="s">
        <v>1560</v>
      </c>
    </row>
    <row r="1644" spans="1:8" x14ac:dyDescent="0.35">
      <c r="A1644" t="s">
        <v>8</v>
      </c>
      <c r="B1644" t="s">
        <v>1157</v>
      </c>
      <c r="C1644">
        <v>6</v>
      </c>
      <c r="D1644">
        <v>-38.442</v>
      </c>
      <c r="E1644" t="s">
        <v>1163</v>
      </c>
      <c r="F1644" t="s">
        <v>1176</v>
      </c>
      <c r="G1644" s="4">
        <v>1</v>
      </c>
      <c r="H1644" t="s">
        <v>1561</v>
      </c>
    </row>
    <row r="1645" spans="1:8" x14ac:dyDescent="0.35">
      <c r="A1645" t="s">
        <v>8</v>
      </c>
      <c r="B1645" t="s">
        <v>1157</v>
      </c>
      <c r="C1645">
        <v>6</v>
      </c>
      <c r="D1645">
        <v>-38.393999999999998</v>
      </c>
      <c r="E1645" t="s">
        <v>1158</v>
      </c>
      <c r="F1645" t="s">
        <v>1182</v>
      </c>
      <c r="G1645" s="4">
        <v>1</v>
      </c>
      <c r="H1645" t="s">
        <v>1562</v>
      </c>
    </row>
    <row r="1646" spans="1:8" x14ac:dyDescent="0.35">
      <c r="A1646" t="s">
        <v>8</v>
      </c>
      <c r="B1646" t="s">
        <v>1157</v>
      </c>
      <c r="C1646">
        <v>6</v>
      </c>
      <c r="D1646">
        <v>-37.475000000000001</v>
      </c>
      <c r="E1646" t="s">
        <v>1158</v>
      </c>
      <c r="F1646" t="s">
        <v>1159</v>
      </c>
      <c r="G1646" s="4">
        <v>3</v>
      </c>
      <c r="H1646" t="s">
        <v>139</v>
      </c>
    </row>
    <row r="1647" spans="1:8" x14ac:dyDescent="0.35">
      <c r="A1647" t="s">
        <v>8</v>
      </c>
      <c r="B1647" t="s">
        <v>1157</v>
      </c>
      <c r="C1647">
        <v>6</v>
      </c>
      <c r="D1647">
        <v>-36.393000000000001</v>
      </c>
      <c r="E1647" t="s">
        <v>1158</v>
      </c>
      <c r="F1647" t="s">
        <v>1161</v>
      </c>
      <c r="G1647" s="4">
        <v>4</v>
      </c>
      <c r="H1647" t="s">
        <v>1563</v>
      </c>
    </row>
    <row r="1648" spans="1:8" x14ac:dyDescent="0.35">
      <c r="A1648" t="s">
        <v>8</v>
      </c>
      <c r="B1648" t="s">
        <v>1157</v>
      </c>
      <c r="C1648">
        <v>6</v>
      </c>
      <c r="D1648">
        <v>-36.020000000000003</v>
      </c>
      <c r="E1648" t="s">
        <v>1158</v>
      </c>
      <c r="F1648" t="s">
        <v>1159</v>
      </c>
      <c r="G1648" s="4">
        <v>3</v>
      </c>
      <c r="H1648" t="s">
        <v>1564</v>
      </c>
    </row>
    <row r="1649" spans="1:8" x14ac:dyDescent="0.35">
      <c r="A1649" t="s">
        <v>8</v>
      </c>
      <c r="B1649" t="s">
        <v>1157</v>
      </c>
      <c r="C1649">
        <v>6</v>
      </c>
      <c r="D1649">
        <v>-35.014000000000003</v>
      </c>
      <c r="E1649" t="s">
        <v>1158</v>
      </c>
      <c r="F1649" t="s">
        <v>1159</v>
      </c>
      <c r="G1649" s="4">
        <v>3</v>
      </c>
      <c r="H1649" t="s">
        <v>1390</v>
      </c>
    </row>
    <row r="1650" spans="1:8" x14ac:dyDescent="0.35">
      <c r="A1650" t="s">
        <v>8</v>
      </c>
      <c r="B1650" t="s">
        <v>1157</v>
      </c>
      <c r="C1650">
        <v>6</v>
      </c>
      <c r="D1650">
        <v>-31.143000000000001</v>
      </c>
      <c r="E1650" t="s">
        <v>1158</v>
      </c>
      <c r="F1650" t="s">
        <v>1159</v>
      </c>
      <c r="G1650" s="4">
        <v>3</v>
      </c>
      <c r="H1650" t="s">
        <v>1565</v>
      </c>
    </row>
    <row r="1651" spans="1:8" x14ac:dyDescent="0.35">
      <c r="A1651" t="s">
        <v>8</v>
      </c>
      <c r="B1651" t="s">
        <v>1157</v>
      </c>
      <c r="C1651">
        <v>6</v>
      </c>
      <c r="D1651">
        <v>-30.06</v>
      </c>
      <c r="E1651" t="s">
        <v>1158</v>
      </c>
      <c r="F1651" t="s">
        <v>1159</v>
      </c>
      <c r="G1651" s="4">
        <v>3</v>
      </c>
      <c r="H1651" t="s">
        <v>1566</v>
      </c>
    </row>
    <row r="1652" spans="1:8" x14ac:dyDescent="0.35">
      <c r="A1652" t="s">
        <v>8</v>
      </c>
      <c r="B1652" t="s">
        <v>1157</v>
      </c>
      <c r="C1652">
        <v>6</v>
      </c>
      <c r="D1652">
        <v>-28.728999999999999</v>
      </c>
      <c r="E1652" t="s">
        <v>1158</v>
      </c>
      <c r="F1652" t="s">
        <v>1173</v>
      </c>
      <c r="G1652" s="4">
        <v>2</v>
      </c>
      <c r="H1652" t="s">
        <v>1406</v>
      </c>
    </row>
    <row r="1653" spans="1:8" x14ac:dyDescent="0.35">
      <c r="A1653" t="s">
        <v>8</v>
      </c>
      <c r="B1653" t="s">
        <v>1157</v>
      </c>
      <c r="C1653">
        <v>6</v>
      </c>
      <c r="D1653">
        <v>-26.489000000000001</v>
      </c>
      <c r="E1653" t="s">
        <v>1163</v>
      </c>
      <c r="F1653" t="s">
        <v>1176</v>
      </c>
      <c r="G1653" s="4">
        <v>1</v>
      </c>
      <c r="H1653" t="s">
        <v>1567</v>
      </c>
    </row>
    <row r="1654" spans="1:8" x14ac:dyDescent="0.35">
      <c r="A1654" t="s">
        <v>8</v>
      </c>
      <c r="B1654" t="s">
        <v>1157</v>
      </c>
      <c r="C1654">
        <v>6</v>
      </c>
      <c r="D1654">
        <v>-26.13</v>
      </c>
      <c r="E1654" t="s">
        <v>1163</v>
      </c>
      <c r="F1654" t="s">
        <v>1167</v>
      </c>
      <c r="G1654" s="4">
        <v>4</v>
      </c>
      <c r="H1654" t="s">
        <v>1568</v>
      </c>
    </row>
    <row r="1655" spans="1:8" x14ac:dyDescent="0.35">
      <c r="A1655" t="s">
        <v>8</v>
      </c>
      <c r="B1655" t="s">
        <v>1157</v>
      </c>
      <c r="C1655">
        <v>6</v>
      </c>
      <c r="D1655">
        <v>-25.702999999999999</v>
      </c>
      <c r="E1655" t="s">
        <v>1163</v>
      </c>
      <c r="F1655" t="s">
        <v>1169</v>
      </c>
      <c r="G1655" s="4">
        <v>2</v>
      </c>
      <c r="H1655" t="s">
        <v>1569</v>
      </c>
    </row>
    <row r="1656" spans="1:8" x14ac:dyDescent="0.35">
      <c r="A1656" t="s">
        <v>8</v>
      </c>
      <c r="B1656" t="s">
        <v>1157</v>
      </c>
      <c r="C1656">
        <v>6</v>
      </c>
      <c r="D1656">
        <v>10.915999999999899</v>
      </c>
      <c r="E1656" t="s">
        <v>1158</v>
      </c>
      <c r="F1656" t="s">
        <v>1159</v>
      </c>
      <c r="G1656" s="4">
        <v>3</v>
      </c>
      <c r="H1656" t="s">
        <v>1570</v>
      </c>
    </row>
    <row r="1657" spans="1:8" x14ac:dyDescent="0.35">
      <c r="A1657" t="s">
        <v>8</v>
      </c>
      <c r="B1657" t="s">
        <v>1157</v>
      </c>
      <c r="C1657">
        <v>6</v>
      </c>
      <c r="D1657">
        <v>16.570999999999898</v>
      </c>
      <c r="E1657" t="s">
        <v>1158</v>
      </c>
      <c r="F1657" t="s">
        <v>1161</v>
      </c>
      <c r="G1657" s="4">
        <v>4</v>
      </c>
      <c r="H1657" t="s">
        <v>1571</v>
      </c>
    </row>
    <row r="1658" spans="1:8" x14ac:dyDescent="0.35">
      <c r="A1658" t="s">
        <v>8</v>
      </c>
      <c r="B1658" t="s">
        <v>1157</v>
      </c>
      <c r="C1658">
        <v>6</v>
      </c>
      <c r="D1658">
        <v>22.875999999999902</v>
      </c>
      <c r="E1658" t="s">
        <v>1158</v>
      </c>
      <c r="F1658" t="s">
        <v>1159</v>
      </c>
      <c r="G1658" s="4">
        <v>3</v>
      </c>
      <c r="H1658" t="s">
        <v>1572</v>
      </c>
    </row>
    <row r="1659" spans="1:8" x14ac:dyDescent="0.35">
      <c r="A1659" t="s">
        <v>8</v>
      </c>
      <c r="B1659" t="s">
        <v>1157</v>
      </c>
      <c r="C1659">
        <v>6</v>
      </c>
      <c r="D1659">
        <v>27.651999999999902</v>
      </c>
      <c r="E1659" t="s">
        <v>1158</v>
      </c>
      <c r="F1659" t="s">
        <v>1159</v>
      </c>
      <c r="G1659" s="4">
        <v>3</v>
      </c>
      <c r="H1659" t="s">
        <v>1573</v>
      </c>
    </row>
    <row r="1660" spans="1:8" x14ac:dyDescent="0.35">
      <c r="A1660" t="s">
        <v>8</v>
      </c>
      <c r="B1660" t="s">
        <v>1157</v>
      </c>
      <c r="C1660">
        <v>6</v>
      </c>
      <c r="D1660">
        <v>67.171000000000006</v>
      </c>
      <c r="E1660" t="s">
        <v>1158</v>
      </c>
      <c r="F1660" t="s">
        <v>1161</v>
      </c>
      <c r="G1660" s="4">
        <v>4</v>
      </c>
      <c r="H1660" t="s">
        <v>1574</v>
      </c>
    </row>
    <row r="1661" spans="1:8" x14ac:dyDescent="0.35">
      <c r="A1661" t="s">
        <v>8</v>
      </c>
      <c r="B1661" t="s">
        <v>1157</v>
      </c>
      <c r="C1661">
        <v>6</v>
      </c>
      <c r="D1661">
        <v>70.695999999999998</v>
      </c>
      <c r="E1661" t="s">
        <v>1158</v>
      </c>
      <c r="F1661" t="s">
        <v>1182</v>
      </c>
      <c r="G1661" s="4">
        <v>1</v>
      </c>
      <c r="H1661" t="s">
        <v>1575</v>
      </c>
    </row>
    <row r="1662" spans="1:8" x14ac:dyDescent="0.35">
      <c r="A1662" t="s">
        <v>8</v>
      </c>
      <c r="B1662" t="s">
        <v>1157</v>
      </c>
      <c r="C1662">
        <v>6</v>
      </c>
      <c r="D1662">
        <v>73.298999999999893</v>
      </c>
      <c r="E1662" t="s">
        <v>1158</v>
      </c>
      <c r="F1662" t="s">
        <v>1161</v>
      </c>
      <c r="G1662" s="4">
        <v>4</v>
      </c>
      <c r="H1662" t="s">
        <v>1576</v>
      </c>
    </row>
    <row r="1663" spans="1:8" x14ac:dyDescent="0.35">
      <c r="A1663" t="s">
        <v>8</v>
      </c>
      <c r="B1663" t="s">
        <v>1157</v>
      </c>
      <c r="C1663">
        <v>6</v>
      </c>
      <c r="D1663">
        <v>80.727000000000004</v>
      </c>
      <c r="E1663" t="s">
        <v>1158</v>
      </c>
      <c r="F1663" t="s">
        <v>1173</v>
      </c>
      <c r="G1663" s="4">
        <v>2</v>
      </c>
      <c r="H1663" t="s">
        <v>1577</v>
      </c>
    </row>
    <row r="1664" spans="1:8" x14ac:dyDescent="0.35">
      <c r="A1664" t="s">
        <v>8</v>
      </c>
      <c r="B1664" t="s">
        <v>1157</v>
      </c>
      <c r="C1664">
        <v>6</v>
      </c>
      <c r="D1664">
        <v>96.652000000000001</v>
      </c>
      <c r="E1664" t="s">
        <v>1158</v>
      </c>
      <c r="F1664" t="s">
        <v>1159</v>
      </c>
      <c r="G1664" s="4">
        <v>3</v>
      </c>
      <c r="H1664" t="s">
        <v>1445</v>
      </c>
    </row>
    <row r="1665" spans="1:8" x14ac:dyDescent="0.35">
      <c r="A1665" t="s">
        <v>8</v>
      </c>
      <c r="B1665" t="s">
        <v>1157</v>
      </c>
      <c r="C1665">
        <v>6</v>
      </c>
      <c r="D1665">
        <v>98.063999999999993</v>
      </c>
      <c r="E1665" t="s">
        <v>1158</v>
      </c>
      <c r="F1665" t="s">
        <v>1182</v>
      </c>
      <c r="G1665" s="4">
        <v>1</v>
      </c>
      <c r="H1665" t="s">
        <v>1578</v>
      </c>
    </row>
    <row r="1666" spans="1:8" x14ac:dyDescent="0.35">
      <c r="A1666" t="s">
        <v>8</v>
      </c>
      <c r="B1666" t="s">
        <v>1579</v>
      </c>
      <c r="C1666">
        <v>5</v>
      </c>
      <c r="D1666">
        <v>-371.97</v>
      </c>
      <c r="E1666" t="s">
        <v>1580</v>
      </c>
      <c r="F1666" t="s">
        <v>1581</v>
      </c>
      <c r="G1666" s="4">
        <v>1</v>
      </c>
      <c r="H1666" t="s">
        <v>1582</v>
      </c>
    </row>
    <row r="1667" spans="1:8" x14ac:dyDescent="0.35">
      <c r="A1667" t="s">
        <v>8</v>
      </c>
      <c r="B1667" t="s">
        <v>1579</v>
      </c>
      <c r="C1667">
        <v>5</v>
      </c>
      <c r="D1667">
        <v>-371.11500000000001</v>
      </c>
      <c r="E1667" t="s">
        <v>1583</v>
      </c>
      <c r="F1667" t="s">
        <v>1584</v>
      </c>
      <c r="G1667" s="4">
        <v>1</v>
      </c>
      <c r="H1667" t="s">
        <v>1585</v>
      </c>
    </row>
    <row r="1668" spans="1:8" x14ac:dyDescent="0.35">
      <c r="A1668" t="s">
        <v>8</v>
      </c>
      <c r="B1668" t="s">
        <v>1579</v>
      </c>
      <c r="C1668">
        <v>5</v>
      </c>
      <c r="D1668">
        <v>-366.40899999999999</v>
      </c>
      <c r="E1668" t="s">
        <v>1580</v>
      </c>
      <c r="F1668" t="s">
        <v>1586</v>
      </c>
      <c r="G1668" s="4">
        <v>3</v>
      </c>
      <c r="H1668" t="s">
        <v>1587</v>
      </c>
    </row>
    <row r="1669" spans="1:8" x14ac:dyDescent="0.35">
      <c r="A1669" t="s">
        <v>8</v>
      </c>
      <c r="B1669" t="s">
        <v>1579</v>
      </c>
      <c r="C1669">
        <v>5</v>
      </c>
      <c r="D1669">
        <v>-364.90600000000001</v>
      </c>
      <c r="E1669" t="s">
        <v>1580</v>
      </c>
      <c r="F1669" t="s">
        <v>1588</v>
      </c>
      <c r="G1669" s="4">
        <v>2</v>
      </c>
      <c r="H1669" t="s">
        <v>1142</v>
      </c>
    </row>
    <row r="1670" spans="1:8" x14ac:dyDescent="0.35">
      <c r="A1670" t="s">
        <v>8</v>
      </c>
      <c r="B1670" t="s">
        <v>1579</v>
      </c>
      <c r="C1670">
        <v>5</v>
      </c>
      <c r="D1670">
        <v>-362.63199999999898</v>
      </c>
      <c r="E1670" t="s">
        <v>1583</v>
      </c>
      <c r="F1670" t="s">
        <v>1589</v>
      </c>
      <c r="G1670" s="4">
        <v>3</v>
      </c>
      <c r="H1670" t="s">
        <v>1590</v>
      </c>
    </row>
    <row r="1671" spans="1:8" x14ac:dyDescent="0.35">
      <c r="A1671" t="s">
        <v>8</v>
      </c>
      <c r="B1671" t="s">
        <v>1579</v>
      </c>
      <c r="C1671">
        <v>5</v>
      </c>
      <c r="D1671">
        <v>-360.010999999999</v>
      </c>
      <c r="E1671" t="s">
        <v>1591</v>
      </c>
      <c r="F1671" t="s">
        <v>1592</v>
      </c>
      <c r="G1671" s="4">
        <v>1</v>
      </c>
      <c r="H1671" t="s">
        <v>1593</v>
      </c>
    </row>
    <row r="1672" spans="1:8" x14ac:dyDescent="0.35">
      <c r="A1672" t="s">
        <v>8</v>
      </c>
      <c r="B1672" t="s">
        <v>1579</v>
      </c>
      <c r="C1672">
        <v>5</v>
      </c>
      <c r="D1672">
        <v>-346.92899999999997</v>
      </c>
      <c r="E1672" t="s">
        <v>1591</v>
      </c>
      <c r="F1672" t="s">
        <v>1594</v>
      </c>
      <c r="G1672" s="4">
        <v>3</v>
      </c>
      <c r="H1672" t="s">
        <v>1595</v>
      </c>
    </row>
    <row r="1673" spans="1:8" x14ac:dyDescent="0.35">
      <c r="A1673" t="s">
        <v>8</v>
      </c>
      <c r="B1673" t="s">
        <v>1579</v>
      </c>
      <c r="C1673">
        <v>5</v>
      </c>
      <c r="D1673">
        <v>-344.76</v>
      </c>
      <c r="E1673" t="s">
        <v>1591</v>
      </c>
      <c r="F1673" t="s">
        <v>1596</v>
      </c>
      <c r="G1673" s="4">
        <v>2</v>
      </c>
      <c r="H1673" t="s">
        <v>1597</v>
      </c>
    </row>
    <row r="1674" spans="1:8" x14ac:dyDescent="0.35">
      <c r="A1674" t="s">
        <v>8</v>
      </c>
      <c r="B1674" t="s">
        <v>1579</v>
      </c>
      <c r="C1674">
        <v>5</v>
      </c>
      <c r="D1674">
        <v>-343.98</v>
      </c>
      <c r="E1674" t="s">
        <v>1580</v>
      </c>
      <c r="F1674" t="s">
        <v>1586</v>
      </c>
      <c r="G1674" s="4">
        <v>3</v>
      </c>
      <c r="H1674" t="s">
        <v>1598</v>
      </c>
    </row>
    <row r="1675" spans="1:8" x14ac:dyDescent="0.35">
      <c r="A1675" t="s">
        <v>8</v>
      </c>
      <c r="B1675" t="s">
        <v>1579</v>
      </c>
      <c r="C1675">
        <v>5</v>
      </c>
      <c r="D1675">
        <v>-341.43599999999998</v>
      </c>
      <c r="E1675" t="s">
        <v>1591</v>
      </c>
      <c r="F1675" t="s">
        <v>1592</v>
      </c>
      <c r="G1675" s="4">
        <v>1</v>
      </c>
      <c r="H1675" t="s">
        <v>1599</v>
      </c>
    </row>
    <row r="1676" spans="1:8" x14ac:dyDescent="0.35">
      <c r="A1676" t="s">
        <v>8</v>
      </c>
      <c r="B1676" t="s">
        <v>1579</v>
      </c>
      <c r="C1676">
        <v>5</v>
      </c>
      <c r="D1676">
        <v>-337.45800000000003</v>
      </c>
      <c r="E1676" t="s">
        <v>1583</v>
      </c>
      <c r="F1676" t="s">
        <v>1600</v>
      </c>
      <c r="G1676" s="4">
        <v>4</v>
      </c>
      <c r="H1676" t="s">
        <v>1601</v>
      </c>
    </row>
    <row r="1677" spans="1:8" x14ac:dyDescent="0.35">
      <c r="A1677" t="s">
        <v>8</v>
      </c>
      <c r="B1677" t="s">
        <v>1579</v>
      </c>
      <c r="C1677">
        <v>5</v>
      </c>
      <c r="D1677">
        <v>-335.24099999999999</v>
      </c>
      <c r="E1677" t="s">
        <v>1580</v>
      </c>
      <c r="F1677" t="s">
        <v>1588</v>
      </c>
      <c r="G1677" s="4">
        <v>2</v>
      </c>
      <c r="H1677" t="s">
        <v>215</v>
      </c>
    </row>
    <row r="1678" spans="1:8" x14ac:dyDescent="0.35">
      <c r="A1678" t="s">
        <v>8</v>
      </c>
      <c r="B1678" t="s">
        <v>1579</v>
      </c>
      <c r="C1678">
        <v>5</v>
      </c>
      <c r="D1678">
        <v>-333.43299999999999</v>
      </c>
      <c r="E1678" t="s">
        <v>1591</v>
      </c>
      <c r="F1678" t="s">
        <v>1594</v>
      </c>
      <c r="G1678" s="4">
        <v>3</v>
      </c>
      <c r="H1678" t="s">
        <v>1602</v>
      </c>
    </row>
    <row r="1679" spans="1:8" x14ac:dyDescent="0.35">
      <c r="A1679" t="s">
        <v>8</v>
      </c>
      <c r="B1679" t="s">
        <v>1579</v>
      </c>
      <c r="C1679">
        <v>5</v>
      </c>
      <c r="D1679">
        <v>-327.05200000000002</v>
      </c>
      <c r="E1679" t="s">
        <v>1580</v>
      </c>
      <c r="F1679" t="s">
        <v>1603</v>
      </c>
      <c r="G1679" s="4">
        <v>4</v>
      </c>
      <c r="H1679" t="s">
        <v>1604</v>
      </c>
    </row>
    <row r="1680" spans="1:8" x14ac:dyDescent="0.35">
      <c r="A1680" t="s">
        <v>8</v>
      </c>
      <c r="B1680" t="s">
        <v>1579</v>
      </c>
      <c r="C1680">
        <v>5</v>
      </c>
      <c r="D1680">
        <v>-319.911</v>
      </c>
      <c r="E1680" t="s">
        <v>1591</v>
      </c>
      <c r="F1680" t="s">
        <v>1605</v>
      </c>
      <c r="G1680" s="4">
        <v>4</v>
      </c>
      <c r="H1680" t="s">
        <v>1606</v>
      </c>
    </row>
    <row r="1681" spans="1:8" x14ac:dyDescent="0.35">
      <c r="A1681" t="s">
        <v>8</v>
      </c>
      <c r="B1681" t="s">
        <v>1579</v>
      </c>
      <c r="C1681">
        <v>5</v>
      </c>
      <c r="D1681">
        <v>-318.59399999999999</v>
      </c>
      <c r="E1681" t="s">
        <v>1580</v>
      </c>
      <c r="F1681" t="s">
        <v>1603</v>
      </c>
      <c r="G1681" s="4">
        <v>4</v>
      </c>
      <c r="H1681" t="s">
        <v>1607</v>
      </c>
    </row>
    <row r="1682" spans="1:8" x14ac:dyDescent="0.35">
      <c r="A1682" t="s">
        <v>8</v>
      </c>
      <c r="B1682" t="s">
        <v>1579</v>
      </c>
      <c r="C1682">
        <v>5</v>
      </c>
      <c r="D1682">
        <v>-313.14</v>
      </c>
      <c r="E1682" t="s">
        <v>1591</v>
      </c>
      <c r="F1682" t="s">
        <v>1594</v>
      </c>
      <c r="G1682" s="4">
        <v>3</v>
      </c>
      <c r="H1682" t="s">
        <v>136</v>
      </c>
    </row>
    <row r="1683" spans="1:8" x14ac:dyDescent="0.35">
      <c r="A1683" t="s">
        <v>8</v>
      </c>
      <c r="B1683" t="s">
        <v>1579</v>
      </c>
      <c r="C1683">
        <v>5</v>
      </c>
      <c r="D1683">
        <v>-313.065</v>
      </c>
      <c r="E1683" t="s">
        <v>1591</v>
      </c>
      <c r="F1683" t="s">
        <v>1596</v>
      </c>
      <c r="G1683" s="4">
        <v>2</v>
      </c>
      <c r="H1683" t="s">
        <v>1517</v>
      </c>
    </row>
    <row r="1684" spans="1:8" x14ac:dyDescent="0.35">
      <c r="A1684" t="s">
        <v>8</v>
      </c>
      <c r="B1684" t="s">
        <v>1579</v>
      </c>
      <c r="C1684">
        <v>5</v>
      </c>
      <c r="D1684">
        <v>-311.12</v>
      </c>
      <c r="E1684" t="s">
        <v>1583</v>
      </c>
      <c r="F1684" t="s">
        <v>1608</v>
      </c>
      <c r="G1684" s="4">
        <v>2</v>
      </c>
      <c r="H1684" t="s">
        <v>1609</v>
      </c>
    </row>
    <row r="1685" spans="1:8" x14ac:dyDescent="0.35">
      <c r="A1685" t="s">
        <v>8</v>
      </c>
      <c r="B1685" t="s">
        <v>1579</v>
      </c>
      <c r="C1685">
        <v>5</v>
      </c>
      <c r="D1685">
        <v>-304.74599999999998</v>
      </c>
      <c r="E1685" t="s">
        <v>1580</v>
      </c>
      <c r="F1685" t="s">
        <v>1581</v>
      </c>
      <c r="G1685" s="4">
        <v>1</v>
      </c>
      <c r="H1685" t="s">
        <v>1610</v>
      </c>
    </row>
    <row r="1686" spans="1:8" x14ac:dyDescent="0.35">
      <c r="A1686" t="s">
        <v>8</v>
      </c>
      <c r="B1686" t="s">
        <v>1579</v>
      </c>
      <c r="C1686">
        <v>5</v>
      </c>
      <c r="D1686">
        <v>-304.74</v>
      </c>
      <c r="E1686" t="s">
        <v>1591</v>
      </c>
      <c r="F1686" t="s">
        <v>1592</v>
      </c>
      <c r="G1686" s="4">
        <v>1</v>
      </c>
      <c r="H1686" t="s">
        <v>1611</v>
      </c>
    </row>
    <row r="1687" spans="1:8" x14ac:dyDescent="0.35">
      <c r="A1687" t="s">
        <v>8</v>
      </c>
      <c r="B1687" t="s">
        <v>1579</v>
      </c>
      <c r="C1687">
        <v>5</v>
      </c>
      <c r="D1687">
        <v>-303.71600000000001</v>
      </c>
      <c r="E1687" t="s">
        <v>1580</v>
      </c>
      <c r="F1687" t="s">
        <v>1586</v>
      </c>
      <c r="G1687" s="4">
        <v>3</v>
      </c>
      <c r="H1687" t="s">
        <v>1612</v>
      </c>
    </row>
    <row r="1688" spans="1:8" x14ac:dyDescent="0.35">
      <c r="A1688" t="s">
        <v>8</v>
      </c>
      <c r="B1688" t="s">
        <v>1579</v>
      </c>
      <c r="C1688">
        <v>5</v>
      </c>
      <c r="D1688">
        <v>-299.95599999999899</v>
      </c>
      <c r="E1688" t="s">
        <v>1583</v>
      </c>
      <c r="F1688" t="s">
        <v>1608</v>
      </c>
      <c r="G1688" s="4">
        <v>2</v>
      </c>
      <c r="H1688" t="s">
        <v>1613</v>
      </c>
    </row>
    <row r="1689" spans="1:8" x14ac:dyDescent="0.35">
      <c r="A1689" t="s">
        <v>8</v>
      </c>
      <c r="B1689" t="s">
        <v>1579</v>
      </c>
      <c r="C1689">
        <v>5</v>
      </c>
      <c r="D1689">
        <v>-298.995</v>
      </c>
      <c r="E1689" t="s">
        <v>1591</v>
      </c>
      <c r="F1689" t="s">
        <v>1605</v>
      </c>
      <c r="G1689" s="4">
        <v>4</v>
      </c>
      <c r="H1689">
        <v>120</v>
      </c>
    </row>
    <row r="1690" spans="1:8" x14ac:dyDescent="0.35">
      <c r="A1690" t="s">
        <v>8</v>
      </c>
      <c r="B1690" t="s">
        <v>1579</v>
      </c>
      <c r="C1690">
        <v>5</v>
      </c>
      <c r="D1690">
        <v>-296.10500000000002</v>
      </c>
      <c r="E1690" t="s">
        <v>1591</v>
      </c>
      <c r="F1690" t="s">
        <v>1596</v>
      </c>
      <c r="G1690" s="4">
        <v>2</v>
      </c>
      <c r="H1690" t="s">
        <v>1614</v>
      </c>
    </row>
    <row r="1691" spans="1:8" x14ac:dyDescent="0.35">
      <c r="A1691" t="s">
        <v>8</v>
      </c>
      <c r="B1691" t="s">
        <v>1579</v>
      </c>
      <c r="C1691">
        <v>5</v>
      </c>
      <c r="D1691">
        <v>-293.84500000000003</v>
      </c>
      <c r="E1691" t="s">
        <v>1580</v>
      </c>
      <c r="F1691" t="s">
        <v>1586</v>
      </c>
      <c r="G1691" s="4">
        <v>3</v>
      </c>
      <c r="H1691" t="s">
        <v>1615</v>
      </c>
    </row>
    <row r="1692" spans="1:8" x14ac:dyDescent="0.35">
      <c r="A1692" t="s">
        <v>8</v>
      </c>
      <c r="B1692" t="s">
        <v>1579</v>
      </c>
      <c r="C1692">
        <v>5</v>
      </c>
      <c r="D1692">
        <v>-293.56099999999998</v>
      </c>
      <c r="E1692" t="s">
        <v>1580</v>
      </c>
      <c r="F1692" t="s">
        <v>1603</v>
      </c>
      <c r="G1692" s="4">
        <v>4</v>
      </c>
      <c r="H1692" t="s">
        <v>1616</v>
      </c>
    </row>
    <row r="1693" spans="1:8" x14ac:dyDescent="0.35">
      <c r="A1693" t="s">
        <v>8</v>
      </c>
      <c r="B1693" t="s">
        <v>1579</v>
      </c>
      <c r="C1693">
        <v>5</v>
      </c>
      <c r="D1693">
        <v>-287.325999999999</v>
      </c>
      <c r="E1693" t="s">
        <v>1591</v>
      </c>
      <c r="F1693" t="s">
        <v>1596</v>
      </c>
      <c r="G1693" s="4">
        <v>2</v>
      </c>
      <c r="H1693" t="s">
        <v>1617</v>
      </c>
    </row>
    <row r="1694" spans="1:8" x14ac:dyDescent="0.35">
      <c r="A1694" t="s">
        <v>8</v>
      </c>
      <c r="B1694" t="s">
        <v>1579</v>
      </c>
      <c r="C1694">
        <v>5</v>
      </c>
      <c r="D1694">
        <v>-282.358</v>
      </c>
      <c r="E1694" t="s">
        <v>1580</v>
      </c>
      <c r="F1694" t="s">
        <v>1588</v>
      </c>
      <c r="G1694" s="4">
        <v>2</v>
      </c>
      <c r="H1694" t="s">
        <v>1618</v>
      </c>
    </row>
    <row r="1695" spans="1:8" x14ac:dyDescent="0.35">
      <c r="A1695" t="s">
        <v>8</v>
      </c>
      <c r="B1695" t="s">
        <v>1579</v>
      </c>
      <c r="C1695">
        <v>5</v>
      </c>
      <c r="D1695">
        <v>-281.721</v>
      </c>
      <c r="E1695" t="s">
        <v>1591</v>
      </c>
      <c r="F1695" t="s">
        <v>1594</v>
      </c>
      <c r="G1695" s="4">
        <v>3</v>
      </c>
      <c r="H1695" t="s">
        <v>1619</v>
      </c>
    </row>
    <row r="1696" spans="1:8" x14ac:dyDescent="0.35">
      <c r="A1696" t="s">
        <v>8</v>
      </c>
      <c r="B1696" t="s">
        <v>1579</v>
      </c>
      <c r="C1696">
        <v>5</v>
      </c>
      <c r="D1696">
        <v>-279.52099999999899</v>
      </c>
      <c r="E1696" t="s">
        <v>1580</v>
      </c>
      <c r="F1696" t="s">
        <v>1603</v>
      </c>
      <c r="G1696" s="4">
        <v>4</v>
      </c>
      <c r="H1696" t="s">
        <v>1620</v>
      </c>
    </row>
    <row r="1697" spans="1:8" x14ac:dyDescent="0.35">
      <c r="A1697" t="s">
        <v>8</v>
      </c>
      <c r="B1697" t="s">
        <v>1579</v>
      </c>
      <c r="C1697">
        <v>5</v>
      </c>
      <c r="D1697">
        <v>-278.089</v>
      </c>
      <c r="E1697" t="s">
        <v>1591</v>
      </c>
      <c r="F1697" t="s">
        <v>1596</v>
      </c>
      <c r="G1697" s="4">
        <v>2</v>
      </c>
      <c r="H1697" t="s">
        <v>1621</v>
      </c>
    </row>
    <row r="1698" spans="1:8" x14ac:dyDescent="0.35">
      <c r="A1698" t="s">
        <v>8</v>
      </c>
      <c r="B1698" t="s">
        <v>1579</v>
      </c>
      <c r="C1698">
        <v>5</v>
      </c>
      <c r="D1698">
        <v>-275.86500000000001</v>
      </c>
      <c r="E1698" t="s">
        <v>1591</v>
      </c>
      <c r="F1698" t="s">
        <v>1596</v>
      </c>
      <c r="G1698" s="4">
        <v>2</v>
      </c>
      <c r="H1698" t="s">
        <v>1622</v>
      </c>
    </row>
    <row r="1699" spans="1:8" x14ac:dyDescent="0.35">
      <c r="A1699" t="s">
        <v>8</v>
      </c>
      <c r="B1699" t="s">
        <v>1579</v>
      </c>
      <c r="C1699">
        <v>5</v>
      </c>
      <c r="D1699">
        <v>-254.715</v>
      </c>
      <c r="E1699" t="s">
        <v>1591</v>
      </c>
      <c r="F1699" t="s">
        <v>1592</v>
      </c>
      <c r="G1699" s="4">
        <v>1</v>
      </c>
      <c r="H1699" t="s">
        <v>1623</v>
      </c>
    </row>
    <row r="1700" spans="1:8" x14ac:dyDescent="0.35">
      <c r="A1700" t="s">
        <v>8</v>
      </c>
      <c r="B1700" t="s">
        <v>1579</v>
      </c>
      <c r="C1700">
        <v>5</v>
      </c>
      <c r="D1700">
        <v>-244.33599999999899</v>
      </c>
      <c r="E1700" t="s">
        <v>1591</v>
      </c>
      <c r="F1700" t="s">
        <v>1594</v>
      </c>
      <c r="G1700" s="4">
        <v>3</v>
      </c>
      <c r="H1700" t="s">
        <v>1624</v>
      </c>
    </row>
    <row r="1701" spans="1:8" x14ac:dyDescent="0.35">
      <c r="A1701" t="s">
        <v>8</v>
      </c>
      <c r="B1701" t="s">
        <v>1579</v>
      </c>
      <c r="C1701">
        <v>5</v>
      </c>
      <c r="D1701">
        <v>-243.898</v>
      </c>
      <c r="E1701" t="s">
        <v>1580</v>
      </c>
      <c r="F1701" t="s">
        <v>1586</v>
      </c>
      <c r="G1701" s="4">
        <v>3</v>
      </c>
      <c r="H1701" t="s">
        <v>1625</v>
      </c>
    </row>
    <row r="1702" spans="1:8" x14ac:dyDescent="0.35">
      <c r="A1702" t="s">
        <v>8</v>
      </c>
      <c r="B1702" t="s">
        <v>1579</v>
      </c>
      <c r="C1702">
        <v>5</v>
      </c>
      <c r="D1702">
        <v>-243.07</v>
      </c>
      <c r="E1702" t="s">
        <v>1591</v>
      </c>
      <c r="F1702" t="s">
        <v>1596</v>
      </c>
      <c r="G1702" s="4">
        <v>2</v>
      </c>
      <c r="H1702" t="s">
        <v>1626</v>
      </c>
    </row>
    <row r="1703" spans="1:8" x14ac:dyDescent="0.35">
      <c r="A1703" t="s">
        <v>8</v>
      </c>
      <c r="B1703" t="s">
        <v>1579</v>
      </c>
      <c r="C1703">
        <v>5</v>
      </c>
      <c r="D1703">
        <v>-239.40199999999999</v>
      </c>
      <c r="E1703" t="s">
        <v>1591</v>
      </c>
      <c r="F1703" t="s">
        <v>1592</v>
      </c>
      <c r="G1703" s="4">
        <v>1</v>
      </c>
      <c r="H1703" t="s">
        <v>1627</v>
      </c>
    </row>
    <row r="1704" spans="1:8" x14ac:dyDescent="0.35">
      <c r="A1704" t="s">
        <v>8</v>
      </c>
      <c r="B1704" t="s">
        <v>1579</v>
      </c>
      <c r="C1704">
        <v>5</v>
      </c>
      <c r="D1704">
        <v>-234.334</v>
      </c>
      <c r="E1704" t="s">
        <v>1591</v>
      </c>
      <c r="F1704" t="s">
        <v>1596</v>
      </c>
      <c r="G1704" s="4">
        <v>2</v>
      </c>
      <c r="H1704" t="s">
        <v>1628</v>
      </c>
    </row>
    <row r="1705" spans="1:8" x14ac:dyDescent="0.35">
      <c r="A1705" t="s">
        <v>8</v>
      </c>
      <c r="B1705" t="s">
        <v>1579</v>
      </c>
      <c r="C1705">
        <v>5</v>
      </c>
      <c r="D1705">
        <v>-229.583</v>
      </c>
      <c r="E1705" t="s">
        <v>1580</v>
      </c>
      <c r="F1705" t="s">
        <v>1588</v>
      </c>
      <c r="G1705" s="4">
        <v>2</v>
      </c>
      <c r="H1705" t="s">
        <v>1629</v>
      </c>
    </row>
    <row r="1706" spans="1:8" x14ac:dyDescent="0.35">
      <c r="A1706" t="s">
        <v>8</v>
      </c>
      <c r="B1706" t="s">
        <v>1579</v>
      </c>
      <c r="C1706">
        <v>5</v>
      </c>
      <c r="D1706">
        <v>-218.62299999999999</v>
      </c>
      <c r="E1706" t="s">
        <v>1580</v>
      </c>
      <c r="F1706" t="s">
        <v>1581</v>
      </c>
      <c r="G1706" s="4">
        <v>1</v>
      </c>
      <c r="H1706" t="s">
        <v>1630</v>
      </c>
    </row>
    <row r="1707" spans="1:8" x14ac:dyDescent="0.35">
      <c r="A1707" t="s">
        <v>8</v>
      </c>
      <c r="B1707" t="s">
        <v>1579</v>
      </c>
      <c r="C1707">
        <v>5</v>
      </c>
      <c r="D1707">
        <v>-216.42500000000001</v>
      </c>
      <c r="E1707" t="s">
        <v>1591</v>
      </c>
      <c r="F1707" t="s">
        <v>1594</v>
      </c>
      <c r="G1707" s="4">
        <v>3</v>
      </c>
      <c r="H1707" t="s">
        <v>215</v>
      </c>
    </row>
    <row r="1708" spans="1:8" x14ac:dyDescent="0.35">
      <c r="A1708" t="s">
        <v>8</v>
      </c>
      <c r="B1708" t="s">
        <v>1579</v>
      </c>
      <c r="C1708">
        <v>5</v>
      </c>
      <c r="D1708">
        <v>-215.78700000000001</v>
      </c>
      <c r="E1708" t="s">
        <v>1591</v>
      </c>
      <c r="F1708" t="s">
        <v>1592</v>
      </c>
      <c r="G1708" s="4">
        <v>1</v>
      </c>
      <c r="H1708" t="s">
        <v>1631</v>
      </c>
    </row>
    <row r="1709" spans="1:8" x14ac:dyDescent="0.35">
      <c r="A1709" t="s">
        <v>8</v>
      </c>
      <c r="B1709" t="s">
        <v>1579</v>
      </c>
      <c r="C1709">
        <v>5</v>
      </c>
      <c r="D1709">
        <v>-208.64400000000001</v>
      </c>
      <c r="E1709" t="s">
        <v>1580</v>
      </c>
      <c r="F1709" t="s">
        <v>1603</v>
      </c>
      <c r="G1709" s="4">
        <v>4</v>
      </c>
      <c r="H1709" t="s">
        <v>1632</v>
      </c>
    </row>
    <row r="1710" spans="1:8" x14ac:dyDescent="0.35">
      <c r="A1710" t="s">
        <v>8</v>
      </c>
      <c r="B1710" t="s">
        <v>1579</v>
      </c>
      <c r="C1710">
        <v>5</v>
      </c>
      <c r="D1710">
        <v>-203.732</v>
      </c>
      <c r="E1710" t="s">
        <v>1591</v>
      </c>
      <c r="F1710" t="s">
        <v>1596</v>
      </c>
      <c r="G1710" s="4">
        <v>2</v>
      </c>
      <c r="H1710" t="s">
        <v>1633</v>
      </c>
    </row>
    <row r="1711" spans="1:8" x14ac:dyDescent="0.35">
      <c r="A1711" t="s">
        <v>8</v>
      </c>
      <c r="B1711" t="s">
        <v>1579</v>
      </c>
      <c r="C1711">
        <v>5</v>
      </c>
      <c r="D1711">
        <v>-202.05799999999999</v>
      </c>
      <c r="E1711" t="s">
        <v>1580</v>
      </c>
      <c r="F1711" t="s">
        <v>1603</v>
      </c>
      <c r="G1711" s="4">
        <v>4</v>
      </c>
      <c r="H1711" t="s">
        <v>1634</v>
      </c>
    </row>
    <row r="1712" spans="1:8" x14ac:dyDescent="0.35">
      <c r="A1712" t="s">
        <v>8</v>
      </c>
      <c r="B1712" t="s">
        <v>1579</v>
      </c>
      <c r="C1712">
        <v>5</v>
      </c>
      <c r="D1712">
        <v>-199.37</v>
      </c>
      <c r="E1712" t="s">
        <v>1591</v>
      </c>
      <c r="F1712" t="s">
        <v>1592</v>
      </c>
      <c r="G1712" s="4">
        <v>1</v>
      </c>
      <c r="H1712" t="s">
        <v>1635</v>
      </c>
    </row>
    <row r="1713" spans="1:8" x14ac:dyDescent="0.35">
      <c r="A1713" t="s">
        <v>8</v>
      </c>
      <c r="B1713" t="s">
        <v>1579</v>
      </c>
      <c r="C1713">
        <v>5</v>
      </c>
      <c r="D1713">
        <v>-189.54499999999999</v>
      </c>
      <c r="E1713" t="s">
        <v>1591</v>
      </c>
      <c r="F1713" t="s">
        <v>1594</v>
      </c>
      <c r="G1713" s="4">
        <v>3</v>
      </c>
      <c r="H1713" t="s">
        <v>1636</v>
      </c>
    </row>
    <row r="1714" spans="1:8" x14ac:dyDescent="0.35">
      <c r="A1714" t="s">
        <v>8</v>
      </c>
      <c r="B1714" t="s">
        <v>1579</v>
      </c>
      <c r="C1714">
        <v>5</v>
      </c>
      <c r="D1714">
        <v>-187.96099999999899</v>
      </c>
      <c r="E1714" t="s">
        <v>1591</v>
      </c>
      <c r="F1714" t="s">
        <v>1596</v>
      </c>
      <c r="G1714" s="4">
        <v>2</v>
      </c>
      <c r="H1714" t="s">
        <v>1637</v>
      </c>
    </row>
    <row r="1715" spans="1:8" x14ac:dyDescent="0.35">
      <c r="A1715" t="s">
        <v>8</v>
      </c>
      <c r="B1715" t="s">
        <v>1579</v>
      </c>
      <c r="C1715">
        <v>5</v>
      </c>
      <c r="D1715">
        <v>-185.95099999999999</v>
      </c>
      <c r="E1715" t="s">
        <v>1591</v>
      </c>
      <c r="F1715" t="s">
        <v>1605</v>
      </c>
      <c r="G1715" s="4">
        <v>4</v>
      </c>
      <c r="H1715" t="s">
        <v>1638</v>
      </c>
    </row>
    <row r="1716" spans="1:8" x14ac:dyDescent="0.35">
      <c r="A1716" t="s">
        <v>8</v>
      </c>
      <c r="B1716" t="s">
        <v>1579</v>
      </c>
      <c r="C1716">
        <v>5</v>
      </c>
      <c r="D1716">
        <v>-180.24099999999899</v>
      </c>
      <c r="E1716" t="s">
        <v>1591</v>
      </c>
      <c r="F1716" t="s">
        <v>1596</v>
      </c>
      <c r="G1716" s="4">
        <v>2</v>
      </c>
      <c r="H1716" t="s">
        <v>1639</v>
      </c>
    </row>
    <row r="1717" spans="1:8" x14ac:dyDescent="0.35">
      <c r="A1717" t="s">
        <v>8</v>
      </c>
      <c r="B1717" t="s">
        <v>1579</v>
      </c>
      <c r="C1717">
        <v>5</v>
      </c>
      <c r="D1717">
        <v>-180.11799999999999</v>
      </c>
      <c r="E1717" t="s">
        <v>1580</v>
      </c>
      <c r="F1717" t="s">
        <v>1588</v>
      </c>
      <c r="G1717" s="4">
        <v>2</v>
      </c>
      <c r="H1717" t="s">
        <v>1640</v>
      </c>
    </row>
    <row r="1718" spans="1:8" x14ac:dyDescent="0.35">
      <c r="A1718" t="s">
        <v>8</v>
      </c>
      <c r="B1718" t="s">
        <v>1579</v>
      </c>
      <c r="C1718">
        <v>5</v>
      </c>
      <c r="D1718">
        <v>-176.88900000000001</v>
      </c>
      <c r="E1718" t="s">
        <v>1580</v>
      </c>
      <c r="F1718" t="s">
        <v>1588</v>
      </c>
      <c r="G1718" s="4">
        <v>2</v>
      </c>
      <c r="H1718" t="s">
        <v>450</v>
      </c>
    </row>
    <row r="1719" spans="1:8" x14ac:dyDescent="0.35">
      <c r="A1719" t="s">
        <v>8</v>
      </c>
      <c r="B1719" t="s">
        <v>1579</v>
      </c>
      <c r="C1719">
        <v>5</v>
      </c>
      <c r="D1719">
        <v>-173.62200000000001</v>
      </c>
      <c r="E1719" t="s">
        <v>1580</v>
      </c>
      <c r="F1719" t="s">
        <v>1588</v>
      </c>
      <c r="G1719" s="4">
        <v>2</v>
      </c>
      <c r="H1719" t="s">
        <v>1641</v>
      </c>
    </row>
    <row r="1720" spans="1:8" x14ac:dyDescent="0.35">
      <c r="A1720" t="s">
        <v>8</v>
      </c>
      <c r="B1720" t="s">
        <v>1579</v>
      </c>
      <c r="C1720">
        <v>5</v>
      </c>
      <c r="D1720">
        <v>-171.40799999999999</v>
      </c>
      <c r="E1720" t="s">
        <v>1580</v>
      </c>
      <c r="F1720" t="s">
        <v>1586</v>
      </c>
      <c r="G1720" s="4">
        <v>3</v>
      </c>
      <c r="H1720" t="s">
        <v>1642</v>
      </c>
    </row>
    <row r="1721" spans="1:8" x14ac:dyDescent="0.35">
      <c r="A1721" t="s">
        <v>8</v>
      </c>
      <c r="B1721" t="s">
        <v>1579</v>
      </c>
      <c r="C1721">
        <v>5</v>
      </c>
      <c r="D1721">
        <v>-169.78700000000001</v>
      </c>
      <c r="E1721" t="s">
        <v>1591</v>
      </c>
      <c r="F1721" t="s">
        <v>1605</v>
      </c>
      <c r="G1721" s="4">
        <v>4</v>
      </c>
      <c r="H1721" t="s">
        <v>1643</v>
      </c>
    </row>
    <row r="1722" spans="1:8" x14ac:dyDescent="0.35">
      <c r="A1722" t="s">
        <v>8</v>
      </c>
      <c r="B1722" t="s">
        <v>1579</v>
      </c>
      <c r="C1722">
        <v>5</v>
      </c>
      <c r="D1722">
        <v>-168.98699999999999</v>
      </c>
      <c r="E1722" t="s">
        <v>1591</v>
      </c>
      <c r="F1722" t="s">
        <v>1592</v>
      </c>
      <c r="G1722" s="4">
        <v>1</v>
      </c>
      <c r="H1722" t="s">
        <v>310</v>
      </c>
    </row>
    <row r="1723" spans="1:8" x14ac:dyDescent="0.35">
      <c r="A1723" t="s">
        <v>8</v>
      </c>
      <c r="B1723" t="s">
        <v>1579</v>
      </c>
      <c r="C1723">
        <v>5</v>
      </c>
      <c r="D1723">
        <v>-166.202</v>
      </c>
      <c r="E1723" t="s">
        <v>1591</v>
      </c>
      <c r="F1723" t="s">
        <v>1592</v>
      </c>
      <c r="G1723" s="4">
        <v>1</v>
      </c>
      <c r="H1723" t="s">
        <v>1644</v>
      </c>
    </row>
    <row r="1724" spans="1:8" x14ac:dyDescent="0.35">
      <c r="A1724" t="s">
        <v>8</v>
      </c>
      <c r="B1724" t="s">
        <v>1579</v>
      </c>
      <c r="C1724">
        <v>5</v>
      </c>
      <c r="D1724">
        <v>-165.23400000000001</v>
      </c>
      <c r="E1724" t="s">
        <v>1580</v>
      </c>
      <c r="F1724" t="s">
        <v>1603</v>
      </c>
      <c r="G1724" s="4">
        <v>4</v>
      </c>
      <c r="H1724" t="s">
        <v>1645</v>
      </c>
    </row>
    <row r="1725" spans="1:8" x14ac:dyDescent="0.35">
      <c r="A1725" t="s">
        <v>8</v>
      </c>
      <c r="B1725" t="s">
        <v>1579</v>
      </c>
      <c r="C1725">
        <v>5</v>
      </c>
      <c r="D1725">
        <v>-163.75799999999899</v>
      </c>
      <c r="E1725" t="s">
        <v>1591</v>
      </c>
      <c r="F1725" t="s">
        <v>1596</v>
      </c>
      <c r="G1725" s="4">
        <v>2</v>
      </c>
      <c r="H1725" t="s">
        <v>1646</v>
      </c>
    </row>
    <row r="1726" spans="1:8" x14ac:dyDescent="0.35">
      <c r="A1726" t="s">
        <v>8</v>
      </c>
      <c r="B1726" t="s">
        <v>1579</v>
      </c>
      <c r="C1726">
        <v>5</v>
      </c>
      <c r="D1726">
        <v>-159.596</v>
      </c>
      <c r="E1726" t="s">
        <v>1580</v>
      </c>
      <c r="F1726" t="s">
        <v>1586</v>
      </c>
      <c r="G1726" s="4">
        <v>3</v>
      </c>
      <c r="H1726" t="s">
        <v>1647</v>
      </c>
    </row>
    <row r="1727" spans="1:8" x14ac:dyDescent="0.35">
      <c r="A1727" t="s">
        <v>8</v>
      </c>
      <c r="B1727" t="s">
        <v>1579</v>
      </c>
      <c r="C1727">
        <v>5</v>
      </c>
      <c r="D1727">
        <v>-158.82299999999901</v>
      </c>
      <c r="E1727" t="s">
        <v>1591</v>
      </c>
      <c r="F1727" t="s">
        <v>1596</v>
      </c>
      <c r="G1727" s="4">
        <v>2</v>
      </c>
      <c r="H1727" t="s">
        <v>1648</v>
      </c>
    </row>
    <row r="1728" spans="1:8" x14ac:dyDescent="0.35">
      <c r="A1728" t="s">
        <v>8</v>
      </c>
      <c r="B1728" t="s">
        <v>1579</v>
      </c>
      <c r="C1728">
        <v>5</v>
      </c>
      <c r="D1728">
        <v>-155.44200000000001</v>
      </c>
      <c r="E1728" t="s">
        <v>1591</v>
      </c>
      <c r="F1728" t="s">
        <v>1592</v>
      </c>
      <c r="G1728" s="4">
        <v>1</v>
      </c>
      <c r="H1728" t="s">
        <v>1649</v>
      </c>
    </row>
    <row r="1729" spans="1:8" x14ac:dyDescent="0.35">
      <c r="A1729" t="s">
        <v>8</v>
      </c>
      <c r="B1729" t="s">
        <v>1579</v>
      </c>
      <c r="C1729">
        <v>5</v>
      </c>
      <c r="D1729">
        <v>-150.262</v>
      </c>
      <c r="E1729" t="s">
        <v>1580</v>
      </c>
      <c r="F1729" t="s">
        <v>1603</v>
      </c>
      <c r="G1729" s="4">
        <v>4</v>
      </c>
      <c r="H1729" t="s">
        <v>1650</v>
      </c>
    </row>
    <row r="1730" spans="1:8" x14ac:dyDescent="0.35">
      <c r="A1730" t="s">
        <v>8</v>
      </c>
      <c r="B1730" t="s">
        <v>1579</v>
      </c>
      <c r="C1730">
        <v>5</v>
      </c>
      <c r="D1730">
        <v>-144.60399999999899</v>
      </c>
      <c r="E1730" t="s">
        <v>1591</v>
      </c>
      <c r="F1730" t="s">
        <v>1594</v>
      </c>
      <c r="G1730" s="4">
        <v>3</v>
      </c>
      <c r="H1730" t="s">
        <v>1651</v>
      </c>
    </row>
    <row r="1731" spans="1:8" x14ac:dyDescent="0.35">
      <c r="A1731" t="s">
        <v>8</v>
      </c>
      <c r="B1731" t="s">
        <v>1579</v>
      </c>
      <c r="C1731">
        <v>5</v>
      </c>
      <c r="D1731">
        <v>-138.11000000000001</v>
      </c>
      <c r="E1731" t="s">
        <v>1580</v>
      </c>
      <c r="F1731" t="s">
        <v>1586</v>
      </c>
      <c r="G1731" s="4">
        <v>3</v>
      </c>
      <c r="H1731" t="s">
        <v>23</v>
      </c>
    </row>
    <row r="1732" spans="1:8" x14ac:dyDescent="0.35">
      <c r="A1732" t="s">
        <v>8</v>
      </c>
      <c r="B1732" t="s">
        <v>1579</v>
      </c>
      <c r="C1732">
        <v>5</v>
      </c>
      <c r="D1732">
        <v>-132.63499999999999</v>
      </c>
      <c r="E1732" t="s">
        <v>1591</v>
      </c>
      <c r="F1732" t="s">
        <v>1592</v>
      </c>
      <c r="G1732" s="4">
        <v>1</v>
      </c>
      <c r="H1732" t="s">
        <v>1652</v>
      </c>
    </row>
    <row r="1733" spans="1:8" x14ac:dyDescent="0.35">
      <c r="A1733" t="s">
        <v>8</v>
      </c>
      <c r="B1733" t="s">
        <v>1579</v>
      </c>
      <c r="C1733">
        <v>5</v>
      </c>
      <c r="D1733">
        <v>-132.262</v>
      </c>
      <c r="E1733" t="s">
        <v>1591</v>
      </c>
      <c r="F1733" t="s">
        <v>1596</v>
      </c>
      <c r="G1733" s="4">
        <v>2</v>
      </c>
      <c r="H1733" t="s">
        <v>1653</v>
      </c>
    </row>
    <row r="1734" spans="1:8" x14ac:dyDescent="0.35">
      <c r="A1734" t="s">
        <v>8</v>
      </c>
      <c r="B1734" t="s">
        <v>1579</v>
      </c>
      <c r="C1734">
        <v>5</v>
      </c>
      <c r="D1734">
        <v>-130.143</v>
      </c>
      <c r="E1734" t="s">
        <v>1580</v>
      </c>
      <c r="F1734" t="s">
        <v>1581</v>
      </c>
      <c r="G1734" s="4">
        <v>1</v>
      </c>
      <c r="H1734" t="s">
        <v>23</v>
      </c>
    </row>
    <row r="1735" spans="1:8" x14ac:dyDescent="0.35">
      <c r="A1735" t="s">
        <v>8</v>
      </c>
      <c r="B1735" t="s">
        <v>1579</v>
      </c>
      <c r="C1735">
        <v>5</v>
      </c>
      <c r="D1735">
        <v>-124.232999999999</v>
      </c>
      <c r="E1735" t="s">
        <v>1580</v>
      </c>
      <c r="F1735" t="s">
        <v>1603</v>
      </c>
      <c r="G1735" s="4">
        <v>4</v>
      </c>
      <c r="H1735" t="s">
        <v>1654</v>
      </c>
    </row>
    <row r="1736" spans="1:8" x14ac:dyDescent="0.35">
      <c r="A1736" t="s">
        <v>8</v>
      </c>
      <c r="B1736" t="s">
        <v>1579</v>
      </c>
      <c r="C1736">
        <v>5</v>
      </c>
      <c r="D1736">
        <v>-123.955</v>
      </c>
      <c r="E1736" t="s">
        <v>1591</v>
      </c>
      <c r="F1736" t="s">
        <v>1596</v>
      </c>
      <c r="G1736" s="4">
        <v>2</v>
      </c>
      <c r="H1736" t="s">
        <v>1655</v>
      </c>
    </row>
    <row r="1737" spans="1:8" x14ac:dyDescent="0.35">
      <c r="A1737" t="s">
        <v>8</v>
      </c>
      <c r="B1737" t="s">
        <v>1579</v>
      </c>
      <c r="C1737">
        <v>5</v>
      </c>
      <c r="D1737">
        <v>-121.58499999999999</v>
      </c>
      <c r="E1737" t="s">
        <v>1591</v>
      </c>
      <c r="F1737" t="s">
        <v>1594</v>
      </c>
      <c r="G1737" s="4">
        <v>3</v>
      </c>
      <c r="H1737" t="s">
        <v>1656</v>
      </c>
    </row>
    <row r="1738" spans="1:8" x14ac:dyDescent="0.35">
      <c r="A1738" t="s">
        <v>8</v>
      </c>
      <c r="B1738" t="s">
        <v>1579</v>
      </c>
      <c r="C1738">
        <v>5</v>
      </c>
      <c r="D1738">
        <v>-112.93799999999899</v>
      </c>
      <c r="E1738" t="s">
        <v>1580</v>
      </c>
      <c r="F1738" t="s">
        <v>1588</v>
      </c>
      <c r="G1738" s="4">
        <v>2</v>
      </c>
      <c r="H1738" t="s">
        <v>1657</v>
      </c>
    </row>
    <row r="1739" spans="1:8" x14ac:dyDescent="0.35">
      <c r="A1739" t="s">
        <v>8</v>
      </c>
      <c r="B1739" t="s">
        <v>1579</v>
      </c>
      <c r="C1739">
        <v>5</v>
      </c>
      <c r="D1739">
        <v>-104.526</v>
      </c>
      <c r="E1739" t="s">
        <v>1591</v>
      </c>
      <c r="F1739" t="s">
        <v>1594</v>
      </c>
      <c r="G1739" s="4">
        <v>3</v>
      </c>
      <c r="H1739" t="s">
        <v>1658</v>
      </c>
    </row>
    <row r="1740" spans="1:8" x14ac:dyDescent="0.35">
      <c r="A1740" t="s">
        <v>8</v>
      </c>
      <c r="B1740" t="s">
        <v>1579</v>
      </c>
      <c r="C1740">
        <v>5</v>
      </c>
      <c r="D1740">
        <v>-100.69499999999999</v>
      </c>
      <c r="E1740" t="s">
        <v>1580</v>
      </c>
      <c r="F1740" t="s">
        <v>1581</v>
      </c>
      <c r="G1740" s="4">
        <v>1</v>
      </c>
      <c r="H1740" t="s">
        <v>1659</v>
      </c>
    </row>
    <row r="1741" spans="1:8" x14ac:dyDescent="0.35">
      <c r="A1741" t="s">
        <v>8</v>
      </c>
      <c r="B1741" t="s">
        <v>1579</v>
      </c>
      <c r="C1741">
        <v>5</v>
      </c>
      <c r="D1741">
        <v>-98.194999999999993</v>
      </c>
      <c r="E1741" t="s">
        <v>1591</v>
      </c>
      <c r="F1741" t="s">
        <v>1596</v>
      </c>
      <c r="G1741" s="4">
        <v>2</v>
      </c>
      <c r="H1741" t="s">
        <v>1660</v>
      </c>
    </row>
    <row r="1742" spans="1:8" x14ac:dyDescent="0.35">
      <c r="A1742" t="s">
        <v>8</v>
      </c>
      <c r="B1742" t="s">
        <v>1579</v>
      </c>
      <c r="C1742">
        <v>5</v>
      </c>
      <c r="D1742">
        <v>-91.435000000000002</v>
      </c>
      <c r="E1742" t="s">
        <v>1591</v>
      </c>
      <c r="F1742" t="s">
        <v>1594</v>
      </c>
      <c r="G1742" s="4">
        <v>3</v>
      </c>
      <c r="H1742" t="s">
        <v>1661</v>
      </c>
    </row>
    <row r="1743" spans="1:8" x14ac:dyDescent="0.35">
      <c r="A1743" t="s">
        <v>8</v>
      </c>
      <c r="B1743" t="s">
        <v>1579</v>
      </c>
      <c r="C1743">
        <v>5</v>
      </c>
      <c r="D1743">
        <v>-88.025000000000006</v>
      </c>
      <c r="E1743" t="s">
        <v>1580</v>
      </c>
      <c r="F1743" t="s">
        <v>1603</v>
      </c>
      <c r="G1743" s="4">
        <v>4</v>
      </c>
      <c r="H1743" t="s">
        <v>1662</v>
      </c>
    </row>
    <row r="1744" spans="1:8" x14ac:dyDescent="0.35">
      <c r="A1744" t="s">
        <v>8</v>
      </c>
      <c r="B1744" t="s">
        <v>1579</v>
      </c>
      <c r="C1744">
        <v>5</v>
      </c>
      <c r="D1744">
        <v>-86.252999999999901</v>
      </c>
      <c r="E1744" t="s">
        <v>1591</v>
      </c>
      <c r="F1744" t="s">
        <v>1594</v>
      </c>
      <c r="G1744" s="4">
        <v>3</v>
      </c>
      <c r="H1744" t="s">
        <v>1663</v>
      </c>
    </row>
    <row r="1745" spans="1:8" x14ac:dyDescent="0.35">
      <c r="A1745" t="s">
        <v>8</v>
      </c>
      <c r="B1745" t="s">
        <v>1579</v>
      </c>
      <c r="C1745">
        <v>5</v>
      </c>
      <c r="D1745">
        <v>-82.067999999999998</v>
      </c>
      <c r="E1745" t="s">
        <v>1580</v>
      </c>
      <c r="F1745" t="s">
        <v>1586</v>
      </c>
      <c r="G1745" s="4">
        <v>3</v>
      </c>
      <c r="H1745" t="s">
        <v>1664</v>
      </c>
    </row>
    <row r="1746" spans="1:8" x14ac:dyDescent="0.35">
      <c r="A1746" t="s">
        <v>8</v>
      </c>
      <c r="B1746" t="s">
        <v>1579</v>
      </c>
      <c r="C1746">
        <v>5</v>
      </c>
      <c r="D1746">
        <v>-80.084000000000003</v>
      </c>
      <c r="E1746" t="s">
        <v>1580</v>
      </c>
      <c r="F1746" t="s">
        <v>1586</v>
      </c>
      <c r="G1746" s="4">
        <v>3</v>
      </c>
      <c r="H1746" t="s">
        <v>1665</v>
      </c>
    </row>
    <row r="1747" spans="1:8" x14ac:dyDescent="0.35">
      <c r="A1747" t="s">
        <v>8</v>
      </c>
      <c r="B1747" t="s">
        <v>1579</v>
      </c>
      <c r="C1747">
        <v>5</v>
      </c>
      <c r="D1747">
        <v>-77.171999999999997</v>
      </c>
      <c r="E1747" t="s">
        <v>1580</v>
      </c>
      <c r="F1747" t="s">
        <v>1586</v>
      </c>
      <c r="G1747" s="4">
        <v>3</v>
      </c>
      <c r="H1747" t="s">
        <v>1666</v>
      </c>
    </row>
    <row r="1748" spans="1:8" x14ac:dyDescent="0.35">
      <c r="A1748" t="s">
        <v>8</v>
      </c>
      <c r="B1748" t="s">
        <v>1579</v>
      </c>
      <c r="C1748">
        <v>5</v>
      </c>
      <c r="D1748">
        <v>-73.808999999999997</v>
      </c>
      <c r="E1748" t="s">
        <v>1591</v>
      </c>
      <c r="F1748" t="s">
        <v>1592</v>
      </c>
      <c r="G1748" s="4">
        <v>1</v>
      </c>
      <c r="H1748" t="s">
        <v>1667</v>
      </c>
    </row>
    <row r="1749" spans="1:8" x14ac:dyDescent="0.35">
      <c r="A1749" t="s">
        <v>8</v>
      </c>
      <c r="B1749" t="s">
        <v>1579</v>
      </c>
      <c r="C1749">
        <v>5</v>
      </c>
      <c r="D1749">
        <v>-69.578000000000003</v>
      </c>
      <c r="E1749" t="s">
        <v>1591</v>
      </c>
      <c r="F1749" t="s">
        <v>1592</v>
      </c>
      <c r="G1749" s="4">
        <v>1</v>
      </c>
      <c r="H1749" t="s">
        <v>1668</v>
      </c>
    </row>
    <row r="1750" spans="1:8" x14ac:dyDescent="0.35">
      <c r="A1750" t="s">
        <v>8</v>
      </c>
      <c r="B1750" t="s">
        <v>1579</v>
      </c>
      <c r="C1750">
        <v>5</v>
      </c>
      <c r="D1750">
        <v>-67.611999999999995</v>
      </c>
      <c r="E1750" t="s">
        <v>1580</v>
      </c>
      <c r="F1750" t="s">
        <v>1603</v>
      </c>
      <c r="G1750" s="4">
        <v>4</v>
      </c>
      <c r="H1750" t="s">
        <v>1669</v>
      </c>
    </row>
    <row r="1751" spans="1:8" x14ac:dyDescent="0.35">
      <c r="A1751" t="s">
        <v>8</v>
      </c>
      <c r="B1751" t="s">
        <v>1579</v>
      </c>
      <c r="C1751">
        <v>5</v>
      </c>
      <c r="D1751">
        <v>-64.953000000000003</v>
      </c>
      <c r="E1751" t="s">
        <v>1591</v>
      </c>
      <c r="F1751" t="s">
        <v>1596</v>
      </c>
      <c r="G1751" s="4">
        <v>2</v>
      </c>
      <c r="H1751" t="s">
        <v>1670</v>
      </c>
    </row>
    <row r="1752" spans="1:8" x14ac:dyDescent="0.35">
      <c r="A1752" t="s">
        <v>8</v>
      </c>
      <c r="B1752" t="s">
        <v>1579</v>
      </c>
      <c r="C1752">
        <v>5</v>
      </c>
      <c r="D1752">
        <v>-61.027000000000001</v>
      </c>
      <c r="E1752" t="s">
        <v>1580</v>
      </c>
      <c r="F1752" t="s">
        <v>1581</v>
      </c>
      <c r="G1752" s="4">
        <v>1</v>
      </c>
      <c r="H1752" t="s">
        <v>1671</v>
      </c>
    </row>
    <row r="1753" spans="1:8" x14ac:dyDescent="0.35">
      <c r="A1753" t="s">
        <v>8</v>
      </c>
      <c r="B1753" t="s">
        <v>1579</v>
      </c>
      <c r="C1753">
        <v>5</v>
      </c>
      <c r="D1753">
        <v>-57.046999999999997</v>
      </c>
      <c r="E1753" t="s">
        <v>1591</v>
      </c>
      <c r="F1753" t="s">
        <v>1605</v>
      </c>
      <c r="G1753" s="4">
        <v>4</v>
      </c>
      <c r="H1753" t="s">
        <v>1672</v>
      </c>
    </row>
    <row r="1754" spans="1:8" x14ac:dyDescent="0.35">
      <c r="A1754" t="s">
        <v>8</v>
      </c>
      <c r="B1754" t="s">
        <v>1579</v>
      </c>
      <c r="C1754">
        <v>5</v>
      </c>
      <c r="D1754">
        <v>-54.948</v>
      </c>
      <c r="E1754" t="s">
        <v>1580</v>
      </c>
      <c r="F1754" t="s">
        <v>1586</v>
      </c>
      <c r="G1754" s="4">
        <v>3</v>
      </c>
      <c r="H1754" t="s">
        <v>1673</v>
      </c>
    </row>
    <row r="1755" spans="1:8" x14ac:dyDescent="0.35">
      <c r="A1755" t="s">
        <v>8</v>
      </c>
      <c r="B1755" t="s">
        <v>1579</v>
      </c>
      <c r="C1755">
        <v>5</v>
      </c>
      <c r="D1755">
        <v>-54.845999999999997</v>
      </c>
      <c r="E1755" t="s">
        <v>1591</v>
      </c>
      <c r="F1755" t="s">
        <v>1596</v>
      </c>
      <c r="G1755" s="4">
        <v>2</v>
      </c>
      <c r="H1755" t="s">
        <v>1674</v>
      </c>
    </row>
    <row r="1756" spans="1:8" x14ac:dyDescent="0.35">
      <c r="A1756" t="s">
        <v>8</v>
      </c>
      <c r="B1756" t="s">
        <v>1579</v>
      </c>
      <c r="C1756">
        <v>5</v>
      </c>
      <c r="D1756">
        <v>-49.708999999999897</v>
      </c>
      <c r="E1756" t="s">
        <v>1580</v>
      </c>
      <c r="F1756" t="s">
        <v>1588</v>
      </c>
      <c r="G1756" s="4">
        <v>2</v>
      </c>
      <c r="H1756" t="s">
        <v>1675</v>
      </c>
    </row>
    <row r="1757" spans="1:8" x14ac:dyDescent="0.35">
      <c r="A1757" t="s">
        <v>8</v>
      </c>
      <c r="B1757" t="s">
        <v>1579</v>
      </c>
      <c r="C1757">
        <v>5</v>
      </c>
      <c r="D1757">
        <v>-48.033999999999999</v>
      </c>
      <c r="E1757" t="s">
        <v>1591</v>
      </c>
      <c r="F1757" t="s">
        <v>1594</v>
      </c>
      <c r="G1757" s="4">
        <v>3</v>
      </c>
      <c r="H1757" t="s">
        <v>1676</v>
      </c>
    </row>
    <row r="1758" spans="1:8" x14ac:dyDescent="0.35">
      <c r="A1758" t="s">
        <v>8</v>
      </c>
      <c r="B1758" t="s">
        <v>1579</v>
      </c>
      <c r="C1758">
        <v>5</v>
      </c>
      <c r="D1758">
        <v>-44.667000000000002</v>
      </c>
      <c r="E1758" t="s">
        <v>1580</v>
      </c>
      <c r="F1758" t="s">
        <v>1586</v>
      </c>
      <c r="G1758" s="4">
        <v>3</v>
      </c>
      <c r="H1758" t="s">
        <v>1677</v>
      </c>
    </row>
    <row r="1759" spans="1:8" x14ac:dyDescent="0.35">
      <c r="A1759" t="s">
        <v>8</v>
      </c>
      <c r="B1759" t="s">
        <v>1579</v>
      </c>
      <c r="C1759">
        <v>5</v>
      </c>
      <c r="D1759">
        <v>-40.438000000000002</v>
      </c>
      <c r="E1759" t="s">
        <v>1591</v>
      </c>
      <c r="F1759" t="s">
        <v>1592</v>
      </c>
      <c r="G1759" s="4">
        <v>1</v>
      </c>
      <c r="H1759" t="s">
        <v>1678</v>
      </c>
    </row>
    <row r="1760" spans="1:8" x14ac:dyDescent="0.35">
      <c r="A1760" t="s">
        <v>8</v>
      </c>
      <c r="B1760" t="s">
        <v>1579</v>
      </c>
      <c r="C1760">
        <v>5</v>
      </c>
      <c r="D1760">
        <v>-33.173000000000002</v>
      </c>
      <c r="E1760" t="s">
        <v>1591</v>
      </c>
      <c r="F1760" t="s">
        <v>1596</v>
      </c>
      <c r="G1760" s="4">
        <v>2</v>
      </c>
      <c r="H1760" t="s">
        <v>1679</v>
      </c>
    </row>
    <row r="1761" spans="1:8" x14ac:dyDescent="0.35">
      <c r="A1761" t="s">
        <v>8</v>
      </c>
      <c r="B1761" t="s">
        <v>1579</v>
      </c>
      <c r="C1761">
        <v>5</v>
      </c>
      <c r="D1761">
        <v>-30.545000000000002</v>
      </c>
      <c r="E1761" t="s">
        <v>1580</v>
      </c>
      <c r="F1761" t="s">
        <v>1603</v>
      </c>
      <c r="G1761" s="4">
        <v>4</v>
      </c>
      <c r="H1761" t="s">
        <v>1680</v>
      </c>
    </row>
    <row r="1762" spans="1:8" x14ac:dyDescent="0.35">
      <c r="A1762" t="s">
        <v>8</v>
      </c>
      <c r="B1762" t="s">
        <v>1579</v>
      </c>
      <c r="C1762">
        <v>5</v>
      </c>
      <c r="D1762">
        <v>-28.728999999999999</v>
      </c>
      <c r="E1762" t="s">
        <v>1591</v>
      </c>
      <c r="F1762" t="s">
        <v>1594</v>
      </c>
      <c r="G1762" s="4">
        <v>3</v>
      </c>
      <c r="H1762" t="s">
        <v>1681</v>
      </c>
    </row>
    <row r="1763" spans="1:8" x14ac:dyDescent="0.35">
      <c r="A1763" t="s">
        <v>8</v>
      </c>
      <c r="B1763" t="s">
        <v>1579</v>
      </c>
      <c r="C1763">
        <v>5</v>
      </c>
      <c r="D1763">
        <v>12.782999999999999</v>
      </c>
      <c r="E1763" t="s">
        <v>1591</v>
      </c>
      <c r="F1763" t="s">
        <v>1594</v>
      </c>
      <c r="G1763" s="4">
        <v>3</v>
      </c>
      <c r="H1763" t="s">
        <v>1682</v>
      </c>
    </row>
    <row r="1764" spans="1:8" x14ac:dyDescent="0.35">
      <c r="A1764" t="s">
        <v>8</v>
      </c>
      <c r="B1764" t="s">
        <v>1579</v>
      </c>
      <c r="C1764">
        <v>5</v>
      </c>
      <c r="D1764">
        <v>149.613</v>
      </c>
      <c r="E1764" t="s">
        <v>1591</v>
      </c>
      <c r="F1764" t="s">
        <v>1592</v>
      </c>
      <c r="G1764" s="4">
        <v>1</v>
      </c>
      <c r="H1764" t="s">
        <v>1683</v>
      </c>
    </row>
    <row r="1765" spans="1:8" x14ac:dyDescent="0.35">
      <c r="A1765" t="s">
        <v>8</v>
      </c>
      <c r="B1765" t="s">
        <v>1579</v>
      </c>
      <c r="C1765">
        <v>5</v>
      </c>
      <c r="D1765">
        <v>236.80500000000001</v>
      </c>
      <c r="E1765" t="s">
        <v>1591</v>
      </c>
      <c r="F1765" t="s">
        <v>1592</v>
      </c>
      <c r="G1765" s="4">
        <v>1</v>
      </c>
      <c r="H1765" t="s">
        <v>1684</v>
      </c>
    </row>
    <row r="1766" spans="1:8" x14ac:dyDescent="0.35">
      <c r="A1766" t="s">
        <v>8</v>
      </c>
      <c r="B1766" t="s">
        <v>1579</v>
      </c>
      <c r="C1766">
        <v>5</v>
      </c>
      <c r="D1766">
        <v>237.239</v>
      </c>
      <c r="E1766" t="s">
        <v>1591</v>
      </c>
      <c r="F1766" t="s">
        <v>1594</v>
      </c>
      <c r="G1766" s="4">
        <v>3</v>
      </c>
      <c r="H1766" t="s">
        <v>1685</v>
      </c>
    </row>
    <row r="1767" spans="1:8" x14ac:dyDescent="0.35">
      <c r="A1767" t="s">
        <v>8</v>
      </c>
      <c r="B1767" t="s">
        <v>1579</v>
      </c>
      <c r="C1767">
        <v>5</v>
      </c>
      <c r="D1767">
        <v>237.43899999999999</v>
      </c>
      <c r="E1767" t="s">
        <v>1591</v>
      </c>
      <c r="F1767" t="s">
        <v>1596</v>
      </c>
      <c r="G1767" s="4">
        <v>2</v>
      </c>
      <c r="H1767" t="s">
        <v>1686</v>
      </c>
    </row>
    <row r="1768" spans="1:8" x14ac:dyDescent="0.35">
      <c r="A1768" t="s">
        <v>8</v>
      </c>
      <c r="B1768" t="s">
        <v>1579</v>
      </c>
      <c r="C1768">
        <v>5</v>
      </c>
      <c r="D1768">
        <v>238.61199999999999</v>
      </c>
      <c r="E1768" t="s">
        <v>1580</v>
      </c>
      <c r="F1768" t="s">
        <v>1586</v>
      </c>
      <c r="G1768" s="4">
        <v>3</v>
      </c>
      <c r="H1768" t="s">
        <v>1687</v>
      </c>
    </row>
    <row r="1769" spans="1:8" x14ac:dyDescent="0.35">
      <c r="A1769" t="s">
        <v>8</v>
      </c>
      <c r="B1769" t="s">
        <v>1579</v>
      </c>
      <c r="C1769">
        <v>4</v>
      </c>
      <c r="D1769">
        <v>-439.29300000000001</v>
      </c>
      <c r="E1769" t="s">
        <v>1591</v>
      </c>
      <c r="F1769" t="s">
        <v>1592</v>
      </c>
      <c r="G1769" s="4">
        <v>1</v>
      </c>
      <c r="H1769" t="s">
        <v>1688</v>
      </c>
    </row>
    <row r="1770" spans="1:8" x14ac:dyDescent="0.35">
      <c r="A1770" t="s">
        <v>8</v>
      </c>
      <c r="B1770" t="s">
        <v>1579</v>
      </c>
      <c r="C1770">
        <v>4</v>
      </c>
      <c r="D1770">
        <v>-432.83800000000002</v>
      </c>
      <c r="E1770" t="s">
        <v>1591</v>
      </c>
      <c r="F1770" t="s">
        <v>1594</v>
      </c>
      <c r="G1770" s="4">
        <v>3</v>
      </c>
      <c r="H1770" t="s">
        <v>1689</v>
      </c>
    </row>
    <row r="1771" spans="1:8" x14ac:dyDescent="0.35">
      <c r="A1771" t="s">
        <v>8</v>
      </c>
      <c r="B1771" t="s">
        <v>1579</v>
      </c>
      <c r="C1771">
        <v>4</v>
      </c>
      <c r="D1771">
        <v>-432.58800000000002</v>
      </c>
      <c r="E1771" t="s">
        <v>1583</v>
      </c>
      <c r="F1771" t="s">
        <v>1584</v>
      </c>
      <c r="G1771" s="4">
        <v>1</v>
      </c>
      <c r="H1771" t="s">
        <v>1690</v>
      </c>
    </row>
    <row r="1772" spans="1:8" x14ac:dyDescent="0.35">
      <c r="A1772" t="s">
        <v>8</v>
      </c>
      <c r="B1772" t="s">
        <v>1579</v>
      </c>
      <c r="C1772">
        <v>4</v>
      </c>
      <c r="D1772">
        <v>-431.851</v>
      </c>
      <c r="E1772" t="s">
        <v>1580</v>
      </c>
      <c r="F1772" t="s">
        <v>1586</v>
      </c>
      <c r="G1772" s="4">
        <v>3</v>
      </c>
      <c r="H1772" t="s">
        <v>1691</v>
      </c>
    </row>
    <row r="1773" spans="1:8" x14ac:dyDescent="0.35">
      <c r="A1773" t="s">
        <v>8</v>
      </c>
      <c r="B1773" t="s">
        <v>1579</v>
      </c>
      <c r="C1773">
        <v>4</v>
      </c>
      <c r="D1773">
        <v>-428.69199999999898</v>
      </c>
      <c r="E1773" t="s">
        <v>1583</v>
      </c>
      <c r="F1773" t="s">
        <v>1589</v>
      </c>
      <c r="G1773" s="4">
        <v>3</v>
      </c>
      <c r="H1773" t="s">
        <v>1692</v>
      </c>
    </row>
    <row r="1774" spans="1:8" x14ac:dyDescent="0.35">
      <c r="A1774" t="s">
        <v>8</v>
      </c>
      <c r="B1774" t="s">
        <v>1579</v>
      </c>
      <c r="C1774">
        <v>4</v>
      </c>
      <c r="D1774">
        <v>-428.09800000000001</v>
      </c>
      <c r="E1774" t="s">
        <v>1580</v>
      </c>
      <c r="F1774" t="s">
        <v>1588</v>
      </c>
      <c r="G1774" s="4">
        <v>2</v>
      </c>
      <c r="H1774" t="s">
        <v>1693</v>
      </c>
    </row>
    <row r="1775" spans="1:8" x14ac:dyDescent="0.35">
      <c r="A1775" t="s">
        <v>8</v>
      </c>
      <c r="B1775" t="s">
        <v>1579</v>
      </c>
      <c r="C1775">
        <v>4</v>
      </c>
      <c r="D1775">
        <v>-427.94699999999898</v>
      </c>
      <c r="E1775" t="s">
        <v>1580</v>
      </c>
      <c r="F1775" t="s">
        <v>1603</v>
      </c>
      <c r="G1775" s="4">
        <v>4</v>
      </c>
      <c r="H1775" t="s">
        <v>1694</v>
      </c>
    </row>
    <row r="1776" spans="1:8" x14ac:dyDescent="0.35">
      <c r="A1776" t="s">
        <v>8</v>
      </c>
      <c r="B1776" t="s">
        <v>1579</v>
      </c>
      <c r="C1776">
        <v>4</v>
      </c>
      <c r="D1776">
        <v>-426.57299999999998</v>
      </c>
      <c r="E1776" t="s">
        <v>1591</v>
      </c>
      <c r="F1776" t="s">
        <v>1596</v>
      </c>
      <c r="G1776" s="4">
        <v>2</v>
      </c>
      <c r="H1776" t="s">
        <v>1695</v>
      </c>
    </row>
    <row r="1777" spans="1:8" x14ac:dyDescent="0.35">
      <c r="A1777" t="s">
        <v>8</v>
      </c>
      <c r="B1777" t="s">
        <v>1579</v>
      </c>
      <c r="C1777">
        <v>4</v>
      </c>
      <c r="D1777">
        <v>-423.53300000000002</v>
      </c>
      <c r="E1777" t="s">
        <v>1583</v>
      </c>
      <c r="F1777" t="s">
        <v>1589</v>
      </c>
      <c r="G1777" s="4">
        <v>3</v>
      </c>
      <c r="H1777" t="s">
        <v>1696</v>
      </c>
    </row>
    <row r="1778" spans="1:8" x14ac:dyDescent="0.35">
      <c r="A1778" t="s">
        <v>8</v>
      </c>
      <c r="B1778" t="s">
        <v>1579</v>
      </c>
      <c r="C1778">
        <v>4</v>
      </c>
      <c r="D1778">
        <v>-421.97500000000002</v>
      </c>
      <c r="E1778" t="s">
        <v>1580</v>
      </c>
      <c r="F1778" t="s">
        <v>1588</v>
      </c>
      <c r="G1778" s="4">
        <v>2</v>
      </c>
      <c r="H1778" t="s">
        <v>55</v>
      </c>
    </row>
    <row r="1779" spans="1:8" x14ac:dyDescent="0.35">
      <c r="A1779" t="s">
        <v>8</v>
      </c>
      <c r="B1779" t="s">
        <v>1579</v>
      </c>
      <c r="C1779">
        <v>4</v>
      </c>
      <c r="D1779">
        <v>-420.69299999999998</v>
      </c>
      <c r="E1779" t="s">
        <v>1583</v>
      </c>
      <c r="F1779" t="s">
        <v>1600</v>
      </c>
      <c r="G1779" s="4">
        <v>4</v>
      </c>
      <c r="H1779" t="s">
        <v>1692</v>
      </c>
    </row>
    <row r="1780" spans="1:8" x14ac:dyDescent="0.35">
      <c r="A1780" t="s">
        <v>8</v>
      </c>
      <c r="B1780" t="s">
        <v>1579</v>
      </c>
      <c r="C1780">
        <v>4</v>
      </c>
      <c r="D1780">
        <v>-419.515999999999</v>
      </c>
      <c r="E1780" t="s">
        <v>1591</v>
      </c>
      <c r="F1780" t="s">
        <v>1594</v>
      </c>
      <c r="G1780" s="4">
        <v>3</v>
      </c>
      <c r="H1780" t="s">
        <v>1697</v>
      </c>
    </row>
    <row r="1781" spans="1:8" x14ac:dyDescent="0.35">
      <c r="A1781" t="s">
        <v>8</v>
      </c>
      <c r="B1781" t="s">
        <v>1579</v>
      </c>
      <c r="C1781">
        <v>4</v>
      </c>
      <c r="D1781">
        <v>-414.32900000000001</v>
      </c>
      <c r="E1781" t="s">
        <v>1591</v>
      </c>
      <c r="F1781" t="s">
        <v>1592</v>
      </c>
      <c r="G1781" s="4">
        <v>1</v>
      </c>
      <c r="H1781" t="s">
        <v>1698</v>
      </c>
    </row>
    <row r="1782" spans="1:8" x14ac:dyDescent="0.35">
      <c r="A1782" t="s">
        <v>8</v>
      </c>
      <c r="B1782" t="s">
        <v>1579</v>
      </c>
      <c r="C1782">
        <v>4</v>
      </c>
      <c r="D1782">
        <v>-412.7</v>
      </c>
      <c r="E1782" t="s">
        <v>1580</v>
      </c>
      <c r="F1782" t="s">
        <v>1603</v>
      </c>
      <c r="G1782" s="4">
        <v>4</v>
      </c>
      <c r="H1782" t="s">
        <v>1699</v>
      </c>
    </row>
    <row r="1783" spans="1:8" x14ac:dyDescent="0.35">
      <c r="A1783" t="s">
        <v>8</v>
      </c>
      <c r="B1783" t="s">
        <v>1579</v>
      </c>
      <c r="C1783">
        <v>4</v>
      </c>
      <c r="D1783">
        <v>-410.18599999999998</v>
      </c>
      <c r="E1783" t="s">
        <v>1580</v>
      </c>
      <c r="F1783" t="s">
        <v>1581</v>
      </c>
      <c r="G1783" s="4">
        <v>1</v>
      </c>
      <c r="H1783" t="s">
        <v>1700</v>
      </c>
    </row>
    <row r="1784" spans="1:8" x14ac:dyDescent="0.35">
      <c r="A1784" t="s">
        <v>8</v>
      </c>
      <c r="B1784" t="s">
        <v>1579</v>
      </c>
      <c r="C1784">
        <v>4</v>
      </c>
      <c r="D1784">
        <v>-409.78300000000002</v>
      </c>
      <c r="E1784" t="s">
        <v>1591</v>
      </c>
      <c r="F1784" t="s">
        <v>1596</v>
      </c>
      <c r="G1784" s="4">
        <v>2</v>
      </c>
      <c r="H1784" t="s">
        <v>1701</v>
      </c>
    </row>
    <row r="1785" spans="1:8" x14ac:dyDescent="0.35">
      <c r="A1785" t="s">
        <v>8</v>
      </c>
      <c r="B1785" t="s">
        <v>1579</v>
      </c>
      <c r="C1785">
        <v>4</v>
      </c>
      <c r="D1785">
        <v>-409.267</v>
      </c>
      <c r="E1785" t="s">
        <v>1583</v>
      </c>
      <c r="F1785" t="s">
        <v>1584</v>
      </c>
      <c r="G1785" s="4">
        <v>1</v>
      </c>
      <c r="H1785" t="s">
        <v>1702</v>
      </c>
    </row>
    <row r="1786" spans="1:8" x14ac:dyDescent="0.35">
      <c r="A1786" t="s">
        <v>8</v>
      </c>
      <c r="B1786" t="s">
        <v>1579</v>
      </c>
      <c r="C1786">
        <v>4</v>
      </c>
      <c r="D1786">
        <v>-408.051999999999</v>
      </c>
      <c r="E1786" t="s">
        <v>1591</v>
      </c>
      <c r="F1786" t="s">
        <v>1592</v>
      </c>
      <c r="G1786" s="4">
        <v>1</v>
      </c>
      <c r="H1786" t="s">
        <v>1703</v>
      </c>
    </row>
    <row r="1787" spans="1:8" x14ac:dyDescent="0.35">
      <c r="A1787" t="s">
        <v>8</v>
      </c>
      <c r="B1787" t="s">
        <v>1579</v>
      </c>
      <c r="C1787">
        <v>4</v>
      </c>
      <c r="D1787">
        <v>-403.72800000000001</v>
      </c>
      <c r="E1787" t="s">
        <v>1591</v>
      </c>
      <c r="F1787" t="s">
        <v>1594</v>
      </c>
      <c r="G1787" s="4">
        <v>3</v>
      </c>
      <c r="H1787" t="s">
        <v>1704</v>
      </c>
    </row>
    <row r="1788" spans="1:8" x14ac:dyDescent="0.35">
      <c r="A1788" t="s">
        <v>8</v>
      </c>
      <c r="B1788" t="s">
        <v>1579</v>
      </c>
      <c r="C1788">
        <v>4</v>
      </c>
      <c r="D1788">
        <v>-403.515999999999</v>
      </c>
      <c r="E1788" t="s">
        <v>1580</v>
      </c>
      <c r="F1788" t="s">
        <v>1586</v>
      </c>
      <c r="G1788" s="4">
        <v>3</v>
      </c>
      <c r="H1788" t="s">
        <v>1705</v>
      </c>
    </row>
    <row r="1789" spans="1:8" x14ac:dyDescent="0.35">
      <c r="A1789" t="s">
        <v>8</v>
      </c>
      <c r="B1789" t="s">
        <v>1579</v>
      </c>
      <c r="C1789">
        <v>4</v>
      </c>
      <c r="D1789">
        <v>-403.21300000000002</v>
      </c>
      <c r="E1789" t="s">
        <v>1591</v>
      </c>
      <c r="F1789" t="s">
        <v>1596</v>
      </c>
      <c r="G1789" s="4">
        <v>2</v>
      </c>
      <c r="H1789" t="s">
        <v>1706</v>
      </c>
    </row>
    <row r="1790" spans="1:8" x14ac:dyDescent="0.35">
      <c r="A1790" t="s">
        <v>8</v>
      </c>
      <c r="B1790" t="s">
        <v>1579</v>
      </c>
      <c r="C1790">
        <v>4</v>
      </c>
      <c r="D1790">
        <v>-399.21899999999999</v>
      </c>
      <c r="E1790" t="s">
        <v>1580</v>
      </c>
      <c r="F1790" t="s">
        <v>1588</v>
      </c>
      <c r="G1790" s="4">
        <v>2</v>
      </c>
      <c r="H1790" t="s">
        <v>1707</v>
      </c>
    </row>
    <row r="1791" spans="1:8" x14ac:dyDescent="0.35">
      <c r="A1791" t="s">
        <v>8</v>
      </c>
      <c r="B1791" t="s">
        <v>1579</v>
      </c>
      <c r="C1791">
        <v>4</v>
      </c>
      <c r="D1791">
        <v>-396.18799999999999</v>
      </c>
      <c r="E1791" t="s">
        <v>1580</v>
      </c>
      <c r="F1791" t="s">
        <v>1603</v>
      </c>
      <c r="G1791" s="4">
        <v>4</v>
      </c>
      <c r="H1791" t="s">
        <v>1708</v>
      </c>
    </row>
    <row r="1792" spans="1:8" x14ac:dyDescent="0.35">
      <c r="A1792" t="s">
        <v>8</v>
      </c>
      <c r="B1792" t="s">
        <v>1579</v>
      </c>
      <c r="C1792">
        <v>4</v>
      </c>
      <c r="D1792">
        <v>-396.09300000000002</v>
      </c>
      <c r="E1792" t="s">
        <v>1591</v>
      </c>
      <c r="F1792" t="s">
        <v>1592</v>
      </c>
      <c r="G1792" s="4">
        <v>1</v>
      </c>
      <c r="H1792" t="s">
        <v>1709</v>
      </c>
    </row>
    <row r="1793" spans="1:8" x14ac:dyDescent="0.35">
      <c r="A1793" t="s">
        <v>8</v>
      </c>
      <c r="B1793" t="s">
        <v>1579</v>
      </c>
      <c r="C1793">
        <v>4</v>
      </c>
      <c r="D1793">
        <v>-393.791</v>
      </c>
      <c r="E1793" t="s">
        <v>1583</v>
      </c>
      <c r="F1793" t="s">
        <v>1608</v>
      </c>
      <c r="G1793" s="4">
        <v>2</v>
      </c>
      <c r="H1793" t="s">
        <v>1710</v>
      </c>
    </row>
    <row r="1794" spans="1:8" x14ac:dyDescent="0.35">
      <c r="A1794" t="s">
        <v>8</v>
      </c>
      <c r="B1794" t="s">
        <v>1579</v>
      </c>
      <c r="C1794">
        <v>4</v>
      </c>
      <c r="D1794">
        <v>-393.68599999999998</v>
      </c>
      <c r="E1794" t="s">
        <v>1580</v>
      </c>
      <c r="F1794" t="s">
        <v>1581</v>
      </c>
      <c r="G1794" s="4">
        <v>1</v>
      </c>
      <c r="H1794" t="s">
        <v>1711</v>
      </c>
    </row>
    <row r="1795" spans="1:8" x14ac:dyDescent="0.35">
      <c r="A1795" t="s">
        <v>8</v>
      </c>
      <c r="B1795" t="s">
        <v>1579</v>
      </c>
      <c r="C1795">
        <v>4</v>
      </c>
      <c r="D1795">
        <v>-387.301999999999</v>
      </c>
      <c r="E1795" t="s">
        <v>1591</v>
      </c>
      <c r="F1795" t="s">
        <v>1594</v>
      </c>
      <c r="G1795" s="4">
        <v>3</v>
      </c>
      <c r="H1795" t="s">
        <v>1712</v>
      </c>
    </row>
    <row r="1796" spans="1:8" x14ac:dyDescent="0.35">
      <c r="A1796" t="s">
        <v>8</v>
      </c>
      <c r="B1796" t="s">
        <v>1579</v>
      </c>
      <c r="C1796">
        <v>4</v>
      </c>
      <c r="D1796">
        <v>-384.55699999999899</v>
      </c>
      <c r="E1796" t="s">
        <v>1591</v>
      </c>
      <c r="F1796" t="s">
        <v>1596</v>
      </c>
      <c r="G1796" s="4">
        <v>2</v>
      </c>
      <c r="H1796" t="s">
        <v>1713</v>
      </c>
    </row>
    <row r="1797" spans="1:8" x14ac:dyDescent="0.35">
      <c r="A1797" t="s">
        <v>8</v>
      </c>
      <c r="B1797" t="s">
        <v>1579</v>
      </c>
      <c r="C1797">
        <v>4</v>
      </c>
      <c r="D1797">
        <v>-384.113</v>
      </c>
      <c r="E1797" t="s">
        <v>1580</v>
      </c>
      <c r="F1797" t="s">
        <v>1588</v>
      </c>
      <c r="G1797" s="4">
        <v>2</v>
      </c>
      <c r="H1797" t="s">
        <v>415</v>
      </c>
    </row>
    <row r="1798" spans="1:8" x14ac:dyDescent="0.35">
      <c r="A1798" t="s">
        <v>8</v>
      </c>
      <c r="B1798" t="s">
        <v>1579</v>
      </c>
      <c r="C1798">
        <v>4</v>
      </c>
      <c r="D1798">
        <v>-384.06599999999997</v>
      </c>
      <c r="E1798" t="s">
        <v>1591</v>
      </c>
      <c r="F1798" t="s">
        <v>1605</v>
      </c>
      <c r="G1798" s="4">
        <v>4</v>
      </c>
      <c r="H1798" t="s">
        <v>1714</v>
      </c>
    </row>
    <row r="1799" spans="1:8" x14ac:dyDescent="0.35">
      <c r="A1799" t="s">
        <v>8</v>
      </c>
      <c r="B1799" t="s">
        <v>1579</v>
      </c>
      <c r="C1799">
        <v>4</v>
      </c>
      <c r="D1799">
        <v>-382.62900000000002</v>
      </c>
      <c r="E1799" t="s">
        <v>1580</v>
      </c>
      <c r="F1799" t="s">
        <v>1586</v>
      </c>
      <c r="G1799" s="4">
        <v>3</v>
      </c>
      <c r="H1799" t="s">
        <v>1715</v>
      </c>
    </row>
    <row r="1800" spans="1:8" x14ac:dyDescent="0.35">
      <c r="A1800" t="s">
        <v>8</v>
      </c>
      <c r="B1800" t="s">
        <v>1579</v>
      </c>
      <c r="C1800">
        <v>4</v>
      </c>
      <c r="D1800">
        <v>-382.56900000000002</v>
      </c>
      <c r="E1800" t="s">
        <v>1583</v>
      </c>
      <c r="F1800" t="s">
        <v>1584</v>
      </c>
      <c r="G1800" s="4">
        <v>1</v>
      </c>
      <c r="H1800" t="s">
        <v>1716</v>
      </c>
    </row>
    <row r="1801" spans="1:8" x14ac:dyDescent="0.35">
      <c r="A1801" t="s">
        <v>8</v>
      </c>
      <c r="B1801" t="s">
        <v>1579</v>
      </c>
      <c r="C1801">
        <v>4</v>
      </c>
      <c r="D1801">
        <v>-376.92500000000001</v>
      </c>
      <c r="E1801" t="s">
        <v>1580</v>
      </c>
      <c r="F1801" t="s">
        <v>1588</v>
      </c>
      <c r="G1801" s="4">
        <v>2</v>
      </c>
      <c r="H1801" t="s">
        <v>1142</v>
      </c>
    </row>
    <row r="1802" spans="1:8" x14ac:dyDescent="0.35">
      <c r="A1802" t="s">
        <v>8</v>
      </c>
      <c r="B1802" t="s">
        <v>1579</v>
      </c>
      <c r="C1802">
        <v>4</v>
      </c>
      <c r="D1802">
        <v>-368.491999999999</v>
      </c>
      <c r="E1802" t="s">
        <v>1580</v>
      </c>
      <c r="F1802" t="s">
        <v>1603</v>
      </c>
      <c r="G1802" s="4">
        <v>4</v>
      </c>
      <c r="H1802" t="s">
        <v>1717</v>
      </c>
    </row>
    <row r="1803" spans="1:8" x14ac:dyDescent="0.35">
      <c r="A1803" t="s">
        <v>8</v>
      </c>
      <c r="B1803" t="s">
        <v>1579</v>
      </c>
      <c r="C1803">
        <v>4</v>
      </c>
      <c r="D1803">
        <v>-366.16399999999999</v>
      </c>
      <c r="E1803" t="s">
        <v>1583</v>
      </c>
      <c r="F1803" t="s">
        <v>1589</v>
      </c>
      <c r="G1803" s="4">
        <v>3</v>
      </c>
      <c r="H1803" t="s">
        <v>1718</v>
      </c>
    </row>
    <row r="1804" spans="1:8" x14ac:dyDescent="0.35">
      <c r="A1804" t="s">
        <v>8</v>
      </c>
      <c r="B1804" t="s">
        <v>1579</v>
      </c>
      <c r="C1804">
        <v>4</v>
      </c>
      <c r="D1804">
        <v>-365.47300000000001</v>
      </c>
      <c r="E1804" t="s">
        <v>1591</v>
      </c>
      <c r="F1804" t="s">
        <v>1594</v>
      </c>
      <c r="G1804" s="4">
        <v>3</v>
      </c>
      <c r="H1804" t="s">
        <v>1719</v>
      </c>
    </row>
    <row r="1805" spans="1:8" x14ac:dyDescent="0.35">
      <c r="A1805" t="s">
        <v>8</v>
      </c>
      <c r="B1805" t="s">
        <v>1579</v>
      </c>
      <c r="C1805">
        <v>4</v>
      </c>
      <c r="D1805">
        <v>-362.22699999999998</v>
      </c>
      <c r="E1805" t="s">
        <v>1583</v>
      </c>
      <c r="F1805" t="s">
        <v>1600</v>
      </c>
      <c r="G1805" s="4">
        <v>4</v>
      </c>
      <c r="H1805" t="s">
        <v>1720</v>
      </c>
    </row>
    <row r="1806" spans="1:8" x14ac:dyDescent="0.35">
      <c r="A1806" t="s">
        <v>8</v>
      </c>
      <c r="B1806" t="s">
        <v>1579</v>
      </c>
      <c r="C1806">
        <v>4</v>
      </c>
      <c r="D1806">
        <v>-361.834</v>
      </c>
      <c r="E1806" t="s">
        <v>1591</v>
      </c>
      <c r="F1806" t="s">
        <v>1605</v>
      </c>
      <c r="G1806" s="4">
        <v>4</v>
      </c>
      <c r="H1806" t="s">
        <v>1180</v>
      </c>
    </row>
    <row r="1807" spans="1:8" x14ac:dyDescent="0.35">
      <c r="A1807" t="s">
        <v>8</v>
      </c>
      <c r="B1807" t="s">
        <v>1579</v>
      </c>
      <c r="C1807">
        <v>4</v>
      </c>
      <c r="D1807">
        <v>-357.524</v>
      </c>
      <c r="E1807" t="s">
        <v>1580</v>
      </c>
      <c r="F1807" t="s">
        <v>1586</v>
      </c>
      <c r="G1807" s="4">
        <v>3</v>
      </c>
      <c r="H1807" t="s">
        <v>1721</v>
      </c>
    </row>
    <row r="1808" spans="1:8" x14ac:dyDescent="0.35">
      <c r="A1808" t="s">
        <v>8</v>
      </c>
      <c r="B1808" t="s">
        <v>1579</v>
      </c>
      <c r="C1808">
        <v>4</v>
      </c>
      <c r="D1808">
        <v>-352.02300000000002</v>
      </c>
      <c r="E1808" t="s">
        <v>1580</v>
      </c>
      <c r="F1808" t="s">
        <v>1603</v>
      </c>
      <c r="G1808" s="4">
        <v>4</v>
      </c>
      <c r="H1808" t="s">
        <v>1722</v>
      </c>
    </row>
    <row r="1809" spans="1:8" x14ac:dyDescent="0.35">
      <c r="A1809" t="s">
        <v>8</v>
      </c>
      <c r="B1809" t="s">
        <v>1579</v>
      </c>
      <c r="C1809">
        <v>4</v>
      </c>
      <c r="D1809">
        <v>-347.64</v>
      </c>
      <c r="E1809" t="s">
        <v>1583</v>
      </c>
      <c r="F1809" t="s">
        <v>1584</v>
      </c>
      <c r="G1809" s="4">
        <v>1</v>
      </c>
      <c r="H1809" t="s">
        <v>1723</v>
      </c>
    </row>
    <row r="1810" spans="1:8" x14ac:dyDescent="0.35">
      <c r="A1810" t="s">
        <v>8</v>
      </c>
      <c r="B1810" t="s">
        <v>1579</v>
      </c>
      <c r="C1810">
        <v>4</v>
      </c>
      <c r="D1810">
        <v>-346.53</v>
      </c>
      <c r="E1810" t="s">
        <v>1583</v>
      </c>
      <c r="F1810" t="s">
        <v>1608</v>
      </c>
      <c r="G1810" s="4">
        <v>2</v>
      </c>
      <c r="H1810" t="s">
        <v>1724</v>
      </c>
    </row>
    <row r="1811" spans="1:8" x14ac:dyDescent="0.35">
      <c r="A1811" t="s">
        <v>8</v>
      </c>
      <c r="B1811" t="s">
        <v>1579</v>
      </c>
      <c r="C1811">
        <v>4</v>
      </c>
      <c r="D1811">
        <v>-345.79899999999998</v>
      </c>
      <c r="E1811" t="s">
        <v>1591</v>
      </c>
      <c r="F1811" t="s">
        <v>1596</v>
      </c>
      <c r="G1811" s="4">
        <v>2</v>
      </c>
      <c r="H1811" t="s">
        <v>1725</v>
      </c>
    </row>
    <row r="1812" spans="1:8" x14ac:dyDescent="0.35">
      <c r="A1812" t="s">
        <v>8</v>
      </c>
      <c r="B1812" t="s">
        <v>1579</v>
      </c>
      <c r="C1812">
        <v>4</v>
      </c>
      <c r="D1812">
        <v>-345.78800000000001</v>
      </c>
      <c r="E1812" t="s">
        <v>1580</v>
      </c>
      <c r="F1812" t="s">
        <v>1603</v>
      </c>
      <c r="G1812" s="4">
        <v>4</v>
      </c>
      <c r="H1812" t="s">
        <v>1726</v>
      </c>
    </row>
    <row r="1813" spans="1:8" x14ac:dyDescent="0.35">
      <c r="A1813" t="s">
        <v>8</v>
      </c>
      <c r="B1813" t="s">
        <v>1579</v>
      </c>
      <c r="C1813">
        <v>4</v>
      </c>
      <c r="D1813">
        <v>-338.005</v>
      </c>
      <c r="E1813" t="s">
        <v>1591</v>
      </c>
      <c r="F1813" t="s">
        <v>1596</v>
      </c>
      <c r="G1813" s="4">
        <v>2</v>
      </c>
      <c r="H1813" t="s">
        <v>1727</v>
      </c>
    </row>
    <row r="1814" spans="1:8" x14ac:dyDescent="0.35">
      <c r="A1814" t="s">
        <v>8</v>
      </c>
      <c r="B1814" t="s">
        <v>1579</v>
      </c>
      <c r="C1814">
        <v>4</v>
      </c>
      <c r="D1814">
        <v>-337.24099999999999</v>
      </c>
      <c r="E1814" t="s">
        <v>1580</v>
      </c>
      <c r="F1814" t="s">
        <v>1603</v>
      </c>
      <c r="G1814" s="4">
        <v>4</v>
      </c>
      <c r="H1814" t="s">
        <v>1728</v>
      </c>
    </row>
    <row r="1815" spans="1:8" x14ac:dyDescent="0.35">
      <c r="A1815" t="s">
        <v>8</v>
      </c>
      <c r="B1815" t="s">
        <v>1579</v>
      </c>
      <c r="C1815">
        <v>4</v>
      </c>
      <c r="D1815">
        <v>-334.70599999999899</v>
      </c>
      <c r="E1815" t="s">
        <v>1580</v>
      </c>
      <c r="F1815" t="s">
        <v>1588</v>
      </c>
      <c r="G1815" s="4">
        <v>2</v>
      </c>
      <c r="H1815" t="s">
        <v>1729</v>
      </c>
    </row>
    <row r="1816" spans="1:8" x14ac:dyDescent="0.35">
      <c r="A1816" t="s">
        <v>8</v>
      </c>
      <c r="B1816" t="s">
        <v>1579</v>
      </c>
      <c r="C1816">
        <v>4</v>
      </c>
      <c r="D1816">
        <v>-334.48399999999998</v>
      </c>
      <c r="E1816" t="s">
        <v>1591</v>
      </c>
      <c r="F1816" t="s">
        <v>1592</v>
      </c>
      <c r="G1816" s="4">
        <v>1</v>
      </c>
      <c r="H1816" t="s">
        <v>1730</v>
      </c>
    </row>
    <row r="1817" spans="1:8" x14ac:dyDescent="0.35">
      <c r="A1817" t="s">
        <v>8</v>
      </c>
      <c r="B1817" t="s">
        <v>1579</v>
      </c>
      <c r="C1817">
        <v>4</v>
      </c>
      <c r="D1817">
        <v>-333.921999999999</v>
      </c>
      <c r="E1817" t="s">
        <v>1591</v>
      </c>
      <c r="F1817" t="s">
        <v>1594</v>
      </c>
      <c r="G1817" s="4">
        <v>3</v>
      </c>
      <c r="H1817" t="s">
        <v>1731</v>
      </c>
    </row>
    <row r="1818" spans="1:8" x14ac:dyDescent="0.35">
      <c r="A1818" t="s">
        <v>8</v>
      </c>
      <c r="B1818" t="s">
        <v>1579</v>
      </c>
      <c r="C1818">
        <v>4</v>
      </c>
      <c r="D1818">
        <v>-328.40600000000001</v>
      </c>
      <c r="E1818" t="s">
        <v>1580</v>
      </c>
      <c r="F1818" t="s">
        <v>1586</v>
      </c>
      <c r="G1818" s="4">
        <v>3</v>
      </c>
      <c r="H1818" t="s">
        <v>1732</v>
      </c>
    </row>
    <row r="1819" spans="1:8" x14ac:dyDescent="0.35">
      <c r="A1819" t="s">
        <v>8</v>
      </c>
      <c r="B1819" t="s">
        <v>1579</v>
      </c>
      <c r="C1819">
        <v>4</v>
      </c>
      <c r="D1819">
        <v>-323.87</v>
      </c>
      <c r="E1819" t="s">
        <v>1591</v>
      </c>
      <c r="F1819" t="s">
        <v>1605</v>
      </c>
      <c r="G1819" s="4">
        <v>4</v>
      </c>
      <c r="H1819" t="s">
        <v>501</v>
      </c>
    </row>
    <row r="1820" spans="1:8" x14ac:dyDescent="0.35">
      <c r="A1820" t="s">
        <v>8</v>
      </c>
      <c r="B1820" t="s">
        <v>1579</v>
      </c>
      <c r="C1820">
        <v>4</v>
      </c>
      <c r="D1820">
        <v>-321.96499999999997</v>
      </c>
      <c r="E1820" t="s">
        <v>1591</v>
      </c>
      <c r="F1820" t="s">
        <v>1596</v>
      </c>
      <c r="G1820" s="4">
        <v>2</v>
      </c>
      <c r="H1820" t="s">
        <v>1733</v>
      </c>
    </row>
    <row r="1821" spans="1:8" x14ac:dyDescent="0.35">
      <c r="A1821" t="s">
        <v>8</v>
      </c>
      <c r="B1821" t="s">
        <v>1579</v>
      </c>
      <c r="C1821">
        <v>4</v>
      </c>
      <c r="D1821">
        <v>-316.010999999999</v>
      </c>
      <c r="E1821" t="s">
        <v>1583</v>
      </c>
      <c r="F1821" t="s">
        <v>1608</v>
      </c>
      <c r="G1821" s="4">
        <v>2</v>
      </c>
      <c r="H1821" t="s">
        <v>1734</v>
      </c>
    </row>
    <row r="1822" spans="1:8" x14ac:dyDescent="0.35">
      <c r="A1822" t="s">
        <v>8</v>
      </c>
      <c r="B1822" t="s">
        <v>1579</v>
      </c>
      <c r="C1822">
        <v>4</v>
      </c>
      <c r="D1822">
        <v>-313.90600000000001</v>
      </c>
      <c r="E1822" t="s">
        <v>1580</v>
      </c>
      <c r="F1822" t="s">
        <v>1586</v>
      </c>
      <c r="G1822" s="4">
        <v>3</v>
      </c>
      <c r="H1822" t="s">
        <v>1735</v>
      </c>
    </row>
    <row r="1823" spans="1:8" x14ac:dyDescent="0.35">
      <c r="A1823" t="s">
        <v>8</v>
      </c>
      <c r="B1823" t="s">
        <v>1579</v>
      </c>
      <c r="C1823">
        <v>4</v>
      </c>
      <c r="D1823">
        <v>-313.27800000000002</v>
      </c>
      <c r="E1823" t="s">
        <v>1591</v>
      </c>
      <c r="F1823" t="s">
        <v>1594</v>
      </c>
      <c r="G1823" s="4">
        <v>3</v>
      </c>
      <c r="H1823" t="s">
        <v>1736</v>
      </c>
    </row>
    <row r="1824" spans="1:8" x14ac:dyDescent="0.35">
      <c r="A1824" t="s">
        <v>8</v>
      </c>
      <c r="B1824" t="s">
        <v>1579</v>
      </c>
      <c r="C1824">
        <v>4</v>
      </c>
      <c r="D1824">
        <v>-312.707999999999</v>
      </c>
      <c r="E1824" t="s">
        <v>1580</v>
      </c>
      <c r="F1824" t="s">
        <v>1603</v>
      </c>
      <c r="G1824" s="4">
        <v>4</v>
      </c>
      <c r="H1824" t="s">
        <v>1737</v>
      </c>
    </row>
    <row r="1825" spans="1:8" x14ac:dyDescent="0.35">
      <c r="A1825" t="s">
        <v>8</v>
      </c>
      <c r="B1825" t="s">
        <v>1579</v>
      </c>
      <c r="C1825">
        <v>4</v>
      </c>
      <c r="D1825">
        <v>-312.33999999999997</v>
      </c>
      <c r="E1825" t="s">
        <v>1591</v>
      </c>
      <c r="F1825" t="s">
        <v>1596</v>
      </c>
      <c r="G1825" s="4">
        <v>2</v>
      </c>
      <c r="H1825" t="s">
        <v>1738</v>
      </c>
    </row>
    <row r="1826" spans="1:8" x14ac:dyDescent="0.35">
      <c r="A1826" t="s">
        <v>8</v>
      </c>
      <c r="B1826" t="s">
        <v>1579</v>
      </c>
      <c r="C1826">
        <v>4</v>
      </c>
      <c r="D1826">
        <v>-308.327</v>
      </c>
      <c r="E1826" t="s">
        <v>1583</v>
      </c>
      <c r="F1826" t="s">
        <v>1584</v>
      </c>
      <c r="G1826" s="4">
        <v>1</v>
      </c>
      <c r="H1826" t="s">
        <v>1739</v>
      </c>
    </row>
    <row r="1827" spans="1:8" x14ac:dyDescent="0.35">
      <c r="A1827" t="s">
        <v>8</v>
      </c>
      <c r="B1827" t="s">
        <v>1579</v>
      </c>
      <c r="C1827">
        <v>4</v>
      </c>
      <c r="D1827">
        <v>-307.77499999999998</v>
      </c>
      <c r="E1827" t="s">
        <v>1580</v>
      </c>
      <c r="F1827" t="s">
        <v>1603</v>
      </c>
      <c r="G1827" s="4">
        <v>4</v>
      </c>
      <c r="H1827" t="s">
        <v>1740</v>
      </c>
    </row>
    <row r="1828" spans="1:8" x14ac:dyDescent="0.35">
      <c r="A1828" t="s">
        <v>8</v>
      </c>
      <c r="B1828" t="s">
        <v>1579</v>
      </c>
      <c r="C1828">
        <v>4</v>
      </c>
      <c r="D1828">
        <v>-301.50299999999999</v>
      </c>
      <c r="E1828" t="s">
        <v>1583</v>
      </c>
      <c r="F1828" t="s">
        <v>1589</v>
      </c>
      <c r="G1828" s="4">
        <v>3</v>
      </c>
      <c r="H1828" t="s">
        <v>1741</v>
      </c>
    </row>
    <row r="1829" spans="1:8" x14ac:dyDescent="0.35">
      <c r="A1829" t="s">
        <v>8</v>
      </c>
      <c r="B1829" t="s">
        <v>1579</v>
      </c>
      <c r="C1829">
        <v>4</v>
      </c>
      <c r="D1829">
        <v>-301.46600000000001</v>
      </c>
      <c r="E1829" t="s">
        <v>1580</v>
      </c>
      <c r="F1829" t="s">
        <v>1588</v>
      </c>
      <c r="G1829" s="4">
        <v>2</v>
      </c>
      <c r="H1829" t="s">
        <v>501</v>
      </c>
    </row>
    <row r="1830" spans="1:8" x14ac:dyDescent="0.35">
      <c r="A1830" t="s">
        <v>8</v>
      </c>
      <c r="B1830" t="s">
        <v>1579</v>
      </c>
      <c r="C1830">
        <v>4</v>
      </c>
      <c r="D1830">
        <v>-300.50900000000001</v>
      </c>
      <c r="E1830" t="s">
        <v>1591</v>
      </c>
      <c r="F1830" t="s">
        <v>1592</v>
      </c>
      <c r="G1830" s="4">
        <v>1</v>
      </c>
      <c r="H1830" t="s">
        <v>1742</v>
      </c>
    </row>
    <row r="1831" spans="1:8" x14ac:dyDescent="0.35">
      <c r="A1831" t="s">
        <v>8</v>
      </c>
      <c r="B1831" t="s">
        <v>1579</v>
      </c>
      <c r="C1831">
        <v>4</v>
      </c>
      <c r="D1831">
        <v>-295.35599999999999</v>
      </c>
      <c r="E1831" t="s">
        <v>1583</v>
      </c>
      <c r="F1831" t="s">
        <v>1600</v>
      </c>
      <c r="G1831" s="4">
        <v>4</v>
      </c>
      <c r="H1831" t="s">
        <v>1743</v>
      </c>
    </row>
    <row r="1832" spans="1:8" x14ac:dyDescent="0.35">
      <c r="A1832" t="s">
        <v>8</v>
      </c>
      <c r="B1832" t="s">
        <v>1579</v>
      </c>
      <c r="C1832">
        <v>4</v>
      </c>
      <c r="D1832">
        <v>-293.80900000000003</v>
      </c>
      <c r="E1832" t="s">
        <v>1591</v>
      </c>
      <c r="F1832" t="s">
        <v>1596</v>
      </c>
      <c r="G1832" s="4">
        <v>2</v>
      </c>
      <c r="H1832" t="s">
        <v>1744</v>
      </c>
    </row>
    <row r="1833" spans="1:8" x14ac:dyDescent="0.35">
      <c r="A1833" t="s">
        <v>8</v>
      </c>
      <c r="B1833" t="s">
        <v>1579</v>
      </c>
      <c r="C1833">
        <v>4</v>
      </c>
      <c r="D1833">
        <v>-291.03100000000001</v>
      </c>
      <c r="E1833" t="s">
        <v>1583</v>
      </c>
      <c r="F1833" t="s">
        <v>1600</v>
      </c>
      <c r="G1833" s="4">
        <v>4</v>
      </c>
      <c r="H1833" t="s">
        <v>1745</v>
      </c>
    </row>
    <row r="1834" spans="1:8" x14ac:dyDescent="0.35">
      <c r="A1834" t="s">
        <v>8</v>
      </c>
      <c r="B1834" t="s">
        <v>1579</v>
      </c>
      <c r="C1834">
        <v>4</v>
      </c>
      <c r="D1834">
        <v>-291.00400000000002</v>
      </c>
      <c r="E1834" t="s">
        <v>1591</v>
      </c>
      <c r="F1834" t="s">
        <v>1596</v>
      </c>
      <c r="G1834" s="4">
        <v>2</v>
      </c>
      <c r="H1834" t="s">
        <v>1746</v>
      </c>
    </row>
    <row r="1835" spans="1:8" x14ac:dyDescent="0.35">
      <c r="A1835" t="s">
        <v>8</v>
      </c>
      <c r="B1835" t="s">
        <v>1579</v>
      </c>
      <c r="C1835">
        <v>4</v>
      </c>
      <c r="D1835">
        <v>-289.08600000000001</v>
      </c>
      <c r="E1835" t="s">
        <v>1580</v>
      </c>
      <c r="F1835" t="s">
        <v>1586</v>
      </c>
      <c r="G1835" s="4">
        <v>3</v>
      </c>
      <c r="H1835" t="s">
        <v>1747</v>
      </c>
    </row>
    <row r="1836" spans="1:8" x14ac:dyDescent="0.35">
      <c r="A1836" t="s">
        <v>8</v>
      </c>
      <c r="B1836" t="s">
        <v>1579</v>
      </c>
      <c r="C1836">
        <v>4</v>
      </c>
      <c r="D1836">
        <v>-285.80099999999999</v>
      </c>
      <c r="E1836" t="s">
        <v>1583</v>
      </c>
      <c r="F1836" t="s">
        <v>1600</v>
      </c>
      <c r="G1836" s="4">
        <v>4</v>
      </c>
      <c r="H1836" t="s">
        <v>1748</v>
      </c>
    </row>
    <row r="1837" spans="1:8" x14ac:dyDescent="0.35">
      <c r="A1837" t="s">
        <v>8</v>
      </c>
      <c r="B1837" t="s">
        <v>1579</v>
      </c>
      <c r="C1837">
        <v>4</v>
      </c>
      <c r="D1837">
        <v>-280.69200000000001</v>
      </c>
      <c r="E1837" t="s">
        <v>1583</v>
      </c>
      <c r="F1837" t="s">
        <v>1608</v>
      </c>
      <c r="G1837" s="4">
        <v>2</v>
      </c>
      <c r="H1837" t="s">
        <v>1749</v>
      </c>
    </row>
    <row r="1838" spans="1:8" x14ac:dyDescent="0.35">
      <c r="A1838" t="s">
        <v>8</v>
      </c>
      <c r="B1838" t="s">
        <v>1579</v>
      </c>
      <c r="C1838">
        <v>4</v>
      </c>
      <c r="D1838">
        <v>-271.23700000000002</v>
      </c>
      <c r="E1838" t="s">
        <v>1580</v>
      </c>
      <c r="F1838" t="s">
        <v>1603</v>
      </c>
      <c r="G1838" s="4">
        <v>4</v>
      </c>
      <c r="H1838" t="s">
        <v>1750</v>
      </c>
    </row>
    <row r="1839" spans="1:8" x14ac:dyDescent="0.35">
      <c r="A1839" t="s">
        <v>8</v>
      </c>
      <c r="B1839" t="s">
        <v>1579</v>
      </c>
      <c r="C1839">
        <v>4</v>
      </c>
      <c r="D1839">
        <v>-266.52199999999999</v>
      </c>
      <c r="E1839" t="s">
        <v>1583</v>
      </c>
      <c r="F1839" t="s">
        <v>1584</v>
      </c>
      <c r="G1839" s="4">
        <v>1</v>
      </c>
      <c r="H1839" t="s">
        <v>1751</v>
      </c>
    </row>
    <row r="1840" spans="1:8" x14ac:dyDescent="0.35">
      <c r="A1840" t="s">
        <v>8</v>
      </c>
      <c r="B1840" t="s">
        <v>1579</v>
      </c>
      <c r="C1840">
        <v>4</v>
      </c>
      <c r="D1840">
        <v>-263.77999999999997</v>
      </c>
      <c r="E1840" t="s">
        <v>1583</v>
      </c>
      <c r="F1840" t="s">
        <v>1600</v>
      </c>
      <c r="G1840" s="4">
        <v>4</v>
      </c>
      <c r="H1840" t="s">
        <v>1752</v>
      </c>
    </row>
    <row r="1841" spans="1:8" x14ac:dyDescent="0.35">
      <c r="A1841" t="s">
        <v>8</v>
      </c>
      <c r="B1841" t="s">
        <v>1579</v>
      </c>
      <c r="C1841">
        <v>4</v>
      </c>
      <c r="D1841">
        <v>-261.88</v>
      </c>
      <c r="E1841" t="s">
        <v>1591</v>
      </c>
      <c r="F1841" t="s">
        <v>1592</v>
      </c>
      <c r="G1841" s="4">
        <v>1</v>
      </c>
      <c r="H1841" t="s">
        <v>1753</v>
      </c>
    </row>
    <row r="1842" spans="1:8" x14ac:dyDescent="0.35">
      <c r="A1842" t="s">
        <v>8</v>
      </c>
      <c r="B1842" t="s">
        <v>1579</v>
      </c>
      <c r="C1842">
        <v>4</v>
      </c>
      <c r="D1842">
        <v>-258.19299999999998</v>
      </c>
      <c r="E1842" t="s">
        <v>1583</v>
      </c>
      <c r="F1842" t="s">
        <v>1584</v>
      </c>
      <c r="G1842" s="4">
        <v>1</v>
      </c>
      <c r="H1842" t="s">
        <v>19</v>
      </c>
    </row>
    <row r="1843" spans="1:8" x14ac:dyDescent="0.35">
      <c r="A1843" t="s">
        <v>8</v>
      </c>
      <c r="B1843" t="s">
        <v>1579</v>
      </c>
      <c r="C1843">
        <v>4</v>
      </c>
      <c r="D1843">
        <v>-256.10599999999999</v>
      </c>
      <c r="E1843" t="s">
        <v>1591</v>
      </c>
      <c r="F1843" t="s">
        <v>1594</v>
      </c>
      <c r="G1843" s="4">
        <v>3</v>
      </c>
      <c r="H1843" t="s">
        <v>1754</v>
      </c>
    </row>
    <row r="1844" spans="1:8" x14ac:dyDescent="0.35">
      <c r="A1844" t="s">
        <v>8</v>
      </c>
      <c r="B1844" t="s">
        <v>1579</v>
      </c>
      <c r="C1844">
        <v>4</v>
      </c>
      <c r="D1844">
        <v>-255.91800000000001</v>
      </c>
      <c r="E1844" t="s">
        <v>1591</v>
      </c>
      <c r="F1844" t="s">
        <v>1596</v>
      </c>
      <c r="G1844" s="4">
        <v>2</v>
      </c>
      <c r="H1844" t="s">
        <v>1755</v>
      </c>
    </row>
    <row r="1845" spans="1:8" x14ac:dyDescent="0.35">
      <c r="A1845" t="s">
        <v>8</v>
      </c>
      <c r="B1845" t="s">
        <v>1579</v>
      </c>
      <c r="C1845">
        <v>4</v>
      </c>
      <c r="D1845">
        <v>-254.768</v>
      </c>
      <c r="E1845" t="s">
        <v>1583</v>
      </c>
      <c r="F1845" t="s">
        <v>1608</v>
      </c>
      <c r="G1845" s="4">
        <v>2</v>
      </c>
      <c r="H1845" t="s">
        <v>501</v>
      </c>
    </row>
    <row r="1846" spans="1:8" x14ac:dyDescent="0.35">
      <c r="A1846" t="s">
        <v>8</v>
      </c>
      <c r="B1846" t="s">
        <v>1579</v>
      </c>
      <c r="C1846">
        <v>4</v>
      </c>
      <c r="D1846">
        <v>-247.934</v>
      </c>
      <c r="E1846" t="s">
        <v>1580</v>
      </c>
      <c r="F1846" t="s">
        <v>1586</v>
      </c>
      <c r="G1846" s="4">
        <v>3</v>
      </c>
      <c r="H1846" t="s">
        <v>1756</v>
      </c>
    </row>
    <row r="1847" spans="1:8" x14ac:dyDescent="0.35">
      <c r="A1847" t="s">
        <v>8</v>
      </c>
      <c r="B1847" t="s">
        <v>1579</v>
      </c>
      <c r="C1847">
        <v>4</v>
      </c>
      <c r="D1847">
        <v>-235.32</v>
      </c>
      <c r="E1847" t="s">
        <v>1580</v>
      </c>
      <c r="F1847" t="s">
        <v>1588</v>
      </c>
      <c r="G1847" s="4">
        <v>2</v>
      </c>
      <c r="H1847" t="s">
        <v>501</v>
      </c>
    </row>
    <row r="1848" spans="1:8" x14ac:dyDescent="0.35">
      <c r="A1848" t="s">
        <v>8</v>
      </c>
      <c r="B1848" t="s">
        <v>1579</v>
      </c>
      <c r="C1848">
        <v>4</v>
      </c>
      <c r="D1848">
        <v>-234.602</v>
      </c>
      <c r="E1848" t="s">
        <v>1591</v>
      </c>
      <c r="F1848" t="s">
        <v>1592</v>
      </c>
      <c r="G1848" s="4">
        <v>1</v>
      </c>
      <c r="H1848" t="s">
        <v>1757</v>
      </c>
    </row>
    <row r="1849" spans="1:8" x14ac:dyDescent="0.35">
      <c r="A1849" t="s">
        <v>8</v>
      </c>
      <c r="B1849" t="s">
        <v>1579</v>
      </c>
      <c r="C1849">
        <v>4</v>
      </c>
      <c r="D1849">
        <v>-230.73400000000001</v>
      </c>
      <c r="E1849" t="s">
        <v>1580</v>
      </c>
      <c r="F1849" t="s">
        <v>1586</v>
      </c>
      <c r="G1849" s="4">
        <v>3</v>
      </c>
      <c r="H1849" t="s">
        <v>1758</v>
      </c>
    </row>
    <row r="1850" spans="1:8" x14ac:dyDescent="0.35">
      <c r="A1850" t="s">
        <v>8</v>
      </c>
      <c r="B1850" t="s">
        <v>1579</v>
      </c>
      <c r="C1850">
        <v>4</v>
      </c>
      <c r="D1850">
        <v>-227.917</v>
      </c>
      <c r="E1850" t="s">
        <v>1591</v>
      </c>
      <c r="F1850" t="s">
        <v>1596</v>
      </c>
      <c r="G1850" s="4">
        <v>2</v>
      </c>
      <c r="H1850" t="s">
        <v>1759</v>
      </c>
    </row>
    <row r="1851" spans="1:8" x14ac:dyDescent="0.35">
      <c r="A1851" t="s">
        <v>8</v>
      </c>
      <c r="B1851" t="s">
        <v>1579</v>
      </c>
      <c r="C1851">
        <v>4</v>
      </c>
      <c r="D1851">
        <v>-227.09799999999899</v>
      </c>
      <c r="E1851" t="s">
        <v>1580</v>
      </c>
      <c r="F1851" t="s">
        <v>1603</v>
      </c>
      <c r="G1851" s="4">
        <v>4</v>
      </c>
      <c r="H1851" t="s">
        <v>436</v>
      </c>
    </row>
    <row r="1852" spans="1:8" x14ac:dyDescent="0.35">
      <c r="A1852" t="s">
        <v>8</v>
      </c>
      <c r="B1852" t="s">
        <v>1579</v>
      </c>
      <c r="C1852">
        <v>4</v>
      </c>
      <c r="D1852">
        <v>-226.90700000000001</v>
      </c>
      <c r="E1852" t="s">
        <v>1591</v>
      </c>
      <c r="F1852" t="s">
        <v>1592</v>
      </c>
      <c r="G1852" s="4">
        <v>1</v>
      </c>
      <c r="H1852" t="s">
        <v>1517</v>
      </c>
    </row>
    <row r="1853" spans="1:8" x14ac:dyDescent="0.35">
      <c r="A1853" t="s">
        <v>8</v>
      </c>
      <c r="B1853" t="s">
        <v>1579</v>
      </c>
      <c r="C1853">
        <v>4</v>
      </c>
      <c r="D1853">
        <v>-226.47</v>
      </c>
      <c r="E1853" t="s">
        <v>1580</v>
      </c>
      <c r="F1853" t="s">
        <v>1581</v>
      </c>
      <c r="G1853" s="4">
        <v>1</v>
      </c>
      <c r="H1853" t="s">
        <v>1760</v>
      </c>
    </row>
    <row r="1854" spans="1:8" x14ac:dyDescent="0.35">
      <c r="A1854" t="s">
        <v>8</v>
      </c>
      <c r="B1854" t="s">
        <v>1579</v>
      </c>
      <c r="C1854">
        <v>4</v>
      </c>
      <c r="D1854">
        <v>-226.232</v>
      </c>
      <c r="E1854" t="s">
        <v>1583</v>
      </c>
      <c r="F1854" t="s">
        <v>1589</v>
      </c>
      <c r="G1854" s="4">
        <v>3</v>
      </c>
      <c r="H1854" t="s">
        <v>1761</v>
      </c>
    </row>
    <row r="1855" spans="1:8" x14ac:dyDescent="0.35">
      <c r="A1855" t="s">
        <v>8</v>
      </c>
      <c r="B1855" t="s">
        <v>1579</v>
      </c>
      <c r="C1855">
        <v>4</v>
      </c>
      <c r="D1855">
        <v>-224.92</v>
      </c>
      <c r="E1855" t="s">
        <v>1591</v>
      </c>
      <c r="F1855" t="s">
        <v>1605</v>
      </c>
      <c r="G1855" s="4">
        <v>4</v>
      </c>
      <c r="H1855" t="s">
        <v>1762</v>
      </c>
    </row>
    <row r="1856" spans="1:8" x14ac:dyDescent="0.35">
      <c r="A1856" t="s">
        <v>8</v>
      </c>
      <c r="B1856" t="s">
        <v>1579</v>
      </c>
      <c r="C1856">
        <v>4</v>
      </c>
      <c r="D1856">
        <v>-211.08599999999899</v>
      </c>
      <c r="E1856" t="s">
        <v>1591</v>
      </c>
      <c r="F1856" t="s">
        <v>1594</v>
      </c>
      <c r="G1856" s="4">
        <v>3</v>
      </c>
      <c r="H1856" t="s">
        <v>1763</v>
      </c>
    </row>
    <row r="1857" spans="1:8" x14ac:dyDescent="0.35">
      <c r="A1857" t="s">
        <v>8</v>
      </c>
      <c r="B1857" t="s">
        <v>1579</v>
      </c>
      <c r="C1857">
        <v>4</v>
      </c>
      <c r="D1857">
        <v>-208.024</v>
      </c>
      <c r="E1857" t="s">
        <v>1583</v>
      </c>
      <c r="F1857" t="s">
        <v>1608</v>
      </c>
      <c r="G1857" s="4">
        <v>2</v>
      </c>
      <c r="H1857" t="s">
        <v>1764</v>
      </c>
    </row>
    <row r="1858" spans="1:8" x14ac:dyDescent="0.35">
      <c r="A1858" t="s">
        <v>8</v>
      </c>
      <c r="B1858" t="s">
        <v>1579</v>
      </c>
      <c r="C1858">
        <v>4</v>
      </c>
      <c r="D1858">
        <v>-202.40799999999999</v>
      </c>
      <c r="E1858" t="s">
        <v>1591</v>
      </c>
      <c r="F1858" t="s">
        <v>1592</v>
      </c>
      <c r="G1858" s="4">
        <v>1</v>
      </c>
      <c r="H1858" t="s">
        <v>1765</v>
      </c>
    </row>
    <row r="1859" spans="1:8" x14ac:dyDescent="0.35">
      <c r="A1859" t="s">
        <v>8</v>
      </c>
      <c r="B1859" t="s">
        <v>1579</v>
      </c>
      <c r="C1859">
        <v>4</v>
      </c>
      <c r="D1859">
        <v>-193.767</v>
      </c>
      <c r="E1859" t="s">
        <v>1580</v>
      </c>
      <c r="F1859" t="s">
        <v>1586</v>
      </c>
      <c r="G1859" s="4">
        <v>3</v>
      </c>
      <c r="H1859" t="s">
        <v>1766</v>
      </c>
    </row>
    <row r="1860" spans="1:8" x14ac:dyDescent="0.35">
      <c r="A1860" t="s">
        <v>8</v>
      </c>
      <c r="B1860" t="s">
        <v>1579</v>
      </c>
      <c r="C1860">
        <v>4</v>
      </c>
      <c r="D1860">
        <v>-184.453</v>
      </c>
      <c r="E1860" t="s">
        <v>1591</v>
      </c>
      <c r="F1860" t="s">
        <v>1596</v>
      </c>
      <c r="G1860" s="4">
        <v>2</v>
      </c>
      <c r="H1860" t="s">
        <v>1767</v>
      </c>
    </row>
    <row r="1861" spans="1:8" x14ac:dyDescent="0.35">
      <c r="A1861" t="s">
        <v>8</v>
      </c>
      <c r="B1861" t="s">
        <v>1579</v>
      </c>
      <c r="C1861">
        <v>4</v>
      </c>
      <c r="D1861">
        <v>-182.892</v>
      </c>
      <c r="E1861" t="s">
        <v>1580</v>
      </c>
      <c r="F1861" t="s">
        <v>1581</v>
      </c>
      <c r="G1861" s="4">
        <v>1</v>
      </c>
      <c r="H1861" t="s">
        <v>1768</v>
      </c>
    </row>
    <row r="1862" spans="1:8" x14ac:dyDescent="0.35">
      <c r="A1862" t="s">
        <v>8</v>
      </c>
      <c r="B1862" t="s">
        <v>1579</v>
      </c>
      <c r="C1862">
        <v>4</v>
      </c>
      <c r="D1862">
        <v>-176.023</v>
      </c>
      <c r="E1862" t="s">
        <v>1591</v>
      </c>
      <c r="F1862" t="s">
        <v>1594</v>
      </c>
      <c r="G1862" s="4">
        <v>3</v>
      </c>
      <c r="H1862" t="s">
        <v>1769</v>
      </c>
    </row>
    <row r="1863" spans="1:8" x14ac:dyDescent="0.35">
      <c r="A1863" t="s">
        <v>8</v>
      </c>
      <c r="B1863" t="s">
        <v>1579</v>
      </c>
      <c r="C1863">
        <v>4</v>
      </c>
      <c r="D1863">
        <v>-172.953</v>
      </c>
      <c r="E1863" t="s">
        <v>1580</v>
      </c>
      <c r="F1863" t="s">
        <v>1588</v>
      </c>
      <c r="G1863" s="4">
        <v>2</v>
      </c>
      <c r="H1863" t="s">
        <v>1770</v>
      </c>
    </row>
    <row r="1864" spans="1:8" x14ac:dyDescent="0.35">
      <c r="A1864" t="s">
        <v>8</v>
      </c>
      <c r="B1864" t="s">
        <v>1579</v>
      </c>
      <c r="C1864">
        <v>4</v>
      </c>
      <c r="D1864">
        <v>-172.172</v>
      </c>
      <c r="E1864" t="s">
        <v>1580</v>
      </c>
      <c r="F1864" t="s">
        <v>1586</v>
      </c>
      <c r="G1864" s="4">
        <v>3</v>
      </c>
      <c r="H1864" t="s">
        <v>1771</v>
      </c>
    </row>
    <row r="1865" spans="1:8" x14ac:dyDescent="0.35">
      <c r="A1865" t="s">
        <v>8</v>
      </c>
      <c r="B1865" t="s">
        <v>1579</v>
      </c>
      <c r="C1865">
        <v>4</v>
      </c>
      <c r="D1865">
        <v>-170.196</v>
      </c>
      <c r="E1865" t="s">
        <v>1580</v>
      </c>
      <c r="F1865" t="s">
        <v>1603</v>
      </c>
      <c r="G1865" s="4">
        <v>4</v>
      </c>
      <c r="H1865" t="s">
        <v>1772</v>
      </c>
    </row>
    <row r="1866" spans="1:8" x14ac:dyDescent="0.35">
      <c r="A1866" t="s">
        <v>8</v>
      </c>
      <c r="B1866" t="s">
        <v>1579</v>
      </c>
      <c r="C1866">
        <v>4</v>
      </c>
      <c r="D1866">
        <v>-165.22</v>
      </c>
      <c r="E1866" t="s">
        <v>1580</v>
      </c>
      <c r="F1866" t="s">
        <v>1603</v>
      </c>
      <c r="G1866" s="4">
        <v>4</v>
      </c>
      <c r="H1866" t="s">
        <v>1773</v>
      </c>
    </row>
    <row r="1867" spans="1:8" x14ac:dyDescent="0.35">
      <c r="A1867" t="s">
        <v>8</v>
      </c>
      <c r="B1867" t="s">
        <v>1579</v>
      </c>
      <c r="C1867">
        <v>4</v>
      </c>
      <c r="D1867">
        <v>-165.06200000000001</v>
      </c>
      <c r="E1867" t="s">
        <v>1591</v>
      </c>
      <c r="F1867" t="s">
        <v>1594</v>
      </c>
      <c r="G1867" s="4">
        <v>3</v>
      </c>
      <c r="H1867" t="s">
        <v>1774</v>
      </c>
    </row>
    <row r="1868" spans="1:8" x14ac:dyDescent="0.35">
      <c r="A1868" t="s">
        <v>8</v>
      </c>
      <c r="B1868" t="s">
        <v>1579</v>
      </c>
      <c r="C1868">
        <v>4</v>
      </c>
      <c r="D1868">
        <v>-161.38399999999999</v>
      </c>
      <c r="E1868" t="s">
        <v>1591</v>
      </c>
      <c r="F1868" t="s">
        <v>1592</v>
      </c>
      <c r="G1868" s="4">
        <v>1</v>
      </c>
      <c r="H1868" t="s">
        <v>1775</v>
      </c>
    </row>
    <row r="1869" spans="1:8" x14ac:dyDescent="0.35">
      <c r="A1869" t="s">
        <v>8</v>
      </c>
      <c r="B1869" t="s">
        <v>1579</v>
      </c>
      <c r="C1869">
        <v>4</v>
      </c>
      <c r="D1869">
        <v>-155.49199999999999</v>
      </c>
      <c r="E1869" t="s">
        <v>1580</v>
      </c>
      <c r="F1869" t="s">
        <v>1588</v>
      </c>
      <c r="G1869" s="4">
        <v>2</v>
      </c>
      <c r="H1869" t="s">
        <v>999</v>
      </c>
    </row>
    <row r="1870" spans="1:8" x14ac:dyDescent="0.35">
      <c r="A1870" t="s">
        <v>8</v>
      </c>
      <c r="B1870" t="s">
        <v>1579</v>
      </c>
      <c r="C1870">
        <v>4</v>
      </c>
      <c r="D1870">
        <v>-152.96100000000001</v>
      </c>
      <c r="E1870" t="s">
        <v>1580</v>
      </c>
      <c r="F1870" t="s">
        <v>1588</v>
      </c>
      <c r="G1870" s="4">
        <v>2</v>
      </c>
      <c r="H1870" t="s">
        <v>1776</v>
      </c>
    </row>
    <row r="1871" spans="1:8" x14ac:dyDescent="0.35">
      <c r="A1871" t="s">
        <v>8</v>
      </c>
      <c r="B1871" t="s">
        <v>1579</v>
      </c>
      <c r="C1871">
        <v>4</v>
      </c>
      <c r="D1871">
        <v>-147.71799999999999</v>
      </c>
      <c r="E1871" t="s">
        <v>1591</v>
      </c>
      <c r="F1871" t="s">
        <v>1594</v>
      </c>
      <c r="G1871" s="4">
        <v>3</v>
      </c>
      <c r="H1871" t="s">
        <v>1777</v>
      </c>
    </row>
    <row r="1872" spans="1:8" x14ac:dyDescent="0.35">
      <c r="A1872" t="s">
        <v>8</v>
      </c>
      <c r="B1872" t="s">
        <v>1579</v>
      </c>
      <c r="C1872">
        <v>4</v>
      </c>
      <c r="D1872">
        <v>-141.19899999999899</v>
      </c>
      <c r="E1872" t="s">
        <v>1583</v>
      </c>
      <c r="F1872" t="s">
        <v>1589</v>
      </c>
      <c r="G1872" s="4">
        <v>3</v>
      </c>
      <c r="H1872" t="s">
        <v>1778</v>
      </c>
    </row>
    <row r="1873" spans="1:8" x14ac:dyDescent="0.35">
      <c r="A1873" t="s">
        <v>8</v>
      </c>
      <c r="B1873" t="s">
        <v>1579</v>
      </c>
      <c r="C1873">
        <v>4</v>
      </c>
      <c r="D1873">
        <v>-139.86099999999999</v>
      </c>
      <c r="E1873" t="s">
        <v>1580</v>
      </c>
      <c r="F1873" t="s">
        <v>1586</v>
      </c>
      <c r="G1873" s="4">
        <v>3</v>
      </c>
      <c r="H1873" t="s">
        <v>1779</v>
      </c>
    </row>
    <row r="1874" spans="1:8" x14ac:dyDescent="0.35">
      <c r="A1874" t="s">
        <v>8</v>
      </c>
      <c r="B1874" t="s">
        <v>1579</v>
      </c>
      <c r="C1874">
        <v>4</v>
      </c>
      <c r="D1874">
        <v>-134.65799999999999</v>
      </c>
      <c r="E1874" t="s">
        <v>1591</v>
      </c>
      <c r="F1874" t="s">
        <v>1594</v>
      </c>
      <c r="G1874" s="4">
        <v>3</v>
      </c>
      <c r="H1874" t="s">
        <v>1780</v>
      </c>
    </row>
    <row r="1875" spans="1:8" x14ac:dyDescent="0.35">
      <c r="A1875" t="s">
        <v>8</v>
      </c>
      <c r="B1875" t="s">
        <v>1579</v>
      </c>
      <c r="C1875">
        <v>4</v>
      </c>
      <c r="D1875">
        <v>-128.523</v>
      </c>
      <c r="E1875" t="s">
        <v>1583</v>
      </c>
      <c r="F1875" t="s">
        <v>1589</v>
      </c>
      <c r="G1875" s="4">
        <v>3</v>
      </c>
      <c r="H1875" t="s">
        <v>1781</v>
      </c>
    </row>
    <row r="1876" spans="1:8" x14ac:dyDescent="0.35">
      <c r="A1876" t="s">
        <v>8</v>
      </c>
      <c r="B1876" t="s">
        <v>1579</v>
      </c>
      <c r="C1876">
        <v>4</v>
      </c>
      <c r="D1876">
        <v>-125.822</v>
      </c>
      <c r="E1876" t="s">
        <v>1591</v>
      </c>
      <c r="F1876" t="s">
        <v>1596</v>
      </c>
      <c r="G1876" s="4">
        <v>2</v>
      </c>
      <c r="H1876" t="s">
        <v>1782</v>
      </c>
    </row>
    <row r="1877" spans="1:8" x14ac:dyDescent="0.35">
      <c r="A1877" t="s">
        <v>8</v>
      </c>
      <c r="B1877" t="s">
        <v>1579</v>
      </c>
      <c r="C1877">
        <v>4</v>
      </c>
      <c r="D1877">
        <v>-123.788</v>
      </c>
      <c r="E1877" t="s">
        <v>1580</v>
      </c>
      <c r="F1877" t="s">
        <v>1603</v>
      </c>
      <c r="G1877" s="4">
        <v>4</v>
      </c>
      <c r="H1877" t="s">
        <v>1783</v>
      </c>
    </row>
    <row r="1878" spans="1:8" x14ac:dyDescent="0.35">
      <c r="A1878" t="s">
        <v>8</v>
      </c>
      <c r="B1878" t="s">
        <v>1579</v>
      </c>
      <c r="C1878">
        <v>4</v>
      </c>
      <c r="D1878">
        <v>-121.301</v>
      </c>
      <c r="E1878" t="s">
        <v>1591</v>
      </c>
      <c r="F1878" t="s">
        <v>1592</v>
      </c>
      <c r="G1878" s="4">
        <v>1</v>
      </c>
      <c r="H1878" t="s">
        <v>1784</v>
      </c>
    </row>
    <row r="1879" spans="1:8" x14ac:dyDescent="0.35">
      <c r="A1879" t="s">
        <v>8</v>
      </c>
      <c r="B1879" t="s">
        <v>1579</v>
      </c>
      <c r="C1879">
        <v>4</v>
      </c>
      <c r="D1879">
        <v>-117.973</v>
      </c>
      <c r="E1879" t="s">
        <v>1580</v>
      </c>
      <c r="F1879" t="s">
        <v>1586</v>
      </c>
      <c r="G1879" s="4">
        <v>3</v>
      </c>
      <c r="H1879" t="s">
        <v>1785</v>
      </c>
    </row>
    <row r="1880" spans="1:8" x14ac:dyDescent="0.35">
      <c r="A1880" t="s">
        <v>8</v>
      </c>
      <c r="B1880" t="s">
        <v>1579</v>
      </c>
      <c r="C1880">
        <v>4</v>
      </c>
      <c r="D1880">
        <v>-115.054</v>
      </c>
      <c r="E1880" t="s">
        <v>1591</v>
      </c>
      <c r="F1880" t="s">
        <v>1594</v>
      </c>
      <c r="G1880" s="4">
        <v>3</v>
      </c>
      <c r="H1880" t="s">
        <v>1786</v>
      </c>
    </row>
    <row r="1881" spans="1:8" x14ac:dyDescent="0.35">
      <c r="A1881" t="s">
        <v>8</v>
      </c>
      <c r="B1881" t="s">
        <v>1579</v>
      </c>
      <c r="C1881">
        <v>4</v>
      </c>
      <c r="D1881">
        <v>-105.767</v>
      </c>
      <c r="E1881" t="s">
        <v>1591</v>
      </c>
      <c r="F1881" t="s">
        <v>1594</v>
      </c>
      <c r="G1881" s="4">
        <v>3</v>
      </c>
      <c r="H1881" t="s">
        <v>1787</v>
      </c>
    </row>
    <row r="1882" spans="1:8" x14ac:dyDescent="0.35">
      <c r="A1882" t="s">
        <v>8</v>
      </c>
      <c r="B1882" t="s">
        <v>1579</v>
      </c>
      <c r="C1882">
        <v>4</v>
      </c>
      <c r="D1882">
        <v>-104.64</v>
      </c>
      <c r="E1882" t="s">
        <v>1580</v>
      </c>
      <c r="F1882" t="s">
        <v>1603</v>
      </c>
      <c r="G1882" s="4">
        <v>4</v>
      </c>
      <c r="H1882" t="s">
        <v>1788</v>
      </c>
    </row>
    <row r="1883" spans="1:8" x14ac:dyDescent="0.35">
      <c r="A1883" t="s">
        <v>8</v>
      </c>
      <c r="B1883" t="s">
        <v>1579</v>
      </c>
      <c r="C1883">
        <v>4</v>
      </c>
      <c r="D1883">
        <v>-104.35599999999999</v>
      </c>
      <c r="E1883" t="s">
        <v>1580</v>
      </c>
      <c r="F1883" t="s">
        <v>1586</v>
      </c>
      <c r="G1883" s="4">
        <v>3</v>
      </c>
      <c r="H1883" t="s">
        <v>1789</v>
      </c>
    </row>
    <row r="1884" spans="1:8" x14ac:dyDescent="0.35">
      <c r="A1884" t="s">
        <v>8</v>
      </c>
      <c r="B1884" t="s">
        <v>1579</v>
      </c>
      <c r="C1884">
        <v>4</v>
      </c>
      <c r="D1884">
        <v>-100.241</v>
      </c>
      <c r="E1884" t="s">
        <v>1591</v>
      </c>
      <c r="F1884" t="s">
        <v>1596</v>
      </c>
      <c r="G1884" s="4">
        <v>2</v>
      </c>
      <c r="H1884" t="s">
        <v>1790</v>
      </c>
    </row>
    <row r="1885" spans="1:8" x14ac:dyDescent="0.35">
      <c r="A1885" t="s">
        <v>8</v>
      </c>
      <c r="B1885" t="s">
        <v>1579</v>
      </c>
      <c r="C1885">
        <v>4</v>
      </c>
      <c r="D1885">
        <v>-97.804000000000002</v>
      </c>
      <c r="E1885" t="s">
        <v>1583</v>
      </c>
      <c r="F1885" t="s">
        <v>1608</v>
      </c>
      <c r="G1885" s="4">
        <v>2</v>
      </c>
      <c r="H1885" t="s">
        <v>1791</v>
      </c>
    </row>
    <row r="1886" spans="1:8" x14ac:dyDescent="0.35">
      <c r="A1886" t="s">
        <v>8</v>
      </c>
      <c r="B1886" t="s">
        <v>1579</v>
      </c>
      <c r="C1886">
        <v>4</v>
      </c>
      <c r="D1886">
        <v>-96.164000000000001</v>
      </c>
      <c r="E1886" t="s">
        <v>1580</v>
      </c>
      <c r="F1886" t="s">
        <v>1588</v>
      </c>
      <c r="G1886" s="4">
        <v>2</v>
      </c>
      <c r="H1886" t="s">
        <v>1792</v>
      </c>
    </row>
    <row r="1887" spans="1:8" x14ac:dyDescent="0.35">
      <c r="A1887" t="s">
        <v>8</v>
      </c>
      <c r="B1887" t="s">
        <v>1579</v>
      </c>
      <c r="C1887">
        <v>4</v>
      </c>
      <c r="D1887">
        <v>-93.292999999999907</v>
      </c>
      <c r="E1887" t="s">
        <v>1580</v>
      </c>
      <c r="F1887" t="s">
        <v>1603</v>
      </c>
      <c r="G1887" s="4">
        <v>4</v>
      </c>
      <c r="H1887" t="s">
        <v>1793</v>
      </c>
    </row>
    <row r="1888" spans="1:8" x14ac:dyDescent="0.35">
      <c r="A1888" t="s">
        <v>8</v>
      </c>
      <c r="B1888" t="s">
        <v>1579</v>
      </c>
      <c r="C1888">
        <v>4</v>
      </c>
      <c r="D1888">
        <v>-92.685000000000002</v>
      </c>
      <c r="E1888" t="s">
        <v>1591</v>
      </c>
      <c r="F1888" t="s">
        <v>1592</v>
      </c>
      <c r="G1888" s="4">
        <v>1</v>
      </c>
      <c r="H1888" t="s">
        <v>1794</v>
      </c>
    </row>
    <row r="1889" spans="1:8" x14ac:dyDescent="0.35">
      <c r="A1889" t="s">
        <v>8</v>
      </c>
      <c r="B1889" t="s">
        <v>1579</v>
      </c>
      <c r="C1889">
        <v>4</v>
      </c>
      <c r="D1889">
        <v>-88.995999999999995</v>
      </c>
      <c r="E1889" t="s">
        <v>1580</v>
      </c>
      <c r="F1889" t="s">
        <v>1586</v>
      </c>
      <c r="G1889" s="4">
        <v>3</v>
      </c>
      <c r="H1889" t="s">
        <v>1795</v>
      </c>
    </row>
    <row r="1890" spans="1:8" x14ac:dyDescent="0.35">
      <c r="A1890" t="s">
        <v>8</v>
      </c>
      <c r="B1890" t="s">
        <v>1579</v>
      </c>
      <c r="C1890">
        <v>4</v>
      </c>
      <c r="D1890">
        <v>-86.947000000000003</v>
      </c>
      <c r="E1890" t="s">
        <v>1583</v>
      </c>
      <c r="F1890" t="s">
        <v>1589</v>
      </c>
      <c r="G1890" s="4">
        <v>3</v>
      </c>
      <c r="H1890" t="s">
        <v>1796</v>
      </c>
    </row>
    <row r="1891" spans="1:8" x14ac:dyDescent="0.35">
      <c r="A1891" t="s">
        <v>8</v>
      </c>
      <c r="B1891" t="s">
        <v>1579</v>
      </c>
      <c r="C1891">
        <v>4</v>
      </c>
      <c r="D1891">
        <v>-84.13</v>
      </c>
      <c r="E1891" t="s">
        <v>1591</v>
      </c>
      <c r="F1891" t="s">
        <v>1605</v>
      </c>
      <c r="G1891" s="4">
        <v>4</v>
      </c>
      <c r="H1891" t="s">
        <v>1797</v>
      </c>
    </row>
    <row r="1892" spans="1:8" x14ac:dyDescent="0.35">
      <c r="A1892" t="s">
        <v>8</v>
      </c>
      <c r="B1892" t="s">
        <v>1579</v>
      </c>
      <c r="C1892">
        <v>4</v>
      </c>
      <c r="D1892">
        <v>-82.376000000000005</v>
      </c>
      <c r="E1892" t="s">
        <v>1580</v>
      </c>
      <c r="F1892" t="s">
        <v>1581</v>
      </c>
      <c r="G1892" s="4">
        <v>1</v>
      </c>
      <c r="H1892" t="s">
        <v>1798</v>
      </c>
    </row>
    <row r="1893" spans="1:8" x14ac:dyDescent="0.35">
      <c r="A1893" t="s">
        <v>8</v>
      </c>
      <c r="B1893" t="s">
        <v>1579</v>
      </c>
      <c r="C1893">
        <v>4</v>
      </c>
      <c r="D1893">
        <v>8.6660000000000004</v>
      </c>
      <c r="E1893" t="s">
        <v>1591</v>
      </c>
      <c r="F1893" t="s">
        <v>1594</v>
      </c>
      <c r="G1893" s="4">
        <v>3</v>
      </c>
      <c r="H1893" t="s">
        <v>1799</v>
      </c>
    </row>
    <row r="1894" spans="1:8" x14ac:dyDescent="0.35">
      <c r="A1894" t="s">
        <v>8</v>
      </c>
      <c r="B1894" t="s">
        <v>1579</v>
      </c>
      <c r="C1894">
        <v>4</v>
      </c>
      <c r="D1894">
        <v>32.549999999999997</v>
      </c>
      <c r="E1894" t="s">
        <v>1591</v>
      </c>
      <c r="F1894" t="s">
        <v>1594</v>
      </c>
      <c r="G1894" s="4">
        <v>3</v>
      </c>
      <c r="H1894" t="s">
        <v>1800</v>
      </c>
    </row>
    <row r="1895" spans="1:8" x14ac:dyDescent="0.35">
      <c r="A1895" t="s">
        <v>8</v>
      </c>
      <c r="B1895" t="s">
        <v>1579</v>
      </c>
      <c r="C1895">
        <v>4</v>
      </c>
      <c r="D1895">
        <v>51.276000000000003</v>
      </c>
      <c r="E1895" t="s">
        <v>1580</v>
      </c>
      <c r="F1895" t="s">
        <v>1603</v>
      </c>
      <c r="G1895" s="4">
        <v>4</v>
      </c>
      <c r="H1895" t="s">
        <v>1801</v>
      </c>
    </row>
    <row r="1896" spans="1:8" x14ac:dyDescent="0.35">
      <c r="A1896" t="s">
        <v>8</v>
      </c>
      <c r="B1896" t="s">
        <v>1579</v>
      </c>
      <c r="C1896">
        <v>4</v>
      </c>
      <c r="D1896">
        <v>68.227000000000004</v>
      </c>
      <c r="E1896" t="s">
        <v>1591</v>
      </c>
      <c r="F1896" t="s">
        <v>1596</v>
      </c>
      <c r="G1896" s="4">
        <v>2</v>
      </c>
      <c r="H1896" t="s">
        <v>1802</v>
      </c>
    </row>
    <row r="1897" spans="1:8" x14ac:dyDescent="0.35">
      <c r="A1897" t="s">
        <v>8</v>
      </c>
      <c r="B1897" t="s">
        <v>1579</v>
      </c>
      <c r="C1897">
        <v>4</v>
      </c>
      <c r="D1897">
        <v>125.202</v>
      </c>
      <c r="E1897" t="s">
        <v>1591</v>
      </c>
      <c r="F1897" t="s">
        <v>1594</v>
      </c>
      <c r="G1897" s="4">
        <v>3</v>
      </c>
      <c r="H1897" t="s">
        <v>1803</v>
      </c>
    </row>
    <row r="1898" spans="1:8" x14ac:dyDescent="0.35">
      <c r="A1898" t="s">
        <v>8</v>
      </c>
      <c r="B1898" t="s">
        <v>1579</v>
      </c>
      <c r="C1898">
        <v>4</v>
      </c>
      <c r="D1898">
        <v>156.315</v>
      </c>
      <c r="E1898" t="s">
        <v>1591</v>
      </c>
      <c r="F1898" t="s">
        <v>1594</v>
      </c>
      <c r="G1898" s="4">
        <v>3</v>
      </c>
      <c r="H1898" t="s">
        <v>1804</v>
      </c>
    </row>
    <row r="1899" spans="1:8" x14ac:dyDescent="0.35">
      <c r="A1899" t="s">
        <v>8</v>
      </c>
      <c r="B1899" t="s">
        <v>1579</v>
      </c>
      <c r="C1899">
        <v>4</v>
      </c>
      <c r="D1899">
        <v>175.624</v>
      </c>
      <c r="E1899" t="s">
        <v>1580</v>
      </c>
      <c r="F1899" t="s">
        <v>1588</v>
      </c>
      <c r="G1899" s="4">
        <v>2</v>
      </c>
      <c r="H1899" t="s">
        <v>55</v>
      </c>
    </row>
    <row r="1900" spans="1:8" x14ac:dyDescent="0.35">
      <c r="A1900" t="s">
        <v>8</v>
      </c>
      <c r="B1900" t="s">
        <v>1579</v>
      </c>
      <c r="C1900">
        <v>4</v>
      </c>
      <c r="D1900">
        <v>211.02599999999899</v>
      </c>
      <c r="E1900" t="s">
        <v>1591</v>
      </c>
      <c r="F1900" t="s">
        <v>1594</v>
      </c>
      <c r="G1900" s="4">
        <v>3</v>
      </c>
      <c r="H1900" t="s">
        <v>1805</v>
      </c>
    </row>
    <row r="1901" spans="1:8" x14ac:dyDescent="0.35">
      <c r="A1901" t="s">
        <v>8</v>
      </c>
      <c r="B1901" t="s">
        <v>1579</v>
      </c>
      <c r="C1901">
        <v>6</v>
      </c>
      <c r="D1901">
        <v>-372.04199999999997</v>
      </c>
      <c r="E1901" t="s">
        <v>1591</v>
      </c>
      <c r="F1901" t="s">
        <v>1596</v>
      </c>
      <c r="G1901" s="4">
        <v>2</v>
      </c>
      <c r="H1901" t="s">
        <v>1806</v>
      </c>
    </row>
    <row r="1902" spans="1:8" x14ac:dyDescent="0.35">
      <c r="A1902" t="s">
        <v>8</v>
      </c>
      <c r="B1902" t="s">
        <v>1579</v>
      </c>
      <c r="C1902">
        <v>6</v>
      </c>
      <c r="D1902">
        <v>-370.63499999999999</v>
      </c>
      <c r="E1902" t="s">
        <v>1580</v>
      </c>
      <c r="F1902" t="s">
        <v>1603</v>
      </c>
      <c r="G1902" s="4">
        <v>4</v>
      </c>
      <c r="H1902" t="s">
        <v>1807</v>
      </c>
    </row>
    <row r="1903" spans="1:8" x14ac:dyDescent="0.35">
      <c r="A1903" t="s">
        <v>8</v>
      </c>
      <c r="B1903" t="s">
        <v>1579</v>
      </c>
      <c r="C1903">
        <v>6</v>
      </c>
      <c r="D1903">
        <v>-369.01799999999997</v>
      </c>
      <c r="E1903" t="s">
        <v>1591</v>
      </c>
      <c r="F1903" t="s">
        <v>1592</v>
      </c>
      <c r="G1903" s="4">
        <v>1</v>
      </c>
      <c r="H1903" t="s">
        <v>1808</v>
      </c>
    </row>
    <row r="1904" spans="1:8" x14ac:dyDescent="0.35">
      <c r="A1904" t="s">
        <v>8</v>
      </c>
      <c r="B1904" t="s">
        <v>1579</v>
      </c>
      <c r="C1904">
        <v>6</v>
      </c>
      <c r="D1904">
        <v>-367.63199999999898</v>
      </c>
      <c r="E1904" t="s">
        <v>1591</v>
      </c>
      <c r="F1904" t="s">
        <v>1594</v>
      </c>
      <c r="G1904" s="4">
        <v>3</v>
      </c>
      <c r="H1904" t="s">
        <v>1809</v>
      </c>
    </row>
    <row r="1905" spans="1:8" x14ac:dyDescent="0.35">
      <c r="A1905" t="s">
        <v>8</v>
      </c>
      <c r="B1905" t="s">
        <v>1579</v>
      </c>
      <c r="C1905">
        <v>6</v>
      </c>
      <c r="D1905">
        <v>-359.70599999999899</v>
      </c>
      <c r="E1905" t="s">
        <v>1580</v>
      </c>
      <c r="F1905" t="s">
        <v>1588</v>
      </c>
      <c r="G1905" s="4">
        <v>2</v>
      </c>
      <c r="H1905" t="s">
        <v>1810</v>
      </c>
    </row>
    <row r="1906" spans="1:8" x14ac:dyDescent="0.35">
      <c r="A1906" t="s">
        <v>8</v>
      </c>
      <c r="B1906" t="s">
        <v>1579</v>
      </c>
      <c r="C1906">
        <v>6</v>
      </c>
      <c r="D1906">
        <v>-355.01299999999998</v>
      </c>
      <c r="E1906" t="s">
        <v>1580</v>
      </c>
      <c r="F1906" t="s">
        <v>1586</v>
      </c>
      <c r="G1906" s="4">
        <v>3</v>
      </c>
      <c r="H1906" t="s">
        <v>1811</v>
      </c>
    </row>
    <row r="1907" spans="1:8" x14ac:dyDescent="0.35">
      <c r="A1907" t="s">
        <v>8</v>
      </c>
      <c r="B1907" t="s">
        <v>1579</v>
      </c>
      <c r="C1907">
        <v>6</v>
      </c>
      <c r="D1907">
        <v>-352.05500000000001</v>
      </c>
      <c r="E1907" t="s">
        <v>1580</v>
      </c>
      <c r="F1907" t="s">
        <v>1588</v>
      </c>
      <c r="G1907" s="4">
        <v>2</v>
      </c>
      <c r="H1907" t="s">
        <v>55</v>
      </c>
    </row>
    <row r="1908" spans="1:8" x14ac:dyDescent="0.35">
      <c r="A1908" t="s">
        <v>8</v>
      </c>
      <c r="B1908" t="s">
        <v>1579</v>
      </c>
      <c r="C1908">
        <v>6</v>
      </c>
      <c r="D1908">
        <v>-351.69099999999997</v>
      </c>
      <c r="E1908" t="s">
        <v>1591</v>
      </c>
      <c r="F1908" t="s">
        <v>1594</v>
      </c>
      <c r="G1908" s="4">
        <v>3</v>
      </c>
      <c r="H1908" t="s">
        <v>1812</v>
      </c>
    </row>
    <row r="1909" spans="1:8" x14ac:dyDescent="0.35">
      <c r="A1909" t="s">
        <v>8</v>
      </c>
      <c r="B1909" t="s">
        <v>1579</v>
      </c>
      <c r="C1909">
        <v>6</v>
      </c>
      <c r="D1909">
        <v>-350.44400000000002</v>
      </c>
      <c r="E1909" t="s">
        <v>1583</v>
      </c>
      <c r="F1909" t="s">
        <v>1584</v>
      </c>
      <c r="G1909" s="4">
        <v>1</v>
      </c>
      <c r="H1909" t="s">
        <v>1813</v>
      </c>
    </row>
    <row r="1910" spans="1:8" x14ac:dyDescent="0.35">
      <c r="A1910" t="s">
        <v>8</v>
      </c>
      <c r="B1910" t="s">
        <v>1579</v>
      </c>
      <c r="C1910">
        <v>6</v>
      </c>
      <c r="D1910">
        <v>-347.54899999999998</v>
      </c>
      <c r="E1910" t="s">
        <v>1580</v>
      </c>
      <c r="F1910" t="s">
        <v>1581</v>
      </c>
      <c r="G1910" s="4">
        <v>1</v>
      </c>
      <c r="H1910" t="s">
        <v>1814</v>
      </c>
    </row>
    <row r="1911" spans="1:8" x14ac:dyDescent="0.35">
      <c r="A1911" t="s">
        <v>8</v>
      </c>
      <c r="B1911" t="s">
        <v>1579</v>
      </c>
      <c r="C1911">
        <v>6</v>
      </c>
      <c r="D1911">
        <v>-347.260999999999</v>
      </c>
      <c r="E1911" t="s">
        <v>1580</v>
      </c>
      <c r="F1911" t="s">
        <v>1603</v>
      </c>
      <c r="G1911" s="4">
        <v>4</v>
      </c>
      <c r="H1911" t="s">
        <v>1815</v>
      </c>
    </row>
    <row r="1912" spans="1:8" x14ac:dyDescent="0.35">
      <c r="A1912" t="s">
        <v>8</v>
      </c>
      <c r="B1912" t="s">
        <v>1579</v>
      </c>
      <c r="C1912">
        <v>6</v>
      </c>
      <c r="D1912">
        <v>-344.41</v>
      </c>
      <c r="E1912" t="s">
        <v>1580</v>
      </c>
      <c r="F1912" t="s">
        <v>1603</v>
      </c>
      <c r="G1912" s="4">
        <v>4</v>
      </c>
      <c r="H1912" t="s">
        <v>290</v>
      </c>
    </row>
    <row r="1913" spans="1:8" x14ac:dyDescent="0.35">
      <c r="A1913" t="s">
        <v>8</v>
      </c>
      <c r="B1913" t="s">
        <v>1579</v>
      </c>
      <c r="C1913">
        <v>6</v>
      </c>
      <c r="D1913">
        <v>-342.54500000000002</v>
      </c>
      <c r="E1913" t="s">
        <v>1580</v>
      </c>
      <c r="F1913" t="s">
        <v>1586</v>
      </c>
      <c r="G1913" s="4">
        <v>3</v>
      </c>
      <c r="H1913" t="s">
        <v>1816</v>
      </c>
    </row>
    <row r="1914" spans="1:8" x14ac:dyDescent="0.35">
      <c r="A1914" t="s">
        <v>8</v>
      </c>
      <c r="B1914" t="s">
        <v>1579</v>
      </c>
      <c r="C1914">
        <v>6</v>
      </c>
      <c r="D1914">
        <v>-338.89800000000002</v>
      </c>
      <c r="E1914" t="s">
        <v>1580</v>
      </c>
      <c r="F1914" t="s">
        <v>1586</v>
      </c>
      <c r="G1914" s="4">
        <v>3</v>
      </c>
      <c r="H1914" t="s">
        <v>1817</v>
      </c>
    </row>
    <row r="1915" spans="1:8" x14ac:dyDescent="0.35">
      <c r="A1915" t="s">
        <v>8</v>
      </c>
      <c r="B1915" t="s">
        <v>1579</v>
      </c>
      <c r="C1915">
        <v>6</v>
      </c>
      <c r="D1915">
        <v>-338.82499999999999</v>
      </c>
      <c r="E1915" t="s">
        <v>1591</v>
      </c>
      <c r="F1915" t="s">
        <v>1596</v>
      </c>
      <c r="G1915" s="4">
        <v>2</v>
      </c>
      <c r="H1915" t="s">
        <v>1818</v>
      </c>
    </row>
    <row r="1916" spans="1:8" x14ac:dyDescent="0.35">
      <c r="A1916" t="s">
        <v>8</v>
      </c>
      <c r="B1916" t="s">
        <v>1579</v>
      </c>
      <c r="C1916">
        <v>6</v>
      </c>
      <c r="D1916">
        <v>-336.79399999999998</v>
      </c>
      <c r="E1916" t="s">
        <v>1580</v>
      </c>
      <c r="F1916" t="s">
        <v>1588</v>
      </c>
      <c r="G1916" s="4">
        <v>2</v>
      </c>
      <c r="H1916" t="s">
        <v>1819</v>
      </c>
    </row>
    <row r="1917" spans="1:8" x14ac:dyDescent="0.35">
      <c r="A1917" t="s">
        <v>8</v>
      </c>
      <c r="B1917" t="s">
        <v>1579</v>
      </c>
      <c r="C1917">
        <v>6</v>
      </c>
      <c r="D1917">
        <v>-333.56699999999898</v>
      </c>
      <c r="E1917" t="s">
        <v>1591</v>
      </c>
      <c r="F1917" t="s">
        <v>1596</v>
      </c>
      <c r="G1917" s="4">
        <v>2</v>
      </c>
      <c r="H1917" t="s">
        <v>1820</v>
      </c>
    </row>
    <row r="1918" spans="1:8" x14ac:dyDescent="0.35">
      <c r="A1918" t="s">
        <v>8</v>
      </c>
      <c r="B1918" t="s">
        <v>1579</v>
      </c>
      <c r="C1918">
        <v>6</v>
      </c>
      <c r="D1918">
        <v>-332.74299999999999</v>
      </c>
      <c r="E1918" t="s">
        <v>1583</v>
      </c>
      <c r="F1918" t="s">
        <v>1608</v>
      </c>
      <c r="G1918" s="4">
        <v>2</v>
      </c>
      <c r="H1918" t="s">
        <v>1821</v>
      </c>
    </row>
    <row r="1919" spans="1:8" x14ac:dyDescent="0.35">
      <c r="A1919" t="s">
        <v>8</v>
      </c>
      <c r="B1919" t="s">
        <v>1579</v>
      </c>
      <c r="C1919">
        <v>6</v>
      </c>
      <c r="D1919">
        <v>-324.92</v>
      </c>
      <c r="E1919" t="s">
        <v>1580</v>
      </c>
      <c r="F1919" t="s">
        <v>1581</v>
      </c>
      <c r="G1919" s="4">
        <v>1</v>
      </c>
      <c r="H1919" t="s">
        <v>1822</v>
      </c>
    </row>
    <row r="1920" spans="1:8" x14ac:dyDescent="0.35">
      <c r="A1920" t="s">
        <v>8</v>
      </c>
      <c r="B1920" t="s">
        <v>1579</v>
      </c>
      <c r="C1920">
        <v>6</v>
      </c>
      <c r="D1920">
        <v>-324.90100000000001</v>
      </c>
      <c r="E1920" t="s">
        <v>1591</v>
      </c>
      <c r="F1920" t="s">
        <v>1594</v>
      </c>
      <c r="G1920" s="4">
        <v>3</v>
      </c>
      <c r="H1920" t="s">
        <v>1823</v>
      </c>
    </row>
    <row r="1921" spans="1:8" x14ac:dyDescent="0.35">
      <c r="A1921" t="s">
        <v>8</v>
      </c>
      <c r="B1921" t="s">
        <v>1579</v>
      </c>
      <c r="C1921">
        <v>6</v>
      </c>
      <c r="D1921">
        <v>-321.71899999999999</v>
      </c>
      <c r="E1921" t="s">
        <v>1580</v>
      </c>
      <c r="F1921" t="s">
        <v>1603</v>
      </c>
      <c r="G1921" s="4">
        <v>4</v>
      </c>
      <c r="H1921" t="s">
        <v>1824</v>
      </c>
    </row>
    <row r="1922" spans="1:8" x14ac:dyDescent="0.35">
      <c r="A1922" t="s">
        <v>8</v>
      </c>
      <c r="B1922" t="s">
        <v>1579</v>
      </c>
      <c r="C1922">
        <v>6</v>
      </c>
      <c r="D1922">
        <v>-320.59399999999999</v>
      </c>
      <c r="E1922" t="s">
        <v>1591</v>
      </c>
      <c r="F1922" t="s">
        <v>1592</v>
      </c>
      <c r="G1922" s="4">
        <v>1</v>
      </c>
      <c r="H1922" t="s">
        <v>1825</v>
      </c>
    </row>
    <row r="1923" spans="1:8" x14ac:dyDescent="0.35">
      <c r="A1923" t="s">
        <v>8</v>
      </c>
      <c r="B1923" t="s">
        <v>1579</v>
      </c>
      <c r="C1923">
        <v>6</v>
      </c>
      <c r="D1923">
        <v>-316.233</v>
      </c>
      <c r="E1923" t="s">
        <v>1580</v>
      </c>
      <c r="F1923" t="s">
        <v>1586</v>
      </c>
      <c r="G1923" s="4">
        <v>3</v>
      </c>
      <c r="H1923" t="s">
        <v>1826</v>
      </c>
    </row>
    <row r="1924" spans="1:8" x14ac:dyDescent="0.35">
      <c r="A1924" t="s">
        <v>8</v>
      </c>
      <c r="B1924" t="s">
        <v>1579</v>
      </c>
      <c r="C1924">
        <v>6</v>
      </c>
      <c r="D1924">
        <v>-301.07499999999999</v>
      </c>
      <c r="E1924" t="s">
        <v>1583</v>
      </c>
      <c r="F1924" t="s">
        <v>1584</v>
      </c>
      <c r="G1924" s="4">
        <v>1</v>
      </c>
      <c r="H1924" t="s">
        <v>1827</v>
      </c>
    </row>
    <row r="1925" spans="1:8" x14ac:dyDescent="0.35">
      <c r="A1925" t="s">
        <v>8</v>
      </c>
      <c r="B1925" t="s">
        <v>1579</v>
      </c>
      <c r="C1925">
        <v>6</v>
      </c>
      <c r="D1925">
        <v>-300.58699999999999</v>
      </c>
      <c r="E1925" t="s">
        <v>1580</v>
      </c>
      <c r="F1925" t="s">
        <v>1588</v>
      </c>
      <c r="G1925" s="4">
        <v>2</v>
      </c>
      <c r="H1925" t="s">
        <v>1828</v>
      </c>
    </row>
    <row r="1926" spans="1:8" x14ac:dyDescent="0.35">
      <c r="A1926" t="s">
        <v>8</v>
      </c>
      <c r="B1926" t="s">
        <v>1579</v>
      </c>
      <c r="C1926">
        <v>6</v>
      </c>
      <c r="D1926">
        <v>-296.51499999999999</v>
      </c>
      <c r="E1926" t="s">
        <v>1583</v>
      </c>
      <c r="F1926" t="s">
        <v>1589</v>
      </c>
      <c r="G1926" s="4">
        <v>3</v>
      </c>
      <c r="H1926" t="s">
        <v>1829</v>
      </c>
    </row>
    <row r="1927" spans="1:8" x14ac:dyDescent="0.35">
      <c r="A1927" t="s">
        <v>8</v>
      </c>
      <c r="B1927" t="s">
        <v>1579</v>
      </c>
      <c r="C1927">
        <v>6</v>
      </c>
      <c r="D1927">
        <v>-291.59899999999999</v>
      </c>
      <c r="E1927" t="s">
        <v>1583</v>
      </c>
      <c r="F1927" t="s">
        <v>1608</v>
      </c>
      <c r="G1927" s="4">
        <v>2</v>
      </c>
      <c r="H1927" t="s">
        <v>1830</v>
      </c>
    </row>
    <row r="1928" spans="1:8" x14ac:dyDescent="0.35">
      <c r="A1928" t="s">
        <v>8</v>
      </c>
      <c r="B1928" t="s">
        <v>1579</v>
      </c>
      <c r="C1928">
        <v>6</v>
      </c>
      <c r="D1928">
        <v>-291.05500000000001</v>
      </c>
      <c r="E1928" t="s">
        <v>1591</v>
      </c>
      <c r="F1928" t="s">
        <v>1592</v>
      </c>
      <c r="G1928" s="4">
        <v>1</v>
      </c>
      <c r="H1928" t="s">
        <v>1831</v>
      </c>
    </row>
    <row r="1929" spans="1:8" x14ac:dyDescent="0.35">
      <c r="A1929" t="s">
        <v>8</v>
      </c>
      <c r="B1929" t="s">
        <v>1579</v>
      </c>
      <c r="C1929">
        <v>6</v>
      </c>
      <c r="D1929">
        <v>-290.82900000000001</v>
      </c>
      <c r="E1929" t="s">
        <v>1580</v>
      </c>
      <c r="F1929" t="s">
        <v>1603</v>
      </c>
      <c r="G1929" s="4">
        <v>4</v>
      </c>
      <c r="H1929" t="s">
        <v>1832</v>
      </c>
    </row>
    <row r="1930" spans="1:8" x14ac:dyDescent="0.35">
      <c r="A1930" t="s">
        <v>8</v>
      </c>
      <c r="B1930" t="s">
        <v>1579</v>
      </c>
      <c r="C1930">
        <v>6</v>
      </c>
      <c r="D1930">
        <v>-286.49700000000001</v>
      </c>
      <c r="E1930" t="s">
        <v>1580</v>
      </c>
      <c r="F1930" t="s">
        <v>1586</v>
      </c>
      <c r="G1930" s="4">
        <v>3</v>
      </c>
      <c r="H1930" t="s">
        <v>1833</v>
      </c>
    </row>
    <row r="1931" spans="1:8" x14ac:dyDescent="0.35">
      <c r="A1931" t="s">
        <v>8</v>
      </c>
      <c r="B1931" t="s">
        <v>1579</v>
      </c>
      <c r="C1931">
        <v>6</v>
      </c>
      <c r="D1931">
        <v>-282.54000000000002</v>
      </c>
      <c r="E1931" t="s">
        <v>1583</v>
      </c>
      <c r="F1931" t="s">
        <v>1608</v>
      </c>
      <c r="G1931" s="4">
        <v>2</v>
      </c>
      <c r="H1931" t="s">
        <v>1834</v>
      </c>
    </row>
    <row r="1932" spans="1:8" x14ac:dyDescent="0.35">
      <c r="A1932" t="s">
        <v>8</v>
      </c>
      <c r="B1932" t="s">
        <v>1579</v>
      </c>
      <c r="C1932">
        <v>6</v>
      </c>
      <c r="D1932">
        <v>-270.45400000000001</v>
      </c>
      <c r="E1932" t="s">
        <v>1583</v>
      </c>
      <c r="F1932" t="s">
        <v>1600</v>
      </c>
      <c r="G1932" s="4">
        <v>4</v>
      </c>
      <c r="H1932" t="s">
        <v>1835</v>
      </c>
    </row>
    <row r="1933" spans="1:8" x14ac:dyDescent="0.35">
      <c r="A1933" t="s">
        <v>8</v>
      </c>
      <c r="B1933" t="s">
        <v>1579</v>
      </c>
      <c r="C1933">
        <v>6</v>
      </c>
      <c r="D1933">
        <v>-269.97800000000001</v>
      </c>
      <c r="E1933" t="s">
        <v>1580</v>
      </c>
      <c r="F1933" t="s">
        <v>1581</v>
      </c>
      <c r="G1933" s="4">
        <v>1</v>
      </c>
      <c r="H1933" t="s">
        <v>1836</v>
      </c>
    </row>
    <row r="1934" spans="1:8" x14ac:dyDescent="0.35">
      <c r="A1934" t="s">
        <v>8</v>
      </c>
      <c r="B1934" t="s">
        <v>1579</v>
      </c>
      <c r="C1934">
        <v>6</v>
      </c>
      <c r="D1934">
        <v>-268.79599999999999</v>
      </c>
      <c r="E1934" t="s">
        <v>1591</v>
      </c>
      <c r="F1934" t="s">
        <v>1594</v>
      </c>
      <c r="G1934" s="4">
        <v>3</v>
      </c>
      <c r="H1934" t="s">
        <v>1837</v>
      </c>
    </row>
    <row r="1935" spans="1:8" x14ac:dyDescent="0.35">
      <c r="A1935" t="s">
        <v>8</v>
      </c>
      <c r="B1935" t="s">
        <v>1579</v>
      </c>
      <c r="C1935">
        <v>6</v>
      </c>
      <c r="D1935">
        <v>-261.536</v>
      </c>
      <c r="E1935" t="s">
        <v>1591</v>
      </c>
      <c r="F1935" t="s">
        <v>1592</v>
      </c>
      <c r="G1935" s="4">
        <v>1</v>
      </c>
      <c r="H1935" t="s">
        <v>1838</v>
      </c>
    </row>
    <row r="1936" spans="1:8" x14ac:dyDescent="0.35">
      <c r="A1936" t="s">
        <v>8</v>
      </c>
      <c r="B1936" t="s">
        <v>1579</v>
      </c>
      <c r="C1936">
        <v>6</v>
      </c>
      <c r="D1936">
        <v>-256.11599999999999</v>
      </c>
      <c r="E1936" t="s">
        <v>1580</v>
      </c>
      <c r="F1936" t="s">
        <v>1603</v>
      </c>
      <c r="G1936" s="4">
        <v>4</v>
      </c>
      <c r="H1936" t="s">
        <v>1839</v>
      </c>
    </row>
    <row r="1937" spans="1:8" x14ac:dyDescent="0.35">
      <c r="A1937" t="s">
        <v>8</v>
      </c>
      <c r="B1937" t="s">
        <v>1579</v>
      </c>
      <c r="C1937">
        <v>6</v>
      </c>
      <c r="D1937">
        <v>-252.678</v>
      </c>
      <c r="E1937" t="s">
        <v>1583</v>
      </c>
      <c r="F1937" t="s">
        <v>1584</v>
      </c>
      <c r="G1937" s="4">
        <v>1</v>
      </c>
      <c r="H1937" t="s">
        <v>1840</v>
      </c>
    </row>
    <row r="1938" spans="1:8" x14ac:dyDescent="0.35">
      <c r="A1938" t="s">
        <v>8</v>
      </c>
      <c r="B1938" t="s">
        <v>1579</v>
      </c>
      <c r="C1938">
        <v>6</v>
      </c>
      <c r="D1938">
        <v>-252.309</v>
      </c>
      <c r="E1938" t="s">
        <v>1591</v>
      </c>
      <c r="F1938" t="s">
        <v>1594</v>
      </c>
      <c r="G1938" s="4">
        <v>3</v>
      </c>
      <c r="H1938" t="s">
        <v>1841</v>
      </c>
    </row>
    <row r="1939" spans="1:8" x14ac:dyDescent="0.35">
      <c r="A1939" t="s">
        <v>8</v>
      </c>
      <c r="B1939" t="s">
        <v>1579</v>
      </c>
      <c r="C1939">
        <v>6</v>
      </c>
      <c r="D1939">
        <v>-247.78899999999999</v>
      </c>
      <c r="E1939" t="s">
        <v>1580</v>
      </c>
      <c r="F1939" t="s">
        <v>1586</v>
      </c>
      <c r="G1939" s="4">
        <v>3</v>
      </c>
      <c r="H1939" t="s">
        <v>1842</v>
      </c>
    </row>
    <row r="1940" spans="1:8" x14ac:dyDescent="0.35">
      <c r="A1940" t="s">
        <v>8</v>
      </c>
      <c r="B1940" t="s">
        <v>1579</v>
      </c>
      <c r="C1940">
        <v>6</v>
      </c>
      <c r="D1940">
        <v>-247.64099999999999</v>
      </c>
      <c r="E1940" t="s">
        <v>1591</v>
      </c>
      <c r="F1940" t="s">
        <v>1605</v>
      </c>
      <c r="G1940" s="4">
        <v>4</v>
      </c>
      <c r="H1940" t="s">
        <v>1843</v>
      </c>
    </row>
    <row r="1941" spans="1:8" x14ac:dyDescent="0.35">
      <c r="A1941" t="s">
        <v>8</v>
      </c>
      <c r="B1941" t="s">
        <v>1579</v>
      </c>
      <c r="C1941">
        <v>6</v>
      </c>
      <c r="D1941">
        <v>-246.36199999999999</v>
      </c>
      <c r="E1941" t="s">
        <v>1591</v>
      </c>
      <c r="F1941" t="s">
        <v>1594</v>
      </c>
      <c r="G1941" s="4">
        <v>3</v>
      </c>
      <c r="H1941" t="s">
        <v>1844</v>
      </c>
    </row>
    <row r="1942" spans="1:8" x14ac:dyDescent="0.35">
      <c r="A1942" t="s">
        <v>8</v>
      </c>
      <c r="B1942" t="s">
        <v>1579</v>
      </c>
      <c r="C1942">
        <v>6</v>
      </c>
      <c r="D1942">
        <v>-245.68700000000001</v>
      </c>
      <c r="E1942" t="s">
        <v>1580</v>
      </c>
      <c r="F1942" t="s">
        <v>1588</v>
      </c>
      <c r="G1942" s="4">
        <v>2</v>
      </c>
      <c r="H1942" t="s">
        <v>1845</v>
      </c>
    </row>
    <row r="1943" spans="1:8" x14ac:dyDescent="0.35">
      <c r="A1943" t="s">
        <v>8</v>
      </c>
      <c r="B1943" t="s">
        <v>1579</v>
      </c>
      <c r="C1943">
        <v>6</v>
      </c>
      <c r="D1943">
        <v>-245.04499999999999</v>
      </c>
      <c r="E1943" t="s">
        <v>1591</v>
      </c>
      <c r="F1943" t="s">
        <v>1596</v>
      </c>
      <c r="G1943" s="4">
        <v>2</v>
      </c>
      <c r="H1943" t="s">
        <v>1846</v>
      </c>
    </row>
    <row r="1944" spans="1:8" x14ac:dyDescent="0.35">
      <c r="A1944" t="s">
        <v>8</v>
      </c>
      <c r="B1944" t="s">
        <v>1579</v>
      </c>
      <c r="C1944">
        <v>6</v>
      </c>
      <c r="D1944">
        <v>-244.029</v>
      </c>
      <c r="E1944" t="s">
        <v>1583</v>
      </c>
      <c r="F1944" t="s">
        <v>1589</v>
      </c>
      <c r="G1944" s="4">
        <v>3</v>
      </c>
      <c r="H1944" t="s">
        <v>1847</v>
      </c>
    </row>
    <row r="1945" spans="1:8" x14ac:dyDescent="0.35">
      <c r="A1945" t="s">
        <v>8</v>
      </c>
      <c r="B1945" t="s">
        <v>1579</v>
      </c>
      <c r="C1945">
        <v>6</v>
      </c>
      <c r="D1945">
        <v>-241.96299999999999</v>
      </c>
      <c r="E1945" t="s">
        <v>1580</v>
      </c>
      <c r="F1945" t="s">
        <v>1603</v>
      </c>
      <c r="G1945" s="4">
        <v>4</v>
      </c>
      <c r="H1945" t="s">
        <v>1848</v>
      </c>
    </row>
    <row r="1946" spans="1:8" x14ac:dyDescent="0.35">
      <c r="A1946" t="s">
        <v>8</v>
      </c>
      <c r="B1946" t="s">
        <v>1579</v>
      </c>
      <c r="C1946">
        <v>6</v>
      </c>
      <c r="D1946">
        <v>-241.30099999999999</v>
      </c>
      <c r="E1946" t="s">
        <v>1583</v>
      </c>
      <c r="F1946" t="s">
        <v>1608</v>
      </c>
      <c r="G1946" s="4">
        <v>2</v>
      </c>
      <c r="H1946" t="s">
        <v>1849</v>
      </c>
    </row>
    <row r="1947" spans="1:8" x14ac:dyDescent="0.35">
      <c r="A1947" t="s">
        <v>8</v>
      </c>
      <c r="B1947" t="s">
        <v>1579</v>
      </c>
      <c r="C1947">
        <v>6</v>
      </c>
      <c r="D1947">
        <v>-237.69900000000001</v>
      </c>
      <c r="E1947" t="s">
        <v>1591</v>
      </c>
      <c r="F1947" t="s">
        <v>1594</v>
      </c>
      <c r="G1947" s="4">
        <v>3</v>
      </c>
      <c r="H1947" t="s">
        <v>1850</v>
      </c>
    </row>
    <row r="1948" spans="1:8" x14ac:dyDescent="0.35">
      <c r="A1948" t="s">
        <v>8</v>
      </c>
      <c r="B1948" t="s">
        <v>1579</v>
      </c>
      <c r="C1948">
        <v>6</v>
      </c>
      <c r="D1948">
        <v>-234.744</v>
      </c>
      <c r="E1948" t="s">
        <v>1580</v>
      </c>
      <c r="F1948" t="s">
        <v>1581</v>
      </c>
      <c r="G1948" s="4">
        <v>1</v>
      </c>
      <c r="H1948" t="s">
        <v>1851</v>
      </c>
    </row>
    <row r="1949" spans="1:8" x14ac:dyDescent="0.35">
      <c r="A1949" t="s">
        <v>8</v>
      </c>
      <c r="B1949" t="s">
        <v>1579</v>
      </c>
      <c r="C1949">
        <v>6</v>
      </c>
      <c r="D1949">
        <v>-232.83500000000001</v>
      </c>
      <c r="E1949" t="s">
        <v>1583</v>
      </c>
      <c r="F1949" t="s">
        <v>1589</v>
      </c>
      <c r="G1949" s="4">
        <v>3</v>
      </c>
      <c r="H1949" t="s">
        <v>1852</v>
      </c>
    </row>
    <row r="1950" spans="1:8" x14ac:dyDescent="0.35">
      <c r="A1950" t="s">
        <v>8</v>
      </c>
      <c r="B1950" t="s">
        <v>1579</v>
      </c>
      <c r="C1950">
        <v>6</v>
      </c>
      <c r="D1950">
        <v>-231.19</v>
      </c>
      <c r="E1950" t="s">
        <v>1591</v>
      </c>
      <c r="F1950" t="s">
        <v>1592</v>
      </c>
      <c r="G1950" s="4">
        <v>1</v>
      </c>
      <c r="H1950" t="s">
        <v>1853</v>
      </c>
    </row>
    <row r="1951" spans="1:8" x14ac:dyDescent="0.35">
      <c r="A1951" t="s">
        <v>8</v>
      </c>
      <c r="B1951" t="s">
        <v>1579</v>
      </c>
      <c r="C1951">
        <v>6</v>
      </c>
      <c r="D1951">
        <v>-223.261</v>
      </c>
      <c r="E1951" t="s">
        <v>1580</v>
      </c>
      <c r="F1951" t="s">
        <v>1581</v>
      </c>
      <c r="G1951" s="4">
        <v>1</v>
      </c>
      <c r="H1951" t="s">
        <v>1854</v>
      </c>
    </row>
    <row r="1952" spans="1:8" x14ac:dyDescent="0.35">
      <c r="A1952" t="s">
        <v>8</v>
      </c>
      <c r="B1952" t="s">
        <v>1579</v>
      </c>
      <c r="C1952">
        <v>6</v>
      </c>
      <c r="D1952">
        <v>-221.06299999999999</v>
      </c>
      <c r="E1952" t="s">
        <v>1580</v>
      </c>
      <c r="F1952" t="s">
        <v>1588</v>
      </c>
      <c r="G1952" s="4">
        <v>2</v>
      </c>
      <c r="H1952">
        <v>6</v>
      </c>
    </row>
    <row r="1953" spans="1:8" x14ac:dyDescent="0.35">
      <c r="A1953" t="s">
        <v>8</v>
      </c>
      <c r="B1953" t="s">
        <v>1579</v>
      </c>
      <c r="C1953">
        <v>6</v>
      </c>
      <c r="D1953">
        <v>-217.46599999999901</v>
      </c>
      <c r="E1953" t="s">
        <v>1580</v>
      </c>
      <c r="F1953" t="s">
        <v>1588</v>
      </c>
      <c r="G1953" s="4">
        <v>2</v>
      </c>
      <c r="H1953">
        <v>7</v>
      </c>
    </row>
    <row r="1954" spans="1:8" x14ac:dyDescent="0.35">
      <c r="A1954" t="s">
        <v>8</v>
      </c>
      <c r="B1954" t="s">
        <v>1579</v>
      </c>
      <c r="C1954">
        <v>6</v>
      </c>
      <c r="D1954">
        <v>-216.69200000000001</v>
      </c>
      <c r="E1954" t="s">
        <v>1591</v>
      </c>
      <c r="F1954" t="s">
        <v>1605</v>
      </c>
      <c r="G1954" s="4">
        <v>4</v>
      </c>
      <c r="H1954" t="s">
        <v>1855</v>
      </c>
    </row>
    <row r="1955" spans="1:8" x14ac:dyDescent="0.35">
      <c r="A1955" t="s">
        <v>8</v>
      </c>
      <c r="B1955" t="s">
        <v>1579</v>
      </c>
      <c r="C1955">
        <v>6</v>
      </c>
      <c r="D1955">
        <v>-215.108</v>
      </c>
      <c r="E1955" t="s">
        <v>1580</v>
      </c>
      <c r="F1955" t="s">
        <v>1588</v>
      </c>
      <c r="G1955" s="4">
        <v>2</v>
      </c>
      <c r="H1955" t="s">
        <v>400</v>
      </c>
    </row>
    <row r="1956" spans="1:8" x14ac:dyDescent="0.35">
      <c r="A1956" t="s">
        <v>8</v>
      </c>
      <c r="B1956" t="s">
        <v>1579</v>
      </c>
      <c r="C1956">
        <v>6</v>
      </c>
      <c r="D1956">
        <v>-214.88800000000001</v>
      </c>
      <c r="E1956" t="s">
        <v>1580</v>
      </c>
      <c r="F1956" t="s">
        <v>1603</v>
      </c>
      <c r="G1956" s="4">
        <v>4</v>
      </c>
      <c r="H1956" t="s">
        <v>1856</v>
      </c>
    </row>
    <row r="1957" spans="1:8" x14ac:dyDescent="0.35">
      <c r="A1957" t="s">
        <v>8</v>
      </c>
      <c r="B1957" t="s">
        <v>1579</v>
      </c>
      <c r="C1957">
        <v>6</v>
      </c>
      <c r="D1957">
        <v>-214.16</v>
      </c>
      <c r="E1957" t="s">
        <v>1591</v>
      </c>
      <c r="F1957" t="s">
        <v>1592</v>
      </c>
      <c r="G1957" s="4">
        <v>1</v>
      </c>
      <c r="H1957" t="s">
        <v>1857</v>
      </c>
    </row>
    <row r="1958" spans="1:8" x14ac:dyDescent="0.35">
      <c r="A1958" t="s">
        <v>8</v>
      </c>
      <c r="B1958" t="s">
        <v>1579</v>
      </c>
      <c r="C1958">
        <v>6</v>
      </c>
      <c r="D1958">
        <v>-209.023</v>
      </c>
      <c r="E1958" t="s">
        <v>1583</v>
      </c>
      <c r="F1958" t="s">
        <v>1608</v>
      </c>
      <c r="G1958" s="4">
        <v>2</v>
      </c>
      <c r="H1958" t="s">
        <v>1858</v>
      </c>
    </row>
    <row r="1959" spans="1:8" x14ac:dyDescent="0.35">
      <c r="A1959" t="s">
        <v>8</v>
      </c>
      <c r="B1959" t="s">
        <v>1579</v>
      </c>
      <c r="C1959">
        <v>6</v>
      </c>
      <c r="D1959">
        <v>-207.28099999999901</v>
      </c>
      <c r="E1959" t="s">
        <v>1580</v>
      </c>
      <c r="F1959" t="s">
        <v>1586</v>
      </c>
      <c r="G1959" s="4">
        <v>3</v>
      </c>
      <c r="H1959" t="s">
        <v>1859</v>
      </c>
    </row>
    <row r="1960" spans="1:8" x14ac:dyDescent="0.35">
      <c r="A1960" t="s">
        <v>8</v>
      </c>
      <c r="B1960" t="s">
        <v>1579</v>
      </c>
      <c r="C1960">
        <v>6</v>
      </c>
      <c r="D1960">
        <v>-203.42699999999999</v>
      </c>
      <c r="E1960" t="s">
        <v>1583</v>
      </c>
      <c r="F1960" t="s">
        <v>1584</v>
      </c>
      <c r="G1960" s="4">
        <v>1</v>
      </c>
      <c r="H1960" t="s">
        <v>1860</v>
      </c>
    </row>
    <row r="1961" spans="1:8" x14ac:dyDescent="0.35">
      <c r="A1961" t="s">
        <v>8</v>
      </c>
      <c r="B1961" t="s">
        <v>1579</v>
      </c>
      <c r="C1961">
        <v>6</v>
      </c>
      <c r="D1961">
        <v>-199.66200000000001</v>
      </c>
      <c r="E1961" t="s">
        <v>1591</v>
      </c>
      <c r="F1961" t="s">
        <v>1596</v>
      </c>
      <c r="G1961" s="4">
        <v>2</v>
      </c>
      <c r="H1961" t="s">
        <v>1861</v>
      </c>
    </row>
    <row r="1962" spans="1:8" x14ac:dyDescent="0.35">
      <c r="A1962" t="s">
        <v>8</v>
      </c>
      <c r="B1962" t="s">
        <v>1579</v>
      </c>
      <c r="C1962">
        <v>6</v>
      </c>
      <c r="D1962">
        <v>-196.27799999999999</v>
      </c>
      <c r="E1962" t="s">
        <v>1591</v>
      </c>
      <c r="F1962" t="s">
        <v>1596</v>
      </c>
      <c r="G1962" s="4">
        <v>2</v>
      </c>
      <c r="H1962" t="s">
        <v>1421</v>
      </c>
    </row>
    <row r="1963" spans="1:8" x14ac:dyDescent="0.35">
      <c r="A1963" t="s">
        <v>8</v>
      </c>
      <c r="B1963" t="s">
        <v>1579</v>
      </c>
      <c r="C1963">
        <v>6</v>
      </c>
      <c r="D1963">
        <v>-195.637</v>
      </c>
      <c r="E1963" t="s">
        <v>1580</v>
      </c>
      <c r="F1963" t="s">
        <v>1586</v>
      </c>
      <c r="G1963" s="4">
        <v>3</v>
      </c>
      <c r="H1963" t="s">
        <v>1862</v>
      </c>
    </row>
    <row r="1964" spans="1:8" x14ac:dyDescent="0.35">
      <c r="A1964" t="s">
        <v>8</v>
      </c>
      <c r="B1964" t="s">
        <v>1579</v>
      </c>
      <c r="C1964">
        <v>6</v>
      </c>
      <c r="D1964">
        <v>-195.364</v>
      </c>
      <c r="E1964" t="s">
        <v>1583</v>
      </c>
      <c r="F1964" t="s">
        <v>1584</v>
      </c>
      <c r="G1964" s="4">
        <v>1</v>
      </c>
      <c r="H1964" t="s">
        <v>1863</v>
      </c>
    </row>
    <row r="1965" spans="1:8" x14ac:dyDescent="0.35">
      <c r="A1965" t="s">
        <v>8</v>
      </c>
      <c r="B1965" t="s">
        <v>1579</v>
      </c>
      <c r="C1965">
        <v>6</v>
      </c>
      <c r="D1965">
        <v>-194.768</v>
      </c>
      <c r="E1965" t="s">
        <v>1580</v>
      </c>
      <c r="F1965" t="s">
        <v>1581</v>
      </c>
      <c r="G1965" s="4">
        <v>1</v>
      </c>
      <c r="H1965" t="s">
        <v>1864</v>
      </c>
    </row>
    <row r="1966" spans="1:8" x14ac:dyDescent="0.35">
      <c r="A1966" t="s">
        <v>8</v>
      </c>
      <c r="B1966" t="s">
        <v>1579</v>
      </c>
      <c r="C1966">
        <v>6</v>
      </c>
      <c r="D1966">
        <v>-191.34899999999999</v>
      </c>
      <c r="E1966" t="s">
        <v>1580</v>
      </c>
      <c r="F1966" t="s">
        <v>1586</v>
      </c>
      <c r="G1966" s="4">
        <v>3</v>
      </c>
      <c r="H1966" t="s">
        <v>1865</v>
      </c>
    </row>
    <row r="1967" spans="1:8" x14ac:dyDescent="0.35">
      <c r="A1967" t="s">
        <v>8</v>
      </c>
      <c r="B1967" t="s">
        <v>1579</v>
      </c>
      <c r="C1967">
        <v>6</v>
      </c>
      <c r="D1967">
        <v>-188.93799999999999</v>
      </c>
      <c r="E1967" t="s">
        <v>1580</v>
      </c>
      <c r="F1967" t="s">
        <v>1588</v>
      </c>
      <c r="G1967" s="4">
        <v>2</v>
      </c>
      <c r="H1967" t="s">
        <v>139</v>
      </c>
    </row>
    <row r="1968" spans="1:8" x14ac:dyDescent="0.35">
      <c r="A1968" t="s">
        <v>8</v>
      </c>
      <c r="B1968" t="s">
        <v>1579</v>
      </c>
      <c r="C1968">
        <v>6</v>
      </c>
      <c r="D1968">
        <v>-188.797</v>
      </c>
      <c r="E1968" t="s">
        <v>1580</v>
      </c>
      <c r="F1968" t="s">
        <v>1603</v>
      </c>
      <c r="G1968" s="4">
        <v>4</v>
      </c>
      <c r="H1968" t="s">
        <v>1866</v>
      </c>
    </row>
    <row r="1969" spans="1:8" x14ac:dyDescent="0.35">
      <c r="A1969" t="s">
        <v>8</v>
      </c>
      <c r="B1969" t="s">
        <v>1579</v>
      </c>
      <c r="C1969">
        <v>6</v>
      </c>
      <c r="D1969">
        <v>-184.071</v>
      </c>
      <c r="E1969" t="s">
        <v>1583</v>
      </c>
      <c r="F1969" t="s">
        <v>1600</v>
      </c>
      <c r="G1969" s="4">
        <v>4</v>
      </c>
      <c r="H1969" t="s">
        <v>1867</v>
      </c>
    </row>
    <row r="1970" spans="1:8" x14ac:dyDescent="0.35">
      <c r="A1970" t="s">
        <v>8</v>
      </c>
      <c r="B1970" t="s">
        <v>1579</v>
      </c>
      <c r="C1970">
        <v>6</v>
      </c>
      <c r="D1970">
        <v>-183.09299999999999</v>
      </c>
      <c r="E1970" t="s">
        <v>1591</v>
      </c>
      <c r="F1970" t="s">
        <v>1594</v>
      </c>
      <c r="G1970" s="4">
        <v>3</v>
      </c>
      <c r="H1970" t="s">
        <v>1868</v>
      </c>
    </row>
    <row r="1971" spans="1:8" x14ac:dyDescent="0.35">
      <c r="A1971" t="s">
        <v>8</v>
      </c>
      <c r="B1971" t="s">
        <v>1579</v>
      </c>
      <c r="C1971">
        <v>6</v>
      </c>
      <c r="D1971">
        <v>-177.16099999999901</v>
      </c>
      <c r="E1971" t="s">
        <v>1580</v>
      </c>
      <c r="F1971" t="s">
        <v>1586</v>
      </c>
      <c r="G1971" s="4">
        <v>3</v>
      </c>
      <c r="H1971" t="s">
        <v>851</v>
      </c>
    </row>
    <row r="1972" spans="1:8" x14ac:dyDescent="0.35">
      <c r="A1972" t="s">
        <v>8</v>
      </c>
      <c r="B1972" t="s">
        <v>1579</v>
      </c>
      <c r="C1972">
        <v>6</v>
      </c>
      <c r="D1972">
        <v>-176.58500000000001</v>
      </c>
      <c r="E1972" t="s">
        <v>1580</v>
      </c>
      <c r="F1972" t="s">
        <v>1603</v>
      </c>
      <c r="G1972" s="4">
        <v>4</v>
      </c>
      <c r="H1972" t="s">
        <v>1869</v>
      </c>
    </row>
    <row r="1973" spans="1:8" x14ac:dyDescent="0.35">
      <c r="A1973" t="s">
        <v>8</v>
      </c>
      <c r="B1973" t="s">
        <v>1579</v>
      </c>
      <c r="C1973">
        <v>6</v>
      </c>
      <c r="D1973">
        <v>-171.87099999999899</v>
      </c>
      <c r="E1973" t="s">
        <v>1583</v>
      </c>
      <c r="F1973" t="s">
        <v>1584</v>
      </c>
      <c r="G1973" s="4">
        <v>1</v>
      </c>
      <c r="H1973" t="s">
        <v>1870</v>
      </c>
    </row>
    <row r="1974" spans="1:8" x14ac:dyDescent="0.35">
      <c r="A1974" t="s">
        <v>8</v>
      </c>
      <c r="B1974" t="s">
        <v>1579</v>
      </c>
      <c r="C1974">
        <v>6</v>
      </c>
      <c r="D1974">
        <v>-169.88900000000001</v>
      </c>
      <c r="E1974" t="s">
        <v>1583</v>
      </c>
      <c r="F1974" t="s">
        <v>1589</v>
      </c>
      <c r="G1974" s="4">
        <v>3</v>
      </c>
      <c r="H1974" t="s">
        <v>1142</v>
      </c>
    </row>
    <row r="1975" spans="1:8" x14ac:dyDescent="0.35">
      <c r="A1975" t="s">
        <v>8</v>
      </c>
      <c r="B1975" t="s">
        <v>1579</v>
      </c>
      <c r="C1975">
        <v>6</v>
      </c>
      <c r="D1975">
        <v>-168.71099999999899</v>
      </c>
      <c r="E1975" t="s">
        <v>1591</v>
      </c>
      <c r="F1975" t="s">
        <v>1596</v>
      </c>
      <c r="G1975" s="4">
        <v>2</v>
      </c>
      <c r="H1975" t="s">
        <v>1871</v>
      </c>
    </row>
    <row r="1976" spans="1:8" x14ac:dyDescent="0.35">
      <c r="A1976" t="s">
        <v>8</v>
      </c>
      <c r="B1976" t="s">
        <v>1579</v>
      </c>
      <c r="C1976">
        <v>6</v>
      </c>
      <c r="D1976">
        <v>-164.041</v>
      </c>
      <c r="E1976" t="s">
        <v>1591</v>
      </c>
      <c r="F1976" t="s">
        <v>1605</v>
      </c>
      <c r="G1976" s="4">
        <v>4</v>
      </c>
      <c r="H1976">
        <v>98</v>
      </c>
    </row>
    <row r="1977" spans="1:8" x14ac:dyDescent="0.35">
      <c r="A1977" t="s">
        <v>8</v>
      </c>
      <c r="B1977" t="s">
        <v>1579</v>
      </c>
      <c r="C1977">
        <v>6</v>
      </c>
      <c r="D1977">
        <v>-159.917</v>
      </c>
      <c r="E1977" t="s">
        <v>1591</v>
      </c>
      <c r="F1977" t="s">
        <v>1594</v>
      </c>
      <c r="G1977" s="4">
        <v>3</v>
      </c>
      <c r="H1977" t="s">
        <v>1872</v>
      </c>
    </row>
    <row r="1978" spans="1:8" x14ac:dyDescent="0.35">
      <c r="A1978" t="s">
        <v>8</v>
      </c>
      <c r="B1978" t="s">
        <v>1579</v>
      </c>
      <c r="C1978">
        <v>6</v>
      </c>
      <c r="D1978">
        <v>-159.83500000000001</v>
      </c>
      <c r="E1978" t="s">
        <v>1591</v>
      </c>
      <c r="F1978" t="s">
        <v>1596</v>
      </c>
      <c r="G1978" s="4">
        <v>2</v>
      </c>
      <c r="H1978" t="s">
        <v>1873</v>
      </c>
    </row>
    <row r="1979" spans="1:8" x14ac:dyDescent="0.35">
      <c r="A1979" t="s">
        <v>8</v>
      </c>
      <c r="B1979" t="s">
        <v>1579</v>
      </c>
      <c r="C1979">
        <v>6</v>
      </c>
      <c r="D1979">
        <v>-154.77000000000001</v>
      </c>
      <c r="E1979" t="s">
        <v>1591</v>
      </c>
      <c r="F1979" t="s">
        <v>1594</v>
      </c>
      <c r="G1979" s="4">
        <v>3</v>
      </c>
      <c r="H1979" t="s">
        <v>1874</v>
      </c>
    </row>
    <row r="1980" spans="1:8" x14ac:dyDescent="0.35">
      <c r="A1980" t="s">
        <v>8</v>
      </c>
      <c r="B1980" t="s">
        <v>1579</v>
      </c>
      <c r="C1980">
        <v>6</v>
      </c>
      <c r="D1980">
        <v>-150.017</v>
      </c>
      <c r="E1980" t="s">
        <v>1580</v>
      </c>
      <c r="F1980" t="s">
        <v>1586</v>
      </c>
      <c r="G1980" s="4">
        <v>3</v>
      </c>
      <c r="H1980" t="s">
        <v>1875</v>
      </c>
    </row>
    <row r="1981" spans="1:8" x14ac:dyDescent="0.35">
      <c r="A1981" t="s">
        <v>8</v>
      </c>
      <c r="B1981" t="s">
        <v>1579</v>
      </c>
      <c r="C1981">
        <v>6</v>
      </c>
      <c r="D1981">
        <v>-143.79499999999999</v>
      </c>
      <c r="E1981" t="s">
        <v>1580</v>
      </c>
      <c r="F1981" t="s">
        <v>1603</v>
      </c>
      <c r="G1981" s="4">
        <v>4</v>
      </c>
      <c r="H1981" t="s">
        <v>1876</v>
      </c>
    </row>
    <row r="1982" spans="1:8" x14ac:dyDescent="0.35">
      <c r="A1982" t="s">
        <v>8</v>
      </c>
      <c r="B1982" t="s">
        <v>1579</v>
      </c>
      <c r="C1982">
        <v>6</v>
      </c>
      <c r="D1982">
        <v>-143.25899999999999</v>
      </c>
      <c r="E1982" t="s">
        <v>1591</v>
      </c>
      <c r="F1982" t="s">
        <v>1594</v>
      </c>
      <c r="G1982" s="4">
        <v>3</v>
      </c>
      <c r="H1982" t="s">
        <v>1877</v>
      </c>
    </row>
    <row r="1983" spans="1:8" x14ac:dyDescent="0.35">
      <c r="A1983" t="s">
        <v>8</v>
      </c>
      <c r="B1983" t="s">
        <v>1579</v>
      </c>
      <c r="C1983">
        <v>6</v>
      </c>
      <c r="D1983">
        <v>-140.68199999999999</v>
      </c>
      <c r="E1983" t="s">
        <v>1583</v>
      </c>
      <c r="F1983" t="s">
        <v>1608</v>
      </c>
      <c r="G1983" s="4">
        <v>2</v>
      </c>
      <c r="H1983" t="s">
        <v>415</v>
      </c>
    </row>
    <row r="1984" spans="1:8" x14ac:dyDescent="0.35">
      <c r="A1984" t="s">
        <v>8</v>
      </c>
      <c r="B1984" t="s">
        <v>1579</v>
      </c>
      <c r="C1984">
        <v>6</v>
      </c>
      <c r="D1984">
        <v>-139.91499999999999</v>
      </c>
      <c r="E1984" t="s">
        <v>1591</v>
      </c>
      <c r="F1984" t="s">
        <v>1605</v>
      </c>
      <c r="G1984" s="4">
        <v>4</v>
      </c>
      <c r="H1984" t="s">
        <v>1282</v>
      </c>
    </row>
    <row r="1985" spans="1:8" x14ac:dyDescent="0.35">
      <c r="A1985" t="s">
        <v>8</v>
      </c>
      <c r="B1985" t="s">
        <v>1579</v>
      </c>
      <c r="C1985">
        <v>6</v>
      </c>
      <c r="D1985">
        <v>-135.77500000000001</v>
      </c>
      <c r="E1985" t="s">
        <v>1580</v>
      </c>
      <c r="F1985" t="s">
        <v>1581</v>
      </c>
      <c r="G1985" s="4">
        <v>1</v>
      </c>
      <c r="H1985" t="s">
        <v>1878</v>
      </c>
    </row>
    <row r="1986" spans="1:8" x14ac:dyDescent="0.35">
      <c r="A1986" t="s">
        <v>8</v>
      </c>
      <c r="B1986" t="s">
        <v>1579</v>
      </c>
      <c r="C1986">
        <v>6</v>
      </c>
      <c r="D1986">
        <v>-135.03299999999999</v>
      </c>
      <c r="E1986" t="s">
        <v>1580</v>
      </c>
      <c r="F1986" t="s">
        <v>1586</v>
      </c>
      <c r="G1986" s="4">
        <v>3</v>
      </c>
      <c r="H1986" t="s">
        <v>44</v>
      </c>
    </row>
    <row r="1987" spans="1:8" x14ac:dyDescent="0.35">
      <c r="A1987" t="s">
        <v>8</v>
      </c>
      <c r="B1987" t="s">
        <v>1579</v>
      </c>
      <c r="C1987">
        <v>6</v>
      </c>
      <c r="D1987">
        <v>-125.685</v>
      </c>
      <c r="E1987" t="s">
        <v>1591</v>
      </c>
      <c r="F1987" t="s">
        <v>1594</v>
      </c>
      <c r="G1987" s="4">
        <v>3</v>
      </c>
      <c r="H1987" t="s">
        <v>1879</v>
      </c>
    </row>
    <row r="1988" spans="1:8" x14ac:dyDescent="0.35">
      <c r="A1988" t="s">
        <v>8</v>
      </c>
      <c r="B1988" t="s">
        <v>1579</v>
      </c>
      <c r="C1988">
        <v>6</v>
      </c>
      <c r="D1988">
        <v>-120.83199999999999</v>
      </c>
      <c r="E1988" t="s">
        <v>1591</v>
      </c>
      <c r="F1988" t="s">
        <v>1592</v>
      </c>
      <c r="G1988" s="4">
        <v>1</v>
      </c>
      <c r="H1988" t="s">
        <v>1880</v>
      </c>
    </row>
    <row r="1989" spans="1:8" x14ac:dyDescent="0.35">
      <c r="A1989" t="s">
        <v>8</v>
      </c>
      <c r="B1989" t="s">
        <v>1579</v>
      </c>
      <c r="C1989">
        <v>6</v>
      </c>
      <c r="D1989">
        <v>-111.068</v>
      </c>
      <c r="E1989" t="s">
        <v>1591</v>
      </c>
      <c r="F1989" t="s">
        <v>1596</v>
      </c>
      <c r="G1989" s="4">
        <v>2</v>
      </c>
      <c r="H1989" t="s">
        <v>1881</v>
      </c>
    </row>
    <row r="1990" spans="1:8" x14ac:dyDescent="0.35">
      <c r="A1990" t="s">
        <v>8</v>
      </c>
      <c r="B1990" t="s">
        <v>1579</v>
      </c>
      <c r="C1990">
        <v>6</v>
      </c>
      <c r="D1990">
        <v>-104.221</v>
      </c>
      <c r="E1990" t="s">
        <v>1591</v>
      </c>
      <c r="F1990" t="s">
        <v>1594</v>
      </c>
      <c r="G1990" s="4">
        <v>3</v>
      </c>
      <c r="H1990" t="s">
        <v>1882</v>
      </c>
    </row>
    <row r="1991" spans="1:8" x14ac:dyDescent="0.35">
      <c r="A1991" t="s">
        <v>8</v>
      </c>
      <c r="B1991" t="s">
        <v>1579</v>
      </c>
      <c r="C1991">
        <v>6</v>
      </c>
      <c r="D1991">
        <v>-94.393999999999906</v>
      </c>
      <c r="E1991" t="s">
        <v>1591</v>
      </c>
      <c r="F1991" t="s">
        <v>1592</v>
      </c>
      <c r="G1991" s="4">
        <v>1</v>
      </c>
      <c r="H1991" t="s">
        <v>1883</v>
      </c>
    </row>
    <row r="1992" spans="1:8" x14ac:dyDescent="0.35">
      <c r="A1992" t="s">
        <v>8</v>
      </c>
      <c r="B1992" t="s">
        <v>1579</v>
      </c>
      <c r="C1992">
        <v>6</v>
      </c>
      <c r="D1992">
        <v>-74.367999999999995</v>
      </c>
      <c r="E1992" t="s">
        <v>1580</v>
      </c>
      <c r="F1992" t="s">
        <v>1588</v>
      </c>
      <c r="G1992" s="4">
        <v>2</v>
      </c>
      <c r="H1992" t="s">
        <v>1884</v>
      </c>
    </row>
    <row r="1993" spans="1:8" x14ac:dyDescent="0.35">
      <c r="A1993" t="s">
        <v>8</v>
      </c>
      <c r="B1993" t="s">
        <v>1579</v>
      </c>
      <c r="C1993">
        <v>6</v>
      </c>
      <c r="D1993">
        <v>-74.093000000000004</v>
      </c>
      <c r="E1993" t="s">
        <v>1591</v>
      </c>
      <c r="F1993" t="s">
        <v>1594</v>
      </c>
      <c r="G1993" s="4">
        <v>3</v>
      </c>
      <c r="H1993" t="s">
        <v>1885</v>
      </c>
    </row>
    <row r="1994" spans="1:8" x14ac:dyDescent="0.35">
      <c r="A1994" t="s">
        <v>8</v>
      </c>
      <c r="B1994" t="s">
        <v>1579</v>
      </c>
      <c r="C1994">
        <v>6</v>
      </c>
      <c r="D1994">
        <v>-68.786000000000001</v>
      </c>
      <c r="E1994" t="s">
        <v>1580</v>
      </c>
      <c r="F1994" t="s">
        <v>1586</v>
      </c>
      <c r="G1994" s="4">
        <v>3</v>
      </c>
      <c r="H1994" t="s">
        <v>1886</v>
      </c>
    </row>
    <row r="1995" spans="1:8" x14ac:dyDescent="0.35">
      <c r="A1995" t="s">
        <v>8</v>
      </c>
      <c r="B1995" t="s">
        <v>1579</v>
      </c>
      <c r="C1995">
        <v>6</v>
      </c>
      <c r="D1995">
        <v>-68.766000000000005</v>
      </c>
      <c r="E1995" t="s">
        <v>1591</v>
      </c>
      <c r="F1995" t="s">
        <v>1596</v>
      </c>
      <c r="G1995" s="4">
        <v>2</v>
      </c>
      <c r="H1995" t="s">
        <v>1887</v>
      </c>
    </row>
    <row r="1996" spans="1:8" x14ac:dyDescent="0.35">
      <c r="A1996" t="s">
        <v>8</v>
      </c>
      <c r="B1996" t="s">
        <v>1579</v>
      </c>
      <c r="C1996">
        <v>6</v>
      </c>
      <c r="D1996">
        <v>-64.953999999999994</v>
      </c>
      <c r="E1996" t="s">
        <v>1580</v>
      </c>
      <c r="F1996" t="s">
        <v>1588</v>
      </c>
      <c r="G1996" s="4">
        <v>2</v>
      </c>
      <c r="H1996" t="s">
        <v>1888</v>
      </c>
    </row>
    <row r="1997" spans="1:8" x14ac:dyDescent="0.35">
      <c r="A1997" t="s">
        <v>8</v>
      </c>
      <c r="B1997" t="s">
        <v>1579</v>
      </c>
      <c r="C1997">
        <v>6</v>
      </c>
      <c r="D1997">
        <v>-64.509</v>
      </c>
      <c r="E1997" t="s">
        <v>1591</v>
      </c>
      <c r="F1997" t="s">
        <v>1605</v>
      </c>
      <c r="G1997" s="4">
        <v>4</v>
      </c>
      <c r="H1997" t="s">
        <v>140</v>
      </c>
    </row>
    <row r="1998" spans="1:8" x14ac:dyDescent="0.35">
      <c r="A1998" t="s">
        <v>8</v>
      </c>
      <c r="B1998" t="s">
        <v>1579</v>
      </c>
      <c r="C1998">
        <v>6</v>
      </c>
      <c r="D1998">
        <v>-62.731000000000002</v>
      </c>
      <c r="E1998" t="s">
        <v>1591</v>
      </c>
      <c r="F1998" t="s">
        <v>1596</v>
      </c>
      <c r="G1998" s="4">
        <v>2</v>
      </c>
      <c r="H1998" t="s">
        <v>1889</v>
      </c>
    </row>
    <row r="1999" spans="1:8" x14ac:dyDescent="0.35">
      <c r="A1999" t="s">
        <v>8</v>
      </c>
      <c r="B1999" t="s">
        <v>1579</v>
      </c>
      <c r="C1999">
        <v>6</v>
      </c>
      <c r="D1999">
        <v>-62.680999999999997</v>
      </c>
      <c r="E1999" t="s">
        <v>1580</v>
      </c>
      <c r="F1999" t="s">
        <v>1603</v>
      </c>
      <c r="G1999" s="4">
        <v>4</v>
      </c>
      <c r="H1999" t="s">
        <v>1890</v>
      </c>
    </row>
    <row r="2000" spans="1:8" x14ac:dyDescent="0.35">
      <c r="A2000" t="s">
        <v>8</v>
      </c>
      <c r="B2000" t="s">
        <v>1579</v>
      </c>
      <c r="C2000">
        <v>6</v>
      </c>
      <c r="D2000">
        <v>-52.286000000000001</v>
      </c>
      <c r="E2000" t="s">
        <v>1580</v>
      </c>
      <c r="F2000" t="s">
        <v>1588</v>
      </c>
      <c r="G2000" s="4">
        <v>2</v>
      </c>
      <c r="H2000" t="s">
        <v>1891</v>
      </c>
    </row>
    <row r="2001" spans="1:8" x14ac:dyDescent="0.35">
      <c r="A2001" t="s">
        <v>8</v>
      </c>
      <c r="B2001" t="s">
        <v>1579</v>
      </c>
      <c r="C2001">
        <v>6</v>
      </c>
      <c r="D2001">
        <v>-43.075000000000003</v>
      </c>
      <c r="E2001" t="s">
        <v>1591</v>
      </c>
      <c r="F2001" t="s">
        <v>1594</v>
      </c>
      <c r="G2001" s="4">
        <v>3</v>
      </c>
      <c r="H2001" t="s">
        <v>1892</v>
      </c>
    </row>
    <row r="2002" spans="1:8" x14ac:dyDescent="0.35">
      <c r="A2002" t="s">
        <v>8</v>
      </c>
      <c r="B2002" t="s">
        <v>1579</v>
      </c>
      <c r="C2002">
        <v>6</v>
      </c>
      <c r="D2002">
        <v>-37.914999999999999</v>
      </c>
      <c r="E2002" t="s">
        <v>1580</v>
      </c>
      <c r="F2002" t="s">
        <v>1603</v>
      </c>
      <c r="G2002" s="4">
        <v>4</v>
      </c>
      <c r="H2002" t="s">
        <v>1893</v>
      </c>
    </row>
    <row r="2003" spans="1:8" x14ac:dyDescent="0.35">
      <c r="A2003" t="s">
        <v>8</v>
      </c>
      <c r="B2003" t="s">
        <v>1579</v>
      </c>
      <c r="C2003">
        <v>6</v>
      </c>
      <c r="D2003">
        <v>-28.706</v>
      </c>
      <c r="E2003" t="s">
        <v>1580</v>
      </c>
      <c r="F2003" t="s">
        <v>1586</v>
      </c>
      <c r="G2003" s="4">
        <v>3</v>
      </c>
      <c r="H2003" t="s">
        <v>1894</v>
      </c>
    </row>
    <row r="2004" spans="1:8" x14ac:dyDescent="0.35">
      <c r="A2004" t="s">
        <v>8</v>
      </c>
      <c r="B2004" t="s">
        <v>1579</v>
      </c>
      <c r="C2004">
        <v>6</v>
      </c>
      <c r="D2004">
        <v>47.89</v>
      </c>
      <c r="E2004" t="s">
        <v>1580</v>
      </c>
      <c r="F2004" t="s">
        <v>1603</v>
      </c>
      <c r="G2004" s="4">
        <v>4</v>
      </c>
      <c r="H2004" t="s">
        <v>1895</v>
      </c>
    </row>
    <row r="2005" spans="1:8" x14ac:dyDescent="0.35">
      <c r="A2005" t="s">
        <v>8</v>
      </c>
      <c r="B2005" t="s">
        <v>1579</v>
      </c>
      <c r="C2005">
        <v>6</v>
      </c>
      <c r="D2005">
        <v>118.976</v>
      </c>
      <c r="E2005" t="s">
        <v>1580</v>
      </c>
      <c r="F2005" t="s">
        <v>1586</v>
      </c>
      <c r="G2005" s="4">
        <v>3</v>
      </c>
      <c r="H2005" t="s">
        <v>1896</v>
      </c>
    </row>
    <row r="2006" spans="1:8" x14ac:dyDescent="0.35">
      <c r="A2006" t="s">
        <v>8</v>
      </c>
      <c r="B2006" t="s">
        <v>1579</v>
      </c>
      <c r="C2006">
        <v>6</v>
      </c>
      <c r="D2006">
        <v>131.85499999999999</v>
      </c>
      <c r="E2006" t="s">
        <v>1591</v>
      </c>
      <c r="F2006" t="s">
        <v>1592</v>
      </c>
      <c r="G2006" s="4">
        <v>1</v>
      </c>
      <c r="H2006" t="s">
        <v>1897</v>
      </c>
    </row>
    <row r="2007" spans="1:8" x14ac:dyDescent="0.35">
      <c r="A2007" t="s">
        <v>8</v>
      </c>
      <c r="B2007" t="s">
        <v>1579</v>
      </c>
      <c r="C2007">
        <v>6</v>
      </c>
      <c r="D2007">
        <v>188.35400000000001</v>
      </c>
      <c r="E2007" t="s">
        <v>1580</v>
      </c>
      <c r="F2007" t="s">
        <v>1603</v>
      </c>
      <c r="G2007" s="4">
        <v>4</v>
      </c>
      <c r="H2007" t="s">
        <v>1898</v>
      </c>
    </row>
    <row r="2008" spans="1:8" x14ac:dyDescent="0.35">
      <c r="A2008" t="s">
        <v>8</v>
      </c>
      <c r="B2008" t="s">
        <v>1579</v>
      </c>
      <c r="C2008">
        <v>6</v>
      </c>
      <c r="D2008">
        <v>225.05500000000001</v>
      </c>
      <c r="E2008" t="s">
        <v>1591</v>
      </c>
      <c r="F2008" t="s">
        <v>1592</v>
      </c>
      <c r="G2008" s="4">
        <v>1</v>
      </c>
      <c r="H2008" t="s">
        <v>1899</v>
      </c>
    </row>
    <row r="2009" spans="1:8" x14ac:dyDescent="0.35">
      <c r="A2009" t="s">
        <v>8</v>
      </c>
      <c r="B2009" t="s">
        <v>1579</v>
      </c>
      <c r="C2009">
        <v>6</v>
      </c>
      <c r="D2009">
        <v>232.46599999999901</v>
      </c>
      <c r="E2009" t="s">
        <v>1580</v>
      </c>
      <c r="F2009" t="s">
        <v>1603</v>
      </c>
      <c r="G2009" s="4">
        <v>4</v>
      </c>
      <c r="H2009" t="s">
        <v>1900</v>
      </c>
    </row>
    <row r="2010" spans="1:8" x14ac:dyDescent="0.35">
      <c r="A2010" t="s">
        <v>1901</v>
      </c>
      <c r="B2010" t="s">
        <v>1902</v>
      </c>
      <c r="C2010">
        <v>2</v>
      </c>
      <c r="D2010">
        <v>-368.87299999999999</v>
      </c>
      <c r="E2010" t="s">
        <v>1903</v>
      </c>
      <c r="F2010" t="s">
        <v>1904</v>
      </c>
      <c r="G2010" s="4">
        <v>3</v>
      </c>
      <c r="H2010" t="s">
        <v>1905</v>
      </c>
    </row>
    <row r="2011" spans="1:8" x14ac:dyDescent="0.35">
      <c r="A2011" t="s">
        <v>1901</v>
      </c>
      <c r="B2011" t="s">
        <v>1902</v>
      </c>
      <c r="C2011">
        <v>2</v>
      </c>
      <c r="D2011">
        <v>-365.255</v>
      </c>
      <c r="E2011" t="s">
        <v>1903</v>
      </c>
      <c r="F2011" t="s">
        <v>1906</v>
      </c>
      <c r="G2011" s="4">
        <v>1</v>
      </c>
      <c r="H2011" t="s">
        <v>1907</v>
      </c>
    </row>
    <row r="2012" spans="1:8" x14ac:dyDescent="0.35">
      <c r="A2012" t="s">
        <v>1901</v>
      </c>
      <c r="B2012" t="s">
        <v>1902</v>
      </c>
      <c r="C2012">
        <v>2</v>
      </c>
      <c r="D2012">
        <v>-363.96699999999998</v>
      </c>
      <c r="E2012" t="s">
        <v>1908</v>
      </c>
      <c r="F2012" t="s">
        <v>1909</v>
      </c>
      <c r="G2012" s="4">
        <v>4</v>
      </c>
      <c r="H2012" t="s">
        <v>1910</v>
      </c>
    </row>
    <row r="2013" spans="1:8" x14ac:dyDescent="0.35">
      <c r="A2013" t="s">
        <v>1901</v>
      </c>
      <c r="B2013" t="s">
        <v>1902</v>
      </c>
      <c r="C2013">
        <v>2</v>
      </c>
      <c r="D2013">
        <v>-363.51799999999997</v>
      </c>
      <c r="E2013" t="s">
        <v>1908</v>
      </c>
      <c r="F2013" t="s">
        <v>1911</v>
      </c>
      <c r="G2013" s="4">
        <v>3</v>
      </c>
      <c r="H2013" t="s">
        <v>1912</v>
      </c>
    </row>
    <row r="2014" spans="1:8" x14ac:dyDescent="0.35">
      <c r="A2014" t="s">
        <v>1901</v>
      </c>
      <c r="B2014" t="s">
        <v>1902</v>
      </c>
      <c r="C2014">
        <v>2</v>
      </c>
      <c r="D2014">
        <v>-358.524</v>
      </c>
      <c r="E2014" t="s">
        <v>1903</v>
      </c>
      <c r="F2014" t="s">
        <v>1906</v>
      </c>
      <c r="G2014" s="4">
        <v>1</v>
      </c>
      <c r="H2014" t="s">
        <v>1913</v>
      </c>
    </row>
    <row r="2015" spans="1:8" x14ac:dyDescent="0.35">
      <c r="A2015" t="s">
        <v>1901</v>
      </c>
      <c r="B2015" t="s">
        <v>1902</v>
      </c>
      <c r="C2015">
        <v>2</v>
      </c>
      <c r="D2015">
        <v>-357.63699999999898</v>
      </c>
      <c r="E2015" t="s">
        <v>1908</v>
      </c>
      <c r="F2015" t="s">
        <v>1911</v>
      </c>
      <c r="G2015" s="4">
        <v>3</v>
      </c>
      <c r="H2015" t="s">
        <v>1914</v>
      </c>
    </row>
    <row r="2016" spans="1:8" x14ac:dyDescent="0.35">
      <c r="A2016" t="s">
        <v>1901</v>
      </c>
      <c r="B2016" t="s">
        <v>1902</v>
      </c>
      <c r="C2016">
        <v>2</v>
      </c>
      <c r="D2016">
        <v>-356.642</v>
      </c>
      <c r="E2016" t="s">
        <v>1908</v>
      </c>
      <c r="F2016" t="s">
        <v>1915</v>
      </c>
      <c r="G2016" s="4">
        <v>2</v>
      </c>
      <c r="H2016" t="s">
        <v>1916</v>
      </c>
    </row>
    <row r="2017" spans="1:8" x14ac:dyDescent="0.35">
      <c r="A2017" t="s">
        <v>1901</v>
      </c>
      <c r="B2017" t="s">
        <v>1902</v>
      </c>
      <c r="C2017">
        <v>2</v>
      </c>
      <c r="D2017">
        <v>-355.904</v>
      </c>
      <c r="E2017" t="s">
        <v>1903</v>
      </c>
      <c r="F2017" t="s">
        <v>1917</v>
      </c>
      <c r="G2017" s="4">
        <v>4</v>
      </c>
      <c r="H2017" t="s">
        <v>1918</v>
      </c>
    </row>
    <row r="2018" spans="1:8" x14ac:dyDescent="0.35">
      <c r="A2018" t="s">
        <v>1901</v>
      </c>
      <c r="B2018" t="s">
        <v>1902</v>
      </c>
      <c r="C2018">
        <v>2</v>
      </c>
      <c r="D2018">
        <v>-355.69900000000001</v>
      </c>
      <c r="E2018" t="s">
        <v>1908</v>
      </c>
      <c r="F2018" t="s">
        <v>1909</v>
      </c>
      <c r="G2018" s="4">
        <v>4</v>
      </c>
      <c r="H2018" t="s">
        <v>1919</v>
      </c>
    </row>
    <row r="2019" spans="1:8" x14ac:dyDescent="0.35">
      <c r="A2019" t="s">
        <v>1901</v>
      </c>
      <c r="B2019" t="s">
        <v>1902</v>
      </c>
      <c r="C2019">
        <v>2</v>
      </c>
      <c r="D2019">
        <v>-347.97300000000001</v>
      </c>
      <c r="E2019" t="s">
        <v>1903</v>
      </c>
      <c r="F2019" t="s">
        <v>1920</v>
      </c>
      <c r="G2019" s="4">
        <v>2</v>
      </c>
      <c r="H2019" t="s">
        <v>1921</v>
      </c>
    </row>
    <row r="2020" spans="1:8" x14ac:dyDescent="0.35">
      <c r="A2020" t="s">
        <v>1901</v>
      </c>
      <c r="B2020" t="s">
        <v>1902</v>
      </c>
      <c r="C2020">
        <v>2</v>
      </c>
      <c r="D2020">
        <v>-340.53199999999998</v>
      </c>
      <c r="E2020" t="s">
        <v>1908</v>
      </c>
      <c r="F2020" t="s">
        <v>1922</v>
      </c>
      <c r="G2020" s="4">
        <v>1</v>
      </c>
      <c r="H2020" t="s">
        <v>1923</v>
      </c>
    </row>
    <row r="2021" spans="1:8" x14ac:dyDescent="0.35">
      <c r="A2021" t="s">
        <v>1901</v>
      </c>
      <c r="B2021" t="s">
        <v>1902</v>
      </c>
      <c r="C2021">
        <v>2</v>
      </c>
      <c r="D2021">
        <v>-337.93199999999899</v>
      </c>
      <c r="E2021" t="s">
        <v>1908</v>
      </c>
      <c r="F2021" t="s">
        <v>1911</v>
      </c>
      <c r="G2021" s="4">
        <v>3</v>
      </c>
      <c r="H2021" t="s">
        <v>1924</v>
      </c>
    </row>
    <row r="2022" spans="1:8" x14ac:dyDescent="0.35">
      <c r="A2022" t="s">
        <v>1901</v>
      </c>
      <c r="B2022" t="s">
        <v>1902</v>
      </c>
      <c r="C2022">
        <v>2</v>
      </c>
      <c r="D2022">
        <v>-335.24799999999999</v>
      </c>
      <c r="E2022" t="s">
        <v>1903</v>
      </c>
      <c r="F2022" t="s">
        <v>1920</v>
      </c>
      <c r="G2022" s="4">
        <v>2</v>
      </c>
      <c r="H2022" t="s">
        <v>1925</v>
      </c>
    </row>
    <row r="2023" spans="1:8" x14ac:dyDescent="0.35">
      <c r="A2023" t="s">
        <v>1901</v>
      </c>
      <c r="B2023" t="s">
        <v>1902</v>
      </c>
      <c r="C2023">
        <v>2</v>
      </c>
      <c r="D2023">
        <v>-330.10500000000002</v>
      </c>
      <c r="E2023" t="s">
        <v>1908</v>
      </c>
      <c r="F2023" t="s">
        <v>1915</v>
      </c>
      <c r="G2023" s="4">
        <v>2</v>
      </c>
      <c r="H2023" t="s">
        <v>1926</v>
      </c>
    </row>
    <row r="2024" spans="1:8" x14ac:dyDescent="0.35">
      <c r="A2024" t="s">
        <v>1901</v>
      </c>
      <c r="B2024" t="s">
        <v>1902</v>
      </c>
      <c r="C2024">
        <v>2</v>
      </c>
      <c r="D2024">
        <v>-329.96600000000001</v>
      </c>
      <c r="E2024" t="s">
        <v>1903</v>
      </c>
      <c r="F2024" t="s">
        <v>1904</v>
      </c>
      <c r="G2024" s="4">
        <v>3</v>
      </c>
      <c r="H2024" t="s">
        <v>1927</v>
      </c>
    </row>
    <row r="2025" spans="1:8" x14ac:dyDescent="0.35">
      <c r="A2025" t="s">
        <v>1901</v>
      </c>
      <c r="B2025" t="s">
        <v>1902</v>
      </c>
      <c r="C2025">
        <v>2</v>
      </c>
      <c r="D2025">
        <v>-327.863</v>
      </c>
      <c r="E2025" t="s">
        <v>1908</v>
      </c>
      <c r="F2025" t="s">
        <v>1922</v>
      </c>
      <c r="G2025" s="4">
        <v>1</v>
      </c>
      <c r="H2025" t="s">
        <v>900</v>
      </c>
    </row>
    <row r="2026" spans="1:8" x14ac:dyDescent="0.35">
      <c r="A2026" t="s">
        <v>1901</v>
      </c>
      <c r="B2026" t="s">
        <v>1902</v>
      </c>
      <c r="C2026">
        <v>2</v>
      </c>
      <c r="D2026">
        <v>-326.363</v>
      </c>
      <c r="E2026" t="s">
        <v>1903</v>
      </c>
      <c r="F2026" t="s">
        <v>1917</v>
      </c>
      <c r="G2026" s="4">
        <v>4</v>
      </c>
      <c r="H2026" t="s">
        <v>1928</v>
      </c>
    </row>
    <row r="2027" spans="1:8" x14ac:dyDescent="0.35">
      <c r="A2027" t="s">
        <v>1901</v>
      </c>
      <c r="B2027" t="s">
        <v>1902</v>
      </c>
      <c r="C2027">
        <v>2</v>
      </c>
      <c r="D2027">
        <v>-325.334</v>
      </c>
      <c r="E2027" t="s">
        <v>1908</v>
      </c>
      <c r="F2027" t="s">
        <v>1909</v>
      </c>
      <c r="G2027" s="4">
        <v>4</v>
      </c>
      <c r="H2027" t="s">
        <v>1929</v>
      </c>
    </row>
    <row r="2028" spans="1:8" x14ac:dyDescent="0.35">
      <c r="A2028" t="s">
        <v>1901</v>
      </c>
      <c r="B2028" t="s">
        <v>1902</v>
      </c>
      <c r="C2028">
        <v>2</v>
      </c>
      <c r="D2028">
        <v>-319.087999999999</v>
      </c>
      <c r="E2028" t="s">
        <v>1903</v>
      </c>
      <c r="F2028" t="s">
        <v>1904</v>
      </c>
      <c r="G2028" s="4">
        <v>3</v>
      </c>
      <c r="H2028" t="s">
        <v>1930</v>
      </c>
    </row>
    <row r="2029" spans="1:8" x14ac:dyDescent="0.35">
      <c r="A2029" t="s">
        <v>1901</v>
      </c>
      <c r="B2029" t="s">
        <v>1902</v>
      </c>
      <c r="C2029">
        <v>2</v>
      </c>
      <c r="D2029">
        <v>-317.33999999999997</v>
      </c>
      <c r="E2029" t="s">
        <v>1903</v>
      </c>
      <c r="F2029" t="s">
        <v>1906</v>
      </c>
      <c r="G2029" s="4">
        <v>1</v>
      </c>
      <c r="H2029" t="s">
        <v>1931</v>
      </c>
    </row>
    <row r="2030" spans="1:8" x14ac:dyDescent="0.35">
      <c r="A2030" t="s">
        <v>1901</v>
      </c>
      <c r="B2030" t="s">
        <v>1902</v>
      </c>
      <c r="C2030">
        <v>2</v>
      </c>
      <c r="D2030">
        <v>-312.54500000000002</v>
      </c>
      <c r="E2030" t="s">
        <v>1903</v>
      </c>
      <c r="F2030" t="s">
        <v>1906</v>
      </c>
      <c r="G2030" s="4">
        <v>1</v>
      </c>
      <c r="H2030" t="s">
        <v>1932</v>
      </c>
    </row>
    <row r="2031" spans="1:8" x14ac:dyDescent="0.35">
      <c r="A2031" t="s">
        <v>1901</v>
      </c>
      <c r="B2031" t="s">
        <v>1902</v>
      </c>
      <c r="C2031">
        <v>2</v>
      </c>
      <c r="D2031">
        <v>-312.27199999999999</v>
      </c>
      <c r="E2031" t="s">
        <v>1908</v>
      </c>
      <c r="F2031" t="s">
        <v>1915</v>
      </c>
      <c r="G2031" s="4">
        <v>2</v>
      </c>
      <c r="H2031" t="s">
        <v>1933</v>
      </c>
    </row>
    <row r="2032" spans="1:8" x14ac:dyDescent="0.35">
      <c r="A2032" t="s">
        <v>1901</v>
      </c>
      <c r="B2032" t="s">
        <v>1902</v>
      </c>
      <c r="C2032">
        <v>2</v>
      </c>
      <c r="D2032">
        <v>-307.082999999999</v>
      </c>
      <c r="E2032" t="s">
        <v>1908</v>
      </c>
      <c r="F2032" t="s">
        <v>1909</v>
      </c>
      <c r="G2032" s="4">
        <v>4</v>
      </c>
      <c r="H2032" t="s">
        <v>1934</v>
      </c>
    </row>
    <row r="2033" spans="1:8" x14ac:dyDescent="0.35">
      <c r="A2033" t="s">
        <v>1901</v>
      </c>
      <c r="B2033" t="s">
        <v>1902</v>
      </c>
      <c r="C2033">
        <v>2</v>
      </c>
      <c r="D2033">
        <v>-305.03100000000001</v>
      </c>
      <c r="E2033" t="s">
        <v>1903</v>
      </c>
      <c r="F2033" t="s">
        <v>1920</v>
      </c>
      <c r="G2033" s="4">
        <v>2</v>
      </c>
      <c r="H2033" t="s">
        <v>1935</v>
      </c>
    </row>
    <row r="2034" spans="1:8" x14ac:dyDescent="0.35">
      <c r="A2034" t="s">
        <v>1901</v>
      </c>
      <c r="B2034" t="s">
        <v>1902</v>
      </c>
      <c r="C2034">
        <v>2</v>
      </c>
      <c r="D2034">
        <v>-301.673</v>
      </c>
      <c r="E2034" t="s">
        <v>1908</v>
      </c>
      <c r="F2034" t="s">
        <v>1911</v>
      </c>
      <c r="G2034" s="4">
        <v>3</v>
      </c>
      <c r="H2034" t="s">
        <v>1936</v>
      </c>
    </row>
    <row r="2035" spans="1:8" x14ac:dyDescent="0.35">
      <c r="A2035" t="s">
        <v>1901</v>
      </c>
      <c r="B2035" t="s">
        <v>1902</v>
      </c>
      <c r="C2035">
        <v>2</v>
      </c>
      <c r="D2035">
        <v>-296.00400000000002</v>
      </c>
      <c r="E2035" t="s">
        <v>1908</v>
      </c>
      <c r="F2035" t="s">
        <v>1909</v>
      </c>
      <c r="G2035" s="4">
        <v>4</v>
      </c>
      <c r="H2035" t="s">
        <v>1937</v>
      </c>
    </row>
    <row r="2036" spans="1:8" x14ac:dyDescent="0.35">
      <c r="A2036" t="s">
        <v>1901</v>
      </c>
      <c r="B2036" t="s">
        <v>1902</v>
      </c>
      <c r="C2036">
        <v>2</v>
      </c>
      <c r="D2036">
        <v>-295.18700000000001</v>
      </c>
      <c r="E2036" t="s">
        <v>1903</v>
      </c>
      <c r="F2036" t="s">
        <v>1906</v>
      </c>
      <c r="G2036" s="4">
        <v>1</v>
      </c>
      <c r="H2036" t="s">
        <v>142</v>
      </c>
    </row>
    <row r="2037" spans="1:8" x14ac:dyDescent="0.35">
      <c r="A2037" t="s">
        <v>1901</v>
      </c>
      <c r="B2037" t="s">
        <v>1902</v>
      </c>
      <c r="C2037">
        <v>2</v>
      </c>
      <c r="D2037">
        <v>-293.92500000000001</v>
      </c>
      <c r="E2037" t="s">
        <v>1903</v>
      </c>
      <c r="F2037" t="s">
        <v>1917</v>
      </c>
      <c r="G2037" s="4">
        <v>4</v>
      </c>
      <c r="H2037" t="s">
        <v>1938</v>
      </c>
    </row>
    <row r="2038" spans="1:8" x14ac:dyDescent="0.35">
      <c r="A2038" t="s">
        <v>1901</v>
      </c>
      <c r="B2038" t="s">
        <v>1902</v>
      </c>
      <c r="C2038">
        <v>2</v>
      </c>
      <c r="D2038">
        <v>-291.86</v>
      </c>
      <c r="E2038" t="s">
        <v>1908</v>
      </c>
      <c r="F2038" t="s">
        <v>1922</v>
      </c>
      <c r="G2038" s="4">
        <v>1</v>
      </c>
      <c r="H2038" t="s">
        <v>1939</v>
      </c>
    </row>
    <row r="2039" spans="1:8" x14ac:dyDescent="0.35">
      <c r="A2039" t="s">
        <v>1901</v>
      </c>
      <c r="B2039" t="s">
        <v>1902</v>
      </c>
      <c r="C2039">
        <v>2</v>
      </c>
      <c r="D2039">
        <v>-290.47000000000003</v>
      </c>
      <c r="E2039" t="s">
        <v>1903</v>
      </c>
      <c r="F2039" t="s">
        <v>1906</v>
      </c>
      <c r="G2039" s="4">
        <v>1</v>
      </c>
      <c r="H2039" t="s">
        <v>1940</v>
      </c>
    </row>
    <row r="2040" spans="1:8" x14ac:dyDescent="0.35">
      <c r="A2040" t="s">
        <v>1901</v>
      </c>
      <c r="B2040" t="s">
        <v>1902</v>
      </c>
      <c r="C2040">
        <v>2</v>
      </c>
      <c r="D2040">
        <v>-289.13900000000001</v>
      </c>
      <c r="E2040" t="s">
        <v>1908</v>
      </c>
      <c r="F2040" t="s">
        <v>1922</v>
      </c>
      <c r="G2040" s="4">
        <v>1</v>
      </c>
      <c r="H2040" t="s">
        <v>140</v>
      </c>
    </row>
    <row r="2041" spans="1:8" x14ac:dyDescent="0.35">
      <c r="A2041" t="s">
        <v>1901</v>
      </c>
      <c r="B2041" t="s">
        <v>1902</v>
      </c>
      <c r="C2041">
        <v>2</v>
      </c>
      <c r="D2041">
        <v>-286.94400000000002</v>
      </c>
      <c r="E2041" t="s">
        <v>1903</v>
      </c>
      <c r="F2041" t="s">
        <v>1920</v>
      </c>
      <c r="G2041" s="4">
        <v>2</v>
      </c>
      <c r="H2041" t="s">
        <v>1941</v>
      </c>
    </row>
    <row r="2042" spans="1:8" x14ac:dyDescent="0.35">
      <c r="A2042" t="s">
        <v>1901</v>
      </c>
      <c r="B2042" t="s">
        <v>1902</v>
      </c>
      <c r="C2042">
        <v>2</v>
      </c>
      <c r="D2042">
        <v>-283.86500000000001</v>
      </c>
      <c r="E2042" t="s">
        <v>1903</v>
      </c>
      <c r="F2042" t="s">
        <v>1904</v>
      </c>
      <c r="G2042" s="4">
        <v>3</v>
      </c>
      <c r="H2042" t="s">
        <v>366</v>
      </c>
    </row>
    <row r="2043" spans="1:8" x14ac:dyDescent="0.35">
      <c r="A2043" t="s">
        <v>1901</v>
      </c>
      <c r="B2043" t="s">
        <v>1902</v>
      </c>
      <c r="C2043">
        <v>2</v>
      </c>
      <c r="D2043">
        <v>-274.27600000000001</v>
      </c>
      <c r="E2043" t="s">
        <v>1903</v>
      </c>
      <c r="F2043" t="s">
        <v>1906</v>
      </c>
      <c r="G2043" s="4">
        <v>1</v>
      </c>
      <c r="H2043" t="s">
        <v>1942</v>
      </c>
    </row>
    <row r="2044" spans="1:8" x14ac:dyDescent="0.35">
      <c r="A2044" t="s">
        <v>1901</v>
      </c>
      <c r="B2044" t="s">
        <v>1902</v>
      </c>
      <c r="C2044">
        <v>2</v>
      </c>
      <c r="D2044">
        <v>-270.30200000000002</v>
      </c>
      <c r="E2044" t="s">
        <v>1908</v>
      </c>
      <c r="F2044" t="s">
        <v>1909</v>
      </c>
      <c r="G2044" s="4">
        <v>4</v>
      </c>
      <c r="H2044" t="s">
        <v>1943</v>
      </c>
    </row>
    <row r="2045" spans="1:8" x14ac:dyDescent="0.35">
      <c r="A2045" t="s">
        <v>1901</v>
      </c>
      <c r="B2045" t="s">
        <v>1902</v>
      </c>
      <c r="C2045">
        <v>2</v>
      </c>
      <c r="D2045">
        <v>-268.86099999999999</v>
      </c>
      <c r="E2045" t="s">
        <v>1903</v>
      </c>
      <c r="F2045" t="s">
        <v>1920</v>
      </c>
      <c r="G2045" s="4">
        <v>2</v>
      </c>
      <c r="H2045" t="s">
        <v>1944</v>
      </c>
    </row>
    <row r="2046" spans="1:8" x14ac:dyDescent="0.35">
      <c r="A2046" t="s">
        <v>1901</v>
      </c>
      <c r="B2046" t="s">
        <v>1902</v>
      </c>
      <c r="C2046">
        <v>2</v>
      </c>
      <c r="D2046">
        <v>-258.005</v>
      </c>
      <c r="E2046" t="s">
        <v>1908</v>
      </c>
      <c r="F2046" t="s">
        <v>1909</v>
      </c>
      <c r="G2046" s="4">
        <v>4</v>
      </c>
      <c r="H2046" t="s">
        <v>1945</v>
      </c>
    </row>
    <row r="2047" spans="1:8" x14ac:dyDescent="0.35">
      <c r="A2047" t="s">
        <v>1901</v>
      </c>
      <c r="B2047" t="s">
        <v>1902</v>
      </c>
      <c r="C2047">
        <v>2</v>
      </c>
      <c r="D2047">
        <v>-256.39400000000001</v>
      </c>
      <c r="E2047" t="s">
        <v>1903</v>
      </c>
      <c r="F2047" t="s">
        <v>1920</v>
      </c>
      <c r="G2047" s="4">
        <v>2</v>
      </c>
      <c r="H2047" t="s">
        <v>1946</v>
      </c>
    </row>
    <row r="2048" spans="1:8" x14ac:dyDescent="0.35">
      <c r="A2048" t="s">
        <v>1901</v>
      </c>
      <c r="B2048" t="s">
        <v>1902</v>
      </c>
      <c r="C2048">
        <v>2</v>
      </c>
      <c r="D2048">
        <v>-247.655</v>
      </c>
      <c r="E2048" t="s">
        <v>1903</v>
      </c>
      <c r="F2048" t="s">
        <v>1906</v>
      </c>
      <c r="G2048" s="4">
        <v>1</v>
      </c>
      <c r="H2048" t="s">
        <v>1947</v>
      </c>
    </row>
    <row r="2049" spans="1:8" x14ac:dyDescent="0.35">
      <c r="A2049" t="s">
        <v>1901</v>
      </c>
      <c r="B2049" t="s">
        <v>1902</v>
      </c>
      <c r="C2049">
        <v>2</v>
      </c>
      <c r="D2049">
        <v>-243.709</v>
      </c>
      <c r="E2049" t="s">
        <v>1903</v>
      </c>
      <c r="F2049" t="s">
        <v>1920</v>
      </c>
      <c r="G2049" s="4">
        <v>2</v>
      </c>
      <c r="H2049" t="s">
        <v>1948</v>
      </c>
    </row>
    <row r="2050" spans="1:8" x14ac:dyDescent="0.35">
      <c r="A2050" t="s">
        <v>1901</v>
      </c>
      <c r="B2050" t="s">
        <v>1902</v>
      </c>
      <c r="C2050">
        <v>2</v>
      </c>
      <c r="D2050">
        <v>-240.50799999999899</v>
      </c>
      <c r="E2050" t="s">
        <v>1908</v>
      </c>
      <c r="F2050" t="s">
        <v>1911</v>
      </c>
      <c r="G2050" s="4">
        <v>3</v>
      </c>
      <c r="H2050" t="s">
        <v>1949</v>
      </c>
    </row>
    <row r="2051" spans="1:8" x14ac:dyDescent="0.35">
      <c r="A2051" t="s">
        <v>1901</v>
      </c>
      <c r="B2051" t="s">
        <v>1902</v>
      </c>
      <c r="C2051">
        <v>2</v>
      </c>
      <c r="D2051">
        <v>-231.25200000000001</v>
      </c>
      <c r="E2051" t="s">
        <v>1908</v>
      </c>
      <c r="F2051" t="s">
        <v>1909</v>
      </c>
      <c r="G2051" s="4">
        <v>4</v>
      </c>
      <c r="H2051" t="s">
        <v>1950</v>
      </c>
    </row>
    <row r="2052" spans="1:8" x14ac:dyDescent="0.35">
      <c r="A2052" t="s">
        <v>1901</v>
      </c>
      <c r="B2052" t="s">
        <v>1902</v>
      </c>
      <c r="C2052">
        <v>2</v>
      </c>
      <c r="D2052">
        <v>-231.005</v>
      </c>
      <c r="E2052" t="s">
        <v>1903</v>
      </c>
      <c r="F2052" t="s">
        <v>1920</v>
      </c>
      <c r="G2052" s="4">
        <v>2</v>
      </c>
      <c r="H2052" t="s">
        <v>1951</v>
      </c>
    </row>
    <row r="2053" spans="1:8" x14ac:dyDescent="0.35">
      <c r="A2053" t="s">
        <v>1901</v>
      </c>
      <c r="B2053" t="s">
        <v>1902</v>
      </c>
      <c r="C2053">
        <v>2</v>
      </c>
      <c r="D2053">
        <v>-228.678</v>
      </c>
      <c r="E2053" t="s">
        <v>1903</v>
      </c>
      <c r="F2053" t="s">
        <v>1906</v>
      </c>
      <c r="G2053" s="4">
        <v>1</v>
      </c>
      <c r="H2053" t="s">
        <v>1952</v>
      </c>
    </row>
    <row r="2054" spans="1:8" x14ac:dyDescent="0.35">
      <c r="A2054" t="s">
        <v>1901</v>
      </c>
      <c r="B2054" t="s">
        <v>1902</v>
      </c>
      <c r="C2054">
        <v>2</v>
      </c>
      <c r="D2054">
        <v>-223.91200000000001</v>
      </c>
      <c r="E2054" t="s">
        <v>1903</v>
      </c>
      <c r="F2054" t="s">
        <v>1904</v>
      </c>
      <c r="G2054" s="4">
        <v>3</v>
      </c>
      <c r="H2054" t="s">
        <v>1953</v>
      </c>
    </row>
    <row r="2055" spans="1:8" x14ac:dyDescent="0.35">
      <c r="A2055" t="s">
        <v>1901</v>
      </c>
      <c r="B2055" t="s">
        <v>1902</v>
      </c>
      <c r="C2055">
        <v>2</v>
      </c>
      <c r="D2055">
        <v>-223.40799999999999</v>
      </c>
      <c r="E2055" t="s">
        <v>1903</v>
      </c>
      <c r="F2055" t="s">
        <v>1906</v>
      </c>
      <c r="G2055" s="4">
        <v>1</v>
      </c>
      <c r="H2055" t="s">
        <v>1954</v>
      </c>
    </row>
    <row r="2056" spans="1:8" x14ac:dyDescent="0.35">
      <c r="A2056" t="s">
        <v>1901</v>
      </c>
      <c r="B2056" t="s">
        <v>1902</v>
      </c>
      <c r="C2056">
        <v>2</v>
      </c>
      <c r="D2056">
        <v>-222.21599999999901</v>
      </c>
      <c r="E2056" t="s">
        <v>1908</v>
      </c>
      <c r="F2056" t="s">
        <v>1911</v>
      </c>
      <c r="G2056" s="4">
        <v>3</v>
      </c>
      <c r="H2056" t="s">
        <v>1955</v>
      </c>
    </row>
    <row r="2057" spans="1:8" x14ac:dyDescent="0.35">
      <c r="A2057" t="s">
        <v>1901</v>
      </c>
      <c r="B2057" t="s">
        <v>1902</v>
      </c>
      <c r="C2057">
        <v>2</v>
      </c>
      <c r="D2057">
        <v>-220.68899999999999</v>
      </c>
      <c r="E2057" t="s">
        <v>1908</v>
      </c>
      <c r="F2057" t="s">
        <v>1915</v>
      </c>
      <c r="G2057" s="4">
        <v>2</v>
      </c>
      <c r="H2057" t="s">
        <v>1956</v>
      </c>
    </row>
    <row r="2058" spans="1:8" x14ac:dyDescent="0.35">
      <c r="A2058" t="s">
        <v>1901</v>
      </c>
      <c r="B2058" t="s">
        <v>1902</v>
      </c>
      <c r="C2058">
        <v>2</v>
      </c>
      <c r="D2058">
        <v>-216.482</v>
      </c>
      <c r="E2058" t="s">
        <v>1908</v>
      </c>
      <c r="F2058" t="s">
        <v>1909</v>
      </c>
      <c r="G2058" s="4">
        <v>4</v>
      </c>
      <c r="H2058" t="s">
        <v>1957</v>
      </c>
    </row>
    <row r="2059" spans="1:8" x14ac:dyDescent="0.35">
      <c r="A2059" t="s">
        <v>1901</v>
      </c>
      <c r="B2059" t="s">
        <v>1902</v>
      </c>
      <c r="C2059">
        <v>2</v>
      </c>
      <c r="D2059">
        <v>-213.86199999999999</v>
      </c>
      <c r="E2059" t="s">
        <v>1903</v>
      </c>
      <c r="F2059" t="s">
        <v>1920</v>
      </c>
      <c r="G2059" s="4">
        <v>2</v>
      </c>
      <c r="H2059" t="s">
        <v>1958</v>
      </c>
    </row>
    <row r="2060" spans="1:8" x14ac:dyDescent="0.35">
      <c r="A2060" t="s">
        <v>1901</v>
      </c>
      <c r="B2060" t="s">
        <v>1902</v>
      </c>
      <c r="C2060">
        <v>2</v>
      </c>
      <c r="D2060">
        <v>-207.27599999999899</v>
      </c>
      <c r="E2060" t="s">
        <v>1903</v>
      </c>
      <c r="F2060" t="s">
        <v>1904</v>
      </c>
      <c r="G2060" s="4">
        <v>3</v>
      </c>
      <c r="H2060" t="s">
        <v>1959</v>
      </c>
    </row>
    <row r="2061" spans="1:8" x14ac:dyDescent="0.35">
      <c r="A2061" t="s">
        <v>1901</v>
      </c>
      <c r="B2061" t="s">
        <v>1902</v>
      </c>
      <c r="C2061">
        <v>2</v>
      </c>
      <c r="D2061">
        <v>-200.73599999999999</v>
      </c>
      <c r="E2061" t="s">
        <v>1903</v>
      </c>
      <c r="F2061" t="s">
        <v>1906</v>
      </c>
      <c r="G2061" s="4">
        <v>1</v>
      </c>
      <c r="H2061" t="s">
        <v>1960</v>
      </c>
    </row>
    <row r="2062" spans="1:8" x14ac:dyDescent="0.35">
      <c r="A2062" t="s">
        <v>1901</v>
      </c>
      <c r="B2062" t="s">
        <v>1902</v>
      </c>
      <c r="C2062">
        <v>2</v>
      </c>
      <c r="D2062">
        <v>-196.13</v>
      </c>
      <c r="E2062" t="s">
        <v>1903</v>
      </c>
      <c r="F2062" t="s">
        <v>1904</v>
      </c>
      <c r="G2062" s="4">
        <v>3</v>
      </c>
      <c r="H2062" t="s">
        <v>1961</v>
      </c>
    </row>
    <row r="2063" spans="1:8" x14ac:dyDescent="0.35">
      <c r="A2063" t="s">
        <v>1901</v>
      </c>
      <c r="B2063" t="s">
        <v>1902</v>
      </c>
      <c r="C2063">
        <v>2</v>
      </c>
      <c r="D2063">
        <v>-193.32299999999901</v>
      </c>
      <c r="E2063" t="s">
        <v>1903</v>
      </c>
      <c r="F2063" t="s">
        <v>1920</v>
      </c>
      <c r="G2063" s="4">
        <v>2</v>
      </c>
      <c r="H2063" t="s">
        <v>1962</v>
      </c>
    </row>
    <row r="2064" spans="1:8" x14ac:dyDescent="0.35">
      <c r="A2064" t="s">
        <v>1901</v>
      </c>
      <c r="B2064" t="s">
        <v>1902</v>
      </c>
      <c r="C2064">
        <v>2</v>
      </c>
      <c r="D2064">
        <v>-192.684</v>
      </c>
      <c r="E2064" t="s">
        <v>1903</v>
      </c>
      <c r="F2064" t="s">
        <v>1906</v>
      </c>
      <c r="G2064" s="4">
        <v>1</v>
      </c>
      <c r="H2064" t="s">
        <v>1963</v>
      </c>
    </row>
    <row r="2065" spans="1:8" x14ac:dyDescent="0.35">
      <c r="A2065" t="s">
        <v>1901</v>
      </c>
      <c r="B2065" t="s">
        <v>1902</v>
      </c>
      <c r="C2065">
        <v>2</v>
      </c>
      <c r="D2065">
        <v>-190.63900000000001</v>
      </c>
      <c r="E2065" t="s">
        <v>1908</v>
      </c>
      <c r="F2065" t="s">
        <v>1909</v>
      </c>
      <c r="G2065" s="4">
        <v>4</v>
      </c>
      <c r="H2065" t="s">
        <v>1964</v>
      </c>
    </row>
    <row r="2066" spans="1:8" x14ac:dyDescent="0.35">
      <c r="A2066" t="s">
        <v>1901</v>
      </c>
      <c r="B2066" t="s">
        <v>1902</v>
      </c>
      <c r="C2066">
        <v>2</v>
      </c>
      <c r="D2066">
        <v>-190.578</v>
      </c>
      <c r="E2066" t="s">
        <v>1903</v>
      </c>
      <c r="F2066" t="s">
        <v>1917</v>
      </c>
      <c r="G2066" s="4">
        <v>4</v>
      </c>
      <c r="H2066" t="s">
        <v>1965</v>
      </c>
    </row>
    <row r="2067" spans="1:8" x14ac:dyDescent="0.35">
      <c r="A2067" t="s">
        <v>1901</v>
      </c>
      <c r="B2067" t="s">
        <v>1902</v>
      </c>
      <c r="C2067">
        <v>2</v>
      </c>
      <c r="D2067">
        <v>-184.80500000000001</v>
      </c>
      <c r="E2067" t="s">
        <v>1908</v>
      </c>
      <c r="F2067" t="s">
        <v>1911</v>
      </c>
      <c r="G2067" s="4">
        <v>3</v>
      </c>
      <c r="H2067" t="s">
        <v>1966</v>
      </c>
    </row>
    <row r="2068" spans="1:8" x14ac:dyDescent="0.35">
      <c r="A2068" t="s">
        <v>1901</v>
      </c>
      <c r="B2068" t="s">
        <v>1902</v>
      </c>
      <c r="C2068">
        <v>2</v>
      </c>
      <c r="D2068">
        <v>-177.37200000000001</v>
      </c>
      <c r="E2068" t="s">
        <v>1903</v>
      </c>
      <c r="F2068" t="s">
        <v>1906</v>
      </c>
      <c r="G2068" s="4">
        <v>1</v>
      </c>
      <c r="H2068" t="s">
        <v>1967</v>
      </c>
    </row>
    <row r="2069" spans="1:8" x14ac:dyDescent="0.35">
      <c r="A2069" t="s">
        <v>1901</v>
      </c>
      <c r="B2069" t="s">
        <v>1902</v>
      </c>
      <c r="C2069">
        <v>2</v>
      </c>
      <c r="D2069">
        <v>-176.65</v>
      </c>
      <c r="E2069" t="s">
        <v>1903</v>
      </c>
      <c r="F2069" t="s">
        <v>1904</v>
      </c>
      <c r="G2069" s="4">
        <v>3</v>
      </c>
      <c r="H2069" t="s">
        <v>1968</v>
      </c>
    </row>
    <row r="2070" spans="1:8" x14ac:dyDescent="0.35">
      <c r="A2070" t="s">
        <v>1901</v>
      </c>
      <c r="B2070" t="s">
        <v>1902</v>
      </c>
      <c r="C2070">
        <v>2</v>
      </c>
      <c r="D2070">
        <v>-158.30799999999999</v>
      </c>
      <c r="E2070" t="s">
        <v>1908</v>
      </c>
      <c r="F2070" t="s">
        <v>1909</v>
      </c>
      <c r="G2070" s="4">
        <v>4</v>
      </c>
      <c r="H2070" t="s">
        <v>1969</v>
      </c>
    </row>
    <row r="2071" spans="1:8" x14ac:dyDescent="0.35">
      <c r="A2071" t="s">
        <v>1901</v>
      </c>
      <c r="B2071" t="s">
        <v>1902</v>
      </c>
      <c r="C2071">
        <v>2</v>
      </c>
      <c r="D2071">
        <v>-156.523</v>
      </c>
      <c r="E2071" t="s">
        <v>1908</v>
      </c>
      <c r="F2071" t="s">
        <v>1922</v>
      </c>
      <c r="G2071" s="4">
        <v>1</v>
      </c>
      <c r="H2071" t="s">
        <v>1970</v>
      </c>
    </row>
    <row r="2072" spans="1:8" x14ac:dyDescent="0.35">
      <c r="A2072" t="s">
        <v>1901</v>
      </c>
      <c r="B2072" t="s">
        <v>1902</v>
      </c>
      <c r="C2072">
        <v>2</v>
      </c>
      <c r="D2072">
        <v>-153.29399999999899</v>
      </c>
      <c r="E2072" t="s">
        <v>1908</v>
      </c>
      <c r="F2072" t="s">
        <v>1909</v>
      </c>
      <c r="G2072" s="4">
        <v>4</v>
      </c>
      <c r="H2072" t="s">
        <v>1971</v>
      </c>
    </row>
    <row r="2073" spans="1:8" x14ac:dyDescent="0.35">
      <c r="A2073" t="s">
        <v>1901</v>
      </c>
      <c r="B2073" t="s">
        <v>1902</v>
      </c>
      <c r="C2073">
        <v>2</v>
      </c>
      <c r="D2073">
        <v>-150.904</v>
      </c>
      <c r="E2073" t="s">
        <v>1908</v>
      </c>
      <c r="F2073" t="s">
        <v>1911</v>
      </c>
      <c r="G2073" s="4">
        <v>3</v>
      </c>
      <c r="H2073" t="s">
        <v>1972</v>
      </c>
    </row>
    <row r="2074" spans="1:8" x14ac:dyDescent="0.35">
      <c r="A2074" t="s">
        <v>1901</v>
      </c>
      <c r="B2074" t="s">
        <v>1902</v>
      </c>
      <c r="C2074">
        <v>2</v>
      </c>
      <c r="D2074">
        <v>-150.15700000000001</v>
      </c>
      <c r="E2074" t="s">
        <v>1903</v>
      </c>
      <c r="F2074" t="s">
        <v>1920</v>
      </c>
      <c r="G2074" s="4">
        <v>2</v>
      </c>
      <c r="H2074" t="s">
        <v>1973</v>
      </c>
    </row>
    <row r="2075" spans="1:8" x14ac:dyDescent="0.35">
      <c r="A2075" t="s">
        <v>1901</v>
      </c>
      <c r="B2075" t="s">
        <v>1902</v>
      </c>
      <c r="C2075">
        <v>2</v>
      </c>
      <c r="D2075">
        <v>-149.255</v>
      </c>
      <c r="E2075" t="s">
        <v>1903</v>
      </c>
      <c r="F2075" t="s">
        <v>1906</v>
      </c>
      <c r="G2075" s="4">
        <v>1</v>
      </c>
      <c r="H2075" t="s">
        <v>1974</v>
      </c>
    </row>
    <row r="2076" spans="1:8" x14ac:dyDescent="0.35">
      <c r="A2076" t="s">
        <v>1901</v>
      </c>
      <c r="B2076" t="s">
        <v>1902</v>
      </c>
      <c r="C2076">
        <v>2</v>
      </c>
      <c r="D2076">
        <v>-142.80699999999999</v>
      </c>
      <c r="E2076" t="s">
        <v>1903</v>
      </c>
      <c r="F2076" t="s">
        <v>1906</v>
      </c>
      <c r="G2076" s="4">
        <v>1</v>
      </c>
      <c r="H2076" t="s">
        <v>1975</v>
      </c>
    </row>
    <row r="2077" spans="1:8" x14ac:dyDescent="0.35">
      <c r="A2077" t="s">
        <v>1901</v>
      </c>
      <c r="B2077" t="s">
        <v>1902</v>
      </c>
      <c r="C2077">
        <v>2</v>
      </c>
      <c r="D2077">
        <v>-138.55000000000001</v>
      </c>
      <c r="E2077" t="s">
        <v>1903</v>
      </c>
      <c r="F2077" t="s">
        <v>1904</v>
      </c>
      <c r="G2077" s="4">
        <v>3</v>
      </c>
      <c r="H2077" t="s">
        <v>415</v>
      </c>
    </row>
    <row r="2078" spans="1:8" x14ac:dyDescent="0.35">
      <c r="A2078" t="s">
        <v>1901</v>
      </c>
      <c r="B2078" t="s">
        <v>1902</v>
      </c>
      <c r="C2078">
        <v>2</v>
      </c>
      <c r="D2078">
        <v>-137.97999999999999</v>
      </c>
      <c r="E2078" t="s">
        <v>1903</v>
      </c>
      <c r="F2078" t="s">
        <v>1906</v>
      </c>
      <c r="G2078" s="4">
        <v>1</v>
      </c>
      <c r="H2078" t="s">
        <v>1976</v>
      </c>
    </row>
    <row r="2079" spans="1:8" x14ac:dyDescent="0.35">
      <c r="A2079" t="s">
        <v>1901</v>
      </c>
      <c r="B2079" t="s">
        <v>1902</v>
      </c>
      <c r="C2079">
        <v>2</v>
      </c>
      <c r="D2079">
        <v>-134.34899999999999</v>
      </c>
      <c r="E2079" t="s">
        <v>1903</v>
      </c>
      <c r="F2079" t="s">
        <v>1917</v>
      </c>
      <c r="G2079" s="4">
        <v>4</v>
      </c>
      <c r="H2079" t="s">
        <v>1977</v>
      </c>
    </row>
    <row r="2080" spans="1:8" x14ac:dyDescent="0.35">
      <c r="A2080" t="s">
        <v>1901</v>
      </c>
      <c r="B2080" t="s">
        <v>1902</v>
      </c>
      <c r="C2080">
        <v>2</v>
      </c>
      <c r="D2080">
        <v>-131.84700000000001</v>
      </c>
      <c r="E2080" t="s">
        <v>1908</v>
      </c>
      <c r="F2080" t="s">
        <v>1909</v>
      </c>
      <c r="G2080" s="4">
        <v>4</v>
      </c>
      <c r="H2080" t="s">
        <v>1978</v>
      </c>
    </row>
    <row r="2081" spans="1:8" x14ac:dyDescent="0.35">
      <c r="A2081" t="s">
        <v>1901</v>
      </c>
      <c r="B2081" t="s">
        <v>1902</v>
      </c>
      <c r="C2081">
        <v>2</v>
      </c>
      <c r="D2081">
        <v>-130.74199999999999</v>
      </c>
      <c r="E2081" t="s">
        <v>1908</v>
      </c>
      <c r="F2081" t="s">
        <v>1911</v>
      </c>
      <c r="G2081" s="4">
        <v>3</v>
      </c>
      <c r="H2081" t="s">
        <v>1979</v>
      </c>
    </row>
    <row r="2082" spans="1:8" x14ac:dyDescent="0.35">
      <c r="A2082" t="s">
        <v>1901</v>
      </c>
      <c r="B2082" t="s">
        <v>1902</v>
      </c>
      <c r="C2082">
        <v>2</v>
      </c>
      <c r="D2082">
        <v>-117.11499999999999</v>
      </c>
      <c r="E2082" t="s">
        <v>1908</v>
      </c>
      <c r="F2082" t="s">
        <v>1909</v>
      </c>
      <c r="G2082" s="4">
        <v>4</v>
      </c>
      <c r="H2082" t="s">
        <v>1980</v>
      </c>
    </row>
    <row r="2083" spans="1:8" x14ac:dyDescent="0.35">
      <c r="A2083" t="s">
        <v>1901</v>
      </c>
      <c r="B2083" t="s">
        <v>1902</v>
      </c>
      <c r="C2083">
        <v>2</v>
      </c>
      <c r="D2083">
        <v>-108.154</v>
      </c>
      <c r="E2083" t="s">
        <v>1903</v>
      </c>
      <c r="F2083" t="s">
        <v>1904</v>
      </c>
      <c r="G2083" s="4">
        <v>3</v>
      </c>
      <c r="H2083" t="s">
        <v>1981</v>
      </c>
    </row>
    <row r="2084" spans="1:8" x14ac:dyDescent="0.35">
      <c r="A2084" t="s">
        <v>1901</v>
      </c>
      <c r="B2084" t="s">
        <v>1902</v>
      </c>
      <c r="C2084">
        <v>2</v>
      </c>
      <c r="D2084">
        <v>-96.947999999999993</v>
      </c>
      <c r="E2084" t="s">
        <v>1908</v>
      </c>
      <c r="F2084" t="s">
        <v>1911</v>
      </c>
      <c r="G2084" s="4">
        <v>3</v>
      </c>
      <c r="H2084" t="s">
        <v>1982</v>
      </c>
    </row>
    <row r="2085" spans="1:8" x14ac:dyDescent="0.35">
      <c r="A2085" t="s">
        <v>1901</v>
      </c>
      <c r="B2085" t="s">
        <v>1902</v>
      </c>
      <c r="C2085">
        <v>2</v>
      </c>
      <c r="D2085">
        <v>-95.661000000000001</v>
      </c>
      <c r="E2085" t="s">
        <v>1903</v>
      </c>
      <c r="F2085" t="s">
        <v>1920</v>
      </c>
      <c r="G2085" s="4">
        <v>2</v>
      </c>
      <c r="H2085" t="s">
        <v>1983</v>
      </c>
    </row>
    <row r="2086" spans="1:8" x14ac:dyDescent="0.35">
      <c r="A2086" t="s">
        <v>1901</v>
      </c>
      <c r="B2086" t="s">
        <v>1902</v>
      </c>
      <c r="C2086">
        <v>2</v>
      </c>
      <c r="D2086">
        <v>-95.326999999999998</v>
      </c>
      <c r="E2086" t="s">
        <v>1903</v>
      </c>
      <c r="F2086" t="s">
        <v>1904</v>
      </c>
      <c r="G2086" s="4">
        <v>3</v>
      </c>
      <c r="H2086" t="s">
        <v>1984</v>
      </c>
    </row>
    <row r="2087" spans="1:8" x14ac:dyDescent="0.35">
      <c r="A2087" t="s">
        <v>1901</v>
      </c>
      <c r="B2087" t="s">
        <v>1902</v>
      </c>
      <c r="C2087">
        <v>2</v>
      </c>
      <c r="D2087">
        <v>-90.688999999999993</v>
      </c>
      <c r="E2087" t="s">
        <v>1903</v>
      </c>
      <c r="F2087" t="s">
        <v>1917</v>
      </c>
      <c r="G2087" s="4">
        <v>4</v>
      </c>
      <c r="H2087" t="s">
        <v>1985</v>
      </c>
    </row>
    <row r="2088" spans="1:8" x14ac:dyDescent="0.35">
      <c r="A2088" t="s">
        <v>1901</v>
      </c>
      <c r="B2088" t="s">
        <v>1902</v>
      </c>
      <c r="C2088">
        <v>2</v>
      </c>
      <c r="D2088">
        <v>-90.327999999999903</v>
      </c>
      <c r="E2088" t="s">
        <v>1903</v>
      </c>
      <c r="F2088" t="s">
        <v>1906</v>
      </c>
      <c r="G2088" s="4">
        <v>1</v>
      </c>
      <c r="H2088" t="s">
        <v>1986</v>
      </c>
    </row>
    <row r="2089" spans="1:8" x14ac:dyDescent="0.35">
      <c r="A2089" t="s">
        <v>1901</v>
      </c>
      <c r="B2089" t="s">
        <v>1902</v>
      </c>
      <c r="C2089">
        <v>2</v>
      </c>
      <c r="D2089">
        <v>-86.221000000000004</v>
      </c>
      <c r="E2089" t="s">
        <v>1903</v>
      </c>
      <c r="F2089" t="s">
        <v>1920</v>
      </c>
      <c r="G2089" s="4">
        <v>2</v>
      </c>
      <c r="H2089" t="s">
        <v>1987</v>
      </c>
    </row>
    <row r="2090" spans="1:8" x14ac:dyDescent="0.35">
      <c r="A2090" t="s">
        <v>1901</v>
      </c>
      <c r="B2090" t="s">
        <v>1902</v>
      </c>
      <c r="C2090">
        <v>2</v>
      </c>
      <c r="D2090">
        <v>-84.182000000000002</v>
      </c>
      <c r="E2090" t="s">
        <v>1908</v>
      </c>
      <c r="F2090" t="s">
        <v>1909</v>
      </c>
      <c r="G2090" s="4">
        <v>4</v>
      </c>
      <c r="H2090" t="s">
        <v>1988</v>
      </c>
    </row>
    <row r="2091" spans="1:8" x14ac:dyDescent="0.35">
      <c r="A2091" t="s">
        <v>1901</v>
      </c>
      <c r="B2091" t="s">
        <v>1902</v>
      </c>
      <c r="C2091">
        <v>2</v>
      </c>
      <c r="D2091">
        <v>-78.22</v>
      </c>
      <c r="E2091" t="s">
        <v>1908</v>
      </c>
      <c r="F2091" t="s">
        <v>1922</v>
      </c>
      <c r="G2091" s="4">
        <v>1</v>
      </c>
      <c r="H2091" t="s">
        <v>900</v>
      </c>
    </row>
    <row r="2092" spans="1:8" x14ac:dyDescent="0.35">
      <c r="A2092" t="s">
        <v>1901</v>
      </c>
      <c r="B2092" t="s">
        <v>1902</v>
      </c>
      <c r="C2092">
        <v>2</v>
      </c>
      <c r="D2092">
        <v>-78.116</v>
      </c>
      <c r="E2092" t="s">
        <v>1908</v>
      </c>
      <c r="F2092" t="s">
        <v>1911</v>
      </c>
      <c r="G2092" s="4">
        <v>3</v>
      </c>
      <c r="H2092" t="s">
        <v>1989</v>
      </c>
    </row>
    <row r="2093" spans="1:8" x14ac:dyDescent="0.35">
      <c r="A2093" t="s">
        <v>1901</v>
      </c>
      <c r="B2093" t="s">
        <v>1902</v>
      </c>
      <c r="C2093">
        <v>2</v>
      </c>
      <c r="D2093">
        <v>-73.605999999999995</v>
      </c>
      <c r="E2093" t="s">
        <v>1908</v>
      </c>
      <c r="F2093" t="s">
        <v>1909</v>
      </c>
      <c r="G2093" s="4">
        <v>4</v>
      </c>
      <c r="H2093" t="s">
        <v>140</v>
      </c>
    </row>
    <row r="2094" spans="1:8" x14ac:dyDescent="0.35">
      <c r="A2094" t="s">
        <v>1901</v>
      </c>
      <c r="B2094" t="s">
        <v>1902</v>
      </c>
      <c r="C2094">
        <v>2</v>
      </c>
      <c r="D2094">
        <v>-69.665999999999997</v>
      </c>
      <c r="E2094" t="s">
        <v>1903</v>
      </c>
      <c r="F2094" t="s">
        <v>1904</v>
      </c>
      <c r="G2094" s="4">
        <v>3</v>
      </c>
      <c r="H2094" t="s">
        <v>1990</v>
      </c>
    </row>
    <row r="2095" spans="1:8" x14ac:dyDescent="0.35">
      <c r="A2095" t="s">
        <v>1901</v>
      </c>
      <c r="B2095" t="s">
        <v>1902</v>
      </c>
      <c r="C2095">
        <v>2</v>
      </c>
      <c r="D2095">
        <v>-64.38</v>
      </c>
      <c r="E2095" t="s">
        <v>1903</v>
      </c>
      <c r="F2095" t="s">
        <v>1920</v>
      </c>
      <c r="G2095" s="4">
        <v>2</v>
      </c>
      <c r="H2095" t="s">
        <v>1991</v>
      </c>
    </row>
    <row r="2096" spans="1:8" x14ac:dyDescent="0.35">
      <c r="A2096" t="s">
        <v>1901</v>
      </c>
      <c r="B2096" t="s">
        <v>1902</v>
      </c>
      <c r="C2096">
        <v>2</v>
      </c>
      <c r="D2096">
        <v>-60.866999999999997</v>
      </c>
      <c r="E2096" t="s">
        <v>1908</v>
      </c>
      <c r="F2096" t="s">
        <v>1911</v>
      </c>
      <c r="G2096" s="4">
        <v>3</v>
      </c>
      <c r="H2096" t="s">
        <v>1992</v>
      </c>
    </row>
    <row r="2097" spans="1:8" x14ac:dyDescent="0.35">
      <c r="A2097" t="s">
        <v>1901</v>
      </c>
      <c r="B2097" t="s">
        <v>1902</v>
      </c>
      <c r="C2097">
        <v>2</v>
      </c>
      <c r="D2097">
        <v>-59.356000000000002</v>
      </c>
      <c r="E2097" t="s">
        <v>1903</v>
      </c>
      <c r="F2097" t="s">
        <v>1906</v>
      </c>
      <c r="G2097" s="4">
        <v>1</v>
      </c>
      <c r="H2097" t="s">
        <v>1993</v>
      </c>
    </row>
    <row r="2098" spans="1:8" x14ac:dyDescent="0.35">
      <c r="A2098" t="s">
        <v>1901</v>
      </c>
      <c r="B2098" t="s">
        <v>1902</v>
      </c>
      <c r="C2098">
        <v>2</v>
      </c>
      <c r="D2098">
        <v>-50.828000000000003</v>
      </c>
      <c r="E2098" t="s">
        <v>1908</v>
      </c>
      <c r="F2098" t="s">
        <v>1909</v>
      </c>
      <c r="G2098" s="4">
        <v>4</v>
      </c>
      <c r="H2098" t="s">
        <v>1994</v>
      </c>
    </row>
    <row r="2099" spans="1:8" x14ac:dyDescent="0.35">
      <c r="A2099" t="s">
        <v>1901</v>
      </c>
      <c r="B2099" t="s">
        <v>1902</v>
      </c>
      <c r="C2099">
        <v>2</v>
      </c>
      <c r="D2099">
        <v>-46.333999999999897</v>
      </c>
      <c r="E2099" t="s">
        <v>1903</v>
      </c>
      <c r="F2099" t="s">
        <v>1920</v>
      </c>
      <c r="G2099" s="4">
        <v>2</v>
      </c>
      <c r="H2099" t="s">
        <v>1995</v>
      </c>
    </row>
    <row r="2100" spans="1:8" x14ac:dyDescent="0.35">
      <c r="A2100" t="s">
        <v>1901</v>
      </c>
      <c r="B2100" t="s">
        <v>1902</v>
      </c>
      <c r="C2100">
        <v>2</v>
      </c>
      <c r="D2100">
        <v>-43.375999999999998</v>
      </c>
      <c r="E2100" t="s">
        <v>1903</v>
      </c>
      <c r="F2100" t="s">
        <v>1917</v>
      </c>
      <c r="G2100" s="4">
        <v>4</v>
      </c>
      <c r="H2100" t="s">
        <v>1996</v>
      </c>
    </row>
    <row r="2101" spans="1:8" x14ac:dyDescent="0.35">
      <c r="A2101" t="s">
        <v>1901</v>
      </c>
      <c r="B2101" t="s">
        <v>1902</v>
      </c>
      <c r="C2101">
        <v>2</v>
      </c>
      <c r="D2101">
        <v>-37.838999999999999</v>
      </c>
      <c r="E2101" t="s">
        <v>1903</v>
      </c>
      <c r="F2101" t="s">
        <v>1904</v>
      </c>
      <c r="G2101" s="4">
        <v>3</v>
      </c>
      <c r="H2101" t="s">
        <v>1997</v>
      </c>
    </row>
    <row r="2102" spans="1:8" x14ac:dyDescent="0.35">
      <c r="A2102" t="s">
        <v>1901</v>
      </c>
      <c r="B2102" t="s">
        <v>1902</v>
      </c>
      <c r="C2102">
        <v>2</v>
      </c>
      <c r="D2102">
        <v>-33.652999999999999</v>
      </c>
      <c r="E2102" t="s">
        <v>1903</v>
      </c>
      <c r="F2102" t="s">
        <v>1906</v>
      </c>
      <c r="G2102" s="4">
        <v>1</v>
      </c>
      <c r="H2102" t="s">
        <v>1998</v>
      </c>
    </row>
    <row r="2103" spans="1:8" x14ac:dyDescent="0.35">
      <c r="A2103" t="s">
        <v>1901</v>
      </c>
      <c r="B2103" t="s">
        <v>1902</v>
      </c>
      <c r="C2103">
        <v>2</v>
      </c>
      <c r="D2103">
        <v>-32.975000000000001</v>
      </c>
      <c r="E2103" t="s">
        <v>1903</v>
      </c>
      <c r="F2103" t="s">
        <v>1920</v>
      </c>
      <c r="G2103" s="4">
        <v>2</v>
      </c>
      <c r="H2103" t="s">
        <v>1999</v>
      </c>
    </row>
    <row r="2104" spans="1:8" x14ac:dyDescent="0.35">
      <c r="A2104" t="s">
        <v>1901</v>
      </c>
      <c r="B2104" t="s">
        <v>1902</v>
      </c>
      <c r="C2104">
        <v>2</v>
      </c>
      <c r="D2104">
        <v>-30.245000000000001</v>
      </c>
      <c r="E2104" t="s">
        <v>1903</v>
      </c>
      <c r="F2104" t="s">
        <v>1917</v>
      </c>
      <c r="G2104" s="4">
        <v>4</v>
      </c>
      <c r="H2104" t="s">
        <v>873</v>
      </c>
    </row>
    <row r="2105" spans="1:8" x14ac:dyDescent="0.35">
      <c r="A2105" t="s">
        <v>1901</v>
      </c>
      <c r="B2105" t="s">
        <v>1902</v>
      </c>
      <c r="C2105">
        <v>2</v>
      </c>
      <c r="D2105">
        <v>-25.573</v>
      </c>
      <c r="E2105" t="s">
        <v>1903</v>
      </c>
      <c r="F2105" t="s">
        <v>1906</v>
      </c>
      <c r="G2105" s="4">
        <v>1</v>
      </c>
      <c r="H2105" t="s">
        <v>2000</v>
      </c>
    </row>
    <row r="2106" spans="1:8" x14ac:dyDescent="0.35">
      <c r="A2106" t="s">
        <v>1901</v>
      </c>
      <c r="B2106" t="s">
        <v>1902</v>
      </c>
      <c r="C2106">
        <v>2</v>
      </c>
      <c r="D2106">
        <v>-25.084</v>
      </c>
      <c r="E2106" t="s">
        <v>1903</v>
      </c>
      <c r="F2106" t="s">
        <v>1920</v>
      </c>
      <c r="G2106" s="4">
        <v>2</v>
      </c>
      <c r="H2106" t="s">
        <v>2001</v>
      </c>
    </row>
    <row r="2107" spans="1:8" x14ac:dyDescent="0.35">
      <c r="A2107" t="s">
        <v>1901</v>
      </c>
      <c r="B2107" t="s">
        <v>1902</v>
      </c>
      <c r="C2107">
        <v>2</v>
      </c>
      <c r="D2107">
        <v>-24.013999999999999</v>
      </c>
      <c r="E2107" t="s">
        <v>1908</v>
      </c>
      <c r="F2107" t="s">
        <v>1911</v>
      </c>
      <c r="G2107" s="4">
        <v>3</v>
      </c>
      <c r="H2107">
        <v>5</v>
      </c>
    </row>
    <row r="2108" spans="1:8" x14ac:dyDescent="0.35">
      <c r="A2108" t="s">
        <v>1901</v>
      </c>
      <c r="B2108" t="s">
        <v>1902</v>
      </c>
      <c r="C2108">
        <v>2</v>
      </c>
      <c r="D2108">
        <v>-23.54</v>
      </c>
      <c r="E2108" t="s">
        <v>1908</v>
      </c>
      <c r="F2108" t="s">
        <v>1922</v>
      </c>
      <c r="G2108" s="4">
        <v>1</v>
      </c>
      <c r="H2108" t="s">
        <v>2002</v>
      </c>
    </row>
    <row r="2109" spans="1:8" x14ac:dyDescent="0.35">
      <c r="A2109" t="s">
        <v>1901</v>
      </c>
      <c r="B2109" t="s">
        <v>1902</v>
      </c>
      <c r="C2109">
        <v>2</v>
      </c>
      <c r="D2109">
        <v>-23.103000000000002</v>
      </c>
      <c r="E2109" t="s">
        <v>1908</v>
      </c>
      <c r="F2109" t="s">
        <v>1911</v>
      </c>
      <c r="G2109" s="4">
        <v>3</v>
      </c>
      <c r="H2109">
        <v>4</v>
      </c>
    </row>
    <row r="2110" spans="1:8" x14ac:dyDescent="0.35">
      <c r="A2110" t="s">
        <v>1901</v>
      </c>
      <c r="B2110" t="s">
        <v>1902</v>
      </c>
      <c r="C2110">
        <v>2</v>
      </c>
      <c r="D2110">
        <v>-22.475999999999999</v>
      </c>
      <c r="E2110" t="s">
        <v>1908</v>
      </c>
      <c r="F2110" t="s">
        <v>1911</v>
      </c>
      <c r="G2110" s="4">
        <v>3</v>
      </c>
      <c r="H2110">
        <v>3</v>
      </c>
    </row>
    <row r="2111" spans="1:8" x14ac:dyDescent="0.35">
      <c r="A2111" t="s">
        <v>1901</v>
      </c>
      <c r="B2111" t="s">
        <v>1902</v>
      </c>
      <c r="C2111">
        <v>2</v>
      </c>
      <c r="D2111">
        <v>-21.866</v>
      </c>
      <c r="E2111" t="s">
        <v>1908</v>
      </c>
      <c r="F2111" t="s">
        <v>1911</v>
      </c>
      <c r="G2111" s="4">
        <v>3</v>
      </c>
      <c r="H2111">
        <v>2</v>
      </c>
    </row>
    <row r="2112" spans="1:8" x14ac:dyDescent="0.35">
      <c r="A2112" t="s">
        <v>1901</v>
      </c>
      <c r="B2112" t="s">
        <v>1902</v>
      </c>
      <c r="C2112">
        <v>2</v>
      </c>
      <c r="D2112">
        <v>-21.091999999999999</v>
      </c>
      <c r="E2112" t="s">
        <v>1908</v>
      </c>
      <c r="F2112" t="s">
        <v>1911</v>
      </c>
      <c r="G2112" s="4">
        <v>3</v>
      </c>
      <c r="H2112">
        <v>1</v>
      </c>
    </row>
    <row r="2113" spans="1:8" x14ac:dyDescent="0.35">
      <c r="A2113" t="s">
        <v>1901</v>
      </c>
      <c r="B2113" t="s">
        <v>1902</v>
      </c>
      <c r="C2113">
        <v>2</v>
      </c>
      <c r="D2113">
        <v>48.186999999999998</v>
      </c>
      <c r="E2113" t="s">
        <v>1903</v>
      </c>
      <c r="F2113" t="s">
        <v>1920</v>
      </c>
      <c r="G2113" s="4">
        <v>2</v>
      </c>
      <c r="H2113" t="s">
        <v>2003</v>
      </c>
    </row>
    <row r="2114" spans="1:8" x14ac:dyDescent="0.35">
      <c r="A2114" t="s">
        <v>1901</v>
      </c>
      <c r="B2114" t="s">
        <v>1902</v>
      </c>
      <c r="C2114">
        <v>2</v>
      </c>
      <c r="D2114">
        <v>56.170999999999999</v>
      </c>
      <c r="E2114" t="s">
        <v>1903</v>
      </c>
      <c r="F2114" t="s">
        <v>1906</v>
      </c>
      <c r="G2114" s="4">
        <v>1</v>
      </c>
      <c r="H2114" t="s">
        <v>2004</v>
      </c>
    </row>
    <row r="2115" spans="1:8" x14ac:dyDescent="0.35">
      <c r="A2115" t="s">
        <v>1901</v>
      </c>
      <c r="B2115" t="s">
        <v>1902</v>
      </c>
      <c r="C2115">
        <v>2</v>
      </c>
      <c r="D2115">
        <v>71.132999999999996</v>
      </c>
      <c r="E2115" t="s">
        <v>1908</v>
      </c>
      <c r="F2115" t="s">
        <v>1911</v>
      </c>
      <c r="G2115" s="4">
        <v>3</v>
      </c>
      <c r="H2115" t="s">
        <v>2005</v>
      </c>
    </row>
    <row r="2116" spans="1:8" x14ac:dyDescent="0.35">
      <c r="A2116" t="s">
        <v>1901</v>
      </c>
      <c r="B2116" t="s">
        <v>1902</v>
      </c>
      <c r="C2116">
        <v>2</v>
      </c>
      <c r="D2116">
        <v>79.481999999999999</v>
      </c>
      <c r="E2116" t="s">
        <v>1908</v>
      </c>
      <c r="F2116" t="s">
        <v>1911</v>
      </c>
      <c r="G2116" s="4">
        <v>3</v>
      </c>
      <c r="H2116" t="s">
        <v>2006</v>
      </c>
    </row>
    <row r="2117" spans="1:8" x14ac:dyDescent="0.35">
      <c r="A2117" t="s">
        <v>1901</v>
      </c>
      <c r="B2117" t="s">
        <v>1902</v>
      </c>
      <c r="C2117">
        <v>2</v>
      </c>
      <c r="D2117">
        <v>95.691000000000003</v>
      </c>
      <c r="E2117" t="s">
        <v>1903</v>
      </c>
      <c r="F2117" t="s">
        <v>1906</v>
      </c>
      <c r="G2117" s="4">
        <v>1</v>
      </c>
      <c r="H2117" t="s">
        <v>2007</v>
      </c>
    </row>
    <row r="2118" spans="1:8" x14ac:dyDescent="0.35">
      <c r="A2118" t="s">
        <v>1901</v>
      </c>
      <c r="B2118" t="s">
        <v>1902</v>
      </c>
      <c r="C2118">
        <v>2</v>
      </c>
      <c r="D2118">
        <v>99.02</v>
      </c>
      <c r="E2118" t="s">
        <v>1908</v>
      </c>
      <c r="F2118" t="s">
        <v>1922</v>
      </c>
      <c r="G2118" s="4">
        <v>1</v>
      </c>
      <c r="H2118" t="s">
        <v>2008</v>
      </c>
    </row>
    <row r="2119" spans="1:8" x14ac:dyDescent="0.35">
      <c r="A2119" t="s">
        <v>1901</v>
      </c>
      <c r="B2119" t="s">
        <v>1902</v>
      </c>
      <c r="C2119">
        <v>2</v>
      </c>
      <c r="D2119">
        <v>99.619</v>
      </c>
      <c r="E2119" t="s">
        <v>1903</v>
      </c>
      <c r="F2119" t="s">
        <v>1920</v>
      </c>
      <c r="G2119" s="4">
        <v>2</v>
      </c>
      <c r="H2119" t="s">
        <v>2009</v>
      </c>
    </row>
    <row r="2120" spans="1:8" x14ac:dyDescent="0.35">
      <c r="A2120" t="s">
        <v>1901</v>
      </c>
      <c r="B2120" t="s">
        <v>1902</v>
      </c>
      <c r="C2120">
        <v>2</v>
      </c>
      <c r="D2120">
        <v>100.9</v>
      </c>
      <c r="E2120" t="s">
        <v>1903</v>
      </c>
      <c r="F2120" t="s">
        <v>1906</v>
      </c>
      <c r="G2120" s="4">
        <v>1</v>
      </c>
      <c r="H2120" t="s">
        <v>2010</v>
      </c>
    </row>
    <row r="2121" spans="1:8" x14ac:dyDescent="0.35">
      <c r="A2121" t="s">
        <v>1901</v>
      </c>
      <c r="B2121" t="s">
        <v>1902</v>
      </c>
      <c r="C2121">
        <v>2</v>
      </c>
      <c r="D2121">
        <v>104.28100000000001</v>
      </c>
      <c r="E2121" t="s">
        <v>1903</v>
      </c>
      <c r="F2121" t="s">
        <v>1904</v>
      </c>
      <c r="G2121" s="4">
        <v>3</v>
      </c>
      <c r="H2121" t="s">
        <v>2011</v>
      </c>
    </row>
    <row r="2122" spans="1:8" x14ac:dyDescent="0.35">
      <c r="A2122" t="s">
        <v>1901</v>
      </c>
      <c r="B2122" t="s">
        <v>1902</v>
      </c>
      <c r="C2122">
        <v>2</v>
      </c>
      <c r="D2122">
        <v>104.627</v>
      </c>
      <c r="E2122" t="s">
        <v>1903</v>
      </c>
      <c r="F2122" t="s">
        <v>1906</v>
      </c>
      <c r="G2122" s="4">
        <v>1</v>
      </c>
      <c r="H2122" t="s">
        <v>2012</v>
      </c>
    </row>
    <row r="2123" spans="1:8" x14ac:dyDescent="0.35">
      <c r="A2123" t="s">
        <v>1901</v>
      </c>
      <c r="B2123" t="s">
        <v>1902</v>
      </c>
      <c r="C2123">
        <v>2</v>
      </c>
      <c r="D2123">
        <v>110.44</v>
      </c>
      <c r="E2123" t="s">
        <v>1903</v>
      </c>
      <c r="F2123" t="s">
        <v>1917</v>
      </c>
      <c r="G2123" s="4">
        <v>4</v>
      </c>
      <c r="H2123" t="s">
        <v>2013</v>
      </c>
    </row>
    <row r="2124" spans="1:8" x14ac:dyDescent="0.35">
      <c r="A2124" t="s">
        <v>1901</v>
      </c>
      <c r="B2124" t="s">
        <v>1902</v>
      </c>
      <c r="C2124">
        <v>2</v>
      </c>
      <c r="D2124">
        <v>114.53100000000001</v>
      </c>
      <c r="E2124" t="s">
        <v>1903</v>
      </c>
      <c r="F2124" t="s">
        <v>1920</v>
      </c>
      <c r="G2124" s="4">
        <v>2</v>
      </c>
      <c r="H2124" t="s">
        <v>2014</v>
      </c>
    </row>
    <row r="2125" spans="1:8" x14ac:dyDescent="0.35">
      <c r="A2125" t="s">
        <v>1901</v>
      </c>
      <c r="B2125" t="s">
        <v>1902</v>
      </c>
      <c r="C2125">
        <v>2</v>
      </c>
      <c r="D2125">
        <v>134.03899999999999</v>
      </c>
      <c r="E2125" t="s">
        <v>1908</v>
      </c>
      <c r="F2125" t="s">
        <v>1915</v>
      </c>
      <c r="G2125" s="4">
        <v>2</v>
      </c>
      <c r="H2125" t="s">
        <v>2015</v>
      </c>
    </row>
    <row r="2126" spans="1:8" x14ac:dyDescent="0.35">
      <c r="A2126" t="s">
        <v>1901</v>
      </c>
      <c r="B2126" t="s">
        <v>1902</v>
      </c>
      <c r="C2126">
        <v>2</v>
      </c>
      <c r="D2126">
        <v>138.31700000000001</v>
      </c>
      <c r="E2126" t="s">
        <v>1908</v>
      </c>
      <c r="F2126" t="s">
        <v>1909</v>
      </c>
      <c r="G2126" s="4">
        <v>4</v>
      </c>
      <c r="H2126" t="s">
        <v>2016</v>
      </c>
    </row>
    <row r="2127" spans="1:8" x14ac:dyDescent="0.35">
      <c r="A2127" t="s">
        <v>1901</v>
      </c>
      <c r="B2127" t="s">
        <v>1902</v>
      </c>
      <c r="C2127">
        <v>2</v>
      </c>
      <c r="D2127">
        <v>143.93100000000001</v>
      </c>
      <c r="E2127" t="s">
        <v>1903</v>
      </c>
      <c r="F2127" t="s">
        <v>1920</v>
      </c>
      <c r="G2127" s="4">
        <v>2</v>
      </c>
      <c r="H2127" t="s">
        <v>2017</v>
      </c>
    </row>
    <row r="2128" spans="1:8" x14ac:dyDescent="0.35">
      <c r="A2128" t="s">
        <v>1901</v>
      </c>
      <c r="B2128" t="s">
        <v>1902</v>
      </c>
      <c r="C2128">
        <v>2</v>
      </c>
      <c r="D2128">
        <v>145.81200000000001</v>
      </c>
      <c r="E2128" t="s">
        <v>1908</v>
      </c>
      <c r="F2128" t="s">
        <v>1909</v>
      </c>
      <c r="G2128" s="4">
        <v>4</v>
      </c>
      <c r="H2128" t="s">
        <v>2018</v>
      </c>
    </row>
    <row r="2129" spans="1:8" x14ac:dyDescent="0.35">
      <c r="A2129" t="s">
        <v>1901</v>
      </c>
      <c r="B2129" t="s">
        <v>1902</v>
      </c>
      <c r="C2129">
        <v>2</v>
      </c>
      <c r="D2129">
        <v>167.07499999999999</v>
      </c>
      <c r="E2129" t="s">
        <v>1903</v>
      </c>
      <c r="F2129" t="s">
        <v>1920</v>
      </c>
      <c r="G2129" s="4">
        <v>2</v>
      </c>
      <c r="H2129" t="s">
        <v>2019</v>
      </c>
    </row>
    <row r="2130" spans="1:8" x14ac:dyDescent="0.35">
      <c r="A2130" t="s">
        <v>1901</v>
      </c>
      <c r="B2130" t="s">
        <v>1902</v>
      </c>
      <c r="C2130">
        <v>2</v>
      </c>
      <c r="D2130">
        <v>176.428</v>
      </c>
      <c r="E2130" t="s">
        <v>1903</v>
      </c>
      <c r="F2130" t="s">
        <v>1906</v>
      </c>
      <c r="G2130" s="4">
        <v>1</v>
      </c>
      <c r="H2130" t="s">
        <v>2020</v>
      </c>
    </row>
    <row r="2131" spans="1:8" x14ac:dyDescent="0.35">
      <c r="A2131" t="s">
        <v>1901</v>
      </c>
      <c r="B2131" t="s">
        <v>1902</v>
      </c>
      <c r="C2131">
        <v>2</v>
      </c>
      <c r="D2131">
        <v>185.14699999999999</v>
      </c>
      <c r="E2131" t="s">
        <v>1903</v>
      </c>
      <c r="F2131" t="s">
        <v>1906</v>
      </c>
      <c r="G2131" s="4">
        <v>1</v>
      </c>
      <c r="H2131" t="s">
        <v>2021</v>
      </c>
    </row>
    <row r="2132" spans="1:8" x14ac:dyDescent="0.35">
      <c r="A2132" t="s">
        <v>1901</v>
      </c>
      <c r="B2132" t="s">
        <v>1902</v>
      </c>
      <c r="C2132">
        <v>2</v>
      </c>
      <c r="D2132">
        <v>194.60299999999901</v>
      </c>
      <c r="E2132" t="s">
        <v>1903</v>
      </c>
      <c r="F2132" t="s">
        <v>1920</v>
      </c>
      <c r="G2132" s="4">
        <v>2</v>
      </c>
      <c r="H2132" t="s">
        <v>999</v>
      </c>
    </row>
    <row r="2133" spans="1:8" x14ac:dyDescent="0.35">
      <c r="A2133" t="s">
        <v>1901</v>
      </c>
      <c r="B2133" t="s">
        <v>1902</v>
      </c>
      <c r="C2133">
        <v>2</v>
      </c>
      <c r="D2133">
        <v>203.19499999999999</v>
      </c>
      <c r="E2133" t="s">
        <v>1903</v>
      </c>
      <c r="F2133" t="s">
        <v>1906</v>
      </c>
      <c r="G2133" s="4">
        <v>1</v>
      </c>
      <c r="H2133" t="s">
        <v>2022</v>
      </c>
    </row>
    <row r="2134" spans="1:8" x14ac:dyDescent="0.35">
      <c r="A2134" t="s">
        <v>1901</v>
      </c>
      <c r="B2134" t="s">
        <v>1902</v>
      </c>
      <c r="C2134">
        <v>2</v>
      </c>
      <c r="D2134">
        <v>205.203</v>
      </c>
      <c r="E2134" t="s">
        <v>1903</v>
      </c>
      <c r="F2134" t="s">
        <v>1920</v>
      </c>
      <c r="G2134" s="4">
        <v>2</v>
      </c>
      <c r="H2134" t="s">
        <v>2023</v>
      </c>
    </row>
    <row r="2135" spans="1:8" x14ac:dyDescent="0.35">
      <c r="A2135" t="s">
        <v>1901</v>
      </c>
      <c r="B2135" t="s">
        <v>1902</v>
      </c>
      <c r="C2135">
        <v>2</v>
      </c>
      <c r="D2135">
        <v>216.315</v>
      </c>
      <c r="E2135" t="s">
        <v>1903</v>
      </c>
      <c r="F2135" t="s">
        <v>1906</v>
      </c>
      <c r="G2135" s="4">
        <v>1</v>
      </c>
      <c r="H2135" t="s">
        <v>1106</v>
      </c>
    </row>
    <row r="2136" spans="1:8" x14ac:dyDescent="0.35">
      <c r="A2136" t="s">
        <v>1901</v>
      </c>
      <c r="B2136" t="s">
        <v>1902</v>
      </c>
      <c r="C2136">
        <v>2</v>
      </c>
      <c r="D2136">
        <v>217.739</v>
      </c>
      <c r="E2136" t="s">
        <v>1903</v>
      </c>
      <c r="F2136" t="s">
        <v>1920</v>
      </c>
      <c r="G2136" s="4">
        <v>2</v>
      </c>
      <c r="H2136" t="s">
        <v>2024</v>
      </c>
    </row>
    <row r="2137" spans="1:8" x14ac:dyDescent="0.35">
      <c r="A2137" t="s">
        <v>1901</v>
      </c>
      <c r="B2137" t="s">
        <v>1902</v>
      </c>
      <c r="C2137">
        <v>2</v>
      </c>
      <c r="D2137">
        <v>226.05099999999999</v>
      </c>
      <c r="E2137" t="s">
        <v>1903</v>
      </c>
      <c r="F2137" t="s">
        <v>1906</v>
      </c>
      <c r="G2137" s="4">
        <v>1</v>
      </c>
      <c r="H2137" t="s">
        <v>2025</v>
      </c>
    </row>
    <row r="2138" spans="1:8" x14ac:dyDescent="0.35">
      <c r="A2138" t="s">
        <v>1901</v>
      </c>
      <c r="B2138" t="s">
        <v>1902</v>
      </c>
      <c r="C2138">
        <v>2</v>
      </c>
      <c r="D2138">
        <v>226.291</v>
      </c>
      <c r="E2138" t="s">
        <v>1903</v>
      </c>
      <c r="F2138" t="s">
        <v>1920</v>
      </c>
      <c r="G2138" s="4">
        <v>2</v>
      </c>
      <c r="H2138" t="s">
        <v>2026</v>
      </c>
    </row>
    <row r="2139" spans="1:8" x14ac:dyDescent="0.35">
      <c r="A2139" t="s">
        <v>1901</v>
      </c>
      <c r="B2139" t="s">
        <v>1902</v>
      </c>
      <c r="C2139">
        <v>2</v>
      </c>
      <c r="D2139">
        <v>233.428</v>
      </c>
      <c r="E2139" t="s">
        <v>1908</v>
      </c>
      <c r="F2139" t="s">
        <v>1909</v>
      </c>
      <c r="G2139" s="4">
        <v>4</v>
      </c>
      <c r="H2139" t="s">
        <v>2027</v>
      </c>
    </row>
    <row r="2140" spans="1:8" x14ac:dyDescent="0.35">
      <c r="A2140" t="s">
        <v>1901</v>
      </c>
      <c r="B2140" t="s">
        <v>1902</v>
      </c>
      <c r="C2140">
        <v>1</v>
      </c>
      <c r="D2140">
        <v>-422.75799999999998</v>
      </c>
      <c r="E2140" t="s">
        <v>1903</v>
      </c>
      <c r="F2140" t="s">
        <v>1920</v>
      </c>
      <c r="G2140" s="4">
        <v>1</v>
      </c>
      <c r="H2140" t="s">
        <v>2028</v>
      </c>
    </row>
    <row r="2141" spans="1:8" x14ac:dyDescent="0.35">
      <c r="A2141" t="s">
        <v>1901</v>
      </c>
      <c r="B2141" t="s">
        <v>1902</v>
      </c>
      <c r="C2141">
        <v>1</v>
      </c>
      <c r="D2141">
        <v>-418.69199999999898</v>
      </c>
      <c r="E2141" t="s">
        <v>1908</v>
      </c>
      <c r="F2141" t="s">
        <v>1909</v>
      </c>
      <c r="G2141" s="4">
        <v>1</v>
      </c>
      <c r="H2141" t="s">
        <v>2029</v>
      </c>
    </row>
    <row r="2142" spans="1:8" x14ac:dyDescent="0.35">
      <c r="A2142" t="s">
        <v>1901</v>
      </c>
      <c r="B2142" t="s">
        <v>1902</v>
      </c>
      <c r="C2142">
        <v>1</v>
      </c>
      <c r="D2142">
        <v>-416.176999999999</v>
      </c>
      <c r="E2142" t="s">
        <v>1903</v>
      </c>
      <c r="F2142" t="s">
        <v>1904</v>
      </c>
      <c r="G2142" s="4">
        <v>1</v>
      </c>
      <c r="H2142" t="s">
        <v>2029</v>
      </c>
    </row>
    <row r="2143" spans="1:8" x14ac:dyDescent="0.35">
      <c r="A2143" t="s">
        <v>1901</v>
      </c>
      <c r="B2143" t="s">
        <v>1902</v>
      </c>
      <c r="C2143">
        <v>1</v>
      </c>
      <c r="D2143">
        <v>-416.16399999999999</v>
      </c>
      <c r="E2143" t="s">
        <v>1903</v>
      </c>
      <c r="F2143" t="s">
        <v>1906</v>
      </c>
      <c r="G2143" s="4">
        <v>1</v>
      </c>
      <c r="H2143" t="s">
        <v>2030</v>
      </c>
    </row>
    <row r="2144" spans="1:8" x14ac:dyDescent="0.35">
      <c r="A2144" t="s">
        <v>1901</v>
      </c>
      <c r="B2144" t="s">
        <v>1902</v>
      </c>
      <c r="C2144">
        <v>1</v>
      </c>
      <c r="D2144">
        <v>-415.96699999999998</v>
      </c>
      <c r="E2144" t="s">
        <v>1908</v>
      </c>
      <c r="F2144" t="s">
        <v>1911</v>
      </c>
      <c r="G2144" s="4">
        <v>1</v>
      </c>
      <c r="H2144" t="s">
        <v>2031</v>
      </c>
    </row>
    <row r="2145" spans="1:8" x14ac:dyDescent="0.35">
      <c r="A2145" t="s">
        <v>1901</v>
      </c>
      <c r="B2145" t="s">
        <v>1902</v>
      </c>
      <c r="C2145">
        <v>1</v>
      </c>
      <c r="D2145">
        <v>-410.358</v>
      </c>
      <c r="E2145" t="s">
        <v>1908</v>
      </c>
      <c r="F2145" t="s">
        <v>1915</v>
      </c>
      <c r="G2145" s="4">
        <v>1</v>
      </c>
      <c r="H2145" t="s">
        <v>736</v>
      </c>
    </row>
    <row r="2146" spans="1:8" x14ac:dyDescent="0.35">
      <c r="A2146" t="s">
        <v>1901</v>
      </c>
      <c r="B2146" t="s">
        <v>1902</v>
      </c>
      <c r="C2146">
        <v>1</v>
      </c>
      <c r="D2146">
        <v>-408.64299999999997</v>
      </c>
      <c r="E2146" t="s">
        <v>1908</v>
      </c>
      <c r="F2146" t="s">
        <v>1922</v>
      </c>
      <c r="G2146" s="4">
        <v>1</v>
      </c>
      <c r="H2146" t="s">
        <v>2032</v>
      </c>
    </row>
    <row r="2147" spans="1:8" x14ac:dyDescent="0.35">
      <c r="A2147" t="s">
        <v>1901</v>
      </c>
      <c r="B2147" t="s">
        <v>1902</v>
      </c>
      <c r="C2147">
        <v>1</v>
      </c>
      <c r="D2147">
        <v>-406.24900000000002</v>
      </c>
      <c r="E2147" t="s">
        <v>1903</v>
      </c>
      <c r="F2147" t="s">
        <v>1917</v>
      </c>
      <c r="G2147" s="4">
        <v>1</v>
      </c>
      <c r="H2147" t="s">
        <v>2033</v>
      </c>
    </row>
    <row r="2148" spans="1:8" x14ac:dyDescent="0.35">
      <c r="A2148" t="s">
        <v>1901</v>
      </c>
      <c r="B2148" t="s">
        <v>1902</v>
      </c>
      <c r="C2148">
        <v>1</v>
      </c>
      <c r="D2148">
        <v>-404.90300000000002</v>
      </c>
      <c r="E2148" t="s">
        <v>1903</v>
      </c>
      <c r="F2148" t="s">
        <v>1920</v>
      </c>
      <c r="G2148" s="4">
        <v>1</v>
      </c>
      <c r="H2148" t="s">
        <v>2034</v>
      </c>
    </row>
    <row r="2149" spans="1:8" x14ac:dyDescent="0.35">
      <c r="A2149" t="s">
        <v>1901</v>
      </c>
      <c r="B2149" t="s">
        <v>1902</v>
      </c>
      <c r="C2149">
        <v>1</v>
      </c>
      <c r="D2149">
        <v>-404.52600000000001</v>
      </c>
      <c r="E2149" t="s">
        <v>1903</v>
      </c>
      <c r="F2149" t="s">
        <v>1906</v>
      </c>
      <c r="G2149" s="4">
        <v>1</v>
      </c>
      <c r="H2149" t="s">
        <v>2035</v>
      </c>
    </row>
    <row r="2150" spans="1:8" x14ac:dyDescent="0.35">
      <c r="A2150" t="s">
        <v>1901</v>
      </c>
      <c r="B2150" t="s">
        <v>1902</v>
      </c>
      <c r="C2150">
        <v>1</v>
      </c>
      <c r="D2150">
        <v>-400.05399999999997</v>
      </c>
      <c r="E2150" t="s">
        <v>1908</v>
      </c>
      <c r="F2150" t="s">
        <v>1909</v>
      </c>
      <c r="G2150" s="4">
        <v>1</v>
      </c>
      <c r="H2150" t="s">
        <v>2036</v>
      </c>
    </row>
    <row r="2151" spans="1:8" x14ac:dyDescent="0.35">
      <c r="A2151" t="s">
        <v>1901</v>
      </c>
      <c r="B2151" t="s">
        <v>1902</v>
      </c>
      <c r="C2151">
        <v>1</v>
      </c>
      <c r="D2151">
        <v>-396.421999999999</v>
      </c>
      <c r="E2151" t="s">
        <v>1903</v>
      </c>
      <c r="F2151" t="s">
        <v>1904</v>
      </c>
      <c r="G2151" s="4">
        <v>1</v>
      </c>
      <c r="H2151" t="s">
        <v>2037</v>
      </c>
    </row>
    <row r="2152" spans="1:8" x14ac:dyDescent="0.35">
      <c r="A2152" t="s">
        <v>1901</v>
      </c>
      <c r="B2152" t="s">
        <v>1902</v>
      </c>
      <c r="C2152">
        <v>1</v>
      </c>
      <c r="D2152">
        <v>-390.80099999999999</v>
      </c>
      <c r="E2152" t="s">
        <v>1908</v>
      </c>
      <c r="F2152" t="s">
        <v>1915</v>
      </c>
      <c r="G2152" s="4">
        <v>1</v>
      </c>
      <c r="H2152" t="s">
        <v>140</v>
      </c>
    </row>
    <row r="2153" spans="1:8" x14ac:dyDescent="0.35">
      <c r="A2153" t="s">
        <v>1901</v>
      </c>
      <c r="B2153" t="s">
        <v>1902</v>
      </c>
      <c r="C2153">
        <v>1</v>
      </c>
      <c r="D2153">
        <v>-390.34100000000001</v>
      </c>
      <c r="E2153" t="s">
        <v>1908</v>
      </c>
      <c r="F2153" t="s">
        <v>1922</v>
      </c>
      <c r="G2153" s="4">
        <v>1</v>
      </c>
      <c r="H2153" t="s">
        <v>336</v>
      </c>
    </row>
    <row r="2154" spans="1:8" x14ac:dyDescent="0.35">
      <c r="A2154" t="s">
        <v>1901</v>
      </c>
      <c r="B2154" t="s">
        <v>1902</v>
      </c>
      <c r="C2154">
        <v>1</v>
      </c>
      <c r="D2154">
        <v>-388.84800000000001</v>
      </c>
      <c r="E2154" t="s">
        <v>1903</v>
      </c>
      <c r="F2154" t="s">
        <v>1917</v>
      </c>
      <c r="G2154" s="4">
        <v>1</v>
      </c>
      <c r="H2154" t="s">
        <v>2038</v>
      </c>
    </row>
    <row r="2155" spans="1:8" x14ac:dyDescent="0.35">
      <c r="A2155" t="s">
        <v>1901</v>
      </c>
      <c r="B2155" t="s">
        <v>1902</v>
      </c>
      <c r="C2155">
        <v>1</v>
      </c>
      <c r="D2155">
        <v>-387.15199999999999</v>
      </c>
      <c r="E2155" t="s">
        <v>1903</v>
      </c>
      <c r="F2155" t="s">
        <v>1906</v>
      </c>
      <c r="G2155" s="4">
        <v>1</v>
      </c>
      <c r="H2155" t="s">
        <v>2039</v>
      </c>
    </row>
    <row r="2156" spans="1:8" x14ac:dyDescent="0.35">
      <c r="A2156" t="s">
        <v>1901</v>
      </c>
      <c r="B2156" t="s">
        <v>1902</v>
      </c>
      <c r="C2156">
        <v>1</v>
      </c>
      <c r="D2156">
        <v>-385.91699999999997</v>
      </c>
      <c r="E2156" t="s">
        <v>1908</v>
      </c>
      <c r="F2156" t="s">
        <v>1922</v>
      </c>
      <c r="G2156" s="4">
        <v>1</v>
      </c>
      <c r="H2156" t="s">
        <v>2040</v>
      </c>
    </row>
    <row r="2157" spans="1:8" x14ac:dyDescent="0.35">
      <c r="A2157" t="s">
        <v>1901</v>
      </c>
      <c r="B2157" t="s">
        <v>1902</v>
      </c>
      <c r="C2157">
        <v>1</v>
      </c>
      <c r="D2157">
        <v>-385.91399999999999</v>
      </c>
      <c r="E2157" t="s">
        <v>1903</v>
      </c>
      <c r="F2157" t="s">
        <v>1904</v>
      </c>
      <c r="G2157" s="4">
        <v>1</v>
      </c>
      <c r="H2157" t="s">
        <v>2041</v>
      </c>
    </row>
    <row r="2158" spans="1:8" x14ac:dyDescent="0.35">
      <c r="A2158" t="s">
        <v>1901</v>
      </c>
      <c r="B2158" t="s">
        <v>1902</v>
      </c>
      <c r="C2158">
        <v>1</v>
      </c>
      <c r="D2158">
        <v>-378.964</v>
      </c>
      <c r="E2158" t="s">
        <v>1903</v>
      </c>
      <c r="F2158" t="s">
        <v>1906</v>
      </c>
      <c r="G2158" s="4">
        <v>1</v>
      </c>
      <c r="H2158" t="s">
        <v>2042</v>
      </c>
    </row>
    <row r="2159" spans="1:8" x14ac:dyDescent="0.35">
      <c r="A2159" t="s">
        <v>1901</v>
      </c>
      <c r="B2159" t="s">
        <v>1902</v>
      </c>
      <c r="C2159">
        <v>1</v>
      </c>
      <c r="D2159">
        <v>-375.361999999999</v>
      </c>
      <c r="E2159" t="s">
        <v>1903</v>
      </c>
      <c r="F2159" t="s">
        <v>1920</v>
      </c>
      <c r="G2159" s="4">
        <v>1</v>
      </c>
      <c r="H2159" t="s">
        <v>2043</v>
      </c>
    </row>
    <row r="2160" spans="1:8" x14ac:dyDescent="0.35">
      <c r="A2160" t="s">
        <v>1901</v>
      </c>
      <c r="B2160" t="s">
        <v>1902</v>
      </c>
      <c r="C2160">
        <v>1</v>
      </c>
      <c r="D2160">
        <v>-371.69</v>
      </c>
      <c r="E2160" t="s">
        <v>1903</v>
      </c>
      <c r="F2160" t="s">
        <v>1904</v>
      </c>
      <c r="G2160" s="4">
        <v>1</v>
      </c>
      <c r="H2160" t="s">
        <v>2044</v>
      </c>
    </row>
    <row r="2161" spans="1:8" x14ac:dyDescent="0.35">
      <c r="A2161" t="s">
        <v>1901</v>
      </c>
      <c r="B2161" t="s">
        <v>1902</v>
      </c>
      <c r="C2161">
        <v>1</v>
      </c>
      <c r="D2161">
        <v>-371.315</v>
      </c>
      <c r="E2161" t="s">
        <v>1903</v>
      </c>
      <c r="F2161" t="s">
        <v>1920</v>
      </c>
      <c r="G2161" s="4">
        <v>1</v>
      </c>
      <c r="H2161" t="s">
        <v>2045</v>
      </c>
    </row>
    <row r="2162" spans="1:8" x14ac:dyDescent="0.35">
      <c r="A2162" t="s">
        <v>1901</v>
      </c>
      <c r="B2162" t="s">
        <v>1902</v>
      </c>
      <c r="C2162">
        <v>1</v>
      </c>
      <c r="D2162">
        <v>-367.111999999999</v>
      </c>
      <c r="E2162" t="s">
        <v>1908</v>
      </c>
      <c r="F2162" t="s">
        <v>1909</v>
      </c>
      <c r="G2162" s="4">
        <v>1</v>
      </c>
      <c r="H2162" t="s">
        <v>2046</v>
      </c>
    </row>
    <row r="2163" spans="1:8" x14ac:dyDescent="0.35">
      <c r="A2163" t="s">
        <v>1901</v>
      </c>
      <c r="B2163" t="s">
        <v>1902</v>
      </c>
      <c r="C2163">
        <v>1</v>
      </c>
      <c r="D2163">
        <v>-362.616999999999</v>
      </c>
      <c r="E2163" t="s">
        <v>1903</v>
      </c>
      <c r="F2163" t="s">
        <v>1906</v>
      </c>
      <c r="G2163" s="4">
        <v>1</v>
      </c>
      <c r="H2163" t="s">
        <v>2047</v>
      </c>
    </row>
    <row r="2164" spans="1:8" x14ac:dyDescent="0.35">
      <c r="A2164" t="s">
        <v>1901</v>
      </c>
      <c r="B2164" t="s">
        <v>1902</v>
      </c>
      <c r="C2164">
        <v>1</v>
      </c>
      <c r="D2164">
        <v>-358.08099999999899</v>
      </c>
      <c r="E2164" t="s">
        <v>1903</v>
      </c>
      <c r="F2164" t="s">
        <v>1917</v>
      </c>
      <c r="G2164" s="4">
        <v>1</v>
      </c>
      <c r="H2164" t="s">
        <v>2048</v>
      </c>
    </row>
    <row r="2165" spans="1:8" x14ac:dyDescent="0.35">
      <c r="A2165" t="s">
        <v>1901</v>
      </c>
      <c r="B2165" t="s">
        <v>1902</v>
      </c>
      <c r="C2165">
        <v>1</v>
      </c>
      <c r="D2165">
        <v>-354.673</v>
      </c>
      <c r="E2165" t="s">
        <v>1903</v>
      </c>
      <c r="F2165" t="s">
        <v>1906</v>
      </c>
      <c r="G2165" s="4">
        <v>1</v>
      </c>
      <c r="H2165" t="s">
        <v>2049</v>
      </c>
    </row>
    <row r="2166" spans="1:8" x14ac:dyDescent="0.35">
      <c r="A2166" t="s">
        <v>1901</v>
      </c>
      <c r="B2166" t="s">
        <v>1902</v>
      </c>
      <c r="C2166">
        <v>1</v>
      </c>
      <c r="D2166">
        <v>-351.03100000000001</v>
      </c>
      <c r="E2166" t="s">
        <v>1903</v>
      </c>
      <c r="F2166" t="s">
        <v>1906</v>
      </c>
      <c r="G2166" s="4">
        <v>1</v>
      </c>
      <c r="H2166">
        <v>49</v>
      </c>
    </row>
    <row r="2167" spans="1:8" x14ac:dyDescent="0.35">
      <c r="A2167" t="s">
        <v>1901</v>
      </c>
      <c r="B2167" t="s">
        <v>1902</v>
      </c>
      <c r="C2167">
        <v>1</v>
      </c>
      <c r="D2167">
        <v>-350.37799999999999</v>
      </c>
      <c r="E2167" t="s">
        <v>1903</v>
      </c>
      <c r="F2167" t="s">
        <v>1904</v>
      </c>
      <c r="G2167" s="4">
        <v>1</v>
      </c>
      <c r="H2167" t="s">
        <v>2050</v>
      </c>
    </row>
    <row r="2168" spans="1:8" x14ac:dyDescent="0.35">
      <c r="A2168" t="s">
        <v>1901</v>
      </c>
      <c r="B2168" t="s">
        <v>1902</v>
      </c>
      <c r="C2168">
        <v>1</v>
      </c>
      <c r="D2168">
        <v>-347.01</v>
      </c>
      <c r="E2168" t="s">
        <v>1903</v>
      </c>
      <c r="F2168" t="s">
        <v>1920</v>
      </c>
      <c r="G2168" s="4">
        <v>1</v>
      </c>
      <c r="H2168" t="s">
        <v>2051</v>
      </c>
    </row>
    <row r="2169" spans="1:8" x14ac:dyDescent="0.35">
      <c r="A2169" t="s">
        <v>1901</v>
      </c>
      <c r="B2169" t="s">
        <v>1902</v>
      </c>
      <c r="C2169">
        <v>1</v>
      </c>
      <c r="D2169">
        <v>-337.54300000000001</v>
      </c>
      <c r="E2169" t="s">
        <v>1908</v>
      </c>
      <c r="F2169" t="s">
        <v>1909</v>
      </c>
      <c r="G2169" s="4">
        <v>1</v>
      </c>
      <c r="H2169" t="s">
        <v>2052</v>
      </c>
    </row>
    <row r="2170" spans="1:8" x14ac:dyDescent="0.35">
      <c r="A2170" t="s">
        <v>1901</v>
      </c>
      <c r="B2170" t="s">
        <v>1902</v>
      </c>
      <c r="C2170">
        <v>1</v>
      </c>
      <c r="D2170">
        <v>-336.58199999999999</v>
      </c>
      <c r="E2170" t="s">
        <v>1903</v>
      </c>
      <c r="F2170" t="s">
        <v>1906</v>
      </c>
      <c r="G2170" s="4">
        <v>1</v>
      </c>
      <c r="H2170" t="e">
        <f>-_- welp..</f>
        <v>#NAME?</v>
      </c>
    </row>
    <row r="2171" spans="1:8" x14ac:dyDescent="0.35">
      <c r="A2171" t="s">
        <v>1901</v>
      </c>
      <c r="B2171" t="s">
        <v>1902</v>
      </c>
      <c r="C2171">
        <v>1</v>
      </c>
      <c r="D2171">
        <v>-334.20699999999999</v>
      </c>
      <c r="E2171" t="s">
        <v>1903</v>
      </c>
      <c r="F2171" t="s">
        <v>1917</v>
      </c>
      <c r="G2171" s="4">
        <v>1</v>
      </c>
      <c r="H2171" t="s">
        <v>2053</v>
      </c>
    </row>
    <row r="2172" spans="1:8" x14ac:dyDescent="0.35">
      <c r="A2172" t="s">
        <v>1901</v>
      </c>
      <c r="B2172" t="s">
        <v>1902</v>
      </c>
      <c r="C2172">
        <v>1</v>
      </c>
      <c r="D2172">
        <v>-326.101</v>
      </c>
      <c r="E2172" t="s">
        <v>1903</v>
      </c>
      <c r="F2172" t="s">
        <v>1904</v>
      </c>
      <c r="G2172" s="4">
        <v>1</v>
      </c>
      <c r="H2172" t="s">
        <v>2054</v>
      </c>
    </row>
    <row r="2173" spans="1:8" x14ac:dyDescent="0.35">
      <c r="A2173" t="s">
        <v>1901</v>
      </c>
      <c r="B2173" t="s">
        <v>1902</v>
      </c>
      <c r="C2173">
        <v>1</v>
      </c>
      <c r="D2173">
        <v>-323.17399999999998</v>
      </c>
      <c r="E2173" t="s">
        <v>1908</v>
      </c>
      <c r="F2173" t="s">
        <v>1911</v>
      </c>
      <c r="G2173" s="4">
        <v>1</v>
      </c>
      <c r="H2173" t="s">
        <v>2055</v>
      </c>
    </row>
    <row r="2174" spans="1:8" x14ac:dyDescent="0.35">
      <c r="A2174" t="s">
        <v>1901</v>
      </c>
      <c r="B2174" t="s">
        <v>1902</v>
      </c>
      <c r="C2174">
        <v>1</v>
      </c>
      <c r="D2174">
        <v>-319.60000000000002</v>
      </c>
      <c r="E2174" t="s">
        <v>1903</v>
      </c>
      <c r="F2174" t="s">
        <v>1920</v>
      </c>
      <c r="G2174" s="4">
        <v>1</v>
      </c>
      <c r="H2174" t="s">
        <v>2056</v>
      </c>
    </row>
    <row r="2175" spans="1:8" x14ac:dyDescent="0.35">
      <c r="A2175" t="s">
        <v>1901</v>
      </c>
      <c r="B2175" t="s">
        <v>1902</v>
      </c>
      <c r="C2175">
        <v>1</v>
      </c>
      <c r="D2175">
        <v>-313.65600000000001</v>
      </c>
      <c r="E2175" t="s">
        <v>1908</v>
      </c>
      <c r="F2175" t="s">
        <v>1915</v>
      </c>
      <c r="G2175" s="4">
        <v>1</v>
      </c>
      <c r="H2175" t="s">
        <v>2057</v>
      </c>
    </row>
    <row r="2176" spans="1:8" x14ac:dyDescent="0.35">
      <c r="A2176" t="s">
        <v>1901</v>
      </c>
      <c r="B2176" t="s">
        <v>1902</v>
      </c>
      <c r="C2176">
        <v>1</v>
      </c>
      <c r="D2176">
        <v>-310.85899999999998</v>
      </c>
      <c r="E2176" t="s">
        <v>1903</v>
      </c>
      <c r="F2176" t="s">
        <v>1906</v>
      </c>
      <c r="G2176" s="4">
        <v>1</v>
      </c>
      <c r="H2176" t="s">
        <v>2058</v>
      </c>
    </row>
    <row r="2177" spans="1:8" x14ac:dyDescent="0.35">
      <c r="A2177" t="s">
        <v>1901</v>
      </c>
      <c r="B2177" t="s">
        <v>1902</v>
      </c>
      <c r="C2177">
        <v>1</v>
      </c>
      <c r="D2177">
        <v>-305.43</v>
      </c>
      <c r="E2177" t="s">
        <v>1903</v>
      </c>
      <c r="F2177" t="s">
        <v>1917</v>
      </c>
      <c r="G2177" s="4">
        <v>1</v>
      </c>
      <c r="H2177" t="s">
        <v>2059</v>
      </c>
    </row>
    <row r="2178" spans="1:8" x14ac:dyDescent="0.35">
      <c r="A2178" t="s">
        <v>1901</v>
      </c>
      <c r="B2178" t="s">
        <v>1902</v>
      </c>
      <c r="C2178">
        <v>1</v>
      </c>
      <c r="D2178">
        <v>-295.79000000000002</v>
      </c>
      <c r="E2178" t="s">
        <v>1903</v>
      </c>
      <c r="F2178" t="s">
        <v>1906</v>
      </c>
      <c r="G2178" s="4">
        <v>1</v>
      </c>
      <c r="H2178" t="s">
        <v>2060</v>
      </c>
    </row>
    <row r="2179" spans="1:8" x14ac:dyDescent="0.35">
      <c r="A2179" t="s">
        <v>1901</v>
      </c>
      <c r="B2179" t="s">
        <v>1902</v>
      </c>
      <c r="C2179">
        <v>1</v>
      </c>
      <c r="D2179">
        <v>-294.76499999999999</v>
      </c>
      <c r="E2179" t="s">
        <v>1903</v>
      </c>
      <c r="F2179" t="s">
        <v>1904</v>
      </c>
      <c r="G2179" s="4">
        <v>1</v>
      </c>
      <c r="H2179" t="s">
        <v>2061</v>
      </c>
    </row>
    <row r="2180" spans="1:8" x14ac:dyDescent="0.35">
      <c r="A2180" t="s">
        <v>1901</v>
      </c>
      <c r="B2180" t="s">
        <v>1902</v>
      </c>
      <c r="C2180">
        <v>1</v>
      </c>
      <c r="D2180">
        <v>-292.31700000000001</v>
      </c>
      <c r="E2180" t="s">
        <v>1908</v>
      </c>
      <c r="F2180" t="s">
        <v>1922</v>
      </c>
      <c r="G2180" s="4">
        <v>1</v>
      </c>
      <c r="H2180" t="s">
        <v>2062</v>
      </c>
    </row>
    <row r="2181" spans="1:8" x14ac:dyDescent="0.35">
      <c r="A2181" t="s">
        <v>1901</v>
      </c>
      <c r="B2181" t="s">
        <v>1902</v>
      </c>
      <c r="C2181">
        <v>1</v>
      </c>
      <c r="D2181">
        <v>-289.99700000000001</v>
      </c>
      <c r="E2181" t="s">
        <v>1908</v>
      </c>
      <c r="F2181" t="s">
        <v>1911</v>
      </c>
      <c r="G2181" s="4">
        <v>1</v>
      </c>
      <c r="H2181" t="s">
        <v>2063</v>
      </c>
    </row>
    <row r="2182" spans="1:8" x14ac:dyDescent="0.35">
      <c r="A2182" t="s">
        <v>1901</v>
      </c>
      <c r="B2182" t="s">
        <v>1902</v>
      </c>
      <c r="C2182">
        <v>1</v>
      </c>
      <c r="D2182">
        <v>-289.49400000000003</v>
      </c>
      <c r="E2182" t="s">
        <v>1903</v>
      </c>
      <c r="F2182" t="s">
        <v>1920</v>
      </c>
      <c r="G2182" s="4">
        <v>1</v>
      </c>
      <c r="H2182" t="s">
        <v>2064</v>
      </c>
    </row>
    <row r="2183" spans="1:8" x14ac:dyDescent="0.35">
      <c r="A2183" t="s">
        <v>1901</v>
      </c>
      <c r="B2183" t="s">
        <v>1902</v>
      </c>
      <c r="C2183">
        <v>1</v>
      </c>
      <c r="D2183">
        <v>-282.637</v>
      </c>
      <c r="E2183" t="s">
        <v>1903</v>
      </c>
      <c r="F2183" t="s">
        <v>1920</v>
      </c>
      <c r="G2183" s="4">
        <v>1</v>
      </c>
      <c r="H2183" t="s">
        <v>2065</v>
      </c>
    </row>
    <row r="2184" spans="1:8" x14ac:dyDescent="0.35">
      <c r="A2184" t="s">
        <v>1901</v>
      </c>
      <c r="B2184" t="s">
        <v>1902</v>
      </c>
      <c r="C2184">
        <v>1</v>
      </c>
      <c r="D2184">
        <v>-277.63200000000001</v>
      </c>
      <c r="E2184" t="s">
        <v>1903</v>
      </c>
      <c r="F2184" t="s">
        <v>1917</v>
      </c>
      <c r="G2184" s="4">
        <v>1</v>
      </c>
      <c r="H2184" t="s">
        <v>2066</v>
      </c>
    </row>
    <row r="2185" spans="1:8" x14ac:dyDescent="0.35">
      <c r="A2185" t="s">
        <v>1901</v>
      </c>
      <c r="B2185" t="s">
        <v>1902</v>
      </c>
      <c r="C2185">
        <v>1</v>
      </c>
      <c r="D2185">
        <v>-274.34899999999999</v>
      </c>
      <c r="E2185" t="s">
        <v>1903</v>
      </c>
      <c r="F2185" t="s">
        <v>1904</v>
      </c>
      <c r="G2185" s="4">
        <v>1</v>
      </c>
      <c r="H2185" t="s">
        <v>2067</v>
      </c>
    </row>
    <row r="2186" spans="1:8" x14ac:dyDescent="0.35">
      <c r="A2186" t="s">
        <v>1901</v>
      </c>
      <c r="B2186" t="s">
        <v>1902</v>
      </c>
      <c r="C2186">
        <v>1</v>
      </c>
      <c r="D2186">
        <v>-272.71199999999999</v>
      </c>
      <c r="E2186" t="s">
        <v>1903</v>
      </c>
      <c r="F2186" t="s">
        <v>1906</v>
      </c>
      <c r="G2186" s="4">
        <v>1</v>
      </c>
      <c r="H2186" t="s">
        <v>2068</v>
      </c>
    </row>
    <row r="2187" spans="1:8" x14ac:dyDescent="0.35">
      <c r="A2187" t="s">
        <v>1901</v>
      </c>
      <c r="B2187" t="s">
        <v>1902</v>
      </c>
      <c r="C2187">
        <v>1</v>
      </c>
      <c r="D2187">
        <v>-268.27499999999998</v>
      </c>
      <c r="E2187" t="s">
        <v>1908</v>
      </c>
      <c r="F2187" t="s">
        <v>1909</v>
      </c>
      <c r="G2187" s="4">
        <v>1</v>
      </c>
      <c r="H2187" t="s">
        <v>2069</v>
      </c>
    </row>
    <row r="2188" spans="1:8" x14ac:dyDescent="0.35">
      <c r="A2188" t="s">
        <v>1901</v>
      </c>
      <c r="B2188" t="s">
        <v>1902</v>
      </c>
      <c r="C2188">
        <v>1</v>
      </c>
      <c r="D2188">
        <v>-266.791</v>
      </c>
      <c r="E2188" t="s">
        <v>1908</v>
      </c>
      <c r="F2188" t="s">
        <v>1909</v>
      </c>
      <c r="G2188" s="4">
        <v>1</v>
      </c>
      <c r="H2188" t="s">
        <v>2070</v>
      </c>
    </row>
    <row r="2189" spans="1:8" x14ac:dyDescent="0.35">
      <c r="A2189" t="s">
        <v>1901</v>
      </c>
      <c r="B2189" t="s">
        <v>1902</v>
      </c>
      <c r="C2189">
        <v>1</v>
      </c>
      <c r="D2189">
        <v>-263.82900000000001</v>
      </c>
      <c r="E2189" t="s">
        <v>1908</v>
      </c>
      <c r="F2189" t="s">
        <v>1911</v>
      </c>
      <c r="G2189" s="4">
        <v>1</v>
      </c>
      <c r="H2189" t="s">
        <v>2071</v>
      </c>
    </row>
    <row r="2190" spans="1:8" x14ac:dyDescent="0.35">
      <c r="A2190" t="s">
        <v>1901</v>
      </c>
      <c r="B2190" t="s">
        <v>1902</v>
      </c>
      <c r="C2190">
        <v>1</v>
      </c>
      <c r="D2190">
        <v>-261.55500000000001</v>
      </c>
      <c r="E2190" t="s">
        <v>1903</v>
      </c>
      <c r="F2190" t="s">
        <v>1906</v>
      </c>
      <c r="G2190" s="4">
        <v>1</v>
      </c>
      <c r="H2190" t="s">
        <v>2072</v>
      </c>
    </row>
    <row r="2191" spans="1:8" x14ac:dyDescent="0.35">
      <c r="A2191" t="s">
        <v>1901</v>
      </c>
      <c r="B2191" t="s">
        <v>1902</v>
      </c>
      <c r="C2191">
        <v>1</v>
      </c>
      <c r="D2191">
        <v>-257.67700000000002</v>
      </c>
      <c r="E2191" t="s">
        <v>1903</v>
      </c>
      <c r="F2191" t="s">
        <v>1920</v>
      </c>
      <c r="G2191" s="4">
        <v>1</v>
      </c>
      <c r="H2191" t="s">
        <v>2073</v>
      </c>
    </row>
    <row r="2192" spans="1:8" x14ac:dyDescent="0.35">
      <c r="A2192" t="s">
        <v>1901</v>
      </c>
      <c r="B2192" t="s">
        <v>1902</v>
      </c>
      <c r="C2192">
        <v>1</v>
      </c>
      <c r="D2192">
        <v>-255.398</v>
      </c>
      <c r="E2192" t="s">
        <v>1908</v>
      </c>
      <c r="F2192" t="s">
        <v>1909</v>
      </c>
      <c r="G2192" s="4">
        <v>1</v>
      </c>
      <c r="H2192" t="s">
        <v>2074</v>
      </c>
    </row>
    <row r="2193" spans="1:8" x14ac:dyDescent="0.35">
      <c r="A2193" t="s">
        <v>1901</v>
      </c>
      <c r="B2193" t="s">
        <v>1902</v>
      </c>
      <c r="C2193">
        <v>1</v>
      </c>
      <c r="D2193">
        <v>-247.947</v>
      </c>
      <c r="E2193" t="s">
        <v>1908</v>
      </c>
      <c r="F2193" t="s">
        <v>1915</v>
      </c>
      <c r="G2193" s="4">
        <v>1</v>
      </c>
      <c r="H2193" t="s">
        <v>2075</v>
      </c>
    </row>
    <row r="2194" spans="1:8" x14ac:dyDescent="0.35">
      <c r="A2194" t="s">
        <v>1901</v>
      </c>
      <c r="B2194" t="s">
        <v>1902</v>
      </c>
      <c r="C2194">
        <v>1</v>
      </c>
      <c r="D2194">
        <v>-245.57299999999901</v>
      </c>
      <c r="E2194" t="s">
        <v>1903</v>
      </c>
      <c r="F2194" t="s">
        <v>1904</v>
      </c>
      <c r="G2194" s="4">
        <v>1</v>
      </c>
      <c r="H2194" t="s">
        <v>2076</v>
      </c>
    </row>
    <row r="2195" spans="1:8" x14ac:dyDescent="0.35">
      <c r="A2195" t="s">
        <v>1901</v>
      </c>
      <c r="B2195" t="s">
        <v>1902</v>
      </c>
      <c r="C2195">
        <v>1</v>
      </c>
      <c r="D2195">
        <v>-244.227</v>
      </c>
      <c r="E2195" t="s">
        <v>1903</v>
      </c>
      <c r="F2195" t="s">
        <v>1906</v>
      </c>
      <c r="G2195" s="4">
        <v>1</v>
      </c>
      <c r="H2195" t="s">
        <v>2077</v>
      </c>
    </row>
    <row r="2196" spans="1:8" x14ac:dyDescent="0.35">
      <c r="A2196" t="s">
        <v>1901</v>
      </c>
      <c r="B2196" t="s">
        <v>1902</v>
      </c>
      <c r="C2196">
        <v>1</v>
      </c>
      <c r="D2196">
        <v>-243.61199999999999</v>
      </c>
      <c r="E2196" t="s">
        <v>1908</v>
      </c>
      <c r="F2196" t="s">
        <v>1909</v>
      </c>
      <c r="G2196" s="4">
        <v>1</v>
      </c>
      <c r="H2196" t="s">
        <v>2078</v>
      </c>
    </row>
    <row r="2197" spans="1:8" x14ac:dyDescent="0.35">
      <c r="A2197" t="s">
        <v>1901</v>
      </c>
      <c r="B2197" t="s">
        <v>1902</v>
      </c>
      <c r="C2197">
        <v>1</v>
      </c>
      <c r="D2197">
        <v>-239.84099999999901</v>
      </c>
      <c r="E2197" t="s">
        <v>1908</v>
      </c>
      <c r="F2197" t="s">
        <v>1909</v>
      </c>
      <c r="G2197" s="4">
        <v>1</v>
      </c>
      <c r="H2197" t="s">
        <v>2079</v>
      </c>
    </row>
    <row r="2198" spans="1:8" x14ac:dyDescent="0.35">
      <c r="A2198" t="s">
        <v>1901</v>
      </c>
      <c r="B2198" t="s">
        <v>1902</v>
      </c>
      <c r="C2198">
        <v>1</v>
      </c>
      <c r="D2198">
        <v>-238.94399999999999</v>
      </c>
      <c r="E2198" t="s">
        <v>1903</v>
      </c>
      <c r="F2198" t="s">
        <v>1920</v>
      </c>
      <c r="G2198" s="4">
        <v>1</v>
      </c>
      <c r="H2198" t="s">
        <v>2080</v>
      </c>
    </row>
    <row r="2199" spans="1:8" x14ac:dyDescent="0.35">
      <c r="A2199" t="s">
        <v>1901</v>
      </c>
      <c r="B2199" t="s">
        <v>1902</v>
      </c>
      <c r="C2199">
        <v>1</v>
      </c>
      <c r="D2199">
        <v>-238.749</v>
      </c>
      <c r="E2199" t="s">
        <v>1903</v>
      </c>
      <c r="F2199" t="s">
        <v>1906</v>
      </c>
      <c r="G2199" s="4">
        <v>1</v>
      </c>
      <c r="H2199" t="s">
        <v>167</v>
      </c>
    </row>
    <row r="2200" spans="1:8" x14ac:dyDescent="0.35">
      <c r="A2200" t="s">
        <v>1901</v>
      </c>
      <c r="B2200" t="s">
        <v>1902</v>
      </c>
      <c r="C2200">
        <v>1</v>
      </c>
      <c r="D2200">
        <v>-236.642</v>
      </c>
      <c r="E2200" t="s">
        <v>1903</v>
      </c>
      <c r="F2200" t="s">
        <v>1917</v>
      </c>
      <c r="G2200" s="4">
        <v>1</v>
      </c>
      <c r="H2200" t="s">
        <v>2081</v>
      </c>
    </row>
    <row r="2201" spans="1:8" x14ac:dyDescent="0.35">
      <c r="A2201" t="s">
        <v>1901</v>
      </c>
      <c r="B2201" t="s">
        <v>1902</v>
      </c>
      <c r="C2201">
        <v>1</v>
      </c>
      <c r="D2201">
        <v>-230.99299999999999</v>
      </c>
      <c r="E2201" t="s">
        <v>1908</v>
      </c>
      <c r="F2201" t="s">
        <v>1915</v>
      </c>
      <c r="G2201" s="4">
        <v>1</v>
      </c>
      <c r="H2201" t="s">
        <v>267</v>
      </c>
    </row>
    <row r="2202" spans="1:8" x14ac:dyDescent="0.35">
      <c r="A2202" t="s">
        <v>1901</v>
      </c>
      <c r="B2202" t="s">
        <v>1902</v>
      </c>
      <c r="C2202">
        <v>1</v>
      </c>
      <c r="D2202">
        <v>-228.208</v>
      </c>
      <c r="E2202" t="s">
        <v>1903</v>
      </c>
      <c r="F2202" t="s">
        <v>1906</v>
      </c>
      <c r="G2202" s="4">
        <v>1</v>
      </c>
      <c r="H2202" t="s">
        <v>2082</v>
      </c>
    </row>
    <row r="2203" spans="1:8" x14ac:dyDescent="0.35">
      <c r="A2203" t="s">
        <v>1901</v>
      </c>
      <c r="B2203" t="s">
        <v>1902</v>
      </c>
      <c r="C2203">
        <v>1</v>
      </c>
      <c r="D2203">
        <v>-223.96199999999999</v>
      </c>
      <c r="E2203" t="s">
        <v>1903</v>
      </c>
      <c r="F2203" t="s">
        <v>1920</v>
      </c>
      <c r="G2203" s="4">
        <v>1</v>
      </c>
      <c r="H2203" t="s">
        <v>2083</v>
      </c>
    </row>
    <row r="2204" spans="1:8" x14ac:dyDescent="0.35">
      <c r="A2204" t="s">
        <v>1901</v>
      </c>
      <c r="B2204" t="s">
        <v>1902</v>
      </c>
      <c r="C2204">
        <v>1</v>
      </c>
      <c r="D2204">
        <v>-217.148</v>
      </c>
      <c r="E2204" t="s">
        <v>1903</v>
      </c>
      <c r="F2204" t="s">
        <v>1906</v>
      </c>
      <c r="G2204" s="4">
        <v>1</v>
      </c>
      <c r="H2204" t="s">
        <v>2084</v>
      </c>
    </row>
    <row r="2205" spans="1:8" x14ac:dyDescent="0.35">
      <c r="A2205" t="s">
        <v>1901</v>
      </c>
      <c r="B2205" t="s">
        <v>1902</v>
      </c>
      <c r="C2205">
        <v>1</v>
      </c>
      <c r="D2205">
        <v>-215.059</v>
      </c>
      <c r="E2205" t="s">
        <v>1903</v>
      </c>
      <c r="F2205" t="s">
        <v>1920</v>
      </c>
      <c r="G2205" s="4">
        <v>1</v>
      </c>
      <c r="H2205" t="s">
        <v>2085</v>
      </c>
    </row>
    <row r="2206" spans="1:8" x14ac:dyDescent="0.35">
      <c r="A2206" t="s">
        <v>1901</v>
      </c>
      <c r="B2206" t="s">
        <v>1902</v>
      </c>
      <c r="C2206">
        <v>1</v>
      </c>
      <c r="D2206">
        <v>-214.23699999999999</v>
      </c>
      <c r="E2206" t="s">
        <v>1908</v>
      </c>
      <c r="F2206" t="s">
        <v>1911</v>
      </c>
      <c r="G2206" s="4">
        <v>1</v>
      </c>
      <c r="H2206" t="s">
        <v>2086</v>
      </c>
    </row>
    <row r="2207" spans="1:8" x14ac:dyDescent="0.35">
      <c r="A2207" t="s">
        <v>1901</v>
      </c>
      <c r="B2207" t="s">
        <v>1902</v>
      </c>
      <c r="C2207">
        <v>1</v>
      </c>
      <c r="D2207">
        <v>-211.69200000000001</v>
      </c>
      <c r="E2207" t="s">
        <v>1903</v>
      </c>
      <c r="F2207" t="s">
        <v>1906</v>
      </c>
      <c r="G2207" s="4">
        <v>1</v>
      </c>
      <c r="H2207" t="s">
        <v>2087</v>
      </c>
    </row>
    <row r="2208" spans="1:8" x14ac:dyDescent="0.35">
      <c r="A2208" t="s">
        <v>1901</v>
      </c>
      <c r="B2208" t="s">
        <v>1902</v>
      </c>
      <c r="C2208">
        <v>1</v>
      </c>
      <c r="D2208">
        <v>-197.71899999999999</v>
      </c>
      <c r="E2208" t="s">
        <v>1908</v>
      </c>
      <c r="F2208" t="s">
        <v>1909</v>
      </c>
      <c r="G2208" s="4">
        <v>1</v>
      </c>
      <c r="H2208" t="s">
        <v>1950</v>
      </c>
    </row>
    <row r="2209" spans="1:8" x14ac:dyDescent="0.35">
      <c r="A2209" t="s">
        <v>1901</v>
      </c>
      <c r="B2209" t="s">
        <v>1902</v>
      </c>
      <c r="C2209">
        <v>1</v>
      </c>
      <c r="D2209">
        <v>-193.66099999999901</v>
      </c>
      <c r="E2209" t="s">
        <v>1903</v>
      </c>
      <c r="F2209" t="s">
        <v>1904</v>
      </c>
      <c r="G2209" s="4">
        <v>1</v>
      </c>
      <c r="H2209" t="s">
        <v>2088</v>
      </c>
    </row>
    <row r="2210" spans="1:8" x14ac:dyDescent="0.35">
      <c r="A2210" t="s">
        <v>1901</v>
      </c>
      <c r="B2210" t="s">
        <v>1902</v>
      </c>
      <c r="C2210">
        <v>1</v>
      </c>
      <c r="D2210">
        <v>-193.26</v>
      </c>
      <c r="E2210" t="s">
        <v>1908</v>
      </c>
      <c r="F2210" t="s">
        <v>1915</v>
      </c>
      <c r="G2210" s="4">
        <v>1</v>
      </c>
      <c r="H2210" t="s">
        <v>1755</v>
      </c>
    </row>
    <row r="2211" spans="1:8" x14ac:dyDescent="0.35">
      <c r="A2211" t="s">
        <v>1901</v>
      </c>
      <c r="B2211" t="s">
        <v>1902</v>
      </c>
      <c r="C2211">
        <v>1</v>
      </c>
      <c r="D2211">
        <v>-192.23699999999999</v>
      </c>
      <c r="E2211" t="s">
        <v>1908</v>
      </c>
      <c r="F2211" t="s">
        <v>1909</v>
      </c>
      <c r="G2211" s="4">
        <v>1</v>
      </c>
      <c r="H2211" t="s">
        <v>140</v>
      </c>
    </row>
    <row r="2212" spans="1:8" x14ac:dyDescent="0.35">
      <c r="A2212" t="s">
        <v>1901</v>
      </c>
      <c r="B2212" t="s">
        <v>1902</v>
      </c>
      <c r="C2212">
        <v>1</v>
      </c>
      <c r="D2212">
        <v>-188.85299999999901</v>
      </c>
      <c r="E2212" t="s">
        <v>1903</v>
      </c>
      <c r="F2212" t="s">
        <v>1904</v>
      </c>
      <c r="G2212" s="4">
        <v>1</v>
      </c>
      <c r="H2212" t="s">
        <v>2089</v>
      </c>
    </row>
    <row r="2213" spans="1:8" x14ac:dyDescent="0.35">
      <c r="A2213" t="s">
        <v>1901</v>
      </c>
      <c r="B2213" t="s">
        <v>1902</v>
      </c>
      <c r="C2213">
        <v>1</v>
      </c>
      <c r="D2213">
        <v>-187.40599999999901</v>
      </c>
      <c r="E2213" t="s">
        <v>1903</v>
      </c>
      <c r="F2213" t="s">
        <v>1920</v>
      </c>
      <c r="G2213" s="4">
        <v>1</v>
      </c>
      <c r="H2213" t="s">
        <v>322</v>
      </c>
    </row>
    <row r="2214" spans="1:8" x14ac:dyDescent="0.35">
      <c r="A2214" t="s">
        <v>1901</v>
      </c>
      <c r="B2214" t="s">
        <v>1902</v>
      </c>
      <c r="C2214">
        <v>1</v>
      </c>
      <c r="D2214">
        <v>-184.624</v>
      </c>
      <c r="E2214" t="s">
        <v>1908</v>
      </c>
      <c r="F2214" t="s">
        <v>1911</v>
      </c>
      <c r="G2214" s="4">
        <v>1</v>
      </c>
      <c r="H2214" t="s">
        <v>2090</v>
      </c>
    </row>
    <row r="2215" spans="1:8" x14ac:dyDescent="0.35">
      <c r="A2215" t="s">
        <v>1901</v>
      </c>
      <c r="B2215" t="s">
        <v>1902</v>
      </c>
      <c r="C2215">
        <v>1</v>
      </c>
      <c r="D2215">
        <v>-178.35299999999901</v>
      </c>
      <c r="E2215" t="s">
        <v>1908</v>
      </c>
      <c r="F2215" t="s">
        <v>1915</v>
      </c>
      <c r="G2215" s="4">
        <v>1</v>
      </c>
      <c r="H2215" t="s">
        <v>2091</v>
      </c>
    </row>
    <row r="2216" spans="1:8" x14ac:dyDescent="0.35">
      <c r="A2216" t="s">
        <v>1901</v>
      </c>
      <c r="B2216" t="s">
        <v>1902</v>
      </c>
      <c r="C2216">
        <v>1</v>
      </c>
      <c r="D2216">
        <v>-176.685</v>
      </c>
      <c r="E2216" t="s">
        <v>1903</v>
      </c>
      <c r="F2216" t="s">
        <v>1906</v>
      </c>
      <c r="G2216" s="4">
        <v>1</v>
      </c>
      <c r="H2216" t="s">
        <v>2092</v>
      </c>
    </row>
    <row r="2217" spans="1:8" x14ac:dyDescent="0.35">
      <c r="A2217" t="s">
        <v>1901</v>
      </c>
      <c r="B2217" t="s">
        <v>1902</v>
      </c>
      <c r="C2217">
        <v>1</v>
      </c>
      <c r="D2217">
        <v>-172.14599999999999</v>
      </c>
      <c r="E2217" t="s">
        <v>1908</v>
      </c>
      <c r="F2217" t="s">
        <v>1909</v>
      </c>
      <c r="G2217" s="4">
        <v>1</v>
      </c>
      <c r="H2217" t="s">
        <v>2093</v>
      </c>
    </row>
    <row r="2218" spans="1:8" x14ac:dyDescent="0.35">
      <c r="A2218" t="s">
        <v>1901</v>
      </c>
      <c r="B2218" t="s">
        <v>1902</v>
      </c>
      <c r="C2218">
        <v>1</v>
      </c>
      <c r="D2218">
        <v>-168.58099999999999</v>
      </c>
      <c r="E2218" t="s">
        <v>1903</v>
      </c>
      <c r="F2218" t="s">
        <v>1920</v>
      </c>
      <c r="G2218" s="4">
        <v>1</v>
      </c>
      <c r="H2218" t="s">
        <v>2094</v>
      </c>
    </row>
    <row r="2219" spans="1:8" x14ac:dyDescent="0.35">
      <c r="A2219" t="s">
        <v>1901</v>
      </c>
      <c r="B2219" t="s">
        <v>1902</v>
      </c>
      <c r="C2219">
        <v>1</v>
      </c>
      <c r="D2219">
        <v>-168.173</v>
      </c>
      <c r="E2219" t="s">
        <v>1903</v>
      </c>
      <c r="F2219" t="s">
        <v>1904</v>
      </c>
      <c r="G2219" s="4">
        <v>1</v>
      </c>
      <c r="H2219" t="s">
        <v>1950</v>
      </c>
    </row>
    <row r="2220" spans="1:8" x14ac:dyDescent="0.35">
      <c r="A2220" t="s">
        <v>1901</v>
      </c>
      <c r="B2220" t="s">
        <v>1902</v>
      </c>
      <c r="C2220">
        <v>1</v>
      </c>
      <c r="D2220">
        <v>-163.24299999999999</v>
      </c>
      <c r="E2220" t="s">
        <v>1903</v>
      </c>
      <c r="F2220" t="s">
        <v>1906</v>
      </c>
      <c r="G2220" s="4">
        <v>1</v>
      </c>
      <c r="H2220" t="s">
        <v>2095</v>
      </c>
    </row>
    <row r="2221" spans="1:8" x14ac:dyDescent="0.35">
      <c r="A2221" t="s">
        <v>1901</v>
      </c>
      <c r="B2221" t="s">
        <v>1902</v>
      </c>
      <c r="C2221">
        <v>1</v>
      </c>
      <c r="D2221">
        <v>-155.81299999999999</v>
      </c>
      <c r="E2221" t="s">
        <v>1908</v>
      </c>
      <c r="F2221" t="s">
        <v>1911</v>
      </c>
      <c r="G2221" s="4">
        <v>1</v>
      </c>
      <c r="H2221" t="s">
        <v>2096</v>
      </c>
    </row>
    <row r="2222" spans="1:8" x14ac:dyDescent="0.35">
      <c r="A2222" t="s">
        <v>1901</v>
      </c>
      <c r="B2222" t="s">
        <v>1902</v>
      </c>
      <c r="C2222">
        <v>1</v>
      </c>
      <c r="D2222">
        <v>-147.71299999999999</v>
      </c>
      <c r="E2222" t="s">
        <v>1908</v>
      </c>
      <c r="F2222" t="s">
        <v>1909</v>
      </c>
      <c r="G2222" s="4">
        <v>1</v>
      </c>
      <c r="H2222" t="s">
        <v>2097</v>
      </c>
    </row>
    <row r="2223" spans="1:8" x14ac:dyDescent="0.35">
      <c r="A2223" t="s">
        <v>1901</v>
      </c>
      <c r="B2223" t="s">
        <v>1902</v>
      </c>
      <c r="C2223">
        <v>1</v>
      </c>
      <c r="D2223">
        <v>-144.57399999999899</v>
      </c>
      <c r="E2223" t="s">
        <v>1908</v>
      </c>
      <c r="F2223" t="s">
        <v>1915</v>
      </c>
      <c r="G2223" s="4">
        <v>1</v>
      </c>
      <c r="H2223" t="s">
        <v>2098</v>
      </c>
    </row>
    <row r="2224" spans="1:8" x14ac:dyDescent="0.35">
      <c r="A2224" t="s">
        <v>1901</v>
      </c>
      <c r="B2224" t="s">
        <v>1902</v>
      </c>
      <c r="C2224">
        <v>1</v>
      </c>
      <c r="D2224">
        <v>-140.94999999999999</v>
      </c>
      <c r="E2224" t="s">
        <v>1908</v>
      </c>
      <c r="F2224" t="s">
        <v>1909</v>
      </c>
      <c r="G2224" s="4">
        <v>1</v>
      </c>
      <c r="H2224" t="s">
        <v>2099</v>
      </c>
    </row>
    <row r="2225" spans="1:8" x14ac:dyDescent="0.35">
      <c r="A2225" t="s">
        <v>1901</v>
      </c>
      <c r="B2225" t="s">
        <v>1902</v>
      </c>
      <c r="C2225">
        <v>1</v>
      </c>
      <c r="D2225">
        <v>-127.584</v>
      </c>
      <c r="E2225" t="s">
        <v>1903</v>
      </c>
      <c r="F2225" t="s">
        <v>1917</v>
      </c>
      <c r="G2225" s="4">
        <v>1</v>
      </c>
      <c r="H2225" t="s">
        <v>2100</v>
      </c>
    </row>
    <row r="2226" spans="1:8" x14ac:dyDescent="0.35">
      <c r="A2226" t="s">
        <v>1901</v>
      </c>
      <c r="B2226" t="s">
        <v>1902</v>
      </c>
      <c r="C2226">
        <v>1</v>
      </c>
      <c r="D2226">
        <v>-126.102</v>
      </c>
      <c r="E2226" t="s">
        <v>1903</v>
      </c>
      <c r="F2226" t="s">
        <v>1920</v>
      </c>
      <c r="G2226" s="4">
        <v>1</v>
      </c>
      <c r="H2226" t="s">
        <v>2101</v>
      </c>
    </row>
    <row r="2227" spans="1:8" x14ac:dyDescent="0.35">
      <c r="A2227" t="s">
        <v>1901</v>
      </c>
      <c r="B2227" t="s">
        <v>1902</v>
      </c>
      <c r="C2227">
        <v>1</v>
      </c>
      <c r="D2227">
        <v>-118.352</v>
      </c>
      <c r="E2227" t="s">
        <v>1903</v>
      </c>
      <c r="F2227" t="s">
        <v>1920</v>
      </c>
      <c r="G2227" s="4">
        <v>1</v>
      </c>
      <c r="H2227" t="s">
        <v>2102</v>
      </c>
    </row>
    <row r="2228" spans="1:8" x14ac:dyDescent="0.35">
      <c r="A2228" t="s">
        <v>1901</v>
      </c>
      <c r="B2228" t="s">
        <v>1902</v>
      </c>
      <c r="C2228">
        <v>1</v>
      </c>
      <c r="D2228">
        <v>-118.066</v>
      </c>
      <c r="E2228" t="s">
        <v>1908</v>
      </c>
      <c r="F2228" t="s">
        <v>1922</v>
      </c>
      <c r="G2228" s="4">
        <v>1</v>
      </c>
      <c r="H2228" t="s">
        <v>2103</v>
      </c>
    </row>
    <row r="2229" spans="1:8" x14ac:dyDescent="0.35">
      <c r="A2229" t="s">
        <v>1901</v>
      </c>
      <c r="B2229" t="s">
        <v>1902</v>
      </c>
      <c r="C2229">
        <v>1</v>
      </c>
      <c r="D2229">
        <v>-117.16500000000001</v>
      </c>
      <c r="E2229" t="s">
        <v>1908</v>
      </c>
      <c r="F2229" t="s">
        <v>1909</v>
      </c>
      <c r="G2229" s="4">
        <v>1</v>
      </c>
      <c r="H2229" t="s">
        <v>2104</v>
      </c>
    </row>
    <row r="2230" spans="1:8" x14ac:dyDescent="0.35">
      <c r="A2230" t="s">
        <v>1901</v>
      </c>
      <c r="B2230" t="s">
        <v>1902</v>
      </c>
      <c r="C2230">
        <v>1</v>
      </c>
      <c r="D2230">
        <v>-111.044</v>
      </c>
      <c r="E2230" t="s">
        <v>1908</v>
      </c>
      <c r="F2230" t="s">
        <v>1911</v>
      </c>
      <c r="G2230" s="4">
        <v>1</v>
      </c>
      <c r="H2230" t="s">
        <v>2105</v>
      </c>
    </row>
    <row r="2231" spans="1:8" x14ac:dyDescent="0.35">
      <c r="A2231" t="s">
        <v>1901</v>
      </c>
      <c r="B2231" t="s">
        <v>1902</v>
      </c>
      <c r="C2231">
        <v>1</v>
      </c>
      <c r="D2231">
        <v>-105.434</v>
      </c>
      <c r="E2231" t="s">
        <v>1903</v>
      </c>
      <c r="F2231" t="s">
        <v>1906</v>
      </c>
      <c r="G2231" s="4">
        <v>1</v>
      </c>
      <c r="H2231" t="s">
        <v>2106</v>
      </c>
    </row>
    <row r="2232" spans="1:8" x14ac:dyDescent="0.35">
      <c r="A2232" t="s">
        <v>1901</v>
      </c>
      <c r="B2232" t="s">
        <v>1902</v>
      </c>
      <c r="C2232">
        <v>1</v>
      </c>
      <c r="D2232">
        <v>-99.596999999999994</v>
      </c>
      <c r="E2232" t="s">
        <v>1903</v>
      </c>
      <c r="F2232" t="s">
        <v>1904</v>
      </c>
      <c r="G2232" s="4">
        <v>1</v>
      </c>
      <c r="H2232" t="s">
        <v>2107</v>
      </c>
    </row>
    <row r="2233" spans="1:8" x14ac:dyDescent="0.35">
      <c r="A2233" t="s">
        <v>1901</v>
      </c>
      <c r="B2233" t="s">
        <v>1902</v>
      </c>
      <c r="C2233">
        <v>1</v>
      </c>
      <c r="D2233">
        <v>-96.596999999999994</v>
      </c>
      <c r="E2233" t="s">
        <v>1903</v>
      </c>
      <c r="F2233" t="s">
        <v>1906</v>
      </c>
      <c r="G2233" s="4">
        <v>1</v>
      </c>
      <c r="H2233" t="s">
        <v>2108</v>
      </c>
    </row>
    <row r="2234" spans="1:8" x14ac:dyDescent="0.35">
      <c r="A2234" t="s">
        <v>1901</v>
      </c>
      <c r="B2234" t="s">
        <v>1902</v>
      </c>
      <c r="C2234">
        <v>1</v>
      </c>
      <c r="D2234">
        <v>-89.701999999999998</v>
      </c>
      <c r="E2234" t="s">
        <v>1903</v>
      </c>
      <c r="F2234" t="s">
        <v>1920</v>
      </c>
      <c r="G2234" s="4">
        <v>1</v>
      </c>
      <c r="H2234" t="s">
        <v>2109</v>
      </c>
    </row>
    <row r="2235" spans="1:8" x14ac:dyDescent="0.35">
      <c r="A2235" t="s">
        <v>1901</v>
      </c>
      <c r="B2235" t="s">
        <v>1902</v>
      </c>
      <c r="C2235">
        <v>1</v>
      </c>
      <c r="D2235">
        <v>-85.171000000000006</v>
      </c>
      <c r="E2235" t="s">
        <v>1908</v>
      </c>
      <c r="F2235" t="s">
        <v>1909</v>
      </c>
      <c r="G2235" s="4">
        <v>1</v>
      </c>
      <c r="H2235" t="s">
        <v>2110</v>
      </c>
    </row>
    <row r="2236" spans="1:8" x14ac:dyDescent="0.35">
      <c r="A2236" t="s">
        <v>1901</v>
      </c>
      <c r="B2236" t="s">
        <v>1902</v>
      </c>
      <c r="C2236">
        <v>1</v>
      </c>
      <c r="D2236">
        <v>-81.744</v>
      </c>
      <c r="E2236" t="s">
        <v>1903</v>
      </c>
      <c r="F2236" t="s">
        <v>1917</v>
      </c>
      <c r="G2236" s="4">
        <v>1</v>
      </c>
      <c r="H2236" t="s">
        <v>2111</v>
      </c>
    </row>
    <row r="2237" spans="1:8" x14ac:dyDescent="0.35">
      <c r="A2237" t="s">
        <v>1901</v>
      </c>
      <c r="B2237" t="s">
        <v>1902</v>
      </c>
      <c r="C2237">
        <v>1</v>
      </c>
      <c r="D2237">
        <v>-75.063000000000002</v>
      </c>
      <c r="E2237" t="s">
        <v>1908</v>
      </c>
      <c r="F2237" t="s">
        <v>1911</v>
      </c>
      <c r="G2237" s="4">
        <v>1</v>
      </c>
      <c r="H2237" t="s">
        <v>2112</v>
      </c>
    </row>
    <row r="2238" spans="1:8" x14ac:dyDescent="0.35">
      <c r="A2238" t="s">
        <v>1901</v>
      </c>
      <c r="B2238" t="s">
        <v>1902</v>
      </c>
      <c r="C2238">
        <v>1</v>
      </c>
      <c r="D2238">
        <v>-73.192999999999998</v>
      </c>
      <c r="E2238" t="s">
        <v>1903</v>
      </c>
      <c r="F2238" t="s">
        <v>1904</v>
      </c>
      <c r="G2238" s="4">
        <v>1</v>
      </c>
      <c r="H2238" t="s">
        <v>2113</v>
      </c>
    </row>
    <row r="2239" spans="1:8" x14ac:dyDescent="0.35">
      <c r="A2239" t="s">
        <v>1901</v>
      </c>
      <c r="B2239" t="s">
        <v>1902</v>
      </c>
      <c r="C2239">
        <v>1</v>
      </c>
      <c r="D2239">
        <v>-72.718000000000004</v>
      </c>
      <c r="E2239" t="s">
        <v>1903</v>
      </c>
      <c r="F2239" t="s">
        <v>1906</v>
      </c>
      <c r="G2239" s="4">
        <v>1</v>
      </c>
      <c r="H2239" t="s">
        <v>1968</v>
      </c>
    </row>
    <row r="2240" spans="1:8" x14ac:dyDescent="0.35">
      <c r="A2240" t="s">
        <v>1901</v>
      </c>
      <c r="B2240" t="s">
        <v>1902</v>
      </c>
      <c r="C2240">
        <v>1</v>
      </c>
      <c r="D2240">
        <v>-70.923999999999893</v>
      </c>
      <c r="E2240" t="s">
        <v>1908</v>
      </c>
      <c r="F2240" t="s">
        <v>1922</v>
      </c>
      <c r="G2240" s="4">
        <v>1</v>
      </c>
      <c r="H2240" t="s">
        <v>2114</v>
      </c>
    </row>
    <row r="2241" spans="1:8" x14ac:dyDescent="0.35">
      <c r="A2241" t="s">
        <v>1901</v>
      </c>
      <c r="B2241" t="s">
        <v>1902</v>
      </c>
      <c r="C2241">
        <v>1</v>
      </c>
      <c r="D2241">
        <v>-69.917000000000002</v>
      </c>
      <c r="E2241" t="s">
        <v>1903</v>
      </c>
      <c r="F2241" t="s">
        <v>1920</v>
      </c>
      <c r="G2241" s="4">
        <v>1</v>
      </c>
      <c r="H2241" t="s">
        <v>2115</v>
      </c>
    </row>
    <row r="2242" spans="1:8" x14ac:dyDescent="0.35">
      <c r="A2242" t="s">
        <v>1901</v>
      </c>
      <c r="B2242" t="s">
        <v>1902</v>
      </c>
      <c r="C2242">
        <v>1</v>
      </c>
      <c r="D2242">
        <v>-68.480999999999995</v>
      </c>
      <c r="E2242" t="s">
        <v>1908</v>
      </c>
      <c r="F2242" t="s">
        <v>1911</v>
      </c>
      <c r="G2242" s="4">
        <v>1</v>
      </c>
      <c r="H2242">
        <v>3</v>
      </c>
    </row>
    <row r="2243" spans="1:8" x14ac:dyDescent="0.35">
      <c r="A2243" t="s">
        <v>1901</v>
      </c>
      <c r="B2243" t="s">
        <v>1902</v>
      </c>
      <c r="C2243">
        <v>1</v>
      </c>
      <c r="D2243">
        <v>-66.933000000000007</v>
      </c>
      <c r="E2243" t="s">
        <v>1908</v>
      </c>
      <c r="F2243" t="s">
        <v>1911</v>
      </c>
      <c r="G2243" s="4">
        <v>1</v>
      </c>
      <c r="H2243">
        <v>2</v>
      </c>
    </row>
    <row r="2244" spans="1:8" x14ac:dyDescent="0.35">
      <c r="A2244" t="s">
        <v>1901</v>
      </c>
      <c r="B2244" t="s">
        <v>1902</v>
      </c>
      <c r="C2244">
        <v>1</v>
      </c>
      <c r="D2244">
        <v>-65.936000000000007</v>
      </c>
      <c r="E2244" t="s">
        <v>1908</v>
      </c>
      <c r="F2244" t="s">
        <v>1911</v>
      </c>
      <c r="G2244" s="4">
        <v>1</v>
      </c>
      <c r="H2244">
        <v>1</v>
      </c>
    </row>
    <row r="2245" spans="1:8" x14ac:dyDescent="0.35">
      <c r="A2245" t="s">
        <v>1901</v>
      </c>
      <c r="B2245" t="s">
        <v>1902</v>
      </c>
      <c r="C2245">
        <v>1</v>
      </c>
      <c r="D2245">
        <v>-64.37</v>
      </c>
      <c r="E2245" t="s">
        <v>1903</v>
      </c>
      <c r="F2245" t="s">
        <v>1904</v>
      </c>
      <c r="G2245" s="4">
        <v>1</v>
      </c>
      <c r="H2245" t="s">
        <v>2116</v>
      </c>
    </row>
    <row r="2246" spans="1:8" x14ac:dyDescent="0.35">
      <c r="A2246" t="s">
        <v>1901</v>
      </c>
      <c r="B2246" t="s">
        <v>1902</v>
      </c>
      <c r="C2246">
        <v>1</v>
      </c>
      <c r="D2246">
        <v>80.171999999999997</v>
      </c>
      <c r="E2246" t="s">
        <v>1903</v>
      </c>
      <c r="F2246" t="s">
        <v>1906</v>
      </c>
      <c r="G2246" s="4">
        <v>1</v>
      </c>
      <c r="H2246" t="s">
        <v>142</v>
      </c>
    </row>
    <row r="2247" spans="1:8" x14ac:dyDescent="0.35">
      <c r="A2247" t="s">
        <v>1901</v>
      </c>
      <c r="B2247" t="s">
        <v>1902</v>
      </c>
      <c r="C2247">
        <v>1</v>
      </c>
      <c r="D2247">
        <v>84.082999999999998</v>
      </c>
      <c r="E2247" t="s">
        <v>1903</v>
      </c>
      <c r="F2247" t="s">
        <v>1920</v>
      </c>
      <c r="G2247" s="4">
        <v>2</v>
      </c>
      <c r="H2247" t="s">
        <v>2117</v>
      </c>
    </row>
    <row r="2248" spans="1:8" x14ac:dyDescent="0.35">
      <c r="A2248" t="s">
        <v>1901</v>
      </c>
      <c r="B2248" t="s">
        <v>1902</v>
      </c>
      <c r="C2248">
        <v>1</v>
      </c>
      <c r="D2248">
        <v>89.547999999999902</v>
      </c>
      <c r="E2248" t="s">
        <v>1903</v>
      </c>
      <c r="F2248" t="s">
        <v>1906</v>
      </c>
      <c r="G2248" s="4">
        <v>1</v>
      </c>
      <c r="H2248" t="s">
        <v>2118</v>
      </c>
    </row>
    <row r="2249" spans="1:8" x14ac:dyDescent="0.35">
      <c r="A2249" t="s">
        <v>1901</v>
      </c>
      <c r="B2249" t="s">
        <v>1902</v>
      </c>
      <c r="C2249">
        <v>1</v>
      </c>
      <c r="D2249">
        <v>95.402000000000001</v>
      </c>
      <c r="E2249" t="s">
        <v>1903</v>
      </c>
      <c r="F2249" t="s">
        <v>1920</v>
      </c>
      <c r="G2249" s="4">
        <v>2</v>
      </c>
      <c r="H2249" t="s">
        <v>2119</v>
      </c>
    </row>
    <row r="2250" spans="1:8" x14ac:dyDescent="0.35">
      <c r="A2250" t="s">
        <v>1901</v>
      </c>
      <c r="B2250" t="s">
        <v>1902</v>
      </c>
      <c r="C2250">
        <v>1</v>
      </c>
      <c r="D2250">
        <v>95.825999999999993</v>
      </c>
      <c r="E2250" t="s">
        <v>1903</v>
      </c>
      <c r="F2250" t="s">
        <v>1904</v>
      </c>
      <c r="G2250" s="4">
        <v>3</v>
      </c>
      <c r="H2250" t="s">
        <v>2120</v>
      </c>
    </row>
    <row r="2251" spans="1:8" x14ac:dyDescent="0.35">
      <c r="A2251" t="s">
        <v>1901</v>
      </c>
      <c r="B2251" t="s">
        <v>1902</v>
      </c>
      <c r="C2251">
        <v>1</v>
      </c>
      <c r="D2251">
        <v>105.35599999999999</v>
      </c>
      <c r="E2251" t="s">
        <v>1903</v>
      </c>
      <c r="F2251" t="s">
        <v>1906</v>
      </c>
      <c r="G2251" s="4">
        <v>1</v>
      </c>
      <c r="H2251" t="s">
        <v>2121</v>
      </c>
    </row>
    <row r="2252" spans="1:8" x14ac:dyDescent="0.35">
      <c r="A2252" t="s">
        <v>1901</v>
      </c>
      <c r="B2252" t="s">
        <v>1902</v>
      </c>
      <c r="C2252">
        <v>1</v>
      </c>
      <c r="D2252">
        <v>108.459</v>
      </c>
      <c r="E2252" t="s">
        <v>1908</v>
      </c>
      <c r="F2252" t="s">
        <v>1911</v>
      </c>
      <c r="G2252" s="4">
        <v>3</v>
      </c>
      <c r="H2252" t="s">
        <v>2122</v>
      </c>
    </row>
    <row r="2253" spans="1:8" x14ac:dyDescent="0.35">
      <c r="A2253" t="s">
        <v>1901</v>
      </c>
      <c r="B2253" t="s">
        <v>1902</v>
      </c>
      <c r="C2253">
        <v>1</v>
      </c>
      <c r="D2253">
        <v>110.765</v>
      </c>
      <c r="E2253" t="s">
        <v>1903</v>
      </c>
      <c r="F2253" t="s">
        <v>1920</v>
      </c>
      <c r="G2253" s="4">
        <v>2</v>
      </c>
      <c r="H2253" t="s">
        <v>2123</v>
      </c>
    </row>
    <row r="2254" spans="1:8" x14ac:dyDescent="0.35">
      <c r="A2254" t="s">
        <v>1901</v>
      </c>
      <c r="B2254" t="s">
        <v>1902</v>
      </c>
      <c r="C2254">
        <v>1</v>
      </c>
      <c r="D2254">
        <v>111.06</v>
      </c>
      <c r="E2254" t="s">
        <v>1903</v>
      </c>
      <c r="F2254" t="s">
        <v>1906</v>
      </c>
      <c r="G2254" s="4">
        <v>1</v>
      </c>
      <c r="H2254" t="s">
        <v>2124</v>
      </c>
    </row>
    <row r="2255" spans="1:8" x14ac:dyDescent="0.35">
      <c r="A2255" t="s">
        <v>1901</v>
      </c>
      <c r="B2255" t="s">
        <v>1902</v>
      </c>
      <c r="C2255">
        <v>1</v>
      </c>
      <c r="D2255">
        <v>113.517</v>
      </c>
      <c r="E2255" t="s">
        <v>1908</v>
      </c>
      <c r="F2255" t="s">
        <v>1909</v>
      </c>
      <c r="G2255" s="4">
        <v>4</v>
      </c>
      <c r="H2255" t="s">
        <v>2125</v>
      </c>
    </row>
    <row r="2256" spans="1:8" x14ac:dyDescent="0.35">
      <c r="A2256" t="s">
        <v>1901</v>
      </c>
      <c r="B2256" t="s">
        <v>1902</v>
      </c>
      <c r="C2256">
        <v>1</v>
      </c>
      <c r="D2256">
        <v>115.378999999999</v>
      </c>
      <c r="E2256" t="s">
        <v>1903</v>
      </c>
      <c r="F2256" t="s">
        <v>1904</v>
      </c>
      <c r="G2256" s="4">
        <v>3</v>
      </c>
      <c r="H2256" t="s">
        <v>2126</v>
      </c>
    </row>
    <row r="2257" spans="1:8" x14ac:dyDescent="0.35">
      <c r="A2257" t="s">
        <v>1901</v>
      </c>
      <c r="B2257" t="s">
        <v>1902</v>
      </c>
      <c r="C2257">
        <v>1</v>
      </c>
      <c r="D2257">
        <v>126.384</v>
      </c>
      <c r="E2257" t="s">
        <v>1903</v>
      </c>
      <c r="F2257" t="s">
        <v>1917</v>
      </c>
      <c r="G2257" s="4">
        <v>4</v>
      </c>
      <c r="H2257" t="s">
        <v>2127</v>
      </c>
    </row>
    <row r="2258" spans="1:8" x14ac:dyDescent="0.35">
      <c r="A2258" t="s">
        <v>1901</v>
      </c>
      <c r="B2258" t="s">
        <v>1902</v>
      </c>
      <c r="C2258">
        <v>1</v>
      </c>
      <c r="D2258">
        <v>128.64400000000001</v>
      </c>
      <c r="E2258" t="s">
        <v>1908</v>
      </c>
      <c r="F2258" t="s">
        <v>1922</v>
      </c>
      <c r="G2258" s="4">
        <v>1</v>
      </c>
      <c r="H2258" t="s">
        <v>2128</v>
      </c>
    </row>
    <row r="2259" spans="1:8" x14ac:dyDescent="0.35">
      <c r="A2259" t="s">
        <v>1901</v>
      </c>
      <c r="B2259" t="s">
        <v>1902</v>
      </c>
      <c r="C2259">
        <v>1</v>
      </c>
      <c r="D2259">
        <v>136.07499999999999</v>
      </c>
      <c r="E2259" t="s">
        <v>1908</v>
      </c>
      <c r="F2259" t="s">
        <v>1911</v>
      </c>
      <c r="G2259" s="4">
        <v>3</v>
      </c>
      <c r="H2259" t="s">
        <v>2129</v>
      </c>
    </row>
    <row r="2260" spans="1:8" x14ac:dyDescent="0.35">
      <c r="A2260" t="s">
        <v>1901</v>
      </c>
      <c r="B2260" t="s">
        <v>1902</v>
      </c>
      <c r="C2260">
        <v>1</v>
      </c>
      <c r="D2260">
        <v>136.102</v>
      </c>
      <c r="E2260" t="s">
        <v>1903</v>
      </c>
      <c r="F2260" t="s">
        <v>1920</v>
      </c>
      <c r="G2260" s="4">
        <v>2</v>
      </c>
      <c r="H2260" t="s">
        <v>2130</v>
      </c>
    </row>
    <row r="2261" spans="1:8" x14ac:dyDescent="0.35">
      <c r="A2261" t="s">
        <v>1901</v>
      </c>
      <c r="B2261" t="s">
        <v>1902</v>
      </c>
      <c r="C2261">
        <v>1</v>
      </c>
      <c r="D2261">
        <v>139.93199999999999</v>
      </c>
      <c r="E2261" t="s">
        <v>1903</v>
      </c>
      <c r="F2261" t="s">
        <v>1906</v>
      </c>
      <c r="G2261" s="4">
        <v>1</v>
      </c>
      <c r="H2261" t="s">
        <v>2131</v>
      </c>
    </row>
    <row r="2262" spans="1:8" x14ac:dyDescent="0.35">
      <c r="A2262" t="s">
        <v>1901</v>
      </c>
      <c r="B2262" t="s">
        <v>1902</v>
      </c>
      <c r="C2262">
        <v>1</v>
      </c>
      <c r="D2262">
        <v>140.46100000000001</v>
      </c>
      <c r="E2262" t="s">
        <v>1908</v>
      </c>
      <c r="F2262" t="s">
        <v>1909</v>
      </c>
      <c r="G2262" s="4">
        <v>4</v>
      </c>
      <c r="H2262" t="s">
        <v>2132</v>
      </c>
    </row>
    <row r="2263" spans="1:8" x14ac:dyDescent="0.35">
      <c r="A2263" t="s">
        <v>1901</v>
      </c>
      <c r="B2263" t="s">
        <v>1902</v>
      </c>
      <c r="C2263">
        <v>1</v>
      </c>
      <c r="D2263">
        <v>142.29499999999999</v>
      </c>
      <c r="E2263" t="s">
        <v>1908</v>
      </c>
      <c r="F2263" t="s">
        <v>1915</v>
      </c>
      <c r="G2263" s="4">
        <v>2</v>
      </c>
      <c r="H2263" t="s">
        <v>2133</v>
      </c>
    </row>
    <row r="2264" spans="1:8" x14ac:dyDescent="0.35">
      <c r="A2264" t="s">
        <v>1901</v>
      </c>
      <c r="B2264" t="s">
        <v>1902</v>
      </c>
      <c r="C2264">
        <v>1</v>
      </c>
      <c r="D2264">
        <v>148.79599999999999</v>
      </c>
      <c r="E2264" t="s">
        <v>1903</v>
      </c>
      <c r="F2264" t="s">
        <v>1906</v>
      </c>
      <c r="G2264" s="4">
        <v>1</v>
      </c>
      <c r="H2264" t="s">
        <v>2134</v>
      </c>
    </row>
    <row r="2265" spans="1:8" x14ac:dyDescent="0.35">
      <c r="A2265" t="s">
        <v>1901</v>
      </c>
      <c r="B2265" t="s">
        <v>1902</v>
      </c>
      <c r="C2265">
        <v>1</v>
      </c>
      <c r="D2265">
        <v>151.74700000000001</v>
      </c>
      <c r="E2265" t="s">
        <v>1903</v>
      </c>
      <c r="F2265" t="s">
        <v>1904</v>
      </c>
      <c r="G2265" s="4">
        <v>3</v>
      </c>
      <c r="H2265" t="s">
        <v>2135</v>
      </c>
    </row>
    <row r="2266" spans="1:8" x14ac:dyDescent="0.35">
      <c r="A2266" t="s">
        <v>1901</v>
      </c>
      <c r="B2266" t="s">
        <v>1902</v>
      </c>
      <c r="C2266">
        <v>1</v>
      </c>
      <c r="D2266">
        <v>153.36799999999999</v>
      </c>
      <c r="E2266" t="s">
        <v>1903</v>
      </c>
      <c r="F2266" t="s">
        <v>1917</v>
      </c>
      <c r="G2266" s="4">
        <v>4</v>
      </c>
      <c r="H2266" t="s">
        <v>2136</v>
      </c>
    </row>
    <row r="2267" spans="1:8" x14ac:dyDescent="0.35">
      <c r="A2267" t="s">
        <v>1901</v>
      </c>
      <c r="B2267" t="s">
        <v>1902</v>
      </c>
      <c r="C2267">
        <v>1</v>
      </c>
      <c r="D2267">
        <v>160.517</v>
      </c>
      <c r="E2267" t="s">
        <v>1908</v>
      </c>
      <c r="F2267" t="s">
        <v>1909</v>
      </c>
      <c r="G2267" s="4">
        <v>4</v>
      </c>
      <c r="H2267" t="s">
        <v>2137</v>
      </c>
    </row>
    <row r="2268" spans="1:8" x14ac:dyDescent="0.35">
      <c r="A2268" t="s">
        <v>1901</v>
      </c>
      <c r="B2268" t="s">
        <v>1902</v>
      </c>
      <c r="C2268">
        <v>1</v>
      </c>
      <c r="D2268">
        <v>169.60400000000001</v>
      </c>
      <c r="E2268" t="s">
        <v>1903</v>
      </c>
      <c r="F2268" t="s">
        <v>1906</v>
      </c>
      <c r="G2268" s="4">
        <v>1</v>
      </c>
      <c r="H2268" t="s">
        <v>2138</v>
      </c>
    </row>
    <row r="2269" spans="1:8" x14ac:dyDescent="0.35">
      <c r="A2269" t="s">
        <v>1901</v>
      </c>
      <c r="B2269" t="s">
        <v>1902</v>
      </c>
      <c r="C2269">
        <v>1</v>
      </c>
      <c r="D2269">
        <v>176.44299999999899</v>
      </c>
      <c r="E2269" t="s">
        <v>1903</v>
      </c>
      <c r="F2269" t="s">
        <v>1920</v>
      </c>
      <c r="G2269" s="4">
        <v>2</v>
      </c>
      <c r="H2269" t="s">
        <v>2139</v>
      </c>
    </row>
    <row r="2270" spans="1:8" x14ac:dyDescent="0.35">
      <c r="A2270" t="s">
        <v>1901</v>
      </c>
      <c r="B2270" t="s">
        <v>1902</v>
      </c>
      <c r="C2270">
        <v>1</v>
      </c>
      <c r="D2270">
        <v>177.291</v>
      </c>
      <c r="E2270" t="s">
        <v>1908</v>
      </c>
      <c r="F2270" t="s">
        <v>1911</v>
      </c>
      <c r="G2270" s="4">
        <v>3</v>
      </c>
      <c r="H2270" t="s">
        <v>2140</v>
      </c>
    </row>
    <row r="2271" spans="1:8" x14ac:dyDescent="0.35">
      <c r="A2271" t="s">
        <v>1901</v>
      </c>
      <c r="B2271" t="s">
        <v>1902</v>
      </c>
      <c r="C2271">
        <v>1</v>
      </c>
      <c r="D2271">
        <v>183.298</v>
      </c>
      <c r="E2271" t="s">
        <v>1903</v>
      </c>
      <c r="F2271" t="s">
        <v>1904</v>
      </c>
      <c r="G2271" s="4">
        <v>3</v>
      </c>
      <c r="H2271" t="s">
        <v>2141</v>
      </c>
    </row>
    <row r="2272" spans="1:8" x14ac:dyDescent="0.35">
      <c r="A2272" t="s">
        <v>1901</v>
      </c>
      <c r="B2272" t="s">
        <v>1902</v>
      </c>
      <c r="C2272">
        <v>1</v>
      </c>
      <c r="D2272">
        <v>185.364</v>
      </c>
      <c r="E2272" t="s">
        <v>1903</v>
      </c>
      <c r="F2272" t="s">
        <v>1906</v>
      </c>
      <c r="G2272" s="4">
        <v>1</v>
      </c>
      <c r="H2272" t="s">
        <v>411</v>
      </c>
    </row>
    <row r="2273" spans="1:8" x14ac:dyDescent="0.35">
      <c r="A2273" t="s">
        <v>1901</v>
      </c>
      <c r="B2273" t="s">
        <v>1902</v>
      </c>
      <c r="C2273">
        <v>1</v>
      </c>
      <c r="D2273">
        <v>189.71599999999901</v>
      </c>
      <c r="E2273" t="s">
        <v>1903</v>
      </c>
      <c r="F2273" t="s">
        <v>1906</v>
      </c>
      <c r="G2273" s="4">
        <v>1</v>
      </c>
      <c r="H2273" t="s">
        <v>1310</v>
      </c>
    </row>
    <row r="2274" spans="1:8" x14ac:dyDescent="0.35">
      <c r="A2274" t="s">
        <v>1901</v>
      </c>
      <c r="B2274" t="s">
        <v>1902</v>
      </c>
      <c r="C2274">
        <v>1</v>
      </c>
      <c r="D2274">
        <v>194.25099999999901</v>
      </c>
      <c r="E2274" t="s">
        <v>1903</v>
      </c>
      <c r="F2274" t="s">
        <v>1920</v>
      </c>
      <c r="G2274" s="4">
        <v>2</v>
      </c>
      <c r="H2274" t="s">
        <v>2142</v>
      </c>
    </row>
    <row r="2275" spans="1:8" x14ac:dyDescent="0.35">
      <c r="A2275" t="s">
        <v>1901</v>
      </c>
      <c r="B2275" t="s">
        <v>1902</v>
      </c>
      <c r="C2275">
        <v>1</v>
      </c>
      <c r="D2275">
        <v>196.685</v>
      </c>
      <c r="E2275" t="s">
        <v>1908</v>
      </c>
      <c r="F2275" t="s">
        <v>1909</v>
      </c>
      <c r="G2275" s="4">
        <v>4</v>
      </c>
      <c r="H2275" t="s">
        <v>2143</v>
      </c>
    </row>
    <row r="2276" spans="1:8" x14ac:dyDescent="0.35">
      <c r="A2276" t="s">
        <v>1901</v>
      </c>
      <c r="B2276" t="s">
        <v>1902</v>
      </c>
      <c r="C2276">
        <v>1</v>
      </c>
      <c r="D2276">
        <v>196.75399999999999</v>
      </c>
      <c r="E2276" t="s">
        <v>1903</v>
      </c>
      <c r="F2276" t="s">
        <v>1904</v>
      </c>
      <c r="G2276" s="4">
        <v>3</v>
      </c>
      <c r="H2276" t="s">
        <v>2144</v>
      </c>
    </row>
    <row r="2277" spans="1:8" x14ac:dyDescent="0.35">
      <c r="A2277" t="s">
        <v>1901</v>
      </c>
      <c r="B2277" t="s">
        <v>1902</v>
      </c>
      <c r="C2277">
        <v>1</v>
      </c>
      <c r="D2277">
        <v>203.87099999999899</v>
      </c>
      <c r="E2277" t="s">
        <v>1908</v>
      </c>
      <c r="F2277" t="s">
        <v>1915</v>
      </c>
      <c r="G2277" s="4">
        <v>2</v>
      </c>
      <c r="H2277" t="s">
        <v>2145</v>
      </c>
    </row>
    <row r="2278" spans="1:8" x14ac:dyDescent="0.35">
      <c r="A2278" t="s">
        <v>1901</v>
      </c>
      <c r="B2278" t="s">
        <v>1902</v>
      </c>
      <c r="C2278">
        <v>1</v>
      </c>
      <c r="D2278">
        <v>206.90899999999999</v>
      </c>
      <c r="E2278" t="s">
        <v>1908</v>
      </c>
      <c r="F2278" t="s">
        <v>1909</v>
      </c>
      <c r="G2278" s="4">
        <v>4</v>
      </c>
      <c r="H2278" t="s">
        <v>2146</v>
      </c>
    </row>
    <row r="2279" spans="1:8" x14ac:dyDescent="0.35">
      <c r="A2279" t="s">
        <v>1901</v>
      </c>
      <c r="B2279" t="s">
        <v>1902</v>
      </c>
      <c r="C2279">
        <v>1</v>
      </c>
      <c r="D2279">
        <v>212.38800000000001</v>
      </c>
      <c r="E2279" t="s">
        <v>1903</v>
      </c>
      <c r="F2279" t="s">
        <v>1906</v>
      </c>
      <c r="G2279" s="4">
        <v>1</v>
      </c>
      <c r="H2279" t="s">
        <v>2147</v>
      </c>
    </row>
    <row r="2280" spans="1:8" x14ac:dyDescent="0.35">
      <c r="A2280" t="s">
        <v>1901</v>
      </c>
      <c r="B2280" t="s">
        <v>1902</v>
      </c>
      <c r="C2280">
        <v>1</v>
      </c>
      <c r="D2280">
        <v>217.482</v>
      </c>
      <c r="E2280" t="s">
        <v>1903</v>
      </c>
      <c r="F2280" t="s">
        <v>1920</v>
      </c>
      <c r="G2280" s="4">
        <v>2</v>
      </c>
      <c r="H2280" t="s">
        <v>2148</v>
      </c>
    </row>
    <row r="2281" spans="1:8" x14ac:dyDescent="0.35">
      <c r="A2281" t="s">
        <v>1901</v>
      </c>
      <c r="B2281" t="s">
        <v>1902</v>
      </c>
      <c r="C2281">
        <v>1</v>
      </c>
      <c r="D2281">
        <v>217.964</v>
      </c>
      <c r="E2281" t="s">
        <v>1903</v>
      </c>
      <c r="F2281" t="s">
        <v>1906</v>
      </c>
      <c r="G2281" s="4">
        <v>1</v>
      </c>
      <c r="H2281" t="s">
        <v>2149</v>
      </c>
    </row>
    <row r="2282" spans="1:8" x14ac:dyDescent="0.35">
      <c r="A2282" t="s">
        <v>1901</v>
      </c>
      <c r="B2282" t="s">
        <v>1902</v>
      </c>
      <c r="C2282">
        <v>1</v>
      </c>
      <c r="D2282">
        <v>221.602</v>
      </c>
      <c r="E2282" t="s">
        <v>1903</v>
      </c>
      <c r="F2282" t="s">
        <v>1904</v>
      </c>
      <c r="G2282" s="4">
        <v>3</v>
      </c>
      <c r="H2282" t="s">
        <v>140</v>
      </c>
    </row>
    <row r="2283" spans="1:8" x14ac:dyDescent="0.35">
      <c r="A2283" t="s">
        <v>1901</v>
      </c>
      <c r="B2283" t="s">
        <v>1902</v>
      </c>
      <c r="C2283">
        <v>1</v>
      </c>
      <c r="D2283">
        <v>231.75799999999899</v>
      </c>
      <c r="E2283" t="s">
        <v>1908</v>
      </c>
      <c r="F2283" t="s">
        <v>1922</v>
      </c>
      <c r="G2283" s="4">
        <v>1</v>
      </c>
      <c r="H2283" t="s">
        <v>2150</v>
      </c>
    </row>
    <row r="2284" spans="1:8" x14ac:dyDescent="0.35">
      <c r="A2284" t="s">
        <v>1901</v>
      </c>
      <c r="B2284" t="s">
        <v>1902</v>
      </c>
      <c r="C2284">
        <v>1</v>
      </c>
      <c r="D2284">
        <v>231.91499999999999</v>
      </c>
      <c r="E2284" t="s">
        <v>1903</v>
      </c>
      <c r="F2284" t="s">
        <v>1920</v>
      </c>
      <c r="G2284" s="4">
        <v>2</v>
      </c>
      <c r="H2284" t="s">
        <v>2151</v>
      </c>
    </row>
    <row r="2285" spans="1:8" x14ac:dyDescent="0.35">
      <c r="A2285" t="s">
        <v>1901</v>
      </c>
      <c r="B2285" t="s">
        <v>1902</v>
      </c>
      <c r="C2285">
        <v>1</v>
      </c>
      <c r="D2285">
        <v>237.38</v>
      </c>
      <c r="E2285" t="s">
        <v>1903</v>
      </c>
      <c r="F2285" t="s">
        <v>1906</v>
      </c>
      <c r="G2285" s="4">
        <v>1</v>
      </c>
      <c r="H2285" t="s">
        <v>2152</v>
      </c>
    </row>
    <row r="2286" spans="1:8" x14ac:dyDescent="0.35">
      <c r="A2286" t="s">
        <v>1901</v>
      </c>
      <c r="B2286" t="s">
        <v>1902</v>
      </c>
      <c r="C2286">
        <v>3</v>
      </c>
      <c r="D2286">
        <v>-381.61799999999999</v>
      </c>
      <c r="E2286" t="s">
        <v>1903</v>
      </c>
      <c r="F2286" t="s">
        <v>1920</v>
      </c>
      <c r="G2286" s="4">
        <v>2</v>
      </c>
      <c r="H2286" t="s">
        <v>2153</v>
      </c>
    </row>
    <row r="2287" spans="1:8" x14ac:dyDescent="0.35">
      <c r="A2287" t="s">
        <v>1901</v>
      </c>
      <c r="B2287" t="s">
        <v>1902</v>
      </c>
      <c r="C2287">
        <v>3</v>
      </c>
      <c r="D2287">
        <v>-379.84399999999999</v>
      </c>
      <c r="E2287" t="s">
        <v>1903</v>
      </c>
      <c r="F2287" t="s">
        <v>1906</v>
      </c>
      <c r="G2287" s="4">
        <v>1</v>
      </c>
      <c r="H2287" t="s">
        <v>2154</v>
      </c>
    </row>
    <row r="2288" spans="1:8" x14ac:dyDescent="0.35">
      <c r="A2288" t="s">
        <v>1901</v>
      </c>
      <c r="B2288" t="s">
        <v>1902</v>
      </c>
      <c r="C2288">
        <v>3</v>
      </c>
      <c r="D2288">
        <v>-379.74599999999998</v>
      </c>
      <c r="E2288" t="s">
        <v>1903</v>
      </c>
      <c r="F2288" t="s">
        <v>1917</v>
      </c>
      <c r="G2288" s="4">
        <v>4</v>
      </c>
      <c r="H2288" t="s">
        <v>2155</v>
      </c>
    </row>
    <row r="2289" spans="1:8" x14ac:dyDescent="0.35">
      <c r="A2289" t="s">
        <v>1901</v>
      </c>
      <c r="B2289" t="s">
        <v>1902</v>
      </c>
      <c r="C2289">
        <v>3</v>
      </c>
      <c r="D2289">
        <v>-378.29500000000002</v>
      </c>
      <c r="E2289" t="s">
        <v>1908</v>
      </c>
      <c r="F2289" t="s">
        <v>1911</v>
      </c>
      <c r="G2289" s="4">
        <v>3</v>
      </c>
      <c r="H2289" t="s">
        <v>2156</v>
      </c>
    </row>
    <row r="2290" spans="1:8" x14ac:dyDescent="0.35">
      <c r="A2290" t="s">
        <v>1901</v>
      </c>
      <c r="B2290" t="s">
        <v>1902</v>
      </c>
      <c r="C2290">
        <v>3</v>
      </c>
      <c r="D2290">
        <v>-377.38400000000001</v>
      </c>
      <c r="E2290" t="s">
        <v>1908</v>
      </c>
      <c r="F2290" t="s">
        <v>1909</v>
      </c>
      <c r="G2290" s="4">
        <v>4</v>
      </c>
      <c r="H2290" t="s">
        <v>2157</v>
      </c>
    </row>
    <row r="2291" spans="1:8" x14ac:dyDescent="0.35">
      <c r="A2291" t="s">
        <v>1901</v>
      </c>
      <c r="B2291" t="s">
        <v>1902</v>
      </c>
      <c r="C2291">
        <v>3</v>
      </c>
      <c r="D2291">
        <v>-369.685</v>
      </c>
      <c r="E2291" t="s">
        <v>1908</v>
      </c>
      <c r="F2291" t="s">
        <v>1909</v>
      </c>
      <c r="G2291" s="4">
        <v>4</v>
      </c>
      <c r="H2291" t="s">
        <v>267</v>
      </c>
    </row>
    <row r="2292" spans="1:8" x14ac:dyDescent="0.35">
      <c r="A2292" t="s">
        <v>1901</v>
      </c>
      <c r="B2292" t="s">
        <v>1902</v>
      </c>
      <c r="C2292">
        <v>3</v>
      </c>
      <c r="D2292">
        <v>-366.60599999999999</v>
      </c>
      <c r="E2292" t="s">
        <v>1903</v>
      </c>
      <c r="F2292" t="s">
        <v>1906</v>
      </c>
      <c r="G2292" s="4">
        <v>1</v>
      </c>
      <c r="H2292" t="s">
        <v>2158</v>
      </c>
    </row>
    <row r="2293" spans="1:8" x14ac:dyDescent="0.35">
      <c r="A2293" t="s">
        <v>1901</v>
      </c>
      <c r="B2293" t="s">
        <v>1902</v>
      </c>
      <c r="C2293">
        <v>3</v>
      </c>
      <c r="D2293">
        <v>-364.07400000000001</v>
      </c>
      <c r="E2293" t="s">
        <v>1908</v>
      </c>
      <c r="F2293" t="s">
        <v>1911</v>
      </c>
      <c r="G2293" s="4">
        <v>3</v>
      </c>
      <c r="H2293" t="s">
        <v>2159</v>
      </c>
    </row>
    <row r="2294" spans="1:8" x14ac:dyDescent="0.35">
      <c r="A2294" t="s">
        <v>1901</v>
      </c>
      <c r="B2294" t="s">
        <v>1902</v>
      </c>
      <c r="C2294">
        <v>3</v>
      </c>
      <c r="D2294">
        <v>-361.721</v>
      </c>
      <c r="E2294" t="s">
        <v>1903</v>
      </c>
      <c r="F2294" t="s">
        <v>1920</v>
      </c>
      <c r="G2294" s="4">
        <v>2</v>
      </c>
      <c r="H2294" t="s">
        <v>2160</v>
      </c>
    </row>
    <row r="2295" spans="1:8" x14ac:dyDescent="0.35">
      <c r="A2295" t="s">
        <v>1901</v>
      </c>
      <c r="B2295" t="s">
        <v>1902</v>
      </c>
      <c r="C2295">
        <v>3</v>
      </c>
      <c r="D2295">
        <v>-361.27199999999999</v>
      </c>
      <c r="E2295" t="s">
        <v>1903</v>
      </c>
      <c r="F2295" t="s">
        <v>1904</v>
      </c>
      <c r="G2295" s="4">
        <v>3</v>
      </c>
      <c r="H2295" t="s">
        <v>2161</v>
      </c>
    </row>
    <row r="2296" spans="1:8" x14ac:dyDescent="0.35">
      <c r="A2296" t="s">
        <v>1901</v>
      </c>
      <c r="B2296" t="s">
        <v>1902</v>
      </c>
      <c r="C2296">
        <v>3</v>
      </c>
      <c r="D2296">
        <v>-357.76900000000001</v>
      </c>
      <c r="E2296" t="s">
        <v>1903</v>
      </c>
      <c r="F2296" t="s">
        <v>1906</v>
      </c>
      <c r="G2296" s="4">
        <v>1</v>
      </c>
      <c r="H2296" t="s">
        <v>2162</v>
      </c>
    </row>
    <row r="2297" spans="1:8" x14ac:dyDescent="0.35">
      <c r="A2297" t="s">
        <v>1901</v>
      </c>
      <c r="B2297" t="s">
        <v>1902</v>
      </c>
      <c r="C2297">
        <v>3</v>
      </c>
      <c r="D2297">
        <v>-352.87299999999999</v>
      </c>
      <c r="E2297" t="s">
        <v>1903</v>
      </c>
      <c r="F2297" t="s">
        <v>1904</v>
      </c>
      <c r="G2297" s="4">
        <v>3</v>
      </c>
      <c r="H2297" t="s">
        <v>2163</v>
      </c>
    </row>
    <row r="2298" spans="1:8" x14ac:dyDescent="0.35">
      <c r="A2298" t="s">
        <v>1901</v>
      </c>
      <c r="B2298" t="s">
        <v>1902</v>
      </c>
      <c r="C2298">
        <v>3</v>
      </c>
      <c r="D2298">
        <v>-351.15300000000002</v>
      </c>
      <c r="E2298" t="s">
        <v>1903</v>
      </c>
      <c r="F2298" t="s">
        <v>1906</v>
      </c>
      <c r="G2298" s="4">
        <v>1</v>
      </c>
      <c r="H2298" t="s">
        <v>2164</v>
      </c>
    </row>
    <row r="2299" spans="1:8" x14ac:dyDescent="0.35">
      <c r="A2299" t="s">
        <v>1901</v>
      </c>
      <c r="B2299" t="s">
        <v>1902</v>
      </c>
      <c r="C2299">
        <v>3</v>
      </c>
      <c r="D2299">
        <v>-336.76799999999997</v>
      </c>
      <c r="E2299" t="s">
        <v>1903</v>
      </c>
      <c r="F2299" t="s">
        <v>1920</v>
      </c>
      <c r="G2299" s="4">
        <v>2</v>
      </c>
      <c r="H2299" t="s">
        <v>2165</v>
      </c>
    </row>
    <row r="2300" spans="1:8" x14ac:dyDescent="0.35">
      <c r="A2300" t="s">
        <v>1901</v>
      </c>
      <c r="B2300" t="s">
        <v>1902</v>
      </c>
      <c r="C2300">
        <v>3</v>
      </c>
      <c r="D2300">
        <v>-336.015999999999</v>
      </c>
      <c r="E2300" t="s">
        <v>1908</v>
      </c>
      <c r="F2300" t="s">
        <v>1909</v>
      </c>
      <c r="G2300" s="4">
        <v>4</v>
      </c>
      <c r="H2300" t="s">
        <v>2166</v>
      </c>
    </row>
    <row r="2301" spans="1:8" x14ac:dyDescent="0.35">
      <c r="A2301" t="s">
        <v>1901</v>
      </c>
      <c r="B2301" t="s">
        <v>1902</v>
      </c>
      <c r="C2301">
        <v>3</v>
      </c>
      <c r="D2301">
        <v>-335.15499999999997</v>
      </c>
      <c r="E2301" t="s">
        <v>1903</v>
      </c>
      <c r="F2301" t="s">
        <v>1904</v>
      </c>
      <c r="G2301" s="4">
        <v>3</v>
      </c>
      <c r="H2301" t="s">
        <v>2167</v>
      </c>
    </row>
    <row r="2302" spans="1:8" x14ac:dyDescent="0.35">
      <c r="A2302" t="s">
        <v>1901</v>
      </c>
      <c r="B2302" t="s">
        <v>1902</v>
      </c>
      <c r="C2302">
        <v>3</v>
      </c>
      <c r="D2302">
        <v>-331.28</v>
      </c>
      <c r="E2302" t="s">
        <v>1908</v>
      </c>
      <c r="F2302" t="s">
        <v>1909</v>
      </c>
      <c r="G2302" s="4">
        <v>4</v>
      </c>
      <c r="H2302" t="s">
        <v>2168</v>
      </c>
    </row>
    <row r="2303" spans="1:8" x14ac:dyDescent="0.35">
      <c r="A2303" t="s">
        <v>1901</v>
      </c>
      <c r="B2303" t="s">
        <v>1902</v>
      </c>
      <c r="C2303">
        <v>3</v>
      </c>
      <c r="D2303">
        <v>-331.24799999999999</v>
      </c>
      <c r="E2303" t="s">
        <v>1903</v>
      </c>
      <c r="F2303" t="s">
        <v>1917</v>
      </c>
      <c r="G2303" s="4">
        <v>4</v>
      </c>
      <c r="H2303" t="s">
        <v>2169</v>
      </c>
    </row>
    <row r="2304" spans="1:8" x14ac:dyDescent="0.35">
      <c r="A2304" t="s">
        <v>1901</v>
      </c>
      <c r="B2304" t="s">
        <v>1902</v>
      </c>
      <c r="C2304">
        <v>3</v>
      </c>
      <c r="D2304">
        <v>-329.68099999999998</v>
      </c>
      <c r="E2304" t="s">
        <v>1903</v>
      </c>
      <c r="F2304" t="s">
        <v>1906</v>
      </c>
      <c r="G2304" s="4">
        <v>1</v>
      </c>
      <c r="H2304" t="s">
        <v>2170</v>
      </c>
    </row>
    <row r="2305" spans="1:8" x14ac:dyDescent="0.35">
      <c r="A2305" t="s">
        <v>1901</v>
      </c>
      <c r="B2305" t="s">
        <v>1902</v>
      </c>
      <c r="C2305">
        <v>3</v>
      </c>
      <c r="D2305">
        <v>-326.99400000000003</v>
      </c>
      <c r="E2305" t="s">
        <v>1908</v>
      </c>
      <c r="F2305" t="s">
        <v>1911</v>
      </c>
      <c r="G2305" s="4">
        <v>3</v>
      </c>
      <c r="H2305" t="s">
        <v>2171</v>
      </c>
    </row>
    <row r="2306" spans="1:8" x14ac:dyDescent="0.35">
      <c r="A2306" t="s">
        <v>1901</v>
      </c>
      <c r="B2306" t="s">
        <v>1902</v>
      </c>
      <c r="C2306">
        <v>3</v>
      </c>
      <c r="D2306">
        <v>-319.00900000000001</v>
      </c>
      <c r="E2306" t="s">
        <v>1903</v>
      </c>
      <c r="F2306" t="s">
        <v>1906</v>
      </c>
      <c r="G2306" s="4">
        <v>1</v>
      </c>
      <c r="H2306" t="s">
        <v>2172</v>
      </c>
    </row>
    <row r="2307" spans="1:8" x14ac:dyDescent="0.35">
      <c r="A2307" t="s">
        <v>1901</v>
      </c>
      <c r="B2307" t="s">
        <v>1902</v>
      </c>
      <c r="C2307">
        <v>3</v>
      </c>
      <c r="D2307">
        <v>-316.55799999999999</v>
      </c>
      <c r="E2307" t="s">
        <v>1903</v>
      </c>
      <c r="F2307" t="s">
        <v>1920</v>
      </c>
      <c r="G2307" s="4">
        <v>2</v>
      </c>
      <c r="H2307" t="s">
        <v>2173</v>
      </c>
    </row>
    <row r="2308" spans="1:8" x14ac:dyDescent="0.35">
      <c r="A2308" t="s">
        <v>1901</v>
      </c>
      <c r="B2308" t="s">
        <v>1902</v>
      </c>
      <c r="C2308">
        <v>3</v>
      </c>
      <c r="D2308">
        <v>-314.11099999999999</v>
      </c>
      <c r="E2308" t="s">
        <v>1903</v>
      </c>
      <c r="F2308" t="s">
        <v>1904</v>
      </c>
      <c r="G2308" s="4">
        <v>3</v>
      </c>
      <c r="H2308" t="s">
        <v>2174</v>
      </c>
    </row>
    <row r="2309" spans="1:8" x14ac:dyDescent="0.35">
      <c r="A2309" t="s">
        <v>1901</v>
      </c>
      <c r="B2309" t="s">
        <v>1902</v>
      </c>
      <c r="C2309">
        <v>3</v>
      </c>
      <c r="D2309">
        <v>-311.88799999999998</v>
      </c>
      <c r="E2309" t="s">
        <v>1908</v>
      </c>
      <c r="F2309" t="s">
        <v>1909</v>
      </c>
      <c r="G2309" s="4">
        <v>4</v>
      </c>
      <c r="H2309" t="s">
        <v>2175</v>
      </c>
    </row>
    <row r="2310" spans="1:8" x14ac:dyDescent="0.35">
      <c r="A2310" t="s">
        <v>1901</v>
      </c>
      <c r="B2310" t="s">
        <v>1902</v>
      </c>
      <c r="C2310">
        <v>3</v>
      </c>
      <c r="D2310">
        <v>-302.34800000000001</v>
      </c>
      <c r="E2310" t="s">
        <v>1903</v>
      </c>
      <c r="F2310" t="s">
        <v>1904</v>
      </c>
      <c r="G2310" s="4">
        <v>3</v>
      </c>
      <c r="H2310" t="s">
        <v>2176</v>
      </c>
    </row>
    <row r="2311" spans="1:8" x14ac:dyDescent="0.35">
      <c r="A2311" t="s">
        <v>1901</v>
      </c>
      <c r="B2311" t="s">
        <v>1902</v>
      </c>
      <c r="C2311">
        <v>3</v>
      </c>
      <c r="D2311">
        <v>-299.61599999999999</v>
      </c>
      <c r="E2311" t="s">
        <v>1908</v>
      </c>
      <c r="F2311" t="s">
        <v>1909</v>
      </c>
      <c r="G2311" s="4">
        <v>4</v>
      </c>
      <c r="H2311" t="s">
        <v>2177</v>
      </c>
    </row>
    <row r="2312" spans="1:8" x14ac:dyDescent="0.35">
      <c r="A2312" t="s">
        <v>1901</v>
      </c>
      <c r="B2312" t="s">
        <v>1902</v>
      </c>
      <c r="C2312">
        <v>3</v>
      </c>
      <c r="D2312">
        <v>-297.68900000000002</v>
      </c>
      <c r="E2312" t="s">
        <v>1903</v>
      </c>
      <c r="F2312" t="s">
        <v>1906</v>
      </c>
      <c r="G2312" s="4">
        <v>1</v>
      </c>
      <c r="H2312" t="s">
        <v>2178</v>
      </c>
    </row>
    <row r="2313" spans="1:8" x14ac:dyDescent="0.35">
      <c r="A2313" t="s">
        <v>1901</v>
      </c>
      <c r="B2313" t="s">
        <v>1902</v>
      </c>
      <c r="C2313">
        <v>3</v>
      </c>
      <c r="D2313">
        <v>-290.84399999999999</v>
      </c>
      <c r="E2313" t="s">
        <v>1903</v>
      </c>
      <c r="F2313" t="s">
        <v>1904</v>
      </c>
      <c r="G2313" s="4">
        <v>3</v>
      </c>
      <c r="H2313" t="s">
        <v>2179</v>
      </c>
    </row>
    <row r="2314" spans="1:8" x14ac:dyDescent="0.35">
      <c r="A2314" t="s">
        <v>1901</v>
      </c>
      <c r="B2314" t="s">
        <v>1902</v>
      </c>
      <c r="C2314">
        <v>3</v>
      </c>
      <c r="D2314">
        <v>-290.53800000000001</v>
      </c>
      <c r="E2314" t="s">
        <v>1908</v>
      </c>
      <c r="F2314" t="s">
        <v>1911</v>
      </c>
      <c r="G2314" s="4">
        <v>3</v>
      </c>
      <c r="H2314" t="s">
        <v>2180</v>
      </c>
    </row>
    <row r="2315" spans="1:8" x14ac:dyDescent="0.35">
      <c r="A2315" t="s">
        <v>1901</v>
      </c>
      <c r="B2315" t="s">
        <v>1902</v>
      </c>
      <c r="C2315">
        <v>3</v>
      </c>
      <c r="D2315">
        <v>-282.274</v>
      </c>
      <c r="E2315" t="s">
        <v>1903</v>
      </c>
      <c r="F2315" t="s">
        <v>1904</v>
      </c>
      <c r="G2315" s="4">
        <v>3</v>
      </c>
      <c r="H2315" t="s">
        <v>2181</v>
      </c>
    </row>
    <row r="2316" spans="1:8" x14ac:dyDescent="0.35">
      <c r="A2316" t="s">
        <v>1901</v>
      </c>
      <c r="B2316" t="s">
        <v>1902</v>
      </c>
      <c r="C2316">
        <v>3</v>
      </c>
      <c r="D2316">
        <v>-280.74799999999999</v>
      </c>
      <c r="E2316" t="s">
        <v>1903</v>
      </c>
      <c r="F2316" t="s">
        <v>1917</v>
      </c>
      <c r="G2316" s="4">
        <v>4</v>
      </c>
      <c r="H2316" t="s">
        <v>2182</v>
      </c>
    </row>
    <row r="2317" spans="1:8" x14ac:dyDescent="0.35">
      <c r="A2317" t="s">
        <v>1901</v>
      </c>
      <c r="B2317" t="s">
        <v>1902</v>
      </c>
      <c r="C2317">
        <v>3</v>
      </c>
      <c r="D2317">
        <v>-278.392</v>
      </c>
      <c r="E2317" t="s">
        <v>1908</v>
      </c>
      <c r="F2317" t="s">
        <v>1909</v>
      </c>
      <c r="G2317" s="4">
        <v>4</v>
      </c>
      <c r="H2317" t="s">
        <v>2183</v>
      </c>
    </row>
    <row r="2318" spans="1:8" x14ac:dyDescent="0.35">
      <c r="A2318" t="s">
        <v>1901</v>
      </c>
      <c r="B2318" t="s">
        <v>1902</v>
      </c>
      <c r="C2318">
        <v>3</v>
      </c>
      <c r="D2318">
        <v>-266.147999999999</v>
      </c>
      <c r="E2318" t="s">
        <v>1908</v>
      </c>
      <c r="F2318" t="s">
        <v>1909</v>
      </c>
      <c r="G2318" s="4">
        <v>4</v>
      </c>
      <c r="H2318" t="s">
        <v>2184</v>
      </c>
    </row>
    <row r="2319" spans="1:8" x14ac:dyDescent="0.35">
      <c r="A2319" t="s">
        <v>1901</v>
      </c>
      <c r="B2319" t="s">
        <v>1902</v>
      </c>
      <c r="C2319">
        <v>3</v>
      </c>
      <c r="D2319">
        <v>-261.28500000000003</v>
      </c>
      <c r="E2319" t="s">
        <v>1903</v>
      </c>
      <c r="F2319" t="s">
        <v>1920</v>
      </c>
      <c r="G2319" s="4">
        <v>2</v>
      </c>
      <c r="H2319" t="s">
        <v>2185</v>
      </c>
    </row>
    <row r="2320" spans="1:8" x14ac:dyDescent="0.35">
      <c r="A2320" t="s">
        <v>1901</v>
      </c>
      <c r="B2320" t="s">
        <v>1902</v>
      </c>
      <c r="C2320">
        <v>3</v>
      </c>
      <c r="D2320">
        <v>-260.81099999999998</v>
      </c>
      <c r="E2320" t="s">
        <v>1908</v>
      </c>
      <c r="F2320" t="s">
        <v>1911</v>
      </c>
      <c r="G2320" s="4">
        <v>3</v>
      </c>
      <c r="H2320" t="s">
        <v>2186</v>
      </c>
    </row>
    <row r="2321" spans="1:8" x14ac:dyDescent="0.35">
      <c r="A2321" t="s">
        <v>1901</v>
      </c>
      <c r="B2321" t="s">
        <v>1902</v>
      </c>
      <c r="C2321">
        <v>3</v>
      </c>
      <c r="D2321">
        <v>-260.010999999999</v>
      </c>
      <c r="E2321" t="s">
        <v>1908</v>
      </c>
      <c r="F2321" t="s">
        <v>1909</v>
      </c>
      <c r="G2321" s="4">
        <v>4</v>
      </c>
      <c r="H2321" t="s">
        <v>2187</v>
      </c>
    </row>
    <row r="2322" spans="1:8" x14ac:dyDescent="0.35">
      <c r="A2322" t="s">
        <v>1901</v>
      </c>
      <c r="B2322" t="s">
        <v>1902</v>
      </c>
      <c r="C2322">
        <v>3</v>
      </c>
      <c r="D2322">
        <v>-251.90799999999999</v>
      </c>
      <c r="E2322" t="s">
        <v>1903</v>
      </c>
      <c r="F2322" t="s">
        <v>1906</v>
      </c>
      <c r="G2322" s="4">
        <v>1</v>
      </c>
      <c r="H2322" t="s">
        <v>2188</v>
      </c>
    </row>
    <row r="2323" spans="1:8" x14ac:dyDescent="0.35">
      <c r="A2323" t="s">
        <v>1901</v>
      </c>
      <c r="B2323" t="s">
        <v>1902</v>
      </c>
      <c r="C2323">
        <v>3</v>
      </c>
      <c r="D2323">
        <v>-251.33799999999999</v>
      </c>
      <c r="E2323" t="s">
        <v>1908</v>
      </c>
      <c r="F2323" t="s">
        <v>1911</v>
      </c>
      <c r="G2323" s="4">
        <v>3</v>
      </c>
      <c r="H2323" t="s">
        <v>2189</v>
      </c>
    </row>
    <row r="2324" spans="1:8" x14ac:dyDescent="0.35">
      <c r="A2324" t="s">
        <v>1901</v>
      </c>
      <c r="B2324" t="s">
        <v>1902</v>
      </c>
      <c r="C2324">
        <v>3</v>
      </c>
      <c r="D2324">
        <v>-250.75200000000001</v>
      </c>
      <c r="E2324" t="s">
        <v>1908</v>
      </c>
      <c r="F2324" t="s">
        <v>1909</v>
      </c>
      <c r="G2324" s="4">
        <v>4</v>
      </c>
      <c r="H2324" t="s">
        <v>2190</v>
      </c>
    </row>
    <row r="2325" spans="1:8" x14ac:dyDescent="0.35">
      <c r="A2325" t="s">
        <v>1901</v>
      </c>
      <c r="B2325" t="s">
        <v>1902</v>
      </c>
      <c r="C2325">
        <v>3</v>
      </c>
      <c r="D2325">
        <v>-247.96700000000001</v>
      </c>
      <c r="E2325" t="s">
        <v>1908</v>
      </c>
      <c r="F2325" t="s">
        <v>1922</v>
      </c>
      <c r="G2325" s="4">
        <v>1</v>
      </c>
      <c r="H2325" t="s">
        <v>2191</v>
      </c>
    </row>
    <row r="2326" spans="1:8" x14ac:dyDescent="0.35">
      <c r="A2326" t="s">
        <v>1901</v>
      </c>
      <c r="B2326" t="s">
        <v>1902</v>
      </c>
      <c r="C2326">
        <v>3</v>
      </c>
      <c r="D2326">
        <v>-247.90599999999901</v>
      </c>
      <c r="E2326" t="s">
        <v>1903</v>
      </c>
      <c r="F2326" t="s">
        <v>1917</v>
      </c>
      <c r="G2326" s="4">
        <v>4</v>
      </c>
      <c r="H2326" t="s">
        <v>2192</v>
      </c>
    </row>
    <row r="2327" spans="1:8" x14ac:dyDescent="0.35">
      <c r="A2327" t="s">
        <v>1901</v>
      </c>
      <c r="B2327" t="s">
        <v>1902</v>
      </c>
      <c r="C2327">
        <v>3</v>
      </c>
      <c r="D2327">
        <v>-247.60400000000001</v>
      </c>
      <c r="E2327" t="s">
        <v>1903</v>
      </c>
      <c r="F2327" t="s">
        <v>1904</v>
      </c>
      <c r="G2327" s="4">
        <v>3</v>
      </c>
      <c r="H2327" t="s">
        <v>290</v>
      </c>
    </row>
    <row r="2328" spans="1:8" x14ac:dyDescent="0.35">
      <c r="A2328" t="s">
        <v>1901</v>
      </c>
      <c r="B2328" t="s">
        <v>1902</v>
      </c>
      <c r="C2328">
        <v>3</v>
      </c>
      <c r="D2328">
        <v>-245.89400000000001</v>
      </c>
      <c r="E2328" t="s">
        <v>1903</v>
      </c>
      <c r="F2328" t="s">
        <v>1920</v>
      </c>
      <c r="G2328" s="4">
        <v>2</v>
      </c>
      <c r="H2328" t="s">
        <v>2193</v>
      </c>
    </row>
    <row r="2329" spans="1:8" x14ac:dyDescent="0.35">
      <c r="A2329" t="s">
        <v>1901</v>
      </c>
      <c r="B2329" t="s">
        <v>1902</v>
      </c>
      <c r="C2329">
        <v>3</v>
      </c>
      <c r="D2329">
        <v>-238.31700000000001</v>
      </c>
      <c r="E2329" t="s">
        <v>1903</v>
      </c>
      <c r="F2329" t="s">
        <v>1906</v>
      </c>
      <c r="G2329" s="4">
        <v>1</v>
      </c>
      <c r="H2329" t="s">
        <v>2194</v>
      </c>
    </row>
    <row r="2330" spans="1:8" x14ac:dyDescent="0.35">
      <c r="A2330" t="s">
        <v>1901</v>
      </c>
      <c r="B2330" t="s">
        <v>1902</v>
      </c>
      <c r="C2330">
        <v>3</v>
      </c>
      <c r="D2330">
        <v>-229.905</v>
      </c>
      <c r="E2330" t="s">
        <v>1908</v>
      </c>
      <c r="F2330" t="s">
        <v>1922</v>
      </c>
      <c r="G2330" s="4">
        <v>1</v>
      </c>
      <c r="H2330" t="s">
        <v>2195</v>
      </c>
    </row>
    <row r="2331" spans="1:8" x14ac:dyDescent="0.35">
      <c r="A2331" t="s">
        <v>1901</v>
      </c>
      <c r="B2331" t="s">
        <v>1902</v>
      </c>
      <c r="C2331">
        <v>3</v>
      </c>
      <c r="D2331">
        <v>-228.75799999999899</v>
      </c>
      <c r="E2331" t="s">
        <v>1908</v>
      </c>
      <c r="F2331" t="s">
        <v>1915</v>
      </c>
      <c r="G2331" s="4">
        <v>2</v>
      </c>
      <c r="H2331" t="s">
        <v>2196</v>
      </c>
    </row>
    <row r="2332" spans="1:8" x14ac:dyDescent="0.35">
      <c r="A2332" t="s">
        <v>1901</v>
      </c>
      <c r="B2332" t="s">
        <v>1902</v>
      </c>
      <c r="C2332">
        <v>3</v>
      </c>
      <c r="D2332">
        <v>-228.035</v>
      </c>
      <c r="E2332" t="s">
        <v>1908</v>
      </c>
      <c r="F2332" t="s">
        <v>1911</v>
      </c>
      <c r="G2332" s="4">
        <v>3</v>
      </c>
      <c r="H2332" t="s">
        <v>2197</v>
      </c>
    </row>
    <row r="2333" spans="1:8" x14ac:dyDescent="0.35">
      <c r="A2333" t="s">
        <v>1901</v>
      </c>
      <c r="B2333" t="s">
        <v>1902</v>
      </c>
      <c r="C2333">
        <v>3</v>
      </c>
      <c r="D2333">
        <v>-222.673</v>
      </c>
      <c r="E2333" t="s">
        <v>1908</v>
      </c>
      <c r="F2333" t="s">
        <v>1909</v>
      </c>
      <c r="G2333" s="4">
        <v>4</v>
      </c>
      <c r="H2333" t="s">
        <v>2198</v>
      </c>
    </row>
    <row r="2334" spans="1:8" x14ac:dyDescent="0.35">
      <c r="A2334" t="s">
        <v>1901</v>
      </c>
      <c r="B2334" t="s">
        <v>1902</v>
      </c>
      <c r="C2334">
        <v>3</v>
      </c>
      <c r="D2334">
        <v>-219.08199999999999</v>
      </c>
      <c r="E2334" t="s">
        <v>1908</v>
      </c>
      <c r="F2334" t="s">
        <v>1911</v>
      </c>
      <c r="G2334" s="4">
        <v>3</v>
      </c>
      <c r="H2334" t="s">
        <v>2199</v>
      </c>
    </row>
    <row r="2335" spans="1:8" x14ac:dyDescent="0.35">
      <c r="A2335" t="s">
        <v>1901</v>
      </c>
      <c r="B2335" t="s">
        <v>1902</v>
      </c>
      <c r="C2335">
        <v>3</v>
      </c>
      <c r="D2335">
        <v>-217.13200000000001</v>
      </c>
      <c r="E2335" t="s">
        <v>1908</v>
      </c>
      <c r="F2335" t="s">
        <v>1909</v>
      </c>
      <c r="G2335" s="4">
        <v>4</v>
      </c>
      <c r="H2335" t="s">
        <v>415</v>
      </c>
    </row>
    <row r="2336" spans="1:8" x14ac:dyDescent="0.35">
      <c r="A2336" t="s">
        <v>1901</v>
      </c>
      <c r="B2336" t="s">
        <v>1902</v>
      </c>
      <c r="C2336">
        <v>3</v>
      </c>
      <c r="D2336">
        <v>-212.64099999999999</v>
      </c>
      <c r="E2336" t="s">
        <v>1903</v>
      </c>
      <c r="F2336" t="s">
        <v>1906</v>
      </c>
      <c r="G2336" s="4">
        <v>1</v>
      </c>
      <c r="H2336" t="s">
        <v>2200</v>
      </c>
    </row>
    <row r="2337" spans="1:8" x14ac:dyDescent="0.35">
      <c r="A2337" t="s">
        <v>1901</v>
      </c>
      <c r="B2337" t="s">
        <v>1902</v>
      </c>
      <c r="C2337">
        <v>3</v>
      </c>
      <c r="D2337">
        <v>-205.50599999999901</v>
      </c>
      <c r="E2337" t="s">
        <v>1903</v>
      </c>
      <c r="F2337" t="s">
        <v>1920</v>
      </c>
      <c r="G2337" s="4">
        <v>2</v>
      </c>
      <c r="H2337" t="s">
        <v>136</v>
      </c>
    </row>
    <row r="2338" spans="1:8" x14ac:dyDescent="0.35">
      <c r="A2338" t="s">
        <v>1901</v>
      </c>
      <c r="B2338" t="s">
        <v>1902</v>
      </c>
      <c r="C2338">
        <v>3</v>
      </c>
      <c r="D2338">
        <v>-202.35599999999999</v>
      </c>
      <c r="E2338" t="s">
        <v>1903</v>
      </c>
      <c r="F2338" t="s">
        <v>1917</v>
      </c>
      <c r="G2338" s="4">
        <v>4</v>
      </c>
      <c r="H2338" t="s">
        <v>2201</v>
      </c>
    </row>
    <row r="2339" spans="1:8" x14ac:dyDescent="0.35">
      <c r="A2339" t="s">
        <v>1901</v>
      </c>
      <c r="B2339" t="s">
        <v>1902</v>
      </c>
      <c r="C2339">
        <v>3</v>
      </c>
      <c r="D2339">
        <v>-196.97499999999999</v>
      </c>
      <c r="E2339" t="s">
        <v>1908</v>
      </c>
      <c r="F2339" t="s">
        <v>1922</v>
      </c>
      <c r="G2339" s="4">
        <v>1</v>
      </c>
      <c r="H2339" t="s">
        <v>2202</v>
      </c>
    </row>
    <row r="2340" spans="1:8" x14ac:dyDescent="0.35">
      <c r="A2340" t="s">
        <v>1901</v>
      </c>
      <c r="B2340" t="s">
        <v>1902</v>
      </c>
      <c r="C2340">
        <v>3</v>
      </c>
      <c r="D2340">
        <v>-193.649</v>
      </c>
      <c r="E2340" t="s">
        <v>1908</v>
      </c>
      <c r="F2340" t="s">
        <v>1909</v>
      </c>
      <c r="G2340" s="4">
        <v>4</v>
      </c>
      <c r="H2340" t="s">
        <v>2203</v>
      </c>
    </row>
    <row r="2341" spans="1:8" x14ac:dyDescent="0.35">
      <c r="A2341" t="s">
        <v>1901</v>
      </c>
      <c r="B2341" t="s">
        <v>1902</v>
      </c>
      <c r="C2341">
        <v>3</v>
      </c>
      <c r="D2341">
        <v>-192.54</v>
      </c>
      <c r="E2341" t="s">
        <v>1908</v>
      </c>
      <c r="F2341" t="s">
        <v>1911</v>
      </c>
      <c r="G2341" s="4">
        <v>3</v>
      </c>
      <c r="H2341" t="s">
        <v>767</v>
      </c>
    </row>
    <row r="2342" spans="1:8" x14ac:dyDescent="0.35">
      <c r="A2342" t="s">
        <v>1901</v>
      </c>
      <c r="B2342" t="s">
        <v>1902</v>
      </c>
      <c r="C2342">
        <v>3</v>
      </c>
      <c r="D2342">
        <v>-187.85400000000001</v>
      </c>
      <c r="E2342" t="s">
        <v>1903</v>
      </c>
      <c r="F2342" t="s">
        <v>1906</v>
      </c>
      <c r="G2342" s="4">
        <v>1</v>
      </c>
      <c r="H2342" t="s">
        <v>2204</v>
      </c>
    </row>
    <row r="2343" spans="1:8" x14ac:dyDescent="0.35">
      <c r="A2343" t="s">
        <v>1901</v>
      </c>
      <c r="B2343" t="s">
        <v>1902</v>
      </c>
      <c r="C2343">
        <v>3</v>
      </c>
      <c r="D2343">
        <v>-179.72099999999901</v>
      </c>
      <c r="E2343" t="s">
        <v>1903</v>
      </c>
      <c r="F2343" t="s">
        <v>1920</v>
      </c>
      <c r="G2343" s="4">
        <v>2</v>
      </c>
      <c r="H2343" t="s">
        <v>2205</v>
      </c>
    </row>
    <row r="2344" spans="1:8" x14ac:dyDescent="0.35">
      <c r="A2344" t="s">
        <v>1901</v>
      </c>
      <c r="B2344" t="s">
        <v>1902</v>
      </c>
      <c r="C2344">
        <v>3</v>
      </c>
      <c r="D2344">
        <v>-170.58199999999999</v>
      </c>
      <c r="E2344" t="s">
        <v>1903</v>
      </c>
      <c r="F2344" t="s">
        <v>1906</v>
      </c>
      <c r="G2344" s="4">
        <v>1</v>
      </c>
      <c r="H2344" t="s">
        <v>2206</v>
      </c>
    </row>
    <row r="2345" spans="1:8" x14ac:dyDescent="0.35">
      <c r="A2345" t="s">
        <v>1901</v>
      </c>
      <c r="B2345" t="s">
        <v>1902</v>
      </c>
      <c r="C2345">
        <v>3</v>
      </c>
      <c r="D2345">
        <v>-169.64500000000001</v>
      </c>
      <c r="E2345" t="s">
        <v>1903</v>
      </c>
      <c r="F2345" t="s">
        <v>1917</v>
      </c>
      <c r="G2345" s="4">
        <v>4</v>
      </c>
      <c r="H2345" t="s">
        <v>2207</v>
      </c>
    </row>
    <row r="2346" spans="1:8" x14ac:dyDescent="0.35">
      <c r="A2346" t="s">
        <v>1901</v>
      </c>
      <c r="B2346" t="s">
        <v>1902</v>
      </c>
      <c r="C2346">
        <v>3</v>
      </c>
      <c r="D2346">
        <v>-168.71099999999899</v>
      </c>
      <c r="E2346" t="s">
        <v>1908</v>
      </c>
      <c r="F2346" t="s">
        <v>1909</v>
      </c>
      <c r="G2346" s="4">
        <v>4</v>
      </c>
      <c r="H2346" t="s">
        <v>2208</v>
      </c>
    </row>
    <row r="2347" spans="1:8" x14ac:dyDescent="0.35">
      <c r="A2347" t="s">
        <v>1901</v>
      </c>
      <c r="B2347" t="s">
        <v>1902</v>
      </c>
      <c r="C2347">
        <v>3</v>
      </c>
      <c r="D2347">
        <v>-163.34399999999999</v>
      </c>
      <c r="E2347" t="s">
        <v>1908</v>
      </c>
      <c r="F2347" t="s">
        <v>1909</v>
      </c>
      <c r="G2347" s="4">
        <v>4</v>
      </c>
      <c r="H2347" t="s">
        <v>2209</v>
      </c>
    </row>
    <row r="2348" spans="1:8" x14ac:dyDescent="0.35">
      <c r="A2348" t="s">
        <v>1901</v>
      </c>
      <c r="B2348" t="s">
        <v>1902</v>
      </c>
      <c r="C2348">
        <v>3</v>
      </c>
      <c r="D2348">
        <v>-161.86600000000001</v>
      </c>
      <c r="E2348" t="s">
        <v>1908</v>
      </c>
      <c r="F2348" t="s">
        <v>1922</v>
      </c>
      <c r="G2348" s="4">
        <v>1</v>
      </c>
      <c r="H2348" t="s">
        <v>336</v>
      </c>
    </row>
    <row r="2349" spans="1:8" x14ac:dyDescent="0.35">
      <c r="A2349" t="s">
        <v>1901</v>
      </c>
      <c r="B2349" t="s">
        <v>1902</v>
      </c>
      <c r="C2349">
        <v>3</v>
      </c>
      <c r="D2349">
        <v>-157.43100000000001</v>
      </c>
      <c r="E2349" t="s">
        <v>1908</v>
      </c>
      <c r="F2349" t="s">
        <v>1909</v>
      </c>
      <c r="G2349" s="4">
        <v>4</v>
      </c>
      <c r="H2349" t="s">
        <v>2210</v>
      </c>
    </row>
    <row r="2350" spans="1:8" x14ac:dyDescent="0.35">
      <c r="A2350" t="s">
        <v>1901</v>
      </c>
      <c r="B2350" t="s">
        <v>1902</v>
      </c>
      <c r="C2350">
        <v>3</v>
      </c>
      <c r="D2350">
        <v>-148.785</v>
      </c>
      <c r="E2350" t="s">
        <v>1903</v>
      </c>
      <c r="F2350" t="s">
        <v>1920</v>
      </c>
      <c r="G2350" s="4">
        <v>2</v>
      </c>
      <c r="H2350" t="s">
        <v>2211</v>
      </c>
    </row>
    <row r="2351" spans="1:8" x14ac:dyDescent="0.35">
      <c r="A2351" t="s">
        <v>1901</v>
      </c>
      <c r="B2351" t="s">
        <v>1902</v>
      </c>
      <c r="C2351">
        <v>3</v>
      </c>
      <c r="D2351">
        <v>-143.81799999999899</v>
      </c>
      <c r="E2351" t="s">
        <v>1903</v>
      </c>
      <c r="F2351" t="s">
        <v>1904</v>
      </c>
      <c r="G2351" s="4">
        <v>3</v>
      </c>
      <c r="H2351" t="s">
        <v>2212</v>
      </c>
    </row>
    <row r="2352" spans="1:8" x14ac:dyDescent="0.35">
      <c r="A2352" t="s">
        <v>1901</v>
      </c>
      <c r="B2352" t="s">
        <v>1902</v>
      </c>
      <c r="C2352">
        <v>3</v>
      </c>
      <c r="D2352">
        <v>-142.49700000000001</v>
      </c>
      <c r="E2352" t="s">
        <v>1908</v>
      </c>
      <c r="F2352" t="s">
        <v>1915</v>
      </c>
      <c r="G2352" s="4">
        <v>2</v>
      </c>
    </row>
    <row r="2353" spans="1:8" x14ac:dyDescent="0.35">
      <c r="A2353" t="s">
        <v>1901</v>
      </c>
      <c r="B2353" t="s">
        <v>1902</v>
      </c>
      <c r="C2353">
        <v>3</v>
      </c>
      <c r="D2353">
        <v>-138.62799999999999</v>
      </c>
      <c r="E2353" t="s">
        <v>1908</v>
      </c>
      <c r="F2353" t="s">
        <v>1911</v>
      </c>
      <c r="G2353" s="4">
        <v>3</v>
      </c>
      <c r="H2353" t="s">
        <v>55</v>
      </c>
    </row>
    <row r="2354" spans="1:8" x14ac:dyDescent="0.35">
      <c r="A2354" t="s">
        <v>1901</v>
      </c>
      <c r="B2354" t="s">
        <v>1902</v>
      </c>
      <c r="C2354">
        <v>3</v>
      </c>
      <c r="D2354">
        <v>-130.45099999999999</v>
      </c>
      <c r="E2354" t="s">
        <v>1903</v>
      </c>
      <c r="F2354" t="s">
        <v>1906</v>
      </c>
      <c r="G2354" s="4">
        <v>1</v>
      </c>
      <c r="H2354" t="s">
        <v>2213</v>
      </c>
    </row>
    <row r="2355" spans="1:8" x14ac:dyDescent="0.35">
      <c r="A2355" t="s">
        <v>1901</v>
      </c>
      <c r="B2355" t="s">
        <v>1902</v>
      </c>
      <c r="C2355">
        <v>3</v>
      </c>
      <c r="D2355">
        <v>-127.985</v>
      </c>
      <c r="E2355" t="s">
        <v>1903</v>
      </c>
      <c r="F2355" t="s">
        <v>1920</v>
      </c>
      <c r="G2355" s="4">
        <v>2</v>
      </c>
      <c r="H2355" t="s">
        <v>2214</v>
      </c>
    </row>
    <row r="2356" spans="1:8" x14ac:dyDescent="0.35">
      <c r="A2356" t="s">
        <v>1901</v>
      </c>
      <c r="B2356" t="s">
        <v>1902</v>
      </c>
      <c r="C2356">
        <v>3</v>
      </c>
      <c r="D2356">
        <v>-121.577</v>
      </c>
      <c r="E2356" t="s">
        <v>1903</v>
      </c>
      <c r="F2356" t="s">
        <v>1920</v>
      </c>
      <c r="G2356" s="4">
        <v>2</v>
      </c>
      <c r="H2356" t="s">
        <v>2215</v>
      </c>
    </row>
    <row r="2357" spans="1:8" x14ac:dyDescent="0.35">
      <c r="A2357" t="s">
        <v>1901</v>
      </c>
      <c r="B2357" t="s">
        <v>1902</v>
      </c>
      <c r="C2357">
        <v>3</v>
      </c>
      <c r="D2357">
        <v>-116.437</v>
      </c>
      <c r="E2357" t="s">
        <v>1903</v>
      </c>
      <c r="F2357" t="s">
        <v>1904</v>
      </c>
      <c r="G2357" s="4">
        <v>3</v>
      </c>
      <c r="H2357" t="s">
        <v>2216</v>
      </c>
    </row>
    <row r="2358" spans="1:8" x14ac:dyDescent="0.35">
      <c r="A2358" t="s">
        <v>1901</v>
      </c>
      <c r="B2358" t="s">
        <v>1902</v>
      </c>
      <c r="C2358">
        <v>3</v>
      </c>
      <c r="D2358">
        <v>-112.88</v>
      </c>
      <c r="E2358" t="s">
        <v>1903</v>
      </c>
      <c r="F2358" t="s">
        <v>1906</v>
      </c>
      <c r="G2358" s="4">
        <v>1</v>
      </c>
      <c r="H2358" t="s">
        <v>2217</v>
      </c>
    </row>
    <row r="2359" spans="1:8" x14ac:dyDescent="0.35">
      <c r="A2359" t="s">
        <v>1901</v>
      </c>
      <c r="B2359" t="s">
        <v>1902</v>
      </c>
      <c r="C2359">
        <v>3</v>
      </c>
      <c r="D2359">
        <v>-109.482</v>
      </c>
      <c r="E2359" t="s">
        <v>1903</v>
      </c>
      <c r="F2359" t="s">
        <v>1917</v>
      </c>
      <c r="G2359" s="4">
        <v>4</v>
      </c>
      <c r="H2359" t="s">
        <v>2218</v>
      </c>
    </row>
    <row r="2360" spans="1:8" x14ac:dyDescent="0.35">
      <c r="A2360" t="s">
        <v>1901</v>
      </c>
      <c r="B2360" t="s">
        <v>1902</v>
      </c>
      <c r="C2360">
        <v>3</v>
      </c>
      <c r="D2360">
        <v>-108.505</v>
      </c>
      <c r="E2360" t="s">
        <v>1903</v>
      </c>
      <c r="F2360" t="s">
        <v>1906</v>
      </c>
      <c r="G2360" s="4">
        <v>1</v>
      </c>
      <c r="H2360" t="s">
        <v>2219</v>
      </c>
    </row>
    <row r="2361" spans="1:8" x14ac:dyDescent="0.35">
      <c r="A2361" t="s">
        <v>1901</v>
      </c>
      <c r="B2361" t="s">
        <v>1902</v>
      </c>
      <c r="C2361">
        <v>3</v>
      </c>
      <c r="D2361">
        <v>-106.825</v>
      </c>
      <c r="E2361" t="s">
        <v>1908</v>
      </c>
      <c r="F2361" t="s">
        <v>1909</v>
      </c>
      <c r="G2361" s="4">
        <v>4</v>
      </c>
      <c r="H2361" t="s">
        <v>2220</v>
      </c>
    </row>
    <row r="2362" spans="1:8" x14ac:dyDescent="0.35">
      <c r="A2362" t="s">
        <v>1901</v>
      </c>
      <c r="B2362" t="s">
        <v>1902</v>
      </c>
      <c r="C2362">
        <v>3</v>
      </c>
      <c r="D2362">
        <v>-100.372</v>
      </c>
      <c r="E2362" t="s">
        <v>1903</v>
      </c>
      <c r="F2362" t="s">
        <v>1920</v>
      </c>
      <c r="G2362" s="4">
        <v>2</v>
      </c>
      <c r="H2362" t="s">
        <v>2221</v>
      </c>
    </row>
    <row r="2363" spans="1:8" x14ac:dyDescent="0.35">
      <c r="A2363" t="s">
        <v>1901</v>
      </c>
      <c r="B2363" t="s">
        <v>1902</v>
      </c>
      <c r="C2363">
        <v>3</v>
      </c>
      <c r="D2363">
        <v>-99.853999999999999</v>
      </c>
      <c r="E2363" t="s">
        <v>1903</v>
      </c>
      <c r="F2363" t="s">
        <v>1904</v>
      </c>
      <c r="G2363" s="4">
        <v>3</v>
      </c>
      <c r="H2363" t="s">
        <v>2222</v>
      </c>
    </row>
    <row r="2364" spans="1:8" x14ac:dyDescent="0.35">
      <c r="A2364" t="s">
        <v>1901</v>
      </c>
      <c r="B2364" t="s">
        <v>1902</v>
      </c>
      <c r="C2364">
        <v>3</v>
      </c>
      <c r="D2364">
        <v>-95.267999999999901</v>
      </c>
      <c r="E2364" t="s">
        <v>1903</v>
      </c>
      <c r="F2364" t="s">
        <v>1906</v>
      </c>
      <c r="G2364" s="4">
        <v>1</v>
      </c>
      <c r="H2364" t="s">
        <v>2223</v>
      </c>
    </row>
    <row r="2365" spans="1:8" x14ac:dyDescent="0.35">
      <c r="A2365" t="s">
        <v>1901</v>
      </c>
      <c r="B2365" t="s">
        <v>1902</v>
      </c>
      <c r="C2365">
        <v>3</v>
      </c>
      <c r="D2365">
        <v>-91.768999999999906</v>
      </c>
      <c r="E2365" t="s">
        <v>1903</v>
      </c>
      <c r="F2365" t="s">
        <v>1906</v>
      </c>
      <c r="G2365" s="4">
        <v>1</v>
      </c>
      <c r="H2365" t="s">
        <v>1282</v>
      </c>
    </row>
    <row r="2366" spans="1:8" x14ac:dyDescent="0.35">
      <c r="A2366" t="s">
        <v>1901</v>
      </c>
      <c r="B2366" t="s">
        <v>1902</v>
      </c>
      <c r="C2366">
        <v>3</v>
      </c>
      <c r="D2366">
        <v>-88.616</v>
      </c>
      <c r="E2366" t="s">
        <v>1908</v>
      </c>
      <c r="F2366" t="s">
        <v>1909</v>
      </c>
      <c r="G2366" s="4">
        <v>4</v>
      </c>
      <c r="H2366" t="s">
        <v>2224</v>
      </c>
    </row>
    <row r="2367" spans="1:8" x14ac:dyDescent="0.35">
      <c r="A2367" t="s">
        <v>1901</v>
      </c>
      <c r="B2367" t="s">
        <v>1902</v>
      </c>
      <c r="C2367">
        <v>3</v>
      </c>
      <c r="D2367">
        <v>-84.837999999999994</v>
      </c>
      <c r="E2367" t="s">
        <v>1903</v>
      </c>
      <c r="F2367" t="s">
        <v>1904</v>
      </c>
      <c r="G2367" s="4">
        <v>3</v>
      </c>
      <c r="H2367" t="s">
        <v>2225</v>
      </c>
    </row>
    <row r="2368" spans="1:8" x14ac:dyDescent="0.35">
      <c r="A2368" t="s">
        <v>1901</v>
      </c>
      <c r="B2368" t="s">
        <v>1902</v>
      </c>
      <c r="C2368">
        <v>3</v>
      </c>
      <c r="D2368">
        <v>-81.075999999999993</v>
      </c>
      <c r="E2368" t="s">
        <v>1908</v>
      </c>
      <c r="F2368" t="s">
        <v>1922</v>
      </c>
      <c r="G2368" s="4">
        <v>1</v>
      </c>
      <c r="H2368" t="s">
        <v>2226</v>
      </c>
    </row>
    <row r="2369" spans="1:8" x14ac:dyDescent="0.35">
      <c r="A2369" t="s">
        <v>1901</v>
      </c>
      <c r="B2369" t="s">
        <v>1902</v>
      </c>
      <c r="C2369">
        <v>3</v>
      </c>
      <c r="D2369">
        <v>-78.923000000000002</v>
      </c>
      <c r="E2369" t="s">
        <v>1908</v>
      </c>
      <c r="F2369" t="s">
        <v>1911</v>
      </c>
      <c r="G2369" s="4">
        <v>3</v>
      </c>
      <c r="H2369" t="s">
        <v>2227</v>
      </c>
    </row>
    <row r="2370" spans="1:8" x14ac:dyDescent="0.35">
      <c r="A2370" t="s">
        <v>1901</v>
      </c>
      <c r="B2370" t="s">
        <v>1902</v>
      </c>
      <c r="C2370">
        <v>3</v>
      </c>
      <c r="D2370">
        <v>-77.606999999999999</v>
      </c>
      <c r="E2370" t="s">
        <v>1903</v>
      </c>
      <c r="F2370" t="s">
        <v>1920</v>
      </c>
      <c r="G2370" s="4">
        <v>2</v>
      </c>
      <c r="H2370" t="s">
        <v>2228</v>
      </c>
    </row>
    <row r="2371" spans="1:8" x14ac:dyDescent="0.35">
      <c r="A2371" t="s">
        <v>1901</v>
      </c>
      <c r="B2371" t="s">
        <v>1902</v>
      </c>
      <c r="C2371">
        <v>3</v>
      </c>
      <c r="D2371">
        <v>-73.555000000000007</v>
      </c>
      <c r="E2371" t="s">
        <v>1908</v>
      </c>
      <c r="F2371" t="s">
        <v>1909</v>
      </c>
      <c r="G2371" s="4">
        <v>4</v>
      </c>
      <c r="H2371" t="s">
        <v>2229</v>
      </c>
    </row>
    <row r="2372" spans="1:8" x14ac:dyDescent="0.35">
      <c r="A2372" t="s">
        <v>1901</v>
      </c>
      <c r="B2372" t="s">
        <v>1902</v>
      </c>
      <c r="C2372">
        <v>3</v>
      </c>
      <c r="D2372">
        <v>-72.712999999999994</v>
      </c>
      <c r="E2372" t="s">
        <v>1903</v>
      </c>
      <c r="F2372" t="s">
        <v>1906</v>
      </c>
      <c r="G2372" s="4">
        <v>1</v>
      </c>
      <c r="H2372" t="s">
        <v>2230</v>
      </c>
    </row>
    <row r="2373" spans="1:8" x14ac:dyDescent="0.35">
      <c r="A2373" t="s">
        <v>1901</v>
      </c>
      <c r="B2373" t="s">
        <v>1902</v>
      </c>
      <c r="C2373">
        <v>3</v>
      </c>
      <c r="D2373">
        <v>-71.497</v>
      </c>
      <c r="E2373" t="s">
        <v>1903</v>
      </c>
      <c r="F2373" t="s">
        <v>1920</v>
      </c>
      <c r="G2373" s="4">
        <v>2</v>
      </c>
      <c r="H2373" t="s">
        <v>2231</v>
      </c>
    </row>
    <row r="2374" spans="1:8" x14ac:dyDescent="0.35">
      <c r="A2374" t="s">
        <v>1901</v>
      </c>
      <c r="B2374" t="s">
        <v>1902</v>
      </c>
      <c r="C2374">
        <v>3</v>
      </c>
      <c r="D2374">
        <v>-62.582999999999998</v>
      </c>
      <c r="E2374" t="s">
        <v>1903</v>
      </c>
      <c r="F2374" t="s">
        <v>1904</v>
      </c>
      <c r="G2374" s="4">
        <v>3</v>
      </c>
      <c r="H2374" t="s">
        <v>2232</v>
      </c>
    </row>
    <row r="2375" spans="1:8" x14ac:dyDescent="0.35">
      <c r="A2375" t="s">
        <v>1901</v>
      </c>
      <c r="B2375" t="s">
        <v>1902</v>
      </c>
      <c r="C2375">
        <v>3</v>
      </c>
      <c r="D2375">
        <v>-60.097999999999999</v>
      </c>
      <c r="E2375" t="s">
        <v>1908</v>
      </c>
      <c r="F2375" t="s">
        <v>1911</v>
      </c>
      <c r="G2375" s="4">
        <v>3</v>
      </c>
      <c r="H2375" t="s">
        <v>2233</v>
      </c>
    </row>
    <row r="2376" spans="1:8" x14ac:dyDescent="0.35">
      <c r="A2376" t="s">
        <v>1901</v>
      </c>
      <c r="B2376" t="s">
        <v>1902</v>
      </c>
      <c r="C2376">
        <v>3</v>
      </c>
      <c r="D2376">
        <v>-57.723999999999997</v>
      </c>
      <c r="E2376" t="s">
        <v>1903</v>
      </c>
      <c r="F2376" t="s">
        <v>1904</v>
      </c>
      <c r="G2376" s="4">
        <v>3</v>
      </c>
      <c r="H2376" t="s">
        <v>2234</v>
      </c>
    </row>
    <row r="2377" spans="1:8" x14ac:dyDescent="0.35">
      <c r="A2377" t="s">
        <v>1901</v>
      </c>
      <c r="B2377" t="s">
        <v>1902</v>
      </c>
      <c r="C2377">
        <v>3</v>
      </c>
      <c r="D2377">
        <v>-57.360999999999997</v>
      </c>
      <c r="E2377" t="s">
        <v>1903</v>
      </c>
      <c r="F2377" t="s">
        <v>1920</v>
      </c>
      <c r="G2377" s="4">
        <v>2</v>
      </c>
      <c r="H2377" t="s">
        <v>2235</v>
      </c>
    </row>
    <row r="2378" spans="1:8" x14ac:dyDescent="0.35">
      <c r="A2378" t="s">
        <v>1901</v>
      </c>
      <c r="B2378" t="s">
        <v>1902</v>
      </c>
      <c r="C2378">
        <v>3</v>
      </c>
      <c r="D2378">
        <v>-51.975999999999999</v>
      </c>
      <c r="E2378" t="s">
        <v>1908</v>
      </c>
      <c r="F2378" t="s">
        <v>1909</v>
      </c>
      <c r="G2378" s="4">
        <v>4</v>
      </c>
      <c r="H2378" t="s">
        <v>2236</v>
      </c>
    </row>
    <row r="2379" spans="1:8" x14ac:dyDescent="0.35">
      <c r="A2379" t="s">
        <v>1901</v>
      </c>
      <c r="B2379" t="s">
        <v>1902</v>
      </c>
      <c r="C2379">
        <v>3</v>
      </c>
      <c r="D2379">
        <v>-44.052</v>
      </c>
      <c r="E2379" t="s">
        <v>1903</v>
      </c>
      <c r="F2379" t="s">
        <v>1904</v>
      </c>
      <c r="G2379" s="4">
        <v>3</v>
      </c>
      <c r="H2379" t="s">
        <v>2237</v>
      </c>
    </row>
    <row r="2380" spans="1:8" x14ac:dyDescent="0.35">
      <c r="A2380" t="s">
        <v>1901</v>
      </c>
      <c r="B2380" t="s">
        <v>1902</v>
      </c>
      <c r="C2380">
        <v>3</v>
      </c>
      <c r="D2380">
        <v>-42.600999999999999</v>
      </c>
      <c r="E2380" t="s">
        <v>1903</v>
      </c>
      <c r="F2380" t="s">
        <v>1906</v>
      </c>
      <c r="G2380" s="4">
        <v>1</v>
      </c>
      <c r="H2380" t="s">
        <v>2238</v>
      </c>
    </row>
    <row r="2381" spans="1:8" x14ac:dyDescent="0.35">
      <c r="A2381" t="s">
        <v>1901</v>
      </c>
      <c r="B2381" t="s">
        <v>1902</v>
      </c>
      <c r="C2381">
        <v>3</v>
      </c>
      <c r="D2381">
        <v>-40.856000000000002</v>
      </c>
      <c r="E2381" t="s">
        <v>1903</v>
      </c>
      <c r="F2381" t="s">
        <v>1917</v>
      </c>
      <c r="G2381" s="4">
        <v>4</v>
      </c>
      <c r="H2381" t="s">
        <v>2239</v>
      </c>
    </row>
    <row r="2382" spans="1:8" x14ac:dyDescent="0.35">
      <c r="A2382" t="s">
        <v>1901</v>
      </c>
      <c r="B2382" t="s">
        <v>1902</v>
      </c>
      <c r="C2382">
        <v>3</v>
      </c>
      <c r="D2382">
        <v>-40.457000000000001</v>
      </c>
      <c r="E2382" t="s">
        <v>1903</v>
      </c>
      <c r="F2382" t="s">
        <v>1920</v>
      </c>
      <c r="G2382" s="4">
        <v>2</v>
      </c>
      <c r="H2382" t="s">
        <v>2240</v>
      </c>
    </row>
    <row r="2383" spans="1:8" x14ac:dyDescent="0.35">
      <c r="A2383" t="s">
        <v>1901</v>
      </c>
      <c r="B2383" t="s">
        <v>1902</v>
      </c>
      <c r="C2383">
        <v>3</v>
      </c>
      <c r="D2383">
        <v>-35.746000000000002</v>
      </c>
      <c r="E2383" t="s">
        <v>1903</v>
      </c>
      <c r="F2383" t="s">
        <v>1906</v>
      </c>
      <c r="G2383" s="4">
        <v>1</v>
      </c>
      <c r="H2383" t="s">
        <v>873</v>
      </c>
    </row>
    <row r="2384" spans="1:8" x14ac:dyDescent="0.35">
      <c r="A2384" t="s">
        <v>1901</v>
      </c>
      <c r="B2384" t="s">
        <v>1902</v>
      </c>
      <c r="C2384">
        <v>3</v>
      </c>
      <c r="D2384">
        <v>-33.652000000000001</v>
      </c>
      <c r="E2384" t="s">
        <v>1903</v>
      </c>
      <c r="F2384" t="s">
        <v>1920</v>
      </c>
      <c r="G2384" s="4">
        <v>2</v>
      </c>
      <c r="H2384" t="s">
        <v>2241</v>
      </c>
    </row>
    <row r="2385" spans="1:8" x14ac:dyDescent="0.35">
      <c r="A2385" t="s">
        <v>1901</v>
      </c>
      <c r="B2385" t="s">
        <v>1902</v>
      </c>
      <c r="C2385">
        <v>3</v>
      </c>
      <c r="D2385">
        <v>-30.718</v>
      </c>
      <c r="E2385" t="s">
        <v>1908</v>
      </c>
      <c r="F2385" t="s">
        <v>1922</v>
      </c>
      <c r="G2385" s="4">
        <v>1</v>
      </c>
      <c r="H2385" t="s">
        <v>2242</v>
      </c>
    </row>
    <row r="2386" spans="1:8" x14ac:dyDescent="0.35">
      <c r="A2386" t="s">
        <v>1901</v>
      </c>
      <c r="B2386" t="s">
        <v>1902</v>
      </c>
      <c r="C2386">
        <v>3</v>
      </c>
      <c r="D2386">
        <v>16.934000000000001</v>
      </c>
      <c r="E2386" t="s">
        <v>1903</v>
      </c>
      <c r="F2386" t="s">
        <v>1920</v>
      </c>
      <c r="G2386" s="4">
        <v>2</v>
      </c>
      <c r="H2386" t="s">
        <v>2243</v>
      </c>
    </row>
    <row r="2387" spans="1:8" x14ac:dyDescent="0.35">
      <c r="A2387" t="s">
        <v>1901</v>
      </c>
      <c r="B2387" t="s">
        <v>1902</v>
      </c>
      <c r="C2387">
        <v>3</v>
      </c>
      <c r="D2387">
        <v>31.079000000000001</v>
      </c>
      <c r="E2387" t="s">
        <v>1903</v>
      </c>
      <c r="F2387" t="s">
        <v>1906</v>
      </c>
      <c r="G2387" s="4">
        <v>1</v>
      </c>
      <c r="H2387" t="s">
        <v>974</v>
      </c>
    </row>
    <row r="2388" spans="1:8" x14ac:dyDescent="0.35">
      <c r="A2388" t="s">
        <v>1901</v>
      </c>
      <c r="B2388" t="s">
        <v>1902</v>
      </c>
      <c r="C2388">
        <v>3</v>
      </c>
      <c r="D2388">
        <v>74.518999999999906</v>
      </c>
      <c r="E2388" t="s">
        <v>1903</v>
      </c>
      <c r="F2388" t="s">
        <v>1920</v>
      </c>
      <c r="G2388" s="4">
        <v>2</v>
      </c>
      <c r="H2388" t="s">
        <v>2244</v>
      </c>
    </row>
    <row r="2389" spans="1:8" x14ac:dyDescent="0.35">
      <c r="A2389" t="s">
        <v>1901</v>
      </c>
      <c r="B2389" t="s">
        <v>1902</v>
      </c>
      <c r="C2389">
        <v>3</v>
      </c>
      <c r="D2389">
        <v>88.174999999999997</v>
      </c>
      <c r="E2389" t="s">
        <v>1903</v>
      </c>
      <c r="F2389" t="s">
        <v>1920</v>
      </c>
      <c r="G2389" s="4">
        <v>2</v>
      </c>
      <c r="H2389" t="s">
        <v>2245</v>
      </c>
    </row>
    <row r="2390" spans="1:8" x14ac:dyDescent="0.35">
      <c r="A2390" t="s">
        <v>1901</v>
      </c>
      <c r="B2390" t="s">
        <v>1902</v>
      </c>
      <c r="C2390">
        <v>3</v>
      </c>
      <c r="D2390">
        <v>93.671000000000006</v>
      </c>
      <c r="E2390" t="s">
        <v>1903</v>
      </c>
      <c r="F2390" t="s">
        <v>1906</v>
      </c>
      <c r="G2390" s="4">
        <v>1</v>
      </c>
      <c r="H2390" t="s">
        <v>2246</v>
      </c>
    </row>
    <row r="2391" spans="1:8" x14ac:dyDescent="0.35">
      <c r="A2391" t="s">
        <v>1901</v>
      </c>
      <c r="B2391" t="s">
        <v>1902</v>
      </c>
      <c r="C2391">
        <v>3</v>
      </c>
      <c r="D2391">
        <v>100.08499999999999</v>
      </c>
      <c r="E2391" t="s">
        <v>1908</v>
      </c>
      <c r="F2391" t="s">
        <v>1911</v>
      </c>
      <c r="G2391" s="4">
        <v>3</v>
      </c>
      <c r="H2391" t="s">
        <v>2247</v>
      </c>
    </row>
    <row r="2392" spans="1:8" x14ac:dyDescent="0.35">
      <c r="A2392" t="s">
        <v>1901</v>
      </c>
      <c r="B2392" t="s">
        <v>1902</v>
      </c>
      <c r="C2392">
        <v>3</v>
      </c>
      <c r="D2392">
        <v>106.05500000000001</v>
      </c>
      <c r="E2392" t="s">
        <v>1903</v>
      </c>
      <c r="F2392" t="s">
        <v>1906</v>
      </c>
      <c r="G2392" s="4">
        <v>1</v>
      </c>
      <c r="H2392" t="s">
        <v>2248</v>
      </c>
    </row>
    <row r="2393" spans="1:8" x14ac:dyDescent="0.35">
      <c r="A2393" t="s">
        <v>1901</v>
      </c>
      <c r="B2393" t="s">
        <v>1902</v>
      </c>
      <c r="C2393">
        <v>3</v>
      </c>
      <c r="D2393">
        <v>111.491</v>
      </c>
      <c r="E2393" t="s">
        <v>1908</v>
      </c>
      <c r="F2393" t="s">
        <v>1915</v>
      </c>
      <c r="G2393" s="4">
        <v>2</v>
      </c>
      <c r="H2393" t="s">
        <v>140</v>
      </c>
    </row>
    <row r="2394" spans="1:8" x14ac:dyDescent="0.35">
      <c r="A2394" t="s">
        <v>1901</v>
      </c>
      <c r="B2394" t="s">
        <v>1902</v>
      </c>
      <c r="C2394">
        <v>3</v>
      </c>
      <c r="D2394">
        <v>112.127</v>
      </c>
      <c r="E2394" t="s">
        <v>1903</v>
      </c>
      <c r="F2394" t="s">
        <v>1920</v>
      </c>
      <c r="G2394" s="4">
        <v>2</v>
      </c>
      <c r="H2394" t="s">
        <v>2249</v>
      </c>
    </row>
    <row r="2395" spans="1:8" x14ac:dyDescent="0.35">
      <c r="A2395" t="s">
        <v>1901</v>
      </c>
      <c r="B2395" t="s">
        <v>1902</v>
      </c>
      <c r="C2395">
        <v>3</v>
      </c>
      <c r="D2395">
        <v>116.15600000000001</v>
      </c>
      <c r="E2395" t="s">
        <v>1908</v>
      </c>
      <c r="F2395" t="s">
        <v>1922</v>
      </c>
      <c r="G2395" s="4">
        <v>1</v>
      </c>
      <c r="H2395" t="s">
        <v>2250</v>
      </c>
    </row>
    <row r="2396" spans="1:8" x14ac:dyDescent="0.35">
      <c r="A2396" t="s">
        <v>1901</v>
      </c>
      <c r="B2396" t="s">
        <v>1902</v>
      </c>
      <c r="C2396">
        <v>3</v>
      </c>
      <c r="D2396">
        <v>122.047</v>
      </c>
      <c r="E2396" t="s">
        <v>1903</v>
      </c>
      <c r="F2396" t="s">
        <v>1906</v>
      </c>
      <c r="G2396" s="4">
        <v>1</v>
      </c>
      <c r="H2396" t="s">
        <v>999</v>
      </c>
    </row>
    <row r="2397" spans="1:8" x14ac:dyDescent="0.35">
      <c r="A2397" t="s">
        <v>1901</v>
      </c>
      <c r="B2397" t="s">
        <v>1902</v>
      </c>
      <c r="C2397">
        <v>3</v>
      </c>
      <c r="D2397">
        <v>128.239</v>
      </c>
      <c r="E2397" t="s">
        <v>1903</v>
      </c>
      <c r="F2397" t="s">
        <v>1920</v>
      </c>
      <c r="G2397" s="4">
        <v>2</v>
      </c>
      <c r="H2397" t="s">
        <v>2251</v>
      </c>
    </row>
    <row r="2398" spans="1:8" x14ac:dyDescent="0.35">
      <c r="A2398" t="s">
        <v>1901</v>
      </c>
      <c r="B2398" t="s">
        <v>1902</v>
      </c>
      <c r="C2398">
        <v>3</v>
      </c>
      <c r="D2398">
        <v>136.303</v>
      </c>
      <c r="E2398" t="s">
        <v>1903</v>
      </c>
      <c r="F2398" t="s">
        <v>1906</v>
      </c>
      <c r="G2398" s="4">
        <v>1</v>
      </c>
      <c r="H2398" t="s">
        <v>2252</v>
      </c>
    </row>
    <row r="2399" spans="1:8" x14ac:dyDescent="0.35">
      <c r="A2399" t="s">
        <v>1901</v>
      </c>
      <c r="B2399" t="s">
        <v>1902</v>
      </c>
      <c r="C2399">
        <v>3</v>
      </c>
      <c r="D2399">
        <v>137.28700000000001</v>
      </c>
      <c r="E2399" t="s">
        <v>1903</v>
      </c>
      <c r="F2399" t="s">
        <v>1920</v>
      </c>
      <c r="G2399" s="4">
        <v>2</v>
      </c>
      <c r="H2399" t="s">
        <v>2253</v>
      </c>
    </row>
    <row r="2400" spans="1:8" x14ac:dyDescent="0.35">
      <c r="A2400" t="s">
        <v>1901</v>
      </c>
      <c r="B2400" t="s">
        <v>1902</v>
      </c>
      <c r="C2400">
        <v>3</v>
      </c>
      <c r="D2400">
        <v>143.536</v>
      </c>
      <c r="E2400" t="s">
        <v>1908</v>
      </c>
      <c r="F2400" t="s">
        <v>1909</v>
      </c>
      <c r="G2400" s="4">
        <v>4</v>
      </c>
      <c r="H2400" t="s">
        <v>2254</v>
      </c>
    </row>
    <row r="2401" spans="1:8" x14ac:dyDescent="0.35">
      <c r="A2401" t="s">
        <v>1901</v>
      </c>
      <c r="B2401" t="s">
        <v>1902</v>
      </c>
      <c r="C2401">
        <v>3</v>
      </c>
      <c r="D2401">
        <v>171.17500000000001</v>
      </c>
      <c r="E2401" t="s">
        <v>1903</v>
      </c>
      <c r="F2401" t="s">
        <v>1920</v>
      </c>
      <c r="G2401" s="4">
        <v>2</v>
      </c>
      <c r="H2401" t="s">
        <v>2255</v>
      </c>
    </row>
    <row r="2402" spans="1:8" x14ac:dyDescent="0.35">
      <c r="A2402" t="s">
        <v>1901</v>
      </c>
      <c r="B2402" t="s">
        <v>1902</v>
      </c>
      <c r="C2402">
        <v>3</v>
      </c>
      <c r="D2402">
        <v>171.27199999999999</v>
      </c>
      <c r="E2402" t="s">
        <v>1908</v>
      </c>
      <c r="F2402" t="s">
        <v>1909</v>
      </c>
      <c r="G2402" s="4">
        <v>4</v>
      </c>
      <c r="H2402" t="s">
        <v>2256</v>
      </c>
    </row>
    <row r="2403" spans="1:8" x14ac:dyDescent="0.35">
      <c r="A2403" t="s">
        <v>1901</v>
      </c>
      <c r="B2403" t="s">
        <v>1902</v>
      </c>
      <c r="C2403">
        <v>3</v>
      </c>
      <c r="D2403">
        <v>181.23099999999999</v>
      </c>
      <c r="E2403" t="s">
        <v>1903</v>
      </c>
      <c r="F2403" t="s">
        <v>1906</v>
      </c>
      <c r="G2403" s="4">
        <v>1</v>
      </c>
      <c r="H2403" t="s">
        <v>2257</v>
      </c>
    </row>
    <row r="2404" spans="1:8" x14ac:dyDescent="0.35">
      <c r="A2404" t="s">
        <v>1901</v>
      </c>
      <c r="B2404" t="s">
        <v>1902</v>
      </c>
      <c r="C2404">
        <v>3</v>
      </c>
      <c r="D2404">
        <v>183.29</v>
      </c>
      <c r="E2404" t="s">
        <v>1908</v>
      </c>
      <c r="F2404" t="s">
        <v>1922</v>
      </c>
      <c r="G2404" s="4">
        <v>1</v>
      </c>
      <c r="H2404" t="s">
        <v>1000</v>
      </c>
    </row>
    <row r="2405" spans="1:8" x14ac:dyDescent="0.35">
      <c r="A2405" t="s">
        <v>1901</v>
      </c>
      <c r="B2405" t="s">
        <v>1902</v>
      </c>
      <c r="C2405">
        <v>3</v>
      </c>
      <c r="D2405">
        <v>188.63099999999901</v>
      </c>
      <c r="E2405" t="s">
        <v>1903</v>
      </c>
      <c r="F2405" t="s">
        <v>1920</v>
      </c>
      <c r="G2405" s="4">
        <v>2</v>
      </c>
      <c r="H2405" t="s">
        <v>2258</v>
      </c>
    </row>
    <row r="2406" spans="1:8" x14ac:dyDescent="0.35">
      <c r="A2406" t="s">
        <v>1901</v>
      </c>
      <c r="B2406" t="s">
        <v>1902</v>
      </c>
      <c r="C2406">
        <v>3</v>
      </c>
      <c r="D2406">
        <v>208.82299999999901</v>
      </c>
      <c r="E2406" t="s">
        <v>1903</v>
      </c>
      <c r="F2406" t="s">
        <v>1920</v>
      </c>
      <c r="G2406" s="4">
        <v>2</v>
      </c>
      <c r="H2406" t="s">
        <v>2259</v>
      </c>
    </row>
    <row r="2407" spans="1:8" x14ac:dyDescent="0.35">
      <c r="A2407" t="s">
        <v>1901</v>
      </c>
      <c r="B2407" t="s">
        <v>1902</v>
      </c>
      <c r="C2407">
        <v>3</v>
      </c>
      <c r="D2407">
        <v>211.00700000000001</v>
      </c>
      <c r="E2407" t="s">
        <v>1903</v>
      </c>
      <c r="F2407" t="s">
        <v>1906</v>
      </c>
      <c r="G2407" s="4">
        <v>1</v>
      </c>
      <c r="H2407" t="s">
        <v>2260</v>
      </c>
    </row>
    <row r="2408" spans="1:8" x14ac:dyDescent="0.35">
      <c r="A2408" t="s">
        <v>1901</v>
      </c>
      <c r="B2408" t="s">
        <v>1902</v>
      </c>
      <c r="C2408">
        <v>3</v>
      </c>
      <c r="D2408">
        <v>212.893</v>
      </c>
      <c r="E2408" t="s">
        <v>1908</v>
      </c>
      <c r="F2408" t="s">
        <v>1911</v>
      </c>
      <c r="G2408" s="4">
        <v>3</v>
      </c>
      <c r="H2408" t="s">
        <v>2261</v>
      </c>
    </row>
    <row r="2409" spans="1:8" x14ac:dyDescent="0.35">
      <c r="A2409" t="s">
        <v>1901</v>
      </c>
      <c r="B2409" t="s">
        <v>1902</v>
      </c>
      <c r="C2409">
        <v>3</v>
      </c>
      <c r="D2409">
        <v>229.06399999999999</v>
      </c>
      <c r="E2409" t="s">
        <v>1903</v>
      </c>
      <c r="F2409" t="s">
        <v>1920</v>
      </c>
      <c r="G2409" s="4">
        <v>2</v>
      </c>
      <c r="H2409" t="s">
        <v>2262</v>
      </c>
    </row>
    <row r="2410" spans="1:8" x14ac:dyDescent="0.35">
      <c r="A2410" t="s">
        <v>1901</v>
      </c>
      <c r="B2410" t="s">
        <v>1902</v>
      </c>
      <c r="C2410">
        <v>3</v>
      </c>
      <c r="D2410">
        <v>237.74299999999999</v>
      </c>
      <c r="E2410" t="s">
        <v>1903</v>
      </c>
      <c r="F2410" t="s">
        <v>1920</v>
      </c>
      <c r="G2410" s="4">
        <v>2</v>
      </c>
      <c r="H2410" t="s">
        <v>2263</v>
      </c>
    </row>
    <row r="2411" spans="1:8" x14ac:dyDescent="0.35">
      <c r="A2411" t="s">
        <v>1901</v>
      </c>
      <c r="B2411" t="s">
        <v>2264</v>
      </c>
      <c r="C2411">
        <v>3</v>
      </c>
      <c r="D2411">
        <v>-377.28100000000001</v>
      </c>
      <c r="E2411" t="s">
        <v>2265</v>
      </c>
      <c r="F2411" t="s">
        <v>2266</v>
      </c>
      <c r="G2411" s="4">
        <v>3</v>
      </c>
      <c r="H2411" t="s">
        <v>1517</v>
      </c>
    </row>
    <row r="2412" spans="1:8" x14ac:dyDescent="0.35">
      <c r="A2412" t="s">
        <v>1901</v>
      </c>
      <c r="B2412" t="s">
        <v>2264</v>
      </c>
      <c r="C2412">
        <v>3</v>
      </c>
      <c r="D2412">
        <v>-374.452</v>
      </c>
      <c r="E2412" t="s">
        <v>2267</v>
      </c>
      <c r="F2412" t="s">
        <v>2268</v>
      </c>
      <c r="G2412" s="4">
        <v>1</v>
      </c>
      <c r="H2412" t="s">
        <v>2269</v>
      </c>
    </row>
    <row r="2413" spans="1:8" x14ac:dyDescent="0.35">
      <c r="A2413" t="s">
        <v>1901</v>
      </c>
      <c r="B2413" t="s">
        <v>2264</v>
      </c>
      <c r="C2413">
        <v>3</v>
      </c>
      <c r="D2413">
        <v>-373.52499999999998</v>
      </c>
      <c r="E2413" t="s">
        <v>2265</v>
      </c>
      <c r="F2413" t="s">
        <v>2266</v>
      </c>
      <c r="G2413" s="4">
        <v>3</v>
      </c>
      <c r="H2413" t="s">
        <v>2270</v>
      </c>
    </row>
    <row r="2414" spans="1:8" x14ac:dyDescent="0.35">
      <c r="A2414" t="s">
        <v>1901</v>
      </c>
      <c r="B2414" t="s">
        <v>2264</v>
      </c>
      <c r="C2414">
        <v>3</v>
      </c>
      <c r="D2414">
        <v>-372.58199999999999</v>
      </c>
      <c r="E2414" t="s">
        <v>2271</v>
      </c>
      <c r="F2414" t="s">
        <v>2272</v>
      </c>
      <c r="G2414" s="4">
        <v>3</v>
      </c>
      <c r="H2414" t="s">
        <v>2273</v>
      </c>
    </row>
    <row r="2415" spans="1:8" x14ac:dyDescent="0.35">
      <c r="A2415" t="s">
        <v>1901</v>
      </c>
      <c r="B2415" t="s">
        <v>2264</v>
      </c>
      <c r="C2415">
        <v>3</v>
      </c>
      <c r="D2415">
        <v>-371.890999999999</v>
      </c>
      <c r="E2415" t="s">
        <v>2265</v>
      </c>
      <c r="F2415" t="s">
        <v>2274</v>
      </c>
      <c r="G2415" s="4">
        <v>1</v>
      </c>
      <c r="H2415" t="s">
        <v>2275</v>
      </c>
    </row>
    <row r="2416" spans="1:8" x14ac:dyDescent="0.35">
      <c r="A2416" t="s">
        <v>1901</v>
      </c>
      <c r="B2416" t="s">
        <v>2264</v>
      </c>
      <c r="C2416">
        <v>3</v>
      </c>
      <c r="D2416">
        <v>-371.85300000000001</v>
      </c>
      <c r="E2416" t="s">
        <v>2267</v>
      </c>
      <c r="F2416" t="s">
        <v>2276</v>
      </c>
      <c r="G2416" s="4">
        <v>2</v>
      </c>
      <c r="H2416" t="s">
        <v>2277</v>
      </c>
    </row>
    <row r="2417" spans="1:8" x14ac:dyDescent="0.35">
      <c r="A2417" t="s">
        <v>1901</v>
      </c>
      <c r="B2417" t="s">
        <v>2264</v>
      </c>
      <c r="C2417">
        <v>3</v>
      </c>
      <c r="D2417">
        <v>-371.17399999999998</v>
      </c>
      <c r="E2417" t="s">
        <v>2271</v>
      </c>
      <c r="F2417" t="s">
        <v>2278</v>
      </c>
      <c r="G2417" s="4">
        <v>4</v>
      </c>
      <c r="H2417" t="s">
        <v>2279</v>
      </c>
    </row>
    <row r="2418" spans="1:8" x14ac:dyDescent="0.35">
      <c r="A2418" t="s">
        <v>1901</v>
      </c>
      <c r="B2418" t="s">
        <v>2264</v>
      </c>
      <c r="C2418">
        <v>3</v>
      </c>
      <c r="D2418">
        <v>-370.93699999999899</v>
      </c>
      <c r="E2418" t="s">
        <v>2267</v>
      </c>
      <c r="F2418" t="s">
        <v>2280</v>
      </c>
      <c r="G2418" s="4">
        <v>3</v>
      </c>
      <c r="H2418" t="s">
        <v>2281</v>
      </c>
    </row>
    <row r="2419" spans="1:8" x14ac:dyDescent="0.35">
      <c r="A2419" t="s">
        <v>1901</v>
      </c>
      <c r="B2419" t="s">
        <v>2264</v>
      </c>
      <c r="C2419">
        <v>3</v>
      </c>
      <c r="D2419">
        <v>-370.49900000000002</v>
      </c>
      <c r="E2419" t="s">
        <v>2267</v>
      </c>
      <c r="F2419" t="s">
        <v>2282</v>
      </c>
      <c r="G2419" s="4">
        <v>4</v>
      </c>
      <c r="H2419" t="s">
        <v>2283</v>
      </c>
    </row>
    <row r="2420" spans="1:8" x14ac:dyDescent="0.35">
      <c r="A2420" t="s">
        <v>1901</v>
      </c>
      <c r="B2420" t="s">
        <v>2264</v>
      </c>
      <c r="C2420">
        <v>3</v>
      </c>
      <c r="D2420">
        <v>-370.476</v>
      </c>
      <c r="E2420" t="s">
        <v>2265</v>
      </c>
      <c r="F2420" t="s">
        <v>2266</v>
      </c>
      <c r="G2420" s="4">
        <v>3</v>
      </c>
      <c r="H2420" t="s">
        <v>2284</v>
      </c>
    </row>
    <row r="2421" spans="1:8" x14ac:dyDescent="0.35">
      <c r="A2421" t="s">
        <v>1901</v>
      </c>
      <c r="B2421" t="s">
        <v>2264</v>
      </c>
      <c r="C2421">
        <v>3</v>
      </c>
      <c r="D2421">
        <v>-369.5</v>
      </c>
      <c r="E2421" t="s">
        <v>2265</v>
      </c>
      <c r="F2421" t="s">
        <v>2274</v>
      </c>
      <c r="G2421" s="4">
        <v>1</v>
      </c>
      <c r="H2421" t="s">
        <v>2285</v>
      </c>
    </row>
    <row r="2422" spans="1:8" x14ac:dyDescent="0.35">
      <c r="A2422" t="s">
        <v>1901</v>
      </c>
      <c r="B2422" t="s">
        <v>2264</v>
      </c>
      <c r="C2422">
        <v>3</v>
      </c>
      <c r="D2422">
        <v>-368.29599999999999</v>
      </c>
      <c r="E2422" t="s">
        <v>2267</v>
      </c>
      <c r="F2422" t="s">
        <v>2268</v>
      </c>
      <c r="G2422" s="4">
        <v>1</v>
      </c>
      <c r="H2422" t="s">
        <v>2286</v>
      </c>
    </row>
    <row r="2423" spans="1:8" x14ac:dyDescent="0.35">
      <c r="A2423" t="s">
        <v>1901</v>
      </c>
      <c r="B2423" t="s">
        <v>2264</v>
      </c>
      <c r="C2423">
        <v>3</v>
      </c>
      <c r="D2423">
        <v>-367.02699999999999</v>
      </c>
      <c r="E2423" t="s">
        <v>2267</v>
      </c>
      <c r="F2423" t="s">
        <v>2282</v>
      </c>
      <c r="G2423" s="4">
        <v>4</v>
      </c>
      <c r="H2423" t="s">
        <v>167</v>
      </c>
    </row>
    <row r="2424" spans="1:8" x14ac:dyDescent="0.35">
      <c r="A2424" t="s">
        <v>1901</v>
      </c>
      <c r="B2424" t="s">
        <v>2264</v>
      </c>
      <c r="C2424">
        <v>3</v>
      </c>
      <c r="D2424">
        <v>-366.976</v>
      </c>
      <c r="E2424" t="s">
        <v>2271</v>
      </c>
      <c r="F2424" t="s">
        <v>2287</v>
      </c>
      <c r="G2424" s="4">
        <v>2</v>
      </c>
      <c r="H2424" t="s">
        <v>2288</v>
      </c>
    </row>
    <row r="2425" spans="1:8" x14ac:dyDescent="0.35">
      <c r="A2425" t="s">
        <v>1901</v>
      </c>
      <c r="B2425" t="s">
        <v>2264</v>
      </c>
      <c r="C2425">
        <v>3</v>
      </c>
      <c r="D2425">
        <v>-364.625</v>
      </c>
      <c r="E2425" t="s">
        <v>2265</v>
      </c>
      <c r="F2425" t="s">
        <v>2289</v>
      </c>
      <c r="G2425" s="4">
        <v>2</v>
      </c>
      <c r="H2425" t="s">
        <v>2290</v>
      </c>
    </row>
    <row r="2426" spans="1:8" x14ac:dyDescent="0.35">
      <c r="A2426" t="s">
        <v>1901</v>
      </c>
      <c r="B2426" t="s">
        <v>2264</v>
      </c>
      <c r="C2426">
        <v>3</v>
      </c>
      <c r="D2426">
        <v>-364.49900000000002</v>
      </c>
      <c r="E2426" t="s">
        <v>2267</v>
      </c>
      <c r="F2426" t="s">
        <v>2280</v>
      </c>
      <c r="G2426" s="4">
        <v>3</v>
      </c>
      <c r="H2426" t="s">
        <v>167</v>
      </c>
    </row>
    <row r="2427" spans="1:8" x14ac:dyDescent="0.35">
      <c r="A2427" t="s">
        <v>1901</v>
      </c>
      <c r="B2427" t="s">
        <v>2264</v>
      </c>
      <c r="C2427">
        <v>3</v>
      </c>
      <c r="D2427">
        <v>-363.59</v>
      </c>
      <c r="E2427" t="s">
        <v>2271</v>
      </c>
      <c r="F2427" t="s">
        <v>2272</v>
      </c>
      <c r="G2427" s="4">
        <v>3</v>
      </c>
      <c r="H2427" t="s">
        <v>2291</v>
      </c>
    </row>
    <row r="2428" spans="1:8" x14ac:dyDescent="0.35">
      <c r="A2428" t="s">
        <v>1901</v>
      </c>
      <c r="B2428" t="s">
        <v>2264</v>
      </c>
      <c r="C2428">
        <v>3</v>
      </c>
      <c r="D2428">
        <v>-363.202</v>
      </c>
      <c r="E2428" t="s">
        <v>2271</v>
      </c>
      <c r="F2428" t="s">
        <v>2287</v>
      </c>
      <c r="G2428" s="4">
        <v>2</v>
      </c>
      <c r="H2428" t="s">
        <v>2292</v>
      </c>
    </row>
    <row r="2429" spans="1:8" x14ac:dyDescent="0.35">
      <c r="A2429" t="s">
        <v>1901</v>
      </c>
      <c r="B2429" t="s">
        <v>2264</v>
      </c>
      <c r="C2429">
        <v>3</v>
      </c>
      <c r="D2429">
        <v>-362.671999999999</v>
      </c>
      <c r="E2429" t="s">
        <v>2267</v>
      </c>
      <c r="F2429" t="s">
        <v>2276</v>
      </c>
      <c r="G2429" s="4">
        <v>2</v>
      </c>
      <c r="H2429" t="s">
        <v>2293</v>
      </c>
    </row>
    <row r="2430" spans="1:8" x14ac:dyDescent="0.35">
      <c r="A2430" t="s">
        <v>1901</v>
      </c>
      <c r="B2430" t="s">
        <v>2264</v>
      </c>
      <c r="C2430">
        <v>3</v>
      </c>
      <c r="D2430">
        <v>-362.47800000000001</v>
      </c>
      <c r="E2430" t="s">
        <v>2271</v>
      </c>
      <c r="F2430" t="s">
        <v>2294</v>
      </c>
      <c r="G2430" s="4">
        <v>1</v>
      </c>
      <c r="H2430" t="s">
        <v>55</v>
      </c>
    </row>
    <row r="2431" spans="1:8" x14ac:dyDescent="0.35">
      <c r="A2431" t="s">
        <v>1901</v>
      </c>
      <c r="B2431" t="s">
        <v>2264</v>
      </c>
      <c r="C2431">
        <v>3</v>
      </c>
      <c r="D2431">
        <v>-359.79199999999997</v>
      </c>
      <c r="E2431" t="s">
        <v>2265</v>
      </c>
      <c r="F2431" t="s">
        <v>2266</v>
      </c>
      <c r="G2431" s="4">
        <v>3</v>
      </c>
      <c r="H2431" t="s">
        <v>2295</v>
      </c>
    </row>
    <row r="2432" spans="1:8" x14ac:dyDescent="0.35">
      <c r="A2432" t="s">
        <v>1901</v>
      </c>
      <c r="B2432" t="s">
        <v>2264</v>
      </c>
      <c r="C2432">
        <v>3</v>
      </c>
      <c r="D2432">
        <v>-358.64499999999998</v>
      </c>
      <c r="E2432" t="s">
        <v>2271</v>
      </c>
      <c r="F2432" t="s">
        <v>2287</v>
      </c>
      <c r="G2432" s="4">
        <v>2</v>
      </c>
      <c r="H2432" t="s">
        <v>2296</v>
      </c>
    </row>
    <row r="2433" spans="1:8" x14ac:dyDescent="0.35">
      <c r="A2433" t="s">
        <v>1901</v>
      </c>
      <c r="B2433" t="s">
        <v>2264</v>
      </c>
      <c r="C2433">
        <v>3</v>
      </c>
      <c r="D2433">
        <v>-356.98500000000001</v>
      </c>
      <c r="E2433" t="s">
        <v>2265</v>
      </c>
      <c r="F2433" t="s">
        <v>2266</v>
      </c>
      <c r="G2433" s="4">
        <v>3</v>
      </c>
      <c r="H2433" t="s">
        <v>2297</v>
      </c>
    </row>
    <row r="2434" spans="1:8" x14ac:dyDescent="0.35">
      <c r="A2434" t="s">
        <v>1901</v>
      </c>
      <c r="B2434" t="s">
        <v>2264</v>
      </c>
      <c r="C2434">
        <v>3</v>
      </c>
      <c r="D2434">
        <v>-356.84500000000003</v>
      </c>
      <c r="E2434" t="s">
        <v>2267</v>
      </c>
      <c r="F2434" t="s">
        <v>2268</v>
      </c>
      <c r="G2434" s="4">
        <v>1</v>
      </c>
      <c r="H2434" t="s">
        <v>2298</v>
      </c>
    </row>
    <row r="2435" spans="1:8" x14ac:dyDescent="0.35">
      <c r="A2435" t="s">
        <v>1901</v>
      </c>
      <c r="B2435" t="s">
        <v>2264</v>
      </c>
      <c r="C2435">
        <v>3</v>
      </c>
      <c r="D2435">
        <v>-356.07</v>
      </c>
      <c r="E2435" t="s">
        <v>2271</v>
      </c>
      <c r="F2435" t="s">
        <v>2272</v>
      </c>
      <c r="G2435" s="4">
        <v>3</v>
      </c>
      <c r="H2435" t="s">
        <v>2299</v>
      </c>
    </row>
    <row r="2436" spans="1:8" x14ac:dyDescent="0.35">
      <c r="A2436" t="s">
        <v>1901</v>
      </c>
      <c r="B2436" t="s">
        <v>2264</v>
      </c>
      <c r="C2436">
        <v>3</v>
      </c>
      <c r="D2436">
        <v>-355.39499999999998</v>
      </c>
      <c r="E2436" t="s">
        <v>2267</v>
      </c>
      <c r="F2436" t="s">
        <v>2280</v>
      </c>
      <c r="G2436" s="4">
        <v>3</v>
      </c>
      <c r="H2436" t="s">
        <v>136</v>
      </c>
    </row>
    <row r="2437" spans="1:8" x14ac:dyDescent="0.35">
      <c r="A2437" t="s">
        <v>1901</v>
      </c>
      <c r="B2437" t="s">
        <v>2264</v>
      </c>
      <c r="C2437">
        <v>3</v>
      </c>
      <c r="D2437">
        <v>-353.92399999999998</v>
      </c>
      <c r="E2437" t="s">
        <v>2265</v>
      </c>
      <c r="F2437" t="s">
        <v>2300</v>
      </c>
      <c r="G2437" s="4">
        <v>4</v>
      </c>
      <c r="H2437" t="s">
        <v>2301</v>
      </c>
    </row>
    <row r="2438" spans="1:8" x14ac:dyDescent="0.35">
      <c r="A2438" t="s">
        <v>1901</v>
      </c>
      <c r="B2438" t="s">
        <v>2264</v>
      </c>
      <c r="C2438">
        <v>3</v>
      </c>
      <c r="D2438">
        <v>-350.97300000000001</v>
      </c>
      <c r="E2438" t="s">
        <v>2265</v>
      </c>
      <c r="F2438" t="s">
        <v>2266</v>
      </c>
      <c r="G2438" s="4">
        <v>3</v>
      </c>
      <c r="H2438" t="s">
        <v>2302</v>
      </c>
    </row>
    <row r="2439" spans="1:8" x14ac:dyDescent="0.35">
      <c r="A2439" t="s">
        <v>1901</v>
      </c>
      <c r="B2439" t="s">
        <v>2264</v>
      </c>
      <c r="C2439">
        <v>3</v>
      </c>
      <c r="D2439">
        <v>-349.325999999999</v>
      </c>
      <c r="E2439" t="s">
        <v>2271</v>
      </c>
      <c r="F2439" t="s">
        <v>2272</v>
      </c>
      <c r="G2439" s="4">
        <v>3</v>
      </c>
      <c r="H2439" t="s">
        <v>2303</v>
      </c>
    </row>
    <row r="2440" spans="1:8" x14ac:dyDescent="0.35">
      <c r="A2440" t="s">
        <v>1901</v>
      </c>
      <c r="B2440" t="s">
        <v>2264</v>
      </c>
      <c r="C2440">
        <v>3</v>
      </c>
      <c r="D2440">
        <v>-348.97899999999998</v>
      </c>
      <c r="E2440" t="s">
        <v>2267</v>
      </c>
      <c r="F2440" t="s">
        <v>2280</v>
      </c>
      <c r="G2440" s="4">
        <v>3</v>
      </c>
      <c r="H2440" t="s">
        <v>2304</v>
      </c>
    </row>
    <row r="2441" spans="1:8" x14ac:dyDescent="0.35">
      <c r="A2441" t="s">
        <v>1901</v>
      </c>
      <c r="B2441" t="s">
        <v>2264</v>
      </c>
      <c r="C2441">
        <v>3</v>
      </c>
      <c r="D2441">
        <v>-348.12799999999999</v>
      </c>
      <c r="E2441" t="s">
        <v>2265</v>
      </c>
      <c r="F2441" t="s">
        <v>2274</v>
      </c>
      <c r="G2441" s="4">
        <v>1</v>
      </c>
      <c r="H2441" t="s">
        <v>2305</v>
      </c>
    </row>
    <row r="2442" spans="1:8" x14ac:dyDescent="0.35">
      <c r="A2442" t="s">
        <v>1901</v>
      </c>
      <c r="B2442" t="s">
        <v>2264</v>
      </c>
      <c r="C2442">
        <v>3</v>
      </c>
      <c r="D2442">
        <v>-347.40800000000002</v>
      </c>
      <c r="E2442" t="s">
        <v>2265</v>
      </c>
      <c r="F2442" t="s">
        <v>2289</v>
      </c>
      <c r="G2442" s="4">
        <v>2</v>
      </c>
      <c r="H2442" t="s">
        <v>2306</v>
      </c>
    </row>
    <row r="2443" spans="1:8" x14ac:dyDescent="0.35">
      <c r="A2443" t="s">
        <v>1901</v>
      </c>
      <c r="B2443" t="s">
        <v>2264</v>
      </c>
      <c r="C2443">
        <v>3</v>
      </c>
      <c r="D2443">
        <v>-346.75</v>
      </c>
      <c r="E2443" t="s">
        <v>2267</v>
      </c>
      <c r="F2443" t="s">
        <v>2282</v>
      </c>
      <c r="G2443" s="4">
        <v>4</v>
      </c>
      <c r="H2443" t="s">
        <v>2307</v>
      </c>
    </row>
    <row r="2444" spans="1:8" x14ac:dyDescent="0.35">
      <c r="A2444" t="s">
        <v>1901</v>
      </c>
      <c r="B2444" t="s">
        <v>2264</v>
      </c>
      <c r="C2444">
        <v>3</v>
      </c>
      <c r="D2444">
        <v>-346.44099999999997</v>
      </c>
      <c r="E2444" t="s">
        <v>2265</v>
      </c>
      <c r="F2444" t="s">
        <v>2266</v>
      </c>
      <c r="G2444" s="4">
        <v>3</v>
      </c>
      <c r="H2444" t="s">
        <v>2308</v>
      </c>
    </row>
    <row r="2445" spans="1:8" x14ac:dyDescent="0.35">
      <c r="A2445" t="s">
        <v>1901</v>
      </c>
      <c r="B2445" t="s">
        <v>2264</v>
      </c>
      <c r="C2445">
        <v>3</v>
      </c>
      <c r="D2445">
        <v>-345.825999999999</v>
      </c>
      <c r="E2445" t="s">
        <v>2267</v>
      </c>
      <c r="F2445" t="s">
        <v>2276</v>
      </c>
      <c r="G2445" s="4">
        <v>2</v>
      </c>
      <c r="H2445" t="s">
        <v>2309</v>
      </c>
    </row>
    <row r="2446" spans="1:8" x14ac:dyDescent="0.35">
      <c r="A2446" t="s">
        <v>1901</v>
      </c>
      <c r="B2446" t="s">
        <v>2264</v>
      </c>
      <c r="C2446">
        <v>3</v>
      </c>
      <c r="D2446">
        <v>-343.24599999999998</v>
      </c>
      <c r="E2446" t="s">
        <v>2265</v>
      </c>
      <c r="F2446" t="s">
        <v>2300</v>
      </c>
      <c r="G2446" s="4">
        <v>4</v>
      </c>
      <c r="H2446" t="s">
        <v>2310</v>
      </c>
    </row>
    <row r="2447" spans="1:8" x14ac:dyDescent="0.35">
      <c r="A2447" t="s">
        <v>1901</v>
      </c>
      <c r="B2447" t="s">
        <v>2264</v>
      </c>
      <c r="C2447">
        <v>3</v>
      </c>
      <c r="D2447">
        <v>-341.92</v>
      </c>
      <c r="E2447" t="s">
        <v>2271</v>
      </c>
      <c r="F2447" t="s">
        <v>2272</v>
      </c>
      <c r="G2447" s="4">
        <v>3</v>
      </c>
      <c r="H2447" t="s">
        <v>2311</v>
      </c>
    </row>
    <row r="2448" spans="1:8" x14ac:dyDescent="0.35">
      <c r="A2448" t="s">
        <v>1901</v>
      </c>
      <c r="B2448" t="s">
        <v>2264</v>
      </c>
      <c r="C2448">
        <v>3</v>
      </c>
      <c r="D2448">
        <v>-340.65300000000002</v>
      </c>
      <c r="E2448" t="s">
        <v>2267</v>
      </c>
      <c r="F2448" t="s">
        <v>2276</v>
      </c>
      <c r="G2448" s="4">
        <v>2</v>
      </c>
      <c r="H2448" t="s">
        <v>2312</v>
      </c>
    </row>
    <row r="2449" spans="1:8" x14ac:dyDescent="0.35">
      <c r="A2449" t="s">
        <v>1901</v>
      </c>
      <c r="B2449" t="s">
        <v>2264</v>
      </c>
      <c r="C2449">
        <v>3</v>
      </c>
      <c r="D2449">
        <v>-340.44400000000002</v>
      </c>
      <c r="E2449" t="s">
        <v>2265</v>
      </c>
      <c r="F2449" t="s">
        <v>2274</v>
      </c>
      <c r="G2449" s="4">
        <v>1</v>
      </c>
      <c r="H2449" t="s">
        <v>2313</v>
      </c>
    </row>
    <row r="2450" spans="1:8" x14ac:dyDescent="0.35">
      <c r="A2450" t="s">
        <v>1901</v>
      </c>
      <c r="B2450" t="s">
        <v>2264</v>
      </c>
      <c r="C2450">
        <v>3</v>
      </c>
      <c r="D2450">
        <v>-340.00699999999898</v>
      </c>
      <c r="E2450" t="s">
        <v>2271</v>
      </c>
      <c r="F2450" t="s">
        <v>2278</v>
      </c>
      <c r="G2450" s="4">
        <v>4</v>
      </c>
      <c r="H2450" t="s">
        <v>2314</v>
      </c>
    </row>
    <row r="2451" spans="1:8" x14ac:dyDescent="0.35">
      <c r="A2451" t="s">
        <v>1901</v>
      </c>
      <c r="B2451" t="s">
        <v>2264</v>
      </c>
      <c r="C2451">
        <v>3</v>
      </c>
      <c r="D2451">
        <v>-337.93599999999998</v>
      </c>
      <c r="E2451" t="s">
        <v>2271</v>
      </c>
      <c r="F2451" t="s">
        <v>2287</v>
      </c>
      <c r="G2451" s="4">
        <v>2</v>
      </c>
      <c r="H2451" t="s">
        <v>2315</v>
      </c>
    </row>
    <row r="2452" spans="1:8" x14ac:dyDescent="0.35">
      <c r="A2452" t="s">
        <v>1901</v>
      </c>
      <c r="B2452" t="s">
        <v>2264</v>
      </c>
      <c r="C2452">
        <v>3</v>
      </c>
      <c r="D2452">
        <v>-336.95299999999997</v>
      </c>
      <c r="E2452" t="s">
        <v>2265</v>
      </c>
      <c r="F2452" t="s">
        <v>2289</v>
      </c>
      <c r="G2452" s="4">
        <v>2</v>
      </c>
      <c r="H2452" t="s">
        <v>2316</v>
      </c>
    </row>
    <row r="2453" spans="1:8" x14ac:dyDescent="0.35">
      <c r="A2453" t="s">
        <v>1901</v>
      </c>
      <c r="B2453" t="s">
        <v>2264</v>
      </c>
      <c r="C2453">
        <v>3</v>
      </c>
      <c r="D2453">
        <v>-333.01</v>
      </c>
      <c r="E2453" t="s">
        <v>2267</v>
      </c>
      <c r="F2453" t="s">
        <v>2276</v>
      </c>
      <c r="G2453" s="4">
        <v>2</v>
      </c>
      <c r="H2453" t="s">
        <v>2317</v>
      </c>
    </row>
    <row r="2454" spans="1:8" x14ac:dyDescent="0.35">
      <c r="A2454" t="s">
        <v>1901</v>
      </c>
      <c r="B2454" t="s">
        <v>2264</v>
      </c>
      <c r="C2454">
        <v>3</v>
      </c>
      <c r="D2454">
        <v>-329.82900000000001</v>
      </c>
      <c r="E2454" t="s">
        <v>2271</v>
      </c>
      <c r="F2454" t="s">
        <v>2287</v>
      </c>
      <c r="G2454" s="4">
        <v>2</v>
      </c>
      <c r="H2454" t="s">
        <v>2318</v>
      </c>
    </row>
    <row r="2455" spans="1:8" x14ac:dyDescent="0.35">
      <c r="A2455" t="s">
        <v>1901</v>
      </c>
      <c r="B2455" t="s">
        <v>2264</v>
      </c>
      <c r="C2455">
        <v>3</v>
      </c>
      <c r="D2455">
        <v>-329.202</v>
      </c>
      <c r="E2455" t="s">
        <v>2267</v>
      </c>
      <c r="F2455" t="s">
        <v>2282</v>
      </c>
      <c r="G2455" s="4">
        <v>4</v>
      </c>
      <c r="H2455" t="s">
        <v>2319</v>
      </c>
    </row>
    <row r="2456" spans="1:8" x14ac:dyDescent="0.35">
      <c r="A2456" t="s">
        <v>1901</v>
      </c>
      <c r="B2456" t="s">
        <v>2264</v>
      </c>
      <c r="C2456">
        <v>3</v>
      </c>
      <c r="D2456">
        <v>-328.950999999999</v>
      </c>
      <c r="E2456" t="s">
        <v>2267</v>
      </c>
      <c r="F2456" t="s">
        <v>2276</v>
      </c>
      <c r="G2456" s="4">
        <v>2</v>
      </c>
      <c r="H2456" t="s">
        <v>2320</v>
      </c>
    </row>
    <row r="2457" spans="1:8" x14ac:dyDescent="0.35">
      <c r="A2457" t="s">
        <v>1901</v>
      </c>
      <c r="B2457" t="s">
        <v>2264</v>
      </c>
      <c r="C2457">
        <v>3</v>
      </c>
      <c r="D2457">
        <v>-325.53300000000002</v>
      </c>
      <c r="E2457" t="s">
        <v>2265</v>
      </c>
      <c r="F2457" t="s">
        <v>2266</v>
      </c>
      <c r="G2457" s="4">
        <v>3</v>
      </c>
      <c r="H2457" t="s">
        <v>2321</v>
      </c>
    </row>
    <row r="2458" spans="1:8" x14ac:dyDescent="0.35">
      <c r="A2458" t="s">
        <v>1901</v>
      </c>
      <c r="B2458" t="s">
        <v>2264</v>
      </c>
      <c r="C2458">
        <v>3</v>
      </c>
      <c r="D2458">
        <v>-325.09800000000001</v>
      </c>
      <c r="E2458" t="s">
        <v>2271</v>
      </c>
      <c r="F2458" t="s">
        <v>2272</v>
      </c>
      <c r="G2458" s="4">
        <v>3</v>
      </c>
      <c r="H2458" t="s">
        <v>2322</v>
      </c>
    </row>
    <row r="2459" spans="1:8" x14ac:dyDescent="0.35">
      <c r="A2459" t="s">
        <v>1901</v>
      </c>
      <c r="B2459" t="s">
        <v>2264</v>
      </c>
      <c r="C2459">
        <v>3</v>
      </c>
      <c r="D2459">
        <v>-321.78800000000001</v>
      </c>
      <c r="E2459" t="s">
        <v>2271</v>
      </c>
      <c r="F2459" t="s">
        <v>2278</v>
      </c>
      <c r="G2459" s="4">
        <v>4</v>
      </c>
      <c r="H2459" t="s">
        <v>2323</v>
      </c>
    </row>
    <row r="2460" spans="1:8" x14ac:dyDescent="0.35">
      <c r="A2460" t="s">
        <v>1901</v>
      </c>
      <c r="B2460" t="s">
        <v>2264</v>
      </c>
      <c r="C2460">
        <v>3</v>
      </c>
      <c r="D2460">
        <v>-320.640999999999</v>
      </c>
      <c r="E2460" t="s">
        <v>2265</v>
      </c>
      <c r="F2460" t="s">
        <v>2266</v>
      </c>
      <c r="G2460" s="4">
        <v>3</v>
      </c>
      <c r="H2460" t="s">
        <v>2324</v>
      </c>
    </row>
    <row r="2461" spans="1:8" x14ac:dyDescent="0.35">
      <c r="A2461" t="s">
        <v>1901</v>
      </c>
      <c r="B2461" t="s">
        <v>2264</v>
      </c>
      <c r="C2461">
        <v>3</v>
      </c>
      <c r="D2461">
        <v>-319.42200000000003</v>
      </c>
      <c r="E2461" t="s">
        <v>2265</v>
      </c>
      <c r="F2461" t="s">
        <v>2300</v>
      </c>
      <c r="G2461" s="4">
        <v>4</v>
      </c>
      <c r="H2461" t="s">
        <v>2325</v>
      </c>
    </row>
    <row r="2462" spans="1:8" x14ac:dyDescent="0.35">
      <c r="A2462" t="s">
        <v>1901</v>
      </c>
      <c r="B2462" t="s">
        <v>2264</v>
      </c>
      <c r="C2462">
        <v>3</v>
      </c>
      <c r="D2462">
        <v>-317.79300000000001</v>
      </c>
      <c r="E2462" t="s">
        <v>2265</v>
      </c>
      <c r="F2462" t="s">
        <v>2266</v>
      </c>
      <c r="G2462" s="4">
        <v>3</v>
      </c>
      <c r="H2462" t="s">
        <v>2326</v>
      </c>
    </row>
    <row r="2463" spans="1:8" x14ac:dyDescent="0.35">
      <c r="A2463" t="s">
        <v>1901</v>
      </c>
      <c r="B2463" t="s">
        <v>2264</v>
      </c>
      <c r="C2463">
        <v>3</v>
      </c>
      <c r="D2463">
        <v>-316.11500000000001</v>
      </c>
      <c r="E2463" t="s">
        <v>2265</v>
      </c>
      <c r="F2463" t="s">
        <v>2289</v>
      </c>
      <c r="G2463" s="4">
        <v>2</v>
      </c>
      <c r="H2463" t="s">
        <v>2327</v>
      </c>
    </row>
    <row r="2464" spans="1:8" x14ac:dyDescent="0.35">
      <c r="A2464" t="s">
        <v>1901</v>
      </c>
      <c r="B2464" t="s">
        <v>2264</v>
      </c>
      <c r="C2464">
        <v>3</v>
      </c>
      <c r="D2464">
        <v>-315.298</v>
      </c>
      <c r="E2464" t="s">
        <v>2267</v>
      </c>
      <c r="F2464" t="s">
        <v>2276</v>
      </c>
      <c r="G2464" s="4">
        <v>2</v>
      </c>
      <c r="H2464" t="s">
        <v>2328</v>
      </c>
    </row>
    <row r="2465" spans="1:8" x14ac:dyDescent="0.35">
      <c r="A2465" t="s">
        <v>1901</v>
      </c>
      <c r="B2465" t="s">
        <v>2264</v>
      </c>
      <c r="C2465">
        <v>3</v>
      </c>
      <c r="D2465">
        <v>-312.06799999999998</v>
      </c>
      <c r="E2465" t="s">
        <v>2265</v>
      </c>
      <c r="F2465" t="s">
        <v>2300</v>
      </c>
      <c r="G2465" s="4">
        <v>4</v>
      </c>
      <c r="H2465" t="s">
        <v>2329</v>
      </c>
    </row>
    <row r="2466" spans="1:8" x14ac:dyDescent="0.35">
      <c r="A2466" t="s">
        <v>1901</v>
      </c>
      <c r="B2466" t="s">
        <v>2264</v>
      </c>
      <c r="C2466">
        <v>3</v>
      </c>
      <c r="D2466">
        <v>-310.945999999999</v>
      </c>
      <c r="E2466" t="s">
        <v>2271</v>
      </c>
      <c r="F2466" t="s">
        <v>2278</v>
      </c>
      <c r="G2466" s="4">
        <v>4</v>
      </c>
      <c r="H2466" t="s">
        <v>2330</v>
      </c>
    </row>
    <row r="2467" spans="1:8" x14ac:dyDescent="0.35">
      <c r="A2467" t="s">
        <v>1901</v>
      </c>
      <c r="B2467" t="s">
        <v>2264</v>
      </c>
      <c r="C2467">
        <v>3</v>
      </c>
      <c r="D2467">
        <v>-307.92899999999997</v>
      </c>
      <c r="E2467" t="s">
        <v>2265</v>
      </c>
      <c r="F2467" t="s">
        <v>2266</v>
      </c>
      <c r="G2467" s="4">
        <v>3</v>
      </c>
      <c r="H2467" t="s">
        <v>2331</v>
      </c>
    </row>
    <row r="2468" spans="1:8" x14ac:dyDescent="0.35">
      <c r="A2468" t="s">
        <v>1901</v>
      </c>
      <c r="B2468" t="s">
        <v>2264</v>
      </c>
      <c r="C2468">
        <v>3</v>
      </c>
      <c r="D2468">
        <v>-306.33999999999997</v>
      </c>
      <c r="E2468" t="s">
        <v>2265</v>
      </c>
      <c r="F2468" t="s">
        <v>2274</v>
      </c>
      <c r="G2468" s="4">
        <v>1</v>
      </c>
      <c r="H2468" t="s">
        <v>2332</v>
      </c>
    </row>
    <row r="2469" spans="1:8" x14ac:dyDescent="0.35">
      <c r="A2469" t="s">
        <v>1901</v>
      </c>
      <c r="B2469" t="s">
        <v>2264</v>
      </c>
      <c r="C2469">
        <v>3</v>
      </c>
      <c r="D2469">
        <v>-303.73399999999998</v>
      </c>
      <c r="E2469" t="s">
        <v>2267</v>
      </c>
      <c r="F2469" t="s">
        <v>2268</v>
      </c>
      <c r="G2469" s="4">
        <v>1</v>
      </c>
      <c r="H2469" t="s">
        <v>2333</v>
      </c>
    </row>
    <row r="2470" spans="1:8" x14ac:dyDescent="0.35">
      <c r="A2470" t="s">
        <v>1901</v>
      </c>
      <c r="B2470" t="s">
        <v>2264</v>
      </c>
      <c r="C2470">
        <v>3</v>
      </c>
      <c r="D2470">
        <v>-300.14699999999999</v>
      </c>
      <c r="E2470" t="s">
        <v>2265</v>
      </c>
      <c r="F2470" t="s">
        <v>2289</v>
      </c>
      <c r="G2470" s="4">
        <v>2</v>
      </c>
      <c r="H2470" t="s">
        <v>177</v>
      </c>
    </row>
    <row r="2471" spans="1:8" x14ac:dyDescent="0.35">
      <c r="A2471" t="s">
        <v>1901</v>
      </c>
      <c r="B2471" t="s">
        <v>2264</v>
      </c>
      <c r="C2471">
        <v>3</v>
      </c>
      <c r="D2471">
        <v>-298.575999999999</v>
      </c>
      <c r="E2471" t="s">
        <v>2265</v>
      </c>
      <c r="F2471" t="s">
        <v>2266</v>
      </c>
      <c r="G2471" s="4">
        <v>3</v>
      </c>
      <c r="H2471" t="s">
        <v>2334</v>
      </c>
    </row>
    <row r="2472" spans="1:8" x14ac:dyDescent="0.35">
      <c r="A2472" t="s">
        <v>1901</v>
      </c>
      <c r="B2472" t="s">
        <v>2264</v>
      </c>
      <c r="C2472">
        <v>3</v>
      </c>
      <c r="D2472">
        <v>-296.13</v>
      </c>
      <c r="E2472" t="s">
        <v>2267</v>
      </c>
      <c r="F2472" t="s">
        <v>2276</v>
      </c>
      <c r="G2472" s="4">
        <v>2</v>
      </c>
      <c r="H2472" t="s">
        <v>2335</v>
      </c>
    </row>
    <row r="2473" spans="1:8" x14ac:dyDescent="0.35">
      <c r="A2473" t="s">
        <v>1901</v>
      </c>
      <c r="B2473" t="s">
        <v>2264</v>
      </c>
      <c r="C2473">
        <v>3</v>
      </c>
      <c r="D2473">
        <v>-296.01</v>
      </c>
      <c r="E2473" t="s">
        <v>2267</v>
      </c>
      <c r="F2473" t="s">
        <v>2282</v>
      </c>
      <c r="G2473" s="4">
        <v>4</v>
      </c>
      <c r="H2473" t="s">
        <v>2336</v>
      </c>
    </row>
    <row r="2474" spans="1:8" x14ac:dyDescent="0.35">
      <c r="A2474" t="s">
        <v>1901</v>
      </c>
      <c r="B2474" t="s">
        <v>2264</v>
      </c>
      <c r="C2474">
        <v>3</v>
      </c>
      <c r="D2474">
        <v>-292.517</v>
      </c>
      <c r="E2474" t="s">
        <v>2265</v>
      </c>
      <c r="F2474" t="s">
        <v>2289</v>
      </c>
      <c r="G2474" s="4">
        <v>2</v>
      </c>
      <c r="H2474" t="s">
        <v>2337</v>
      </c>
    </row>
    <row r="2475" spans="1:8" x14ac:dyDescent="0.35">
      <c r="A2475" t="s">
        <v>1901</v>
      </c>
      <c r="B2475" t="s">
        <v>2264</v>
      </c>
      <c r="C2475">
        <v>3</v>
      </c>
      <c r="D2475">
        <v>-290.04000000000002</v>
      </c>
      <c r="E2475" t="s">
        <v>2271</v>
      </c>
      <c r="F2475" t="s">
        <v>2287</v>
      </c>
      <c r="G2475" s="4">
        <v>2</v>
      </c>
      <c r="H2475" t="s">
        <v>2338</v>
      </c>
    </row>
    <row r="2476" spans="1:8" x14ac:dyDescent="0.35">
      <c r="A2476" t="s">
        <v>1901</v>
      </c>
      <c r="B2476" t="s">
        <v>2264</v>
      </c>
      <c r="C2476">
        <v>3</v>
      </c>
      <c r="D2476">
        <v>-289.98700000000002</v>
      </c>
      <c r="E2476" t="s">
        <v>2267</v>
      </c>
      <c r="F2476" t="s">
        <v>2280</v>
      </c>
      <c r="G2476" s="4">
        <v>3</v>
      </c>
      <c r="H2476" t="s">
        <v>2339</v>
      </c>
    </row>
    <row r="2477" spans="1:8" x14ac:dyDescent="0.35">
      <c r="A2477" t="s">
        <v>1901</v>
      </c>
      <c r="B2477" t="s">
        <v>2264</v>
      </c>
      <c r="C2477">
        <v>3</v>
      </c>
      <c r="D2477">
        <v>-288.88299999999998</v>
      </c>
      <c r="E2477" t="s">
        <v>2265</v>
      </c>
      <c r="F2477" t="s">
        <v>2266</v>
      </c>
      <c r="G2477" s="4">
        <v>3</v>
      </c>
      <c r="H2477" t="s">
        <v>386</v>
      </c>
    </row>
    <row r="2478" spans="1:8" x14ac:dyDescent="0.35">
      <c r="A2478" t="s">
        <v>1901</v>
      </c>
      <c r="B2478" t="s">
        <v>2264</v>
      </c>
      <c r="C2478">
        <v>3</v>
      </c>
      <c r="D2478">
        <v>-286.04599999999999</v>
      </c>
      <c r="E2478" t="s">
        <v>2267</v>
      </c>
      <c r="F2478" t="s">
        <v>2276</v>
      </c>
      <c r="G2478" s="4">
        <v>2</v>
      </c>
      <c r="H2478" t="s">
        <v>2340</v>
      </c>
    </row>
    <row r="2479" spans="1:8" x14ac:dyDescent="0.35">
      <c r="A2479" t="s">
        <v>1901</v>
      </c>
      <c r="B2479" t="s">
        <v>2264</v>
      </c>
      <c r="C2479">
        <v>3</v>
      </c>
      <c r="D2479">
        <v>-285.64400000000001</v>
      </c>
      <c r="E2479" t="s">
        <v>2265</v>
      </c>
      <c r="F2479" t="s">
        <v>2300</v>
      </c>
      <c r="G2479" s="4">
        <v>4</v>
      </c>
      <c r="H2479" t="s">
        <v>2341</v>
      </c>
    </row>
    <row r="2480" spans="1:8" x14ac:dyDescent="0.35">
      <c r="A2480" t="s">
        <v>1901</v>
      </c>
      <c r="B2480" t="s">
        <v>2264</v>
      </c>
      <c r="C2480">
        <v>3</v>
      </c>
      <c r="D2480">
        <v>-283.587999999999</v>
      </c>
      <c r="E2480" t="s">
        <v>2265</v>
      </c>
      <c r="F2480" t="s">
        <v>2289</v>
      </c>
      <c r="G2480" s="4">
        <v>2</v>
      </c>
      <c r="H2480" t="s">
        <v>2342</v>
      </c>
    </row>
    <row r="2481" spans="1:8" x14ac:dyDescent="0.35">
      <c r="A2481" t="s">
        <v>1901</v>
      </c>
      <c r="B2481" t="s">
        <v>2264</v>
      </c>
      <c r="C2481">
        <v>3</v>
      </c>
      <c r="D2481">
        <v>-281.43299999999999</v>
      </c>
      <c r="E2481" t="s">
        <v>2271</v>
      </c>
      <c r="F2481" t="s">
        <v>2272</v>
      </c>
      <c r="G2481" s="4">
        <v>3</v>
      </c>
      <c r="H2481" t="s">
        <v>2343</v>
      </c>
    </row>
    <row r="2482" spans="1:8" x14ac:dyDescent="0.35">
      <c r="A2482" t="s">
        <v>1901</v>
      </c>
      <c r="B2482" t="s">
        <v>2264</v>
      </c>
      <c r="C2482">
        <v>3</v>
      </c>
      <c r="D2482">
        <v>-281.27800000000002</v>
      </c>
      <c r="E2482" t="s">
        <v>2265</v>
      </c>
      <c r="F2482" t="s">
        <v>2266</v>
      </c>
      <c r="G2482" s="4">
        <v>3</v>
      </c>
      <c r="H2482" t="s">
        <v>2344</v>
      </c>
    </row>
    <row r="2483" spans="1:8" x14ac:dyDescent="0.35">
      <c r="A2483" t="s">
        <v>1901</v>
      </c>
      <c r="B2483" t="s">
        <v>2264</v>
      </c>
      <c r="C2483">
        <v>3</v>
      </c>
      <c r="D2483">
        <v>-278.825999999999</v>
      </c>
      <c r="E2483" t="s">
        <v>2265</v>
      </c>
      <c r="F2483" t="s">
        <v>2289</v>
      </c>
      <c r="G2483" s="4">
        <v>2</v>
      </c>
      <c r="H2483" t="s">
        <v>2345</v>
      </c>
    </row>
    <row r="2484" spans="1:8" x14ac:dyDescent="0.35">
      <c r="A2484" t="s">
        <v>1901</v>
      </c>
      <c r="B2484" t="s">
        <v>2264</v>
      </c>
      <c r="C2484">
        <v>3</v>
      </c>
      <c r="D2484">
        <v>-271.635999999999</v>
      </c>
      <c r="E2484" t="s">
        <v>2265</v>
      </c>
      <c r="F2484" t="s">
        <v>2300</v>
      </c>
      <c r="G2484" s="4">
        <v>4</v>
      </c>
      <c r="H2484" t="s">
        <v>2346</v>
      </c>
    </row>
    <row r="2485" spans="1:8" x14ac:dyDescent="0.35">
      <c r="A2485" t="s">
        <v>1901</v>
      </c>
      <c r="B2485" t="s">
        <v>2264</v>
      </c>
      <c r="C2485">
        <v>3</v>
      </c>
      <c r="D2485">
        <v>-271.57</v>
      </c>
      <c r="E2485" t="s">
        <v>2267</v>
      </c>
      <c r="F2485" t="s">
        <v>2282</v>
      </c>
      <c r="G2485" s="4">
        <v>4</v>
      </c>
      <c r="H2485" t="s">
        <v>2347</v>
      </c>
    </row>
    <row r="2486" spans="1:8" x14ac:dyDescent="0.35">
      <c r="A2486" t="s">
        <v>1901</v>
      </c>
      <c r="B2486" t="s">
        <v>2264</v>
      </c>
      <c r="C2486">
        <v>3</v>
      </c>
      <c r="D2486">
        <v>-270.822</v>
      </c>
      <c r="E2486" t="s">
        <v>2265</v>
      </c>
      <c r="F2486" t="s">
        <v>2266</v>
      </c>
      <c r="G2486" s="4">
        <v>3</v>
      </c>
      <c r="H2486" t="s">
        <v>2348</v>
      </c>
    </row>
    <row r="2487" spans="1:8" x14ac:dyDescent="0.35">
      <c r="A2487" t="s">
        <v>1901</v>
      </c>
      <c r="B2487" t="s">
        <v>2264</v>
      </c>
      <c r="C2487">
        <v>3</v>
      </c>
      <c r="D2487">
        <v>-267.54599999999999</v>
      </c>
      <c r="E2487" t="s">
        <v>2267</v>
      </c>
      <c r="F2487" t="s">
        <v>2276</v>
      </c>
      <c r="G2487" s="4">
        <v>2</v>
      </c>
      <c r="H2487" t="s">
        <v>2349</v>
      </c>
    </row>
    <row r="2488" spans="1:8" x14ac:dyDescent="0.35">
      <c r="A2488" t="s">
        <v>1901</v>
      </c>
      <c r="B2488" t="s">
        <v>2264</v>
      </c>
      <c r="C2488">
        <v>3</v>
      </c>
      <c r="D2488">
        <v>-263.26900000000001</v>
      </c>
      <c r="E2488" t="s">
        <v>2271</v>
      </c>
      <c r="F2488" t="s">
        <v>2272</v>
      </c>
      <c r="G2488" s="4">
        <v>3</v>
      </c>
      <c r="H2488" t="s">
        <v>2350</v>
      </c>
    </row>
    <row r="2489" spans="1:8" x14ac:dyDescent="0.35">
      <c r="A2489" t="s">
        <v>1901</v>
      </c>
      <c r="B2489" t="s">
        <v>2264</v>
      </c>
      <c r="C2489">
        <v>3</v>
      </c>
      <c r="D2489">
        <v>-261.13799999999998</v>
      </c>
      <c r="E2489" t="s">
        <v>2267</v>
      </c>
      <c r="F2489" t="s">
        <v>2280</v>
      </c>
      <c r="G2489" s="4">
        <v>3</v>
      </c>
      <c r="H2489" t="s">
        <v>2351</v>
      </c>
    </row>
    <row r="2490" spans="1:8" x14ac:dyDescent="0.35">
      <c r="A2490" t="s">
        <v>1901</v>
      </c>
      <c r="B2490" t="s">
        <v>2264</v>
      </c>
      <c r="C2490">
        <v>3</v>
      </c>
      <c r="D2490">
        <v>-259.12200000000001</v>
      </c>
      <c r="E2490" t="s">
        <v>2265</v>
      </c>
      <c r="F2490" t="s">
        <v>2266</v>
      </c>
      <c r="G2490" s="4">
        <v>3</v>
      </c>
      <c r="H2490" t="s">
        <v>267</v>
      </c>
    </row>
    <row r="2491" spans="1:8" x14ac:dyDescent="0.35">
      <c r="A2491" t="s">
        <v>1901</v>
      </c>
      <c r="B2491" t="s">
        <v>2264</v>
      </c>
      <c r="C2491">
        <v>3</v>
      </c>
      <c r="D2491">
        <v>-258.78199999999998</v>
      </c>
      <c r="E2491" t="s">
        <v>2271</v>
      </c>
      <c r="F2491" t="s">
        <v>2272</v>
      </c>
      <c r="G2491" s="4">
        <v>3</v>
      </c>
      <c r="H2491" t="s">
        <v>2352</v>
      </c>
    </row>
    <row r="2492" spans="1:8" x14ac:dyDescent="0.35">
      <c r="A2492" t="s">
        <v>1901</v>
      </c>
      <c r="B2492" t="s">
        <v>2264</v>
      </c>
      <c r="C2492">
        <v>3</v>
      </c>
      <c r="D2492">
        <v>-256.47000000000003</v>
      </c>
      <c r="E2492" t="s">
        <v>2267</v>
      </c>
      <c r="F2492" t="s">
        <v>2276</v>
      </c>
      <c r="G2492" s="4">
        <v>2</v>
      </c>
      <c r="H2492" t="s">
        <v>2353</v>
      </c>
    </row>
    <row r="2493" spans="1:8" x14ac:dyDescent="0.35">
      <c r="A2493" t="s">
        <v>1901</v>
      </c>
      <c r="B2493" t="s">
        <v>2264</v>
      </c>
      <c r="C2493">
        <v>3</v>
      </c>
      <c r="D2493">
        <v>-255.928</v>
      </c>
      <c r="E2493" t="s">
        <v>2271</v>
      </c>
      <c r="F2493" t="s">
        <v>2287</v>
      </c>
      <c r="G2493" s="4">
        <v>2</v>
      </c>
      <c r="H2493" t="s">
        <v>2354</v>
      </c>
    </row>
    <row r="2494" spans="1:8" x14ac:dyDescent="0.35">
      <c r="A2494" t="s">
        <v>1901</v>
      </c>
      <c r="B2494" t="s">
        <v>2264</v>
      </c>
      <c r="C2494">
        <v>3</v>
      </c>
      <c r="D2494">
        <v>-254.79599999999999</v>
      </c>
      <c r="E2494" t="s">
        <v>2265</v>
      </c>
      <c r="F2494" t="s">
        <v>2289</v>
      </c>
      <c r="G2494" s="4">
        <v>2</v>
      </c>
      <c r="H2494" t="s">
        <v>2355</v>
      </c>
    </row>
    <row r="2495" spans="1:8" x14ac:dyDescent="0.35">
      <c r="A2495" t="s">
        <v>1901</v>
      </c>
      <c r="B2495" t="s">
        <v>2264</v>
      </c>
      <c r="C2495">
        <v>3</v>
      </c>
      <c r="D2495">
        <v>-250.44900000000001</v>
      </c>
      <c r="E2495" t="s">
        <v>2265</v>
      </c>
      <c r="F2495" t="s">
        <v>2274</v>
      </c>
      <c r="G2495" s="4">
        <v>1</v>
      </c>
      <c r="H2495" t="s">
        <v>2356</v>
      </c>
    </row>
    <row r="2496" spans="1:8" x14ac:dyDescent="0.35">
      <c r="A2496" t="s">
        <v>1901</v>
      </c>
      <c r="B2496" t="s">
        <v>2264</v>
      </c>
      <c r="C2496">
        <v>3</v>
      </c>
      <c r="D2496">
        <v>-248.76300000000001</v>
      </c>
      <c r="E2496" t="s">
        <v>2265</v>
      </c>
      <c r="F2496" t="s">
        <v>2300</v>
      </c>
      <c r="G2496" s="4">
        <v>4</v>
      </c>
      <c r="H2496" t="s">
        <v>2357</v>
      </c>
    </row>
    <row r="2497" spans="1:8" x14ac:dyDescent="0.35">
      <c r="A2497" t="s">
        <v>1901</v>
      </c>
      <c r="B2497" t="s">
        <v>2264</v>
      </c>
      <c r="C2497">
        <v>3</v>
      </c>
      <c r="D2497">
        <v>-247.322</v>
      </c>
      <c r="E2497" t="s">
        <v>2267</v>
      </c>
      <c r="F2497" t="s">
        <v>2268</v>
      </c>
      <c r="G2497" s="4">
        <v>1</v>
      </c>
      <c r="H2497" t="s">
        <v>2358</v>
      </c>
    </row>
    <row r="2498" spans="1:8" x14ac:dyDescent="0.35">
      <c r="A2498" t="s">
        <v>1901</v>
      </c>
      <c r="B2498" t="s">
        <v>2264</v>
      </c>
      <c r="C2498">
        <v>3</v>
      </c>
      <c r="D2498">
        <v>-244.71299999999999</v>
      </c>
      <c r="E2498" t="s">
        <v>2265</v>
      </c>
      <c r="F2498" t="s">
        <v>2266</v>
      </c>
      <c r="G2498" s="4">
        <v>3</v>
      </c>
      <c r="H2498" t="s">
        <v>1412</v>
      </c>
    </row>
    <row r="2499" spans="1:8" x14ac:dyDescent="0.35">
      <c r="A2499" t="s">
        <v>1901</v>
      </c>
      <c r="B2499" t="s">
        <v>2264</v>
      </c>
      <c r="C2499">
        <v>3</v>
      </c>
      <c r="D2499">
        <v>-244.59599999999901</v>
      </c>
      <c r="E2499" t="s">
        <v>2265</v>
      </c>
      <c r="F2499" t="s">
        <v>2289</v>
      </c>
      <c r="G2499" s="4">
        <v>2</v>
      </c>
      <c r="H2499" t="s">
        <v>2359</v>
      </c>
    </row>
    <row r="2500" spans="1:8" x14ac:dyDescent="0.35">
      <c r="A2500" t="s">
        <v>1901</v>
      </c>
      <c r="B2500" t="s">
        <v>2264</v>
      </c>
      <c r="C2500">
        <v>3</v>
      </c>
      <c r="D2500">
        <v>-243.45099999999999</v>
      </c>
      <c r="E2500" t="s">
        <v>2267</v>
      </c>
      <c r="F2500" t="s">
        <v>2280</v>
      </c>
      <c r="G2500" s="4">
        <v>3</v>
      </c>
      <c r="H2500" t="s">
        <v>1142</v>
      </c>
    </row>
    <row r="2501" spans="1:8" x14ac:dyDescent="0.35">
      <c r="A2501" t="s">
        <v>1901</v>
      </c>
      <c r="B2501" t="s">
        <v>2264</v>
      </c>
      <c r="C2501">
        <v>3</v>
      </c>
      <c r="D2501">
        <v>-242.75200000000001</v>
      </c>
      <c r="E2501" t="s">
        <v>2265</v>
      </c>
      <c r="F2501" t="s">
        <v>2300</v>
      </c>
      <c r="G2501" s="4">
        <v>4</v>
      </c>
      <c r="H2501" t="s">
        <v>2360</v>
      </c>
    </row>
    <row r="2502" spans="1:8" x14ac:dyDescent="0.35">
      <c r="A2502" t="s">
        <v>1901</v>
      </c>
      <c r="B2502" t="s">
        <v>2264</v>
      </c>
      <c r="C2502">
        <v>3</v>
      </c>
      <c r="D2502">
        <v>-241.14599999999999</v>
      </c>
      <c r="E2502" t="s">
        <v>2267</v>
      </c>
      <c r="F2502" t="s">
        <v>2282</v>
      </c>
      <c r="G2502" s="4">
        <v>4</v>
      </c>
      <c r="H2502" t="s">
        <v>542</v>
      </c>
    </row>
    <row r="2503" spans="1:8" x14ac:dyDescent="0.35">
      <c r="A2503" t="s">
        <v>1901</v>
      </c>
      <c r="B2503" t="s">
        <v>2264</v>
      </c>
      <c r="C2503">
        <v>3</v>
      </c>
      <c r="D2503">
        <v>-239.56599999999901</v>
      </c>
      <c r="E2503" t="s">
        <v>2265</v>
      </c>
      <c r="F2503" t="s">
        <v>2266</v>
      </c>
      <c r="G2503" s="4">
        <v>3</v>
      </c>
      <c r="H2503" t="s">
        <v>2361</v>
      </c>
    </row>
    <row r="2504" spans="1:8" x14ac:dyDescent="0.35">
      <c r="A2504" t="s">
        <v>1901</v>
      </c>
      <c r="B2504" t="s">
        <v>2264</v>
      </c>
      <c r="C2504">
        <v>3</v>
      </c>
      <c r="D2504">
        <v>-238.648</v>
      </c>
      <c r="E2504" t="s">
        <v>2271</v>
      </c>
      <c r="F2504" t="s">
        <v>2278</v>
      </c>
      <c r="G2504" s="4">
        <v>4</v>
      </c>
      <c r="H2504" t="s">
        <v>267</v>
      </c>
    </row>
    <row r="2505" spans="1:8" x14ac:dyDescent="0.35">
      <c r="A2505" t="s">
        <v>1901</v>
      </c>
      <c r="B2505" t="s">
        <v>2264</v>
      </c>
      <c r="C2505">
        <v>3</v>
      </c>
      <c r="D2505">
        <v>-238.39</v>
      </c>
      <c r="E2505" t="s">
        <v>2271</v>
      </c>
      <c r="F2505" t="s">
        <v>2294</v>
      </c>
      <c r="G2505" s="4">
        <v>1</v>
      </c>
      <c r="H2505" t="s">
        <v>290</v>
      </c>
    </row>
    <row r="2506" spans="1:8" x14ac:dyDescent="0.35">
      <c r="A2506" t="s">
        <v>1901</v>
      </c>
      <c r="B2506" t="s">
        <v>2264</v>
      </c>
      <c r="C2506">
        <v>3</v>
      </c>
      <c r="D2506">
        <v>-237.136</v>
      </c>
      <c r="E2506" t="s">
        <v>2271</v>
      </c>
      <c r="F2506" t="s">
        <v>2287</v>
      </c>
      <c r="G2506" s="4">
        <v>2</v>
      </c>
      <c r="H2506" t="s">
        <v>2362</v>
      </c>
    </row>
    <row r="2507" spans="1:8" x14ac:dyDescent="0.35">
      <c r="A2507" t="s">
        <v>1901</v>
      </c>
      <c r="B2507" t="s">
        <v>2264</v>
      </c>
      <c r="C2507">
        <v>3</v>
      </c>
      <c r="D2507">
        <v>-235.48400000000001</v>
      </c>
      <c r="E2507" t="s">
        <v>2265</v>
      </c>
      <c r="F2507" t="s">
        <v>2289</v>
      </c>
      <c r="G2507" s="4">
        <v>2</v>
      </c>
      <c r="H2507" t="s">
        <v>2363</v>
      </c>
    </row>
    <row r="2508" spans="1:8" x14ac:dyDescent="0.35">
      <c r="A2508" t="s">
        <v>1901</v>
      </c>
      <c r="B2508" t="s">
        <v>2264</v>
      </c>
      <c r="C2508">
        <v>3</v>
      </c>
      <c r="D2508">
        <v>-235.27599999999899</v>
      </c>
      <c r="E2508" t="s">
        <v>2265</v>
      </c>
      <c r="F2508" t="s">
        <v>2300</v>
      </c>
      <c r="G2508" s="4">
        <v>4</v>
      </c>
      <c r="H2508" t="s">
        <v>2364</v>
      </c>
    </row>
    <row r="2509" spans="1:8" x14ac:dyDescent="0.35">
      <c r="A2509" t="s">
        <v>1901</v>
      </c>
      <c r="B2509" t="s">
        <v>2264</v>
      </c>
      <c r="C2509">
        <v>3</v>
      </c>
      <c r="D2509">
        <v>-233.54599999999999</v>
      </c>
      <c r="E2509" t="s">
        <v>2267</v>
      </c>
      <c r="F2509" t="s">
        <v>2276</v>
      </c>
      <c r="G2509" s="4">
        <v>2</v>
      </c>
      <c r="H2509" t="s">
        <v>2365</v>
      </c>
    </row>
    <row r="2510" spans="1:8" x14ac:dyDescent="0.35">
      <c r="A2510" t="s">
        <v>1901</v>
      </c>
      <c r="B2510" t="s">
        <v>2264</v>
      </c>
      <c r="C2510">
        <v>3</v>
      </c>
      <c r="D2510">
        <v>-233.12</v>
      </c>
      <c r="E2510" t="s">
        <v>2267</v>
      </c>
      <c r="F2510" t="s">
        <v>2280</v>
      </c>
      <c r="G2510" s="4">
        <v>3</v>
      </c>
      <c r="H2510" t="s">
        <v>2366</v>
      </c>
    </row>
    <row r="2511" spans="1:8" x14ac:dyDescent="0.35">
      <c r="A2511" t="s">
        <v>1901</v>
      </c>
      <c r="B2511" t="s">
        <v>2264</v>
      </c>
      <c r="C2511">
        <v>3</v>
      </c>
      <c r="D2511">
        <v>-231.16099999999901</v>
      </c>
      <c r="E2511" t="s">
        <v>2265</v>
      </c>
      <c r="F2511" t="s">
        <v>2300</v>
      </c>
      <c r="G2511" s="4">
        <v>4</v>
      </c>
      <c r="H2511" t="s">
        <v>2367</v>
      </c>
    </row>
    <row r="2512" spans="1:8" x14ac:dyDescent="0.35">
      <c r="A2512" t="s">
        <v>1901</v>
      </c>
      <c r="B2512" t="s">
        <v>2264</v>
      </c>
      <c r="C2512">
        <v>3</v>
      </c>
      <c r="D2512">
        <v>-224.54599999999999</v>
      </c>
      <c r="E2512" t="s">
        <v>2265</v>
      </c>
      <c r="F2512" t="s">
        <v>2289</v>
      </c>
      <c r="G2512" s="4">
        <v>2</v>
      </c>
      <c r="H2512" t="s">
        <v>2368</v>
      </c>
    </row>
    <row r="2513" spans="1:8" x14ac:dyDescent="0.35">
      <c r="A2513" t="s">
        <v>1901</v>
      </c>
      <c r="B2513" t="s">
        <v>2264</v>
      </c>
      <c r="C2513">
        <v>3</v>
      </c>
      <c r="D2513">
        <v>-224.17</v>
      </c>
      <c r="E2513" t="s">
        <v>2267</v>
      </c>
      <c r="F2513" t="s">
        <v>2280</v>
      </c>
      <c r="G2513" s="4">
        <v>3</v>
      </c>
      <c r="H2513" t="s">
        <v>2369</v>
      </c>
    </row>
    <row r="2514" spans="1:8" x14ac:dyDescent="0.35">
      <c r="A2514" t="s">
        <v>1901</v>
      </c>
      <c r="B2514" t="s">
        <v>2264</v>
      </c>
      <c r="C2514">
        <v>3</v>
      </c>
      <c r="D2514">
        <v>-222.86799999999999</v>
      </c>
      <c r="E2514" t="s">
        <v>2265</v>
      </c>
      <c r="F2514" t="s">
        <v>2300</v>
      </c>
      <c r="G2514" s="4">
        <v>4</v>
      </c>
      <c r="H2514" t="s">
        <v>2370</v>
      </c>
    </row>
    <row r="2515" spans="1:8" x14ac:dyDescent="0.35">
      <c r="A2515" t="s">
        <v>1901</v>
      </c>
      <c r="B2515" t="s">
        <v>2264</v>
      </c>
      <c r="C2515">
        <v>3</v>
      </c>
      <c r="D2515">
        <v>-221.02699999999999</v>
      </c>
      <c r="E2515" t="s">
        <v>2267</v>
      </c>
      <c r="F2515" t="s">
        <v>2282</v>
      </c>
      <c r="G2515" s="4">
        <v>4</v>
      </c>
      <c r="H2515" t="s">
        <v>2371</v>
      </c>
    </row>
    <row r="2516" spans="1:8" x14ac:dyDescent="0.35">
      <c r="A2516" t="s">
        <v>1901</v>
      </c>
      <c r="B2516" t="s">
        <v>2264</v>
      </c>
      <c r="C2516">
        <v>3</v>
      </c>
      <c r="D2516">
        <v>-211.30799999999999</v>
      </c>
      <c r="E2516" t="s">
        <v>2265</v>
      </c>
      <c r="F2516" t="s">
        <v>2300</v>
      </c>
      <c r="G2516" s="4">
        <v>4</v>
      </c>
      <c r="H2516" t="s">
        <v>2372</v>
      </c>
    </row>
    <row r="2517" spans="1:8" x14ac:dyDescent="0.35">
      <c r="A2517" t="s">
        <v>1901</v>
      </c>
      <c r="B2517" t="s">
        <v>2264</v>
      </c>
      <c r="C2517">
        <v>3</v>
      </c>
      <c r="D2517">
        <v>-210.62899999999999</v>
      </c>
      <c r="E2517" t="s">
        <v>2271</v>
      </c>
      <c r="F2517" t="s">
        <v>2272</v>
      </c>
      <c r="G2517" s="4">
        <v>3</v>
      </c>
      <c r="H2517" t="s">
        <v>2373</v>
      </c>
    </row>
    <row r="2518" spans="1:8" x14ac:dyDescent="0.35">
      <c r="A2518" t="s">
        <v>1901</v>
      </c>
      <c r="B2518" t="s">
        <v>2264</v>
      </c>
      <c r="C2518">
        <v>3</v>
      </c>
      <c r="D2518">
        <v>-208.15299999999999</v>
      </c>
      <c r="E2518" t="s">
        <v>2265</v>
      </c>
      <c r="F2518" t="s">
        <v>2289</v>
      </c>
      <c r="G2518" s="4">
        <v>2</v>
      </c>
      <c r="H2518" t="s">
        <v>2374</v>
      </c>
    </row>
    <row r="2519" spans="1:8" x14ac:dyDescent="0.35">
      <c r="A2519" t="s">
        <v>1901</v>
      </c>
      <c r="B2519" t="s">
        <v>2264</v>
      </c>
      <c r="C2519">
        <v>3</v>
      </c>
      <c r="D2519">
        <v>-207.99599999999899</v>
      </c>
      <c r="E2519" t="s">
        <v>2265</v>
      </c>
      <c r="F2519" t="s">
        <v>2274</v>
      </c>
      <c r="G2519" s="4">
        <v>1</v>
      </c>
      <c r="H2519" t="s">
        <v>2375</v>
      </c>
    </row>
    <row r="2520" spans="1:8" x14ac:dyDescent="0.35">
      <c r="A2520" t="s">
        <v>1901</v>
      </c>
      <c r="B2520" t="s">
        <v>2264</v>
      </c>
      <c r="C2520">
        <v>3</v>
      </c>
      <c r="D2520">
        <v>-206.22200000000001</v>
      </c>
      <c r="E2520" t="s">
        <v>2265</v>
      </c>
      <c r="F2520" t="s">
        <v>2266</v>
      </c>
      <c r="G2520" s="4">
        <v>3</v>
      </c>
      <c r="H2520" t="s">
        <v>2376</v>
      </c>
    </row>
    <row r="2521" spans="1:8" x14ac:dyDescent="0.35">
      <c r="A2521" t="s">
        <v>1901</v>
      </c>
      <c r="B2521" t="s">
        <v>2264</v>
      </c>
      <c r="C2521">
        <v>3</v>
      </c>
      <c r="D2521">
        <v>-204.78</v>
      </c>
      <c r="E2521" t="s">
        <v>2267</v>
      </c>
      <c r="F2521" t="s">
        <v>2276</v>
      </c>
      <c r="G2521" s="4">
        <v>2</v>
      </c>
      <c r="H2521" t="s">
        <v>2377</v>
      </c>
    </row>
    <row r="2522" spans="1:8" x14ac:dyDescent="0.35">
      <c r="A2522" t="s">
        <v>1901</v>
      </c>
      <c r="B2522" t="s">
        <v>2264</v>
      </c>
      <c r="C2522">
        <v>3</v>
      </c>
      <c r="D2522">
        <v>-200.57400000000001</v>
      </c>
      <c r="E2522" t="s">
        <v>2267</v>
      </c>
      <c r="F2522" t="s">
        <v>2282</v>
      </c>
      <c r="G2522" s="4">
        <v>4</v>
      </c>
      <c r="H2522" t="s">
        <v>2378</v>
      </c>
    </row>
    <row r="2523" spans="1:8" x14ac:dyDescent="0.35">
      <c r="A2523" t="s">
        <v>1901</v>
      </c>
      <c r="B2523" t="s">
        <v>2264</v>
      </c>
      <c r="C2523">
        <v>3</v>
      </c>
      <c r="D2523">
        <v>-199.755</v>
      </c>
      <c r="E2523" t="s">
        <v>2267</v>
      </c>
      <c r="F2523" t="s">
        <v>2268</v>
      </c>
      <c r="G2523" s="4">
        <v>1</v>
      </c>
      <c r="H2523" t="s">
        <v>2379</v>
      </c>
    </row>
    <row r="2524" spans="1:8" x14ac:dyDescent="0.35">
      <c r="A2524" t="s">
        <v>1901</v>
      </c>
      <c r="B2524" t="s">
        <v>2264</v>
      </c>
      <c r="C2524">
        <v>3</v>
      </c>
      <c r="D2524">
        <v>-194.352</v>
      </c>
      <c r="E2524" t="s">
        <v>2265</v>
      </c>
      <c r="F2524" t="s">
        <v>2266</v>
      </c>
      <c r="G2524" s="4">
        <v>3</v>
      </c>
      <c r="H2524" t="s">
        <v>2380</v>
      </c>
    </row>
    <row r="2525" spans="1:8" x14ac:dyDescent="0.35">
      <c r="A2525" t="s">
        <v>1901</v>
      </c>
      <c r="B2525" t="s">
        <v>2264</v>
      </c>
      <c r="C2525">
        <v>3</v>
      </c>
      <c r="D2525">
        <v>-192.48500000000001</v>
      </c>
      <c r="E2525" t="s">
        <v>2271</v>
      </c>
      <c r="F2525" t="s">
        <v>2287</v>
      </c>
      <c r="G2525" s="4">
        <v>2</v>
      </c>
      <c r="H2525" t="s">
        <v>2381</v>
      </c>
    </row>
    <row r="2526" spans="1:8" x14ac:dyDescent="0.35">
      <c r="A2526" t="s">
        <v>1901</v>
      </c>
      <c r="B2526" t="s">
        <v>2264</v>
      </c>
      <c r="C2526">
        <v>3</v>
      </c>
      <c r="D2526">
        <v>-187.75299999999999</v>
      </c>
      <c r="E2526" t="s">
        <v>2265</v>
      </c>
      <c r="F2526" t="s">
        <v>2266</v>
      </c>
      <c r="G2526" s="4">
        <v>3</v>
      </c>
      <c r="H2526" t="s">
        <v>2382</v>
      </c>
    </row>
    <row r="2527" spans="1:8" x14ac:dyDescent="0.35">
      <c r="A2527" t="s">
        <v>1901</v>
      </c>
      <c r="B2527" t="s">
        <v>2264</v>
      </c>
      <c r="C2527">
        <v>3</v>
      </c>
      <c r="D2527">
        <v>-183.71599999999901</v>
      </c>
      <c r="E2527" t="s">
        <v>2265</v>
      </c>
      <c r="F2527" t="s">
        <v>2289</v>
      </c>
      <c r="G2527" s="4">
        <v>2</v>
      </c>
      <c r="H2527" t="s">
        <v>2383</v>
      </c>
    </row>
    <row r="2528" spans="1:8" x14ac:dyDescent="0.35">
      <c r="A2528" t="s">
        <v>1901</v>
      </c>
      <c r="B2528" t="s">
        <v>2264</v>
      </c>
      <c r="C2528">
        <v>3</v>
      </c>
      <c r="D2528">
        <v>-180.739</v>
      </c>
      <c r="E2528" t="s">
        <v>2267</v>
      </c>
      <c r="F2528" t="s">
        <v>2282</v>
      </c>
      <c r="G2528" s="4">
        <v>4</v>
      </c>
      <c r="H2528" t="s">
        <v>2384</v>
      </c>
    </row>
    <row r="2529" spans="1:8" x14ac:dyDescent="0.35">
      <c r="A2529" t="s">
        <v>1901</v>
      </c>
      <c r="B2529" t="s">
        <v>2264</v>
      </c>
      <c r="C2529">
        <v>3</v>
      </c>
      <c r="D2529">
        <v>-180.64099999999999</v>
      </c>
      <c r="E2529" t="s">
        <v>2265</v>
      </c>
      <c r="F2529" t="s">
        <v>2266</v>
      </c>
      <c r="G2529" s="4">
        <v>3</v>
      </c>
      <c r="H2529" t="s">
        <v>267</v>
      </c>
    </row>
    <row r="2530" spans="1:8" x14ac:dyDescent="0.35">
      <c r="A2530" t="s">
        <v>1901</v>
      </c>
      <c r="B2530" t="s">
        <v>2264</v>
      </c>
      <c r="C2530">
        <v>3</v>
      </c>
      <c r="D2530">
        <v>-178.834</v>
      </c>
      <c r="E2530" t="s">
        <v>2271</v>
      </c>
      <c r="F2530" t="s">
        <v>2278</v>
      </c>
      <c r="G2530" s="4">
        <v>4</v>
      </c>
      <c r="H2530" t="s">
        <v>2385</v>
      </c>
    </row>
    <row r="2531" spans="1:8" x14ac:dyDescent="0.35">
      <c r="A2531" t="s">
        <v>1901</v>
      </c>
      <c r="B2531" t="s">
        <v>2264</v>
      </c>
      <c r="C2531">
        <v>3</v>
      </c>
      <c r="D2531">
        <v>-178.22</v>
      </c>
      <c r="E2531" t="s">
        <v>2265</v>
      </c>
      <c r="F2531" t="s">
        <v>2300</v>
      </c>
      <c r="G2531" s="4">
        <v>4</v>
      </c>
      <c r="H2531" t="s">
        <v>2386</v>
      </c>
    </row>
    <row r="2532" spans="1:8" x14ac:dyDescent="0.35">
      <c r="A2532" t="s">
        <v>1901</v>
      </c>
      <c r="B2532" t="s">
        <v>2264</v>
      </c>
      <c r="C2532">
        <v>3</v>
      </c>
      <c r="D2532">
        <v>-177.959</v>
      </c>
      <c r="E2532" t="s">
        <v>2267</v>
      </c>
      <c r="F2532" t="s">
        <v>2280</v>
      </c>
      <c r="G2532" s="4">
        <v>3</v>
      </c>
      <c r="H2532" t="s">
        <v>2387</v>
      </c>
    </row>
    <row r="2533" spans="1:8" x14ac:dyDescent="0.35">
      <c r="A2533" t="s">
        <v>1901</v>
      </c>
      <c r="B2533" t="s">
        <v>2264</v>
      </c>
      <c r="C2533">
        <v>3</v>
      </c>
      <c r="D2533">
        <v>-173.07499999999999</v>
      </c>
      <c r="E2533" t="s">
        <v>2267</v>
      </c>
      <c r="F2533" t="s">
        <v>2276</v>
      </c>
      <c r="G2533" s="4">
        <v>2</v>
      </c>
      <c r="H2533" t="s">
        <v>2388</v>
      </c>
    </row>
    <row r="2534" spans="1:8" x14ac:dyDescent="0.35">
      <c r="A2534" t="s">
        <v>1901</v>
      </c>
      <c r="B2534" t="s">
        <v>2264</v>
      </c>
      <c r="C2534">
        <v>3</v>
      </c>
      <c r="D2534">
        <v>-169.946</v>
      </c>
      <c r="E2534" t="s">
        <v>2271</v>
      </c>
      <c r="F2534" t="s">
        <v>2272</v>
      </c>
      <c r="G2534" s="4">
        <v>3</v>
      </c>
      <c r="H2534" t="s">
        <v>2389</v>
      </c>
    </row>
    <row r="2535" spans="1:8" x14ac:dyDescent="0.35">
      <c r="A2535" t="s">
        <v>1901</v>
      </c>
      <c r="B2535" t="s">
        <v>2264</v>
      </c>
      <c r="C2535">
        <v>3</v>
      </c>
      <c r="D2535">
        <v>-169.745</v>
      </c>
      <c r="E2535" t="s">
        <v>2267</v>
      </c>
      <c r="F2535" t="s">
        <v>2280</v>
      </c>
      <c r="G2535" s="4">
        <v>3</v>
      </c>
      <c r="H2535" t="s">
        <v>1571</v>
      </c>
    </row>
    <row r="2536" spans="1:8" x14ac:dyDescent="0.35">
      <c r="A2536" t="s">
        <v>1901</v>
      </c>
      <c r="B2536" t="s">
        <v>2264</v>
      </c>
      <c r="C2536">
        <v>3</v>
      </c>
      <c r="D2536">
        <v>-167.899</v>
      </c>
      <c r="E2536" t="s">
        <v>2265</v>
      </c>
      <c r="F2536" t="s">
        <v>2274</v>
      </c>
      <c r="G2536" s="4">
        <v>1</v>
      </c>
      <c r="H2536" t="s">
        <v>2390</v>
      </c>
    </row>
    <row r="2537" spans="1:8" x14ac:dyDescent="0.35">
      <c r="A2537" t="s">
        <v>1901</v>
      </c>
      <c r="B2537" t="s">
        <v>2264</v>
      </c>
      <c r="C2537">
        <v>3</v>
      </c>
      <c r="D2537">
        <v>-164.93</v>
      </c>
      <c r="E2537" t="s">
        <v>2267</v>
      </c>
      <c r="F2537" t="s">
        <v>2276</v>
      </c>
      <c r="G2537" s="4">
        <v>2</v>
      </c>
      <c r="H2537" t="s">
        <v>2391</v>
      </c>
    </row>
    <row r="2538" spans="1:8" x14ac:dyDescent="0.35">
      <c r="A2538" t="s">
        <v>1901</v>
      </c>
      <c r="B2538" t="s">
        <v>2264</v>
      </c>
      <c r="C2538">
        <v>3</v>
      </c>
      <c r="D2538">
        <v>-163.352</v>
      </c>
      <c r="E2538" t="s">
        <v>2265</v>
      </c>
      <c r="F2538" t="s">
        <v>2289</v>
      </c>
      <c r="G2538" s="4">
        <v>2</v>
      </c>
      <c r="H2538" t="s">
        <v>2392</v>
      </c>
    </row>
    <row r="2539" spans="1:8" x14ac:dyDescent="0.35">
      <c r="A2539" t="s">
        <v>1901</v>
      </c>
      <c r="B2539" t="s">
        <v>2264</v>
      </c>
      <c r="C2539">
        <v>3</v>
      </c>
      <c r="D2539">
        <v>-159.584</v>
      </c>
      <c r="E2539" t="s">
        <v>2271</v>
      </c>
      <c r="F2539" t="s">
        <v>2294</v>
      </c>
      <c r="G2539" s="4">
        <v>1</v>
      </c>
      <c r="H2539" t="s">
        <v>267</v>
      </c>
    </row>
    <row r="2540" spans="1:8" x14ac:dyDescent="0.35">
      <c r="A2540" t="s">
        <v>1901</v>
      </c>
      <c r="B2540" t="s">
        <v>2264</v>
      </c>
      <c r="C2540">
        <v>3</v>
      </c>
      <c r="D2540">
        <v>-158.26400000000001</v>
      </c>
      <c r="E2540" t="s">
        <v>2265</v>
      </c>
      <c r="F2540" t="s">
        <v>2274</v>
      </c>
      <c r="G2540" s="4">
        <v>1</v>
      </c>
      <c r="H2540" t="s">
        <v>2393</v>
      </c>
    </row>
    <row r="2541" spans="1:8" x14ac:dyDescent="0.35">
      <c r="A2541" t="s">
        <v>1901</v>
      </c>
      <c r="B2541" t="s">
        <v>2264</v>
      </c>
      <c r="C2541">
        <v>3</v>
      </c>
      <c r="D2541">
        <v>-155.476</v>
      </c>
      <c r="E2541" t="s">
        <v>2265</v>
      </c>
      <c r="F2541" t="s">
        <v>2266</v>
      </c>
      <c r="G2541" s="4">
        <v>3</v>
      </c>
      <c r="H2541" t="s">
        <v>2394</v>
      </c>
    </row>
    <row r="2542" spans="1:8" x14ac:dyDescent="0.35">
      <c r="A2542" t="s">
        <v>1901</v>
      </c>
      <c r="B2542" t="s">
        <v>2264</v>
      </c>
      <c r="C2542">
        <v>3</v>
      </c>
      <c r="D2542">
        <v>-154.911</v>
      </c>
      <c r="E2542" t="s">
        <v>2265</v>
      </c>
      <c r="F2542" t="s">
        <v>2289</v>
      </c>
      <c r="G2542" s="4">
        <v>2</v>
      </c>
      <c r="H2542" t="s">
        <v>2395</v>
      </c>
    </row>
    <row r="2543" spans="1:8" x14ac:dyDescent="0.35">
      <c r="A2543" t="s">
        <v>1901</v>
      </c>
      <c r="B2543" t="s">
        <v>2264</v>
      </c>
      <c r="C2543">
        <v>3</v>
      </c>
      <c r="D2543">
        <v>-154.084</v>
      </c>
      <c r="E2543" t="s">
        <v>2265</v>
      </c>
      <c r="F2543" t="s">
        <v>2266</v>
      </c>
      <c r="G2543" s="4">
        <v>3</v>
      </c>
      <c r="H2543" t="s">
        <v>2396</v>
      </c>
    </row>
    <row r="2544" spans="1:8" x14ac:dyDescent="0.35">
      <c r="A2544" t="s">
        <v>1901</v>
      </c>
      <c r="B2544" t="s">
        <v>2264</v>
      </c>
      <c r="C2544">
        <v>3</v>
      </c>
      <c r="D2544">
        <v>-153.1</v>
      </c>
      <c r="E2544" t="s">
        <v>2267</v>
      </c>
      <c r="F2544" t="s">
        <v>2276</v>
      </c>
      <c r="G2544" s="4">
        <v>2</v>
      </c>
      <c r="H2544" t="s">
        <v>2397</v>
      </c>
    </row>
    <row r="2545" spans="1:8" x14ac:dyDescent="0.35">
      <c r="A2545" t="s">
        <v>1901</v>
      </c>
      <c r="B2545" t="s">
        <v>2264</v>
      </c>
      <c r="C2545">
        <v>3</v>
      </c>
      <c r="D2545">
        <v>-152.55699999999999</v>
      </c>
      <c r="E2545" t="s">
        <v>2271</v>
      </c>
      <c r="F2545" t="s">
        <v>2278</v>
      </c>
      <c r="G2545" s="4">
        <v>4</v>
      </c>
      <c r="H2545" t="s">
        <v>614</v>
      </c>
    </row>
    <row r="2546" spans="1:8" x14ac:dyDescent="0.35">
      <c r="A2546" t="s">
        <v>1901</v>
      </c>
      <c r="B2546" t="s">
        <v>2264</v>
      </c>
      <c r="C2546">
        <v>3</v>
      </c>
      <c r="D2546">
        <v>-151.54</v>
      </c>
      <c r="E2546" t="s">
        <v>2271</v>
      </c>
      <c r="F2546" t="s">
        <v>2287</v>
      </c>
      <c r="G2546" s="4">
        <v>2</v>
      </c>
      <c r="H2546" t="s">
        <v>2398</v>
      </c>
    </row>
    <row r="2547" spans="1:8" x14ac:dyDescent="0.35">
      <c r="A2547" t="s">
        <v>1901</v>
      </c>
      <c r="B2547" t="s">
        <v>2264</v>
      </c>
      <c r="C2547">
        <v>3</v>
      </c>
      <c r="D2547">
        <v>-148.10599999999999</v>
      </c>
      <c r="E2547" t="s">
        <v>2265</v>
      </c>
      <c r="F2547" t="s">
        <v>2266</v>
      </c>
      <c r="G2547" s="4">
        <v>3</v>
      </c>
      <c r="H2547" t="s">
        <v>2399</v>
      </c>
    </row>
    <row r="2548" spans="1:8" x14ac:dyDescent="0.35">
      <c r="A2548" t="s">
        <v>1901</v>
      </c>
      <c r="B2548" t="s">
        <v>2264</v>
      </c>
      <c r="C2548">
        <v>3</v>
      </c>
      <c r="D2548">
        <v>-141.512</v>
      </c>
      <c r="E2548" t="s">
        <v>2265</v>
      </c>
      <c r="F2548" t="s">
        <v>2266</v>
      </c>
      <c r="G2548" s="4">
        <v>3</v>
      </c>
      <c r="H2548" t="s">
        <v>2400</v>
      </c>
    </row>
    <row r="2549" spans="1:8" x14ac:dyDescent="0.35">
      <c r="A2549" t="s">
        <v>1901</v>
      </c>
      <c r="B2549" t="s">
        <v>2264</v>
      </c>
      <c r="C2549">
        <v>3</v>
      </c>
      <c r="D2549">
        <v>-137.589</v>
      </c>
      <c r="E2549" t="s">
        <v>2265</v>
      </c>
      <c r="F2549" t="s">
        <v>2266</v>
      </c>
      <c r="G2549" s="4">
        <v>3</v>
      </c>
      <c r="H2549" t="s">
        <v>2401</v>
      </c>
    </row>
    <row r="2550" spans="1:8" x14ac:dyDescent="0.35">
      <c r="A2550" t="s">
        <v>1901</v>
      </c>
      <c r="B2550" t="s">
        <v>2264</v>
      </c>
      <c r="C2550">
        <v>3</v>
      </c>
      <c r="D2550">
        <v>-137.31200000000001</v>
      </c>
      <c r="E2550" t="s">
        <v>2265</v>
      </c>
      <c r="F2550" t="s">
        <v>2274</v>
      </c>
      <c r="G2550" s="4">
        <v>1</v>
      </c>
      <c r="H2550" t="s">
        <v>2402</v>
      </c>
    </row>
    <row r="2551" spans="1:8" x14ac:dyDescent="0.35">
      <c r="A2551" t="s">
        <v>1901</v>
      </c>
      <c r="B2551" t="s">
        <v>2264</v>
      </c>
      <c r="C2551">
        <v>3</v>
      </c>
      <c r="D2551">
        <v>-136.88999999999999</v>
      </c>
      <c r="E2551" t="s">
        <v>2265</v>
      </c>
      <c r="F2551" t="s">
        <v>2289</v>
      </c>
      <c r="G2551" s="4">
        <v>2</v>
      </c>
      <c r="H2551" t="s">
        <v>2403</v>
      </c>
    </row>
    <row r="2552" spans="1:8" x14ac:dyDescent="0.35">
      <c r="A2552" t="s">
        <v>1901</v>
      </c>
      <c r="B2552" t="s">
        <v>2264</v>
      </c>
      <c r="C2552">
        <v>3</v>
      </c>
      <c r="D2552">
        <v>-133.56899999999999</v>
      </c>
      <c r="E2552" t="s">
        <v>2267</v>
      </c>
      <c r="F2552" t="s">
        <v>2276</v>
      </c>
      <c r="G2552" s="4">
        <v>2</v>
      </c>
      <c r="H2552" t="s">
        <v>2404</v>
      </c>
    </row>
    <row r="2553" spans="1:8" x14ac:dyDescent="0.35">
      <c r="A2553" t="s">
        <v>1901</v>
      </c>
      <c r="B2553" t="s">
        <v>2264</v>
      </c>
      <c r="C2553">
        <v>3</v>
      </c>
      <c r="D2553">
        <v>-133.489</v>
      </c>
      <c r="E2553" t="s">
        <v>2265</v>
      </c>
      <c r="F2553" t="s">
        <v>2289</v>
      </c>
      <c r="G2553" s="4">
        <v>2</v>
      </c>
      <c r="H2553" t="s">
        <v>2359</v>
      </c>
    </row>
    <row r="2554" spans="1:8" x14ac:dyDescent="0.35">
      <c r="A2554" t="s">
        <v>1901</v>
      </c>
      <c r="B2554" t="s">
        <v>2264</v>
      </c>
      <c r="C2554">
        <v>3</v>
      </c>
      <c r="D2554">
        <v>-132.21299999999999</v>
      </c>
      <c r="E2554" t="s">
        <v>2271</v>
      </c>
      <c r="F2554" t="s">
        <v>2272</v>
      </c>
      <c r="G2554" s="4">
        <v>3</v>
      </c>
      <c r="H2554" t="s">
        <v>2405</v>
      </c>
    </row>
    <row r="2555" spans="1:8" x14ac:dyDescent="0.35">
      <c r="A2555" t="s">
        <v>1901</v>
      </c>
      <c r="B2555" t="s">
        <v>2264</v>
      </c>
      <c r="C2555">
        <v>3</v>
      </c>
      <c r="D2555">
        <v>-129.876</v>
      </c>
      <c r="E2555" t="s">
        <v>2271</v>
      </c>
      <c r="F2555" t="s">
        <v>2287</v>
      </c>
      <c r="G2555" s="4">
        <v>2</v>
      </c>
      <c r="H2555" t="s">
        <v>2406</v>
      </c>
    </row>
    <row r="2556" spans="1:8" x14ac:dyDescent="0.35">
      <c r="A2556" t="s">
        <v>1901</v>
      </c>
      <c r="B2556" t="s">
        <v>2264</v>
      </c>
      <c r="C2556">
        <v>3</v>
      </c>
      <c r="D2556">
        <v>-128.964</v>
      </c>
      <c r="E2556" t="s">
        <v>2265</v>
      </c>
      <c r="F2556" t="s">
        <v>2300</v>
      </c>
      <c r="G2556" s="4">
        <v>4</v>
      </c>
      <c r="H2556" t="s">
        <v>2407</v>
      </c>
    </row>
    <row r="2557" spans="1:8" x14ac:dyDescent="0.35">
      <c r="A2557" t="s">
        <v>1901</v>
      </c>
      <c r="B2557" t="s">
        <v>2264</v>
      </c>
      <c r="C2557">
        <v>3</v>
      </c>
      <c r="D2557">
        <v>-126.261</v>
      </c>
      <c r="E2557" t="s">
        <v>2265</v>
      </c>
      <c r="F2557" t="s">
        <v>2266</v>
      </c>
      <c r="G2557" s="4">
        <v>3</v>
      </c>
      <c r="H2557" t="s">
        <v>2408</v>
      </c>
    </row>
    <row r="2558" spans="1:8" x14ac:dyDescent="0.35">
      <c r="A2558" t="s">
        <v>1901</v>
      </c>
      <c r="B2558" t="s">
        <v>2264</v>
      </c>
      <c r="C2558">
        <v>3</v>
      </c>
      <c r="D2558">
        <v>-121.336</v>
      </c>
      <c r="E2558" t="s">
        <v>2271</v>
      </c>
      <c r="F2558" t="s">
        <v>2294</v>
      </c>
      <c r="G2558" s="4">
        <v>1</v>
      </c>
      <c r="H2558" t="s">
        <v>2409</v>
      </c>
    </row>
    <row r="2559" spans="1:8" x14ac:dyDescent="0.35">
      <c r="A2559" t="s">
        <v>1901</v>
      </c>
      <c r="B2559" t="s">
        <v>2264</v>
      </c>
      <c r="C2559">
        <v>3</v>
      </c>
      <c r="D2559">
        <v>-119.122999999999</v>
      </c>
      <c r="E2559" t="s">
        <v>2267</v>
      </c>
      <c r="F2559" t="s">
        <v>2280</v>
      </c>
      <c r="G2559" s="4">
        <v>3</v>
      </c>
      <c r="H2559" t="s">
        <v>2410</v>
      </c>
    </row>
    <row r="2560" spans="1:8" x14ac:dyDescent="0.35">
      <c r="A2560" t="s">
        <v>1901</v>
      </c>
      <c r="B2560" t="s">
        <v>2264</v>
      </c>
      <c r="C2560">
        <v>3</v>
      </c>
      <c r="D2560">
        <v>-118.97</v>
      </c>
      <c r="E2560" t="s">
        <v>2267</v>
      </c>
      <c r="F2560" t="s">
        <v>2276</v>
      </c>
      <c r="G2560" s="4">
        <v>2</v>
      </c>
      <c r="H2560" t="s">
        <v>2411</v>
      </c>
    </row>
    <row r="2561" spans="1:8" x14ac:dyDescent="0.35">
      <c r="A2561" t="s">
        <v>1901</v>
      </c>
      <c r="B2561" t="s">
        <v>2264</v>
      </c>
      <c r="C2561">
        <v>3</v>
      </c>
      <c r="D2561">
        <v>-116.41200000000001</v>
      </c>
      <c r="E2561" t="s">
        <v>2265</v>
      </c>
      <c r="F2561" t="s">
        <v>2289</v>
      </c>
      <c r="G2561" s="4">
        <v>2</v>
      </c>
      <c r="H2561" t="s">
        <v>2412</v>
      </c>
    </row>
    <row r="2562" spans="1:8" x14ac:dyDescent="0.35">
      <c r="A2562" t="s">
        <v>1901</v>
      </c>
      <c r="B2562" t="s">
        <v>2264</v>
      </c>
      <c r="C2562">
        <v>3</v>
      </c>
      <c r="D2562">
        <v>-115.944</v>
      </c>
      <c r="E2562" t="s">
        <v>2265</v>
      </c>
      <c r="F2562" t="s">
        <v>2266</v>
      </c>
      <c r="G2562" s="4">
        <v>3</v>
      </c>
      <c r="H2562" t="s">
        <v>2413</v>
      </c>
    </row>
    <row r="2563" spans="1:8" x14ac:dyDescent="0.35">
      <c r="A2563" t="s">
        <v>1901</v>
      </c>
      <c r="B2563" t="s">
        <v>2264</v>
      </c>
      <c r="C2563">
        <v>3</v>
      </c>
      <c r="D2563">
        <v>-113.759</v>
      </c>
      <c r="E2563" t="s">
        <v>2267</v>
      </c>
      <c r="F2563" t="s">
        <v>2276</v>
      </c>
      <c r="G2563" s="4">
        <v>2</v>
      </c>
      <c r="H2563" t="s">
        <v>2414</v>
      </c>
    </row>
    <row r="2564" spans="1:8" x14ac:dyDescent="0.35">
      <c r="A2564" t="s">
        <v>1901</v>
      </c>
      <c r="B2564" t="s">
        <v>2264</v>
      </c>
      <c r="C2564">
        <v>3</v>
      </c>
      <c r="D2564">
        <v>-111.173999999999</v>
      </c>
      <c r="E2564" t="s">
        <v>2265</v>
      </c>
      <c r="F2564" t="s">
        <v>2266</v>
      </c>
      <c r="G2564" s="4">
        <v>3</v>
      </c>
      <c r="H2564" t="s">
        <v>2415</v>
      </c>
    </row>
    <row r="2565" spans="1:8" x14ac:dyDescent="0.35">
      <c r="A2565" t="s">
        <v>1901</v>
      </c>
      <c r="B2565" t="s">
        <v>2264</v>
      </c>
      <c r="C2565">
        <v>3</v>
      </c>
      <c r="D2565">
        <v>-107.986</v>
      </c>
      <c r="E2565" t="s">
        <v>2265</v>
      </c>
      <c r="F2565" t="s">
        <v>2289</v>
      </c>
      <c r="G2565" s="4">
        <v>2</v>
      </c>
      <c r="H2565" t="s">
        <v>2416</v>
      </c>
    </row>
    <row r="2566" spans="1:8" x14ac:dyDescent="0.35">
      <c r="A2566" t="s">
        <v>1901</v>
      </c>
      <c r="B2566" t="s">
        <v>2264</v>
      </c>
      <c r="C2566">
        <v>3</v>
      </c>
      <c r="D2566">
        <v>-107.18600000000001</v>
      </c>
      <c r="E2566" t="s">
        <v>2267</v>
      </c>
      <c r="F2566" t="s">
        <v>2280</v>
      </c>
      <c r="G2566" s="4">
        <v>3</v>
      </c>
      <c r="H2566" t="s">
        <v>2417</v>
      </c>
    </row>
    <row r="2567" spans="1:8" x14ac:dyDescent="0.35">
      <c r="A2567" t="s">
        <v>1901</v>
      </c>
      <c r="B2567" t="s">
        <v>2264</v>
      </c>
      <c r="C2567">
        <v>3</v>
      </c>
      <c r="D2567">
        <v>-106.03</v>
      </c>
      <c r="E2567" t="s">
        <v>2267</v>
      </c>
      <c r="F2567" t="s">
        <v>2280</v>
      </c>
      <c r="G2567" s="4">
        <v>3</v>
      </c>
      <c r="H2567" t="s">
        <v>400</v>
      </c>
    </row>
    <row r="2568" spans="1:8" x14ac:dyDescent="0.35">
      <c r="A2568" t="s">
        <v>1901</v>
      </c>
      <c r="B2568" t="s">
        <v>2264</v>
      </c>
      <c r="C2568">
        <v>3</v>
      </c>
      <c r="D2568">
        <v>-104.952</v>
      </c>
      <c r="E2568" t="s">
        <v>2271</v>
      </c>
      <c r="F2568" t="s">
        <v>2287</v>
      </c>
      <c r="G2568" s="4">
        <v>2</v>
      </c>
      <c r="H2568" t="s">
        <v>2418</v>
      </c>
    </row>
    <row r="2569" spans="1:8" x14ac:dyDescent="0.35">
      <c r="A2569" t="s">
        <v>1901</v>
      </c>
      <c r="B2569" t="s">
        <v>2264</v>
      </c>
      <c r="C2569">
        <v>3</v>
      </c>
      <c r="D2569">
        <v>-103.283999999999</v>
      </c>
      <c r="E2569" t="s">
        <v>2267</v>
      </c>
      <c r="F2569" t="s">
        <v>2276</v>
      </c>
      <c r="G2569" s="4">
        <v>2</v>
      </c>
      <c r="H2569" t="s">
        <v>2419</v>
      </c>
    </row>
    <row r="2570" spans="1:8" x14ac:dyDescent="0.35">
      <c r="A2570" t="s">
        <v>1901</v>
      </c>
      <c r="B2570" t="s">
        <v>2264</v>
      </c>
      <c r="C2570">
        <v>3</v>
      </c>
      <c r="D2570">
        <v>-102.776</v>
      </c>
      <c r="E2570" t="s">
        <v>2267</v>
      </c>
      <c r="F2570" t="s">
        <v>2280</v>
      </c>
      <c r="G2570" s="4">
        <v>3</v>
      </c>
      <c r="H2570" t="s">
        <v>2420</v>
      </c>
    </row>
    <row r="2571" spans="1:8" x14ac:dyDescent="0.35">
      <c r="A2571" t="s">
        <v>1901</v>
      </c>
      <c r="B2571" t="s">
        <v>2264</v>
      </c>
      <c r="C2571">
        <v>3</v>
      </c>
      <c r="D2571">
        <v>-102.363999999999</v>
      </c>
      <c r="E2571" t="s">
        <v>2265</v>
      </c>
      <c r="F2571" t="s">
        <v>2300</v>
      </c>
      <c r="G2571" s="4">
        <v>4</v>
      </c>
      <c r="H2571" t="s">
        <v>1366</v>
      </c>
    </row>
    <row r="2572" spans="1:8" x14ac:dyDescent="0.35">
      <c r="A2572" t="s">
        <v>1901</v>
      </c>
      <c r="B2572" t="s">
        <v>2264</v>
      </c>
      <c r="C2572">
        <v>3</v>
      </c>
      <c r="D2572">
        <v>-101.283999999999</v>
      </c>
      <c r="E2572" t="s">
        <v>2265</v>
      </c>
      <c r="F2572" t="s">
        <v>2274</v>
      </c>
      <c r="G2572" s="4">
        <v>1</v>
      </c>
      <c r="H2572" t="s">
        <v>2421</v>
      </c>
    </row>
    <row r="2573" spans="1:8" x14ac:dyDescent="0.35">
      <c r="A2573" t="s">
        <v>1901</v>
      </c>
      <c r="B2573" t="s">
        <v>2264</v>
      </c>
      <c r="C2573">
        <v>3</v>
      </c>
      <c r="D2573">
        <v>-95.638999999999996</v>
      </c>
      <c r="E2573" t="s">
        <v>2271</v>
      </c>
      <c r="F2573" t="s">
        <v>2278</v>
      </c>
      <c r="G2573" s="4">
        <v>4</v>
      </c>
      <c r="H2573">
        <v>119</v>
      </c>
    </row>
    <row r="2574" spans="1:8" x14ac:dyDescent="0.35">
      <c r="A2574" t="s">
        <v>1901</v>
      </c>
      <c r="B2574" t="s">
        <v>2264</v>
      </c>
      <c r="C2574">
        <v>3</v>
      </c>
      <c r="D2574">
        <v>-95.332999999999998</v>
      </c>
      <c r="E2574" t="s">
        <v>2267</v>
      </c>
      <c r="F2574" t="s">
        <v>2282</v>
      </c>
      <c r="G2574" s="4">
        <v>4</v>
      </c>
      <c r="H2574" t="s">
        <v>2422</v>
      </c>
    </row>
    <row r="2575" spans="1:8" x14ac:dyDescent="0.35">
      <c r="A2575" t="s">
        <v>1901</v>
      </c>
      <c r="B2575" t="s">
        <v>2264</v>
      </c>
      <c r="C2575">
        <v>3</v>
      </c>
      <c r="D2575">
        <v>-90.182999999999893</v>
      </c>
      <c r="E2575" t="s">
        <v>2265</v>
      </c>
      <c r="F2575" t="s">
        <v>2289</v>
      </c>
      <c r="G2575" s="4">
        <v>2</v>
      </c>
      <c r="H2575" t="s">
        <v>2423</v>
      </c>
    </row>
    <row r="2576" spans="1:8" x14ac:dyDescent="0.35">
      <c r="A2576" t="s">
        <v>1901</v>
      </c>
      <c r="B2576" t="s">
        <v>2264</v>
      </c>
      <c r="C2576">
        <v>3</v>
      </c>
      <c r="D2576">
        <v>-89.971999999999994</v>
      </c>
      <c r="E2576" t="s">
        <v>2271</v>
      </c>
      <c r="F2576" t="s">
        <v>2294</v>
      </c>
      <c r="G2576" s="4">
        <v>1</v>
      </c>
      <c r="H2576" t="s">
        <v>2424</v>
      </c>
    </row>
    <row r="2577" spans="1:8" x14ac:dyDescent="0.35">
      <c r="A2577" t="s">
        <v>1901</v>
      </c>
      <c r="B2577" t="s">
        <v>2264</v>
      </c>
      <c r="C2577">
        <v>3</v>
      </c>
      <c r="D2577">
        <v>-88.02</v>
      </c>
      <c r="E2577" t="s">
        <v>2271</v>
      </c>
      <c r="F2577" t="s">
        <v>2278</v>
      </c>
      <c r="G2577" s="4">
        <v>4</v>
      </c>
      <c r="H2577" t="s">
        <v>2425</v>
      </c>
    </row>
    <row r="2578" spans="1:8" x14ac:dyDescent="0.35">
      <c r="A2578" t="s">
        <v>1901</v>
      </c>
      <c r="B2578" t="s">
        <v>2264</v>
      </c>
      <c r="C2578">
        <v>3</v>
      </c>
      <c r="D2578">
        <v>-87.308999999999997</v>
      </c>
      <c r="E2578" t="s">
        <v>2267</v>
      </c>
      <c r="F2578" t="s">
        <v>2268</v>
      </c>
      <c r="G2578" s="4">
        <v>1</v>
      </c>
      <c r="H2578" t="s">
        <v>2426</v>
      </c>
    </row>
    <row r="2579" spans="1:8" x14ac:dyDescent="0.35">
      <c r="A2579" t="s">
        <v>1901</v>
      </c>
      <c r="B2579" t="s">
        <v>2264</v>
      </c>
      <c r="C2579">
        <v>3</v>
      </c>
      <c r="D2579">
        <v>-87.17</v>
      </c>
      <c r="E2579" t="s">
        <v>2265</v>
      </c>
      <c r="F2579" t="s">
        <v>2289</v>
      </c>
      <c r="G2579" s="4">
        <v>2</v>
      </c>
      <c r="H2579" t="s">
        <v>2427</v>
      </c>
    </row>
    <row r="2580" spans="1:8" x14ac:dyDescent="0.35">
      <c r="A2580" t="s">
        <v>1901</v>
      </c>
      <c r="B2580" t="s">
        <v>2264</v>
      </c>
      <c r="C2580">
        <v>3</v>
      </c>
      <c r="D2580">
        <v>-86.917999999999907</v>
      </c>
      <c r="E2580" t="s">
        <v>2265</v>
      </c>
      <c r="F2580" t="s">
        <v>2300</v>
      </c>
      <c r="G2580" s="4">
        <v>4</v>
      </c>
      <c r="H2580" t="s">
        <v>2428</v>
      </c>
    </row>
    <row r="2581" spans="1:8" x14ac:dyDescent="0.35">
      <c r="A2581" t="s">
        <v>1901</v>
      </c>
      <c r="B2581" t="s">
        <v>2264</v>
      </c>
      <c r="C2581">
        <v>3</v>
      </c>
      <c r="D2581">
        <v>-83.926000000000002</v>
      </c>
      <c r="E2581" t="s">
        <v>2265</v>
      </c>
      <c r="F2581" t="s">
        <v>2274</v>
      </c>
      <c r="G2581" s="4">
        <v>1</v>
      </c>
      <c r="H2581" t="s">
        <v>2429</v>
      </c>
    </row>
    <row r="2582" spans="1:8" x14ac:dyDescent="0.35">
      <c r="A2582" t="s">
        <v>1901</v>
      </c>
      <c r="B2582" t="s">
        <v>2264</v>
      </c>
      <c r="C2582">
        <v>3</v>
      </c>
      <c r="D2582">
        <v>-81.835999999999999</v>
      </c>
      <c r="E2582" t="s">
        <v>2265</v>
      </c>
      <c r="F2582" t="s">
        <v>2300</v>
      </c>
      <c r="G2582" s="4">
        <v>4</v>
      </c>
      <c r="H2582" t="s">
        <v>2430</v>
      </c>
    </row>
    <row r="2583" spans="1:8" x14ac:dyDescent="0.35">
      <c r="A2583" t="s">
        <v>1901</v>
      </c>
      <c r="B2583" t="s">
        <v>2264</v>
      </c>
      <c r="C2583">
        <v>3</v>
      </c>
      <c r="D2583">
        <v>-81.52</v>
      </c>
      <c r="E2583" t="s">
        <v>2265</v>
      </c>
      <c r="F2583" t="s">
        <v>2289</v>
      </c>
      <c r="G2583" s="4">
        <v>2</v>
      </c>
      <c r="H2583" t="s">
        <v>2431</v>
      </c>
    </row>
    <row r="2584" spans="1:8" x14ac:dyDescent="0.35">
      <c r="A2584" t="s">
        <v>1901</v>
      </c>
      <c r="B2584" t="s">
        <v>2264</v>
      </c>
      <c r="C2584">
        <v>3</v>
      </c>
      <c r="D2584">
        <v>-81.218000000000004</v>
      </c>
      <c r="E2584" t="s">
        <v>2267</v>
      </c>
      <c r="F2584" t="s">
        <v>2276</v>
      </c>
      <c r="G2584" s="4">
        <v>2</v>
      </c>
      <c r="H2584" t="s">
        <v>2432</v>
      </c>
    </row>
    <row r="2585" spans="1:8" x14ac:dyDescent="0.35">
      <c r="A2585" t="s">
        <v>1901</v>
      </c>
      <c r="B2585" t="s">
        <v>2264</v>
      </c>
      <c r="C2585">
        <v>3</v>
      </c>
      <c r="D2585">
        <v>-76.712999999999994</v>
      </c>
      <c r="E2585" t="s">
        <v>2265</v>
      </c>
      <c r="F2585" t="s">
        <v>2300</v>
      </c>
      <c r="G2585" s="4">
        <v>4</v>
      </c>
      <c r="H2585" t="s">
        <v>2433</v>
      </c>
    </row>
    <row r="2586" spans="1:8" x14ac:dyDescent="0.35">
      <c r="A2586" t="s">
        <v>1901</v>
      </c>
      <c r="B2586" t="s">
        <v>2264</v>
      </c>
      <c r="C2586">
        <v>3</v>
      </c>
      <c r="D2586">
        <v>-75.382000000000005</v>
      </c>
      <c r="E2586" t="s">
        <v>2265</v>
      </c>
      <c r="F2586" t="s">
        <v>2266</v>
      </c>
      <c r="G2586" s="4">
        <v>3</v>
      </c>
      <c r="H2586" t="s">
        <v>2434</v>
      </c>
    </row>
    <row r="2587" spans="1:8" x14ac:dyDescent="0.35">
      <c r="A2587" t="s">
        <v>1901</v>
      </c>
      <c r="B2587" t="s">
        <v>2264</v>
      </c>
      <c r="C2587">
        <v>3</v>
      </c>
      <c r="D2587">
        <v>-75.058000000000007</v>
      </c>
      <c r="E2587" t="s">
        <v>2267</v>
      </c>
      <c r="F2587" t="s">
        <v>2282</v>
      </c>
      <c r="G2587" s="4">
        <v>4</v>
      </c>
      <c r="H2587" t="s">
        <v>2435</v>
      </c>
    </row>
    <row r="2588" spans="1:8" x14ac:dyDescent="0.35">
      <c r="A2588" t="s">
        <v>1901</v>
      </c>
      <c r="B2588" t="s">
        <v>2264</v>
      </c>
      <c r="C2588">
        <v>3</v>
      </c>
      <c r="D2588">
        <v>-72.760000000000005</v>
      </c>
      <c r="E2588" t="s">
        <v>2265</v>
      </c>
      <c r="F2588" t="s">
        <v>2289</v>
      </c>
      <c r="G2588" s="4">
        <v>2</v>
      </c>
      <c r="H2588" t="s">
        <v>2359</v>
      </c>
    </row>
    <row r="2589" spans="1:8" x14ac:dyDescent="0.35">
      <c r="A2589" t="s">
        <v>1901</v>
      </c>
      <c r="B2589" t="s">
        <v>2264</v>
      </c>
      <c r="C2589">
        <v>3</v>
      </c>
      <c r="D2589">
        <v>-71.369</v>
      </c>
      <c r="E2589" t="s">
        <v>2265</v>
      </c>
      <c r="F2589" t="s">
        <v>2266</v>
      </c>
      <c r="G2589" s="4">
        <v>3</v>
      </c>
      <c r="H2589" t="s">
        <v>2436</v>
      </c>
    </row>
    <row r="2590" spans="1:8" x14ac:dyDescent="0.35">
      <c r="A2590" t="s">
        <v>1901</v>
      </c>
      <c r="B2590" t="s">
        <v>2264</v>
      </c>
      <c r="C2590">
        <v>3</v>
      </c>
      <c r="D2590">
        <v>-69.557000000000002</v>
      </c>
      <c r="E2590" t="s">
        <v>2265</v>
      </c>
      <c r="F2590" t="s">
        <v>2266</v>
      </c>
      <c r="G2590" s="4">
        <v>3</v>
      </c>
      <c r="H2590" t="s">
        <v>2437</v>
      </c>
    </row>
    <row r="2591" spans="1:8" x14ac:dyDescent="0.35">
      <c r="A2591" t="s">
        <v>1901</v>
      </c>
      <c r="B2591" t="s">
        <v>2264</v>
      </c>
      <c r="C2591">
        <v>3</v>
      </c>
      <c r="D2591">
        <v>-67.557000000000002</v>
      </c>
      <c r="E2591" t="s">
        <v>2271</v>
      </c>
      <c r="F2591" t="s">
        <v>2272</v>
      </c>
      <c r="G2591" s="4">
        <v>3</v>
      </c>
      <c r="H2591" t="s">
        <v>2438</v>
      </c>
    </row>
    <row r="2592" spans="1:8" x14ac:dyDescent="0.35">
      <c r="A2592" t="s">
        <v>1901</v>
      </c>
      <c r="B2592" t="s">
        <v>2264</v>
      </c>
      <c r="C2592">
        <v>3</v>
      </c>
      <c r="D2592">
        <v>-67.102000000000004</v>
      </c>
      <c r="E2592" t="s">
        <v>2267</v>
      </c>
      <c r="F2592" t="s">
        <v>2276</v>
      </c>
      <c r="G2592" s="4">
        <v>2</v>
      </c>
      <c r="H2592" t="s">
        <v>2439</v>
      </c>
    </row>
    <row r="2593" spans="1:8" x14ac:dyDescent="0.35">
      <c r="A2593" t="s">
        <v>1901</v>
      </c>
      <c r="B2593" t="s">
        <v>2264</v>
      </c>
      <c r="C2593">
        <v>3</v>
      </c>
      <c r="D2593">
        <v>-66.072999999999993</v>
      </c>
      <c r="E2593" t="s">
        <v>2265</v>
      </c>
      <c r="F2593" t="s">
        <v>2266</v>
      </c>
      <c r="G2593" s="4">
        <v>3</v>
      </c>
      <c r="H2593" t="s">
        <v>2440</v>
      </c>
    </row>
    <row r="2594" spans="1:8" x14ac:dyDescent="0.35">
      <c r="A2594" t="s">
        <v>1901</v>
      </c>
      <c r="B2594" t="s">
        <v>2264</v>
      </c>
      <c r="C2594">
        <v>3</v>
      </c>
      <c r="D2594">
        <v>-62.058999999999997</v>
      </c>
      <c r="E2594" t="s">
        <v>2267</v>
      </c>
      <c r="F2594" t="s">
        <v>2282</v>
      </c>
      <c r="G2594" s="4">
        <v>4</v>
      </c>
      <c r="H2594" t="s">
        <v>2441</v>
      </c>
    </row>
    <row r="2595" spans="1:8" x14ac:dyDescent="0.35">
      <c r="A2595" t="s">
        <v>1901</v>
      </c>
      <c r="B2595" t="s">
        <v>2264</v>
      </c>
      <c r="C2595">
        <v>3</v>
      </c>
      <c r="D2595">
        <v>-60.856999999999999</v>
      </c>
      <c r="E2595" t="s">
        <v>2265</v>
      </c>
      <c r="F2595" t="s">
        <v>2266</v>
      </c>
      <c r="G2595" s="4">
        <v>3</v>
      </c>
      <c r="H2595" t="s">
        <v>2442</v>
      </c>
    </row>
    <row r="2596" spans="1:8" x14ac:dyDescent="0.35">
      <c r="A2596" t="s">
        <v>1901</v>
      </c>
      <c r="B2596" t="s">
        <v>2264</v>
      </c>
      <c r="C2596">
        <v>3</v>
      </c>
      <c r="D2596">
        <v>-56.005000000000003</v>
      </c>
      <c r="E2596" t="s">
        <v>2265</v>
      </c>
      <c r="F2596" t="s">
        <v>2289</v>
      </c>
      <c r="G2596" s="4">
        <v>2</v>
      </c>
      <c r="H2596" t="s">
        <v>2443</v>
      </c>
    </row>
    <row r="2597" spans="1:8" x14ac:dyDescent="0.35">
      <c r="A2597" t="s">
        <v>1901</v>
      </c>
      <c r="B2597" t="s">
        <v>2264</v>
      </c>
      <c r="C2597">
        <v>3</v>
      </c>
      <c r="D2597">
        <v>-54.068999999999903</v>
      </c>
      <c r="E2597" t="s">
        <v>2265</v>
      </c>
      <c r="F2597" t="s">
        <v>2300</v>
      </c>
      <c r="G2597" s="4">
        <v>4</v>
      </c>
      <c r="H2597" t="s">
        <v>2444</v>
      </c>
    </row>
    <row r="2598" spans="1:8" x14ac:dyDescent="0.35">
      <c r="A2598" t="s">
        <v>1901</v>
      </c>
      <c r="B2598" t="s">
        <v>2264</v>
      </c>
      <c r="C2598">
        <v>3</v>
      </c>
      <c r="D2598">
        <v>-53.866</v>
      </c>
      <c r="E2598" t="s">
        <v>2267</v>
      </c>
      <c r="F2598" t="s">
        <v>2276</v>
      </c>
      <c r="G2598" s="4">
        <v>2</v>
      </c>
      <c r="H2598" t="s">
        <v>1934</v>
      </c>
    </row>
    <row r="2599" spans="1:8" x14ac:dyDescent="0.35">
      <c r="A2599" t="s">
        <v>1901</v>
      </c>
      <c r="B2599" t="s">
        <v>2264</v>
      </c>
      <c r="C2599">
        <v>3</v>
      </c>
      <c r="D2599">
        <v>-48.758000000000003</v>
      </c>
      <c r="E2599" t="s">
        <v>2271</v>
      </c>
      <c r="F2599" t="s">
        <v>2278</v>
      </c>
      <c r="G2599" s="4">
        <v>4</v>
      </c>
      <c r="H2599" t="s">
        <v>900</v>
      </c>
    </row>
    <row r="2600" spans="1:8" x14ac:dyDescent="0.35">
      <c r="A2600" t="s">
        <v>1901</v>
      </c>
      <c r="B2600" t="s">
        <v>2264</v>
      </c>
      <c r="C2600">
        <v>3</v>
      </c>
      <c r="D2600">
        <v>-48.281999999999996</v>
      </c>
      <c r="E2600" t="s">
        <v>2265</v>
      </c>
      <c r="F2600" t="s">
        <v>2300</v>
      </c>
      <c r="G2600" s="4">
        <v>4</v>
      </c>
      <c r="H2600" t="s">
        <v>2445</v>
      </c>
    </row>
    <row r="2601" spans="1:8" x14ac:dyDescent="0.35">
      <c r="A2601" t="s">
        <v>1901</v>
      </c>
      <c r="B2601" t="s">
        <v>2264</v>
      </c>
      <c r="C2601">
        <v>3</v>
      </c>
      <c r="D2601">
        <v>-48.028999999999897</v>
      </c>
      <c r="E2601" t="s">
        <v>2265</v>
      </c>
      <c r="F2601" t="s">
        <v>2274</v>
      </c>
      <c r="G2601" s="4">
        <v>1</v>
      </c>
      <c r="H2601" t="s">
        <v>2446</v>
      </c>
    </row>
    <row r="2602" spans="1:8" x14ac:dyDescent="0.35">
      <c r="A2602" t="s">
        <v>1901</v>
      </c>
      <c r="B2602" t="s">
        <v>2264</v>
      </c>
      <c r="C2602">
        <v>3</v>
      </c>
      <c r="D2602">
        <v>-44.591000000000001</v>
      </c>
      <c r="E2602" t="s">
        <v>2265</v>
      </c>
      <c r="F2602" t="s">
        <v>2266</v>
      </c>
      <c r="G2602" s="4">
        <v>3</v>
      </c>
      <c r="H2602" t="s">
        <v>2447</v>
      </c>
    </row>
    <row r="2603" spans="1:8" x14ac:dyDescent="0.35">
      <c r="A2603" t="s">
        <v>1901</v>
      </c>
      <c r="B2603" t="s">
        <v>2264</v>
      </c>
      <c r="C2603">
        <v>3</v>
      </c>
      <c r="D2603">
        <v>-42.884999999999998</v>
      </c>
      <c r="E2603" t="s">
        <v>2271</v>
      </c>
      <c r="F2603" t="s">
        <v>2287</v>
      </c>
      <c r="G2603" s="4">
        <v>2</v>
      </c>
      <c r="H2603" t="s">
        <v>2448</v>
      </c>
    </row>
    <row r="2604" spans="1:8" x14ac:dyDescent="0.35">
      <c r="A2604" t="s">
        <v>1901</v>
      </c>
      <c r="B2604" t="s">
        <v>2264</v>
      </c>
      <c r="C2604">
        <v>3</v>
      </c>
      <c r="D2604">
        <v>-41.854999999999997</v>
      </c>
      <c r="E2604" t="s">
        <v>2265</v>
      </c>
      <c r="F2604" t="s">
        <v>2289</v>
      </c>
      <c r="G2604" s="4">
        <v>2</v>
      </c>
      <c r="H2604" t="s">
        <v>2449</v>
      </c>
    </row>
    <row r="2605" spans="1:8" x14ac:dyDescent="0.35">
      <c r="A2605" t="s">
        <v>1901</v>
      </c>
      <c r="B2605" t="s">
        <v>2264</v>
      </c>
      <c r="C2605">
        <v>3</v>
      </c>
      <c r="D2605">
        <v>-40.21</v>
      </c>
      <c r="E2605" t="s">
        <v>2271</v>
      </c>
      <c r="F2605" t="s">
        <v>2294</v>
      </c>
      <c r="G2605" s="4">
        <v>1</v>
      </c>
      <c r="H2605" t="s">
        <v>267</v>
      </c>
    </row>
    <row r="2606" spans="1:8" x14ac:dyDescent="0.35">
      <c r="A2606" t="s">
        <v>1901</v>
      </c>
      <c r="B2606" t="s">
        <v>2264</v>
      </c>
      <c r="C2606">
        <v>3</v>
      </c>
      <c r="D2606">
        <v>-38.069000000000003</v>
      </c>
      <c r="E2606" t="s">
        <v>2265</v>
      </c>
      <c r="F2606" t="s">
        <v>2300</v>
      </c>
      <c r="G2606" s="4">
        <v>4</v>
      </c>
      <c r="H2606" t="s">
        <v>2450</v>
      </c>
    </row>
    <row r="2607" spans="1:8" x14ac:dyDescent="0.35">
      <c r="A2607" t="s">
        <v>1901</v>
      </c>
      <c r="B2607" t="s">
        <v>2264</v>
      </c>
      <c r="C2607">
        <v>3</v>
      </c>
      <c r="D2607">
        <v>-35.465000000000003</v>
      </c>
      <c r="E2607" t="s">
        <v>2265</v>
      </c>
      <c r="F2607" t="s">
        <v>2266</v>
      </c>
      <c r="G2607" s="4">
        <v>3</v>
      </c>
      <c r="H2607" t="s">
        <v>2451</v>
      </c>
    </row>
    <row r="2608" spans="1:8" x14ac:dyDescent="0.35">
      <c r="A2608" t="s">
        <v>1901</v>
      </c>
      <c r="B2608" t="s">
        <v>2264</v>
      </c>
      <c r="C2608">
        <v>3</v>
      </c>
      <c r="D2608">
        <v>-35.201999999999998</v>
      </c>
      <c r="E2608" t="s">
        <v>2267</v>
      </c>
      <c r="F2608" t="s">
        <v>2276</v>
      </c>
      <c r="G2608" s="4">
        <v>2</v>
      </c>
      <c r="H2608" t="s">
        <v>1870</v>
      </c>
    </row>
    <row r="2609" spans="1:8" x14ac:dyDescent="0.35">
      <c r="A2609" t="s">
        <v>1901</v>
      </c>
      <c r="B2609" t="s">
        <v>2264</v>
      </c>
      <c r="C2609">
        <v>3</v>
      </c>
      <c r="D2609">
        <v>-31.763999999999999</v>
      </c>
      <c r="E2609" t="s">
        <v>2265</v>
      </c>
      <c r="F2609" t="s">
        <v>2289</v>
      </c>
      <c r="G2609" s="4">
        <v>2</v>
      </c>
      <c r="H2609" t="s">
        <v>2452</v>
      </c>
    </row>
    <row r="2610" spans="1:8" x14ac:dyDescent="0.35">
      <c r="A2610" t="s">
        <v>1901</v>
      </c>
      <c r="B2610" t="s">
        <v>2264</v>
      </c>
      <c r="C2610">
        <v>3</v>
      </c>
      <c r="D2610">
        <v>-26.125999999999902</v>
      </c>
      <c r="E2610" t="s">
        <v>2265</v>
      </c>
      <c r="F2610" t="s">
        <v>2266</v>
      </c>
      <c r="G2610" s="4">
        <v>3</v>
      </c>
      <c r="H2610" t="s">
        <v>2453</v>
      </c>
    </row>
    <row r="2611" spans="1:8" x14ac:dyDescent="0.35">
      <c r="A2611" t="s">
        <v>1901</v>
      </c>
      <c r="B2611" t="s">
        <v>2264</v>
      </c>
      <c r="C2611">
        <v>3</v>
      </c>
      <c r="D2611">
        <v>-25.816999999999901</v>
      </c>
      <c r="E2611" t="s">
        <v>2265</v>
      </c>
      <c r="F2611" t="s">
        <v>2289</v>
      </c>
      <c r="G2611" s="4">
        <v>2</v>
      </c>
      <c r="H2611" t="s">
        <v>2454</v>
      </c>
    </row>
    <row r="2612" spans="1:8" x14ac:dyDescent="0.35">
      <c r="A2612" t="s">
        <v>1901</v>
      </c>
      <c r="B2612" t="s">
        <v>2264</v>
      </c>
      <c r="C2612">
        <v>3</v>
      </c>
      <c r="D2612">
        <v>-25.675999999999998</v>
      </c>
      <c r="E2612" t="s">
        <v>2267</v>
      </c>
      <c r="F2612" t="s">
        <v>2268</v>
      </c>
      <c r="G2612" s="4">
        <v>1</v>
      </c>
      <c r="H2612" t="s">
        <v>2455</v>
      </c>
    </row>
    <row r="2613" spans="1:8" x14ac:dyDescent="0.35">
      <c r="A2613" t="s">
        <v>1901</v>
      </c>
      <c r="B2613" t="s">
        <v>2264</v>
      </c>
      <c r="C2613">
        <v>3</v>
      </c>
      <c r="D2613">
        <v>-24.779</v>
      </c>
      <c r="E2613" t="s">
        <v>2267</v>
      </c>
      <c r="F2613" t="s">
        <v>2276</v>
      </c>
      <c r="G2613" s="4">
        <v>2</v>
      </c>
      <c r="H2613" t="s">
        <v>2456</v>
      </c>
    </row>
    <row r="2614" spans="1:8" x14ac:dyDescent="0.35">
      <c r="A2614" t="s">
        <v>1901</v>
      </c>
      <c r="B2614" t="s">
        <v>2264</v>
      </c>
      <c r="C2614">
        <v>3</v>
      </c>
      <c r="D2614">
        <v>-24.385999999999999</v>
      </c>
      <c r="E2614" t="s">
        <v>2267</v>
      </c>
      <c r="F2614" t="s">
        <v>2282</v>
      </c>
      <c r="G2614" s="4">
        <v>4</v>
      </c>
      <c r="H2614" t="s">
        <v>2457</v>
      </c>
    </row>
    <row r="2615" spans="1:8" x14ac:dyDescent="0.35">
      <c r="A2615" t="s">
        <v>1901</v>
      </c>
      <c r="B2615" t="s">
        <v>2264</v>
      </c>
      <c r="C2615">
        <v>3</v>
      </c>
      <c r="D2615">
        <v>-23.474</v>
      </c>
      <c r="E2615" t="s">
        <v>2267</v>
      </c>
      <c r="F2615" t="s">
        <v>2276</v>
      </c>
      <c r="G2615" s="4">
        <v>2</v>
      </c>
      <c r="H2615" t="s">
        <v>2458</v>
      </c>
    </row>
    <row r="2616" spans="1:8" x14ac:dyDescent="0.35">
      <c r="A2616" t="s">
        <v>1901</v>
      </c>
      <c r="B2616" t="s">
        <v>2264</v>
      </c>
      <c r="C2616">
        <v>3</v>
      </c>
      <c r="D2616">
        <v>-22.568000000000001</v>
      </c>
      <c r="E2616" t="s">
        <v>2271</v>
      </c>
      <c r="F2616" t="s">
        <v>2287</v>
      </c>
      <c r="G2616" s="4">
        <v>2</v>
      </c>
      <c r="H2616" t="s">
        <v>2459</v>
      </c>
    </row>
    <row r="2617" spans="1:8" x14ac:dyDescent="0.35">
      <c r="A2617" t="s">
        <v>1901</v>
      </c>
      <c r="B2617" t="s">
        <v>2264</v>
      </c>
      <c r="C2617">
        <v>3</v>
      </c>
      <c r="D2617">
        <v>-22.54</v>
      </c>
      <c r="E2617" t="s">
        <v>2265</v>
      </c>
      <c r="F2617" t="s">
        <v>2300</v>
      </c>
      <c r="G2617" s="4">
        <v>4</v>
      </c>
      <c r="H2617" t="s">
        <v>2460</v>
      </c>
    </row>
    <row r="2618" spans="1:8" x14ac:dyDescent="0.35">
      <c r="A2618" t="s">
        <v>1901</v>
      </c>
      <c r="B2618" t="s">
        <v>2264</v>
      </c>
      <c r="C2618">
        <v>3</v>
      </c>
      <c r="D2618">
        <v>9.6790000000000003</v>
      </c>
      <c r="E2618" t="s">
        <v>2265</v>
      </c>
      <c r="F2618" t="s">
        <v>2266</v>
      </c>
      <c r="G2618" s="4">
        <v>3</v>
      </c>
      <c r="H2618" t="s">
        <v>2461</v>
      </c>
    </row>
    <row r="2619" spans="1:8" x14ac:dyDescent="0.35">
      <c r="A2619" t="s">
        <v>1901</v>
      </c>
      <c r="B2619" t="s">
        <v>2264</v>
      </c>
      <c r="C2619">
        <v>3</v>
      </c>
      <c r="D2619">
        <v>16.998999999999999</v>
      </c>
      <c r="E2619" t="s">
        <v>2265</v>
      </c>
      <c r="F2619" t="s">
        <v>2266</v>
      </c>
      <c r="G2619" s="4">
        <v>3</v>
      </c>
      <c r="H2619" t="s">
        <v>2462</v>
      </c>
    </row>
    <row r="2620" spans="1:8" x14ac:dyDescent="0.35">
      <c r="A2620" t="s">
        <v>1901</v>
      </c>
      <c r="B2620" t="s">
        <v>2264</v>
      </c>
      <c r="C2620">
        <v>3</v>
      </c>
      <c r="D2620">
        <v>64.515000000000001</v>
      </c>
      <c r="E2620" t="s">
        <v>2265</v>
      </c>
      <c r="F2620" t="s">
        <v>2274</v>
      </c>
      <c r="G2620" s="4">
        <v>1</v>
      </c>
      <c r="H2620" t="s">
        <v>2463</v>
      </c>
    </row>
    <row r="2621" spans="1:8" x14ac:dyDescent="0.35">
      <c r="A2621" t="s">
        <v>1901</v>
      </c>
      <c r="B2621" t="s">
        <v>2264</v>
      </c>
      <c r="C2621">
        <v>3</v>
      </c>
      <c r="D2621">
        <v>67.058999999999997</v>
      </c>
      <c r="E2621" t="s">
        <v>2265</v>
      </c>
      <c r="F2621" t="s">
        <v>2274</v>
      </c>
      <c r="G2621" s="4">
        <v>1</v>
      </c>
      <c r="H2621" t="s">
        <v>2464</v>
      </c>
    </row>
    <row r="2622" spans="1:8" x14ac:dyDescent="0.35">
      <c r="A2622" t="s">
        <v>1901</v>
      </c>
      <c r="B2622" t="s">
        <v>2264</v>
      </c>
      <c r="C2622">
        <v>3</v>
      </c>
      <c r="D2622">
        <v>70.034999999999997</v>
      </c>
      <c r="E2622" t="s">
        <v>2265</v>
      </c>
      <c r="F2622" t="s">
        <v>2274</v>
      </c>
      <c r="G2622" s="4">
        <v>1</v>
      </c>
      <c r="H2622" t="s">
        <v>2465</v>
      </c>
    </row>
    <row r="2623" spans="1:8" x14ac:dyDescent="0.35">
      <c r="A2623" t="s">
        <v>1901</v>
      </c>
      <c r="B2623" t="s">
        <v>2264</v>
      </c>
      <c r="C2623">
        <v>3</v>
      </c>
      <c r="D2623">
        <v>72.397999999999996</v>
      </c>
      <c r="E2623" t="s">
        <v>2265</v>
      </c>
      <c r="F2623" t="s">
        <v>2266</v>
      </c>
      <c r="G2623" s="4">
        <v>3</v>
      </c>
      <c r="H2623" t="s">
        <v>2466</v>
      </c>
    </row>
    <row r="2624" spans="1:8" x14ac:dyDescent="0.35">
      <c r="A2624" t="s">
        <v>1901</v>
      </c>
      <c r="B2624" t="s">
        <v>2264</v>
      </c>
      <c r="C2624">
        <v>3</v>
      </c>
      <c r="D2624">
        <v>73.956000000000003</v>
      </c>
      <c r="E2624" t="s">
        <v>2265</v>
      </c>
      <c r="F2624" t="s">
        <v>2300</v>
      </c>
      <c r="G2624" s="4">
        <v>4</v>
      </c>
      <c r="H2624" t="s">
        <v>310</v>
      </c>
    </row>
    <row r="2625" spans="1:8" x14ac:dyDescent="0.35">
      <c r="A2625" t="s">
        <v>1901</v>
      </c>
      <c r="B2625" t="s">
        <v>2264</v>
      </c>
      <c r="C2625">
        <v>3</v>
      </c>
      <c r="D2625">
        <v>77.814999999999998</v>
      </c>
      <c r="E2625" t="s">
        <v>2265</v>
      </c>
      <c r="F2625" t="s">
        <v>2266</v>
      </c>
      <c r="G2625" s="4">
        <v>3</v>
      </c>
      <c r="H2625" t="s">
        <v>2467</v>
      </c>
    </row>
    <row r="2626" spans="1:8" x14ac:dyDescent="0.35">
      <c r="A2626" t="s">
        <v>1901</v>
      </c>
      <c r="B2626" t="s">
        <v>2264</v>
      </c>
      <c r="C2626">
        <v>3</v>
      </c>
      <c r="D2626">
        <v>83.221999999999994</v>
      </c>
      <c r="E2626" t="s">
        <v>2265</v>
      </c>
      <c r="F2626" t="s">
        <v>2266</v>
      </c>
      <c r="G2626" s="4">
        <v>3</v>
      </c>
      <c r="H2626" t="s">
        <v>2468</v>
      </c>
    </row>
    <row r="2627" spans="1:8" x14ac:dyDescent="0.35">
      <c r="A2627" t="s">
        <v>1901</v>
      </c>
      <c r="B2627" t="s">
        <v>2264</v>
      </c>
      <c r="C2627">
        <v>3</v>
      </c>
      <c r="D2627">
        <v>86.575000000000003</v>
      </c>
      <c r="E2627" t="s">
        <v>2265</v>
      </c>
      <c r="F2627" t="s">
        <v>2266</v>
      </c>
      <c r="G2627" s="4">
        <v>3</v>
      </c>
      <c r="H2627" t="s">
        <v>2469</v>
      </c>
    </row>
    <row r="2628" spans="1:8" x14ac:dyDescent="0.35">
      <c r="A2628" t="s">
        <v>1901</v>
      </c>
      <c r="B2628" t="s">
        <v>2264</v>
      </c>
      <c r="C2628">
        <v>3</v>
      </c>
      <c r="D2628">
        <v>88.94</v>
      </c>
      <c r="E2628" t="s">
        <v>2265</v>
      </c>
      <c r="F2628" t="s">
        <v>2289</v>
      </c>
      <c r="G2628" s="4">
        <v>2</v>
      </c>
      <c r="H2628" t="s">
        <v>2470</v>
      </c>
    </row>
    <row r="2629" spans="1:8" x14ac:dyDescent="0.35">
      <c r="A2629" t="s">
        <v>1901</v>
      </c>
      <c r="B2629" t="s">
        <v>2264</v>
      </c>
      <c r="C2629">
        <v>3</v>
      </c>
      <c r="D2629">
        <v>98.775000000000006</v>
      </c>
      <c r="E2629" t="s">
        <v>2265</v>
      </c>
      <c r="F2629" t="s">
        <v>2266</v>
      </c>
      <c r="G2629" s="4">
        <v>3</v>
      </c>
      <c r="H2629" t="s">
        <v>2471</v>
      </c>
    </row>
    <row r="2630" spans="1:8" x14ac:dyDescent="0.35">
      <c r="A2630" t="s">
        <v>1901</v>
      </c>
      <c r="B2630" t="s">
        <v>2264</v>
      </c>
      <c r="C2630">
        <v>3</v>
      </c>
      <c r="D2630">
        <v>150.79</v>
      </c>
      <c r="E2630" t="s">
        <v>2265</v>
      </c>
      <c r="F2630" t="s">
        <v>2266</v>
      </c>
      <c r="G2630" s="4">
        <v>3</v>
      </c>
      <c r="H2630" t="s">
        <v>2472</v>
      </c>
    </row>
    <row r="2631" spans="1:8" x14ac:dyDescent="0.35">
      <c r="A2631" t="s">
        <v>1901</v>
      </c>
      <c r="B2631" t="s">
        <v>2264</v>
      </c>
      <c r="C2631">
        <v>3</v>
      </c>
      <c r="D2631">
        <v>174.03599999999901</v>
      </c>
      <c r="E2631" t="s">
        <v>2265</v>
      </c>
      <c r="F2631" t="s">
        <v>2300</v>
      </c>
      <c r="G2631" s="4">
        <v>4</v>
      </c>
      <c r="H2631" t="s">
        <v>2450</v>
      </c>
    </row>
    <row r="2632" spans="1:8" x14ac:dyDescent="0.35">
      <c r="A2632" t="s">
        <v>1901</v>
      </c>
      <c r="B2632" t="s">
        <v>2264</v>
      </c>
      <c r="C2632">
        <v>3</v>
      </c>
      <c r="D2632">
        <v>207.72499999999999</v>
      </c>
      <c r="E2632" t="s">
        <v>2267</v>
      </c>
      <c r="F2632" t="s">
        <v>2282</v>
      </c>
      <c r="G2632" s="4">
        <v>4</v>
      </c>
      <c r="H2632" t="s">
        <v>2473</v>
      </c>
    </row>
    <row r="2633" spans="1:8" x14ac:dyDescent="0.35">
      <c r="A2633" t="s">
        <v>1901</v>
      </c>
      <c r="B2633" t="s">
        <v>2264</v>
      </c>
      <c r="C2633">
        <v>3</v>
      </c>
      <c r="D2633">
        <v>216.119</v>
      </c>
      <c r="E2633" t="s">
        <v>2267</v>
      </c>
      <c r="F2633" t="s">
        <v>2276</v>
      </c>
      <c r="G2633" s="4">
        <v>2</v>
      </c>
      <c r="H2633" t="s">
        <v>2474</v>
      </c>
    </row>
    <row r="2634" spans="1:8" x14ac:dyDescent="0.35">
      <c r="A2634" t="s">
        <v>1901</v>
      </c>
      <c r="B2634" t="s">
        <v>2264</v>
      </c>
      <c r="C2634">
        <v>1</v>
      </c>
      <c r="D2634">
        <v>-421.4</v>
      </c>
      <c r="E2634" t="s">
        <v>2265</v>
      </c>
      <c r="F2634" t="s">
        <v>2266</v>
      </c>
      <c r="G2634" s="4">
        <v>1</v>
      </c>
      <c r="H2634" t="s">
        <v>736</v>
      </c>
    </row>
    <row r="2635" spans="1:8" x14ac:dyDescent="0.35">
      <c r="A2635" t="s">
        <v>1901</v>
      </c>
      <c r="B2635" t="s">
        <v>2264</v>
      </c>
      <c r="C2635">
        <v>1</v>
      </c>
      <c r="D2635">
        <v>-420.43900000000002</v>
      </c>
      <c r="E2635" t="s">
        <v>2265</v>
      </c>
      <c r="F2635" t="s">
        <v>2289</v>
      </c>
      <c r="G2635" s="4">
        <v>1</v>
      </c>
      <c r="H2635" t="s">
        <v>2029</v>
      </c>
    </row>
    <row r="2636" spans="1:8" x14ac:dyDescent="0.35">
      <c r="A2636" t="s">
        <v>1901</v>
      </c>
      <c r="B2636" t="s">
        <v>2264</v>
      </c>
      <c r="C2636">
        <v>1</v>
      </c>
      <c r="D2636">
        <v>-420.089</v>
      </c>
      <c r="E2636" t="s">
        <v>2267</v>
      </c>
      <c r="F2636" t="s">
        <v>2268</v>
      </c>
      <c r="G2636" s="4">
        <v>1</v>
      </c>
      <c r="H2636" t="s">
        <v>2475</v>
      </c>
    </row>
    <row r="2637" spans="1:8" x14ac:dyDescent="0.35">
      <c r="A2637" t="s">
        <v>1901</v>
      </c>
      <c r="B2637" t="s">
        <v>2264</v>
      </c>
      <c r="C2637">
        <v>1</v>
      </c>
      <c r="D2637">
        <v>-417.78899999999999</v>
      </c>
      <c r="E2637" t="s">
        <v>2267</v>
      </c>
      <c r="F2637" t="s">
        <v>2276</v>
      </c>
      <c r="G2637" s="4">
        <v>1</v>
      </c>
      <c r="H2637" t="s">
        <v>2476</v>
      </c>
    </row>
    <row r="2638" spans="1:8" x14ac:dyDescent="0.35">
      <c r="A2638" t="s">
        <v>1901</v>
      </c>
      <c r="B2638" t="s">
        <v>2264</v>
      </c>
      <c r="C2638">
        <v>1</v>
      </c>
      <c r="D2638">
        <v>-414.65300000000002</v>
      </c>
      <c r="E2638" t="s">
        <v>2267</v>
      </c>
      <c r="F2638" t="s">
        <v>2280</v>
      </c>
      <c r="G2638" s="4">
        <v>1</v>
      </c>
      <c r="H2638" t="s">
        <v>411</v>
      </c>
    </row>
    <row r="2639" spans="1:8" x14ac:dyDescent="0.35">
      <c r="A2639" t="s">
        <v>1901</v>
      </c>
      <c r="B2639" t="s">
        <v>2264</v>
      </c>
      <c r="C2639">
        <v>1</v>
      </c>
      <c r="D2639">
        <v>-414.60599999999999</v>
      </c>
      <c r="E2639" t="s">
        <v>2265</v>
      </c>
      <c r="F2639" t="s">
        <v>2300</v>
      </c>
      <c r="G2639" s="4">
        <v>1</v>
      </c>
      <c r="H2639" t="s">
        <v>2477</v>
      </c>
    </row>
    <row r="2640" spans="1:8" x14ac:dyDescent="0.35">
      <c r="A2640" t="s">
        <v>1901</v>
      </c>
      <c r="B2640" t="s">
        <v>2264</v>
      </c>
      <c r="C2640">
        <v>1</v>
      </c>
      <c r="D2640">
        <v>-414.50299999999999</v>
      </c>
      <c r="E2640" t="s">
        <v>2265</v>
      </c>
      <c r="F2640" t="s">
        <v>2274</v>
      </c>
      <c r="G2640" s="4">
        <v>1</v>
      </c>
      <c r="H2640" t="s">
        <v>2478</v>
      </c>
    </row>
    <row r="2641" spans="1:8" x14ac:dyDescent="0.35">
      <c r="A2641" t="s">
        <v>1901</v>
      </c>
      <c r="B2641" t="s">
        <v>2264</v>
      </c>
      <c r="C2641">
        <v>1</v>
      </c>
      <c r="D2641">
        <v>-413.74699999999899</v>
      </c>
      <c r="E2641" t="s">
        <v>2267</v>
      </c>
      <c r="F2641" t="s">
        <v>2282</v>
      </c>
      <c r="G2641" s="4">
        <v>1</v>
      </c>
      <c r="H2641" t="s">
        <v>136</v>
      </c>
    </row>
    <row r="2642" spans="1:8" x14ac:dyDescent="0.35">
      <c r="A2642" t="s">
        <v>1901</v>
      </c>
      <c r="B2642" t="s">
        <v>2264</v>
      </c>
      <c r="C2642">
        <v>1</v>
      </c>
      <c r="D2642">
        <v>-413.00099999999998</v>
      </c>
      <c r="E2642" t="s">
        <v>2271</v>
      </c>
      <c r="F2642" t="s">
        <v>2287</v>
      </c>
      <c r="G2642" s="4">
        <v>1</v>
      </c>
      <c r="H2642" t="s">
        <v>2479</v>
      </c>
    </row>
    <row r="2643" spans="1:8" x14ac:dyDescent="0.35">
      <c r="A2643" t="s">
        <v>1901</v>
      </c>
      <c r="B2643" t="s">
        <v>2264</v>
      </c>
      <c r="C2643">
        <v>1</v>
      </c>
      <c r="D2643">
        <v>-411.471</v>
      </c>
      <c r="E2643" t="s">
        <v>2265</v>
      </c>
      <c r="F2643" t="s">
        <v>2266</v>
      </c>
      <c r="G2643" s="4">
        <v>1</v>
      </c>
      <c r="H2643" t="s">
        <v>1142</v>
      </c>
    </row>
    <row r="2644" spans="1:8" x14ac:dyDescent="0.35">
      <c r="A2644" t="s">
        <v>1901</v>
      </c>
      <c r="B2644" t="s">
        <v>2264</v>
      </c>
      <c r="C2644">
        <v>1</v>
      </c>
      <c r="D2644">
        <v>-411.17500000000001</v>
      </c>
      <c r="E2644" t="s">
        <v>2267</v>
      </c>
      <c r="F2644" t="s">
        <v>2276</v>
      </c>
      <c r="G2644" s="4">
        <v>1</v>
      </c>
      <c r="H2644" t="s">
        <v>967</v>
      </c>
    </row>
    <row r="2645" spans="1:8" x14ac:dyDescent="0.35">
      <c r="A2645" t="s">
        <v>1901</v>
      </c>
      <c r="B2645" t="s">
        <v>2264</v>
      </c>
      <c r="C2645">
        <v>1</v>
      </c>
      <c r="D2645">
        <v>-409.885999999999</v>
      </c>
      <c r="E2645" t="s">
        <v>2265</v>
      </c>
      <c r="F2645" t="s">
        <v>2289</v>
      </c>
      <c r="G2645" s="4">
        <v>1</v>
      </c>
      <c r="H2645" t="s">
        <v>2480</v>
      </c>
    </row>
    <row r="2646" spans="1:8" x14ac:dyDescent="0.35">
      <c r="A2646" t="s">
        <v>1901</v>
      </c>
      <c r="B2646" t="s">
        <v>2264</v>
      </c>
      <c r="C2646">
        <v>1</v>
      </c>
      <c r="D2646">
        <v>-409.178</v>
      </c>
      <c r="E2646" t="s">
        <v>2265</v>
      </c>
      <c r="F2646" t="s">
        <v>2300</v>
      </c>
      <c r="G2646" s="4">
        <v>1</v>
      </c>
      <c r="H2646" t="s">
        <v>265</v>
      </c>
    </row>
    <row r="2647" spans="1:8" x14ac:dyDescent="0.35">
      <c r="A2647" t="s">
        <v>1901</v>
      </c>
      <c r="B2647" t="s">
        <v>2264</v>
      </c>
      <c r="C2647">
        <v>1</v>
      </c>
      <c r="D2647">
        <v>-405.43299999999999</v>
      </c>
      <c r="E2647" t="s">
        <v>2271</v>
      </c>
      <c r="F2647" t="s">
        <v>2294</v>
      </c>
      <c r="G2647" s="4">
        <v>1</v>
      </c>
      <c r="H2647" t="s">
        <v>411</v>
      </c>
    </row>
    <row r="2648" spans="1:8" x14ac:dyDescent="0.35">
      <c r="A2648" t="s">
        <v>1901</v>
      </c>
      <c r="B2648" t="s">
        <v>2264</v>
      </c>
      <c r="C2648">
        <v>1</v>
      </c>
      <c r="D2648">
        <v>-404.861999999999</v>
      </c>
      <c r="E2648" t="s">
        <v>2271</v>
      </c>
      <c r="F2648" t="s">
        <v>2272</v>
      </c>
      <c r="G2648" s="4">
        <v>1</v>
      </c>
      <c r="H2648" t="s">
        <v>2481</v>
      </c>
    </row>
    <row r="2649" spans="1:8" x14ac:dyDescent="0.35">
      <c r="A2649" t="s">
        <v>1901</v>
      </c>
      <c r="B2649" t="s">
        <v>2264</v>
      </c>
      <c r="C2649">
        <v>1</v>
      </c>
      <c r="D2649">
        <v>-403.017</v>
      </c>
      <c r="E2649" t="s">
        <v>2271</v>
      </c>
      <c r="F2649" t="s">
        <v>2278</v>
      </c>
      <c r="G2649" s="4">
        <v>1</v>
      </c>
      <c r="H2649" t="s">
        <v>2482</v>
      </c>
    </row>
    <row r="2650" spans="1:8" x14ac:dyDescent="0.35">
      <c r="A2650" t="s">
        <v>1901</v>
      </c>
      <c r="B2650" t="s">
        <v>2264</v>
      </c>
      <c r="C2650">
        <v>1</v>
      </c>
      <c r="D2650">
        <v>-402.53800000000001</v>
      </c>
      <c r="E2650" t="s">
        <v>2265</v>
      </c>
      <c r="F2650" t="s">
        <v>2266</v>
      </c>
      <c r="G2650" s="4">
        <v>1</v>
      </c>
      <c r="H2650" t="s">
        <v>2483</v>
      </c>
    </row>
    <row r="2651" spans="1:8" x14ac:dyDescent="0.35">
      <c r="A2651" t="s">
        <v>1901</v>
      </c>
      <c r="B2651" t="s">
        <v>2264</v>
      </c>
      <c r="C2651">
        <v>1</v>
      </c>
      <c r="D2651">
        <v>-401.065</v>
      </c>
      <c r="E2651" t="s">
        <v>2267</v>
      </c>
      <c r="F2651" t="s">
        <v>2282</v>
      </c>
      <c r="G2651" s="4">
        <v>1</v>
      </c>
      <c r="H2651" t="s">
        <v>2484</v>
      </c>
    </row>
    <row r="2652" spans="1:8" x14ac:dyDescent="0.35">
      <c r="A2652" t="s">
        <v>1901</v>
      </c>
      <c r="B2652" t="s">
        <v>2264</v>
      </c>
      <c r="C2652">
        <v>1</v>
      </c>
      <c r="D2652">
        <v>-397.97699999999998</v>
      </c>
      <c r="E2652" t="s">
        <v>2265</v>
      </c>
      <c r="F2652" t="s">
        <v>2289</v>
      </c>
      <c r="G2652" s="4">
        <v>1</v>
      </c>
      <c r="H2652" t="s">
        <v>1142</v>
      </c>
    </row>
    <row r="2653" spans="1:8" x14ac:dyDescent="0.35">
      <c r="A2653" t="s">
        <v>1901</v>
      </c>
      <c r="B2653" t="s">
        <v>2264</v>
      </c>
      <c r="C2653">
        <v>1</v>
      </c>
      <c r="D2653">
        <v>-394.52099999999899</v>
      </c>
      <c r="E2653" t="s">
        <v>2265</v>
      </c>
      <c r="F2653" t="s">
        <v>2274</v>
      </c>
      <c r="G2653" s="4">
        <v>1</v>
      </c>
      <c r="H2653" t="s">
        <v>2485</v>
      </c>
    </row>
    <row r="2654" spans="1:8" x14ac:dyDescent="0.35">
      <c r="A2654" t="s">
        <v>1901</v>
      </c>
      <c r="B2654" t="s">
        <v>2264</v>
      </c>
      <c r="C2654">
        <v>1</v>
      </c>
      <c r="D2654">
        <v>-392.28199999999998</v>
      </c>
      <c r="E2654" t="s">
        <v>2265</v>
      </c>
      <c r="F2654" t="s">
        <v>2300</v>
      </c>
      <c r="G2654" s="4">
        <v>1</v>
      </c>
      <c r="H2654" t="s">
        <v>2486</v>
      </c>
    </row>
    <row r="2655" spans="1:8" x14ac:dyDescent="0.35">
      <c r="A2655" t="s">
        <v>1901</v>
      </c>
      <c r="B2655" t="s">
        <v>2264</v>
      </c>
      <c r="C2655">
        <v>1</v>
      </c>
      <c r="D2655">
        <v>-390.363</v>
      </c>
      <c r="E2655" t="s">
        <v>2271</v>
      </c>
      <c r="F2655" t="s">
        <v>2287</v>
      </c>
      <c r="G2655" s="4">
        <v>1</v>
      </c>
      <c r="H2655" t="s">
        <v>2487</v>
      </c>
    </row>
    <row r="2656" spans="1:8" x14ac:dyDescent="0.35">
      <c r="A2656" t="s">
        <v>1901</v>
      </c>
      <c r="B2656" t="s">
        <v>2264</v>
      </c>
      <c r="C2656">
        <v>1</v>
      </c>
      <c r="D2656">
        <v>-388.471</v>
      </c>
      <c r="E2656" t="s">
        <v>2265</v>
      </c>
      <c r="F2656" t="s">
        <v>2266</v>
      </c>
      <c r="G2656" s="4">
        <v>1</v>
      </c>
      <c r="H2656" t="s">
        <v>2488</v>
      </c>
    </row>
    <row r="2657" spans="1:8" x14ac:dyDescent="0.35">
      <c r="A2657" t="s">
        <v>1901</v>
      </c>
      <c r="B2657" t="s">
        <v>2264</v>
      </c>
      <c r="C2657">
        <v>1</v>
      </c>
      <c r="D2657">
        <v>-388.31699999999898</v>
      </c>
      <c r="E2657" t="s">
        <v>2267</v>
      </c>
      <c r="F2657" t="s">
        <v>2280</v>
      </c>
      <c r="G2657" s="4">
        <v>1</v>
      </c>
      <c r="H2657" t="s">
        <v>2489</v>
      </c>
    </row>
    <row r="2658" spans="1:8" x14ac:dyDescent="0.35">
      <c r="A2658" t="s">
        <v>1901</v>
      </c>
      <c r="B2658" t="s">
        <v>2264</v>
      </c>
      <c r="C2658">
        <v>1</v>
      </c>
      <c r="D2658">
        <v>-387.231999999999</v>
      </c>
      <c r="E2658" t="s">
        <v>2267</v>
      </c>
      <c r="F2658" t="s">
        <v>2268</v>
      </c>
      <c r="G2658" s="4">
        <v>1</v>
      </c>
      <c r="H2658" t="s">
        <v>2490</v>
      </c>
    </row>
    <row r="2659" spans="1:8" x14ac:dyDescent="0.35">
      <c r="A2659" t="s">
        <v>1901</v>
      </c>
      <c r="B2659" t="s">
        <v>2264</v>
      </c>
      <c r="C2659">
        <v>1</v>
      </c>
      <c r="D2659">
        <v>-386.52499999999998</v>
      </c>
      <c r="E2659" t="s">
        <v>2267</v>
      </c>
      <c r="F2659" t="s">
        <v>2276</v>
      </c>
      <c r="G2659" s="4">
        <v>1</v>
      </c>
      <c r="H2659" t="s">
        <v>2491</v>
      </c>
    </row>
    <row r="2660" spans="1:8" x14ac:dyDescent="0.35">
      <c r="A2660" t="s">
        <v>1901</v>
      </c>
      <c r="B2660" t="s">
        <v>2264</v>
      </c>
      <c r="C2660">
        <v>1</v>
      </c>
      <c r="D2660">
        <v>-385.31</v>
      </c>
      <c r="E2660" t="s">
        <v>2265</v>
      </c>
      <c r="F2660" t="s">
        <v>2266</v>
      </c>
      <c r="G2660" s="4">
        <v>1</v>
      </c>
      <c r="H2660" t="s">
        <v>2492</v>
      </c>
    </row>
    <row r="2661" spans="1:8" x14ac:dyDescent="0.35">
      <c r="A2661" t="s">
        <v>1901</v>
      </c>
      <c r="B2661" t="s">
        <v>2264</v>
      </c>
      <c r="C2661">
        <v>1</v>
      </c>
      <c r="D2661">
        <v>-378.366999999999</v>
      </c>
      <c r="E2661" t="s">
        <v>2265</v>
      </c>
      <c r="F2661" t="s">
        <v>2266</v>
      </c>
      <c r="G2661" s="4">
        <v>1</v>
      </c>
      <c r="H2661" t="s">
        <v>76</v>
      </c>
    </row>
    <row r="2662" spans="1:8" x14ac:dyDescent="0.35">
      <c r="A2662" t="s">
        <v>1901</v>
      </c>
      <c r="B2662" t="s">
        <v>2264</v>
      </c>
      <c r="C2662">
        <v>1</v>
      </c>
      <c r="D2662">
        <v>-377.43199999999899</v>
      </c>
      <c r="E2662" t="s">
        <v>2267</v>
      </c>
      <c r="F2662" t="s">
        <v>2276</v>
      </c>
      <c r="G2662" s="4">
        <v>1</v>
      </c>
      <c r="H2662" t="s">
        <v>1156</v>
      </c>
    </row>
    <row r="2663" spans="1:8" x14ac:dyDescent="0.35">
      <c r="A2663" t="s">
        <v>1901</v>
      </c>
      <c r="B2663" t="s">
        <v>2264</v>
      </c>
      <c r="C2663">
        <v>1</v>
      </c>
      <c r="D2663">
        <v>-375.8</v>
      </c>
      <c r="E2663" t="s">
        <v>2267</v>
      </c>
      <c r="F2663" t="s">
        <v>2268</v>
      </c>
      <c r="G2663" s="4">
        <v>1</v>
      </c>
      <c r="H2663" t="s">
        <v>2493</v>
      </c>
    </row>
    <row r="2664" spans="1:8" x14ac:dyDescent="0.35">
      <c r="A2664" t="s">
        <v>1901</v>
      </c>
      <c r="B2664" t="s">
        <v>2264</v>
      </c>
      <c r="C2664">
        <v>1</v>
      </c>
      <c r="D2664">
        <v>-374.41</v>
      </c>
      <c r="E2664" t="s">
        <v>2265</v>
      </c>
      <c r="F2664" t="s">
        <v>2289</v>
      </c>
      <c r="G2664" s="4">
        <v>1</v>
      </c>
      <c r="H2664" t="s">
        <v>2494</v>
      </c>
    </row>
    <row r="2665" spans="1:8" x14ac:dyDescent="0.35">
      <c r="A2665" t="s">
        <v>1901</v>
      </c>
      <c r="B2665" t="s">
        <v>2264</v>
      </c>
      <c r="C2665">
        <v>1</v>
      </c>
      <c r="D2665">
        <v>-373.39599999999899</v>
      </c>
      <c r="E2665" t="s">
        <v>2267</v>
      </c>
      <c r="F2665" t="s">
        <v>2276</v>
      </c>
      <c r="G2665" s="4">
        <v>1</v>
      </c>
      <c r="H2665" t="s">
        <v>2495</v>
      </c>
    </row>
    <row r="2666" spans="1:8" x14ac:dyDescent="0.35">
      <c r="A2666" t="s">
        <v>1901</v>
      </c>
      <c r="B2666" t="s">
        <v>2264</v>
      </c>
      <c r="C2666">
        <v>1</v>
      </c>
      <c r="D2666">
        <v>-371.952</v>
      </c>
      <c r="E2666" t="s">
        <v>2271</v>
      </c>
      <c r="F2666" t="s">
        <v>2294</v>
      </c>
      <c r="G2666" s="4">
        <v>1</v>
      </c>
      <c r="H2666" t="s">
        <v>2496</v>
      </c>
    </row>
    <row r="2667" spans="1:8" x14ac:dyDescent="0.35">
      <c r="A2667" t="s">
        <v>1901</v>
      </c>
      <c r="B2667" t="s">
        <v>2264</v>
      </c>
      <c r="C2667">
        <v>1</v>
      </c>
      <c r="D2667">
        <v>-370.26</v>
      </c>
      <c r="E2667" t="s">
        <v>2267</v>
      </c>
      <c r="F2667" t="s">
        <v>2280</v>
      </c>
      <c r="G2667" s="4">
        <v>1</v>
      </c>
      <c r="H2667" t="s">
        <v>2497</v>
      </c>
    </row>
    <row r="2668" spans="1:8" x14ac:dyDescent="0.35">
      <c r="A2668" t="s">
        <v>1901</v>
      </c>
      <c r="B2668" t="s">
        <v>2264</v>
      </c>
      <c r="C2668">
        <v>1</v>
      </c>
      <c r="D2668">
        <v>-367.27300000000002</v>
      </c>
      <c r="E2668" t="s">
        <v>2265</v>
      </c>
      <c r="F2668" t="s">
        <v>2300</v>
      </c>
      <c r="G2668" s="4">
        <v>1</v>
      </c>
      <c r="H2668" t="s">
        <v>2498</v>
      </c>
    </row>
    <row r="2669" spans="1:8" x14ac:dyDescent="0.35">
      <c r="A2669" t="s">
        <v>1901</v>
      </c>
      <c r="B2669" t="s">
        <v>2264</v>
      </c>
      <c r="C2669">
        <v>1</v>
      </c>
      <c r="D2669">
        <v>-366.92099999999999</v>
      </c>
      <c r="E2669" t="s">
        <v>2267</v>
      </c>
      <c r="F2669" t="s">
        <v>2282</v>
      </c>
      <c r="G2669" s="4">
        <v>1</v>
      </c>
      <c r="H2669" t="s">
        <v>2499</v>
      </c>
    </row>
    <row r="2670" spans="1:8" x14ac:dyDescent="0.35">
      <c r="A2670" t="s">
        <v>1901</v>
      </c>
      <c r="B2670" t="s">
        <v>2264</v>
      </c>
      <c r="C2670">
        <v>1</v>
      </c>
      <c r="D2670">
        <v>-359.96300000000002</v>
      </c>
      <c r="E2670" t="s">
        <v>2267</v>
      </c>
      <c r="F2670" t="s">
        <v>2280</v>
      </c>
      <c r="G2670" s="4">
        <v>1</v>
      </c>
      <c r="H2670" t="s">
        <v>2500</v>
      </c>
    </row>
    <row r="2671" spans="1:8" x14ac:dyDescent="0.35">
      <c r="A2671" t="s">
        <v>1901</v>
      </c>
      <c r="B2671" t="s">
        <v>2264</v>
      </c>
      <c r="C2671">
        <v>1</v>
      </c>
      <c r="D2671">
        <v>-359.84300000000002</v>
      </c>
      <c r="E2671" t="s">
        <v>2267</v>
      </c>
      <c r="F2671" t="s">
        <v>2268</v>
      </c>
      <c r="G2671" s="4">
        <v>1</v>
      </c>
      <c r="H2671" t="s">
        <v>1741</v>
      </c>
    </row>
    <row r="2672" spans="1:8" x14ac:dyDescent="0.35">
      <c r="A2672" t="s">
        <v>1901</v>
      </c>
      <c r="B2672" t="s">
        <v>2264</v>
      </c>
      <c r="C2672">
        <v>1</v>
      </c>
      <c r="D2672">
        <v>-359.63099999999997</v>
      </c>
      <c r="E2672" t="s">
        <v>2265</v>
      </c>
      <c r="F2672" t="s">
        <v>2289</v>
      </c>
      <c r="G2672" s="4">
        <v>1</v>
      </c>
      <c r="H2672" t="s">
        <v>2501</v>
      </c>
    </row>
    <row r="2673" spans="1:8" x14ac:dyDescent="0.35">
      <c r="A2673" t="s">
        <v>1901</v>
      </c>
      <c r="B2673" t="s">
        <v>2264</v>
      </c>
      <c r="C2673">
        <v>1</v>
      </c>
      <c r="D2673">
        <v>-353.43599999999998</v>
      </c>
      <c r="E2673" t="s">
        <v>2271</v>
      </c>
      <c r="F2673" t="s">
        <v>2294</v>
      </c>
      <c r="G2673" s="4">
        <v>1</v>
      </c>
      <c r="H2673" t="s">
        <v>2502</v>
      </c>
    </row>
    <row r="2674" spans="1:8" x14ac:dyDescent="0.35">
      <c r="A2674" t="s">
        <v>1901</v>
      </c>
      <c r="B2674" t="s">
        <v>2264</v>
      </c>
      <c r="C2674">
        <v>1</v>
      </c>
      <c r="D2674">
        <v>-353.29899999999998</v>
      </c>
      <c r="E2674" t="s">
        <v>2271</v>
      </c>
      <c r="F2674" t="s">
        <v>2272</v>
      </c>
      <c r="G2674" s="4">
        <v>1</v>
      </c>
      <c r="H2674" t="s">
        <v>2503</v>
      </c>
    </row>
    <row r="2675" spans="1:8" x14ac:dyDescent="0.35">
      <c r="A2675" t="s">
        <v>1901</v>
      </c>
      <c r="B2675" t="s">
        <v>2264</v>
      </c>
      <c r="C2675">
        <v>1</v>
      </c>
      <c r="D2675">
        <v>-349.63699999999898</v>
      </c>
      <c r="E2675" t="s">
        <v>2265</v>
      </c>
      <c r="F2675" t="s">
        <v>2266</v>
      </c>
      <c r="G2675" s="4">
        <v>1</v>
      </c>
      <c r="H2675" t="s">
        <v>2504</v>
      </c>
    </row>
    <row r="2676" spans="1:8" x14ac:dyDescent="0.35">
      <c r="A2676" t="s">
        <v>1901</v>
      </c>
      <c r="B2676" t="s">
        <v>2264</v>
      </c>
      <c r="C2676">
        <v>1</v>
      </c>
      <c r="D2676">
        <v>-347.92099999999999</v>
      </c>
      <c r="E2676" t="s">
        <v>2271</v>
      </c>
      <c r="F2676" t="s">
        <v>2287</v>
      </c>
      <c r="G2676" s="4">
        <v>1</v>
      </c>
      <c r="H2676" t="s">
        <v>2505</v>
      </c>
    </row>
    <row r="2677" spans="1:8" x14ac:dyDescent="0.35">
      <c r="A2677" t="s">
        <v>1901</v>
      </c>
      <c r="B2677" t="s">
        <v>2264</v>
      </c>
      <c r="C2677">
        <v>1</v>
      </c>
      <c r="D2677">
        <v>-344.66500000000002</v>
      </c>
      <c r="E2677" t="s">
        <v>2265</v>
      </c>
      <c r="F2677" t="s">
        <v>2300</v>
      </c>
      <c r="G2677" s="4">
        <v>1</v>
      </c>
      <c r="H2677" t="s">
        <v>2506</v>
      </c>
    </row>
    <row r="2678" spans="1:8" x14ac:dyDescent="0.35">
      <c r="A2678" t="s">
        <v>1901</v>
      </c>
      <c r="B2678" t="s">
        <v>2264</v>
      </c>
      <c r="C2678">
        <v>1</v>
      </c>
      <c r="D2678">
        <v>-340.47899999999998</v>
      </c>
      <c r="E2678" t="s">
        <v>2265</v>
      </c>
      <c r="F2678" t="s">
        <v>2289</v>
      </c>
      <c r="G2678" s="4">
        <v>1</v>
      </c>
      <c r="H2678" t="s">
        <v>2507</v>
      </c>
    </row>
    <row r="2679" spans="1:8" x14ac:dyDescent="0.35">
      <c r="A2679" t="s">
        <v>1901</v>
      </c>
      <c r="B2679" t="s">
        <v>2264</v>
      </c>
      <c r="C2679">
        <v>1</v>
      </c>
      <c r="D2679">
        <v>-337.63099999999997</v>
      </c>
      <c r="E2679" t="s">
        <v>2267</v>
      </c>
      <c r="F2679" t="s">
        <v>2276</v>
      </c>
      <c r="G2679" s="4">
        <v>1</v>
      </c>
      <c r="H2679" t="s">
        <v>2508</v>
      </c>
    </row>
    <row r="2680" spans="1:8" x14ac:dyDescent="0.35">
      <c r="A2680" t="s">
        <v>1901</v>
      </c>
      <c r="B2680" t="s">
        <v>2264</v>
      </c>
      <c r="C2680">
        <v>1</v>
      </c>
      <c r="D2680">
        <v>-335.22899999999998</v>
      </c>
      <c r="E2680" t="s">
        <v>2271</v>
      </c>
      <c r="F2680" t="s">
        <v>2294</v>
      </c>
      <c r="G2680" s="4">
        <v>1</v>
      </c>
      <c r="H2680" t="s">
        <v>2509</v>
      </c>
    </row>
    <row r="2681" spans="1:8" x14ac:dyDescent="0.35">
      <c r="A2681" t="s">
        <v>1901</v>
      </c>
      <c r="B2681" t="s">
        <v>2264</v>
      </c>
      <c r="C2681">
        <v>1</v>
      </c>
      <c r="D2681">
        <v>-333.356999999999</v>
      </c>
      <c r="E2681" t="s">
        <v>2271</v>
      </c>
      <c r="F2681" t="s">
        <v>2272</v>
      </c>
      <c r="G2681" s="4">
        <v>1</v>
      </c>
      <c r="H2681" t="s">
        <v>2510</v>
      </c>
    </row>
    <row r="2682" spans="1:8" x14ac:dyDescent="0.35">
      <c r="A2682" t="s">
        <v>1901</v>
      </c>
      <c r="B2682" t="s">
        <v>2264</v>
      </c>
      <c r="C2682">
        <v>1</v>
      </c>
      <c r="D2682">
        <v>-329.93900000000002</v>
      </c>
      <c r="E2682" t="s">
        <v>2265</v>
      </c>
      <c r="F2682" t="s">
        <v>2266</v>
      </c>
      <c r="G2682" s="4">
        <v>1</v>
      </c>
      <c r="H2682" t="s">
        <v>2511</v>
      </c>
    </row>
    <row r="2683" spans="1:8" x14ac:dyDescent="0.35">
      <c r="A2683" t="s">
        <v>1901</v>
      </c>
      <c r="B2683" t="s">
        <v>2264</v>
      </c>
      <c r="C2683">
        <v>1</v>
      </c>
      <c r="D2683">
        <v>-327.68299999999999</v>
      </c>
      <c r="E2683" t="s">
        <v>2271</v>
      </c>
      <c r="F2683" t="s">
        <v>2278</v>
      </c>
      <c r="G2683" s="4">
        <v>1</v>
      </c>
      <c r="H2683" t="s">
        <v>2512</v>
      </c>
    </row>
    <row r="2684" spans="1:8" x14ac:dyDescent="0.35">
      <c r="A2684" t="s">
        <v>1901</v>
      </c>
      <c r="B2684" t="s">
        <v>2264</v>
      </c>
      <c r="C2684">
        <v>1</v>
      </c>
      <c r="D2684">
        <v>-327.61700000000002</v>
      </c>
      <c r="E2684" t="s">
        <v>2265</v>
      </c>
      <c r="F2684" t="s">
        <v>2300</v>
      </c>
      <c r="G2684" s="4">
        <v>1</v>
      </c>
      <c r="H2684" t="s">
        <v>2513</v>
      </c>
    </row>
    <row r="2685" spans="1:8" x14ac:dyDescent="0.35">
      <c r="A2685" t="s">
        <v>1901</v>
      </c>
      <c r="B2685" t="s">
        <v>2264</v>
      </c>
      <c r="C2685">
        <v>1</v>
      </c>
      <c r="D2685">
        <v>-326.04199999999997</v>
      </c>
      <c r="E2685" t="s">
        <v>2267</v>
      </c>
      <c r="F2685" t="s">
        <v>2276</v>
      </c>
      <c r="G2685" s="4">
        <v>1</v>
      </c>
      <c r="H2685" t="s">
        <v>2514</v>
      </c>
    </row>
    <row r="2686" spans="1:8" x14ac:dyDescent="0.35">
      <c r="A2686" t="s">
        <v>1901</v>
      </c>
      <c r="B2686" t="s">
        <v>2264</v>
      </c>
      <c r="C2686">
        <v>1</v>
      </c>
      <c r="D2686">
        <v>-323.31400000000002</v>
      </c>
      <c r="E2686" t="s">
        <v>2267</v>
      </c>
      <c r="F2686" t="s">
        <v>2268</v>
      </c>
      <c r="G2686" s="4">
        <v>1</v>
      </c>
      <c r="H2686" t="s">
        <v>2515</v>
      </c>
    </row>
    <row r="2687" spans="1:8" x14ac:dyDescent="0.35">
      <c r="A2687" t="s">
        <v>1901</v>
      </c>
      <c r="B2687" t="s">
        <v>2264</v>
      </c>
      <c r="C2687">
        <v>1</v>
      </c>
      <c r="D2687">
        <v>-318.87799999999999</v>
      </c>
      <c r="E2687" t="s">
        <v>2265</v>
      </c>
      <c r="F2687" t="s">
        <v>2300</v>
      </c>
      <c r="G2687" s="4">
        <v>1</v>
      </c>
      <c r="H2687" t="s">
        <v>2516</v>
      </c>
    </row>
    <row r="2688" spans="1:8" x14ac:dyDescent="0.35">
      <c r="A2688" t="s">
        <v>1901</v>
      </c>
      <c r="B2688" t="s">
        <v>2264</v>
      </c>
      <c r="C2688">
        <v>1</v>
      </c>
      <c r="D2688">
        <v>-318.58099999999899</v>
      </c>
      <c r="E2688" t="s">
        <v>2267</v>
      </c>
      <c r="F2688" t="s">
        <v>2276</v>
      </c>
      <c r="G2688" s="4">
        <v>1</v>
      </c>
      <c r="H2688" t="s">
        <v>2517</v>
      </c>
    </row>
    <row r="2689" spans="1:8" x14ac:dyDescent="0.35">
      <c r="A2689" t="s">
        <v>1901</v>
      </c>
      <c r="B2689" t="s">
        <v>2264</v>
      </c>
      <c r="C2689">
        <v>1</v>
      </c>
      <c r="D2689">
        <v>-317.53899999999999</v>
      </c>
      <c r="E2689" t="s">
        <v>2267</v>
      </c>
      <c r="F2689" t="s">
        <v>2282</v>
      </c>
      <c r="G2689" s="4">
        <v>1</v>
      </c>
      <c r="H2689" t="s">
        <v>2518</v>
      </c>
    </row>
    <row r="2690" spans="1:8" x14ac:dyDescent="0.35">
      <c r="A2690" t="s">
        <v>1901</v>
      </c>
      <c r="B2690" t="s">
        <v>2264</v>
      </c>
      <c r="C2690">
        <v>1</v>
      </c>
      <c r="D2690">
        <v>-310.69900000000001</v>
      </c>
      <c r="E2690" t="s">
        <v>2271</v>
      </c>
      <c r="F2690" t="s">
        <v>2287</v>
      </c>
      <c r="G2690" s="4">
        <v>1</v>
      </c>
      <c r="H2690" t="s">
        <v>2519</v>
      </c>
    </row>
    <row r="2691" spans="1:8" x14ac:dyDescent="0.35">
      <c r="A2691" t="s">
        <v>1901</v>
      </c>
      <c r="B2691" t="s">
        <v>2264</v>
      </c>
      <c r="C2691">
        <v>1</v>
      </c>
      <c r="D2691">
        <v>-306.49</v>
      </c>
      <c r="E2691" t="s">
        <v>2271</v>
      </c>
      <c r="F2691" t="s">
        <v>2272</v>
      </c>
      <c r="G2691" s="4">
        <v>1</v>
      </c>
      <c r="H2691" t="s">
        <v>2520</v>
      </c>
    </row>
    <row r="2692" spans="1:8" x14ac:dyDescent="0.35">
      <c r="A2692" t="s">
        <v>1901</v>
      </c>
      <c r="B2692" t="s">
        <v>2264</v>
      </c>
      <c r="C2692">
        <v>1</v>
      </c>
      <c r="D2692">
        <v>-304.15300000000002</v>
      </c>
      <c r="E2692" t="s">
        <v>2265</v>
      </c>
      <c r="F2692" t="s">
        <v>2300</v>
      </c>
      <c r="G2692" s="4">
        <v>1</v>
      </c>
      <c r="H2692" t="s">
        <v>2521</v>
      </c>
    </row>
    <row r="2693" spans="1:8" x14ac:dyDescent="0.35">
      <c r="A2693" t="s">
        <v>1901</v>
      </c>
      <c r="B2693" t="s">
        <v>2264</v>
      </c>
      <c r="C2693">
        <v>1</v>
      </c>
      <c r="D2693">
        <v>-301.416</v>
      </c>
      <c r="E2693" t="s">
        <v>2271</v>
      </c>
      <c r="F2693" t="s">
        <v>2294</v>
      </c>
      <c r="G2693" s="4">
        <v>1</v>
      </c>
      <c r="H2693" t="s">
        <v>267</v>
      </c>
    </row>
    <row r="2694" spans="1:8" x14ac:dyDescent="0.35">
      <c r="A2694" t="s">
        <v>1901</v>
      </c>
      <c r="B2694" t="s">
        <v>2264</v>
      </c>
      <c r="C2694">
        <v>1</v>
      </c>
      <c r="D2694">
        <v>-301.29899999999998</v>
      </c>
      <c r="E2694" t="s">
        <v>2265</v>
      </c>
      <c r="F2694" t="s">
        <v>2274</v>
      </c>
      <c r="G2694" s="4">
        <v>1</v>
      </c>
      <c r="H2694" t="s">
        <v>2522</v>
      </c>
    </row>
    <row r="2695" spans="1:8" x14ac:dyDescent="0.35">
      <c r="A2695" t="s">
        <v>1901</v>
      </c>
      <c r="B2695" t="s">
        <v>2264</v>
      </c>
      <c r="C2695">
        <v>1</v>
      </c>
      <c r="D2695">
        <v>-298.38099999999997</v>
      </c>
      <c r="E2695" t="s">
        <v>2271</v>
      </c>
      <c r="F2695" t="s">
        <v>2287</v>
      </c>
      <c r="G2695" s="4">
        <v>1</v>
      </c>
      <c r="H2695" t="s">
        <v>2523</v>
      </c>
    </row>
    <row r="2696" spans="1:8" x14ac:dyDescent="0.35">
      <c r="A2696" t="s">
        <v>1901</v>
      </c>
      <c r="B2696" t="s">
        <v>2264</v>
      </c>
      <c r="C2696">
        <v>1</v>
      </c>
      <c r="D2696">
        <v>-296.92500000000001</v>
      </c>
      <c r="E2696" t="s">
        <v>2267</v>
      </c>
      <c r="F2696" t="s">
        <v>2276</v>
      </c>
      <c r="G2696" s="4">
        <v>1</v>
      </c>
      <c r="H2696" t="s">
        <v>2524</v>
      </c>
    </row>
    <row r="2697" spans="1:8" x14ac:dyDescent="0.35">
      <c r="A2697" t="s">
        <v>1901</v>
      </c>
      <c r="B2697" t="s">
        <v>2264</v>
      </c>
      <c r="C2697">
        <v>1</v>
      </c>
      <c r="D2697">
        <v>-296.55500000000001</v>
      </c>
      <c r="E2697" t="s">
        <v>2271</v>
      </c>
      <c r="F2697" t="s">
        <v>2278</v>
      </c>
      <c r="G2697" s="4">
        <v>1</v>
      </c>
      <c r="H2697" t="s">
        <v>267</v>
      </c>
    </row>
    <row r="2698" spans="1:8" x14ac:dyDescent="0.35">
      <c r="A2698" t="s">
        <v>1901</v>
      </c>
      <c r="B2698" t="s">
        <v>2264</v>
      </c>
      <c r="C2698">
        <v>1</v>
      </c>
      <c r="D2698">
        <v>-296.04500000000002</v>
      </c>
      <c r="E2698" t="s">
        <v>2265</v>
      </c>
      <c r="F2698" t="s">
        <v>2266</v>
      </c>
      <c r="G2698" s="4">
        <v>1</v>
      </c>
      <c r="H2698" t="s">
        <v>2525</v>
      </c>
    </row>
    <row r="2699" spans="1:8" x14ac:dyDescent="0.35">
      <c r="A2699" t="s">
        <v>1901</v>
      </c>
      <c r="B2699" t="s">
        <v>2264</v>
      </c>
      <c r="C2699">
        <v>1</v>
      </c>
      <c r="D2699">
        <v>-291.40100000000001</v>
      </c>
      <c r="E2699" t="s">
        <v>2267</v>
      </c>
      <c r="F2699" t="s">
        <v>2276</v>
      </c>
      <c r="G2699" s="4">
        <v>1</v>
      </c>
      <c r="H2699" t="s">
        <v>2526</v>
      </c>
    </row>
    <row r="2700" spans="1:8" x14ac:dyDescent="0.35">
      <c r="A2700" t="s">
        <v>1901</v>
      </c>
      <c r="B2700" t="s">
        <v>2264</v>
      </c>
      <c r="C2700">
        <v>1</v>
      </c>
      <c r="D2700">
        <v>-287.97300000000001</v>
      </c>
      <c r="E2700" t="s">
        <v>2271</v>
      </c>
      <c r="F2700" t="s">
        <v>2287</v>
      </c>
      <c r="G2700" s="4">
        <v>1</v>
      </c>
      <c r="H2700" t="s">
        <v>2527</v>
      </c>
    </row>
    <row r="2701" spans="1:8" x14ac:dyDescent="0.35">
      <c r="A2701" t="s">
        <v>1901</v>
      </c>
      <c r="B2701" t="s">
        <v>2264</v>
      </c>
      <c r="C2701">
        <v>1</v>
      </c>
      <c r="D2701">
        <v>-287.43200000000002</v>
      </c>
      <c r="E2701" t="s">
        <v>2265</v>
      </c>
      <c r="F2701" t="s">
        <v>2266</v>
      </c>
      <c r="G2701" s="4">
        <v>1</v>
      </c>
      <c r="H2701" t="s">
        <v>267</v>
      </c>
    </row>
    <row r="2702" spans="1:8" x14ac:dyDescent="0.35">
      <c r="A2702" t="s">
        <v>1901</v>
      </c>
      <c r="B2702" t="s">
        <v>2264</v>
      </c>
      <c r="C2702">
        <v>1</v>
      </c>
      <c r="D2702">
        <v>-285.200999999999</v>
      </c>
      <c r="E2702" t="s">
        <v>2265</v>
      </c>
      <c r="F2702" t="s">
        <v>2300</v>
      </c>
      <c r="G2702" s="4">
        <v>1</v>
      </c>
      <c r="H2702" t="s">
        <v>310</v>
      </c>
    </row>
    <row r="2703" spans="1:8" x14ac:dyDescent="0.35">
      <c r="A2703" t="s">
        <v>1901</v>
      </c>
      <c r="B2703" t="s">
        <v>2264</v>
      </c>
      <c r="C2703">
        <v>1</v>
      </c>
      <c r="D2703">
        <v>-281.26</v>
      </c>
      <c r="E2703" t="s">
        <v>2265</v>
      </c>
      <c r="F2703" t="s">
        <v>2274</v>
      </c>
      <c r="G2703" s="4">
        <v>1</v>
      </c>
      <c r="H2703" t="s">
        <v>2528</v>
      </c>
    </row>
    <row r="2704" spans="1:8" x14ac:dyDescent="0.35">
      <c r="A2704" t="s">
        <v>1901</v>
      </c>
      <c r="B2704" t="s">
        <v>2264</v>
      </c>
      <c r="C2704">
        <v>1</v>
      </c>
      <c r="D2704">
        <v>-276.97000000000003</v>
      </c>
      <c r="E2704" t="s">
        <v>2267</v>
      </c>
      <c r="F2704" t="s">
        <v>2280</v>
      </c>
      <c r="G2704" s="4">
        <v>1</v>
      </c>
      <c r="H2704" t="s">
        <v>2529</v>
      </c>
    </row>
    <row r="2705" spans="1:8" x14ac:dyDescent="0.35">
      <c r="A2705" t="s">
        <v>1901</v>
      </c>
      <c r="B2705" t="s">
        <v>2264</v>
      </c>
      <c r="C2705">
        <v>1</v>
      </c>
      <c r="D2705">
        <v>-276.69900000000001</v>
      </c>
      <c r="E2705" t="s">
        <v>2267</v>
      </c>
      <c r="F2705" t="s">
        <v>2282</v>
      </c>
      <c r="G2705" s="4">
        <v>1</v>
      </c>
      <c r="H2705" t="s">
        <v>2530</v>
      </c>
    </row>
    <row r="2706" spans="1:8" x14ac:dyDescent="0.35">
      <c r="A2706" t="s">
        <v>1901</v>
      </c>
      <c r="B2706" t="s">
        <v>2264</v>
      </c>
      <c r="C2706">
        <v>1</v>
      </c>
      <c r="D2706">
        <v>-276.34100000000001</v>
      </c>
      <c r="E2706" t="s">
        <v>2267</v>
      </c>
      <c r="F2706" t="s">
        <v>2276</v>
      </c>
      <c r="G2706" s="4">
        <v>1</v>
      </c>
      <c r="H2706" t="s">
        <v>2531</v>
      </c>
    </row>
    <row r="2707" spans="1:8" x14ac:dyDescent="0.35">
      <c r="A2707" t="s">
        <v>1901</v>
      </c>
      <c r="B2707" t="s">
        <v>2264</v>
      </c>
      <c r="C2707">
        <v>1</v>
      </c>
      <c r="D2707">
        <v>-274.16500000000002</v>
      </c>
      <c r="E2707" t="s">
        <v>2265</v>
      </c>
      <c r="F2707" t="s">
        <v>2266</v>
      </c>
      <c r="G2707" s="4">
        <v>1</v>
      </c>
      <c r="H2707" t="s">
        <v>2532</v>
      </c>
    </row>
    <row r="2708" spans="1:8" x14ac:dyDescent="0.35">
      <c r="A2708" t="s">
        <v>1901</v>
      </c>
      <c r="B2708" t="s">
        <v>2264</v>
      </c>
      <c r="C2708">
        <v>1</v>
      </c>
      <c r="D2708">
        <v>-273.83</v>
      </c>
      <c r="E2708" t="s">
        <v>2271</v>
      </c>
      <c r="F2708" t="s">
        <v>2278</v>
      </c>
      <c r="G2708" s="4">
        <v>1</v>
      </c>
      <c r="H2708" t="s">
        <v>2314</v>
      </c>
    </row>
    <row r="2709" spans="1:8" x14ac:dyDescent="0.35">
      <c r="A2709" t="s">
        <v>1901</v>
      </c>
      <c r="B2709" t="s">
        <v>2264</v>
      </c>
      <c r="C2709">
        <v>1</v>
      </c>
      <c r="D2709">
        <v>-268.74200000000002</v>
      </c>
      <c r="E2709" t="s">
        <v>2265</v>
      </c>
      <c r="F2709" t="s">
        <v>2289</v>
      </c>
      <c r="G2709" s="4">
        <v>1</v>
      </c>
      <c r="H2709" t="s">
        <v>2533</v>
      </c>
    </row>
    <row r="2710" spans="1:8" x14ac:dyDescent="0.35">
      <c r="A2710" t="s">
        <v>1901</v>
      </c>
      <c r="B2710" t="s">
        <v>2264</v>
      </c>
      <c r="C2710">
        <v>1</v>
      </c>
      <c r="D2710">
        <v>-266.24299999999999</v>
      </c>
      <c r="E2710" t="s">
        <v>2271</v>
      </c>
      <c r="F2710" t="s">
        <v>2294</v>
      </c>
      <c r="G2710" s="4">
        <v>1</v>
      </c>
      <c r="H2710" t="s">
        <v>68</v>
      </c>
    </row>
    <row r="2711" spans="1:8" x14ac:dyDescent="0.35">
      <c r="A2711" t="s">
        <v>1901</v>
      </c>
      <c r="B2711" t="s">
        <v>2264</v>
      </c>
      <c r="C2711">
        <v>1</v>
      </c>
      <c r="D2711">
        <v>-261.51799999999997</v>
      </c>
      <c r="E2711" t="s">
        <v>2267</v>
      </c>
      <c r="F2711" t="s">
        <v>2268</v>
      </c>
      <c r="G2711" s="4">
        <v>1</v>
      </c>
      <c r="H2711" t="s">
        <v>2534</v>
      </c>
    </row>
    <row r="2712" spans="1:8" x14ac:dyDescent="0.35">
      <c r="A2712" t="s">
        <v>1901</v>
      </c>
      <c r="B2712" t="s">
        <v>2264</v>
      </c>
      <c r="C2712">
        <v>1</v>
      </c>
      <c r="D2712">
        <v>-260.36099999999999</v>
      </c>
      <c r="E2712" t="s">
        <v>2265</v>
      </c>
      <c r="F2712" t="s">
        <v>2289</v>
      </c>
      <c r="G2712" s="4">
        <v>1</v>
      </c>
      <c r="H2712" t="s">
        <v>2535</v>
      </c>
    </row>
    <row r="2713" spans="1:8" x14ac:dyDescent="0.35">
      <c r="A2713" t="s">
        <v>1901</v>
      </c>
      <c r="B2713" t="s">
        <v>2264</v>
      </c>
      <c r="C2713">
        <v>1</v>
      </c>
      <c r="D2713">
        <v>-259.87200000000001</v>
      </c>
      <c r="E2713" t="s">
        <v>2271</v>
      </c>
      <c r="F2713" t="s">
        <v>2272</v>
      </c>
      <c r="G2713" s="4">
        <v>1</v>
      </c>
      <c r="H2713" t="s">
        <v>2536</v>
      </c>
    </row>
    <row r="2714" spans="1:8" x14ac:dyDescent="0.35">
      <c r="A2714" t="s">
        <v>1901</v>
      </c>
      <c r="B2714" t="s">
        <v>2264</v>
      </c>
      <c r="C2714">
        <v>1</v>
      </c>
      <c r="D2714">
        <v>-258.15899999999999</v>
      </c>
      <c r="E2714" t="s">
        <v>2271</v>
      </c>
      <c r="F2714" t="s">
        <v>2287</v>
      </c>
      <c r="G2714" s="4">
        <v>1</v>
      </c>
      <c r="H2714" t="s">
        <v>2537</v>
      </c>
    </row>
    <row r="2715" spans="1:8" x14ac:dyDescent="0.35">
      <c r="A2715" t="s">
        <v>1901</v>
      </c>
      <c r="B2715" t="s">
        <v>2264</v>
      </c>
      <c r="C2715">
        <v>1</v>
      </c>
      <c r="D2715">
        <v>-252.584</v>
      </c>
      <c r="E2715" t="s">
        <v>2265</v>
      </c>
      <c r="F2715" t="s">
        <v>2266</v>
      </c>
      <c r="G2715" s="4">
        <v>1</v>
      </c>
      <c r="H2715" t="s">
        <v>2538</v>
      </c>
    </row>
    <row r="2716" spans="1:8" x14ac:dyDescent="0.35">
      <c r="A2716" t="s">
        <v>1901</v>
      </c>
      <c r="B2716" t="s">
        <v>2264</v>
      </c>
      <c r="C2716">
        <v>1</v>
      </c>
      <c r="D2716">
        <v>-245.28099999999901</v>
      </c>
      <c r="E2716" t="s">
        <v>2265</v>
      </c>
      <c r="F2716" t="s">
        <v>2300</v>
      </c>
      <c r="G2716" s="4">
        <v>1</v>
      </c>
      <c r="H2716" t="s">
        <v>2539</v>
      </c>
    </row>
    <row r="2717" spans="1:8" x14ac:dyDescent="0.35">
      <c r="A2717" t="s">
        <v>1901</v>
      </c>
      <c r="B2717" t="s">
        <v>2264</v>
      </c>
      <c r="C2717">
        <v>1</v>
      </c>
      <c r="D2717">
        <v>-242.39699999999999</v>
      </c>
      <c r="E2717" t="s">
        <v>2265</v>
      </c>
      <c r="F2717" t="s">
        <v>2289</v>
      </c>
      <c r="G2717" s="4">
        <v>1</v>
      </c>
      <c r="H2717" t="s">
        <v>2540</v>
      </c>
    </row>
    <row r="2718" spans="1:8" x14ac:dyDescent="0.35">
      <c r="A2718" t="s">
        <v>1901</v>
      </c>
      <c r="B2718" t="s">
        <v>2264</v>
      </c>
      <c r="C2718">
        <v>1</v>
      </c>
      <c r="D2718">
        <v>-237.71599999999901</v>
      </c>
      <c r="E2718" t="s">
        <v>2265</v>
      </c>
      <c r="F2718" t="s">
        <v>2289</v>
      </c>
      <c r="G2718" s="4">
        <v>1</v>
      </c>
      <c r="H2718" t="s">
        <v>608</v>
      </c>
    </row>
    <row r="2719" spans="1:8" x14ac:dyDescent="0.35">
      <c r="A2719" t="s">
        <v>1901</v>
      </c>
      <c r="B2719" t="s">
        <v>2264</v>
      </c>
      <c r="C2719">
        <v>1</v>
      </c>
      <c r="D2719">
        <v>-237.29300000000001</v>
      </c>
      <c r="E2719" t="s">
        <v>2267</v>
      </c>
      <c r="F2719" t="s">
        <v>2276</v>
      </c>
      <c r="G2719" s="4">
        <v>1</v>
      </c>
      <c r="H2719" t="s">
        <v>2541</v>
      </c>
    </row>
    <row r="2720" spans="1:8" x14ac:dyDescent="0.35">
      <c r="A2720" t="s">
        <v>1901</v>
      </c>
      <c r="B2720" t="s">
        <v>2264</v>
      </c>
      <c r="C2720">
        <v>1</v>
      </c>
      <c r="D2720">
        <v>-231.101</v>
      </c>
      <c r="E2720" t="s">
        <v>2265</v>
      </c>
      <c r="F2720" t="s">
        <v>2266</v>
      </c>
      <c r="G2720" s="4">
        <v>1</v>
      </c>
      <c r="H2720" t="s">
        <v>2542</v>
      </c>
    </row>
    <row r="2721" spans="1:8" x14ac:dyDescent="0.35">
      <c r="A2721" t="s">
        <v>1901</v>
      </c>
      <c r="B2721" t="s">
        <v>2264</v>
      </c>
      <c r="C2721">
        <v>1</v>
      </c>
      <c r="D2721">
        <v>-224.02799999999999</v>
      </c>
      <c r="E2721" t="s">
        <v>2265</v>
      </c>
      <c r="F2721" t="s">
        <v>2274</v>
      </c>
      <c r="G2721" s="4">
        <v>1</v>
      </c>
      <c r="H2721" t="s">
        <v>2543</v>
      </c>
    </row>
    <row r="2722" spans="1:8" x14ac:dyDescent="0.35">
      <c r="A2722" t="s">
        <v>1901</v>
      </c>
      <c r="B2722" t="s">
        <v>2264</v>
      </c>
      <c r="C2722">
        <v>1</v>
      </c>
      <c r="D2722">
        <v>-223.99700000000001</v>
      </c>
      <c r="E2722" t="s">
        <v>2265</v>
      </c>
      <c r="F2722" t="s">
        <v>2266</v>
      </c>
      <c r="G2722" s="4">
        <v>1</v>
      </c>
      <c r="H2722" t="s">
        <v>2544</v>
      </c>
    </row>
    <row r="2723" spans="1:8" x14ac:dyDescent="0.35">
      <c r="A2723" t="s">
        <v>1901</v>
      </c>
      <c r="B2723" t="s">
        <v>2264</v>
      </c>
      <c r="C2723">
        <v>1</v>
      </c>
      <c r="D2723">
        <v>-220.804</v>
      </c>
      <c r="E2723" t="s">
        <v>2267</v>
      </c>
      <c r="F2723" t="s">
        <v>2268</v>
      </c>
      <c r="G2723" s="4">
        <v>1</v>
      </c>
      <c r="H2723" t="s">
        <v>2545</v>
      </c>
    </row>
    <row r="2724" spans="1:8" x14ac:dyDescent="0.35">
      <c r="A2724" t="s">
        <v>1901</v>
      </c>
      <c r="B2724" t="s">
        <v>2264</v>
      </c>
      <c r="C2724">
        <v>1</v>
      </c>
      <c r="D2724">
        <v>-220.428</v>
      </c>
      <c r="E2724" t="s">
        <v>2265</v>
      </c>
      <c r="F2724" t="s">
        <v>2289</v>
      </c>
      <c r="G2724" s="4">
        <v>1</v>
      </c>
      <c r="H2724" t="s">
        <v>2546</v>
      </c>
    </row>
    <row r="2725" spans="1:8" x14ac:dyDescent="0.35">
      <c r="A2725" t="s">
        <v>1901</v>
      </c>
      <c r="B2725" t="s">
        <v>2264</v>
      </c>
      <c r="C2725">
        <v>1</v>
      </c>
      <c r="D2725">
        <v>-216.65700000000001</v>
      </c>
      <c r="E2725" t="s">
        <v>2265</v>
      </c>
      <c r="F2725" t="s">
        <v>2300</v>
      </c>
      <c r="G2725" s="4">
        <v>1</v>
      </c>
      <c r="H2725" t="s">
        <v>2547</v>
      </c>
    </row>
    <row r="2726" spans="1:8" x14ac:dyDescent="0.35">
      <c r="A2726" t="s">
        <v>1901</v>
      </c>
      <c r="B2726" t="s">
        <v>2264</v>
      </c>
      <c r="C2726">
        <v>1</v>
      </c>
      <c r="D2726">
        <v>-211.72</v>
      </c>
      <c r="E2726" t="s">
        <v>2267</v>
      </c>
      <c r="F2726" t="s">
        <v>2282</v>
      </c>
      <c r="G2726" s="4">
        <v>1</v>
      </c>
      <c r="H2726" t="s">
        <v>2548</v>
      </c>
    </row>
    <row r="2727" spans="1:8" x14ac:dyDescent="0.35">
      <c r="A2727" t="s">
        <v>1901</v>
      </c>
      <c r="B2727" t="s">
        <v>2264</v>
      </c>
      <c r="C2727">
        <v>1</v>
      </c>
      <c r="D2727">
        <v>-210.69900000000001</v>
      </c>
      <c r="E2727" t="s">
        <v>2271</v>
      </c>
      <c r="F2727" t="s">
        <v>2287</v>
      </c>
      <c r="G2727" s="4">
        <v>1</v>
      </c>
      <c r="H2727" t="s">
        <v>2549</v>
      </c>
    </row>
    <row r="2728" spans="1:8" x14ac:dyDescent="0.35">
      <c r="A2728" t="s">
        <v>1901</v>
      </c>
      <c r="B2728" t="s">
        <v>2264</v>
      </c>
      <c r="C2728">
        <v>1</v>
      </c>
      <c r="D2728">
        <v>-210.429</v>
      </c>
      <c r="E2728" t="s">
        <v>2267</v>
      </c>
      <c r="F2728" t="s">
        <v>2276</v>
      </c>
      <c r="G2728" s="4">
        <v>1</v>
      </c>
      <c r="H2728" t="s">
        <v>2550</v>
      </c>
    </row>
    <row r="2729" spans="1:8" x14ac:dyDescent="0.35">
      <c r="A2729" t="s">
        <v>1901</v>
      </c>
      <c r="B2729" t="s">
        <v>2264</v>
      </c>
      <c r="C2729">
        <v>1</v>
      </c>
      <c r="D2729">
        <v>-207.68</v>
      </c>
      <c r="E2729" t="s">
        <v>2265</v>
      </c>
      <c r="F2729" t="s">
        <v>2289</v>
      </c>
      <c r="G2729" s="4">
        <v>1</v>
      </c>
      <c r="H2729" t="s">
        <v>2551</v>
      </c>
    </row>
    <row r="2730" spans="1:8" x14ac:dyDescent="0.35">
      <c r="A2730" t="s">
        <v>1901</v>
      </c>
      <c r="B2730" t="s">
        <v>2264</v>
      </c>
      <c r="C2730">
        <v>1</v>
      </c>
      <c r="D2730">
        <v>-201.67599999999999</v>
      </c>
      <c r="E2730" t="s">
        <v>2267</v>
      </c>
      <c r="F2730" t="s">
        <v>2268</v>
      </c>
      <c r="G2730" s="4">
        <v>1</v>
      </c>
      <c r="H2730" t="s">
        <v>2552</v>
      </c>
    </row>
    <row r="2731" spans="1:8" x14ac:dyDescent="0.35">
      <c r="A2731" t="s">
        <v>1901</v>
      </c>
      <c r="B2731" t="s">
        <v>2264</v>
      </c>
      <c r="C2731">
        <v>1</v>
      </c>
      <c r="D2731">
        <v>-200.30599999999899</v>
      </c>
      <c r="E2731" t="s">
        <v>2265</v>
      </c>
      <c r="F2731" t="s">
        <v>2266</v>
      </c>
      <c r="G2731" s="4">
        <v>1</v>
      </c>
      <c r="H2731" t="s">
        <v>2553</v>
      </c>
    </row>
    <row r="2732" spans="1:8" x14ac:dyDescent="0.35">
      <c r="A2732" t="s">
        <v>1901</v>
      </c>
      <c r="B2732" t="s">
        <v>2264</v>
      </c>
      <c r="C2732">
        <v>1</v>
      </c>
      <c r="D2732">
        <v>-191.64699999999999</v>
      </c>
      <c r="E2732" t="s">
        <v>2265</v>
      </c>
      <c r="F2732" t="s">
        <v>2289</v>
      </c>
      <c r="G2732" s="4">
        <v>1</v>
      </c>
      <c r="H2732" t="s">
        <v>2554</v>
      </c>
    </row>
    <row r="2733" spans="1:8" x14ac:dyDescent="0.35">
      <c r="A2733" t="s">
        <v>1901</v>
      </c>
      <c r="B2733" t="s">
        <v>2264</v>
      </c>
      <c r="C2733">
        <v>1</v>
      </c>
      <c r="D2733">
        <v>-182.33599999999899</v>
      </c>
      <c r="E2733" t="s">
        <v>2267</v>
      </c>
      <c r="F2733" t="s">
        <v>2276</v>
      </c>
      <c r="G2733" s="4">
        <v>1</v>
      </c>
      <c r="H2733" t="s">
        <v>2555</v>
      </c>
    </row>
    <row r="2734" spans="1:8" x14ac:dyDescent="0.35">
      <c r="A2734" t="s">
        <v>1901</v>
      </c>
      <c r="B2734" t="s">
        <v>2264</v>
      </c>
      <c r="C2734">
        <v>1</v>
      </c>
      <c r="D2734">
        <v>-180.68199999999999</v>
      </c>
      <c r="E2734" t="s">
        <v>2265</v>
      </c>
      <c r="F2734" t="s">
        <v>2274</v>
      </c>
      <c r="G2734" s="4">
        <v>1</v>
      </c>
      <c r="H2734" t="s">
        <v>2556</v>
      </c>
    </row>
    <row r="2735" spans="1:8" x14ac:dyDescent="0.35">
      <c r="A2735" t="s">
        <v>1901</v>
      </c>
      <c r="B2735" t="s">
        <v>2264</v>
      </c>
      <c r="C2735">
        <v>1</v>
      </c>
      <c r="D2735">
        <v>-179.77799999999999</v>
      </c>
      <c r="E2735" t="s">
        <v>2265</v>
      </c>
      <c r="F2735" t="s">
        <v>2300</v>
      </c>
      <c r="G2735" s="4">
        <v>1</v>
      </c>
      <c r="H2735" t="s">
        <v>2557</v>
      </c>
    </row>
    <row r="2736" spans="1:8" x14ac:dyDescent="0.35">
      <c r="A2736" t="s">
        <v>1901</v>
      </c>
      <c r="B2736" t="s">
        <v>2264</v>
      </c>
      <c r="C2736">
        <v>1</v>
      </c>
      <c r="D2736">
        <v>-179.541</v>
      </c>
      <c r="E2736" t="s">
        <v>2265</v>
      </c>
      <c r="F2736" t="s">
        <v>2289</v>
      </c>
      <c r="G2736" s="4">
        <v>1</v>
      </c>
      <c r="H2736" t="s">
        <v>2558</v>
      </c>
    </row>
    <row r="2737" spans="1:8" x14ac:dyDescent="0.35">
      <c r="A2737" t="s">
        <v>1901</v>
      </c>
      <c r="B2737" t="s">
        <v>2264</v>
      </c>
      <c r="C2737">
        <v>1</v>
      </c>
      <c r="D2737">
        <v>-178.90299999999999</v>
      </c>
      <c r="E2737" t="s">
        <v>2265</v>
      </c>
      <c r="F2737" t="s">
        <v>2266</v>
      </c>
      <c r="G2737" s="4">
        <v>1</v>
      </c>
      <c r="H2737" t="s">
        <v>2559</v>
      </c>
    </row>
    <row r="2738" spans="1:8" x14ac:dyDescent="0.35">
      <c r="A2738" t="s">
        <v>1901</v>
      </c>
      <c r="B2738" t="s">
        <v>2264</v>
      </c>
      <c r="C2738">
        <v>1</v>
      </c>
      <c r="D2738">
        <v>-176.58199999999999</v>
      </c>
      <c r="E2738" t="s">
        <v>2271</v>
      </c>
      <c r="F2738" t="s">
        <v>2272</v>
      </c>
      <c r="G2738" s="4">
        <v>1</v>
      </c>
      <c r="H2738" t="s">
        <v>2560</v>
      </c>
    </row>
    <row r="2739" spans="1:8" x14ac:dyDescent="0.35">
      <c r="A2739" t="s">
        <v>1901</v>
      </c>
      <c r="B2739" t="s">
        <v>2264</v>
      </c>
      <c r="C2739">
        <v>1</v>
      </c>
      <c r="D2739">
        <v>-167.14599999999999</v>
      </c>
      <c r="E2739" t="s">
        <v>2271</v>
      </c>
      <c r="F2739" t="s">
        <v>2272</v>
      </c>
      <c r="G2739" s="4">
        <v>1</v>
      </c>
      <c r="H2739" t="s">
        <v>2561</v>
      </c>
    </row>
    <row r="2740" spans="1:8" x14ac:dyDescent="0.35">
      <c r="A2740" t="s">
        <v>1901</v>
      </c>
      <c r="B2740" t="s">
        <v>2264</v>
      </c>
      <c r="C2740">
        <v>1</v>
      </c>
      <c r="D2740">
        <v>-166.20599999999999</v>
      </c>
      <c r="E2740" t="s">
        <v>2265</v>
      </c>
      <c r="F2740" t="s">
        <v>2274</v>
      </c>
      <c r="G2740" s="4">
        <v>1</v>
      </c>
      <c r="H2740" t="s">
        <v>2562</v>
      </c>
    </row>
    <row r="2741" spans="1:8" x14ac:dyDescent="0.35">
      <c r="A2741" t="s">
        <v>1901</v>
      </c>
      <c r="B2741" t="s">
        <v>2264</v>
      </c>
      <c r="C2741">
        <v>1</v>
      </c>
      <c r="D2741">
        <v>-164.74299999999999</v>
      </c>
      <c r="E2741" t="s">
        <v>2265</v>
      </c>
      <c r="F2741" t="s">
        <v>2289</v>
      </c>
      <c r="G2741" s="4">
        <v>1</v>
      </c>
      <c r="H2741" t="s">
        <v>2563</v>
      </c>
    </row>
    <row r="2742" spans="1:8" x14ac:dyDescent="0.35">
      <c r="A2742" t="s">
        <v>1901</v>
      </c>
      <c r="B2742" t="s">
        <v>2264</v>
      </c>
      <c r="C2742">
        <v>1</v>
      </c>
      <c r="D2742">
        <v>-152.40799999999999</v>
      </c>
      <c r="E2742" t="s">
        <v>2267</v>
      </c>
      <c r="F2742" t="s">
        <v>2268</v>
      </c>
      <c r="G2742" s="4">
        <v>1</v>
      </c>
      <c r="H2742" t="s">
        <v>2564</v>
      </c>
    </row>
    <row r="2743" spans="1:8" x14ac:dyDescent="0.35">
      <c r="A2743" t="s">
        <v>1901</v>
      </c>
      <c r="B2743" t="s">
        <v>2264</v>
      </c>
      <c r="C2743">
        <v>1</v>
      </c>
      <c r="D2743">
        <v>-150.01300000000001</v>
      </c>
      <c r="E2743" t="s">
        <v>2267</v>
      </c>
      <c r="F2743" t="s">
        <v>2282</v>
      </c>
      <c r="G2743" s="4">
        <v>1</v>
      </c>
      <c r="H2743" t="s">
        <v>2565</v>
      </c>
    </row>
    <row r="2744" spans="1:8" x14ac:dyDescent="0.35">
      <c r="A2744" t="s">
        <v>1901</v>
      </c>
      <c r="B2744" t="s">
        <v>2264</v>
      </c>
      <c r="C2744">
        <v>1</v>
      </c>
      <c r="D2744">
        <v>-146.44499999999999</v>
      </c>
      <c r="E2744" t="s">
        <v>2265</v>
      </c>
      <c r="F2744" t="s">
        <v>2266</v>
      </c>
      <c r="G2744" s="4">
        <v>1</v>
      </c>
      <c r="H2744" t="s">
        <v>2566</v>
      </c>
    </row>
    <row r="2745" spans="1:8" x14ac:dyDescent="0.35">
      <c r="A2745" t="s">
        <v>1901</v>
      </c>
      <c r="B2745" t="s">
        <v>2264</v>
      </c>
      <c r="C2745">
        <v>1</v>
      </c>
      <c r="D2745">
        <v>-143.43700000000001</v>
      </c>
      <c r="E2745" t="s">
        <v>2267</v>
      </c>
      <c r="F2745" t="s">
        <v>2276</v>
      </c>
      <c r="G2745" s="4">
        <v>1</v>
      </c>
      <c r="H2745" t="b">
        <v>1</v>
      </c>
    </row>
    <row r="2746" spans="1:8" x14ac:dyDescent="0.35">
      <c r="A2746" t="s">
        <v>1901</v>
      </c>
      <c r="B2746" t="s">
        <v>2264</v>
      </c>
      <c r="C2746">
        <v>1</v>
      </c>
      <c r="D2746">
        <v>-140.76900000000001</v>
      </c>
      <c r="E2746" t="s">
        <v>2265</v>
      </c>
      <c r="F2746" t="s">
        <v>2300</v>
      </c>
      <c r="G2746" s="4">
        <v>1</v>
      </c>
      <c r="H2746" t="s">
        <v>2567</v>
      </c>
    </row>
    <row r="2747" spans="1:8" x14ac:dyDescent="0.35">
      <c r="A2747" t="s">
        <v>1901</v>
      </c>
      <c r="B2747" t="s">
        <v>2264</v>
      </c>
      <c r="C2747">
        <v>1</v>
      </c>
      <c r="D2747">
        <v>-138.98599999999999</v>
      </c>
      <c r="E2747" t="s">
        <v>2271</v>
      </c>
      <c r="F2747" t="s">
        <v>2278</v>
      </c>
      <c r="G2747" s="4">
        <v>1</v>
      </c>
      <c r="H2747" t="s">
        <v>2568</v>
      </c>
    </row>
    <row r="2748" spans="1:8" x14ac:dyDescent="0.35">
      <c r="A2748" t="s">
        <v>1901</v>
      </c>
      <c r="B2748" t="s">
        <v>2264</v>
      </c>
      <c r="C2748">
        <v>1</v>
      </c>
      <c r="D2748">
        <v>-135.17699999999999</v>
      </c>
      <c r="E2748" t="s">
        <v>2271</v>
      </c>
      <c r="F2748" t="s">
        <v>2287</v>
      </c>
      <c r="G2748" s="4">
        <v>1</v>
      </c>
      <c r="H2748" t="s">
        <v>2569</v>
      </c>
    </row>
    <row r="2749" spans="1:8" x14ac:dyDescent="0.35">
      <c r="A2749" t="s">
        <v>1901</v>
      </c>
      <c r="B2749" t="s">
        <v>2264</v>
      </c>
      <c r="C2749">
        <v>1</v>
      </c>
      <c r="D2749">
        <v>-133.34799999999899</v>
      </c>
      <c r="E2749" t="s">
        <v>2267</v>
      </c>
      <c r="F2749" t="s">
        <v>2282</v>
      </c>
      <c r="G2749" s="4">
        <v>1</v>
      </c>
      <c r="H2749" t="s">
        <v>2570</v>
      </c>
    </row>
    <row r="2750" spans="1:8" x14ac:dyDescent="0.35">
      <c r="A2750" t="s">
        <v>1901</v>
      </c>
      <c r="B2750" t="s">
        <v>2264</v>
      </c>
      <c r="C2750">
        <v>1</v>
      </c>
      <c r="D2750">
        <v>-128.50299999999999</v>
      </c>
      <c r="E2750" t="s">
        <v>2265</v>
      </c>
      <c r="F2750" t="s">
        <v>2289</v>
      </c>
      <c r="G2750" s="4">
        <v>1</v>
      </c>
      <c r="H2750" t="s">
        <v>2571</v>
      </c>
    </row>
    <row r="2751" spans="1:8" x14ac:dyDescent="0.35">
      <c r="A2751" t="s">
        <v>1901</v>
      </c>
      <c r="B2751" t="s">
        <v>2264</v>
      </c>
      <c r="C2751">
        <v>1</v>
      </c>
      <c r="D2751">
        <v>-123.42100000000001</v>
      </c>
      <c r="E2751" t="s">
        <v>2267</v>
      </c>
      <c r="F2751" t="s">
        <v>2280</v>
      </c>
      <c r="G2751" s="4">
        <v>1</v>
      </c>
      <c r="H2751" t="s">
        <v>2572</v>
      </c>
    </row>
    <row r="2752" spans="1:8" x14ac:dyDescent="0.35">
      <c r="A2752" t="s">
        <v>1901</v>
      </c>
      <c r="B2752" t="s">
        <v>2264</v>
      </c>
      <c r="C2752">
        <v>1</v>
      </c>
      <c r="D2752">
        <v>-121.27500000000001</v>
      </c>
      <c r="E2752" t="s">
        <v>2271</v>
      </c>
      <c r="F2752" t="s">
        <v>2294</v>
      </c>
      <c r="G2752" s="4">
        <v>1</v>
      </c>
      <c r="H2752" t="s">
        <v>290</v>
      </c>
    </row>
    <row r="2753" spans="1:8" x14ac:dyDescent="0.35">
      <c r="A2753" t="s">
        <v>1901</v>
      </c>
      <c r="B2753" t="s">
        <v>2264</v>
      </c>
      <c r="C2753">
        <v>1</v>
      </c>
      <c r="D2753">
        <v>-121.006</v>
      </c>
      <c r="E2753" t="s">
        <v>2265</v>
      </c>
      <c r="F2753" t="s">
        <v>2274</v>
      </c>
      <c r="G2753" s="4">
        <v>1</v>
      </c>
      <c r="H2753" t="s">
        <v>2573</v>
      </c>
    </row>
    <row r="2754" spans="1:8" x14ac:dyDescent="0.35">
      <c r="A2754" t="s">
        <v>1901</v>
      </c>
      <c r="B2754" t="s">
        <v>2264</v>
      </c>
      <c r="C2754">
        <v>1</v>
      </c>
      <c r="D2754">
        <v>-120.41</v>
      </c>
      <c r="E2754" t="s">
        <v>2265</v>
      </c>
      <c r="F2754" t="s">
        <v>2266</v>
      </c>
      <c r="G2754" s="4">
        <v>1</v>
      </c>
      <c r="H2754" t="s">
        <v>2574</v>
      </c>
    </row>
    <row r="2755" spans="1:8" x14ac:dyDescent="0.35">
      <c r="A2755" t="s">
        <v>1901</v>
      </c>
      <c r="B2755" t="s">
        <v>2264</v>
      </c>
      <c r="C2755">
        <v>1</v>
      </c>
      <c r="D2755">
        <v>-119.142</v>
      </c>
      <c r="E2755" t="s">
        <v>2267</v>
      </c>
      <c r="F2755" t="s">
        <v>2268</v>
      </c>
      <c r="G2755" s="4">
        <v>1</v>
      </c>
      <c r="H2755" t="s">
        <v>2575</v>
      </c>
    </row>
    <row r="2756" spans="1:8" x14ac:dyDescent="0.35">
      <c r="A2756" t="s">
        <v>1901</v>
      </c>
      <c r="B2756" t="s">
        <v>2264</v>
      </c>
      <c r="C2756">
        <v>1</v>
      </c>
      <c r="D2756">
        <v>-113.82799999999899</v>
      </c>
      <c r="E2756" t="s">
        <v>2265</v>
      </c>
      <c r="F2756" t="s">
        <v>2266</v>
      </c>
      <c r="G2756" s="4">
        <v>1</v>
      </c>
      <c r="H2756" t="s">
        <v>2576</v>
      </c>
    </row>
    <row r="2757" spans="1:8" x14ac:dyDescent="0.35">
      <c r="A2757" t="s">
        <v>1901</v>
      </c>
      <c r="B2757" t="s">
        <v>2264</v>
      </c>
      <c r="C2757">
        <v>1</v>
      </c>
      <c r="D2757">
        <v>-112.89299999999901</v>
      </c>
      <c r="E2757" t="s">
        <v>2267</v>
      </c>
      <c r="F2757" t="s">
        <v>2276</v>
      </c>
      <c r="G2757" s="4">
        <v>1</v>
      </c>
      <c r="H2757" t="s">
        <v>2577</v>
      </c>
    </row>
    <row r="2758" spans="1:8" x14ac:dyDescent="0.35">
      <c r="A2758" t="s">
        <v>1901</v>
      </c>
      <c r="B2758" t="s">
        <v>2264</v>
      </c>
      <c r="C2758">
        <v>1</v>
      </c>
      <c r="D2758">
        <v>-110.148</v>
      </c>
      <c r="E2758" t="s">
        <v>2267</v>
      </c>
      <c r="F2758" t="s">
        <v>2282</v>
      </c>
      <c r="G2758" s="4">
        <v>1</v>
      </c>
      <c r="H2758" t="s">
        <v>2578</v>
      </c>
    </row>
    <row r="2759" spans="1:8" x14ac:dyDescent="0.35">
      <c r="A2759" t="s">
        <v>1901</v>
      </c>
      <c r="B2759" t="s">
        <v>2264</v>
      </c>
      <c r="C2759">
        <v>1</v>
      </c>
      <c r="D2759">
        <v>-109.97399999999899</v>
      </c>
      <c r="E2759" t="s">
        <v>2271</v>
      </c>
      <c r="F2759" t="s">
        <v>2272</v>
      </c>
      <c r="G2759" s="4">
        <v>1</v>
      </c>
      <c r="H2759" t="s">
        <v>2579</v>
      </c>
    </row>
    <row r="2760" spans="1:8" x14ac:dyDescent="0.35">
      <c r="A2760" t="s">
        <v>1901</v>
      </c>
      <c r="B2760" t="s">
        <v>2264</v>
      </c>
      <c r="C2760">
        <v>1</v>
      </c>
      <c r="D2760">
        <v>-106.74299999999999</v>
      </c>
      <c r="E2760" t="s">
        <v>2265</v>
      </c>
      <c r="F2760" t="s">
        <v>2266</v>
      </c>
      <c r="G2760" s="4">
        <v>1</v>
      </c>
      <c r="H2760" t="s">
        <v>2580</v>
      </c>
    </row>
    <row r="2761" spans="1:8" x14ac:dyDescent="0.35">
      <c r="A2761" t="s">
        <v>1901</v>
      </c>
      <c r="B2761" t="s">
        <v>2264</v>
      </c>
      <c r="C2761">
        <v>1</v>
      </c>
      <c r="D2761">
        <v>-105.081</v>
      </c>
      <c r="E2761" t="s">
        <v>2267</v>
      </c>
      <c r="F2761" t="s">
        <v>2282</v>
      </c>
      <c r="G2761" s="4">
        <v>1</v>
      </c>
      <c r="H2761" t="s">
        <v>2581</v>
      </c>
    </row>
    <row r="2762" spans="1:8" x14ac:dyDescent="0.35">
      <c r="A2762" t="s">
        <v>1901</v>
      </c>
      <c r="B2762" t="s">
        <v>2264</v>
      </c>
      <c r="C2762">
        <v>1</v>
      </c>
      <c r="D2762">
        <v>-103.431</v>
      </c>
      <c r="E2762" t="s">
        <v>2265</v>
      </c>
      <c r="F2762" t="s">
        <v>2289</v>
      </c>
      <c r="G2762" s="4">
        <v>1</v>
      </c>
      <c r="H2762" t="s">
        <v>2582</v>
      </c>
    </row>
    <row r="2763" spans="1:8" x14ac:dyDescent="0.35">
      <c r="A2763" t="s">
        <v>1901</v>
      </c>
      <c r="B2763" t="s">
        <v>2264</v>
      </c>
      <c r="C2763">
        <v>1</v>
      </c>
      <c r="D2763">
        <v>-100.367</v>
      </c>
      <c r="E2763" t="s">
        <v>2271</v>
      </c>
      <c r="F2763" t="s">
        <v>2287</v>
      </c>
      <c r="G2763" s="4">
        <v>1</v>
      </c>
      <c r="H2763" t="s">
        <v>2583</v>
      </c>
    </row>
    <row r="2764" spans="1:8" x14ac:dyDescent="0.35">
      <c r="A2764" t="s">
        <v>1901</v>
      </c>
      <c r="B2764" t="s">
        <v>2264</v>
      </c>
      <c r="C2764">
        <v>1</v>
      </c>
      <c r="D2764">
        <v>-99.436999999999998</v>
      </c>
      <c r="E2764" t="s">
        <v>2265</v>
      </c>
      <c r="F2764" t="s">
        <v>2266</v>
      </c>
      <c r="G2764" s="4">
        <v>1</v>
      </c>
      <c r="H2764" t="s">
        <v>2584</v>
      </c>
    </row>
    <row r="2765" spans="1:8" x14ac:dyDescent="0.35">
      <c r="A2765" t="s">
        <v>1901</v>
      </c>
      <c r="B2765" t="s">
        <v>2264</v>
      </c>
      <c r="C2765">
        <v>1</v>
      </c>
      <c r="D2765">
        <v>-96.974999999999994</v>
      </c>
      <c r="E2765" t="s">
        <v>2265</v>
      </c>
      <c r="F2765" t="s">
        <v>2289</v>
      </c>
      <c r="G2765" s="4">
        <v>1</v>
      </c>
      <c r="H2765" t="s">
        <v>1471</v>
      </c>
    </row>
    <row r="2766" spans="1:8" x14ac:dyDescent="0.35">
      <c r="A2766" t="s">
        <v>1901</v>
      </c>
      <c r="B2766" t="s">
        <v>2264</v>
      </c>
      <c r="C2766">
        <v>1</v>
      </c>
      <c r="D2766">
        <v>-94.438999999999993</v>
      </c>
      <c r="E2766" t="s">
        <v>2271</v>
      </c>
      <c r="F2766" t="s">
        <v>2278</v>
      </c>
      <c r="G2766" s="4">
        <v>1</v>
      </c>
      <c r="H2766" t="s">
        <v>267</v>
      </c>
    </row>
    <row r="2767" spans="1:8" x14ac:dyDescent="0.35">
      <c r="A2767" t="s">
        <v>1901</v>
      </c>
      <c r="B2767" t="s">
        <v>2264</v>
      </c>
      <c r="C2767">
        <v>1</v>
      </c>
      <c r="D2767">
        <v>-92.570999999999998</v>
      </c>
      <c r="E2767" t="s">
        <v>2267</v>
      </c>
      <c r="F2767" t="s">
        <v>2276</v>
      </c>
      <c r="G2767" s="4">
        <v>1</v>
      </c>
      <c r="H2767" t="s">
        <v>2585</v>
      </c>
    </row>
    <row r="2768" spans="1:8" x14ac:dyDescent="0.35">
      <c r="A2768" t="s">
        <v>1901</v>
      </c>
      <c r="B2768" t="s">
        <v>2264</v>
      </c>
      <c r="C2768">
        <v>1</v>
      </c>
      <c r="D2768">
        <v>-89.073999999999998</v>
      </c>
      <c r="E2768" t="s">
        <v>2271</v>
      </c>
      <c r="F2768" t="s">
        <v>2272</v>
      </c>
      <c r="G2768" s="4">
        <v>1</v>
      </c>
      <c r="H2768" t="s">
        <v>2586</v>
      </c>
    </row>
    <row r="2769" spans="1:8" x14ac:dyDescent="0.35">
      <c r="A2769" t="s">
        <v>1901</v>
      </c>
      <c r="B2769" t="s">
        <v>2264</v>
      </c>
      <c r="C2769">
        <v>1</v>
      </c>
      <c r="D2769">
        <v>-88.352999999999994</v>
      </c>
      <c r="E2769" t="s">
        <v>2265</v>
      </c>
      <c r="F2769" t="s">
        <v>2300</v>
      </c>
      <c r="G2769" s="4">
        <v>1</v>
      </c>
      <c r="H2769" t="s">
        <v>2587</v>
      </c>
    </row>
    <row r="2770" spans="1:8" x14ac:dyDescent="0.35">
      <c r="A2770" t="s">
        <v>1901</v>
      </c>
      <c r="B2770" t="s">
        <v>2264</v>
      </c>
      <c r="C2770">
        <v>1</v>
      </c>
      <c r="D2770">
        <v>-88.197000000000003</v>
      </c>
      <c r="E2770" t="s">
        <v>2265</v>
      </c>
      <c r="F2770" t="s">
        <v>2289</v>
      </c>
      <c r="G2770" s="4">
        <v>1</v>
      </c>
      <c r="H2770" t="s">
        <v>2588</v>
      </c>
    </row>
    <row r="2771" spans="1:8" x14ac:dyDescent="0.35">
      <c r="A2771" t="s">
        <v>1901</v>
      </c>
      <c r="B2771" t="s">
        <v>2264</v>
      </c>
      <c r="C2771">
        <v>1</v>
      </c>
      <c r="D2771">
        <v>-85.891000000000005</v>
      </c>
      <c r="E2771" t="s">
        <v>2265</v>
      </c>
      <c r="F2771" t="s">
        <v>2266</v>
      </c>
      <c r="G2771" s="4">
        <v>1</v>
      </c>
      <c r="H2771" t="s">
        <v>2589</v>
      </c>
    </row>
    <row r="2772" spans="1:8" x14ac:dyDescent="0.35">
      <c r="A2772" t="s">
        <v>1901</v>
      </c>
      <c r="B2772" t="s">
        <v>2264</v>
      </c>
      <c r="C2772">
        <v>1</v>
      </c>
      <c r="D2772">
        <v>-85.287999999999997</v>
      </c>
      <c r="E2772" t="s">
        <v>2267</v>
      </c>
      <c r="F2772" t="s">
        <v>2280</v>
      </c>
      <c r="G2772" s="4">
        <v>1</v>
      </c>
      <c r="H2772" t="s">
        <v>2590</v>
      </c>
    </row>
    <row r="2773" spans="1:8" x14ac:dyDescent="0.35">
      <c r="A2773" t="s">
        <v>1901</v>
      </c>
      <c r="B2773" t="s">
        <v>2264</v>
      </c>
      <c r="C2773">
        <v>1</v>
      </c>
      <c r="D2773">
        <v>-85.252999999999901</v>
      </c>
      <c r="E2773" t="s">
        <v>2267</v>
      </c>
      <c r="F2773" t="s">
        <v>2282</v>
      </c>
      <c r="G2773" s="4">
        <v>1</v>
      </c>
      <c r="H2773" t="s">
        <v>2591</v>
      </c>
    </row>
    <row r="2774" spans="1:8" x14ac:dyDescent="0.35">
      <c r="A2774" t="s">
        <v>1901</v>
      </c>
      <c r="B2774" t="s">
        <v>2264</v>
      </c>
      <c r="C2774">
        <v>1</v>
      </c>
      <c r="D2774">
        <v>-82.516000000000005</v>
      </c>
      <c r="E2774" t="s">
        <v>2267</v>
      </c>
      <c r="F2774" t="s">
        <v>2276</v>
      </c>
      <c r="G2774" s="4">
        <v>1</v>
      </c>
      <c r="H2774" t="s">
        <v>2592</v>
      </c>
    </row>
    <row r="2775" spans="1:8" x14ac:dyDescent="0.35">
      <c r="A2775" t="s">
        <v>1901</v>
      </c>
      <c r="B2775" t="s">
        <v>2264</v>
      </c>
      <c r="C2775">
        <v>1</v>
      </c>
      <c r="D2775">
        <v>-82.127999999999901</v>
      </c>
      <c r="E2775" t="s">
        <v>2267</v>
      </c>
      <c r="F2775" t="s">
        <v>2268</v>
      </c>
      <c r="G2775" s="4">
        <v>1</v>
      </c>
      <c r="H2775" t="s">
        <v>2593</v>
      </c>
    </row>
    <row r="2776" spans="1:8" x14ac:dyDescent="0.35">
      <c r="A2776" t="s">
        <v>1901</v>
      </c>
      <c r="B2776" t="s">
        <v>2264</v>
      </c>
      <c r="C2776">
        <v>1</v>
      </c>
      <c r="D2776">
        <v>-81.903999999999996</v>
      </c>
      <c r="E2776" t="s">
        <v>2271</v>
      </c>
      <c r="F2776" t="s">
        <v>2294</v>
      </c>
      <c r="G2776" s="4">
        <v>1</v>
      </c>
      <c r="H2776" t="s">
        <v>267</v>
      </c>
    </row>
    <row r="2777" spans="1:8" x14ac:dyDescent="0.35">
      <c r="A2777" t="s">
        <v>1901</v>
      </c>
      <c r="B2777" t="s">
        <v>2264</v>
      </c>
      <c r="C2777">
        <v>1</v>
      </c>
      <c r="D2777">
        <v>-81.141000000000005</v>
      </c>
      <c r="E2777" t="s">
        <v>2265</v>
      </c>
      <c r="F2777" t="s">
        <v>2266</v>
      </c>
      <c r="G2777" s="4">
        <v>1</v>
      </c>
      <c r="H2777" t="s">
        <v>2594</v>
      </c>
    </row>
    <row r="2778" spans="1:8" x14ac:dyDescent="0.35">
      <c r="A2778" t="s">
        <v>1901</v>
      </c>
      <c r="B2778" t="s">
        <v>2264</v>
      </c>
      <c r="C2778">
        <v>1</v>
      </c>
      <c r="D2778">
        <v>-80.635000000000005</v>
      </c>
      <c r="E2778" t="s">
        <v>2265</v>
      </c>
      <c r="F2778" t="s">
        <v>2300</v>
      </c>
      <c r="G2778" s="4">
        <v>1</v>
      </c>
      <c r="H2778" t="s">
        <v>2595</v>
      </c>
    </row>
    <row r="2779" spans="1:8" x14ac:dyDescent="0.35">
      <c r="A2779" t="s">
        <v>1901</v>
      </c>
      <c r="B2779" t="s">
        <v>2264</v>
      </c>
      <c r="C2779">
        <v>1</v>
      </c>
      <c r="D2779">
        <v>-78.58</v>
      </c>
      <c r="E2779" t="s">
        <v>2267</v>
      </c>
      <c r="F2779" t="s">
        <v>2282</v>
      </c>
      <c r="G2779" s="4">
        <v>1</v>
      </c>
      <c r="H2779" t="s">
        <v>2596</v>
      </c>
    </row>
    <row r="2780" spans="1:8" x14ac:dyDescent="0.35">
      <c r="A2780" t="s">
        <v>1901</v>
      </c>
      <c r="B2780" t="s">
        <v>2264</v>
      </c>
      <c r="C2780">
        <v>1</v>
      </c>
      <c r="D2780">
        <v>-77.667000000000002</v>
      </c>
      <c r="E2780" t="s">
        <v>2271</v>
      </c>
      <c r="F2780" t="s">
        <v>2287</v>
      </c>
      <c r="G2780" s="4">
        <v>1</v>
      </c>
      <c r="H2780" t="s">
        <v>2597</v>
      </c>
    </row>
    <row r="2781" spans="1:8" x14ac:dyDescent="0.35">
      <c r="A2781" t="s">
        <v>1901</v>
      </c>
      <c r="B2781" t="s">
        <v>2264</v>
      </c>
      <c r="C2781">
        <v>1</v>
      </c>
      <c r="D2781">
        <v>-76.075000000000003</v>
      </c>
      <c r="E2781" t="s">
        <v>2271</v>
      </c>
      <c r="F2781" t="s">
        <v>2278</v>
      </c>
      <c r="G2781" s="4">
        <v>1</v>
      </c>
      <c r="H2781" t="s">
        <v>68</v>
      </c>
    </row>
    <row r="2782" spans="1:8" x14ac:dyDescent="0.35">
      <c r="A2782" t="s">
        <v>1901</v>
      </c>
      <c r="B2782" t="s">
        <v>2264</v>
      </c>
      <c r="C2782">
        <v>1</v>
      </c>
      <c r="D2782">
        <v>-76.02</v>
      </c>
      <c r="E2782" t="s">
        <v>2267</v>
      </c>
      <c r="F2782" t="s">
        <v>2282</v>
      </c>
      <c r="G2782" s="4">
        <v>1</v>
      </c>
      <c r="H2782" t="s">
        <v>2598</v>
      </c>
    </row>
    <row r="2783" spans="1:8" x14ac:dyDescent="0.35">
      <c r="A2783" t="s">
        <v>1901</v>
      </c>
      <c r="B2783" t="s">
        <v>2264</v>
      </c>
      <c r="C2783">
        <v>1</v>
      </c>
      <c r="D2783">
        <v>-75.165000000000006</v>
      </c>
      <c r="E2783" t="s">
        <v>2267</v>
      </c>
      <c r="F2783" t="s">
        <v>2276</v>
      </c>
      <c r="G2783" s="4">
        <v>1</v>
      </c>
      <c r="H2783" t="s">
        <v>2599</v>
      </c>
    </row>
    <row r="2784" spans="1:8" x14ac:dyDescent="0.35">
      <c r="A2784" t="s">
        <v>1901</v>
      </c>
      <c r="B2784" t="s">
        <v>2264</v>
      </c>
      <c r="C2784">
        <v>1</v>
      </c>
      <c r="D2784">
        <v>-73.819999999999993</v>
      </c>
      <c r="E2784" t="s">
        <v>2265</v>
      </c>
      <c r="F2784" t="s">
        <v>2289</v>
      </c>
      <c r="G2784" s="4">
        <v>1</v>
      </c>
      <c r="H2784" t="s">
        <v>2600</v>
      </c>
    </row>
    <row r="2785" spans="1:8" x14ac:dyDescent="0.35">
      <c r="A2785" t="s">
        <v>1901</v>
      </c>
      <c r="B2785" t="s">
        <v>2264</v>
      </c>
      <c r="C2785">
        <v>1</v>
      </c>
      <c r="D2785">
        <v>-73.385999999999996</v>
      </c>
      <c r="E2785" t="s">
        <v>2271</v>
      </c>
      <c r="F2785" t="s">
        <v>2272</v>
      </c>
      <c r="G2785" s="4">
        <v>1</v>
      </c>
      <c r="H2785" t="s">
        <v>1282</v>
      </c>
    </row>
    <row r="2786" spans="1:8" x14ac:dyDescent="0.35">
      <c r="A2786" t="s">
        <v>1901</v>
      </c>
      <c r="B2786" t="s">
        <v>2264</v>
      </c>
      <c r="C2786">
        <v>1</v>
      </c>
      <c r="D2786">
        <v>-71.962999999999994</v>
      </c>
      <c r="E2786" t="s">
        <v>2265</v>
      </c>
      <c r="F2786" t="s">
        <v>2266</v>
      </c>
      <c r="G2786" s="4">
        <v>1</v>
      </c>
      <c r="H2786" t="s">
        <v>2601</v>
      </c>
    </row>
    <row r="2787" spans="1:8" x14ac:dyDescent="0.35">
      <c r="A2787" t="s">
        <v>1901</v>
      </c>
      <c r="B2787" t="s">
        <v>2264</v>
      </c>
      <c r="C2787">
        <v>1</v>
      </c>
      <c r="D2787">
        <v>7.1150000000000002</v>
      </c>
      <c r="E2787" t="s">
        <v>2265</v>
      </c>
      <c r="F2787" t="s">
        <v>2300</v>
      </c>
      <c r="G2787" s="4">
        <v>4</v>
      </c>
      <c r="H2787" t="s">
        <v>1569</v>
      </c>
    </row>
    <row r="2788" spans="1:8" x14ac:dyDescent="0.35">
      <c r="A2788" t="s">
        <v>1901</v>
      </c>
      <c r="B2788" t="s">
        <v>2264</v>
      </c>
      <c r="C2788">
        <v>1</v>
      </c>
      <c r="D2788">
        <v>12.595000000000001</v>
      </c>
      <c r="E2788" t="s">
        <v>2265</v>
      </c>
      <c r="F2788" t="s">
        <v>2266</v>
      </c>
      <c r="G2788" s="4">
        <v>3</v>
      </c>
      <c r="H2788" t="s">
        <v>2602</v>
      </c>
    </row>
    <row r="2789" spans="1:8" x14ac:dyDescent="0.35">
      <c r="A2789" t="s">
        <v>1901</v>
      </c>
      <c r="B2789" t="s">
        <v>2264</v>
      </c>
      <c r="C2789">
        <v>1</v>
      </c>
      <c r="D2789">
        <v>106.89</v>
      </c>
      <c r="E2789" t="s">
        <v>2267</v>
      </c>
      <c r="F2789" t="s">
        <v>2280</v>
      </c>
      <c r="G2789" s="4">
        <v>3</v>
      </c>
      <c r="H2789" t="s">
        <v>2603</v>
      </c>
    </row>
    <row r="2790" spans="1:8" x14ac:dyDescent="0.35">
      <c r="A2790" t="s">
        <v>1901</v>
      </c>
      <c r="B2790" t="s">
        <v>2264</v>
      </c>
      <c r="C2790">
        <v>1</v>
      </c>
      <c r="D2790">
        <v>115.72</v>
      </c>
      <c r="E2790" t="s">
        <v>2267</v>
      </c>
      <c r="F2790" t="s">
        <v>2268</v>
      </c>
      <c r="G2790" s="4">
        <v>1</v>
      </c>
      <c r="H2790" t="s">
        <v>2604</v>
      </c>
    </row>
    <row r="2791" spans="1:8" x14ac:dyDescent="0.35">
      <c r="A2791" t="s">
        <v>1901</v>
      </c>
      <c r="B2791" t="s">
        <v>2264</v>
      </c>
      <c r="C2791">
        <v>1</v>
      </c>
      <c r="D2791">
        <v>126.46599999999999</v>
      </c>
      <c r="E2791" t="s">
        <v>2267</v>
      </c>
      <c r="F2791" t="s">
        <v>2276</v>
      </c>
      <c r="G2791" s="4">
        <v>2</v>
      </c>
      <c r="H2791" t="s">
        <v>2605</v>
      </c>
    </row>
    <row r="2792" spans="1:8" x14ac:dyDescent="0.35">
      <c r="A2792" t="s">
        <v>1901</v>
      </c>
      <c r="B2792" t="s">
        <v>2264</v>
      </c>
      <c r="C2792">
        <v>1</v>
      </c>
      <c r="D2792">
        <v>139.84799999999899</v>
      </c>
      <c r="E2792" t="s">
        <v>2267</v>
      </c>
      <c r="F2792" t="s">
        <v>2268</v>
      </c>
      <c r="G2792" s="4">
        <v>1</v>
      </c>
      <c r="H2792" t="s">
        <v>2606</v>
      </c>
    </row>
    <row r="2793" spans="1:8" x14ac:dyDescent="0.35">
      <c r="A2793" t="s">
        <v>1901</v>
      </c>
      <c r="B2793" t="s">
        <v>2264</v>
      </c>
      <c r="C2793">
        <v>1</v>
      </c>
      <c r="D2793">
        <v>144.00299999999999</v>
      </c>
      <c r="E2793" t="s">
        <v>2267</v>
      </c>
      <c r="F2793" t="s">
        <v>2280</v>
      </c>
      <c r="G2793" s="4">
        <v>3</v>
      </c>
      <c r="H2793" t="s">
        <v>2607</v>
      </c>
    </row>
    <row r="2794" spans="1:8" x14ac:dyDescent="0.35">
      <c r="A2794" t="s">
        <v>1901</v>
      </c>
      <c r="B2794" t="s">
        <v>2264</v>
      </c>
      <c r="C2794">
        <v>1</v>
      </c>
      <c r="D2794">
        <v>146.899</v>
      </c>
      <c r="E2794" t="s">
        <v>2265</v>
      </c>
      <c r="F2794" t="s">
        <v>2266</v>
      </c>
      <c r="G2794" s="4">
        <v>3</v>
      </c>
      <c r="H2794" t="s">
        <v>2608</v>
      </c>
    </row>
    <row r="2795" spans="1:8" x14ac:dyDescent="0.35">
      <c r="A2795" t="s">
        <v>1901</v>
      </c>
      <c r="B2795" t="s">
        <v>2264</v>
      </c>
      <c r="C2795">
        <v>1</v>
      </c>
      <c r="D2795">
        <v>152.47399999999999</v>
      </c>
      <c r="E2795" t="s">
        <v>2267</v>
      </c>
      <c r="F2795" t="s">
        <v>2280</v>
      </c>
      <c r="G2795" s="4">
        <v>3</v>
      </c>
      <c r="H2795" t="s">
        <v>2609</v>
      </c>
    </row>
    <row r="2796" spans="1:8" x14ac:dyDescent="0.35">
      <c r="A2796" t="s">
        <v>1901</v>
      </c>
      <c r="B2796" t="s">
        <v>2264</v>
      </c>
      <c r="C2796">
        <v>1</v>
      </c>
      <c r="D2796">
        <v>159.79499999999999</v>
      </c>
      <c r="E2796" t="s">
        <v>2267</v>
      </c>
      <c r="F2796" t="s">
        <v>2276</v>
      </c>
      <c r="G2796" s="4">
        <v>2</v>
      </c>
      <c r="H2796" t="s">
        <v>2610</v>
      </c>
    </row>
    <row r="2797" spans="1:8" x14ac:dyDescent="0.35">
      <c r="A2797" t="s">
        <v>1901</v>
      </c>
      <c r="B2797" t="s">
        <v>2264</v>
      </c>
      <c r="C2797">
        <v>1</v>
      </c>
      <c r="D2797">
        <v>164.77599999999899</v>
      </c>
      <c r="E2797" t="s">
        <v>2267</v>
      </c>
      <c r="F2797" t="s">
        <v>2268</v>
      </c>
      <c r="G2797" s="4">
        <v>1</v>
      </c>
      <c r="H2797" t="s">
        <v>2611</v>
      </c>
    </row>
    <row r="2798" spans="1:8" x14ac:dyDescent="0.35">
      <c r="A2798" t="s">
        <v>1901</v>
      </c>
      <c r="B2798" t="s">
        <v>2264</v>
      </c>
      <c r="C2798">
        <v>1</v>
      </c>
      <c r="D2798">
        <v>170.34599999999901</v>
      </c>
      <c r="E2798" t="s">
        <v>2267</v>
      </c>
      <c r="F2798" t="s">
        <v>2280</v>
      </c>
      <c r="G2798" s="4">
        <v>3</v>
      </c>
      <c r="H2798" t="s">
        <v>415</v>
      </c>
    </row>
    <row r="2799" spans="1:8" x14ac:dyDescent="0.35">
      <c r="A2799" t="s">
        <v>1901</v>
      </c>
      <c r="B2799" t="s">
        <v>2264</v>
      </c>
      <c r="C2799">
        <v>1</v>
      </c>
      <c r="D2799">
        <v>177.53599999999901</v>
      </c>
      <c r="E2799" t="s">
        <v>2267</v>
      </c>
      <c r="F2799" t="s">
        <v>2268</v>
      </c>
      <c r="G2799" s="4">
        <v>1</v>
      </c>
      <c r="H2799" t="s">
        <v>2612</v>
      </c>
    </row>
    <row r="2800" spans="1:8" x14ac:dyDescent="0.35">
      <c r="A2800" t="s">
        <v>1901</v>
      </c>
      <c r="B2800" t="s">
        <v>2264</v>
      </c>
      <c r="C2800">
        <v>1</v>
      </c>
      <c r="D2800">
        <v>182.88299999999899</v>
      </c>
      <c r="E2800" t="s">
        <v>2267</v>
      </c>
      <c r="F2800" t="s">
        <v>2276</v>
      </c>
      <c r="G2800" s="4">
        <v>2</v>
      </c>
      <c r="H2800" t="s">
        <v>2613</v>
      </c>
    </row>
    <row r="2801" spans="1:8" x14ac:dyDescent="0.35">
      <c r="A2801" t="s">
        <v>1901</v>
      </c>
      <c r="B2801" t="s">
        <v>2264</v>
      </c>
      <c r="C2801">
        <v>1</v>
      </c>
      <c r="D2801">
        <v>193.315</v>
      </c>
      <c r="E2801" t="s">
        <v>2267</v>
      </c>
      <c r="F2801" t="s">
        <v>2280</v>
      </c>
      <c r="G2801" s="4">
        <v>3</v>
      </c>
      <c r="H2801" t="s">
        <v>2614</v>
      </c>
    </row>
    <row r="2802" spans="1:8" x14ac:dyDescent="0.35">
      <c r="A2802" t="s">
        <v>1901</v>
      </c>
      <c r="B2802" t="s">
        <v>2264</v>
      </c>
      <c r="C2802">
        <v>1</v>
      </c>
      <c r="D2802">
        <v>198.51400000000001</v>
      </c>
      <c r="E2802" t="s">
        <v>2267</v>
      </c>
      <c r="F2802" t="s">
        <v>2280</v>
      </c>
      <c r="G2802" s="4">
        <v>3</v>
      </c>
      <c r="H2802" t="s">
        <v>2615</v>
      </c>
    </row>
    <row r="2803" spans="1:8" x14ac:dyDescent="0.35">
      <c r="A2803" t="s">
        <v>1901</v>
      </c>
      <c r="B2803" t="s">
        <v>2264</v>
      </c>
      <c r="C2803">
        <v>1</v>
      </c>
      <c r="D2803">
        <v>200.10400000000001</v>
      </c>
      <c r="E2803" t="s">
        <v>2267</v>
      </c>
      <c r="F2803" t="s">
        <v>2268</v>
      </c>
      <c r="G2803" s="4">
        <v>1</v>
      </c>
      <c r="H2803" t="s">
        <v>2616</v>
      </c>
    </row>
    <row r="2804" spans="1:8" x14ac:dyDescent="0.35">
      <c r="A2804" t="s">
        <v>1901</v>
      </c>
      <c r="B2804" t="s">
        <v>2264</v>
      </c>
      <c r="C2804">
        <v>1</v>
      </c>
      <c r="D2804">
        <v>202.54599999999999</v>
      </c>
      <c r="E2804" t="s">
        <v>2267</v>
      </c>
      <c r="F2804" t="s">
        <v>2280</v>
      </c>
      <c r="G2804" s="4">
        <v>3</v>
      </c>
      <c r="H2804" t="s">
        <v>2617</v>
      </c>
    </row>
    <row r="2805" spans="1:8" x14ac:dyDescent="0.35">
      <c r="A2805" t="s">
        <v>1901</v>
      </c>
      <c r="B2805" t="s">
        <v>2264</v>
      </c>
      <c r="C2805">
        <v>1</v>
      </c>
      <c r="D2805">
        <v>212.58699999999999</v>
      </c>
      <c r="E2805" t="s">
        <v>2267</v>
      </c>
      <c r="F2805" t="s">
        <v>2276</v>
      </c>
      <c r="G2805" s="4">
        <v>2</v>
      </c>
      <c r="H2805" t="s">
        <v>2618</v>
      </c>
    </row>
    <row r="2806" spans="1:8" x14ac:dyDescent="0.35">
      <c r="A2806" t="s">
        <v>1901</v>
      </c>
      <c r="B2806" t="s">
        <v>2264</v>
      </c>
      <c r="C2806">
        <v>1</v>
      </c>
      <c r="D2806">
        <v>215.89</v>
      </c>
      <c r="E2806" t="s">
        <v>2265</v>
      </c>
      <c r="F2806" t="s">
        <v>2266</v>
      </c>
      <c r="G2806" s="4">
        <v>3</v>
      </c>
      <c r="H2806" t="s">
        <v>2619</v>
      </c>
    </row>
    <row r="2807" spans="1:8" x14ac:dyDescent="0.35">
      <c r="A2807" t="s">
        <v>1901</v>
      </c>
      <c r="B2807" t="s">
        <v>2264</v>
      </c>
      <c r="C2807">
        <v>1</v>
      </c>
      <c r="D2807">
        <v>216.51599999999999</v>
      </c>
      <c r="E2807" t="s">
        <v>2267</v>
      </c>
      <c r="F2807" t="s">
        <v>2282</v>
      </c>
      <c r="G2807" s="4">
        <v>4</v>
      </c>
      <c r="H2807" t="s">
        <v>2620</v>
      </c>
    </row>
    <row r="2808" spans="1:8" x14ac:dyDescent="0.35">
      <c r="A2808" t="s">
        <v>1901</v>
      </c>
      <c r="B2808" t="s">
        <v>2264</v>
      </c>
      <c r="C2808">
        <v>1</v>
      </c>
      <c r="D2808">
        <v>218.28799999999899</v>
      </c>
      <c r="E2808" t="s">
        <v>2267</v>
      </c>
      <c r="F2808" t="s">
        <v>2268</v>
      </c>
      <c r="G2808" s="4">
        <v>1</v>
      </c>
      <c r="H2808" t="s">
        <v>2621</v>
      </c>
    </row>
    <row r="2809" spans="1:8" x14ac:dyDescent="0.35">
      <c r="A2809" t="s">
        <v>1901</v>
      </c>
      <c r="B2809" t="s">
        <v>2264</v>
      </c>
      <c r="C2809">
        <v>1</v>
      </c>
      <c r="D2809">
        <v>226.923</v>
      </c>
      <c r="E2809" t="s">
        <v>2267</v>
      </c>
      <c r="F2809" t="s">
        <v>2276</v>
      </c>
      <c r="G2809" s="4">
        <v>2</v>
      </c>
      <c r="H2809" t="s">
        <v>2622</v>
      </c>
    </row>
    <row r="2810" spans="1:8" x14ac:dyDescent="0.35">
      <c r="A2810" t="s">
        <v>1901</v>
      </c>
      <c r="B2810" t="s">
        <v>2264</v>
      </c>
      <c r="C2810">
        <v>1</v>
      </c>
      <c r="D2810">
        <v>232.00700000000001</v>
      </c>
      <c r="E2810" t="s">
        <v>2265</v>
      </c>
      <c r="F2810" t="s">
        <v>2300</v>
      </c>
      <c r="G2810" s="4">
        <v>4</v>
      </c>
      <c r="H2810" t="s">
        <v>2623</v>
      </c>
    </row>
    <row r="2811" spans="1:8" x14ac:dyDescent="0.35">
      <c r="A2811" t="s">
        <v>1901</v>
      </c>
      <c r="B2811" t="s">
        <v>2264</v>
      </c>
      <c r="C2811">
        <v>1</v>
      </c>
      <c r="D2811">
        <v>233.83599999999899</v>
      </c>
      <c r="E2811" t="s">
        <v>2267</v>
      </c>
      <c r="F2811" t="s">
        <v>2282</v>
      </c>
      <c r="G2811" s="4">
        <v>4</v>
      </c>
      <c r="H2811" t="s">
        <v>2624</v>
      </c>
    </row>
    <row r="2812" spans="1:8" x14ac:dyDescent="0.35">
      <c r="A2812" t="s">
        <v>1901</v>
      </c>
      <c r="B2812" t="s">
        <v>2264</v>
      </c>
      <c r="C2812">
        <v>1</v>
      </c>
      <c r="D2812">
        <v>234.98400000000001</v>
      </c>
      <c r="E2812" t="s">
        <v>2267</v>
      </c>
      <c r="F2812" t="s">
        <v>2268</v>
      </c>
      <c r="G2812" s="4">
        <v>1</v>
      </c>
      <c r="H2812" t="s">
        <v>2625</v>
      </c>
    </row>
    <row r="2813" spans="1:8" x14ac:dyDescent="0.35">
      <c r="A2813" t="s">
        <v>1901</v>
      </c>
      <c r="B2813" t="s">
        <v>2264</v>
      </c>
      <c r="C2813">
        <v>1</v>
      </c>
      <c r="D2813">
        <v>241.227</v>
      </c>
      <c r="E2813" t="s">
        <v>2267</v>
      </c>
      <c r="F2813" t="s">
        <v>2276</v>
      </c>
      <c r="G2813" s="4">
        <v>2</v>
      </c>
      <c r="H2813" t="s">
        <v>2626</v>
      </c>
    </row>
    <row r="2814" spans="1:8" x14ac:dyDescent="0.35">
      <c r="A2814" t="s">
        <v>1901</v>
      </c>
      <c r="B2814" t="s">
        <v>2264</v>
      </c>
      <c r="C2814">
        <v>2</v>
      </c>
      <c r="D2814">
        <v>-379.515999999999</v>
      </c>
      <c r="E2814" t="s">
        <v>2265</v>
      </c>
      <c r="F2814" t="s">
        <v>2289</v>
      </c>
      <c r="G2814" s="4">
        <v>2</v>
      </c>
      <c r="H2814" t="s">
        <v>2627</v>
      </c>
    </row>
    <row r="2815" spans="1:8" x14ac:dyDescent="0.35">
      <c r="A2815" t="s">
        <v>1901</v>
      </c>
      <c r="B2815" t="s">
        <v>2264</v>
      </c>
      <c r="C2815">
        <v>2</v>
      </c>
      <c r="D2815">
        <v>-379.19499999999999</v>
      </c>
      <c r="E2815" t="s">
        <v>2265</v>
      </c>
      <c r="F2815" t="s">
        <v>2266</v>
      </c>
      <c r="G2815" s="4">
        <v>3</v>
      </c>
      <c r="H2815" t="s">
        <v>2628</v>
      </c>
    </row>
    <row r="2816" spans="1:8" x14ac:dyDescent="0.35">
      <c r="A2816" t="s">
        <v>1901</v>
      </c>
      <c r="B2816" t="s">
        <v>2264</v>
      </c>
      <c r="C2816">
        <v>2</v>
      </c>
      <c r="D2816">
        <v>-378.11900000000003</v>
      </c>
      <c r="E2816" t="s">
        <v>2265</v>
      </c>
      <c r="F2816" t="s">
        <v>2289</v>
      </c>
      <c r="G2816" s="4">
        <v>2</v>
      </c>
      <c r="H2816" t="s">
        <v>2464</v>
      </c>
    </row>
    <row r="2817" spans="1:8" x14ac:dyDescent="0.35">
      <c r="A2817" t="s">
        <v>1901</v>
      </c>
      <c r="B2817" t="s">
        <v>2264</v>
      </c>
      <c r="C2817">
        <v>2</v>
      </c>
      <c r="D2817">
        <v>-374.923</v>
      </c>
      <c r="E2817" t="s">
        <v>2271</v>
      </c>
      <c r="F2817" t="s">
        <v>2278</v>
      </c>
      <c r="G2817" s="4">
        <v>4</v>
      </c>
      <c r="H2817" t="s">
        <v>76</v>
      </c>
    </row>
    <row r="2818" spans="1:8" x14ac:dyDescent="0.35">
      <c r="A2818" t="s">
        <v>1901</v>
      </c>
      <c r="B2818" t="s">
        <v>2264</v>
      </c>
      <c r="C2818">
        <v>2</v>
      </c>
      <c r="D2818">
        <v>-374.06599999999997</v>
      </c>
      <c r="E2818" t="s">
        <v>2265</v>
      </c>
      <c r="F2818" t="s">
        <v>2300</v>
      </c>
      <c r="G2818" s="4">
        <v>4</v>
      </c>
      <c r="H2818" t="s">
        <v>2629</v>
      </c>
    </row>
    <row r="2819" spans="1:8" x14ac:dyDescent="0.35">
      <c r="A2819" t="s">
        <v>1901</v>
      </c>
      <c r="B2819" t="s">
        <v>2264</v>
      </c>
      <c r="C2819">
        <v>2</v>
      </c>
      <c r="D2819">
        <v>-373.92500000000001</v>
      </c>
      <c r="E2819" t="s">
        <v>2271</v>
      </c>
      <c r="F2819" t="s">
        <v>2272</v>
      </c>
      <c r="G2819" s="4">
        <v>3</v>
      </c>
      <c r="H2819" t="s">
        <v>2630</v>
      </c>
    </row>
    <row r="2820" spans="1:8" x14ac:dyDescent="0.35">
      <c r="A2820" t="s">
        <v>1901</v>
      </c>
      <c r="B2820" t="s">
        <v>2264</v>
      </c>
      <c r="C2820">
        <v>2</v>
      </c>
      <c r="D2820">
        <v>-373.26499999999999</v>
      </c>
      <c r="E2820" t="s">
        <v>2267</v>
      </c>
      <c r="F2820" t="s">
        <v>2276</v>
      </c>
      <c r="G2820" s="4">
        <v>2</v>
      </c>
      <c r="H2820" t="s">
        <v>2631</v>
      </c>
    </row>
    <row r="2821" spans="1:8" x14ac:dyDescent="0.35">
      <c r="A2821" t="s">
        <v>1901</v>
      </c>
      <c r="B2821" t="s">
        <v>2264</v>
      </c>
      <c r="C2821">
        <v>2</v>
      </c>
      <c r="D2821">
        <v>-371.17500000000001</v>
      </c>
      <c r="E2821" t="s">
        <v>2271</v>
      </c>
      <c r="F2821" t="s">
        <v>2287</v>
      </c>
      <c r="G2821" s="4">
        <v>2</v>
      </c>
      <c r="H2821" t="s">
        <v>2632</v>
      </c>
    </row>
    <row r="2822" spans="1:8" x14ac:dyDescent="0.35">
      <c r="A2822" t="s">
        <v>1901</v>
      </c>
      <c r="B2822" t="s">
        <v>2264</v>
      </c>
      <c r="C2822">
        <v>2</v>
      </c>
      <c r="D2822">
        <v>-371.16899999999998</v>
      </c>
      <c r="E2822" t="s">
        <v>2265</v>
      </c>
      <c r="F2822" t="s">
        <v>2266</v>
      </c>
      <c r="G2822" s="4">
        <v>3</v>
      </c>
      <c r="H2822" t="s">
        <v>2633</v>
      </c>
    </row>
    <row r="2823" spans="1:8" x14ac:dyDescent="0.35">
      <c r="A2823" t="s">
        <v>1901</v>
      </c>
      <c r="B2823" t="s">
        <v>2264</v>
      </c>
      <c r="C2823">
        <v>2</v>
      </c>
      <c r="D2823">
        <v>-367.29899999999998</v>
      </c>
      <c r="E2823" t="s">
        <v>2265</v>
      </c>
      <c r="F2823" t="s">
        <v>2266</v>
      </c>
      <c r="G2823" s="4">
        <v>3</v>
      </c>
      <c r="H2823" t="s">
        <v>2634</v>
      </c>
    </row>
    <row r="2824" spans="1:8" x14ac:dyDescent="0.35">
      <c r="A2824" t="s">
        <v>1901</v>
      </c>
      <c r="B2824" t="s">
        <v>2264</v>
      </c>
      <c r="C2824">
        <v>2</v>
      </c>
      <c r="D2824">
        <v>-366.77600000000001</v>
      </c>
      <c r="E2824" t="s">
        <v>2265</v>
      </c>
      <c r="F2824" t="s">
        <v>2289</v>
      </c>
      <c r="G2824" s="4">
        <v>2</v>
      </c>
      <c r="H2824" t="s">
        <v>2635</v>
      </c>
    </row>
    <row r="2825" spans="1:8" x14ac:dyDescent="0.35">
      <c r="A2825" t="s">
        <v>1901</v>
      </c>
      <c r="B2825" t="s">
        <v>2264</v>
      </c>
      <c r="C2825">
        <v>2</v>
      </c>
      <c r="D2825">
        <v>-364.62799999999999</v>
      </c>
      <c r="E2825" t="s">
        <v>2267</v>
      </c>
      <c r="F2825" t="s">
        <v>2276</v>
      </c>
      <c r="G2825" s="4">
        <v>2</v>
      </c>
      <c r="H2825" t="s">
        <v>2636</v>
      </c>
    </row>
    <row r="2826" spans="1:8" x14ac:dyDescent="0.35">
      <c r="A2826" t="s">
        <v>1901</v>
      </c>
      <c r="B2826" t="s">
        <v>2264</v>
      </c>
      <c r="C2826">
        <v>2</v>
      </c>
      <c r="D2826">
        <v>-362.94199999999898</v>
      </c>
      <c r="E2826" t="s">
        <v>2271</v>
      </c>
      <c r="F2826" t="s">
        <v>2278</v>
      </c>
      <c r="G2826" s="4">
        <v>4</v>
      </c>
      <c r="H2826" t="s">
        <v>2637</v>
      </c>
    </row>
    <row r="2827" spans="1:8" x14ac:dyDescent="0.35">
      <c r="A2827" t="s">
        <v>1901</v>
      </c>
      <c r="B2827" t="s">
        <v>2264</v>
      </c>
      <c r="C2827">
        <v>2</v>
      </c>
      <c r="D2827">
        <v>-362.392</v>
      </c>
      <c r="E2827" t="s">
        <v>2265</v>
      </c>
      <c r="F2827" t="s">
        <v>2266</v>
      </c>
      <c r="G2827" s="4">
        <v>3</v>
      </c>
      <c r="H2827" t="s">
        <v>2638</v>
      </c>
    </row>
    <row r="2828" spans="1:8" x14ac:dyDescent="0.35">
      <c r="A2828" t="s">
        <v>1901</v>
      </c>
      <c r="B2828" t="s">
        <v>2264</v>
      </c>
      <c r="C2828">
        <v>2</v>
      </c>
      <c r="D2828">
        <v>-360.09800000000001</v>
      </c>
      <c r="E2828" t="s">
        <v>2267</v>
      </c>
      <c r="F2828" t="s">
        <v>2280</v>
      </c>
      <c r="G2828" s="4">
        <v>3</v>
      </c>
      <c r="H2828" t="s">
        <v>2639</v>
      </c>
    </row>
    <row r="2829" spans="1:8" x14ac:dyDescent="0.35">
      <c r="A2829" t="s">
        <v>1901</v>
      </c>
      <c r="B2829" t="s">
        <v>2264</v>
      </c>
      <c r="C2829">
        <v>2</v>
      </c>
      <c r="D2829">
        <v>-356.60300000000001</v>
      </c>
      <c r="E2829" t="s">
        <v>2265</v>
      </c>
      <c r="F2829" t="s">
        <v>2274</v>
      </c>
      <c r="G2829" s="4">
        <v>1</v>
      </c>
      <c r="H2829" t="s">
        <v>2640</v>
      </c>
    </row>
    <row r="2830" spans="1:8" x14ac:dyDescent="0.35">
      <c r="A2830" t="s">
        <v>1901</v>
      </c>
      <c r="B2830" t="s">
        <v>2264</v>
      </c>
      <c r="C2830">
        <v>2</v>
      </c>
      <c r="D2830">
        <v>-355.12699999999899</v>
      </c>
      <c r="E2830" t="s">
        <v>2271</v>
      </c>
      <c r="F2830" t="s">
        <v>2287</v>
      </c>
      <c r="G2830" s="4">
        <v>2</v>
      </c>
      <c r="H2830" t="s">
        <v>2641</v>
      </c>
    </row>
    <row r="2831" spans="1:8" x14ac:dyDescent="0.35">
      <c r="A2831" t="s">
        <v>1901</v>
      </c>
      <c r="B2831" t="s">
        <v>2264</v>
      </c>
      <c r="C2831">
        <v>2</v>
      </c>
      <c r="D2831">
        <v>-353.03300000000002</v>
      </c>
      <c r="E2831" t="s">
        <v>2267</v>
      </c>
      <c r="F2831" t="s">
        <v>2282</v>
      </c>
      <c r="G2831" s="4">
        <v>4</v>
      </c>
      <c r="H2831" t="s">
        <v>2642</v>
      </c>
    </row>
    <row r="2832" spans="1:8" x14ac:dyDescent="0.35">
      <c r="A2832" t="s">
        <v>1901</v>
      </c>
      <c r="B2832" t="s">
        <v>2264</v>
      </c>
      <c r="C2832">
        <v>2</v>
      </c>
      <c r="D2832">
        <v>-352.736999999999</v>
      </c>
      <c r="E2832" t="s">
        <v>2267</v>
      </c>
      <c r="F2832" t="s">
        <v>2276</v>
      </c>
      <c r="G2832" s="4">
        <v>2</v>
      </c>
      <c r="H2832" t="s">
        <v>2643</v>
      </c>
    </row>
    <row r="2833" spans="1:8" x14ac:dyDescent="0.35">
      <c r="A2833" t="s">
        <v>1901</v>
      </c>
      <c r="B2833" t="s">
        <v>2264</v>
      </c>
      <c r="C2833">
        <v>2</v>
      </c>
      <c r="D2833">
        <v>-351.78100000000001</v>
      </c>
      <c r="E2833" t="s">
        <v>2265</v>
      </c>
      <c r="F2833" t="s">
        <v>2300</v>
      </c>
      <c r="G2833" s="4">
        <v>4</v>
      </c>
      <c r="H2833" t="s">
        <v>2644</v>
      </c>
    </row>
    <row r="2834" spans="1:8" x14ac:dyDescent="0.35">
      <c r="A2834" t="s">
        <v>1901</v>
      </c>
      <c r="B2834" t="s">
        <v>2264</v>
      </c>
      <c r="C2834">
        <v>2</v>
      </c>
      <c r="D2834">
        <v>-351.22399999999999</v>
      </c>
      <c r="E2834" t="s">
        <v>2267</v>
      </c>
      <c r="F2834" t="s">
        <v>2268</v>
      </c>
      <c r="G2834" s="4">
        <v>1</v>
      </c>
      <c r="H2834" t="s">
        <v>2645</v>
      </c>
    </row>
    <row r="2835" spans="1:8" x14ac:dyDescent="0.35">
      <c r="A2835" t="s">
        <v>1901</v>
      </c>
      <c r="B2835" t="s">
        <v>2264</v>
      </c>
      <c r="C2835">
        <v>2</v>
      </c>
      <c r="D2835">
        <v>-349.642</v>
      </c>
      <c r="E2835" t="s">
        <v>2271</v>
      </c>
      <c r="F2835" t="s">
        <v>2278</v>
      </c>
      <c r="G2835" s="4">
        <v>4</v>
      </c>
      <c r="H2835" t="s">
        <v>386</v>
      </c>
    </row>
    <row r="2836" spans="1:8" x14ac:dyDescent="0.35">
      <c r="A2836" t="s">
        <v>1901</v>
      </c>
      <c r="B2836" t="s">
        <v>2264</v>
      </c>
      <c r="C2836">
        <v>2</v>
      </c>
      <c r="D2836">
        <v>-348.34199999999998</v>
      </c>
      <c r="E2836" t="s">
        <v>2265</v>
      </c>
      <c r="F2836" t="s">
        <v>2266</v>
      </c>
      <c r="G2836" s="4">
        <v>3</v>
      </c>
      <c r="H2836" t="s">
        <v>267</v>
      </c>
    </row>
    <row r="2837" spans="1:8" x14ac:dyDescent="0.35">
      <c r="A2837" t="s">
        <v>1901</v>
      </c>
      <c r="B2837" t="s">
        <v>2264</v>
      </c>
      <c r="C2837">
        <v>2</v>
      </c>
      <c r="D2837">
        <v>-347.68900000000002</v>
      </c>
      <c r="E2837" t="s">
        <v>2267</v>
      </c>
      <c r="F2837" t="s">
        <v>2280</v>
      </c>
      <c r="G2837" s="4">
        <v>3</v>
      </c>
      <c r="H2837" t="s">
        <v>2646</v>
      </c>
    </row>
    <row r="2838" spans="1:8" x14ac:dyDescent="0.35">
      <c r="A2838" t="s">
        <v>1901</v>
      </c>
      <c r="B2838" t="s">
        <v>2264</v>
      </c>
      <c r="C2838">
        <v>2</v>
      </c>
      <c r="D2838">
        <v>-347.267</v>
      </c>
      <c r="E2838" t="s">
        <v>2265</v>
      </c>
      <c r="F2838" t="s">
        <v>2274</v>
      </c>
      <c r="G2838" s="4">
        <v>1</v>
      </c>
      <c r="H2838" t="s">
        <v>304</v>
      </c>
    </row>
    <row r="2839" spans="1:8" x14ac:dyDescent="0.35">
      <c r="A2839" t="s">
        <v>1901</v>
      </c>
      <c r="B2839" t="s">
        <v>2264</v>
      </c>
      <c r="C2839">
        <v>2</v>
      </c>
      <c r="D2839">
        <v>-346.57900000000001</v>
      </c>
      <c r="E2839" t="s">
        <v>2265</v>
      </c>
      <c r="F2839" t="s">
        <v>2289</v>
      </c>
      <c r="G2839" s="4">
        <v>2</v>
      </c>
      <c r="H2839" t="s">
        <v>2647</v>
      </c>
    </row>
    <row r="2840" spans="1:8" x14ac:dyDescent="0.35">
      <c r="A2840" t="s">
        <v>1901</v>
      </c>
      <c r="B2840" t="s">
        <v>2264</v>
      </c>
      <c r="C2840">
        <v>2</v>
      </c>
      <c r="D2840">
        <v>-346.32499999999999</v>
      </c>
      <c r="E2840" t="s">
        <v>2271</v>
      </c>
      <c r="F2840" t="s">
        <v>2294</v>
      </c>
      <c r="G2840" s="4">
        <v>1</v>
      </c>
      <c r="H2840" t="s">
        <v>2648</v>
      </c>
    </row>
    <row r="2841" spans="1:8" x14ac:dyDescent="0.35">
      <c r="A2841" t="s">
        <v>1901</v>
      </c>
      <c r="B2841" t="s">
        <v>2264</v>
      </c>
      <c r="C2841">
        <v>2</v>
      </c>
      <c r="D2841">
        <v>-345.15699999999998</v>
      </c>
      <c r="E2841" t="s">
        <v>2265</v>
      </c>
      <c r="F2841" t="s">
        <v>2300</v>
      </c>
      <c r="G2841" s="4">
        <v>4</v>
      </c>
      <c r="H2841" t="s">
        <v>2649</v>
      </c>
    </row>
    <row r="2842" spans="1:8" x14ac:dyDescent="0.35">
      <c r="A2842" t="s">
        <v>1901</v>
      </c>
      <c r="B2842" t="s">
        <v>2264</v>
      </c>
      <c r="C2842">
        <v>2</v>
      </c>
      <c r="D2842">
        <v>-341.53399999999999</v>
      </c>
      <c r="E2842" t="s">
        <v>2265</v>
      </c>
      <c r="F2842" t="s">
        <v>2289</v>
      </c>
      <c r="G2842" s="4">
        <v>2</v>
      </c>
      <c r="H2842" t="s">
        <v>2650</v>
      </c>
    </row>
    <row r="2843" spans="1:8" x14ac:dyDescent="0.35">
      <c r="A2843" t="s">
        <v>1901</v>
      </c>
      <c r="B2843" t="s">
        <v>2264</v>
      </c>
      <c r="C2843">
        <v>2</v>
      </c>
      <c r="D2843">
        <v>-341.35300000000001</v>
      </c>
      <c r="E2843" t="s">
        <v>2267</v>
      </c>
      <c r="F2843" t="s">
        <v>2276</v>
      </c>
      <c r="G2843" s="4">
        <v>2</v>
      </c>
      <c r="H2843" t="s">
        <v>2651</v>
      </c>
    </row>
    <row r="2844" spans="1:8" x14ac:dyDescent="0.35">
      <c r="A2844" t="s">
        <v>1901</v>
      </c>
      <c r="B2844" t="s">
        <v>2264</v>
      </c>
      <c r="C2844">
        <v>2</v>
      </c>
      <c r="D2844">
        <v>-340.096</v>
      </c>
      <c r="E2844" t="s">
        <v>2271</v>
      </c>
      <c r="F2844" t="s">
        <v>2272</v>
      </c>
      <c r="G2844" s="4">
        <v>3</v>
      </c>
      <c r="H2844" t="s">
        <v>2652</v>
      </c>
    </row>
    <row r="2845" spans="1:8" x14ac:dyDescent="0.35">
      <c r="A2845" t="s">
        <v>1901</v>
      </c>
      <c r="B2845" t="s">
        <v>2264</v>
      </c>
      <c r="C2845">
        <v>2</v>
      </c>
      <c r="D2845">
        <v>-338.964</v>
      </c>
      <c r="E2845" t="s">
        <v>2267</v>
      </c>
      <c r="F2845" t="s">
        <v>2280</v>
      </c>
      <c r="G2845" s="4">
        <v>3</v>
      </c>
      <c r="H2845" t="s">
        <v>2653</v>
      </c>
    </row>
    <row r="2846" spans="1:8" x14ac:dyDescent="0.35">
      <c r="A2846" t="s">
        <v>1901</v>
      </c>
      <c r="B2846" t="s">
        <v>2264</v>
      </c>
      <c r="C2846">
        <v>2</v>
      </c>
      <c r="D2846">
        <v>-333.54599999999999</v>
      </c>
      <c r="E2846" t="s">
        <v>2267</v>
      </c>
      <c r="F2846" t="s">
        <v>2280</v>
      </c>
      <c r="G2846" s="4">
        <v>3</v>
      </c>
      <c r="H2846" t="s">
        <v>2654</v>
      </c>
    </row>
    <row r="2847" spans="1:8" x14ac:dyDescent="0.35">
      <c r="A2847" t="s">
        <v>1901</v>
      </c>
      <c r="B2847" t="s">
        <v>2264</v>
      </c>
      <c r="C2847">
        <v>2</v>
      </c>
      <c r="D2847">
        <v>-333.42500000000001</v>
      </c>
      <c r="E2847" t="s">
        <v>2267</v>
      </c>
      <c r="F2847" t="s">
        <v>2276</v>
      </c>
      <c r="G2847" s="4">
        <v>2</v>
      </c>
      <c r="H2847" t="s">
        <v>2655</v>
      </c>
    </row>
    <row r="2848" spans="1:8" x14ac:dyDescent="0.35">
      <c r="A2848" t="s">
        <v>1901</v>
      </c>
      <c r="B2848" t="s">
        <v>2264</v>
      </c>
      <c r="C2848">
        <v>2</v>
      </c>
      <c r="D2848">
        <v>-329.673</v>
      </c>
      <c r="E2848" t="s">
        <v>2265</v>
      </c>
      <c r="F2848" t="s">
        <v>2266</v>
      </c>
      <c r="G2848" s="4">
        <v>3</v>
      </c>
      <c r="H2848" t="s">
        <v>2656</v>
      </c>
    </row>
    <row r="2849" spans="1:8" x14ac:dyDescent="0.35">
      <c r="A2849" t="s">
        <v>1901</v>
      </c>
      <c r="B2849" t="s">
        <v>2264</v>
      </c>
      <c r="C2849">
        <v>2</v>
      </c>
      <c r="D2849">
        <v>-327.56900000000002</v>
      </c>
      <c r="E2849" t="s">
        <v>2267</v>
      </c>
      <c r="F2849" t="s">
        <v>2282</v>
      </c>
      <c r="G2849" s="4">
        <v>4</v>
      </c>
      <c r="H2849" t="s">
        <v>2657</v>
      </c>
    </row>
    <row r="2850" spans="1:8" x14ac:dyDescent="0.35">
      <c r="A2850" t="s">
        <v>1901</v>
      </c>
      <c r="B2850" t="s">
        <v>2264</v>
      </c>
      <c r="C2850">
        <v>2</v>
      </c>
      <c r="D2850">
        <v>-326.79899999999998</v>
      </c>
      <c r="E2850" t="s">
        <v>2267</v>
      </c>
      <c r="F2850" t="s">
        <v>2280</v>
      </c>
      <c r="G2850" s="4">
        <v>3</v>
      </c>
      <c r="H2850" t="s">
        <v>2658</v>
      </c>
    </row>
    <row r="2851" spans="1:8" x14ac:dyDescent="0.35">
      <c r="A2851" t="s">
        <v>1901</v>
      </c>
      <c r="B2851" t="s">
        <v>2264</v>
      </c>
      <c r="C2851">
        <v>2</v>
      </c>
      <c r="D2851">
        <v>-324.13099999999997</v>
      </c>
      <c r="E2851" t="s">
        <v>2265</v>
      </c>
      <c r="F2851" t="s">
        <v>2289</v>
      </c>
      <c r="G2851" s="4">
        <v>2</v>
      </c>
      <c r="H2851" t="s">
        <v>386</v>
      </c>
    </row>
    <row r="2852" spans="1:8" x14ac:dyDescent="0.35">
      <c r="A2852" t="s">
        <v>1901</v>
      </c>
      <c r="B2852" t="s">
        <v>2264</v>
      </c>
      <c r="C2852">
        <v>2</v>
      </c>
      <c r="D2852">
        <v>-323.35599999999999</v>
      </c>
      <c r="E2852" t="s">
        <v>2265</v>
      </c>
      <c r="F2852" t="s">
        <v>2300</v>
      </c>
      <c r="G2852" s="4">
        <v>4</v>
      </c>
      <c r="H2852" t="s">
        <v>2659</v>
      </c>
    </row>
    <row r="2853" spans="1:8" x14ac:dyDescent="0.35">
      <c r="A2853" t="s">
        <v>1901</v>
      </c>
      <c r="B2853" t="s">
        <v>2264</v>
      </c>
      <c r="C2853">
        <v>2</v>
      </c>
      <c r="D2853">
        <v>-322.80099999999999</v>
      </c>
      <c r="E2853" t="s">
        <v>2265</v>
      </c>
      <c r="F2853" t="s">
        <v>2266</v>
      </c>
      <c r="G2853" s="4">
        <v>3</v>
      </c>
      <c r="H2853" t="s">
        <v>2660</v>
      </c>
    </row>
    <row r="2854" spans="1:8" x14ac:dyDescent="0.35">
      <c r="A2854" t="s">
        <v>1901</v>
      </c>
      <c r="B2854" t="s">
        <v>2264</v>
      </c>
      <c r="C2854">
        <v>2</v>
      </c>
      <c r="D2854">
        <v>-317.45999999999998</v>
      </c>
      <c r="E2854" t="s">
        <v>2265</v>
      </c>
      <c r="F2854" t="s">
        <v>2289</v>
      </c>
      <c r="G2854" s="4">
        <v>2</v>
      </c>
      <c r="H2854" t="s">
        <v>2661</v>
      </c>
    </row>
    <row r="2855" spans="1:8" x14ac:dyDescent="0.35">
      <c r="A2855" t="s">
        <v>1901</v>
      </c>
      <c r="B2855" t="s">
        <v>2264</v>
      </c>
      <c r="C2855">
        <v>2</v>
      </c>
      <c r="D2855">
        <v>-315.83</v>
      </c>
      <c r="E2855" t="s">
        <v>2271</v>
      </c>
      <c r="F2855" t="s">
        <v>2272</v>
      </c>
      <c r="G2855" s="4">
        <v>3</v>
      </c>
      <c r="H2855" t="s">
        <v>2662</v>
      </c>
    </row>
    <row r="2856" spans="1:8" x14ac:dyDescent="0.35">
      <c r="A2856" t="s">
        <v>1901</v>
      </c>
      <c r="B2856" t="s">
        <v>2264</v>
      </c>
      <c r="C2856">
        <v>2</v>
      </c>
      <c r="D2856">
        <v>-313.04300000000001</v>
      </c>
      <c r="E2856" t="s">
        <v>2265</v>
      </c>
      <c r="F2856" t="s">
        <v>2266</v>
      </c>
      <c r="G2856" s="4">
        <v>3</v>
      </c>
      <c r="H2856" t="s">
        <v>2663</v>
      </c>
    </row>
    <row r="2857" spans="1:8" x14ac:dyDescent="0.35">
      <c r="A2857" t="s">
        <v>1901</v>
      </c>
      <c r="B2857" t="s">
        <v>2264</v>
      </c>
      <c r="C2857">
        <v>2</v>
      </c>
      <c r="D2857">
        <v>-312.522999999999</v>
      </c>
      <c r="E2857" t="s">
        <v>2265</v>
      </c>
      <c r="F2857" t="s">
        <v>2289</v>
      </c>
      <c r="G2857" s="4">
        <v>2</v>
      </c>
      <c r="H2857" t="s">
        <v>2664</v>
      </c>
    </row>
    <row r="2858" spans="1:8" x14ac:dyDescent="0.35">
      <c r="A2858" t="s">
        <v>1901</v>
      </c>
      <c r="B2858" t="s">
        <v>2264</v>
      </c>
      <c r="C2858">
        <v>2</v>
      </c>
      <c r="D2858">
        <v>-311.78500000000003</v>
      </c>
      <c r="E2858" t="s">
        <v>2265</v>
      </c>
      <c r="F2858" t="s">
        <v>2274</v>
      </c>
      <c r="G2858" s="4">
        <v>1</v>
      </c>
      <c r="H2858" t="s">
        <v>2665</v>
      </c>
    </row>
    <row r="2859" spans="1:8" x14ac:dyDescent="0.35">
      <c r="A2859" t="s">
        <v>1901</v>
      </c>
      <c r="B2859" t="s">
        <v>2264</v>
      </c>
      <c r="C2859">
        <v>2</v>
      </c>
      <c r="D2859">
        <v>-310.88400000000001</v>
      </c>
      <c r="E2859" t="s">
        <v>2267</v>
      </c>
      <c r="F2859" t="s">
        <v>2268</v>
      </c>
      <c r="G2859" s="4">
        <v>1</v>
      </c>
      <c r="H2859" t="s">
        <v>2666</v>
      </c>
    </row>
    <row r="2860" spans="1:8" x14ac:dyDescent="0.35">
      <c r="A2860" t="s">
        <v>1901</v>
      </c>
      <c r="B2860" t="s">
        <v>2264</v>
      </c>
      <c r="C2860">
        <v>2</v>
      </c>
      <c r="D2860">
        <v>-304.65699999999998</v>
      </c>
      <c r="E2860" t="s">
        <v>2265</v>
      </c>
      <c r="F2860" t="s">
        <v>2266</v>
      </c>
      <c r="G2860" s="4">
        <v>3</v>
      </c>
      <c r="H2860" t="s">
        <v>2667</v>
      </c>
    </row>
    <row r="2861" spans="1:8" x14ac:dyDescent="0.35">
      <c r="A2861" t="s">
        <v>1901</v>
      </c>
      <c r="B2861" t="s">
        <v>2264</v>
      </c>
      <c r="C2861">
        <v>2</v>
      </c>
      <c r="D2861">
        <v>-304.495</v>
      </c>
      <c r="E2861" t="s">
        <v>2271</v>
      </c>
      <c r="F2861" t="s">
        <v>2287</v>
      </c>
      <c r="G2861" s="4">
        <v>2</v>
      </c>
      <c r="H2861" t="s">
        <v>2668</v>
      </c>
    </row>
    <row r="2862" spans="1:8" x14ac:dyDescent="0.35">
      <c r="A2862" t="s">
        <v>1901</v>
      </c>
      <c r="B2862" t="s">
        <v>2264</v>
      </c>
      <c r="C2862">
        <v>2</v>
      </c>
      <c r="D2862">
        <v>-302.082999999999</v>
      </c>
      <c r="E2862" t="s">
        <v>2265</v>
      </c>
      <c r="F2862" t="s">
        <v>2289</v>
      </c>
      <c r="G2862" s="4">
        <v>2</v>
      </c>
      <c r="H2862" t="s">
        <v>2669</v>
      </c>
    </row>
    <row r="2863" spans="1:8" x14ac:dyDescent="0.35">
      <c r="A2863" t="s">
        <v>1901</v>
      </c>
      <c r="B2863" t="s">
        <v>2264</v>
      </c>
      <c r="C2863">
        <v>2</v>
      </c>
      <c r="D2863">
        <v>-301.27099999999899</v>
      </c>
      <c r="E2863" t="s">
        <v>2265</v>
      </c>
      <c r="F2863" t="s">
        <v>2300</v>
      </c>
      <c r="G2863" s="4">
        <v>4</v>
      </c>
      <c r="H2863" t="s">
        <v>2670</v>
      </c>
    </row>
    <row r="2864" spans="1:8" x14ac:dyDescent="0.35">
      <c r="A2864" t="s">
        <v>1901</v>
      </c>
      <c r="B2864" t="s">
        <v>2264</v>
      </c>
      <c r="C2864">
        <v>2</v>
      </c>
      <c r="D2864">
        <v>-298.68599999999998</v>
      </c>
      <c r="E2864" t="s">
        <v>2265</v>
      </c>
      <c r="F2864" t="s">
        <v>2289</v>
      </c>
      <c r="G2864" s="4">
        <v>2</v>
      </c>
      <c r="H2864" t="s">
        <v>2671</v>
      </c>
    </row>
    <row r="2865" spans="1:8" x14ac:dyDescent="0.35">
      <c r="A2865" t="s">
        <v>1901</v>
      </c>
      <c r="B2865" t="s">
        <v>2264</v>
      </c>
      <c r="C2865">
        <v>2</v>
      </c>
      <c r="D2865">
        <v>-296.25</v>
      </c>
      <c r="E2865" t="s">
        <v>2267</v>
      </c>
      <c r="F2865" t="s">
        <v>2280</v>
      </c>
      <c r="G2865" s="4">
        <v>3</v>
      </c>
      <c r="H2865" t="s">
        <v>2672</v>
      </c>
    </row>
    <row r="2866" spans="1:8" x14ac:dyDescent="0.35">
      <c r="A2866" t="s">
        <v>1901</v>
      </c>
      <c r="B2866" t="s">
        <v>2264</v>
      </c>
      <c r="C2866">
        <v>2</v>
      </c>
      <c r="D2866">
        <v>-295.30700000000002</v>
      </c>
      <c r="E2866" t="s">
        <v>2271</v>
      </c>
      <c r="F2866" t="s">
        <v>2294</v>
      </c>
      <c r="G2866" s="4">
        <v>1</v>
      </c>
      <c r="H2866" t="s">
        <v>2673</v>
      </c>
    </row>
    <row r="2867" spans="1:8" x14ac:dyDescent="0.35">
      <c r="A2867" t="s">
        <v>1901</v>
      </c>
      <c r="B2867" t="s">
        <v>2264</v>
      </c>
      <c r="C2867">
        <v>2</v>
      </c>
      <c r="D2867">
        <v>-294.089</v>
      </c>
      <c r="E2867" t="s">
        <v>2271</v>
      </c>
      <c r="F2867" t="s">
        <v>2278</v>
      </c>
      <c r="G2867" s="4">
        <v>4</v>
      </c>
      <c r="H2867" t="s">
        <v>614</v>
      </c>
    </row>
    <row r="2868" spans="1:8" x14ac:dyDescent="0.35">
      <c r="A2868" t="s">
        <v>1901</v>
      </c>
      <c r="B2868" t="s">
        <v>2264</v>
      </c>
      <c r="C2868">
        <v>2</v>
      </c>
      <c r="D2868">
        <v>-293.75599999999997</v>
      </c>
      <c r="E2868" t="s">
        <v>2267</v>
      </c>
      <c r="F2868" t="s">
        <v>2268</v>
      </c>
      <c r="G2868" s="4">
        <v>1</v>
      </c>
      <c r="H2868" t="s">
        <v>2674</v>
      </c>
    </row>
    <row r="2869" spans="1:8" x14ac:dyDescent="0.35">
      <c r="A2869" t="s">
        <v>1901</v>
      </c>
      <c r="B2869" t="s">
        <v>2264</v>
      </c>
      <c r="C2869">
        <v>2</v>
      </c>
      <c r="D2869">
        <v>-292.68400000000003</v>
      </c>
      <c r="E2869" t="s">
        <v>2265</v>
      </c>
      <c r="F2869" t="s">
        <v>2300</v>
      </c>
      <c r="G2869" s="4">
        <v>4</v>
      </c>
      <c r="H2869" t="s">
        <v>2675</v>
      </c>
    </row>
    <row r="2870" spans="1:8" x14ac:dyDescent="0.35">
      <c r="A2870" t="s">
        <v>1901</v>
      </c>
      <c r="B2870" t="s">
        <v>2264</v>
      </c>
      <c r="C2870">
        <v>2</v>
      </c>
      <c r="D2870">
        <v>-292.40600000000001</v>
      </c>
      <c r="E2870" t="s">
        <v>2271</v>
      </c>
      <c r="F2870" t="s">
        <v>2272</v>
      </c>
      <c r="G2870" s="4">
        <v>3</v>
      </c>
      <c r="H2870" t="s">
        <v>2676</v>
      </c>
    </row>
    <row r="2871" spans="1:8" x14ac:dyDescent="0.35">
      <c r="A2871" t="s">
        <v>1901</v>
      </c>
      <c r="B2871" t="s">
        <v>2264</v>
      </c>
      <c r="C2871">
        <v>2</v>
      </c>
      <c r="D2871">
        <v>-289.61900000000003</v>
      </c>
      <c r="E2871" t="s">
        <v>2265</v>
      </c>
      <c r="F2871" t="s">
        <v>2289</v>
      </c>
      <c r="G2871" s="4">
        <v>2</v>
      </c>
      <c r="H2871" t="s">
        <v>2677</v>
      </c>
    </row>
    <row r="2872" spans="1:8" x14ac:dyDescent="0.35">
      <c r="A2872" t="s">
        <v>1901</v>
      </c>
      <c r="B2872" t="s">
        <v>2264</v>
      </c>
      <c r="C2872">
        <v>2</v>
      </c>
      <c r="D2872">
        <v>-282.685</v>
      </c>
      <c r="E2872" t="s">
        <v>2271</v>
      </c>
      <c r="F2872" t="s">
        <v>2272</v>
      </c>
      <c r="G2872" s="4">
        <v>3</v>
      </c>
      <c r="H2872" t="s">
        <v>2678</v>
      </c>
    </row>
    <row r="2873" spans="1:8" x14ac:dyDescent="0.35">
      <c r="A2873" t="s">
        <v>1901</v>
      </c>
      <c r="B2873" t="s">
        <v>2264</v>
      </c>
      <c r="C2873">
        <v>2</v>
      </c>
      <c r="D2873">
        <v>-278.55500000000001</v>
      </c>
      <c r="E2873" t="s">
        <v>2265</v>
      </c>
      <c r="F2873" t="s">
        <v>2266</v>
      </c>
      <c r="G2873" s="4">
        <v>3</v>
      </c>
      <c r="H2873" t="s">
        <v>267</v>
      </c>
    </row>
    <row r="2874" spans="1:8" x14ac:dyDescent="0.35">
      <c r="A2874" t="s">
        <v>1901</v>
      </c>
      <c r="B2874" t="s">
        <v>2264</v>
      </c>
      <c r="C2874">
        <v>2</v>
      </c>
      <c r="D2874">
        <v>-276.02499999999998</v>
      </c>
      <c r="E2874" t="s">
        <v>2265</v>
      </c>
      <c r="F2874" t="s">
        <v>2300</v>
      </c>
      <c r="G2874" s="4">
        <v>4</v>
      </c>
      <c r="H2874" t="s">
        <v>2679</v>
      </c>
    </row>
    <row r="2875" spans="1:8" x14ac:dyDescent="0.35">
      <c r="A2875" t="s">
        <v>1901</v>
      </c>
      <c r="B2875" t="s">
        <v>2264</v>
      </c>
      <c r="C2875">
        <v>2</v>
      </c>
      <c r="D2875">
        <v>-275.22699999999998</v>
      </c>
      <c r="E2875" t="s">
        <v>2265</v>
      </c>
      <c r="F2875" t="s">
        <v>2289</v>
      </c>
      <c r="G2875" s="4">
        <v>2</v>
      </c>
      <c r="H2875" t="s">
        <v>2680</v>
      </c>
    </row>
    <row r="2876" spans="1:8" x14ac:dyDescent="0.35">
      <c r="A2876" t="s">
        <v>1901</v>
      </c>
      <c r="B2876" t="s">
        <v>2264</v>
      </c>
      <c r="C2876">
        <v>2</v>
      </c>
      <c r="D2876">
        <v>-274.78300000000002</v>
      </c>
      <c r="E2876" t="s">
        <v>2271</v>
      </c>
      <c r="F2876" t="s">
        <v>2287</v>
      </c>
      <c r="G2876" s="4">
        <v>2</v>
      </c>
      <c r="H2876" t="s">
        <v>2681</v>
      </c>
    </row>
    <row r="2877" spans="1:8" x14ac:dyDescent="0.35">
      <c r="A2877" t="s">
        <v>1901</v>
      </c>
      <c r="B2877" t="s">
        <v>2264</v>
      </c>
      <c r="C2877">
        <v>2</v>
      </c>
      <c r="D2877">
        <v>-271.61700000000002</v>
      </c>
      <c r="E2877" t="s">
        <v>2267</v>
      </c>
      <c r="F2877" t="s">
        <v>2276</v>
      </c>
      <c r="G2877" s="4">
        <v>2</v>
      </c>
      <c r="H2877" t="s">
        <v>2682</v>
      </c>
    </row>
    <row r="2878" spans="1:8" x14ac:dyDescent="0.35">
      <c r="A2878" t="s">
        <v>1901</v>
      </c>
      <c r="B2878" t="s">
        <v>2264</v>
      </c>
      <c r="C2878">
        <v>2</v>
      </c>
      <c r="D2878">
        <v>-268.260999999999</v>
      </c>
      <c r="E2878" t="s">
        <v>2271</v>
      </c>
      <c r="F2878" t="s">
        <v>2294</v>
      </c>
      <c r="G2878" s="4">
        <v>1</v>
      </c>
      <c r="H2878" t="s">
        <v>2683</v>
      </c>
    </row>
    <row r="2879" spans="1:8" x14ac:dyDescent="0.35">
      <c r="A2879" t="s">
        <v>1901</v>
      </c>
      <c r="B2879" t="s">
        <v>2264</v>
      </c>
      <c r="C2879">
        <v>2</v>
      </c>
      <c r="D2879">
        <v>-265.88099999999997</v>
      </c>
      <c r="E2879" t="s">
        <v>2265</v>
      </c>
      <c r="F2879" t="s">
        <v>2266</v>
      </c>
      <c r="G2879" s="4">
        <v>3</v>
      </c>
      <c r="H2879" t="s">
        <v>2684</v>
      </c>
    </row>
    <row r="2880" spans="1:8" x14ac:dyDescent="0.35">
      <c r="A2880" t="s">
        <v>1901</v>
      </c>
      <c r="B2880" t="s">
        <v>2264</v>
      </c>
      <c r="C2880">
        <v>2</v>
      </c>
      <c r="D2880">
        <v>-264.772999999999</v>
      </c>
      <c r="E2880" t="s">
        <v>2265</v>
      </c>
      <c r="F2880" t="s">
        <v>2289</v>
      </c>
      <c r="G2880" s="4">
        <v>2</v>
      </c>
      <c r="H2880" t="s">
        <v>2685</v>
      </c>
    </row>
    <row r="2881" spans="1:8" x14ac:dyDescent="0.35">
      <c r="A2881" t="s">
        <v>1901</v>
      </c>
      <c r="B2881" t="s">
        <v>2264</v>
      </c>
      <c r="C2881">
        <v>2</v>
      </c>
      <c r="D2881">
        <v>-261.70999999999998</v>
      </c>
      <c r="E2881" t="s">
        <v>2271</v>
      </c>
      <c r="F2881" t="s">
        <v>2278</v>
      </c>
      <c r="G2881" s="4">
        <v>4</v>
      </c>
      <c r="H2881" t="s">
        <v>2686</v>
      </c>
    </row>
    <row r="2882" spans="1:8" x14ac:dyDescent="0.35">
      <c r="A2882" t="s">
        <v>1901</v>
      </c>
      <c r="B2882" t="s">
        <v>2264</v>
      </c>
      <c r="C2882">
        <v>2</v>
      </c>
      <c r="D2882">
        <v>-260.53300000000002</v>
      </c>
      <c r="E2882" t="s">
        <v>2265</v>
      </c>
      <c r="F2882" t="s">
        <v>2300</v>
      </c>
      <c r="G2882" s="4">
        <v>4</v>
      </c>
      <c r="H2882" t="s">
        <v>2687</v>
      </c>
    </row>
    <row r="2883" spans="1:8" x14ac:dyDescent="0.35">
      <c r="A2883" t="s">
        <v>1901</v>
      </c>
      <c r="B2883" t="s">
        <v>2264</v>
      </c>
      <c r="C2883">
        <v>2</v>
      </c>
      <c r="D2883">
        <v>-254.43599999999901</v>
      </c>
      <c r="E2883" t="s">
        <v>2267</v>
      </c>
      <c r="F2883" t="s">
        <v>2268</v>
      </c>
      <c r="G2883" s="4">
        <v>1</v>
      </c>
      <c r="H2883" t="s">
        <v>2688</v>
      </c>
    </row>
    <row r="2884" spans="1:8" x14ac:dyDescent="0.35">
      <c r="A2884" t="s">
        <v>1901</v>
      </c>
      <c r="B2884" t="s">
        <v>2264</v>
      </c>
      <c r="C2884">
        <v>2</v>
      </c>
      <c r="D2884">
        <v>-253.87799999999999</v>
      </c>
      <c r="E2884" t="s">
        <v>2265</v>
      </c>
      <c r="F2884" t="s">
        <v>2274</v>
      </c>
      <c r="G2884" s="4">
        <v>1</v>
      </c>
      <c r="H2884" t="s">
        <v>2689</v>
      </c>
    </row>
    <row r="2885" spans="1:8" x14ac:dyDescent="0.35">
      <c r="A2885" t="s">
        <v>1901</v>
      </c>
      <c r="B2885" t="s">
        <v>2264</v>
      </c>
      <c r="C2885">
        <v>2</v>
      </c>
      <c r="D2885">
        <v>-248.56700000000001</v>
      </c>
      <c r="E2885" t="s">
        <v>2267</v>
      </c>
      <c r="F2885" t="s">
        <v>2276</v>
      </c>
      <c r="G2885" s="4">
        <v>2</v>
      </c>
      <c r="H2885" t="s">
        <v>55</v>
      </c>
    </row>
    <row r="2886" spans="1:8" x14ac:dyDescent="0.35">
      <c r="A2886" t="s">
        <v>1901</v>
      </c>
      <c r="B2886" t="s">
        <v>2264</v>
      </c>
      <c r="C2886">
        <v>2</v>
      </c>
      <c r="D2886">
        <v>-239.84200000000001</v>
      </c>
      <c r="E2886" t="s">
        <v>2267</v>
      </c>
      <c r="F2886" t="s">
        <v>2282</v>
      </c>
      <c r="G2886" s="4">
        <v>4</v>
      </c>
      <c r="H2886" t="s">
        <v>55</v>
      </c>
    </row>
    <row r="2887" spans="1:8" x14ac:dyDescent="0.35">
      <c r="A2887" t="s">
        <v>1901</v>
      </c>
      <c r="B2887" t="s">
        <v>2264</v>
      </c>
      <c r="C2887">
        <v>2</v>
      </c>
      <c r="D2887">
        <v>-238.499</v>
      </c>
      <c r="E2887" t="s">
        <v>2265</v>
      </c>
      <c r="F2887" t="s">
        <v>2289</v>
      </c>
      <c r="G2887" s="4">
        <v>2</v>
      </c>
      <c r="H2887" t="s">
        <v>2690</v>
      </c>
    </row>
    <row r="2888" spans="1:8" x14ac:dyDescent="0.35">
      <c r="A2888" t="s">
        <v>1901</v>
      </c>
      <c r="B2888" t="s">
        <v>2264</v>
      </c>
      <c r="C2888">
        <v>2</v>
      </c>
      <c r="D2888">
        <v>-237.64099999999999</v>
      </c>
      <c r="E2888" t="s">
        <v>2267</v>
      </c>
      <c r="F2888" t="s">
        <v>2280</v>
      </c>
      <c r="G2888" s="4">
        <v>3</v>
      </c>
      <c r="H2888" t="s">
        <v>2691</v>
      </c>
    </row>
    <row r="2889" spans="1:8" x14ac:dyDescent="0.35">
      <c r="A2889" t="s">
        <v>1901</v>
      </c>
      <c r="B2889" t="s">
        <v>2264</v>
      </c>
      <c r="C2889">
        <v>2</v>
      </c>
      <c r="D2889">
        <v>-237.21700000000001</v>
      </c>
      <c r="E2889" t="s">
        <v>2267</v>
      </c>
      <c r="F2889" t="s">
        <v>2276</v>
      </c>
      <c r="G2889" s="4">
        <v>2</v>
      </c>
      <c r="H2889" t="s">
        <v>2692</v>
      </c>
    </row>
    <row r="2890" spans="1:8" x14ac:dyDescent="0.35">
      <c r="A2890" t="s">
        <v>1901</v>
      </c>
      <c r="B2890" t="s">
        <v>2264</v>
      </c>
      <c r="C2890">
        <v>2</v>
      </c>
      <c r="D2890">
        <v>-232.41299999999899</v>
      </c>
      <c r="E2890" t="s">
        <v>2265</v>
      </c>
      <c r="F2890" t="s">
        <v>2266</v>
      </c>
      <c r="G2890" s="4">
        <v>3</v>
      </c>
      <c r="H2890" t="s">
        <v>2693</v>
      </c>
    </row>
    <row r="2891" spans="1:8" x14ac:dyDescent="0.35">
      <c r="A2891" t="s">
        <v>1901</v>
      </c>
      <c r="B2891" t="s">
        <v>2264</v>
      </c>
      <c r="C2891">
        <v>2</v>
      </c>
      <c r="D2891">
        <v>-232.19200000000001</v>
      </c>
      <c r="E2891" t="s">
        <v>2267</v>
      </c>
      <c r="F2891" t="s">
        <v>2280</v>
      </c>
      <c r="G2891" s="4">
        <v>3</v>
      </c>
      <c r="H2891" t="s">
        <v>90</v>
      </c>
    </row>
    <row r="2892" spans="1:8" x14ac:dyDescent="0.35">
      <c r="A2892" t="s">
        <v>1901</v>
      </c>
      <c r="B2892" t="s">
        <v>2264</v>
      </c>
      <c r="C2892">
        <v>2</v>
      </c>
      <c r="D2892">
        <v>-230.685</v>
      </c>
      <c r="E2892" t="s">
        <v>2271</v>
      </c>
      <c r="F2892" t="s">
        <v>2287</v>
      </c>
      <c r="G2892" s="4">
        <v>2</v>
      </c>
      <c r="H2892" t="s">
        <v>2694</v>
      </c>
    </row>
    <row r="2893" spans="1:8" x14ac:dyDescent="0.35">
      <c r="A2893" t="s">
        <v>1901</v>
      </c>
      <c r="B2893" t="s">
        <v>2264</v>
      </c>
      <c r="C2893">
        <v>2</v>
      </c>
      <c r="D2893">
        <v>-230.13900000000001</v>
      </c>
      <c r="E2893" t="s">
        <v>2265</v>
      </c>
      <c r="F2893" t="s">
        <v>2300</v>
      </c>
      <c r="G2893" s="4">
        <v>4</v>
      </c>
      <c r="H2893" t="s">
        <v>267</v>
      </c>
    </row>
    <row r="2894" spans="1:8" x14ac:dyDescent="0.35">
      <c r="A2894" t="s">
        <v>1901</v>
      </c>
      <c r="B2894" t="s">
        <v>2264</v>
      </c>
      <c r="C2894">
        <v>2</v>
      </c>
      <c r="D2894">
        <v>-227.03899999999999</v>
      </c>
      <c r="E2894" t="s">
        <v>2271</v>
      </c>
      <c r="F2894" t="s">
        <v>2272</v>
      </c>
      <c r="G2894" s="4">
        <v>3</v>
      </c>
      <c r="H2894" t="s">
        <v>2695</v>
      </c>
    </row>
    <row r="2895" spans="1:8" x14ac:dyDescent="0.35">
      <c r="A2895" t="s">
        <v>1901</v>
      </c>
      <c r="B2895" t="s">
        <v>2264</v>
      </c>
      <c r="C2895">
        <v>2</v>
      </c>
      <c r="D2895">
        <v>-225.065</v>
      </c>
      <c r="E2895" t="s">
        <v>2265</v>
      </c>
      <c r="F2895" t="s">
        <v>2266</v>
      </c>
      <c r="G2895" s="4">
        <v>3</v>
      </c>
      <c r="H2895" t="s">
        <v>2696</v>
      </c>
    </row>
    <row r="2896" spans="1:8" x14ac:dyDescent="0.35">
      <c r="A2896" t="s">
        <v>1901</v>
      </c>
      <c r="B2896" t="s">
        <v>2264</v>
      </c>
      <c r="C2896">
        <v>2</v>
      </c>
      <c r="D2896">
        <v>-224.649</v>
      </c>
      <c r="E2896" t="s">
        <v>2267</v>
      </c>
      <c r="F2896" t="s">
        <v>2282</v>
      </c>
      <c r="G2896" s="4">
        <v>4</v>
      </c>
      <c r="H2896" t="s">
        <v>856</v>
      </c>
    </row>
    <row r="2897" spans="1:8" x14ac:dyDescent="0.35">
      <c r="A2897" t="s">
        <v>1901</v>
      </c>
      <c r="B2897" t="s">
        <v>2264</v>
      </c>
      <c r="C2897">
        <v>2</v>
      </c>
      <c r="D2897">
        <v>-210.745</v>
      </c>
      <c r="E2897" t="s">
        <v>2265</v>
      </c>
      <c r="F2897" t="s">
        <v>2289</v>
      </c>
      <c r="G2897" s="4">
        <v>2</v>
      </c>
      <c r="H2897" t="s">
        <v>1291</v>
      </c>
    </row>
    <row r="2898" spans="1:8" x14ac:dyDescent="0.35">
      <c r="A2898" t="s">
        <v>1901</v>
      </c>
      <c r="B2898" t="s">
        <v>2264</v>
      </c>
      <c r="C2898">
        <v>2</v>
      </c>
      <c r="D2898">
        <v>-203.863</v>
      </c>
      <c r="E2898" t="s">
        <v>2271</v>
      </c>
      <c r="F2898" t="s">
        <v>2287</v>
      </c>
      <c r="G2898" s="4">
        <v>2</v>
      </c>
      <c r="H2898" t="s">
        <v>2697</v>
      </c>
    </row>
    <row r="2899" spans="1:8" x14ac:dyDescent="0.35">
      <c r="A2899" t="s">
        <v>1901</v>
      </c>
      <c r="B2899" t="s">
        <v>2264</v>
      </c>
      <c r="C2899">
        <v>2</v>
      </c>
      <c r="D2899">
        <v>-203.154</v>
      </c>
      <c r="E2899" t="s">
        <v>2267</v>
      </c>
      <c r="F2899" t="s">
        <v>2280</v>
      </c>
      <c r="G2899" s="4">
        <v>3</v>
      </c>
      <c r="H2899" t="s">
        <v>2698</v>
      </c>
    </row>
    <row r="2900" spans="1:8" x14ac:dyDescent="0.35">
      <c r="A2900" t="s">
        <v>1901</v>
      </c>
      <c r="B2900" t="s">
        <v>2264</v>
      </c>
      <c r="C2900">
        <v>2</v>
      </c>
      <c r="D2900">
        <v>-202.76599999999999</v>
      </c>
      <c r="E2900" t="s">
        <v>2271</v>
      </c>
      <c r="F2900" t="s">
        <v>2278</v>
      </c>
      <c r="G2900" s="4">
        <v>4</v>
      </c>
      <c r="H2900" t="s">
        <v>2699</v>
      </c>
    </row>
    <row r="2901" spans="1:8" x14ac:dyDescent="0.35">
      <c r="A2901" t="s">
        <v>1901</v>
      </c>
      <c r="B2901" t="s">
        <v>2264</v>
      </c>
      <c r="C2901">
        <v>2</v>
      </c>
      <c r="D2901">
        <v>-202.31</v>
      </c>
      <c r="E2901" t="s">
        <v>2267</v>
      </c>
      <c r="F2901" t="s">
        <v>2276</v>
      </c>
      <c r="G2901" s="4">
        <v>2</v>
      </c>
      <c r="H2901" t="s">
        <v>2700</v>
      </c>
    </row>
    <row r="2902" spans="1:8" x14ac:dyDescent="0.35">
      <c r="A2902" t="s">
        <v>1901</v>
      </c>
      <c r="B2902" t="s">
        <v>2264</v>
      </c>
      <c r="C2902">
        <v>2</v>
      </c>
      <c r="D2902">
        <v>-200.40099999999899</v>
      </c>
      <c r="E2902" t="s">
        <v>2265</v>
      </c>
      <c r="F2902" t="s">
        <v>2266</v>
      </c>
      <c r="G2902" s="4">
        <v>3</v>
      </c>
      <c r="H2902" t="s">
        <v>2701</v>
      </c>
    </row>
    <row r="2903" spans="1:8" x14ac:dyDescent="0.35">
      <c r="A2903" t="s">
        <v>1901</v>
      </c>
      <c r="B2903" t="s">
        <v>2264</v>
      </c>
      <c r="C2903">
        <v>2</v>
      </c>
      <c r="D2903">
        <v>-199.24299999999999</v>
      </c>
      <c r="E2903" t="s">
        <v>2265</v>
      </c>
      <c r="F2903" t="s">
        <v>2274</v>
      </c>
      <c r="G2903" s="4">
        <v>1</v>
      </c>
      <c r="H2903" t="s">
        <v>2702</v>
      </c>
    </row>
    <row r="2904" spans="1:8" x14ac:dyDescent="0.35">
      <c r="A2904" t="s">
        <v>1901</v>
      </c>
      <c r="B2904" t="s">
        <v>2264</v>
      </c>
      <c r="C2904">
        <v>2</v>
      </c>
      <c r="D2904">
        <v>-198.959</v>
      </c>
      <c r="E2904" t="s">
        <v>2267</v>
      </c>
      <c r="F2904" t="s">
        <v>2276</v>
      </c>
      <c r="G2904" s="4">
        <v>2</v>
      </c>
      <c r="H2904" t="s">
        <v>400</v>
      </c>
    </row>
    <row r="2905" spans="1:8" x14ac:dyDescent="0.35">
      <c r="A2905" t="s">
        <v>1901</v>
      </c>
      <c r="B2905" t="s">
        <v>2264</v>
      </c>
      <c r="C2905">
        <v>2</v>
      </c>
      <c r="D2905">
        <v>-197.547</v>
      </c>
      <c r="E2905" t="s">
        <v>2265</v>
      </c>
      <c r="F2905" t="s">
        <v>2289</v>
      </c>
      <c r="G2905" s="4">
        <v>2</v>
      </c>
      <c r="H2905" t="s">
        <v>2703</v>
      </c>
    </row>
    <row r="2906" spans="1:8" x14ac:dyDescent="0.35">
      <c r="A2906" t="s">
        <v>1901</v>
      </c>
      <c r="B2906" t="s">
        <v>2264</v>
      </c>
      <c r="C2906">
        <v>2</v>
      </c>
      <c r="D2906">
        <v>-197.059</v>
      </c>
      <c r="E2906" t="s">
        <v>2271</v>
      </c>
      <c r="F2906" t="s">
        <v>2294</v>
      </c>
      <c r="G2906" s="4">
        <v>1</v>
      </c>
      <c r="H2906" t="s">
        <v>501</v>
      </c>
    </row>
    <row r="2907" spans="1:8" x14ac:dyDescent="0.35">
      <c r="A2907" t="s">
        <v>1901</v>
      </c>
      <c r="B2907" t="s">
        <v>2264</v>
      </c>
      <c r="C2907">
        <v>2</v>
      </c>
      <c r="D2907">
        <v>-194.97299999999899</v>
      </c>
      <c r="E2907" t="s">
        <v>2265</v>
      </c>
      <c r="F2907" t="s">
        <v>2300</v>
      </c>
      <c r="G2907" s="4">
        <v>4</v>
      </c>
      <c r="H2907" t="s">
        <v>2704</v>
      </c>
    </row>
    <row r="2908" spans="1:8" x14ac:dyDescent="0.35">
      <c r="A2908" t="s">
        <v>1901</v>
      </c>
      <c r="B2908" t="s">
        <v>2264</v>
      </c>
      <c r="C2908">
        <v>2</v>
      </c>
      <c r="D2908">
        <v>-193.024</v>
      </c>
      <c r="E2908" t="s">
        <v>2267</v>
      </c>
      <c r="F2908" t="s">
        <v>2268</v>
      </c>
      <c r="G2908" s="4">
        <v>1</v>
      </c>
      <c r="H2908" t="s">
        <v>2705</v>
      </c>
    </row>
    <row r="2909" spans="1:8" x14ac:dyDescent="0.35">
      <c r="A2909" t="s">
        <v>1901</v>
      </c>
      <c r="B2909" t="s">
        <v>2264</v>
      </c>
      <c r="C2909">
        <v>2</v>
      </c>
      <c r="D2909">
        <v>-192.97499999999999</v>
      </c>
      <c r="E2909" t="s">
        <v>2267</v>
      </c>
      <c r="F2909" t="s">
        <v>2280</v>
      </c>
      <c r="G2909" s="4">
        <v>3</v>
      </c>
      <c r="H2909" t="s">
        <v>2706</v>
      </c>
    </row>
    <row r="2910" spans="1:8" x14ac:dyDescent="0.35">
      <c r="A2910" t="s">
        <v>1901</v>
      </c>
      <c r="B2910" t="s">
        <v>2264</v>
      </c>
      <c r="C2910">
        <v>2</v>
      </c>
      <c r="D2910">
        <v>-192.07599999999999</v>
      </c>
      <c r="E2910" t="s">
        <v>2271</v>
      </c>
      <c r="F2910" t="s">
        <v>2278</v>
      </c>
      <c r="G2910" s="4">
        <v>4</v>
      </c>
      <c r="H2910" t="s">
        <v>2707</v>
      </c>
    </row>
    <row r="2911" spans="1:8" x14ac:dyDescent="0.35">
      <c r="A2911" t="s">
        <v>1901</v>
      </c>
      <c r="B2911" t="s">
        <v>2264</v>
      </c>
      <c r="C2911">
        <v>2</v>
      </c>
      <c r="D2911">
        <v>-192.041</v>
      </c>
      <c r="E2911" t="s">
        <v>2265</v>
      </c>
      <c r="F2911" t="s">
        <v>2266</v>
      </c>
      <c r="G2911" s="4">
        <v>3</v>
      </c>
      <c r="H2911" t="s">
        <v>2708</v>
      </c>
    </row>
    <row r="2912" spans="1:8" x14ac:dyDescent="0.35">
      <c r="A2912" t="s">
        <v>1901</v>
      </c>
      <c r="B2912" t="s">
        <v>2264</v>
      </c>
      <c r="C2912">
        <v>2</v>
      </c>
      <c r="D2912">
        <v>-186.261</v>
      </c>
      <c r="E2912" t="s">
        <v>2271</v>
      </c>
      <c r="F2912" t="s">
        <v>2294</v>
      </c>
      <c r="G2912" s="4">
        <v>1</v>
      </c>
      <c r="H2912" t="s">
        <v>2554</v>
      </c>
    </row>
    <row r="2913" spans="1:8" x14ac:dyDescent="0.35">
      <c r="A2913" t="s">
        <v>1901</v>
      </c>
      <c r="B2913" t="s">
        <v>2264</v>
      </c>
      <c r="C2913">
        <v>2</v>
      </c>
      <c r="D2913">
        <v>-181.56399999999999</v>
      </c>
      <c r="E2913" t="s">
        <v>2265</v>
      </c>
      <c r="F2913" t="s">
        <v>2289</v>
      </c>
      <c r="G2913" s="4">
        <v>2</v>
      </c>
      <c r="H2913" t="s">
        <v>386</v>
      </c>
    </row>
    <row r="2914" spans="1:8" x14ac:dyDescent="0.35">
      <c r="A2914" t="s">
        <v>1901</v>
      </c>
      <c r="B2914" t="s">
        <v>2264</v>
      </c>
      <c r="C2914">
        <v>2</v>
      </c>
      <c r="D2914">
        <v>-180.071</v>
      </c>
      <c r="E2914" t="s">
        <v>2271</v>
      </c>
      <c r="F2914" t="s">
        <v>2278</v>
      </c>
      <c r="G2914" s="4">
        <v>4</v>
      </c>
      <c r="H2914" t="s">
        <v>2709</v>
      </c>
    </row>
    <row r="2915" spans="1:8" x14ac:dyDescent="0.35">
      <c r="A2915" t="s">
        <v>1901</v>
      </c>
      <c r="B2915" t="s">
        <v>2264</v>
      </c>
      <c r="C2915">
        <v>2</v>
      </c>
      <c r="D2915">
        <v>-179.91299999999899</v>
      </c>
      <c r="E2915" t="s">
        <v>2271</v>
      </c>
      <c r="F2915" t="s">
        <v>2287</v>
      </c>
      <c r="G2915" s="4">
        <v>2</v>
      </c>
      <c r="H2915" t="s">
        <v>2710</v>
      </c>
    </row>
    <row r="2916" spans="1:8" x14ac:dyDescent="0.35">
      <c r="A2916" t="s">
        <v>1901</v>
      </c>
      <c r="B2916" t="s">
        <v>2264</v>
      </c>
      <c r="C2916">
        <v>2</v>
      </c>
      <c r="D2916">
        <v>-179.03099999999901</v>
      </c>
      <c r="E2916" t="s">
        <v>2265</v>
      </c>
      <c r="F2916" t="s">
        <v>2266</v>
      </c>
      <c r="G2916" s="4">
        <v>3</v>
      </c>
      <c r="H2916" t="s">
        <v>2711</v>
      </c>
    </row>
    <row r="2917" spans="1:8" x14ac:dyDescent="0.35">
      <c r="A2917" t="s">
        <v>1901</v>
      </c>
      <c r="B2917" t="s">
        <v>2264</v>
      </c>
      <c r="C2917">
        <v>2</v>
      </c>
      <c r="D2917">
        <v>-177.47</v>
      </c>
      <c r="E2917" t="s">
        <v>2271</v>
      </c>
      <c r="F2917" t="s">
        <v>2272</v>
      </c>
      <c r="G2917" s="4">
        <v>3</v>
      </c>
      <c r="H2917" t="s">
        <v>2712</v>
      </c>
    </row>
    <row r="2918" spans="1:8" x14ac:dyDescent="0.35">
      <c r="A2918" t="s">
        <v>1901</v>
      </c>
      <c r="B2918" t="s">
        <v>2264</v>
      </c>
      <c r="C2918">
        <v>2</v>
      </c>
      <c r="D2918">
        <v>-175.56299999999999</v>
      </c>
      <c r="E2918" t="s">
        <v>2265</v>
      </c>
      <c r="F2918" t="s">
        <v>2289</v>
      </c>
      <c r="G2918" s="4">
        <v>2</v>
      </c>
      <c r="H2918" t="s">
        <v>2713</v>
      </c>
    </row>
    <row r="2919" spans="1:8" x14ac:dyDescent="0.35">
      <c r="A2919" t="s">
        <v>1901</v>
      </c>
      <c r="B2919" t="s">
        <v>2264</v>
      </c>
      <c r="C2919">
        <v>2</v>
      </c>
      <c r="D2919">
        <v>-175.00899999999999</v>
      </c>
      <c r="E2919" t="s">
        <v>2267</v>
      </c>
      <c r="F2919" t="s">
        <v>2282</v>
      </c>
      <c r="G2919" s="4">
        <v>4</v>
      </c>
      <c r="H2919" t="s">
        <v>2714</v>
      </c>
    </row>
    <row r="2920" spans="1:8" x14ac:dyDescent="0.35">
      <c r="A2920" t="s">
        <v>1901</v>
      </c>
      <c r="B2920" t="s">
        <v>2264</v>
      </c>
      <c r="C2920">
        <v>2</v>
      </c>
      <c r="D2920">
        <v>-173.53700000000001</v>
      </c>
      <c r="E2920" t="s">
        <v>2265</v>
      </c>
      <c r="F2920" t="s">
        <v>2266</v>
      </c>
      <c r="G2920" s="4">
        <v>3</v>
      </c>
      <c r="H2920" t="s">
        <v>267</v>
      </c>
    </row>
    <row r="2921" spans="1:8" x14ac:dyDescent="0.35">
      <c r="A2921" t="s">
        <v>1901</v>
      </c>
      <c r="B2921" t="s">
        <v>2264</v>
      </c>
      <c r="C2921">
        <v>2</v>
      </c>
      <c r="D2921">
        <v>-170.363</v>
      </c>
      <c r="E2921" t="s">
        <v>2265</v>
      </c>
      <c r="F2921" t="s">
        <v>2274</v>
      </c>
      <c r="G2921" s="4">
        <v>1</v>
      </c>
      <c r="H2921" t="s">
        <v>68</v>
      </c>
    </row>
    <row r="2922" spans="1:8" x14ac:dyDescent="0.35">
      <c r="A2922" t="s">
        <v>1901</v>
      </c>
      <c r="B2922" t="s">
        <v>2264</v>
      </c>
      <c r="C2922">
        <v>2</v>
      </c>
      <c r="D2922">
        <v>-167.678</v>
      </c>
      <c r="E2922" t="s">
        <v>2267</v>
      </c>
      <c r="F2922" t="s">
        <v>2276</v>
      </c>
      <c r="G2922" s="4">
        <v>2</v>
      </c>
      <c r="H2922" t="s">
        <v>2715</v>
      </c>
    </row>
    <row r="2923" spans="1:8" x14ac:dyDescent="0.35">
      <c r="A2923" t="s">
        <v>1901</v>
      </c>
      <c r="B2923" t="s">
        <v>2264</v>
      </c>
      <c r="C2923">
        <v>2</v>
      </c>
      <c r="D2923">
        <v>-160.11099999999999</v>
      </c>
      <c r="E2923" t="s">
        <v>2267</v>
      </c>
      <c r="F2923" t="s">
        <v>2282</v>
      </c>
      <c r="G2923" s="4">
        <v>4</v>
      </c>
      <c r="H2923" t="s">
        <v>2716</v>
      </c>
    </row>
    <row r="2924" spans="1:8" x14ac:dyDescent="0.35">
      <c r="A2924" t="s">
        <v>1901</v>
      </c>
      <c r="B2924" t="s">
        <v>2264</v>
      </c>
      <c r="C2924">
        <v>2</v>
      </c>
      <c r="D2924">
        <v>-158.547</v>
      </c>
      <c r="E2924" t="s">
        <v>2265</v>
      </c>
      <c r="F2924" t="s">
        <v>2266</v>
      </c>
      <c r="G2924" s="4">
        <v>3</v>
      </c>
      <c r="H2924" t="s">
        <v>2717</v>
      </c>
    </row>
    <row r="2925" spans="1:8" x14ac:dyDescent="0.35">
      <c r="A2925" t="s">
        <v>1901</v>
      </c>
      <c r="B2925" t="s">
        <v>2264</v>
      </c>
      <c r="C2925">
        <v>2</v>
      </c>
      <c r="D2925">
        <v>-157.52799999999999</v>
      </c>
      <c r="E2925" t="s">
        <v>2271</v>
      </c>
      <c r="F2925" t="s">
        <v>2287</v>
      </c>
      <c r="G2925" s="4">
        <v>2</v>
      </c>
      <c r="H2925" t="s">
        <v>2718</v>
      </c>
    </row>
    <row r="2926" spans="1:8" x14ac:dyDescent="0.35">
      <c r="A2926" t="s">
        <v>1901</v>
      </c>
      <c r="B2926" t="s">
        <v>2264</v>
      </c>
      <c r="C2926">
        <v>2</v>
      </c>
      <c r="D2926">
        <v>-149.46899999999999</v>
      </c>
      <c r="E2926" t="s">
        <v>2265</v>
      </c>
      <c r="F2926" t="s">
        <v>2300</v>
      </c>
      <c r="G2926" s="4">
        <v>4</v>
      </c>
      <c r="H2926" t="s">
        <v>2719</v>
      </c>
    </row>
    <row r="2927" spans="1:8" x14ac:dyDescent="0.35">
      <c r="A2927" t="s">
        <v>1901</v>
      </c>
      <c r="B2927" t="s">
        <v>2264</v>
      </c>
      <c r="C2927">
        <v>2</v>
      </c>
      <c r="D2927">
        <v>-143.994</v>
      </c>
      <c r="E2927" t="s">
        <v>2265</v>
      </c>
      <c r="F2927" t="s">
        <v>2300</v>
      </c>
      <c r="G2927" s="4">
        <v>4</v>
      </c>
      <c r="H2927" t="s">
        <v>2720</v>
      </c>
    </row>
    <row r="2928" spans="1:8" x14ac:dyDescent="0.35">
      <c r="A2928" t="s">
        <v>1901</v>
      </c>
      <c r="B2928" t="s">
        <v>2264</v>
      </c>
      <c r="C2928">
        <v>2</v>
      </c>
      <c r="D2928">
        <v>-143.601</v>
      </c>
      <c r="E2928" t="s">
        <v>2267</v>
      </c>
      <c r="F2928" t="s">
        <v>2276</v>
      </c>
      <c r="G2928" s="4">
        <v>2</v>
      </c>
      <c r="H2928" t="s">
        <v>2721</v>
      </c>
    </row>
    <row r="2929" spans="1:8" x14ac:dyDescent="0.35">
      <c r="A2929" t="s">
        <v>1901</v>
      </c>
      <c r="B2929" t="s">
        <v>2264</v>
      </c>
      <c r="C2929">
        <v>2</v>
      </c>
      <c r="D2929">
        <v>-143.36699999999999</v>
      </c>
      <c r="E2929" t="s">
        <v>2265</v>
      </c>
      <c r="F2929" t="s">
        <v>2289</v>
      </c>
      <c r="G2929" s="4">
        <v>2</v>
      </c>
      <c r="H2929" t="s">
        <v>2722</v>
      </c>
    </row>
    <row r="2930" spans="1:8" x14ac:dyDescent="0.35">
      <c r="A2930" t="s">
        <v>1901</v>
      </c>
      <c r="B2930" t="s">
        <v>2264</v>
      </c>
      <c r="C2930">
        <v>2</v>
      </c>
      <c r="D2930">
        <v>-136.315</v>
      </c>
      <c r="E2930" t="s">
        <v>2265</v>
      </c>
      <c r="F2930" t="s">
        <v>2289</v>
      </c>
      <c r="G2930" s="4">
        <v>2</v>
      </c>
      <c r="H2930" t="s">
        <v>2723</v>
      </c>
    </row>
    <row r="2931" spans="1:8" x14ac:dyDescent="0.35">
      <c r="A2931" t="s">
        <v>1901</v>
      </c>
      <c r="B2931" t="s">
        <v>2264</v>
      </c>
      <c r="C2931">
        <v>2</v>
      </c>
      <c r="D2931">
        <v>-135.66800000000001</v>
      </c>
      <c r="E2931" t="s">
        <v>2267</v>
      </c>
      <c r="F2931" t="s">
        <v>2268</v>
      </c>
      <c r="G2931" s="4">
        <v>1</v>
      </c>
      <c r="H2931">
        <v>0</v>
      </c>
    </row>
    <row r="2932" spans="1:8" x14ac:dyDescent="0.35">
      <c r="A2932" t="s">
        <v>1901</v>
      </c>
      <c r="B2932" t="s">
        <v>2264</v>
      </c>
      <c r="C2932">
        <v>2</v>
      </c>
      <c r="D2932">
        <v>-133.48099999999999</v>
      </c>
      <c r="E2932" t="s">
        <v>2267</v>
      </c>
      <c r="F2932" t="s">
        <v>2276</v>
      </c>
      <c r="G2932" s="4">
        <v>2</v>
      </c>
      <c r="H2932" t="s">
        <v>2724</v>
      </c>
    </row>
    <row r="2933" spans="1:8" x14ac:dyDescent="0.35">
      <c r="A2933" t="s">
        <v>1901</v>
      </c>
      <c r="B2933" t="s">
        <v>2264</v>
      </c>
      <c r="C2933">
        <v>2</v>
      </c>
      <c r="D2933">
        <v>-132.29300000000001</v>
      </c>
      <c r="E2933" t="s">
        <v>2265</v>
      </c>
      <c r="F2933" t="s">
        <v>2300</v>
      </c>
      <c r="G2933" s="4">
        <v>4</v>
      </c>
      <c r="H2933" t="s">
        <v>2725</v>
      </c>
    </row>
    <row r="2934" spans="1:8" x14ac:dyDescent="0.35">
      <c r="A2934" t="s">
        <v>1901</v>
      </c>
      <c r="B2934" t="s">
        <v>2264</v>
      </c>
      <c r="C2934">
        <v>2</v>
      </c>
      <c r="D2934">
        <v>-128.66800000000001</v>
      </c>
      <c r="E2934" t="s">
        <v>2265</v>
      </c>
      <c r="F2934" t="s">
        <v>2266</v>
      </c>
      <c r="G2934" s="4">
        <v>3</v>
      </c>
      <c r="H2934" t="s">
        <v>2726</v>
      </c>
    </row>
    <row r="2935" spans="1:8" x14ac:dyDescent="0.35">
      <c r="A2935" t="s">
        <v>1901</v>
      </c>
      <c r="B2935" t="s">
        <v>2264</v>
      </c>
      <c r="C2935">
        <v>2</v>
      </c>
      <c r="D2935">
        <v>-127.38500000000001</v>
      </c>
      <c r="E2935" t="s">
        <v>2267</v>
      </c>
      <c r="F2935" t="s">
        <v>2282</v>
      </c>
      <c r="G2935" s="4">
        <v>4</v>
      </c>
      <c r="H2935" t="s">
        <v>1934</v>
      </c>
    </row>
    <row r="2936" spans="1:8" x14ac:dyDescent="0.35">
      <c r="A2936" t="s">
        <v>1901</v>
      </c>
      <c r="B2936" t="s">
        <v>2264</v>
      </c>
      <c r="C2936">
        <v>2</v>
      </c>
      <c r="D2936">
        <v>-125.402</v>
      </c>
      <c r="E2936" t="s">
        <v>2267</v>
      </c>
      <c r="F2936" t="s">
        <v>2280</v>
      </c>
      <c r="G2936" s="4">
        <v>3</v>
      </c>
      <c r="H2936" t="s">
        <v>136</v>
      </c>
    </row>
    <row r="2937" spans="1:8" x14ac:dyDescent="0.35">
      <c r="A2937" t="s">
        <v>1901</v>
      </c>
      <c r="B2937" t="s">
        <v>2264</v>
      </c>
      <c r="C2937">
        <v>2</v>
      </c>
      <c r="D2937">
        <v>-120.58199999999999</v>
      </c>
      <c r="E2937" t="s">
        <v>2265</v>
      </c>
      <c r="F2937" t="s">
        <v>2266</v>
      </c>
      <c r="G2937" s="4">
        <v>3</v>
      </c>
      <c r="H2937" t="s">
        <v>2727</v>
      </c>
    </row>
    <row r="2938" spans="1:8" x14ac:dyDescent="0.35">
      <c r="A2938" t="s">
        <v>1901</v>
      </c>
      <c r="B2938" t="s">
        <v>2264</v>
      </c>
      <c r="C2938">
        <v>2</v>
      </c>
      <c r="D2938">
        <v>-117.378999999999</v>
      </c>
      <c r="E2938" t="s">
        <v>2267</v>
      </c>
      <c r="F2938" t="s">
        <v>2268</v>
      </c>
      <c r="G2938" s="4">
        <v>1</v>
      </c>
      <c r="H2938" t="s">
        <v>2728</v>
      </c>
    </row>
    <row r="2939" spans="1:8" x14ac:dyDescent="0.35">
      <c r="A2939" t="s">
        <v>1901</v>
      </c>
      <c r="B2939" t="s">
        <v>2264</v>
      </c>
      <c r="C2939">
        <v>2</v>
      </c>
      <c r="D2939">
        <v>-112.785</v>
      </c>
      <c r="E2939" t="s">
        <v>2267</v>
      </c>
      <c r="F2939" t="s">
        <v>2282</v>
      </c>
      <c r="G2939" s="4">
        <v>4</v>
      </c>
      <c r="H2939" t="s">
        <v>2729</v>
      </c>
    </row>
    <row r="2940" spans="1:8" x14ac:dyDescent="0.35">
      <c r="A2940" t="s">
        <v>1901</v>
      </c>
      <c r="B2940" t="s">
        <v>2264</v>
      </c>
      <c r="C2940">
        <v>2</v>
      </c>
      <c r="D2940">
        <v>-110.355</v>
      </c>
      <c r="E2940" t="s">
        <v>2265</v>
      </c>
      <c r="F2940" t="s">
        <v>2289</v>
      </c>
      <c r="G2940" s="4">
        <v>2</v>
      </c>
      <c r="H2940" t="s">
        <v>2730</v>
      </c>
    </row>
    <row r="2941" spans="1:8" x14ac:dyDescent="0.35">
      <c r="A2941" t="s">
        <v>1901</v>
      </c>
      <c r="B2941" t="s">
        <v>2264</v>
      </c>
      <c r="C2941">
        <v>2</v>
      </c>
      <c r="D2941">
        <v>-109.98099999999999</v>
      </c>
      <c r="E2941" t="s">
        <v>2265</v>
      </c>
      <c r="F2941" t="s">
        <v>2300</v>
      </c>
      <c r="G2941" s="4">
        <v>4</v>
      </c>
      <c r="H2941" t="s">
        <v>2731</v>
      </c>
    </row>
    <row r="2942" spans="1:8" x14ac:dyDescent="0.35">
      <c r="A2942" t="s">
        <v>1901</v>
      </c>
      <c r="B2942" t="s">
        <v>2264</v>
      </c>
      <c r="C2942">
        <v>2</v>
      </c>
      <c r="D2942">
        <v>-108.496</v>
      </c>
      <c r="E2942" t="s">
        <v>2267</v>
      </c>
      <c r="F2942" t="s">
        <v>2276</v>
      </c>
      <c r="G2942" s="4">
        <v>2</v>
      </c>
      <c r="H2942" t="s">
        <v>2732</v>
      </c>
    </row>
    <row r="2943" spans="1:8" x14ac:dyDescent="0.35">
      <c r="A2943" t="s">
        <v>1901</v>
      </c>
      <c r="B2943" t="s">
        <v>2264</v>
      </c>
      <c r="C2943">
        <v>2</v>
      </c>
      <c r="D2943">
        <v>-107.878999999999</v>
      </c>
      <c r="E2943" t="s">
        <v>2265</v>
      </c>
      <c r="F2943" t="s">
        <v>2266</v>
      </c>
      <c r="G2943" s="4">
        <v>3</v>
      </c>
      <c r="H2943" t="s">
        <v>2733</v>
      </c>
    </row>
    <row r="2944" spans="1:8" x14ac:dyDescent="0.35">
      <c r="A2944" t="s">
        <v>1901</v>
      </c>
      <c r="B2944" t="s">
        <v>2264</v>
      </c>
      <c r="C2944">
        <v>2</v>
      </c>
      <c r="D2944">
        <v>-107.17</v>
      </c>
      <c r="E2944" t="s">
        <v>2265</v>
      </c>
      <c r="F2944" t="s">
        <v>2289</v>
      </c>
      <c r="G2944" s="4">
        <v>2</v>
      </c>
      <c r="H2944" t="s">
        <v>1571</v>
      </c>
    </row>
    <row r="2945" spans="1:8" x14ac:dyDescent="0.35">
      <c r="A2945" t="s">
        <v>1901</v>
      </c>
      <c r="B2945" t="s">
        <v>2264</v>
      </c>
      <c r="C2945">
        <v>2</v>
      </c>
      <c r="D2945">
        <v>-106.755</v>
      </c>
      <c r="E2945" t="s">
        <v>2265</v>
      </c>
      <c r="F2945" t="s">
        <v>2274</v>
      </c>
      <c r="G2945" s="4">
        <v>1</v>
      </c>
      <c r="H2945" t="s">
        <v>2734</v>
      </c>
    </row>
    <row r="2946" spans="1:8" x14ac:dyDescent="0.35">
      <c r="A2946" t="s">
        <v>1901</v>
      </c>
      <c r="B2946" t="s">
        <v>2264</v>
      </c>
      <c r="C2946">
        <v>2</v>
      </c>
      <c r="D2946">
        <v>-102.687</v>
      </c>
      <c r="E2946" t="s">
        <v>2267</v>
      </c>
      <c r="F2946" t="s">
        <v>2282</v>
      </c>
      <c r="G2946" s="4">
        <v>4</v>
      </c>
      <c r="H2946" t="s">
        <v>2735</v>
      </c>
    </row>
    <row r="2947" spans="1:8" x14ac:dyDescent="0.35">
      <c r="A2947" t="s">
        <v>1901</v>
      </c>
      <c r="B2947" t="s">
        <v>2264</v>
      </c>
      <c r="C2947">
        <v>2</v>
      </c>
      <c r="D2947">
        <v>-102.523</v>
      </c>
      <c r="E2947" t="s">
        <v>2271</v>
      </c>
      <c r="F2947" t="s">
        <v>2287</v>
      </c>
      <c r="G2947" s="4">
        <v>2</v>
      </c>
      <c r="H2947" t="s">
        <v>2736</v>
      </c>
    </row>
    <row r="2948" spans="1:8" x14ac:dyDescent="0.35">
      <c r="A2948" t="s">
        <v>1901</v>
      </c>
      <c r="B2948" t="s">
        <v>2264</v>
      </c>
      <c r="C2948">
        <v>2</v>
      </c>
      <c r="D2948">
        <v>-99.732999999999905</v>
      </c>
      <c r="E2948" t="s">
        <v>2271</v>
      </c>
      <c r="F2948" t="s">
        <v>2294</v>
      </c>
      <c r="G2948" s="4">
        <v>1</v>
      </c>
      <c r="H2948" t="s">
        <v>2737</v>
      </c>
    </row>
    <row r="2949" spans="1:8" x14ac:dyDescent="0.35">
      <c r="A2949" t="s">
        <v>1901</v>
      </c>
      <c r="B2949" t="s">
        <v>2264</v>
      </c>
      <c r="C2949">
        <v>2</v>
      </c>
      <c r="D2949">
        <v>-96.701999999999998</v>
      </c>
      <c r="E2949" t="s">
        <v>2271</v>
      </c>
      <c r="F2949" t="s">
        <v>2272</v>
      </c>
      <c r="G2949" s="4">
        <v>3</v>
      </c>
      <c r="H2949" t="s">
        <v>2738</v>
      </c>
    </row>
    <row r="2950" spans="1:8" x14ac:dyDescent="0.35">
      <c r="A2950" t="s">
        <v>1901</v>
      </c>
      <c r="B2950" t="s">
        <v>2264</v>
      </c>
      <c r="C2950">
        <v>2</v>
      </c>
      <c r="D2950">
        <v>-94.906000000000006</v>
      </c>
      <c r="E2950" t="s">
        <v>2267</v>
      </c>
      <c r="F2950" t="s">
        <v>2276</v>
      </c>
      <c r="G2950" s="4">
        <v>2</v>
      </c>
      <c r="H2950" t="s">
        <v>2739</v>
      </c>
    </row>
    <row r="2951" spans="1:8" x14ac:dyDescent="0.35">
      <c r="A2951" t="s">
        <v>1901</v>
      </c>
      <c r="B2951" t="s">
        <v>2264</v>
      </c>
      <c r="C2951">
        <v>2</v>
      </c>
      <c r="D2951">
        <v>-94.887</v>
      </c>
      <c r="E2951" t="s">
        <v>2265</v>
      </c>
      <c r="F2951" t="s">
        <v>2266</v>
      </c>
      <c r="G2951" s="4">
        <v>3</v>
      </c>
      <c r="H2951" t="s">
        <v>2740</v>
      </c>
    </row>
    <row r="2952" spans="1:8" x14ac:dyDescent="0.35">
      <c r="A2952" t="s">
        <v>1901</v>
      </c>
      <c r="B2952" t="s">
        <v>2264</v>
      </c>
      <c r="C2952">
        <v>2</v>
      </c>
      <c r="D2952">
        <v>-93.482999999999905</v>
      </c>
      <c r="E2952" t="s">
        <v>2265</v>
      </c>
      <c r="F2952" t="s">
        <v>2300</v>
      </c>
      <c r="G2952" s="4">
        <v>4</v>
      </c>
      <c r="H2952" t="s">
        <v>2741</v>
      </c>
    </row>
    <row r="2953" spans="1:8" x14ac:dyDescent="0.35">
      <c r="A2953" t="s">
        <v>1901</v>
      </c>
      <c r="B2953" t="s">
        <v>2264</v>
      </c>
      <c r="C2953">
        <v>2</v>
      </c>
      <c r="D2953">
        <v>-93.156999999999996</v>
      </c>
      <c r="E2953" t="s">
        <v>2265</v>
      </c>
      <c r="F2953" t="s">
        <v>2289</v>
      </c>
      <c r="G2953" s="4">
        <v>2</v>
      </c>
      <c r="H2953" t="s">
        <v>2742</v>
      </c>
    </row>
    <row r="2954" spans="1:8" x14ac:dyDescent="0.35">
      <c r="A2954" t="s">
        <v>1901</v>
      </c>
      <c r="B2954" t="s">
        <v>2264</v>
      </c>
      <c r="C2954">
        <v>2</v>
      </c>
      <c r="D2954">
        <v>-91.933999999999997</v>
      </c>
      <c r="E2954" t="s">
        <v>2265</v>
      </c>
      <c r="F2954" t="s">
        <v>2266</v>
      </c>
      <c r="G2954" s="4">
        <v>3</v>
      </c>
      <c r="H2954" t="s">
        <v>355</v>
      </c>
    </row>
    <row r="2955" spans="1:8" x14ac:dyDescent="0.35">
      <c r="A2955" t="s">
        <v>1901</v>
      </c>
      <c r="B2955" t="s">
        <v>2264</v>
      </c>
      <c r="C2955">
        <v>2</v>
      </c>
      <c r="D2955">
        <v>-89.212999999999994</v>
      </c>
      <c r="E2955" t="s">
        <v>2267</v>
      </c>
      <c r="F2955" t="s">
        <v>2268</v>
      </c>
      <c r="G2955" s="4">
        <v>1</v>
      </c>
      <c r="H2955" t="s">
        <v>2743</v>
      </c>
    </row>
    <row r="2956" spans="1:8" x14ac:dyDescent="0.35">
      <c r="A2956" t="s">
        <v>1901</v>
      </c>
      <c r="B2956" t="s">
        <v>2264</v>
      </c>
      <c r="C2956">
        <v>2</v>
      </c>
      <c r="D2956">
        <v>-85.593999999999994</v>
      </c>
      <c r="E2956" t="s">
        <v>2271</v>
      </c>
      <c r="F2956" t="s">
        <v>2287</v>
      </c>
      <c r="G2956" s="4">
        <v>2</v>
      </c>
      <c r="H2956" t="s">
        <v>2744</v>
      </c>
    </row>
    <row r="2957" spans="1:8" x14ac:dyDescent="0.35">
      <c r="A2957" t="s">
        <v>1901</v>
      </c>
      <c r="B2957" t="s">
        <v>2264</v>
      </c>
      <c r="C2957">
        <v>2</v>
      </c>
      <c r="D2957">
        <v>-85.307999999999893</v>
      </c>
      <c r="E2957" t="s">
        <v>2265</v>
      </c>
      <c r="F2957" t="s">
        <v>2274</v>
      </c>
      <c r="G2957" s="4">
        <v>1</v>
      </c>
      <c r="H2957" t="s">
        <v>2745</v>
      </c>
    </row>
    <row r="2958" spans="1:8" x14ac:dyDescent="0.35">
      <c r="A2958" t="s">
        <v>1901</v>
      </c>
      <c r="B2958" t="s">
        <v>2264</v>
      </c>
      <c r="C2958">
        <v>2</v>
      </c>
      <c r="D2958">
        <v>-84.340999999999994</v>
      </c>
      <c r="E2958" t="s">
        <v>2271</v>
      </c>
      <c r="F2958" t="s">
        <v>2294</v>
      </c>
      <c r="G2958" s="4">
        <v>1</v>
      </c>
      <c r="H2958" t="s">
        <v>267</v>
      </c>
    </row>
    <row r="2959" spans="1:8" x14ac:dyDescent="0.35">
      <c r="A2959" t="s">
        <v>1901</v>
      </c>
      <c r="B2959" t="s">
        <v>2264</v>
      </c>
      <c r="C2959">
        <v>2</v>
      </c>
      <c r="D2959">
        <v>-83.46</v>
      </c>
      <c r="E2959" t="s">
        <v>2271</v>
      </c>
      <c r="F2959" t="s">
        <v>2278</v>
      </c>
      <c r="G2959" s="4">
        <v>4</v>
      </c>
      <c r="H2959" t="s">
        <v>267</v>
      </c>
    </row>
    <row r="2960" spans="1:8" x14ac:dyDescent="0.35">
      <c r="A2960" t="s">
        <v>1901</v>
      </c>
      <c r="B2960" t="s">
        <v>2264</v>
      </c>
      <c r="C2960">
        <v>2</v>
      </c>
      <c r="D2960">
        <v>-81.003999999999905</v>
      </c>
      <c r="E2960" t="s">
        <v>2267</v>
      </c>
      <c r="F2960" t="s">
        <v>2280</v>
      </c>
      <c r="G2960" s="4">
        <v>3</v>
      </c>
      <c r="H2960" t="s">
        <v>2746</v>
      </c>
    </row>
    <row r="2961" spans="1:8" x14ac:dyDescent="0.35">
      <c r="A2961" t="s">
        <v>1901</v>
      </c>
      <c r="B2961" t="s">
        <v>2264</v>
      </c>
      <c r="C2961">
        <v>2</v>
      </c>
      <c r="D2961">
        <v>-80.751000000000005</v>
      </c>
      <c r="E2961" t="s">
        <v>2267</v>
      </c>
      <c r="F2961" t="s">
        <v>2282</v>
      </c>
      <c r="G2961" s="4">
        <v>4</v>
      </c>
      <c r="H2961" t="s">
        <v>2747</v>
      </c>
    </row>
    <row r="2962" spans="1:8" x14ac:dyDescent="0.35">
      <c r="A2962" t="s">
        <v>1901</v>
      </c>
      <c r="B2962" t="s">
        <v>2264</v>
      </c>
      <c r="C2962">
        <v>2</v>
      </c>
      <c r="D2962">
        <v>-75.143000000000001</v>
      </c>
      <c r="E2962" t="s">
        <v>2267</v>
      </c>
      <c r="F2962" t="s">
        <v>2276</v>
      </c>
      <c r="G2962" s="4">
        <v>2</v>
      </c>
      <c r="H2962" t="s">
        <v>2748</v>
      </c>
    </row>
    <row r="2963" spans="1:8" x14ac:dyDescent="0.35">
      <c r="A2963" t="s">
        <v>1901</v>
      </c>
      <c r="B2963" t="s">
        <v>2264</v>
      </c>
      <c r="C2963">
        <v>2</v>
      </c>
      <c r="D2963">
        <v>-72.727000000000004</v>
      </c>
      <c r="E2963" t="s">
        <v>2265</v>
      </c>
      <c r="F2963" t="s">
        <v>2289</v>
      </c>
      <c r="G2963" s="4">
        <v>2</v>
      </c>
      <c r="H2963" t="s">
        <v>2749</v>
      </c>
    </row>
    <row r="2964" spans="1:8" x14ac:dyDescent="0.35">
      <c r="A2964" t="s">
        <v>1901</v>
      </c>
      <c r="B2964" t="s">
        <v>2264</v>
      </c>
      <c r="C2964">
        <v>2</v>
      </c>
      <c r="D2964">
        <v>-72.521999999999906</v>
      </c>
      <c r="E2964" t="s">
        <v>2265</v>
      </c>
      <c r="F2964" t="s">
        <v>2274</v>
      </c>
      <c r="G2964" s="4">
        <v>1</v>
      </c>
      <c r="H2964" t="s">
        <v>2750</v>
      </c>
    </row>
    <row r="2965" spans="1:8" x14ac:dyDescent="0.35">
      <c r="A2965" t="s">
        <v>1901</v>
      </c>
      <c r="B2965" t="s">
        <v>2264</v>
      </c>
      <c r="C2965">
        <v>2</v>
      </c>
      <c r="D2965">
        <v>-69.537999999999997</v>
      </c>
      <c r="E2965" t="s">
        <v>2271</v>
      </c>
      <c r="F2965" t="s">
        <v>2272</v>
      </c>
      <c r="G2965" s="4">
        <v>3</v>
      </c>
      <c r="H2965" t="s">
        <v>2751</v>
      </c>
    </row>
    <row r="2966" spans="1:8" x14ac:dyDescent="0.35">
      <c r="A2966" t="s">
        <v>1901</v>
      </c>
      <c r="B2966" t="s">
        <v>2264</v>
      </c>
      <c r="C2966">
        <v>2</v>
      </c>
      <c r="D2966">
        <v>-69.385000000000005</v>
      </c>
      <c r="E2966" t="s">
        <v>2265</v>
      </c>
      <c r="F2966" t="s">
        <v>2266</v>
      </c>
      <c r="G2966" s="4">
        <v>3</v>
      </c>
      <c r="H2966" t="s">
        <v>2752</v>
      </c>
    </row>
    <row r="2967" spans="1:8" x14ac:dyDescent="0.35">
      <c r="A2967" t="s">
        <v>1901</v>
      </c>
      <c r="B2967" t="s">
        <v>2264</v>
      </c>
      <c r="C2967">
        <v>2</v>
      </c>
      <c r="D2967">
        <v>-66.227999999999994</v>
      </c>
      <c r="E2967" t="s">
        <v>2267</v>
      </c>
      <c r="F2967" t="s">
        <v>2268</v>
      </c>
      <c r="G2967" s="4">
        <v>1</v>
      </c>
      <c r="H2967" t="s">
        <v>2753</v>
      </c>
    </row>
    <row r="2968" spans="1:8" x14ac:dyDescent="0.35">
      <c r="A2968" t="s">
        <v>1901</v>
      </c>
      <c r="B2968" t="s">
        <v>2264</v>
      </c>
      <c r="C2968">
        <v>2</v>
      </c>
      <c r="D2968">
        <v>-62.988</v>
      </c>
      <c r="E2968" t="s">
        <v>2265</v>
      </c>
      <c r="F2968" t="s">
        <v>2300</v>
      </c>
      <c r="G2968" s="4">
        <v>4</v>
      </c>
      <c r="H2968" t="s">
        <v>2754</v>
      </c>
    </row>
    <row r="2969" spans="1:8" x14ac:dyDescent="0.35">
      <c r="A2969" t="s">
        <v>1901</v>
      </c>
      <c r="B2969" t="s">
        <v>2264</v>
      </c>
      <c r="C2969">
        <v>2</v>
      </c>
      <c r="D2969">
        <v>-61.256999999999998</v>
      </c>
      <c r="E2969" t="s">
        <v>2265</v>
      </c>
      <c r="F2969" t="s">
        <v>2266</v>
      </c>
      <c r="G2969" s="4">
        <v>3</v>
      </c>
      <c r="H2969" t="s">
        <v>386</v>
      </c>
    </row>
    <row r="2970" spans="1:8" x14ac:dyDescent="0.35">
      <c r="A2970" t="s">
        <v>1901</v>
      </c>
      <c r="B2970" t="s">
        <v>2264</v>
      </c>
      <c r="C2970">
        <v>2</v>
      </c>
      <c r="D2970">
        <v>-58.372</v>
      </c>
      <c r="E2970" t="s">
        <v>2267</v>
      </c>
      <c r="F2970" t="s">
        <v>2268</v>
      </c>
      <c r="G2970" s="4">
        <v>1</v>
      </c>
      <c r="H2970" t="s">
        <v>2755</v>
      </c>
    </row>
    <row r="2971" spans="1:8" x14ac:dyDescent="0.35">
      <c r="A2971" t="s">
        <v>1901</v>
      </c>
      <c r="B2971" t="s">
        <v>2264</v>
      </c>
      <c r="C2971">
        <v>2</v>
      </c>
      <c r="D2971">
        <v>-54.957000000000001</v>
      </c>
      <c r="E2971" t="s">
        <v>2265</v>
      </c>
      <c r="F2971" t="s">
        <v>2300</v>
      </c>
      <c r="G2971" s="4">
        <v>4</v>
      </c>
      <c r="H2971" t="s">
        <v>2364</v>
      </c>
    </row>
    <row r="2972" spans="1:8" x14ac:dyDescent="0.35">
      <c r="A2972" t="s">
        <v>1901</v>
      </c>
      <c r="B2972" t="s">
        <v>2264</v>
      </c>
      <c r="C2972">
        <v>2</v>
      </c>
      <c r="D2972">
        <v>-52.545000000000002</v>
      </c>
      <c r="E2972" t="s">
        <v>2265</v>
      </c>
      <c r="F2972" t="s">
        <v>2266</v>
      </c>
      <c r="G2972" s="4">
        <v>3</v>
      </c>
      <c r="H2972" t="s">
        <v>2756</v>
      </c>
    </row>
    <row r="2973" spans="1:8" x14ac:dyDescent="0.35">
      <c r="A2973" t="s">
        <v>1901</v>
      </c>
      <c r="B2973" t="s">
        <v>2264</v>
      </c>
      <c r="C2973">
        <v>2</v>
      </c>
      <c r="D2973">
        <v>-51.901000000000003</v>
      </c>
      <c r="E2973" t="s">
        <v>2265</v>
      </c>
      <c r="F2973" t="s">
        <v>2289</v>
      </c>
      <c r="G2973" s="4">
        <v>2</v>
      </c>
      <c r="H2973" t="s">
        <v>2757</v>
      </c>
    </row>
    <row r="2974" spans="1:8" x14ac:dyDescent="0.35">
      <c r="A2974" t="s">
        <v>1901</v>
      </c>
      <c r="B2974" t="s">
        <v>2264</v>
      </c>
      <c r="C2974">
        <v>2</v>
      </c>
      <c r="D2974">
        <v>-51.835000000000001</v>
      </c>
      <c r="E2974" t="s">
        <v>2267</v>
      </c>
      <c r="F2974" t="s">
        <v>2280</v>
      </c>
      <c r="G2974" s="4">
        <v>3</v>
      </c>
      <c r="H2974" t="s">
        <v>2758</v>
      </c>
    </row>
    <row r="2975" spans="1:8" x14ac:dyDescent="0.35">
      <c r="A2975" t="s">
        <v>1901</v>
      </c>
      <c r="B2975" t="s">
        <v>2264</v>
      </c>
      <c r="C2975">
        <v>2</v>
      </c>
      <c r="D2975">
        <v>-51.045000000000002</v>
      </c>
      <c r="E2975" t="s">
        <v>2271</v>
      </c>
      <c r="F2975" t="s">
        <v>2287</v>
      </c>
      <c r="G2975" s="4">
        <v>2</v>
      </c>
      <c r="H2975" t="s">
        <v>2759</v>
      </c>
    </row>
    <row r="2976" spans="1:8" x14ac:dyDescent="0.35">
      <c r="A2976" t="s">
        <v>1901</v>
      </c>
      <c r="B2976" t="s">
        <v>2264</v>
      </c>
      <c r="C2976">
        <v>2</v>
      </c>
      <c r="D2976">
        <v>-50.512</v>
      </c>
      <c r="E2976" t="s">
        <v>2267</v>
      </c>
      <c r="F2976" t="s">
        <v>2276</v>
      </c>
      <c r="G2976" s="4">
        <v>2</v>
      </c>
      <c r="H2976" t="s">
        <v>614</v>
      </c>
    </row>
    <row r="2977" spans="1:8" x14ac:dyDescent="0.35">
      <c r="A2977" t="s">
        <v>1901</v>
      </c>
      <c r="B2977" t="s">
        <v>2264</v>
      </c>
      <c r="C2977">
        <v>2</v>
      </c>
      <c r="D2977">
        <v>-47.453000000000003</v>
      </c>
      <c r="E2977" t="s">
        <v>2271</v>
      </c>
      <c r="F2977" t="s">
        <v>2294</v>
      </c>
      <c r="G2977" s="4">
        <v>1</v>
      </c>
      <c r="H2977" t="s">
        <v>267</v>
      </c>
    </row>
    <row r="2978" spans="1:8" x14ac:dyDescent="0.35">
      <c r="A2978" t="s">
        <v>1901</v>
      </c>
      <c r="B2978" t="s">
        <v>2264</v>
      </c>
      <c r="C2978">
        <v>2</v>
      </c>
      <c r="D2978">
        <v>-45.208999999999897</v>
      </c>
      <c r="E2978" t="s">
        <v>2265</v>
      </c>
      <c r="F2978" t="s">
        <v>2266</v>
      </c>
      <c r="G2978" s="4">
        <v>3</v>
      </c>
      <c r="H2978" t="s">
        <v>55</v>
      </c>
    </row>
    <row r="2979" spans="1:8" x14ac:dyDescent="0.35">
      <c r="A2979" t="s">
        <v>1901</v>
      </c>
      <c r="B2979" t="s">
        <v>2264</v>
      </c>
      <c r="C2979">
        <v>2</v>
      </c>
      <c r="D2979">
        <v>-43.887</v>
      </c>
      <c r="E2979" t="s">
        <v>2271</v>
      </c>
      <c r="F2979" t="s">
        <v>2278</v>
      </c>
      <c r="G2979" s="4">
        <v>4</v>
      </c>
      <c r="H2979" t="s">
        <v>292</v>
      </c>
    </row>
    <row r="2980" spans="1:8" x14ac:dyDescent="0.35">
      <c r="A2980" t="s">
        <v>1901</v>
      </c>
      <c r="B2980" t="s">
        <v>2264</v>
      </c>
      <c r="C2980">
        <v>2</v>
      </c>
      <c r="D2980">
        <v>-40.426000000000002</v>
      </c>
      <c r="E2980" t="s">
        <v>2265</v>
      </c>
      <c r="F2980" t="s">
        <v>2300</v>
      </c>
      <c r="G2980" s="4">
        <v>4</v>
      </c>
      <c r="H2980" t="s">
        <v>2760</v>
      </c>
    </row>
    <row r="2981" spans="1:8" x14ac:dyDescent="0.35">
      <c r="A2981" t="s">
        <v>1901</v>
      </c>
      <c r="B2981" t="s">
        <v>2264</v>
      </c>
      <c r="C2981">
        <v>2</v>
      </c>
      <c r="D2981">
        <v>-37.914000000000001</v>
      </c>
      <c r="E2981" t="s">
        <v>2267</v>
      </c>
      <c r="F2981" t="s">
        <v>2276</v>
      </c>
      <c r="G2981" s="4">
        <v>2</v>
      </c>
      <c r="H2981" t="s">
        <v>2761</v>
      </c>
    </row>
    <row r="2982" spans="1:8" x14ac:dyDescent="0.35">
      <c r="A2982" t="s">
        <v>1901</v>
      </c>
      <c r="B2982" t="s">
        <v>2264</v>
      </c>
      <c r="C2982">
        <v>2</v>
      </c>
      <c r="D2982">
        <v>-32.354999999999997</v>
      </c>
      <c r="E2982" t="s">
        <v>2265</v>
      </c>
      <c r="F2982" t="s">
        <v>2289</v>
      </c>
      <c r="G2982" s="4">
        <v>2</v>
      </c>
      <c r="H2982" t="s">
        <v>2762</v>
      </c>
    </row>
    <row r="2983" spans="1:8" x14ac:dyDescent="0.35">
      <c r="A2983" t="s">
        <v>1901</v>
      </c>
      <c r="B2983" t="s">
        <v>2264</v>
      </c>
      <c r="C2983">
        <v>2</v>
      </c>
      <c r="D2983">
        <v>-32.078000000000003</v>
      </c>
      <c r="E2983" t="s">
        <v>2265</v>
      </c>
      <c r="F2983" t="s">
        <v>2300</v>
      </c>
      <c r="G2983" s="4">
        <v>4</v>
      </c>
      <c r="H2983" t="s">
        <v>2763</v>
      </c>
    </row>
    <row r="2984" spans="1:8" x14ac:dyDescent="0.35">
      <c r="A2984" t="s">
        <v>1901</v>
      </c>
      <c r="B2984" t="s">
        <v>2264</v>
      </c>
      <c r="C2984">
        <v>2</v>
      </c>
      <c r="D2984">
        <v>-30.204000000000001</v>
      </c>
      <c r="E2984" t="s">
        <v>2265</v>
      </c>
      <c r="F2984" t="s">
        <v>2266</v>
      </c>
      <c r="G2984" s="4">
        <v>3</v>
      </c>
      <c r="H2984" t="s">
        <v>2764</v>
      </c>
    </row>
    <row r="2985" spans="1:8" x14ac:dyDescent="0.35">
      <c r="A2985" t="s">
        <v>1901</v>
      </c>
      <c r="B2985" t="s">
        <v>2264</v>
      </c>
      <c r="C2985">
        <v>2</v>
      </c>
      <c r="D2985">
        <v>-29.616999999999901</v>
      </c>
      <c r="E2985" t="s">
        <v>2267</v>
      </c>
      <c r="F2985" t="s">
        <v>2276</v>
      </c>
      <c r="G2985" s="4">
        <v>2</v>
      </c>
      <c r="H2985" t="s">
        <v>2765</v>
      </c>
    </row>
    <row r="2986" spans="1:8" x14ac:dyDescent="0.35">
      <c r="A2986" t="s">
        <v>1901</v>
      </c>
      <c r="B2986" t="s">
        <v>2264</v>
      </c>
      <c r="C2986">
        <v>2</v>
      </c>
      <c r="D2986">
        <v>-28.14</v>
      </c>
      <c r="E2986" t="s">
        <v>2267</v>
      </c>
      <c r="F2986" t="s">
        <v>2268</v>
      </c>
      <c r="G2986" s="4">
        <v>1</v>
      </c>
      <c r="H2986" t="s">
        <v>2766</v>
      </c>
    </row>
    <row r="2987" spans="1:8" x14ac:dyDescent="0.35">
      <c r="A2987" t="s">
        <v>1901</v>
      </c>
      <c r="B2987" t="s">
        <v>2264</v>
      </c>
      <c r="C2987">
        <v>2</v>
      </c>
      <c r="D2987">
        <v>-25.824000000000002</v>
      </c>
      <c r="E2987" t="s">
        <v>2265</v>
      </c>
      <c r="F2987" t="s">
        <v>2266</v>
      </c>
      <c r="G2987" s="4">
        <v>3</v>
      </c>
      <c r="H2987" t="s">
        <v>2767</v>
      </c>
    </row>
    <row r="2988" spans="1:8" x14ac:dyDescent="0.35">
      <c r="A2988" t="s">
        <v>1901</v>
      </c>
      <c r="B2988" t="s">
        <v>2264</v>
      </c>
      <c r="C2988">
        <v>2</v>
      </c>
      <c r="D2988">
        <v>-24.841999999999999</v>
      </c>
      <c r="E2988" t="s">
        <v>2267</v>
      </c>
      <c r="F2988" t="s">
        <v>2268</v>
      </c>
      <c r="G2988" s="4">
        <v>1</v>
      </c>
      <c r="H2988" t="s">
        <v>2768</v>
      </c>
    </row>
    <row r="2989" spans="1:8" x14ac:dyDescent="0.35">
      <c r="A2989" t="s">
        <v>1901</v>
      </c>
      <c r="B2989" t="s">
        <v>2264</v>
      </c>
      <c r="C2989">
        <v>2</v>
      </c>
      <c r="D2989">
        <v>-23.356999999999999</v>
      </c>
      <c r="E2989" t="s">
        <v>2271</v>
      </c>
      <c r="F2989" t="s">
        <v>2287</v>
      </c>
      <c r="G2989" s="4">
        <v>2</v>
      </c>
      <c r="H2989" t="s">
        <v>2769</v>
      </c>
    </row>
    <row r="2990" spans="1:8" x14ac:dyDescent="0.35">
      <c r="A2990" t="s">
        <v>1901</v>
      </c>
      <c r="B2990" t="s">
        <v>2264</v>
      </c>
      <c r="C2990">
        <v>2</v>
      </c>
      <c r="D2990">
        <v>-22.730999999999899</v>
      </c>
      <c r="E2990" t="s">
        <v>2265</v>
      </c>
      <c r="F2990" t="s">
        <v>2300</v>
      </c>
      <c r="G2990" s="4">
        <v>4</v>
      </c>
      <c r="H2990" t="s">
        <v>267</v>
      </c>
    </row>
    <row r="2991" spans="1:8" x14ac:dyDescent="0.35">
      <c r="A2991" t="s">
        <v>1901</v>
      </c>
      <c r="B2991" t="s">
        <v>2264</v>
      </c>
      <c r="C2991">
        <v>2</v>
      </c>
      <c r="D2991">
        <v>-22.574999999999999</v>
      </c>
      <c r="E2991" t="s">
        <v>2271</v>
      </c>
      <c r="F2991" t="s">
        <v>2272</v>
      </c>
      <c r="G2991" s="4">
        <v>3</v>
      </c>
      <c r="H2991" t="s">
        <v>140</v>
      </c>
    </row>
    <row r="2992" spans="1:8" x14ac:dyDescent="0.35">
      <c r="A2992" t="s">
        <v>1901</v>
      </c>
      <c r="B2992" t="s">
        <v>2264</v>
      </c>
      <c r="C2992">
        <v>2</v>
      </c>
      <c r="D2992">
        <v>-22.335999999999999</v>
      </c>
      <c r="E2992" t="s">
        <v>2265</v>
      </c>
      <c r="F2992" t="s">
        <v>2274</v>
      </c>
      <c r="G2992" s="4">
        <v>1</v>
      </c>
      <c r="H2992" t="s">
        <v>2770</v>
      </c>
    </row>
    <row r="2993" spans="1:8" x14ac:dyDescent="0.35">
      <c r="A2993" t="s">
        <v>1901</v>
      </c>
      <c r="B2993" t="s">
        <v>2264</v>
      </c>
      <c r="C2993">
        <v>2</v>
      </c>
      <c r="D2993">
        <v>-21.090999999999902</v>
      </c>
      <c r="E2993" t="s">
        <v>2271</v>
      </c>
      <c r="F2993" t="s">
        <v>2294</v>
      </c>
      <c r="G2993" s="4">
        <v>1</v>
      </c>
      <c r="H2993" t="s">
        <v>140</v>
      </c>
    </row>
    <row r="2994" spans="1:8" x14ac:dyDescent="0.35">
      <c r="A2994" t="s">
        <v>1901</v>
      </c>
      <c r="B2994" t="s">
        <v>2264</v>
      </c>
      <c r="C2994">
        <v>2</v>
      </c>
      <c r="D2994">
        <v>11.319000000000001</v>
      </c>
      <c r="E2994" t="s">
        <v>2265</v>
      </c>
      <c r="F2994" t="s">
        <v>2266</v>
      </c>
      <c r="G2994" s="4">
        <v>3</v>
      </c>
      <c r="H2994" t="s">
        <v>2771</v>
      </c>
    </row>
    <row r="2995" spans="1:8" x14ac:dyDescent="0.35">
      <c r="A2995" t="s">
        <v>1901</v>
      </c>
      <c r="B2995" t="s">
        <v>2264</v>
      </c>
      <c r="C2995">
        <v>2</v>
      </c>
      <c r="D2995">
        <v>23.315000000000001</v>
      </c>
      <c r="E2995" t="s">
        <v>2265</v>
      </c>
      <c r="F2995" t="s">
        <v>2300</v>
      </c>
      <c r="G2995" s="4">
        <v>4</v>
      </c>
      <c r="H2995" t="s">
        <v>2772</v>
      </c>
    </row>
    <row r="2996" spans="1:8" x14ac:dyDescent="0.35">
      <c r="A2996" t="s">
        <v>1901</v>
      </c>
      <c r="B2996" t="s">
        <v>2264</v>
      </c>
      <c r="C2996">
        <v>2</v>
      </c>
      <c r="D2996">
        <v>47.366999999999997</v>
      </c>
      <c r="E2996" t="s">
        <v>2265</v>
      </c>
      <c r="F2996" t="s">
        <v>2266</v>
      </c>
      <c r="G2996" s="4">
        <v>3</v>
      </c>
      <c r="H2996" t="s">
        <v>2773</v>
      </c>
    </row>
    <row r="2997" spans="1:8" x14ac:dyDescent="0.35">
      <c r="A2997" t="s">
        <v>1901</v>
      </c>
      <c r="B2997" t="s">
        <v>2264</v>
      </c>
      <c r="C2997">
        <v>2</v>
      </c>
      <c r="D2997">
        <v>56.414999999999999</v>
      </c>
      <c r="E2997" t="s">
        <v>2265</v>
      </c>
      <c r="F2997" t="s">
        <v>2266</v>
      </c>
      <c r="G2997" s="4">
        <v>3</v>
      </c>
      <c r="H2997" t="s">
        <v>2774</v>
      </c>
    </row>
    <row r="2998" spans="1:8" x14ac:dyDescent="0.35">
      <c r="A2998" t="s">
        <v>1901</v>
      </c>
      <c r="B2998" t="s">
        <v>2264</v>
      </c>
      <c r="C2998">
        <v>2</v>
      </c>
      <c r="D2998">
        <v>89.123999999999995</v>
      </c>
      <c r="E2998" t="s">
        <v>2265</v>
      </c>
      <c r="F2998" t="s">
        <v>2300</v>
      </c>
      <c r="G2998" s="4">
        <v>4</v>
      </c>
      <c r="H2998" t="s">
        <v>2775</v>
      </c>
    </row>
    <row r="2999" spans="1:8" x14ac:dyDescent="0.35">
      <c r="A2999" t="s">
        <v>1901</v>
      </c>
      <c r="B2999" t="s">
        <v>2264</v>
      </c>
      <c r="C2999">
        <v>2</v>
      </c>
      <c r="D2999">
        <v>103.303</v>
      </c>
      <c r="E2999" t="s">
        <v>2265</v>
      </c>
      <c r="F2999" t="s">
        <v>2266</v>
      </c>
      <c r="G2999" s="4">
        <v>3</v>
      </c>
      <c r="H2999" t="s">
        <v>2776</v>
      </c>
    </row>
    <row r="3000" spans="1:8" x14ac:dyDescent="0.35">
      <c r="A3000" t="s">
        <v>1901</v>
      </c>
      <c r="B3000" t="s">
        <v>2264</v>
      </c>
      <c r="C3000">
        <v>2</v>
      </c>
      <c r="D3000">
        <v>112.524</v>
      </c>
      <c r="E3000" t="s">
        <v>2265</v>
      </c>
      <c r="F3000" t="s">
        <v>2289</v>
      </c>
      <c r="G3000" s="4">
        <v>2</v>
      </c>
      <c r="H3000" t="s">
        <v>2777</v>
      </c>
    </row>
    <row r="3001" spans="1:8" x14ac:dyDescent="0.35">
      <c r="A3001" t="s">
        <v>1901</v>
      </c>
      <c r="B3001" t="s">
        <v>2264</v>
      </c>
      <c r="C3001">
        <v>2</v>
      </c>
      <c r="D3001">
        <v>116.759</v>
      </c>
      <c r="E3001" t="s">
        <v>2265</v>
      </c>
      <c r="F3001" t="s">
        <v>2266</v>
      </c>
      <c r="G3001" s="4">
        <v>3</v>
      </c>
      <c r="H3001" t="s">
        <v>267</v>
      </c>
    </row>
    <row r="3002" spans="1:8" x14ac:dyDescent="0.35">
      <c r="A3002" t="s">
        <v>1901</v>
      </c>
      <c r="B3002" t="s">
        <v>2264</v>
      </c>
      <c r="C3002">
        <v>2</v>
      </c>
      <c r="D3002">
        <v>126.036</v>
      </c>
      <c r="E3002" t="s">
        <v>2265</v>
      </c>
      <c r="F3002" t="s">
        <v>2300</v>
      </c>
      <c r="G3002" s="4">
        <v>4</v>
      </c>
      <c r="H3002" t="s">
        <v>2778</v>
      </c>
    </row>
    <row r="3003" spans="1:8" x14ac:dyDescent="0.35">
      <c r="A3003" t="s">
        <v>1901</v>
      </c>
      <c r="B3003" t="s">
        <v>2264</v>
      </c>
      <c r="C3003">
        <v>2</v>
      </c>
      <c r="D3003">
        <v>130.935</v>
      </c>
      <c r="E3003" t="s">
        <v>2265</v>
      </c>
      <c r="F3003" t="s">
        <v>2266</v>
      </c>
      <c r="G3003" s="4">
        <v>3</v>
      </c>
      <c r="H3003" t="s">
        <v>2779</v>
      </c>
    </row>
    <row r="3004" spans="1:8" x14ac:dyDescent="0.35">
      <c r="A3004" t="s">
        <v>1901</v>
      </c>
      <c r="B3004" t="s">
        <v>2264</v>
      </c>
      <c r="C3004">
        <v>2</v>
      </c>
      <c r="D3004">
        <v>159.48699999999999</v>
      </c>
      <c r="E3004" t="s">
        <v>2265</v>
      </c>
      <c r="F3004" t="s">
        <v>2266</v>
      </c>
      <c r="G3004" s="4">
        <v>3</v>
      </c>
      <c r="H3004" t="s">
        <v>2780</v>
      </c>
    </row>
    <row r="3005" spans="1:8" x14ac:dyDescent="0.35">
      <c r="A3005" t="s">
        <v>1901</v>
      </c>
      <c r="B3005" t="s">
        <v>2264</v>
      </c>
      <c r="C3005">
        <v>2</v>
      </c>
      <c r="D3005">
        <v>223.69499999999999</v>
      </c>
      <c r="E3005" t="s">
        <v>2267</v>
      </c>
      <c r="F3005" t="s">
        <v>2276</v>
      </c>
      <c r="G3005" s="4">
        <v>2</v>
      </c>
      <c r="H3005" t="s">
        <v>2781</v>
      </c>
    </row>
    <row r="3006" spans="1:8" x14ac:dyDescent="0.35">
      <c r="A3006" t="s">
        <v>1901</v>
      </c>
      <c r="B3006" t="s">
        <v>2264</v>
      </c>
      <c r="C3006">
        <v>2</v>
      </c>
      <c r="D3006">
        <v>236.65099999999899</v>
      </c>
      <c r="E3006" t="s">
        <v>2265</v>
      </c>
      <c r="F3006" t="s">
        <v>2300</v>
      </c>
      <c r="G3006" s="4">
        <v>4</v>
      </c>
      <c r="H3006" t="s">
        <v>2782</v>
      </c>
    </row>
    <row r="3007" spans="1:8" x14ac:dyDescent="0.35">
      <c r="A3007" t="s">
        <v>1901</v>
      </c>
      <c r="B3007" t="s">
        <v>2783</v>
      </c>
      <c r="C3007">
        <v>2</v>
      </c>
      <c r="D3007">
        <v>-382.67599999999999</v>
      </c>
      <c r="E3007" t="s">
        <v>2784</v>
      </c>
      <c r="F3007" t="s">
        <v>2785</v>
      </c>
      <c r="G3007" s="4">
        <v>1</v>
      </c>
      <c r="H3007" t="s">
        <v>2786</v>
      </c>
    </row>
    <row r="3008" spans="1:8" x14ac:dyDescent="0.35">
      <c r="A3008" t="s">
        <v>1901</v>
      </c>
      <c r="B3008" t="s">
        <v>2783</v>
      </c>
      <c r="C3008">
        <v>2</v>
      </c>
      <c r="D3008">
        <v>-382.4</v>
      </c>
      <c r="E3008" t="s">
        <v>2787</v>
      </c>
      <c r="F3008" t="s">
        <v>2788</v>
      </c>
      <c r="G3008" s="4">
        <v>2</v>
      </c>
      <c r="H3008" t="s">
        <v>2789</v>
      </c>
    </row>
    <row r="3009" spans="1:8" x14ac:dyDescent="0.35">
      <c r="A3009" t="s">
        <v>1901</v>
      </c>
      <c r="B3009" t="s">
        <v>2783</v>
      </c>
      <c r="C3009">
        <v>2</v>
      </c>
      <c r="D3009">
        <v>-374.45699999999999</v>
      </c>
      <c r="E3009" t="s">
        <v>2787</v>
      </c>
      <c r="F3009" t="s">
        <v>2790</v>
      </c>
      <c r="G3009" s="4">
        <v>4</v>
      </c>
      <c r="H3009" t="s">
        <v>2791</v>
      </c>
    </row>
    <row r="3010" spans="1:8" x14ac:dyDescent="0.35">
      <c r="A3010" t="s">
        <v>1901</v>
      </c>
      <c r="B3010" t="s">
        <v>2783</v>
      </c>
      <c r="C3010">
        <v>2</v>
      </c>
      <c r="D3010">
        <v>-374.06400000000002</v>
      </c>
      <c r="E3010" t="s">
        <v>2784</v>
      </c>
      <c r="F3010" t="s">
        <v>2792</v>
      </c>
      <c r="G3010" s="4">
        <v>3</v>
      </c>
      <c r="H3010" t="s">
        <v>2793</v>
      </c>
    </row>
    <row r="3011" spans="1:8" x14ac:dyDescent="0.35">
      <c r="A3011" t="s">
        <v>1901</v>
      </c>
      <c r="B3011" t="s">
        <v>2783</v>
      </c>
      <c r="C3011">
        <v>2</v>
      </c>
      <c r="D3011">
        <v>-367.94400000000002</v>
      </c>
      <c r="E3011" t="s">
        <v>2784</v>
      </c>
      <c r="F3011" s="2" t="s">
        <v>2794</v>
      </c>
      <c r="G3011" s="4">
        <v>2</v>
      </c>
      <c r="H3011" t="s">
        <v>2795</v>
      </c>
    </row>
    <row r="3012" spans="1:8" x14ac:dyDescent="0.35">
      <c r="A3012" t="s">
        <v>1901</v>
      </c>
      <c r="B3012" t="s">
        <v>2783</v>
      </c>
      <c r="C3012">
        <v>2</v>
      </c>
      <c r="D3012">
        <v>-362.25400000000002</v>
      </c>
      <c r="E3012" t="s">
        <v>2784</v>
      </c>
      <c r="F3012" s="2" t="s">
        <v>2794</v>
      </c>
      <c r="G3012" s="4">
        <v>2</v>
      </c>
      <c r="H3012" t="s">
        <v>2796</v>
      </c>
    </row>
    <row r="3013" spans="1:8" x14ac:dyDescent="0.35">
      <c r="A3013" t="s">
        <v>1901</v>
      </c>
      <c r="B3013" t="s">
        <v>2783</v>
      </c>
      <c r="C3013">
        <v>2</v>
      </c>
      <c r="D3013">
        <v>-355.72800000000001</v>
      </c>
      <c r="E3013" t="s">
        <v>2787</v>
      </c>
      <c r="F3013" t="s">
        <v>2797</v>
      </c>
      <c r="G3013" s="4">
        <v>3</v>
      </c>
      <c r="H3013" t="s">
        <v>2798</v>
      </c>
    </row>
    <row r="3014" spans="1:8" x14ac:dyDescent="0.35">
      <c r="A3014" t="s">
        <v>1901</v>
      </c>
      <c r="B3014" t="s">
        <v>2783</v>
      </c>
      <c r="C3014">
        <v>2</v>
      </c>
      <c r="D3014">
        <v>-353.56900000000002</v>
      </c>
      <c r="E3014" t="s">
        <v>2787</v>
      </c>
      <c r="F3014" t="s">
        <v>2799</v>
      </c>
      <c r="G3014" s="4">
        <v>1</v>
      </c>
      <c r="H3014" t="s">
        <v>2800</v>
      </c>
    </row>
    <row r="3015" spans="1:8" x14ac:dyDescent="0.35">
      <c r="A3015" t="s">
        <v>1901</v>
      </c>
      <c r="B3015" t="s">
        <v>2783</v>
      </c>
      <c r="C3015">
        <v>2</v>
      </c>
      <c r="D3015">
        <v>-350.76199999999898</v>
      </c>
      <c r="E3015" t="s">
        <v>2784</v>
      </c>
      <c r="F3015" t="s">
        <v>2792</v>
      </c>
      <c r="G3015" s="4">
        <v>3</v>
      </c>
      <c r="H3015" t="s">
        <v>2801</v>
      </c>
    </row>
    <row r="3016" spans="1:8" x14ac:dyDescent="0.35">
      <c r="A3016" t="s">
        <v>1901</v>
      </c>
      <c r="B3016" t="s">
        <v>2783</v>
      </c>
      <c r="C3016">
        <v>2</v>
      </c>
      <c r="D3016">
        <v>-349.43299999999999</v>
      </c>
      <c r="E3016" t="s">
        <v>2784</v>
      </c>
      <c r="F3016" s="2" t="s">
        <v>2794</v>
      </c>
      <c r="G3016" s="4">
        <v>2</v>
      </c>
      <c r="H3016" t="s">
        <v>2802</v>
      </c>
    </row>
    <row r="3017" spans="1:8" x14ac:dyDescent="0.35">
      <c r="A3017" t="s">
        <v>1901</v>
      </c>
      <c r="B3017" t="s">
        <v>2783</v>
      </c>
      <c r="C3017">
        <v>2</v>
      </c>
      <c r="D3017">
        <v>-348.85199999999998</v>
      </c>
      <c r="E3017" t="s">
        <v>2784</v>
      </c>
      <c r="F3017" t="s">
        <v>2803</v>
      </c>
      <c r="G3017" s="4">
        <v>4</v>
      </c>
      <c r="H3017" t="s">
        <v>2804</v>
      </c>
    </row>
    <row r="3018" spans="1:8" x14ac:dyDescent="0.35">
      <c r="A3018" t="s">
        <v>1901</v>
      </c>
      <c r="B3018" t="s">
        <v>2783</v>
      </c>
      <c r="C3018">
        <v>2</v>
      </c>
      <c r="D3018">
        <v>-337.546999999999</v>
      </c>
      <c r="E3018" t="s">
        <v>2787</v>
      </c>
      <c r="F3018" t="s">
        <v>2788</v>
      </c>
      <c r="G3018" s="4">
        <v>2</v>
      </c>
      <c r="H3018" t="s">
        <v>2805</v>
      </c>
    </row>
    <row r="3019" spans="1:8" x14ac:dyDescent="0.35">
      <c r="A3019" t="s">
        <v>1901</v>
      </c>
      <c r="B3019" t="s">
        <v>2783</v>
      </c>
      <c r="C3019">
        <v>2</v>
      </c>
      <c r="D3019">
        <v>-325.93900000000002</v>
      </c>
      <c r="E3019" t="s">
        <v>2787</v>
      </c>
      <c r="F3019" t="s">
        <v>2790</v>
      </c>
      <c r="G3019" s="4">
        <v>4</v>
      </c>
      <c r="H3019" t="s">
        <v>2806</v>
      </c>
    </row>
    <row r="3020" spans="1:8" x14ac:dyDescent="0.35">
      <c r="A3020" t="s">
        <v>1901</v>
      </c>
      <c r="B3020" t="s">
        <v>2783</v>
      </c>
      <c r="C3020">
        <v>2</v>
      </c>
      <c r="D3020">
        <v>-323.12900000000002</v>
      </c>
      <c r="E3020" t="s">
        <v>2787</v>
      </c>
      <c r="F3020" t="s">
        <v>2788</v>
      </c>
      <c r="G3020" s="4">
        <v>2</v>
      </c>
      <c r="H3020" t="s">
        <v>2807</v>
      </c>
    </row>
    <row r="3021" spans="1:8" x14ac:dyDescent="0.35">
      <c r="A3021" t="s">
        <v>1901</v>
      </c>
      <c r="B3021" t="s">
        <v>2783</v>
      </c>
      <c r="C3021">
        <v>2</v>
      </c>
      <c r="D3021">
        <v>-321.147999999999</v>
      </c>
      <c r="E3021" t="s">
        <v>2787</v>
      </c>
      <c r="F3021" t="s">
        <v>2799</v>
      </c>
      <c r="G3021" s="4">
        <v>1</v>
      </c>
      <c r="H3021" t="s">
        <v>2808</v>
      </c>
    </row>
    <row r="3022" spans="1:8" x14ac:dyDescent="0.35">
      <c r="A3022" t="s">
        <v>1901</v>
      </c>
      <c r="B3022" t="s">
        <v>2783</v>
      </c>
      <c r="C3022">
        <v>2</v>
      </c>
      <c r="D3022">
        <v>-310.62</v>
      </c>
      <c r="E3022" t="s">
        <v>2784</v>
      </c>
      <c r="F3022" t="s">
        <v>2792</v>
      </c>
      <c r="G3022" s="4">
        <v>3</v>
      </c>
      <c r="H3022" t="s">
        <v>2809</v>
      </c>
    </row>
    <row r="3023" spans="1:8" x14ac:dyDescent="0.35">
      <c r="A3023" t="s">
        <v>1901</v>
      </c>
      <c r="B3023" t="s">
        <v>2783</v>
      </c>
      <c r="C3023">
        <v>2</v>
      </c>
      <c r="D3023">
        <v>-310.510999999999</v>
      </c>
      <c r="E3023" t="s">
        <v>2784</v>
      </c>
      <c r="F3023" t="s">
        <v>2785</v>
      </c>
      <c r="G3023" s="4">
        <v>1</v>
      </c>
      <c r="H3023" t="s">
        <v>2810</v>
      </c>
    </row>
    <row r="3024" spans="1:8" x14ac:dyDescent="0.35">
      <c r="A3024" t="s">
        <v>1901</v>
      </c>
      <c r="B3024" t="s">
        <v>2783</v>
      </c>
      <c r="C3024">
        <v>2</v>
      </c>
      <c r="D3024">
        <v>-309.23399999999998</v>
      </c>
      <c r="E3024" t="s">
        <v>2787</v>
      </c>
      <c r="F3024" t="s">
        <v>2788</v>
      </c>
      <c r="G3024" s="4">
        <v>2</v>
      </c>
      <c r="H3024" t="s">
        <v>2811</v>
      </c>
    </row>
    <row r="3025" spans="1:8" x14ac:dyDescent="0.35">
      <c r="A3025" t="s">
        <v>1901</v>
      </c>
      <c r="B3025" t="s">
        <v>2783</v>
      </c>
      <c r="C3025">
        <v>2</v>
      </c>
      <c r="D3025">
        <v>-300.56700000000001</v>
      </c>
      <c r="E3025" t="s">
        <v>2784</v>
      </c>
      <c r="F3025" s="2" t="s">
        <v>2794</v>
      </c>
      <c r="G3025" s="4">
        <v>2</v>
      </c>
      <c r="H3025" t="s">
        <v>1142</v>
      </c>
    </row>
    <row r="3026" spans="1:8" x14ac:dyDescent="0.35">
      <c r="A3026" t="s">
        <v>1901</v>
      </c>
      <c r="B3026" t="s">
        <v>2783</v>
      </c>
      <c r="C3026">
        <v>2</v>
      </c>
      <c r="D3026">
        <v>-296.80099999999999</v>
      </c>
      <c r="E3026" t="s">
        <v>2787</v>
      </c>
      <c r="F3026" t="s">
        <v>2788</v>
      </c>
      <c r="G3026" s="4">
        <v>2</v>
      </c>
      <c r="H3026" t="s">
        <v>2812</v>
      </c>
    </row>
    <row r="3027" spans="1:8" x14ac:dyDescent="0.35">
      <c r="A3027" t="s">
        <v>1901</v>
      </c>
      <c r="B3027" t="s">
        <v>2783</v>
      </c>
      <c r="C3027">
        <v>2</v>
      </c>
      <c r="D3027">
        <v>-292.42099999999999</v>
      </c>
      <c r="E3027" t="s">
        <v>2787</v>
      </c>
      <c r="F3027" t="s">
        <v>2797</v>
      </c>
      <c r="G3027" s="4">
        <v>3</v>
      </c>
      <c r="H3027" t="s">
        <v>2813</v>
      </c>
    </row>
    <row r="3028" spans="1:8" x14ac:dyDescent="0.35">
      <c r="A3028" t="s">
        <v>1901</v>
      </c>
      <c r="B3028" t="s">
        <v>2783</v>
      </c>
      <c r="C3028">
        <v>2</v>
      </c>
      <c r="D3028">
        <v>-290.13799999999998</v>
      </c>
      <c r="E3028" t="s">
        <v>2787</v>
      </c>
      <c r="F3028" t="s">
        <v>2799</v>
      </c>
      <c r="G3028" s="4">
        <v>1</v>
      </c>
      <c r="H3028" t="s">
        <v>55</v>
      </c>
    </row>
    <row r="3029" spans="1:8" x14ac:dyDescent="0.35">
      <c r="A3029" t="s">
        <v>1901</v>
      </c>
      <c r="B3029" t="s">
        <v>2783</v>
      </c>
      <c r="C3029">
        <v>2</v>
      </c>
      <c r="D3029">
        <v>-288.95299999999997</v>
      </c>
      <c r="E3029" t="s">
        <v>2784</v>
      </c>
      <c r="F3029" s="2" t="s">
        <v>2794</v>
      </c>
      <c r="G3029" s="4">
        <v>2</v>
      </c>
      <c r="H3029" t="s">
        <v>2814</v>
      </c>
    </row>
    <row r="3030" spans="1:8" x14ac:dyDescent="0.35">
      <c r="A3030" t="s">
        <v>1901</v>
      </c>
      <c r="B3030" t="s">
        <v>2783</v>
      </c>
      <c r="C3030">
        <v>2</v>
      </c>
      <c r="D3030">
        <v>-288.075999999999</v>
      </c>
      <c r="E3030" t="s">
        <v>2787</v>
      </c>
      <c r="F3030" t="s">
        <v>2790</v>
      </c>
      <c r="G3030" s="4">
        <v>4</v>
      </c>
      <c r="H3030" t="s">
        <v>2815</v>
      </c>
    </row>
    <row r="3031" spans="1:8" x14ac:dyDescent="0.35">
      <c r="A3031" t="s">
        <v>1901</v>
      </c>
      <c r="B3031" t="s">
        <v>2783</v>
      </c>
      <c r="C3031">
        <v>2</v>
      </c>
      <c r="D3031">
        <v>-276</v>
      </c>
      <c r="E3031" t="s">
        <v>2784</v>
      </c>
      <c r="F3031" t="s">
        <v>2785</v>
      </c>
      <c r="G3031" s="4">
        <v>1</v>
      </c>
      <c r="H3031" t="s">
        <v>2816</v>
      </c>
    </row>
    <row r="3032" spans="1:8" x14ac:dyDescent="0.35">
      <c r="A3032" t="s">
        <v>1901</v>
      </c>
      <c r="B3032" t="s">
        <v>2783</v>
      </c>
      <c r="C3032">
        <v>2</v>
      </c>
      <c r="D3032">
        <v>-273.337999999999</v>
      </c>
      <c r="E3032" t="s">
        <v>2787</v>
      </c>
      <c r="F3032" t="s">
        <v>2790</v>
      </c>
      <c r="G3032" s="4">
        <v>4</v>
      </c>
      <c r="H3032" t="s">
        <v>2817</v>
      </c>
    </row>
    <row r="3033" spans="1:8" x14ac:dyDescent="0.35">
      <c r="A3033" t="s">
        <v>1901</v>
      </c>
      <c r="B3033" t="s">
        <v>2783</v>
      </c>
      <c r="C3033">
        <v>2</v>
      </c>
      <c r="D3033">
        <v>-271.37</v>
      </c>
      <c r="E3033" t="s">
        <v>2784</v>
      </c>
      <c r="F3033" t="s">
        <v>2785</v>
      </c>
      <c r="G3033" s="4">
        <v>1</v>
      </c>
      <c r="H3033" t="s">
        <v>2818</v>
      </c>
    </row>
    <row r="3034" spans="1:8" x14ac:dyDescent="0.35">
      <c r="A3034" t="s">
        <v>1901</v>
      </c>
      <c r="B3034" t="s">
        <v>2783</v>
      </c>
      <c r="C3034">
        <v>2</v>
      </c>
      <c r="D3034">
        <v>-270.32900000000001</v>
      </c>
      <c r="E3034" t="s">
        <v>2787</v>
      </c>
      <c r="F3034" t="s">
        <v>2788</v>
      </c>
      <c r="G3034" s="4">
        <v>2</v>
      </c>
      <c r="H3034" t="s">
        <v>2819</v>
      </c>
    </row>
    <row r="3035" spans="1:8" x14ac:dyDescent="0.35">
      <c r="A3035" t="s">
        <v>1901</v>
      </c>
      <c r="B3035" t="s">
        <v>2783</v>
      </c>
      <c r="C3035">
        <v>2</v>
      </c>
      <c r="D3035">
        <v>-266.541</v>
      </c>
      <c r="E3035" t="s">
        <v>2787</v>
      </c>
      <c r="F3035" t="s">
        <v>2788</v>
      </c>
      <c r="G3035" s="4">
        <v>2</v>
      </c>
      <c r="H3035" t="s">
        <v>2820</v>
      </c>
    </row>
    <row r="3036" spans="1:8" x14ac:dyDescent="0.35">
      <c r="A3036" t="s">
        <v>1901</v>
      </c>
      <c r="B3036" t="s">
        <v>2783</v>
      </c>
      <c r="C3036">
        <v>2</v>
      </c>
      <c r="D3036">
        <v>-265.33099999999899</v>
      </c>
      <c r="E3036" t="s">
        <v>2784</v>
      </c>
      <c r="F3036" s="2" t="s">
        <v>2794</v>
      </c>
      <c r="G3036" s="4">
        <v>2</v>
      </c>
      <c r="H3036" t="s">
        <v>2821</v>
      </c>
    </row>
    <row r="3037" spans="1:8" x14ac:dyDescent="0.35">
      <c r="A3037" t="s">
        <v>1901</v>
      </c>
      <c r="B3037" t="s">
        <v>2783</v>
      </c>
      <c r="C3037">
        <v>2</v>
      </c>
      <c r="D3037">
        <v>-260.022999999999</v>
      </c>
      <c r="E3037" t="s">
        <v>2784</v>
      </c>
      <c r="F3037" s="2" t="s">
        <v>2794</v>
      </c>
      <c r="G3037" s="4">
        <v>2</v>
      </c>
      <c r="H3037" t="s">
        <v>2822</v>
      </c>
    </row>
    <row r="3038" spans="1:8" x14ac:dyDescent="0.35">
      <c r="A3038" t="s">
        <v>1901</v>
      </c>
      <c r="B3038" t="s">
        <v>2783</v>
      </c>
      <c r="C3038">
        <v>2</v>
      </c>
      <c r="D3038">
        <v>-258.31099999999998</v>
      </c>
      <c r="E3038" t="s">
        <v>2787</v>
      </c>
      <c r="F3038" t="s">
        <v>2799</v>
      </c>
      <c r="G3038" s="4">
        <v>1</v>
      </c>
      <c r="H3038" t="s">
        <v>2823</v>
      </c>
    </row>
    <row r="3039" spans="1:8" x14ac:dyDescent="0.35">
      <c r="A3039" t="s">
        <v>1901</v>
      </c>
      <c r="B3039" t="s">
        <v>2783</v>
      </c>
      <c r="C3039">
        <v>2</v>
      </c>
      <c r="D3039">
        <v>-256.72699999999998</v>
      </c>
      <c r="E3039" t="s">
        <v>2784</v>
      </c>
      <c r="F3039" t="s">
        <v>2792</v>
      </c>
      <c r="G3039" s="4">
        <v>3</v>
      </c>
      <c r="H3039" t="s">
        <v>2824</v>
      </c>
    </row>
    <row r="3040" spans="1:8" x14ac:dyDescent="0.35">
      <c r="A3040" t="s">
        <v>1901</v>
      </c>
      <c r="B3040" t="s">
        <v>2783</v>
      </c>
      <c r="C3040">
        <v>2</v>
      </c>
      <c r="D3040">
        <v>-254.607</v>
      </c>
      <c r="E3040" t="s">
        <v>2787</v>
      </c>
      <c r="F3040" t="s">
        <v>2790</v>
      </c>
      <c r="G3040" s="4">
        <v>4</v>
      </c>
      <c r="H3040" t="s">
        <v>2825</v>
      </c>
    </row>
    <row r="3041" spans="1:8" x14ac:dyDescent="0.35">
      <c r="A3041" t="s">
        <v>1901</v>
      </c>
      <c r="B3041" t="s">
        <v>2783</v>
      </c>
      <c r="C3041">
        <v>2</v>
      </c>
      <c r="D3041">
        <v>-245.82299999999901</v>
      </c>
      <c r="E3041" t="s">
        <v>2787</v>
      </c>
      <c r="F3041" t="s">
        <v>2799</v>
      </c>
      <c r="G3041" s="4">
        <v>1</v>
      </c>
      <c r="H3041" t="s">
        <v>2826</v>
      </c>
    </row>
    <row r="3042" spans="1:8" x14ac:dyDescent="0.35">
      <c r="A3042" t="s">
        <v>1901</v>
      </c>
      <c r="B3042" t="s">
        <v>2783</v>
      </c>
      <c r="C3042">
        <v>2</v>
      </c>
      <c r="D3042">
        <v>-240.22499999999999</v>
      </c>
      <c r="E3042" t="s">
        <v>2787</v>
      </c>
      <c r="F3042" t="s">
        <v>2788</v>
      </c>
      <c r="G3042" s="4">
        <v>2</v>
      </c>
      <c r="H3042" t="s">
        <v>999</v>
      </c>
    </row>
    <row r="3043" spans="1:8" x14ac:dyDescent="0.35">
      <c r="A3043" t="s">
        <v>1901</v>
      </c>
      <c r="B3043" t="s">
        <v>2783</v>
      </c>
      <c r="C3043">
        <v>2</v>
      </c>
      <c r="D3043">
        <v>-236.363</v>
      </c>
      <c r="E3043" t="s">
        <v>2787</v>
      </c>
      <c r="F3043" t="s">
        <v>2788</v>
      </c>
      <c r="G3043" s="4">
        <v>2</v>
      </c>
      <c r="H3043" t="s">
        <v>2827</v>
      </c>
    </row>
    <row r="3044" spans="1:8" x14ac:dyDescent="0.35">
      <c r="A3044" t="s">
        <v>1901</v>
      </c>
      <c r="B3044" t="s">
        <v>2783</v>
      </c>
      <c r="C3044">
        <v>2</v>
      </c>
      <c r="D3044">
        <v>-231.86</v>
      </c>
      <c r="E3044" t="s">
        <v>2784</v>
      </c>
      <c r="F3044" t="s">
        <v>2785</v>
      </c>
      <c r="G3044" s="4">
        <v>1</v>
      </c>
      <c r="H3044" t="s">
        <v>2828</v>
      </c>
    </row>
    <row r="3045" spans="1:8" x14ac:dyDescent="0.35">
      <c r="A3045" t="s">
        <v>1901</v>
      </c>
      <c r="B3045" t="s">
        <v>2783</v>
      </c>
      <c r="C3045">
        <v>2</v>
      </c>
      <c r="D3045">
        <v>-228.86799999999999</v>
      </c>
      <c r="E3045" t="s">
        <v>2787</v>
      </c>
      <c r="F3045" t="s">
        <v>2790</v>
      </c>
      <c r="G3045" s="4">
        <v>4</v>
      </c>
      <c r="H3045" t="s">
        <v>2829</v>
      </c>
    </row>
    <row r="3046" spans="1:8" x14ac:dyDescent="0.35">
      <c r="A3046" t="s">
        <v>1901</v>
      </c>
      <c r="B3046" t="s">
        <v>2783</v>
      </c>
      <c r="C3046">
        <v>2</v>
      </c>
      <c r="D3046">
        <v>-228.74</v>
      </c>
      <c r="E3046" t="s">
        <v>2784</v>
      </c>
      <c r="F3046" t="s">
        <v>2792</v>
      </c>
      <c r="G3046" s="4">
        <v>3</v>
      </c>
      <c r="H3046" t="s">
        <v>2830</v>
      </c>
    </row>
    <row r="3047" spans="1:8" x14ac:dyDescent="0.35">
      <c r="A3047" t="s">
        <v>1901</v>
      </c>
      <c r="B3047" t="s">
        <v>2783</v>
      </c>
      <c r="C3047">
        <v>2</v>
      </c>
      <c r="D3047">
        <v>-226.666</v>
      </c>
      <c r="E3047" t="s">
        <v>2787</v>
      </c>
      <c r="F3047" t="s">
        <v>2797</v>
      </c>
      <c r="G3047" s="4">
        <v>3</v>
      </c>
      <c r="H3047" t="s">
        <v>2831</v>
      </c>
    </row>
    <row r="3048" spans="1:8" x14ac:dyDescent="0.35">
      <c r="A3048" t="s">
        <v>1901</v>
      </c>
      <c r="B3048" t="s">
        <v>2783</v>
      </c>
      <c r="C3048">
        <v>2</v>
      </c>
      <c r="D3048">
        <v>-223.05599999999899</v>
      </c>
      <c r="E3048" t="s">
        <v>2784</v>
      </c>
      <c r="F3048" s="2" t="s">
        <v>2794</v>
      </c>
      <c r="G3048" s="4">
        <v>2</v>
      </c>
      <c r="H3048" t="s">
        <v>2832</v>
      </c>
    </row>
    <row r="3049" spans="1:8" x14ac:dyDescent="0.35">
      <c r="A3049" t="s">
        <v>1901</v>
      </c>
      <c r="B3049" t="s">
        <v>2783</v>
      </c>
      <c r="C3049">
        <v>2</v>
      </c>
      <c r="D3049">
        <v>-222.505</v>
      </c>
      <c r="E3049" t="s">
        <v>2787</v>
      </c>
      <c r="F3049" t="s">
        <v>2797</v>
      </c>
      <c r="G3049" s="4">
        <v>3</v>
      </c>
      <c r="H3049">
        <v>119</v>
      </c>
    </row>
    <row r="3050" spans="1:8" x14ac:dyDescent="0.35">
      <c r="A3050" t="s">
        <v>1901</v>
      </c>
      <c r="B3050" t="s">
        <v>2783</v>
      </c>
      <c r="C3050">
        <v>2</v>
      </c>
      <c r="D3050">
        <v>-218.18799999999999</v>
      </c>
      <c r="E3050" t="s">
        <v>2787</v>
      </c>
      <c r="F3050" t="s">
        <v>2790</v>
      </c>
      <c r="G3050" s="4">
        <v>4</v>
      </c>
      <c r="H3050">
        <v>95</v>
      </c>
    </row>
    <row r="3051" spans="1:8" x14ac:dyDescent="0.35">
      <c r="A3051" t="s">
        <v>1901</v>
      </c>
      <c r="B3051" t="s">
        <v>2783</v>
      </c>
      <c r="C3051">
        <v>2</v>
      </c>
      <c r="D3051">
        <v>-217.23</v>
      </c>
      <c r="E3051" t="s">
        <v>2784</v>
      </c>
      <c r="F3051" s="2" t="s">
        <v>2794</v>
      </c>
      <c r="G3051" s="4">
        <v>2</v>
      </c>
      <c r="H3051" t="s">
        <v>2833</v>
      </c>
    </row>
    <row r="3052" spans="1:8" x14ac:dyDescent="0.35">
      <c r="A3052" t="s">
        <v>1901</v>
      </c>
      <c r="B3052" t="s">
        <v>2783</v>
      </c>
      <c r="C3052">
        <v>2</v>
      </c>
      <c r="D3052">
        <v>-216.209</v>
      </c>
      <c r="E3052" t="s">
        <v>2787</v>
      </c>
      <c r="F3052" t="s">
        <v>2788</v>
      </c>
      <c r="G3052" s="4">
        <v>2</v>
      </c>
      <c r="H3052">
        <v>119</v>
      </c>
    </row>
    <row r="3053" spans="1:8" x14ac:dyDescent="0.35">
      <c r="A3053" t="s">
        <v>1901</v>
      </c>
      <c r="B3053" t="s">
        <v>2783</v>
      </c>
      <c r="C3053">
        <v>2</v>
      </c>
      <c r="D3053">
        <v>-205.71</v>
      </c>
      <c r="E3053" t="s">
        <v>2787</v>
      </c>
      <c r="F3053" t="s">
        <v>2790</v>
      </c>
      <c r="G3053" s="4">
        <v>4</v>
      </c>
      <c r="H3053" t="s">
        <v>2834</v>
      </c>
    </row>
    <row r="3054" spans="1:8" x14ac:dyDescent="0.35">
      <c r="A3054" t="s">
        <v>1901</v>
      </c>
      <c r="B3054" t="s">
        <v>2783</v>
      </c>
      <c r="C3054">
        <v>2</v>
      </c>
      <c r="D3054">
        <v>-204.84200000000001</v>
      </c>
      <c r="E3054" t="s">
        <v>2784</v>
      </c>
      <c r="F3054" t="s">
        <v>2792</v>
      </c>
      <c r="G3054" s="4">
        <v>3</v>
      </c>
      <c r="H3054" t="s">
        <v>2835</v>
      </c>
    </row>
    <row r="3055" spans="1:8" x14ac:dyDescent="0.35">
      <c r="A3055" t="s">
        <v>1901</v>
      </c>
      <c r="B3055" t="s">
        <v>2783</v>
      </c>
      <c r="C3055">
        <v>2</v>
      </c>
      <c r="D3055">
        <v>-198.26400000000001</v>
      </c>
      <c r="E3055" t="s">
        <v>2787</v>
      </c>
      <c r="F3055" t="s">
        <v>2788</v>
      </c>
      <c r="G3055" s="4">
        <v>2</v>
      </c>
      <c r="H3055" t="s">
        <v>140</v>
      </c>
    </row>
    <row r="3056" spans="1:8" x14ac:dyDescent="0.35">
      <c r="A3056" t="s">
        <v>1901</v>
      </c>
      <c r="B3056" t="s">
        <v>2783</v>
      </c>
      <c r="C3056">
        <v>2</v>
      </c>
      <c r="D3056">
        <v>-197.33500000000001</v>
      </c>
      <c r="E3056" t="s">
        <v>2787</v>
      </c>
      <c r="F3056" t="s">
        <v>2799</v>
      </c>
      <c r="G3056" s="4">
        <v>1</v>
      </c>
      <c r="H3056" t="s">
        <v>2836</v>
      </c>
    </row>
    <row r="3057" spans="1:8" x14ac:dyDescent="0.35">
      <c r="A3057" t="s">
        <v>1901</v>
      </c>
      <c r="B3057" t="s">
        <v>2783</v>
      </c>
      <c r="C3057">
        <v>2</v>
      </c>
      <c r="D3057">
        <v>-190.369</v>
      </c>
      <c r="E3057" t="s">
        <v>2784</v>
      </c>
      <c r="F3057" t="s">
        <v>2785</v>
      </c>
      <c r="G3057" s="4">
        <v>1</v>
      </c>
      <c r="H3057" t="s">
        <v>2837</v>
      </c>
    </row>
    <row r="3058" spans="1:8" x14ac:dyDescent="0.35">
      <c r="A3058" t="s">
        <v>1901</v>
      </c>
      <c r="B3058" t="s">
        <v>2783</v>
      </c>
      <c r="C3058">
        <v>2</v>
      </c>
      <c r="D3058">
        <v>-181.43</v>
      </c>
      <c r="E3058" t="s">
        <v>2787</v>
      </c>
      <c r="F3058" t="s">
        <v>2788</v>
      </c>
      <c r="G3058" s="4">
        <v>2</v>
      </c>
      <c r="H3058" t="s">
        <v>2838</v>
      </c>
    </row>
    <row r="3059" spans="1:8" x14ac:dyDescent="0.35">
      <c r="A3059" t="s">
        <v>1901</v>
      </c>
      <c r="B3059" t="s">
        <v>2783</v>
      </c>
      <c r="C3059">
        <v>2</v>
      </c>
      <c r="D3059">
        <v>-176.20699999999999</v>
      </c>
      <c r="E3059" t="s">
        <v>2784</v>
      </c>
      <c r="F3059" s="2" t="s">
        <v>2794</v>
      </c>
      <c r="G3059" s="4">
        <v>2</v>
      </c>
      <c r="H3059" t="s">
        <v>2839</v>
      </c>
    </row>
    <row r="3060" spans="1:8" x14ac:dyDescent="0.35">
      <c r="A3060" t="s">
        <v>1901</v>
      </c>
      <c r="B3060" t="s">
        <v>2783</v>
      </c>
      <c r="C3060">
        <v>2</v>
      </c>
      <c r="D3060">
        <v>-172.60499999999999</v>
      </c>
      <c r="E3060" t="s">
        <v>2787</v>
      </c>
      <c r="F3060" t="s">
        <v>2799</v>
      </c>
      <c r="G3060" s="4">
        <v>1</v>
      </c>
      <c r="H3060" t="s">
        <v>55</v>
      </c>
    </row>
    <row r="3061" spans="1:8" x14ac:dyDescent="0.35">
      <c r="A3061" t="s">
        <v>1901</v>
      </c>
      <c r="B3061" t="s">
        <v>2783</v>
      </c>
      <c r="C3061">
        <v>2</v>
      </c>
      <c r="D3061">
        <v>-172.58199999999999</v>
      </c>
      <c r="E3061" t="s">
        <v>2787</v>
      </c>
      <c r="F3061" t="s">
        <v>2790</v>
      </c>
      <c r="G3061" s="4">
        <v>4</v>
      </c>
      <c r="H3061" t="s">
        <v>1150</v>
      </c>
    </row>
    <row r="3062" spans="1:8" x14ac:dyDescent="0.35">
      <c r="A3062" t="s">
        <v>1901</v>
      </c>
      <c r="B3062" t="s">
        <v>2783</v>
      </c>
      <c r="C3062">
        <v>2</v>
      </c>
      <c r="D3062">
        <v>-171.149</v>
      </c>
      <c r="E3062" t="s">
        <v>2787</v>
      </c>
      <c r="F3062" t="s">
        <v>2797</v>
      </c>
      <c r="G3062" s="4">
        <v>3</v>
      </c>
      <c r="H3062" t="s">
        <v>55</v>
      </c>
    </row>
    <row r="3063" spans="1:8" x14ac:dyDescent="0.35">
      <c r="A3063" t="s">
        <v>1901</v>
      </c>
      <c r="B3063" t="s">
        <v>2783</v>
      </c>
      <c r="C3063">
        <v>2</v>
      </c>
      <c r="D3063">
        <v>-155.25200000000001</v>
      </c>
      <c r="E3063" t="s">
        <v>2787</v>
      </c>
      <c r="F3063" t="s">
        <v>2788</v>
      </c>
      <c r="G3063" s="4">
        <v>2</v>
      </c>
      <c r="H3063" t="s">
        <v>2840</v>
      </c>
    </row>
    <row r="3064" spans="1:8" x14ac:dyDescent="0.35">
      <c r="A3064" t="s">
        <v>1901</v>
      </c>
      <c r="B3064" t="s">
        <v>2783</v>
      </c>
      <c r="C3064">
        <v>2</v>
      </c>
      <c r="D3064">
        <v>-154.50299999999999</v>
      </c>
      <c r="E3064" t="s">
        <v>2787</v>
      </c>
      <c r="F3064" t="s">
        <v>2790</v>
      </c>
      <c r="G3064" s="4">
        <v>4</v>
      </c>
      <c r="H3064" t="s">
        <v>2841</v>
      </c>
    </row>
    <row r="3065" spans="1:8" x14ac:dyDescent="0.35">
      <c r="A3065" t="s">
        <v>1901</v>
      </c>
      <c r="B3065" t="s">
        <v>2783</v>
      </c>
      <c r="C3065">
        <v>2</v>
      </c>
      <c r="D3065">
        <v>-153.119</v>
      </c>
      <c r="E3065" t="s">
        <v>2784</v>
      </c>
      <c r="F3065" s="2" t="s">
        <v>2794</v>
      </c>
      <c r="G3065" s="4">
        <v>2</v>
      </c>
      <c r="H3065" t="s">
        <v>2842</v>
      </c>
    </row>
    <row r="3066" spans="1:8" x14ac:dyDescent="0.35">
      <c r="A3066" t="s">
        <v>1901</v>
      </c>
      <c r="B3066" t="s">
        <v>2783</v>
      </c>
      <c r="C3066">
        <v>2</v>
      </c>
      <c r="D3066">
        <v>-139.28200000000001</v>
      </c>
      <c r="E3066" t="s">
        <v>2787</v>
      </c>
      <c r="F3066" t="s">
        <v>2788</v>
      </c>
      <c r="G3066" s="4">
        <v>2</v>
      </c>
      <c r="H3066" t="s">
        <v>2843</v>
      </c>
    </row>
    <row r="3067" spans="1:8" x14ac:dyDescent="0.35">
      <c r="A3067" t="s">
        <v>1901</v>
      </c>
      <c r="B3067" t="s">
        <v>2783</v>
      </c>
      <c r="C3067">
        <v>2</v>
      </c>
      <c r="D3067">
        <v>-135.136</v>
      </c>
      <c r="E3067" t="s">
        <v>2787</v>
      </c>
      <c r="F3067" t="s">
        <v>2790</v>
      </c>
      <c r="G3067" s="4">
        <v>4</v>
      </c>
      <c r="H3067" t="s">
        <v>2844</v>
      </c>
    </row>
    <row r="3068" spans="1:8" x14ac:dyDescent="0.35">
      <c r="A3068" t="s">
        <v>1901</v>
      </c>
      <c r="B3068" t="s">
        <v>2783</v>
      </c>
      <c r="C3068">
        <v>2</v>
      </c>
      <c r="D3068">
        <v>-128.13499999999999</v>
      </c>
      <c r="E3068" t="s">
        <v>2787</v>
      </c>
      <c r="F3068" t="s">
        <v>2788</v>
      </c>
      <c r="G3068" s="4">
        <v>2</v>
      </c>
      <c r="H3068" t="s">
        <v>1816</v>
      </c>
    </row>
    <row r="3069" spans="1:8" x14ac:dyDescent="0.35">
      <c r="A3069" t="s">
        <v>1901</v>
      </c>
      <c r="B3069" t="s">
        <v>2783</v>
      </c>
      <c r="C3069">
        <v>2</v>
      </c>
      <c r="D3069">
        <v>-128.10900000000001</v>
      </c>
      <c r="E3069" t="s">
        <v>2784</v>
      </c>
      <c r="F3069" t="s">
        <v>2792</v>
      </c>
      <c r="G3069" s="4">
        <v>3</v>
      </c>
      <c r="H3069" t="s">
        <v>2845</v>
      </c>
    </row>
    <row r="3070" spans="1:8" x14ac:dyDescent="0.35">
      <c r="A3070" t="s">
        <v>1901</v>
      </c>
      <c r="B3070" t="s">
        <v>2783</v>
      </c>
      <c r="C3070">
        <v>2</v>
      </c>
      <c r="D3070">
        <v>-121.152999999999</v>
      </c>
      <c r="E3070" t="s">
        <v>2787</v>
      </c>
      <c r="F3070" t="s">
        <v>2797</v>
      </c>
      <c r="G3070" s="4">
        <v>3</v>
      </c>
      <c r="H3070" t="s">
        <v>2846</v>
      </c>
    </row>
    <row r="3071" spans="1:8" x14ac:dyDescent="0.35">
      <c r="A3071" t="s">
        <v>1901</v>
      </c>
      <c r="B3071" t="s">
        <v>2783</v>
      </c>
      <c r="C3071">
        <v>2</v>
      </c>
      <c r="D3071">
        <v>-118.413</v>
      </c>
      <c r="E3071" t="s">
        <v>2787</v>
      </c>
      <c r="F3071" t="s">
        <v>2788</v>
      </c>
      <c r="G3071" s="4">
        <v>2</v>
      </c>
      <c r="H3071" t="s">
        <v>2847</v>
      </c>
    </row>
    <row r="3072" spans="1:8" x14ac:dyDescent="0.35">
      <c r="A3072" t="s">
        <v>1901</v>
      </c>
      <c r="B3072" t="s">
        <v>2783</v>
      </c>
      <c r="C3072">
        <v>2</v>
      </c>
      <c r="D3072">
        <v>-111.959</v>
      </c>
      <c r="E3072" t="s">
        <v>2787</v>
      </c>
      <c r="F3072" t="s">
        <v>2790</v>
      </c>
      <c r="G3072" s="4">
        <v>4</v>
      </c>
      <c r="H3072" t="s">
        <v>2848</v>
      </c>
    </row>
    <row r="3073" spans="1:8" x14ac:dyDescent="0.35">
      <c r="A3073" t="s">
        <v>1901</v>
      </c>
      <c r="B3073" t="s">
        <v>2783</v>
      </c>
      <c r="C3073">
        <v>2</v>
      </c>
      <c r="D3073">
        <v>-110.761</v>
      </c>
      <c r="E3073" t="s">
        <v>2787</v>
      </c>
      <c r="F3073" t="s">
        <v>2788</v>
      </c>
      <c r="G3073" s="4">
        <v>2</v>
      </c>
      <c r="H3073" t="s">
        <v>2849</v>
      </c>
    </row>
    <row r="3074" spans="1:8" x14ac:dyDescent="0.35">
      <c r="A3074" t="s">
        <v>1901</v>
      </c>
      <c r="B3074" t="s">
        <v>2783</v>
      </c>
      <c r="C3074">
        <v>2</v>
      </c>
      <c r="D3074">
        <v>-109.959</v>
      </c>
      <c r="E3074" t="s">
        <v>2787</v>
      </c>
      <c r="F3074" t="s">
        <v>2799</v>
      </c>
      <c r="G3074" s="4">
        <v>1</v>
      </c>
      <c r="H3074" t="s">
        <v>1891</v>
      </c>
    </row>
    <row r="3075" spans="1:8" x14ac:dyDescent="0.35">
      <c r="A3075" t="s">
        <v>1901</v>
      </c>
      <c r="B3075" t="s">
        <v>2783</v>
      </c>
      <c r="C3075">
        <v>2</v>
      </c>
      <c r="D3075">
        <v>-106.105</v>
      </c>
      <c r="E3075" t="s">
        <v>2787</v>
      </c>
      <c r="F3075" t="s">
        <v>2788</v>
      </c>
      <c r="G3075" s="4">
        <v>2</v>
      </c>
      <c r="H3075" t="s">
        <v>2850</v>
      </c>
    </row>
    <row r="3076" spans="1:8" x14ac:dyDescent="0.35">
      <c r="A3076" t="s">
        <v>1901</v>
      </c>
      <c r="B3076" t="s">
        <v>2783</v>
      </c>
      <c r="C3076">
        <v>2</v>
      </c>
      <c r="D3076">
        <v>-105.613</v>
      </c>
      <c r="E3076" t="s">
        <v>2784</v>
      </c>
      <c r="F3076" t="s">
        <v>2785</v>
      </c>
      <c r="G3076" s="4">
        <v>1</v>
      </c>
      <c r="H3076" t="s">
        <v>2851</v>
      </c>
    </row>
    <row r="3077" spans="1:8" x14ac:dyDescent="0.35">
      <c r="A3077" t="s">
        <v>1901</v>
      </c>
      <c r="B3077" t="s">
        <v>2783</v>
      </c>
      <c r="C3077">
        <v>2</v>
      </c>
      <c r="D3077">
        <v>-101.277999999999</v>
      </c>
      <c r="E3077" t="s">
        <v>2787</v>
      </c>
      <c r="F3077" t="s">
        <v>2790</v>
      </c>
      <c r="G3077" s="4">
        <v>4</v>
      </c>
      <c r="H3077" t="s">
        <v>2852</v>
      </c>
    </row>
    <row r="3078" spans="1:8" x14ac:dyDescent="0.35">
      <c r="A3078" t="s">
        <v>1901</v>
      </c>
      <c r="B3078" t="s">
        <v>2783</v>
      </c>
      <c r="C3078">
        <v>2</v>
      </c>
      <c r="D3078">
        <v>-101.161</v>
      </c>
      <c r="E3078" t="s">
        <v>2784</v>
      </c>
      <c r="F3078" s="2" t="s">
        <v>2794</v>
      </c>
      <c r="G3078" s="4">
        <v>2</v>
      </c>
      <c r="H3078" t="s">
        <v>2853</v>
      </c>
    </row>
    <row r="3079" spans="1:8" x14ac:dyDescent="0.35">
      <c r="A3079" t="s">
        <v>1901</v>
      </c>
      <c r="B3079" t="s">
        <v>2783</v>
      </c>
      <c r="C3079">
        <v>2</v>
      </c>
      <c r="D3079">
        <v>-98.674999999999997</v>
      </c>
      <c r="E3079" t="s">
        <v>2787</v>
      </c>
      <c r="F3079" t="s">
        <v>2797</v>
      </c>
      <c r="G3079" s="4">
        <v>3</v>
      </c>
      <c r="H3079" t="s">
        <v>2854</v>
      </c>
    </row>
    <row r="3080" spans="1:8" x14ac:dyDescent="0.35">
      <c r="A3080" t="s">
        <v>1901</v>
      </c>
      <c r="B3080" t="s">
        <v>2783</v>
      </c>
      <c r="C3080">
        <v>2</v>
      </c>
      <c r="D3080">
        <v>-95.832999999999998</v>
      </c>
      <c r="E3080" t="s">
        <v>2787</v>
      </c>
      <c r="F3080" t="s">
        <v>2788</v>
      </c>
      <c r="G3080" s="4">
        <v>2</v>
      </c>
      <c r="H3080" t="s">
        <v>2855</v>
      </c>
    </row>
    <row r="3081" spans="1:8" x14ac:dyDescent="0.35">
      <c r="A3081" t="s">
        <v>1901</v>
      </c>
      <c r="B3081" t="s">
        <v>2783</v>
      </c>
      <c r="C3081">
        <v>2</v>
      </c>
      <c r="D3081">
        <v>-92.600999999999999</v>
      </c>
      <c r="E3081" t="s">
        <v>2784</v>
      </c>
      <c r="F3081" t="s">
        <v>2785</v>
      </c>
      <c r="G3081" s="4">
        <v>1</v>
      </c>
      <c r="H3081" t="s">
        <v>2856</v>
      </c>
    </row>
    <row r="3082" spans="1:8" x14ac:dyDescent="0.35">
      <c r="A3082" t="s">
        <v>1901</v>
      </c>
      <c r="B3082" t="s">
        <v>2783</v>
      </c>
      <c r="C3082">
        <v>2</v>
      </c>
      <c r="D3082">
        <v>-91.852999999999994</v>
      </c>
      <c r="E3082" t="s">
        <v>2784</v>
      </c>
      <c r="F3082" s="2" t="s">
        <v>2794</v>
      </c>
      <c r="G3082" s="4">
        <v>2</v>
      </c>
      <c r="H3082" t="s">
        <v>2857</v>
      </c>
    </row>
    <row r="3083" spans="1:8" x14ac:dyDescent="0.35">
      <c r="A3083" t="s">
        <v>1901</v>
      </c>
      <c r="B3083" t="s">
        <v>2783</v>
      </c>
      <c r="C3083">
        <v>2</v>
      </c>
      <c r="D3083">
        <v>-89.899000000000001</v>
      </c>
      <c r="E3083" t="s">
        <v>2784</v>
      </c>
      <c r="F3083" t="s">
        <v>2792</v>
      </c>
      <c r="G3083" s="4">
        <v>3</v>
      </c>
      <c r="H3083" t="s">
        <v>2858</v>
      </c>
    </row>
    <row r="3084" spans="1:8" x14ac:dyDescent="0.35">
      <c r="A3084" t="s">
        <v>1901</v>
      </c>
      <c r="B3084" t="s">
        <v>2783</v>
      </c>
      <c r="C3084">
        <v>2</v>
      </c>
      <c r="D3084">
        <v>-85.177999999999997</v>
      </c>
      <c r="E3084" t="s">
        <v>2784</v>
      </c>
      <c r="F3084" t="s">
        <v>2785</v>
      </c>
      <c r="G3084" s="4">
        <v>1</v>
      </c>
      <c r="H3084" t="s">
        <v>44</v>
      </c>
    </row>
    <row r="3085" spans="1:8" x14ac:dyDescent="0.35">
      <c r="A3085" t="s">
        <v>1901</v>
      </c>
      <c r="B3085" t="s">
        <v>2783</v>
      </c>
      <c r="C3085">
        <v>2</v>
      </c>
      <c r="D3085">
        <v>-80.843000000000004</v>
      </c>
      <c r="E3085" t="s">
        <v>2787</v>
      </c>
      <c r="F3085" t="s">
        <v>2788</v>
      </c>
      <c r="G3085" s="4">
        <v>2</v>
      </c>
      <c r="H3085" t="s">
        <v>2859</v>
      </c>
    </row>
    <row r="3086" spans="1:8" x14ac:dyDescent="0.35">
      <c r="A3086" t="s">
        <v>1901</v>
      </c>
      <c r="B3086" t="s">
        <v>2783</v>
      </c>
      <c r="C3086">
        <v>2</v>
      </c>
      <c r="D3086">
        <v>-80.531999999999996</v>
      </c>
      <c r="E3086" t="s">
        <v>2784</v>
      </c>
      <c r="F3086" t="s">
        <v>2792</v>
      </c>
      <c r="G3086" s="4">
        <v>3</v>
      </c>
      <c r="H3086" t="s">
        <v>2860</v>
      </c>
    </row>
    <row r="3087" spans="1:8" x14ac:dyDescent="0.35">
      <c r="A3087" t="s">
        <v>1901</v>
      </c>
      <c r="B3087" t="s">
        <v>2783</v>
      </c>
      <c r="C3087">
        <v>2</v>
      </c>
      <c r="D3087">
        <v>-76.078000000000003</v>
      </c>
      <c r="E3087" t="s">
        <v>2787</v>
      </c>
      <c r="F3087" t="s">
        <v>2788</v>
      </c>
      <c r="G3087" s="4">
        <v>2</v>
      </c>
      <c r="H3087" t="s">
        <v>2861</v>
      </c>
    </row>
    <row r="3088" spans="1:8" x14ac:dyDescent="0.35">
      <c r="A3088" t="s">
        <v>1901</v>
      </c>
      <c r="B3088" t="s">
        <v>2783</v>
      </c>
      <c r="C3088">
        <v>2</v>
      </c>
      <c r="D3088">
        <v>-74.278999999999996</v>
      </c>
      <c r="E3088" t="s">
        <v>2784</v>
      </c>
      <c r="F3088" s="2" t="s">
        <v>2794</v>
      </c>
      <c r="G3088" s="4">
        <v>2</v>
      </c>
      <c r="H3088" t="s">
        <v>2862</v>
      </c>
    </row>
    <row r="3089" spans="1:8" x14ac:dyDescent="0.35">
      <c r="A3089" t="s">
        <v>1901</v>
      </c>
      <c r="B3089" t="s">
        <v>2783</v>
      </c>
      <c r="C3089">
        <v>2</v>
      </c>
      <c r="D3089">
        <v>-73.302999999999997</v>
      </c>
      <c r="E3089" t="s">
        <v>2787</v>
      </c>
      <c r="F3089" t="s">
        <v>2788</v>
      </c>
      <c r="G3089" s="4">
        <v>2</v>
      </c>
      <c r="H3089" t="s">
        <v>2863</v>
      </c>
    </row>
    <row r="3090" spans="1:8" x14ac:dyDescent="0.35">
      <c r="A3090" t="s">
        <v>1901</v>
      </c>
      <c r="B3090" t="s">
        <v>2783</v>
      </c>
      <c r="C3090">
        <v>2</v>
      </c>
      <c r="D3090">
        <v>-69.512</v>
      </c>
      <c r="E3090" t="s">
        <v>2784</v>
      </c>
      <c r="F3090" s="2" t="s">
        <v>2794</v>
      </c>
      <c r="G3090" s="4">
        <v>2</v>
      </c>
      <c r="H3090" t="s">
        <v>2864</v>
      </c>
    </row>
    <row r="3091" spans="1:8" x14ac:dyDescent="0.35">
      <c r="A3091" t="s">
        <v>1901</v>
      </c>
      <c r="B3091" t="s">
        <v>2783</v>
      </c>
      <c r="C3091">
        <v>2</v>
      </c>
      <c r="D3091">
        <v>-69.233000000000004</v>
      </c>
      <c r="E3091" t="s">
        <v>2787</v>
      </c>
      <c r="F3091" t="s">
        <v>2797</v>
      </c>
      <c r="G3091" s="4">
        <v>3</v>
      </c>
      <c r="H3091" t="s">
        <v>2865</v>
      </c>
    </row>
    <row r="3092" spans="1:8" x14ac:dyDescent="0.35">
      <c r="A3092" t="s">
        <v>1901</v>
      </c>
      <c r="B3092" t="s">
        <v>2783</v>
      </c>
      <c r="C3092">
        <v>2</v>
      </c>
      <c r="D3092">
        <v>-68.801000000000002</v>
      </c>
      <c r="E3092" t="s">
        <v>2784</v>
      </c>
      <c r="F3092" t="s">
        <v>2785</v>
      </c>
      <c r="G3092" s="4">
        <v>1</v>
      </c>
      <c r="H3092" t="s">
        <v>2866</v>
      </c>
    </row>
    <row r="3093" spans="1:8" x14ac:dyDescent="0.35">
      <c r="A3093" t="s">
        <v>1901</v>
      </c>
      <c r="B3093" t="s">
        <v>2783</v>
      </c>
      <c r="C3093">
        <v>2</v>
      </c>
      <c r="D3093">
        <v>-59.758999999999901</v>
      </c>
      <c r="E3093" t="s">
        <v>2784</v>
      </c>
      <c r="F3093" s="2" t="s">
        <v>2794</v>
      </c>
      <c r="G3093" s="4">
        <v>2</v>
      </c>
      <c r="H3093" t="s">
        <v>2867</v>
      </c>
    </row>
    <row r="3094" spans="1:8" x14ac:dyDescent="0.35">
      <c r="A3094" t="s">
        <v>1901</v>
      </c>
      <c r="B3094" t="s">
        <v>2783</v>
      </c>
      <c r="C3094">
        <v>2</v>
      </c>
      <c r="D3094">
        <v>-58.681999999999903</v>
      </c>
      <c r="E3094" t="s">
        <v>2787</v>
      </c>
      <c r="F3094" t="s">
        <v>2788</v>
      </c>
      <c r="G3094" s="4">
        <v>2</v>
      </c>
      <c r="H3094" t="s">
        <v>2868</v>
      </c>
    </row>
    <row r="3095" spans="1:8" x14ac:dyDescent="0.35">
      <c r="A3095" t="s">
        <v>1901</v>
      </c>
      <c r="B3095" t="s">
        <v>2783</v>
      </c>
      <c r="C3095">
        <v>2</v>
      </c>
      <c r="D3095">
        <v>-48.106000000000002</v>
      </c>
      <c r="E3095" t="s">
        <v>2787</v>
      </c>
      <c r="F3095" t="s">
        <v>2790</v>
      </c>
      <c r="G3095" s="4">
        <v>4</v>
      </c>
      <c r="H3095" t="s">
        <v>2869</v>
      </c>
    </row>
    <row r="3096" spans="1:8" x14ac:dyDescent="0.35">
      <c r="A3096" t="s">
        <v>1901</v>
      </c>
      <c r="B3096" t="s">
        <v>2783</v>
      </c>
      <c r="C3096">
        <v>1</v>
      </c>
      <c r="D3096">
        <v>-416.86799999999999</v>
      </c>
      <c r="E3096" t="s">
        <v>2784</v>
      </c>
      <c r="F3096" s="2" t="s">
        <v>2794</v>
      </c>
      <c r="G3096" s="4">
        <v>1</v>
      </c>
      <c r="H3096" t="s">
        <v>2870</v>
      </c>
    </row>
    <row r="3097" spans="1:8" x14ac:dyDescent="0.35">
      <c r="A3097" t="s">
        <v>1901</v>
      </c>
      <c r="B3097" t="s">
        <v>2783</v>
      </c>
      <c r="C3097">
        <v>1</v>
      </c>
      <c r="D3097">
        <v>-404.15899999999999</v>
      </c>
      <c r="E3097" t="s">
        <v>2784</v>
      </c>
      <c r="F3097" t="s">
        <v>2785</v>
      </c>
      <c r="G3097" s="4">
        <v>1</v>
      </c>
      <c r="H3097" t="s">
        <v>2871</v>
      </c>
    </row>
    <row r="3098" spans="1:8" x14ac:dyDescent="0.35">
      <c r="A3098" t="s">
        <v>1901</v>
      </c>
      <c r="B3098" t="s">
        <v>2783</v>
      </c>
      <c r="C3098">
        <v>1</v>
      </c>
      <c r="D3098">
        <v>-399.87</v>
      </c>
      <c r="E3098" t="s">
        <v>2784</v>
      </c>
      <c r="F3098" s="2" t="s">
        <v>2794</v>
      </c>
      <c r="G3098" s="4">
        <v>1</v>
      </c>
      <c r="H3098" t="s">
        <v>2872</v>
      </c>
    </row>
    <row r="3099" spans="1:8" x14ac:dyDescent="0.35">
      <c r="A3099" t="s">
        <v>1901</v>
      </c>
      <c r="B3099" t="s">
        <v>2783</v>
      </c>
      <c r="C3099">
        <v>1</v>
      </c>
      <c r="D3099">
        <v>-399.06900000000002</v>
      </c>
      <c r="E3099" t="s">
        <v>2787</v>
      </c>
      <c r="F3099" t="s">
        <v>2788</v>
      </c>
      <c r="G3099" s="4">
        <v>1</v>
      </c>
      <c r="H3099" t="s">
        <v>2873</v>
      </c>
    </row>
    <row r="3100" spans="1:8" x14ac:dyDescent="0.35">
      <c r="A3100" t="s">
        <v>1901</v>
      </c>
      <c r="B3100" t="s">
        <v>2783</v>
      </c>
      <c r="C3100">
        <v>1</v>
      </c>
      <c r="D3100">
        <v>-395.03300000000002</v>
      </c>
      <c r="E3100" t="s">
        <v>2784</v>
      </c>
      <c r="F3100" s="2" t="s">
        <v>2794</v>
      </c>
      <c r="G3100" s="4">
        <v>1</v>
      </c>
      <c r="H3100" t="s">
        <v>1142</v>
      </c>
    </row>
    <row r="3101" spans="1:8" x14ac:dyDescent="0.35">
      <c r="A3101" t="s">
        <v>1901</v>
      </c>
      <c r="B3101" t="s">
        <v>2783</v>
      </c>
      <c r="C3101">
        <v>1</v>
      </c>
      <c r="D3101">
        <v>-392.673</v>
      </c>
      <c r="E3101" t="s">
        <v>2787</v>
      </c>
      <c r="F3101" t="s">
        <v>2790</v>
      </c>
      <c r="G3101" s="4">
        <v>1</v>
      </c>
      <c r="H3101" t="s">
        <v>2874</v>
      </c>
    </row>
    <row r="3102" spans="1:8" x14ac:dyDescent="0.35">
      <c r="A3102" t="s">
        <v>1901</v>
      </c>
      <c r="B3102" t="s">
        <v>2783</v>
      </c>
      <c r="C3102">
        <v>1</v>
      </c>
      <c r="D3102">
        <v>-386.87900000000002</v>
      </c>
      <c r="E3102" t="s">
        <v>2784</v>
      </c>
      <c r="F3102" t="s">
        <v>2792</v>
      </c>
      <c r="G3102" s="4">
        <v>1</v>
      </c>
      <c r="H3102" t="s">
        <v>2875</v>
      </c>
    </row>
    <row r="3103" spans="1:8" x14ac:dyDescent="0.35">
      <c r="A3103" t="s">
        <v>1901</v>
      </c>
      <c r="B3103" t="s">
        <v>2783</v>
      </c>
      <c r="C3103">
        <v>1</v>
      </c>
      <c r="D3103">
        <v>-386.452</v>
      </c>
      <c r="E3103" t="s">
        <v>2784</v>
      </c>
      <c r="F3103" s="2" t="s">
        <v>2794</v>
      </c>
      <c r="G3103" s="4">
        <v>1</v>
      </c>
      <c r="H3103" t="s">
        <v>2876</v>
      </c>
    </row>
    <row r="3104" spans="1:8" x14ac:dyDescent="0.35">
      <c r="A3104" t="s">
        <v>1901</v>
      </c>
      <c r="B3104" t="s">
        <v>2783</v>
      </c>
      <c r="C3104">
        <v>1</v>
      </c>
      <c r="D3104">
        <v>-379.53800000000001</v>
      </c>
      <c r="E3104" t="s">
        <v>2784</v>
      </c>
      <c r="F3104" t="s">
        <v>2803</v>
      </c>
      <c r="G3104" s="4">
        <v>1</v>
      </c>
      <c r="H3104" t="s">
        <v>2877</v>
      </c>
    </row>
    <row r="3105" spans="1:8" x14ac:dyDescent="0.35">
      <c r="A3105" t="s">
        <v>1901</v>
      </c>
      <c r="B3105" t="s">
        <v>2783</v>
      </c>
      <c r="C3105">
        <v>1</v>
      </c>
      <c r="D3105">
        <v>-379.22899999999998</v>
      </c>
      <c r="E3105" t="s">
        <v>2787</v>
      </c>
      <c r="F3105" t="s">
        <v>2799</v>
      </c>
      <c r="G3105" s="4">
        <v>1</v>
      </c>
      <c r="H3105" t="s">
        <v>2878</v>
      </c>
    </row>
    <row r="3106" spans="1:8" x14ac:dyDescent="0.35">
      <c r="A3106" t="s">
        <v>1901</v>
      </c>
      <c r="B3106" t="s">
        <v>2783</v>
      </c>
      <c r="C3106">
        <v>1</v>
      </c>
      <c r="D3106">
        <v>-377.52600000000001</v>
      </c>
      <c r="E3106" t="s">
        <v>2784</v>
      </c>
      <c r="F3106" t="s">
        <v>2785</v>
      </c>
      <c r="G3106" s="4">
        <v>1</v>
      </c>
      <c r="H3106" t="s">
        <v>2879</v>
      </c>
    </row>
    <row r="3107" spans="1:8" x14ac:dyDescent="0.35">
      <c r="A3107" t="s">
        <v>1901</v>
      </c>
      <c r="B3107" t="s">
        <v>2783</v>
      </c>
      <c r="C3107">
        <v>1</v>
      </c>
      <c r="D3107">
        <v>-374.11</v>
      </c>
      <c r="E3107" t="s">
        <v>2787</v>
      </c>
      <c r="F3107" t="s">
        <v>2797</v>
      </c>
      <c r="G3107" s="4">
        <v>1</v>
      </c>
      <c r="H3107" t="s">
        <v>2880</v>
      </c>
    </row>
    <row r="3108" spans="1:8" x14ac:dyDescent="0.35">
      <c r="A3108" t="s">
        <v>1901</v>
      </c>
      <c r="B3108" t="s">
        <v>2783</v>
      </c>
      <c r="C3108">
        <v>1</v>
      </c>
      <c r="D3108">
        <v>-371.84500000000003</v>
      </c>
      <c r="E3108" t="s">
        <v>2784</v>
      </c>
      <c r="F3108" s="2" t="s">
        <v>2794</v>
      </c>
      <c r="G3108" s="4">
        <v>1</v>
      </c>
      <c r="H3108" t="s">
        <v>2881</v>
      </c>
    </row>
    <row r="3109" spans="1:8" x14ac:dyDescent="0.35">
      <c r="A3109" t="s">
        <v>1901</v>
      </c>
      <c r="B3109" t="s">
        <v>2783</v>
      </c>
      <c r="C3109">
        <v>1</v>
      </c>
      <c r="D3109">
        <v>-354.90499999999997</v>
      </c>
      <c r="E3109" t="s">
        <v>2787</v>
      </c>
      <c r="F3109" t="s">
        <v>2790</v>
      </c>
      <c r="G3109" s="4">
        <v>1</v>
      </c>
      <c r="H3109" t="s">
        <v>2882</v>
      </c>
    </row>
    <row r="3110" spans="1:8" x14ac:dyDescent="0.35">
      <c r="A3110" t="s">
        <v>1901</v>
      </c>
      <c r="B3110" t="s">
        <v>2783</v>
      </c>
      <c r="C3110">
        <v>1</v>
      </c>
      <c r="D3110">
        <v>-354.392</v>
      </c>
      <c r="E3110" t="s">
        <v>2784</v>
      </c>
      <c r="F3110" s="2" t="s">
        <v>2794</v>
      </c>
      <c r="G3110" s="4">
        <v>1</v>
      </c>
      <c r="H3110" t="s">
        <v>2883</v>
      </c>
    </row>
    <row r="3111" spans="1:8" x14ac:dyDescent="0.35">
      <c r="A3111" t="s">
        <v>1901</v>
      </c>
      <c r="B3111" t="s">
        <v>2783</v>
      </c>
      <c r="C3111">
        <v>1</v>
      </c>
      <c r="D3111">
        <v>-352.72899999999998</v>
      </c>
      <c r="E3111" t="s">
        <v>2787</v>
      </c>
      <c r="F3111" t="s">
        <v>2799</v>
      </c>
      <c r="G3111" s="4">
        <v>1</v>
      </c>
      <c r="H3111" t="s">
        <v>2884</v>
      </c>
    </row>
    <row r="3112" spans="1:8" x14ac:dyDescent="0.35">
      <c r="A3112" t="s">
        <v>1901</v>
      </c>
      <c r="B3112" t="s">
        <v>2783</v>
      </c>
      <c r="C3112">
        <v>1</v>
      </c>
      <c r="D3112">
        <v>-346.15699999999998</v>
      </c>
      <c r="E3112" t="s">
        <v>2784</v>
      </c>
      <c r="F3112" t="s">
        <v>2792</v>
      </c>
      <c r="G3112" s="4">
        <v>1</v>
      </c>
      <c r="H3112" t="s">
        <v>2885</v>
      </c>
    </row>
    <row r="3113" spans="1:8" x14ac:dyDescent="0.35">
      <c r="A3113" t="s">
        <v>1901</v>
      </c>
      <c r="B3113" t="s">
        <v>2783</v>
      </c>
      <c r="C3113">
        <v>1</v>
      </c>
      <c r="D3113">
        <v>-341.53899999999999</v>
      </c>
      <c r="E3113" t="s">
        <v>2787</v>
      </c>
      <c r="F3113" t="s">
        <v>2788</v>
      </c>
      <c r="G3113" s="4">
        <v>1</v>
      </c>
      <c r="H3113" t="s">
        <v>2886</v>
      </c>
    </row>
    <row r="3114" spans="1:8" x14ac:dyDescent="0.35">
      <c r="A3114" t="s">
        <v>1901</v>
      </c>
      <c r="B3114" t="s">
        <v>2783</v>
      </c>
      <c r="C3114">
        <v>1</v>
      </c>
      <c r="D3114">
        <v>-338.73099999999999</v>
      </c>
      <c r="E3114" t="s">
        <v>2787</v>
      </c>
      <c r="F3114" t="s">
        <v>2790</v>
      </c>
      <c r="G3114" s="4">
        <v>1</v>
      </c>
      <c r="H3114" t="s">
        <v>2887</v>
      </c>
    </row>
    <row r="3115" spans="1:8" x14ac:dyDescent="0.35">
      <c r="A3115" t="s">
        <v>1901</v>
      </c>
      <c r="B3115" t="s">
        <v>2783</v>
      </c>
      <c r="C3115">
        <v>1</v>
      </c>
      <c r="D3115">
        <v>-335.61099999999999</v>
      </c>
      <c r="E3115" t="s">
        <v>2784</v>
      </c>
      <c r="F3115" s="2" t="s">
        <v>2794</v>
      </c>
      <c r="G3115" s="4">
        <v>1</v>
      </c>
      <c r="H3115" t="s">
        <v>2888</v>
      </c>
    </row>
    <row r="3116" spans="1:8" x14ac:dyDescent="0.35">
      <c r="A3116" t="s">
        <v>1901</v>
      </c>
      <c r="B3116" t="s">
        <v>2783</v>
      </c>
      <c r="C3116">
        <v>1</v>
      </c>
      <c r="D3116">
        <v>-330.75299999999999</v>
      </c>
      <c r="E3116" t="s">
        <v>2784</v>
      </c>
      <c r="F3116" t="s">
        <v>2803</v>
      </c>
      <c r="G3116" s="4">
        <v>1</v>
      </c>
      <c r="H3116" t="s">
        <v>2889</v>
      </c>
    </row>
    <row r="3117" spans="1:8" x14ac:dyDescent="0.35">
      <c r="A3117" t="s">
        <v>1901</v>
      </c>
      <c r="B3117" t="s">
        <v>2783</v>
      </c>
      <c r="C3117">
        <v>1</v>
      </c>
      <c r="D3117">
        <v>-325.41399999999999</v>
      </c>
      <c r="E3117" t="s">
        <v>2784</v>
      </c>
      <c r="F3117" t="s">
        <v>2785</v>
      </c>
      <c r="G3117" s="4">
        <v>1</v>
      </c>
      <c r="H3117" t="s">
        <v>1198</v>
      </c>
    </row>
    <row r="3118" spans="1:8" x14ac:dyDescent="0.35">
      <c r="A3118" t="s">
        <v>1901</v>
      </c>
      <c r="B3118" t="s">
        <v>2783</v>
      </c>
      <c r="C3118">
        <v>1</v>
      </c>
      <c r="D3118">
        <v>-323.17</v>
      </c>
      <c r="E3118" t="s">
        <v>2787</v>
      </c>
      <c r="F3118" t="s">
        <v>2797</v>
      </c>
      <c r="G3118" s="4">
        <v>1</v>
      </c>
      <c r="H3118" t="s">
        <v>2890</v>
      </c>
    </row>
    <row r="3119" spans="1:8" x14ac:dyDescent="0.35">
      <c r="A3119" t="s">
        <v>1901</v>
      </c>
      <c r="B3119" t="s">
        <v>2783</v>
      </c>
      <c r="C3119">
        <v>1</v>
      </c>
      <c r="D3119">
        <v>-320.18400000000003</v>
      </c>
      <c r="E3119" t="s">
        <v>2784</v>
      </c>
      <c r="F3119" s="2" t="s">
        <v>2794</v>
      </c>
      <c r="G3119" s="4">
        <v>1</v>
      </c>
      <c r="H3119" t="s">
        <v>2891</v>
      </c>
    </row>
    <row r="3120" spans="1:8" x14ac:dyDescent="0.35">
      <c r="A3120" t="s">
        <v>1901</v>
      </c>
      <c r="B3120" t="s">
        <v>2783</v>
      </c>
      <c r="C3120">
        <v>1</v>
      </c>
      <c r="D3120">
        <v>-316.25700000000001</v>
      </c>
      <c r="E3120" t="s">
        <v>2787</v>
      </c>
      <c r="F3120" t="s">
        <v>2790</v>
      </c>
      <c r="G3120" s="4">
        <v>1</v>
      </c>
      <c r="H3120" t="s">
        <v>2892</v>
      </c>
    </row>
    <row r="3121" spans="1:8" x14ac:dyDescent="0.35">
      <c r="A3121" t="s">
        <v>1901</v>
      </c>
      <c r="B3121" t="s">
        <v>2783</v>
      </c>
      <c r="C3121">
        <v>1</v>
      </c>
      <c r="D3121">
        <v>-312.25900000000001</v>
      </c>
      <c r="E3121" t="s">
        <v>2787</v>
      </c>
      <c r="F3121" t="s">
        <v>2799</v>
      </c>
      <c r="G3121" s="4">
        <v>1</v>
      </c>
      <c r="H3121" t="s">
        <v>2893</v>
      </c>
    </row>
    <row r="3122" spans="1:8" x14ac:dyDescent="0.35">
      <c r="A3122" t="s">
        <v>1901</v>
      </c>
      <c r="B3122" t="s">
        <v>2783</v>
      </c>
      <c r="C3122">
        <v>1</v>
      </c>
      <c r="D3122">
        <v>-303.71899999999999</v>
      </c>
      <c r="E3122" t="s">
        <v>2787</v>
      </c>
      <c r="F3122" t="s">
        <v>2790</v>
      </c>
      <c r="G3122" s="4">
        <v>1</v>
      </c>
      <c r="H3122" t="s">
        <v>2894</v>
      </c>
    </row>
    <row r="3123" spans="1:8" x14ac:dyDescent="0.35">
      <c r="A3123" t="s">
        <v>1901</v>
      </c>
      <c r="B3123" t="s">
        <v>2783</v>
      </c>
      <c r="C3123">
        <v>1</v>
      </c>
      <c r="D3123">
        <v>-297.07499999999999</v>
      </c>
      <c r="E3123" t="s">
        <v>2787</v>
      </c>
      <c r="F3123" t="s">
        <v>2790</v>
      </c>
      <c r="G3123" s="4">
        <v>1</v>
      </c>
      <c r="H3123" t="s">
        <v>2895</v>
      </c>
    </row>
    <row r="3124" spans="1:8" x14ac:dyDescent="0.35">
      <c r="A3124" t="s">
        <v>1901</v>
      </c>
      <c r="B3124" t="s">
        <v>2783</v>
      </c>
      <c r="C3124">
        <v>1</v>
      </c>
      <c r="D3124">
        <v>-294.10199999999998</v>
      </c>
      <c r="E3124" t="s">
        <v>2787</v>
      </c>
      <c r="F3124" t="s">
        <v>2788</v>
      </c>
      <c r="G3124" s="4">
        <v>1</v>
      </c>
      <c r="H3124" t="s">
        <v>2896</v>
      </c>
    </row>
    <row r="3125" spans="1:8" x14ac:dyDescent="0.35">
      <c r="A3125" t="s">
        <v>1901</v>
      </c>
      <c r="B3125" t="s">
        <v>2783</v>
      </c>
      <c r="C3125">
        <v>1</v>
      </c>
      <c r="D3125">
        <v>-285.16399999999999</v>
      </c>
      <c r="E3125" t="s">
        <v>2784</v>
      </c>
      <c r="F3125" s="2" t="s">
        <v>2794</v>
      </c>
      <c r="G3125" s="4">
        <v>1</v>
      </c>
      <c r="H3125" t="s">
        <v>2897</v>
      </c>
    </row>
    <row r="3126" spans="1:8" x14ac:dyDescent="0.35">
      <c r="A3126" t="s">
        <v>1901</v>
      </c>
      <c r="B3126" t="s">
        <v>2783</v>
      </c>
      <c r="C3126">
        <v>1</v>
      </c>
      <c r="D3126">
        <v>-274.50599999999997</v>
      </c>
      <c r="E3126" t="s">
        <v>2787</v>
      </c>
      <c r="F3126" t="s">
        <v>2788</v>
      </c>
      <c r="G3126" s="4">
        <v>1</v>
      </c>
      <c r="H3126" t="s">
        <v>2898</v>
      </c>
    </row>
    <row r="3127" spans="1:8" x14ac:dyDescent="0.35">
      <c r="A3127" t="s">
        <v>1901</v>
      </c>
      <c r="B3127" t="s">
        <v>2783</v>
      </c>
      <c r="C3127">
        <v>1</v>
      </c>
      <c r="D3127">
        <v>-269.88400000000001</v>
      </c>
      <c r="E3127" t="s">
        <v>2787</v>
      </c>
      <c r="F3127" t="s">
        <v>2797</v>
      </c>
      <c r="G3127" s="4">
        <v>1</v>
      </c>
      <c r="H3127" t="s">
        <v>2899</v>
      </c>
    </row>
    <row r="3128" spans="1:8" x14ac:dyDescent="0.35">
      <c r="A3128" t="s">
        <v>1901</v>
      </c>
      <c r="B3128" t="s">
        <v>2783</v>
      </c>
      <c r="C3128">
        <v>1</v>
      </c>
      <c r="D3128">
        <v>-265.49599999999998</v>
      </c>
      <c r="E3128" t="s">
        <v>2787</v>
      </c>
      <c r="F3128" t="s">
        <v>2797</v>
      </c>
      <c r="G3128" s="4">
        <v>1</v>
      </c>
      <c r="H3128" t="s">
        <v>2900</v>
      </c>
    </row>
    <row r="3129" spans="1:8" x14ac:dyDescent="0.35">
      <c r="A3129" t="s">
        <v>1901</v>
      </c>
      <c r="B3129" t="s">
        <v>2783</v>
      </c>
      <c r="C3129">
        <v>1</v>
      </c>
      <c r="D3129">
        <v>-262.96800000000002</v>
      </c>
      <c r="E3129" t="s">
        <v>2787</v>
      </c>
      <c r="F3129" t="s">
        <v>2790</v>
      </c>
      <c r="G3129" s="4">
        <v>1</v>
      </c>
      <c r="H3129" t="s">
        <v>2901</v>
      </c>
    </row>
    <row r="3130" spans="1:8" x14ac:dyDescent="0.35">
      <c r="A3130" t="s">
        <v>1901</v>
      </c>
      <c r="B3130" t="s">
        <v>2783</v>
      </c>
      <c r="C3130">
        <v>1</v>
      </c>
      <c r="D3130">
        <v>-259.238</v>
      </c>
      <c r="E3130" t="s">
        <v>2784</v>
      </c>
      <c r="F3130" t="s">
        <v>2785</v>
      </c>
      <c r="G3130" s="4">
        <v>1</v>
      </c>
      <c r="H3130" t="s">
        <v>2902</v>
      </c>
    </row>
    <row r="3131" spans="1:8" x14ac:dyDescent="0.35">
      <c r="A3131" t="s">
        <v>1901</v>
      </c>
      <c r="B3131" t="s">
        <v>2783</v>
      </c>
      <c r="C3131">
        <v>1</v>
      </c>
      <c r="D3131">
        <v>-256.39299999999997</v>
      </c>
      <c r="E3131" t="s">
        <v>2787</v>
      </c>
      <c r="F3131" t="s">
        <v>2790</v>
      </c>
      <c r="G3131" s="4">
        <v>1</v>
      </c>
      <c r="H3131" t="s">
        <v>2903</v>
      </c>
    </row>
    <row r="3132" spans="1:8" x14ac:dyDescent="0.35">
      <c r="A3132" t="s">
        <v>1901</v>
      </c>
      <c r="B3132" t="s">
        <v>2783</v>
      </c>
      <c r="C3132">
        <v>1</v>
      </c>
      <c r="D3132">
        <v>-252.167</v>
      </c>
      <c r="E3132" t="s">
        <v>2784</v>
      </c>
      <c r="F3132" s="2" t="s">
        <v>2794</v>
      </c>
      <c r="G3132" s="4">
        <v>1</v>
      </c>
      <c r="H3132" t="s">
        <v>1144</v>
      </c>
    </row>
    <row r="3133" spans="1:8" x14ac:dyDescent="0.35">
      <c r="A3133" t="s">
        <v>1901</v>
      </c>
      <c r="B3133" t="s">
        <v>2783</v>
      </c>
      <c r="C3133">
        <v>1</v>
      </c>
      <c r="D3133">
        <v>-249.21799999999999</v>
      </c>
      <c r="E3133" t="s">
        <v>2787</v>
      </c>
      <c r="F3133" t="s">
        <v>2788</v>
      </c>
      <c r="G3133" s="4">
        <v>1</v>
      </c>
      <c r="H3133" t="s">
        <v>2904</v>
      </c>
    </row>
    <row r="3134" spans="1:8" x14ac:dyDescent="0.35">
      <c r="A3134" t="s">
        <v>1901</v>
      </c>
      <c r="B3134" t="s">
        <v>2783</v>
      </c>
      <c r="C3134">
        <v>1</v>
      </c>
      <c r="D3134">
        <v>-248.74</v>
      </c>
      <c r="E3134" t="s">
        <v>2787</v>
      </c>
      <c r="F3134" t="s">
        <v>2790</v>
      </c>
      <c r="G3134" s="4">
        <v>1</v>
      </c>
      <c r="H3134" t="s">
        <v>614</v>
      </c>
    </row>
    <row r="3135" spans="1:8" x14ac:dyDescent="0.35">
      <c r="A3135" t="s">
        <v>1901</v>
      </c>
      <c r="B3135" t="s">
        <v>2783</v>
      </c>
      <c r="C3135">
        <v>1</v>
      </c>
      <c r="D3135">
        <v>-246.55</v>
      </c>
      <c r="E3135" t="s">
        <v>2787</v>
      </c>
      <c r="F3135" t="s">
        <v>2797</v>
      </c>
      <c r="G3135" s="4">
        <v>1</v>
      </c>
      <c r="H3135" t="s">
        <v>2905</v>
      </c>
    </row>
    <row r="3136" spans="1:8" x14ac:dyDescent="0.35">
      <c r="A3136" t="s">
        <v>1901</v>
      </c>
      <c r="B3136" t="s">
        <v>2783</v>
      </c>
      <c r="C3136">
        <v>1</v>
      </c>
      <c r="D3136">
        <v>-241.05500000000001</v>
      </c>
      <c r="E3136" t="s">
        <v>2787</v>
      </c>
      <c r="F3136" t="s">
        <v>2799</v>
      </c>
      <c r="G3136" s="4">
        <v>1</v>
      </c>
      <c r="H3136" t="s">
        <v>2906</v>
      </c>
    </row>
    <row r="3137" spans="1:8" x14ac:dyDescent="0.35">
      <c r="A3137" t="s">
        <v>1901</v>
      </c>
      <c r="B3137" t="s">
        <v>2783</v>
      </c>
      <c r="C3137">
        <v>1</v>
      </c>
      <c r="D3137">
        <v>-236.92099999999999</v>
      </c>
      <c r="E3137" t="s">
        <v>2787</v>
      </c>
      <c r="F3137" t="s">
        <v>2790</v>
      </c>
      <c r="G3137" s="4">
        <v>1</v>
      </c>
      <c r="H3137" t="s">
        <v>2907</v>
      </c>
    </row>
    <row r="3138" spans="1:8" x14ac:dyDescent="0.35">
      <c r="A3138" t="s">
        <v>1901</v>
      </c>
      <c r="B3138" t="s">
        <v>2783</v>
      </c>
      <c r="C3138">
        <v>1</v>
      </c>
      <c r="D3138">
        <v>-227.96799999999999</v>
      </c>
      <c r="E3138" t="s">
        <v>2787</v>
      </c>
      <c r="F3138" t="s">
        <v>2788</v>
      </c>
      <c r="G3138" s="4">
        <v>1</v>
      </c>
      <c r="H3138" t="s">
        <v>2908</v>
      </c>
    </row>
    <row r="3139" spans="1:8" x14ac:dyDescent="0.35">
      <c r="A3139" t="s">
        <v>1901</v>
      </c>
      <c r="B3139" t="s">
        <v>2783</v>
      </c>
      <c r="C3139">
        <v>1</v>
      </c>
      <c r="D3139">
        <v>-216.93599999999901</v>
      </c>
      <c r="E3139" t="s">
        <v>2787</v>
      </c>
      <c r="F3139" t="s">
        <v>2797</v>
      </c>
      <c r="G3139" s="4">
        <v>1</v>
      </c>
      <c r="H3139" t="s">
        <v>2909</v>
      </c>
    </row>
    <row r="3140" spans="1:8" x14ac:dyDescent="0.35">
      <c r="A3140" t="s">
        <v>1901</v>
      </c>
      <c r="B3140" t="s">
        <v>2783</v>
      </c>
      <c r="C3140">
        <v>1</v>
      </c>
      <c r="D3140">
        <v>-215.95599999999999</v>
      </c>
      <c r="E3140" t="s">
        <v>2787</v>
      </c>
      <c r="F3140" t="s">
        <v>2788</v>
      </c>
      <c r="G3140" s="4">
        <v>1</v>
      </c>
      <c r="H3140" t="s">
        <v>2910</v>
      </c>
    </row>
    <row r="3141" spans="1:8" x14ac:dyDescent="0.35">
      <c r="A3141" t="s">
        <v>1901</v>
      </c>
      <c r="B3141" t="s">
        <v>2783</v>
      </c>
      <c r="C3141">
        <v>1</v>
      </c>
      <c r="D3141">
        <v>-194.46799999999999</v>
      </c>
      <c r="E3141" t="s">
        <v>2787</v>
      </c>
      <c r="F3141" t="s">
        <v>2790</v>
      </c>
      <c r="G3141" s="4">
        <v>1</v>
      </c>
      <c r="H3141" t="s">
        <v>2911</v>
      </c>
    </row>
    <row r="3142" spans="1:8" x14ac:dyDescent="0.35">
      <c r="A3142" t="s">
        <v>1901</v>
      </c>
      <c r="B3142" t="s">
        <v>2783</v>
      </c>
      <c r="C3142">
        <v>1</v>
      </c>
      <c r="D3142">
        <v>-191.34299999999999</v>
      </c>
      <c r="E3142" t="s">
        <v>2787</v>
      </c>
      <c r="F3142" t="s">
        <v>2788</v>
      </c>
      <c r="G3142" s="4">
        <v>1</v>
      </c>
      <c r="H3142" t="s">
        <v>2912</v>
      </c>
    </row>
    <row r="3143" spans="1:8" x14ac:dyDescent="0.35">
      <c r="A3143" t="s">
        <v>1901</v>
      </c>
      <c r="B3143" t="s">
        <v>2783</v>
      </c>
      <c r="C3143">
        <v>1</v>
      </c>
      <c r="D3143">
        <v>-190.94900000000001</v>
      </c>
      <c r="E3143" t="s">
        <v>2784</v>
      </c>
      <c r="F3143" s="2" t="s">
        <v>2794</v>
      </c>
      <c r="G3143" s="4">
        <v>1</v>
      </c>
      <c r="H3143" t="s">
        <v>2913</v>
      </c>
    </row>
    <row r="3144" spans="1:8" x14ac:dyDescent="0.35">
      <c r="A3144" t="s">
        <v>1901</v>
      </c>
      <c r="B3144" t="s">
        <v>2783</v>
      </c>
      <c r="C3144">
        <v>1</v>
      </c>
      <c r="D3144">
        <v>-185.702</v>
      </c>
      <c r="E3144" t="s">
        <v>2787</v>
      </c>
      <c r="F3144" t="s">
        <v>2799</v>
      </c>
      <c r="G3144" s="4">
        <v>1</v>
      </c>
      <c r="H3144" t="s">
        <v>2914</v>
      </c>
    </row>
    <row r="3145" spans="1:8" x14ac:dyDescent="0.35">
      <c r="A3145" t="s">
        <v>1901</v>
      </c>
      <c r="B3145" t="s">
        <v>2783</v>
      </c>
      <c r="C3145">
        <v>1</v>
      </c>
      <c r="D3145">
        <v>-176.23599999999999</v>
      </c>
      <c r="E3145" t="s">
        <v>2787</v>
      </c>
      <c r="F3145" t="s">
        <v>2788</v>
      </c>
      <c r="G3145" s="4">
        <v>1</v>
      </c>
      <c r="H3145" t="s">
        <v>2915</v>
      </c>
    </row>
    <row r="3146" spans="1:8" x14ac:dyDescent="0.35">
      <c r="A3146" t="s">
        <v>1901</v>
      </c>
      <c r="B3146" t="s">
        <v>2783</v>
      </c>
      <c r="C3146">
        <v>1</v>
      </c>
      <c r="D3146">
        <v>-169.15599999999901</v>
      </c>
      <c r="E3146" t="s">
        <v>2787</v>
      </c>
      <c r="F3146" t="s">
        <v>2790</v>
      </c>
      <c r="G3146" s="4">
        <v>1</v>
      </c>
      <c r="H3146" t="s">
        <v>2916</v>
      </c>
    </row>
    <row r="3147" spans="1:8" x14ac:dyDescent="0.35">
      <c r="A3147" t="s">
        <v>1901</v>
      </c>
      <c r="B3147" t="s">
        <v>2783</v>
      </c>
      <c r="C3147">
        <v>1</v>
      </c>
      <c r="D3147">
        <v>-155.86199999999999</v>
      </c>
      <c r="E3147" t="s">
        <v>2787</v>
      </c>
      <c r="F3147" t="s">
        <v>2788</v>
      </c>
      <c r="G3147" s="4">
        <v>1</v>
      </c>
      <c r="H3147" t="s">
        <v>2917</v>
      </c>
    </row>
    <row r="3148" spans="1:8" x14ac:dyDescent="0.35">
      <c r="A3148" t="s">
        <v>1901</v>
      </c>
      <c r="B3148" t="s">
        <v>2783</v>
      </c>
      <c r="C3148">
        <v>1</v>
      </c>
      <c r="D3148">
        <v>-155.01</v>
      </c>
      <c r="E3148" t="s">
        <v>2787</v>
      </c>
      <c r="F3148" t="s">
        <v>2790</v>
      </c>
      <c r="G3148" s="4">
        <v>1</v>
      </c>
      <c r="H3148" t="s">
        <v>2918</v>
      </c>
    </row>
    <row r="3149" spans="1:8" x14ac:dyDescent="0.35">
      <c r="A3149" t="s">
        <v>1901</v>
      </c>
      <c r="B3149" t="s">
        <v>2783</v>
      </c>
      <c r="C3149">
        <v>1</v>
      </c>
      <c r="D3149">
        <v>-143.93899999999999</v>
      </c>
      <c r="E3149" t="s">
        <v>2787</v>
      </c>
      <c r="F3149" t="s">
        <v>2797</v>
      </c>
      <c r="G3149" s="4">
        <v>1</v>
      </c>
      <c r="H3149" t="s">
        <v>2919</v>
      </c>
    </row>
    <row r="3150" spans="1:8" x14ac:dyDescent="0.35">
      <c r="A3150" t="s">
        <v>1901</v>
      </c>
      <c r="B3150" t="s">
        <v>2783</v>
      </c>
      <c r="C3150">
        <v>1</v>
      </c>
      <c r="D3150">
        <v>-135.15</v>
      </c>
      <c r="E3150" t="s">
        <v>2787</v>
      </c>
      <c r="F3150" t="s">
        <v>2788</v>
      </c>
      <c r="G3150" s="4">
        <v>1</v>
      </c>
      <c r="H3150" t="s">
        <v>2920</v>
      </c>
    </row>
    <row r="3151" spans="1:8" x14ac:dyDescent="0.35">
      <c r="A3151" t="s">
        <v>1901</v>
      </c>
      <c r="B3151" t="s">
        <v>2783</v>
      </c>
      <c r="C3151">
        <v>1</v>
      </c>
      <c r="D3151">
        <v>-128.16</v>
      </c>
      <c r="E3151" t="s">
        <v>2787</v>
      </c>
      <c r="F3151" t="s">
        <v>2788</v>
      </c>
      <c r="G3151" s="4">
        <v>1</v>
      </c>
      <c r="H3151" t="s">
        <v>2921</v>
      </c>
    </row>
    <row r="3152" spans="1:8" x14ac:dyDescent="0.35">
      <c r="A3152" t="s">
        <v>1901</v>
      </c>
      <c r="B3152" t="s">
        <v>2783</v>
      </c>
      <c r="C3152">
        <v>1</v>
      </c>
      <c r="D3152">
        <v>-127.357999999999</v>
      </c>
      <c r="E3152" t="s">
        <v>2787</v>
      </c>
      <c r="F3152" t="s">
        <v>2797</v>
      </c>
      <c r="G3152" s="4">
        <v>1</v>
      </c>
      <c r="H3152" t="s">
        <v>2922</v>
      </c>
    </row>
    <row r="3153" spans="1:8" x14ac:dyDescent="0.35">
      <c r="A3153" t="s">
        <v>1901</v>
      </c>
      <c r="B3153" t="s">
        <v>2783</v>
      </c>
      <c r="C3153">
        <v>1</v>
      </c>
      <c r="D3153">
        <v>-125.32899999999999</v>
      </c>
      <c r="E3153" t="s">
        <v>2784</v>
      </c>
      <c r="F3153" t="s">
        <v>2785</v>
      </c>
      <c r="G3153" s="4">
        <v>1</v>
      </c>
      <c r="H3153" t="s">
        <v>2923</v>
      </c>
    </row>
    <row r="3154" spans="1:8" x14ac:dyDescent="0.35">
      <c r="A3154" t="s">
        <v>1901</v>
      </c>
      <c r="B3154" t="s">
        <v>2783</v>
      </c>
      <c r="C3154">
        <v>1</v>
      </c>
      <c r="D3154">
        <v>-124.98</v>
      </c>
      <c r="E3154" t="s">
        <v>2787</v>
      </c>
      <c r="F3154" t="s">
        <v>2790</v>
      </c>
      <c r="G3154" s="4">
        <v>1</v>
      </c>
      <c r="H3154" t="s">
        <v>2922</v>
      </c>
    </row>
    <row r="3155" spans="1:8" x14ac:dyDescent="0.35">
      <c r="A3155" t="s">
        <v>1901</v>
      </c>
      <c r="B3155" t="s">
        <v>2783</v>
      </c>
      <c r="C3155">
        <v>1</v>
      </c>
      <c r="D3155">
        <v>-120.839</v>
      </c>
      <c r="E3155" t="s">
        <v>2784</v>
      </c>
      <c r="F3155" s="2" t="s">
        <v>2794</v>
      </c>
      <c r="G3155" s="4">
        <v>1</v>
      </c>
      <c r="H3155" t="s">
        <v>2924</v>
      </c>
    </row>
    <row r="3156" spans="1:8" x14ac:dyDescent="0.35">
      <c r="A3156" t="s">
        <v>1901</v>
      </c>
      <c r="B3156" t="s">
        <v>2783</v>
      </c>
      <c r="C3156">
        <v>1</v>
      </c>
      <c r="D3156">
        <v>-117.51600000000001</v>
      </c>
      <c r="E3156" t="s">
        <v>2787</v>
      </c>
      <c r="F3156" t="s">
        <v>2788</v>
      </c>
      <c r="G3156" s="4">
        <v>1</v>
      </c>
      <c r="H3156" t="s">
        <v>1816</v>
      </c>
    </row>
    <row r="3157" spans="1:8" x14ac:dyDescent="0.35">
      <c r="A3157" t="s">
        <v>1901</v>
      </c>
      <c r="B3157" t="s">
        <v>2783</v>
      </c>
      <c r="C3157">
        <v>1</v>
      </c>
      <c r="D3157">
        <v>-109.803</v>
      </c>
      <c r="E3157" t="s">
        <v>2787</v>
      </c>
      <c r="F3157" t="s">
        <v>2799</v>
      </c>
      <c r="G3157" s="4">
        <v>1</v>
      </c>
      <c r="H3157" t="s">
        <v>2925</v>
      </c>
    </row>
    <row r="3158" spans="1:8" x14ac:dyDescent="0.35">
      <c r="A3158" t="s">
        <v>1901</v>
      </c>
      <c r="B3158" t="s">
        <v>2783</v>
      </c>
      <c r="C3158">
        <v>1</v>
      </c>
      <c r="D3158">
        <v>-107.512999999999</v>
      </c>
      <c r="E3158" t="s">
        <v>2787</v>
      </c>
      <c r="F3158" t="s">
        <v>2790</v>
      </c>
      <c r="G3158" s="4">
        <v>1</v>
      </c>
      <c r="H3158" t="s">
        <v>2926</v>
      </c>
    </row>
    <row r="3159" spans="1:8" x14ac:dyDescent="0.35">
      <c r="A3159" t="s">
        <v>1901</v>
      </c>
      <c r="B3159" t="s">
        <v>2783</v>
      </c>
      <c r="C3159">
        <v>1</v>
      </c>
      <c r="D3159">
        <v>-103.538</v>
      </c>
      <c r="E3159" t="s">
        <v>2787</v>
      </c>
      <c r="F3159" t="s">
        <v>2788</v>
      </c>
      <c r="G3159" s="4">
        <v>1</v>
      </c>
      <c r="H3159" t="s">
        <v>2927</v>
      </c>
    </row>
    <row r="3160" spans="1:8" x14ac:dyDescent="0.35">
      <c r="A3160" t="s">
        <v>1901</v>
      </c>
      <c r="B3160" t="s">
        <v>2783</v>
      </c>
      <c r="C3160">
        <v>1</v>
      </c>
      <c r="D3160">
        <v>-96.393999999999906</v>
      </c>
      <c r="E3160" t="s">
        <v>2787</v>
      </c>
      <c r="F3160" t="s">
        <v>2790</v>
      </c>
      <c r="G3160" s="4">
        <v>1</v>
      </c>
      <c r="H3160" t="s">
        <v>172</v>
      </c>
    </row>
    <row r="3161" spans="1:8" x14ac:dyDescent="0.35">
      <c r="A3161" t="s">
        <v>1901</v>
      </c>
      <c r="B3161" t="s">
        <v>2783</v>
      </c>
      <c r="C3161">
        <v>1</v>
      </c>
      <c r="D3161">
        <v>-93.844999999999999</v>
      </c>
      <c r="E3161" t="s">
        <v>2784</v>
      </c>
      <c r="F3161" s="2" t="s">
        <v>2794</v>
      </c>
      <c r="G3161" s="4">
        <v>1</v>
      </c>
      <c r="H3161" t="s">
        <v>2928</v>
      </c>
    </row>
    <row r="3162" spans="1:8" x14ac:dyDescent="0.35">
      <c r="A3162" t="s">
        <v>1901</v>
      </c>
      <c r="B3162" t="s">
        <v>2783</v>
      </c>
      <c r="C3162">
        <v>1</v>
      </c>
      <c r="D3162">
        <v>-93.789000000000001</v>
      </c>
      <c r="E3162" t="s">
        <v>2787</v>
      </c>
      <c r="F3162" t="s">
        <v>2788</v>
      </c>
      <c r="G3162" s="4">
        <v>1</v>
      </c>
      <c r="H3162" t="s">
        <v>2929</v>
      </c>
    </row>
    <row r="3163" spans="1:8" x14ac:dyDescent="0.35">
      <c r="A3163" t="s">
        <v>1901</v>
      </c>
      <c r="B3163" t="s">
        <v>2783</v>
      </c>
      <c r="C3163">
        <v>1</v>
      </c>
      <c r="D3163">
        <v>-91.637999999999906</v>
      </c>
      <c r="E3163" t="s">
        <v>2787</v>
      </c>
      <c r="F3163" t="s">
        <v>2790</v>
      </c>
      <c r="G3163" s="4">
        <v>1</v>
      </c>
      <c r="H3163" t="s">
        <v>2930</v>
      </c>
    </row>
    <row r="3164" spans="1:8" x14ac:dyDescent="0.35">
      <c r="A3164" t="s">
        <v>1901</v>
      </c>
      <c r="B3164" t="s">
        <v>2783</v>
      </c>
      <c r="C3164">
        <v>1</v>
      </c>
      <c r="D3164">
        <v>-90.962999999999994</v>
      </c>
      <c r="E3164" t="s">
        <v>2787</v>
      </c>
      <c r="F3164" t="s">
        <v>2788</v>
      </c>
      <c r="G3164" s="4">
        <v>1</v>
      </c>
      <c r="H3164" t="s">
        <v>40</v>
      </c>
    </row>
    <row r="3165" spans="1:8" x14ac:dyDescent="0.35">
      <c r="A3165" t="s">
        <v>1901</v>
      </c>
      <c r="B3165" t="s">
        <v>2783</v>
      </c>
      <c r="C3165">
        <v>1</v>
      </c>
      <c r="D3165">
        <v>-86.432000000000002</v>
      </c>
      <c r="E3165" t="s">
        <v>2784</v>
      </c>
      <c r="F3165" t="s">
        <v>2792</v>
      </c>
      <c r="G3165" s="4">
        <v>1</v>
      </c>
      <c r="H3165" t="s">
        <v>2931</v>
      </c>
    </row>
    <row r="3166" spans="1:8" x14ac:dyDescent="0.35">
      <c r="A3166" t="s">
        <v>1901</v>
      </c>
      <c r="B3166" t="s">
        <v>2783</v>
      </c>
      <c r="C3166">
        <v>1</v>
      </c>
      <c r="D3166">
        <v>-85.382000000000005</v>
      </c>
      <c r="E3166" t="s">
        <v>2784</v>
      </c>
      <c r="F3166" s="2" t="s">
        <v>2794</v>
      </c>
      <c r="G3166" s="4">
        <v>1</v>
      </c>
      <c r="H3166" t="s">
        <v>2932</v>
      </c>
    </row>
    <row r="3167" spans="1:8" x14ac:dyDescent="0.35">
      <c r="A3167" t="s">
        <v>1901</v>
      </c>
      <c r="B3167" t="s">
        <v>2783</v>
      </c>
      <c r="C3167">
        <v>1</v>
      </c>
      <c r="D3167">
        <v>-82.738</v>
      </c>
      <c r="E3167" t="s">
        <v>2784</v>
      </c>
      <c r="F3167" t="s">
        <v>2785</v>
      </c>
      <c r="G3167" s="4">
        <v>1</v>
      </c>
      <c r="H3167" t="s">
        <v>2933</v>
      </c>
    </row>
    <row r="3168" spans="1:8" x14ac:dyDescent="0.35">
      <c r="A3168" t="s">
        <v>1901</v>
      </c>
      <c r="B3168" t="s">
        <v>2783</v>
      </c>
      <c r="C3168">
        <v>1</v>
      </c>
      <c r="D3168">
        <v>-81.566999999999993</v>
      </c>
      <c r="E3168" t="s">
        <v>2787</v>
      </c>
      <c r="F3168" t="s">
        <v>2790</v>
      </c>
      <c r="G3168" s="4">
        <v>1</v>
      </c>
      <c r="H3168" t="s">
        <v>2934</v>
      </c>
    </row>
    <row r="3169" spans="1:8" x14ac:dyDescent="0.35">
      <c r="A3169" t="s">
        <v>1901</v>
      </c>
      <c r="B3169" t="s">
        <v>2783</v>
      </c>
      <c r="C3169">
        <v>1</v>
      </c>
      <c r="D3169">
        <v>-80.177999999999997</v>
      </c>
      <c r="E3169" t="s">
        <v>2784</v>
      </c>
      <c r="F3169" t="s">
        <v>2792</v>
      </c>
      <c r="G3169" s="4">
        <v>1</v>
      </c>
      <c r="H3169" t="s">
        <v>2935</v>
      </c>
    </row>
    <row r="3170" spans="1:8" x14ac:dyDescent="0.35">
      <c r="A3170" t="s">
        <v>1901</v>
      </c>
      <c r="B3170" t="s">
        <v>2783</v>
      </c>
      <c r="C3170">
        <v>1</v>
      </c>
      <c r="D3170">
        <v>-78.236000000000004</v>
      </c>
      <c r="E3170" t="s">
        <v>2784</v>
      </c>
      <c r="F3170" s="2" t="s">
        <v>2794</v>
      </c>
      <c r="G3170" s="4">
        <v>1</v>
      </c>
      <c r="H3170" t="s">
        <v>2936</v>
      </c>
    </row>
    <row r="3171" spans="1:8" x14ac:dyDescent="0.35">
      <c r="A3171" t="s">
        <v>1901</v>
      </c>
      <c r="B3171" t="s">
        <v>2783</v>
      </c>
      <c r="C3171">
        <v>1</v>
      </c>
      <c r="D3171">
        <v>-74.691000000000003</v>
      </c>
      <c r="E3171" t="s">
        <v>2784</v>
      </c>
      <c r="F3171" s="2" t="s">
        <v>2794</v>
      </c>
      <c r="G3171" s="4">
        <v>1</v>
      </c>
      <c r="H3171" t="s">
        <v>2937</v>
      </c>
    </row>
    <row r="3172" spans="1:8" x14ac:dyDescent="0.35">
      <c r="A3172" t="s">
        <v>1901</v>
      </c>
      <c r="B3172" t="s">
        <v>2783</v>
      </c>
      <c r="C3172">
        <v>1</v>
      </c>
      <c r="D3172">
        <v>-68.248000000000005</v>
      </c>
      <c r="E3172" t="s">
        <v>2787</v>
      </c>
      <c r="F3172" t="s">
        <v>2788</v>
      </c>
      <c r="G3172" s="4">
        <v>1</v>
      </c>
      <c r="H3172" t="s">
        <v>2938</v>
      </c>
    </row>
    <row r="3173" spans="1:8" x14ac:dyDescent="0.35">
      <c r="A3173" t="s">
        <v>1901</v>
      </c>
      <c r="B3173" t="s">
        <v>2783</v>
      </c>
      <c r="C3173">
        <v>1</v>
      </c>
      <c r="D3173">
        <v>-66.846000000000004</v>
      </c>
      <c r="E3173" t="s">
        <v>2784</v>
      </c>
      <c r="F3173" t="s">
        <v>2785</v>
      </c>
      <c r="G3173" s="4">
        <v>1</v>
      </c>
      <c r="H3173" t="s">
        <v>2825</v>
      </c>
    </row>
    <row r="3174" spans="1:8" x14ac:dyDescent="0.35">
      <c r="A3174" t="s">
        <v>1901</v>
      </c>
      <c r="B3174" t="s">
        <v>2783</v>
      </c>
      <c r="C3174">
        <v>1</v>
      </c>
      <c r="D3174">
        <v>-66.135000000000005</v>
      </c>
      <c r="E3174" t="s">
        <v>2784</v>
      </c>
      <c r="F3174" s="2" t="s">
        <v>2794</v>
      </c>
      <c r="G3174" s="4">
        <v>1</v>
      </c>
      <c r="H3174" t="s">
        <v>2832</v>
      </c>
    </row>
    <row r="3175" spans="1:8" x14ac:dyDescent="0.35">
      <c r="A3175" t="s">
        <v>1901</v>
      </c>
      <c r="B3175" t="s">
        <v>2783</v>
      </c>
      <c r="C3175">
        <v>1</v>
      </c>
      <c r="D3175">
        <v>-60.868000000000002</v>
      </c>
      <c r="E3175" t="s">
        <v>2787</v>
      </c>
      <c r="F3175" t="s">
        <v>2788</v>
      </c>
      <c r="G3175" s="4">
        <v>1</v>
      </c>
      <c r="H3175" t="s">
        <v>2939</v>
      </c>
    </row>
    <row r="3176" spans="1:8" x14ac:dyDescent="0.35">
      <c r="A3176" t="s">
        <v>1901</v>
      </c>
      <c r="B3176" t="s">
        <v>2783</v>
      </c>
      <c r="C3176">
        <v>1</v>
      </c>
      <c r="D3176">
        <v>13.22</v>
      </c>
      <c r="E3176" t="s">
        <v>2787</v>
      </c>
      <c r="F3176" t="s">
        <v>2788</v>
      </c>
      <c r="G3176" s="4">
        <v>2</v>
      </c>
      <c r="H3176" t="s">
        <v>2940</v>
      </c>
    </row>
    <row r="3177" spans="1:8" x14ac:dyDescent="0.35">
      <c r="A3177" t="s">
        <v>1901</v>
      </c>
      <c r="B3177" t="s">
        <v>2783</v>
      </c>
      <c r="C3177">
        <v>1</v>
      </c>
      <c r="D3177">
        <v>20.687999999999999</v>
      </c>
      <c r="E3177" t="s">
        <v>2787</v>
      </c>
      <c r="F3177" t="s">
        <v>2797</v>
      </c>
      <c r="G3177" s="4">
        <v>3</v>
      </c>
      <c r="H3177" t="s">
        <v>2941</v>
      </c>
    </row>
    <row r="3178" spans="1:8" x14ac:dyDescent="0.35">
      <c r="A3178" t="s">
        <v>1901</v>
      </c>
      <c r="B3178" t="s">
        <v>2783</v>
      </c>
      <c r="C3178">
        <v>1</v>
      </c>
      <c r="D3178">
        <v>202.172</v>
      </c>
      <c r="E3178" t="s">
        <v>2787</v>
      </c>
      <c r="F3178" t="s">
        <v>2788</v>
      </c>
      <c r="G3178" s="4">
        <v>2</v>
      </c>
      <c r="H3178" t="s">
        <v>2942</v>
      </c>
    </row>
    <row r="3179" spans="1:8" x14ac:dyDescent="0.35">
      <c r="A3179" t="s">
        <v>1901</v>
      </c>
      <c r="B3179" t="s">
        <v>2783</v>
      </c>
      <c r="C3179">
        <v>3</v>
      </c>
      <c r="D3179">
        <v>-377.733</v>
      </c>
      <c r="E3179" t="s">
        <v>2787</v>
      </c>
      <c r="F3179" t="s">
        <v>2790</v>
      </c>
      <c r="G3179" s="4">
        <v>4</v>
      </c>
      <c r="H3179" t="s">
        <v>2943</v>
      </c>
    </row>
    <row r="3180" spans="1:8" x14ac:dyDescent="0.35">
      <c r="A3180" t="s">
        <v>1901</v>
      </c>
      <c r="B3180" t="s">
        <v>2783</v>
      </c>
      <c r="C3180">
        <v>3</v>
      </c>
      <c r="D3180">
        <v>-376.90199999999999</v>
      </c>
      <c r="E3180" t="s">
        <v>2784</v>
      </c>
      <c r="F3180" s="2" t="s">
        <v>2794</v>
      </c>
      <c r="G3180" s="4">
        <v>2</v>
      </c>
      <c r="H3180" t="s">
        <v>2944</v>
      </c>
    </row>
    <row r="3181" spans="1:8" x14ac:dyDescent="0.35">
      <c r="A3181" t="s">
        <v>1901</v>
      </c>
      <c r="B3181" t="s">
        <v>2783</v>
      </c>
      <c r="C3181">
        <v>3</v>
      </c>
      <c r="D3181">
        <v>-371.71499999999997</v>
      </c>
      <c r="E3181" t="s">
        <v>2787</v>
      </c>
      <c r="F3181" t="s">
        <v>2797</v>
      </c>
      <c r="G3181" s="4">
        <v>3</v>
      </c>
      <c r="H3181" t="s">
        <v>2945</v>
      </c>
    </row>
    <row r="3182" spans="1:8" x14ac:dyDescent="0.35">
      <c r="A3182" t="s">
        <v>1901</v>
      </c>
      <c r="B3182" t="s">
        <v>2783</v>
      </c>
      <c r="C3182">
        <v>3</v>
      </c>
      <c r="D3182">
        <v>-368.91899999999998</v>
      </c>
      <c r="E3182" t="s">
        <v>2784</v>
      </c>
      <c r="F3182" s="2" t="s">
        <v>2794</v>
      </c>
      <c r="G3182" s="4">
        <v>2</v>
      </c>
      <c r="H3182" t="s">
        <v>2946</v>
      </c>
    </row>
    <row r="3183" spans="1:8" x14ac:dyDescent="0.35">
      <c r="A3183" t="s">
        <v>1901</v>
      </c>
      <c r="B3183" t="s">
        <v>2783</v>
      </c>
      <c r="C3183">
        <v>3</v>
      </c>
      <c r="D3183">
        <v>-360.67500000000001</v>
      </c>
      <c r="E3183" t="s">
        <v>2787</v>
      </c>
      <c r="F3183" t="s">
        <v>2799</v>
      </c>
      <c r="G3183" s="4">
        <v>1</v>
      </c>
      <c r="H3183" t="s">
        <v>1142</v>
      </c>
    </row>
    <row r="3184" spans="1:8" x14ac:dyDescent="0.35">
      <c r="A3184" t="s">
        <v>1901</v>
      </c>
      <c r="B3184" t="s">
        <v>2783</v>
      </c>
      <c r="C3184">
        <v>3</v>
      </c>
      <c r="D3184">
        <v>-360.25199999999899</v>
      </c>
      <c r="E3184" t="s">
        <v>2787</v>
      </c>
      <c r="F3184" t="s">
        <v>2790</v>
      </c>
      <c r="G3184" s="4">
        <v>4</v>
      </c>
      <c r="H3184" t="s">
        <v>2947</v>
      </c>
    </row>
    <row r="3185" spans="1:8" x14ac:dyDescent="0.35">
      <c r="A3185" t="s">
        <v>1901</v>
      </c>
      <c r="B3185" t="s">
        <v>2783</v>
      </c>
      <c r="C3185">
        <v>3</v>
      </c>
      <c r="D3185">
        <v>-359.25</v>
      </c>
      <c r="E3185" t="s">
        <v>2784</v>
      </c>
      <c r="F3185" t="s">
        <v>2785</v>
      </c>
      <c r="G3185" s="4">
        <v>1</v>
      </c>
      <c r="H3185">
        <v>115</v>
      </c>
    </row>
    <row r="3186" spans="1:8" x14ac:dyDescent="0.35">
      <c r="A3186" t="s">
        <v>1901</v>
      </c>
      <c r="B3186" t="s">
        <v>2783</v>
      </c>
      <c r="C3186">
        <v>3</v>
      </c>
      <c r="D3186">
        <v>-354.471</v>
      </c>
      <c r="E3186" t="s">
        <v>2787</v>
      </c>
      <c r="F3186" t="s">
        <v>2788</v>
      </c>
      <c r="G3186" s="4">
        <v>2</v>
      </c>
      <c r="H3186" t="s">
        <v>2948</v>
      </c>
    </row>
    <row r="3187" spans="1:8" x14ac:dyDescent="0.35">
      <c r="A3187" t="s">
        <v>1901</v>
      </c>
      <c r="B3187" t="s">
        <v>2783</v>
      </c>
      <c r="C3187">
        <v>3</v>
      </c>
      <c r="D3187">
        <v>-354.30699999999899</v>
      </c>
      <c r="E3187" t="s">
        <v>2784</v>
      </c>
      <c r="F3187" s="2" t="s">
        <v>2794</v>
      </c>
      <c r="G3187" s="4">
        <v>2</v>
      </c>
      <c r="H3187" t="s">
        <v>2949</v>
      </c>
    </row>
    <row r="3188" spans="1:8" x14ac:dyDescent="0.35">
      <c r="A3188" t="s">
        <v>1901</v>
      </c>
      <c r="B3188" t="s">
        <v>2783</v>
      </c>
      <c r="C3188">
        <v>3</v>
      </c>
      <c r="D3188">
        <v>-347.51</v>
      </c>
      <c r="E3188" t="s">
        <v>2784</v>
      </c>
      <c r="F3188" t="s">
        <v>2785</v>
      </c>
      <c r="G3188" s="4">
        <v>1</v>
      </c>
      <c r="H3188" t="s">
        <v>2950</v>
      </c>
    </row>
    <row r="3189" spans="1:8" x14ac:dyDescent="0.35">
      <c r="A3189" t="s">
        <v>1901</v>
      </c>
      <c r="B3189" t="s">
        <v>2783</v>
      </c>
      <c r="C3189">
        <v>3</v>
      </c>
      <c r="D3189">
        <v>-339.94</v>
      </c>
      <c r="E3189" t="s">
        <v>2784</v>
      </c>
      <c r="F3189" s="2" t="s">
        <v>2794</v>
      </c>
      <c r="G3189" s="4">
        <v>2</v>
      </c>
      <c r="H3189" t="s">
        <v>2951</v>
      </c>
    </row>
    <row r="3190" spans="1:8" x14ac:dyDescent="0.35">
      <c r="A3190" t="s">
        <v>1901</v>
      </c>
      <c r="B3190" t="s">
        <v>2783</v>
      </c>
      <c r="C3190">
        <v>3</v>
      </c>
      <c r="D3190">
        <v>-336.81</v>
      </c>
      <c r="E3190" t="s">
        <v>2787</v>
      </c>
      <c r="F3190" t="s">
        <v>2788</v>
      </c>
      <c r="G3190" s="4">
        <v>2</v>
      </c>
      <c r="H3190" t="s">
        <v>2952</v>
      </c>
    </row>
    <row r="3191" spans="1:8" x14ac:dyDescent="0.35">
      <c r="A3191" t="s">
        <v>1901</v>
      </c>
      <c r="B3191" t="s">
        <v>2783</v>
      </c>
      <c r="C3191">
        <v>3</v>
      </c>
      <c r="D3191">
        <v>-335.34800000000001</v>
      </c>
      <c r="E3191" t="s">
        <v>2784</v>
      </c>
      <c r="F3191" t="s">
        <v>2785</v>
      </c>
      <c r="G3191" s="4">
        <v>1</v>
      </c>
      <c r="H3191" t="s">
        <v>2953</v>
      </c>
    </row>
    <row r="3192" spans="1:8" x14ac:dyDescent="0.35">
      <c r="A3192" t="s">
        <v>1901</v>
      </c>
      <c r="B3192" t="s">
        <v>2783</v>
      </c>
      <c r="C3192">
        <v>3</v>
      </c>
      <c r="D3192">
        <v>-334.04</v>
      </c>
      <c r="E3192" t="s">
        <v>2784</v>
      </c>
      <c r="F3192" t="s">
        <v>2792</v>
      </c>
      <c r="G3192" s="4">
        <v>3</v>
      </c>
      <c r="H3192" t="s">
        <v>2954</v>
      </c>
    </row>
    <row r="3193" spans="1:8" x14ac:dyDescent="0.35">
      <c r="A3193" t="s">
        <v>1901</v>
      </c>
      <c r="B3193" t="s">
        <v>2783</v>
      </c>
      <c r="C3193">
        <v>3</v>
      </c>
      <c r="D3193">
        <v>-332.32199999999898</v>
      </c>
      <c r="E3193" t="s">
        <v>2787</v>
      </c>
      <c r="F3193" t="s">
        <v>2788</v>
      </c>
      <c r="G3193" s="4">
        <v>2</v>
      </c>
      <c r="H3193" t="s">
        <v>2955</v>
      </c>
    </row>
    <row r="3194" spans="1:8" x14ac:dyDescent="0.35">
      <c r="A3194" t="s">
        <v>1901</v>
      </c>
      <c r="B3194" t="s">
        <v>2783</v>
      </c>
      <c r="C3194">
        <v>3</v>
      </c>
      <c r="D3194">
        <v>-328.16199999999998</v>
      </c>
      <c r="E3194" t="s">
        <v>2787</v>
      </c>
      <c r="F3194" t="s">
        <v>2790</v>
      </c>
      <c r="G3194" s="4">
        <v>4</v>
      </c>
      <c r="H3194" t="s">
        <v>25</v>
      </c>
    </row>
    <row r="3195" spans="1:8" x14ac:dyDescent="0.35">
      <c r="A3195" t="s">
        <v>1901</v>
      </c>
      <c r="B3195" t="s">
        <v>2783</v>
      </c>
      <c r="C3195">
        <v>3</v>
      </c>
      <c r="D3195">
        <v>-328.149</v>
      </c>
      <c r="E3195" t="s">
        <v>2784</v>
      </c>
      <c r="F3195" s="2" t="s">
        <v>2794</v>
      </c>
      <c r="G3195" s="4">
        <v>2</v>
      </c>
      <c r="H3195" t="s">
        <v>2956</v>
      </c>
    </row>
    <row r="3196" spans="1:8" x14ac:dyDescent="0.35">
      <c r="A3196" t="s">
        <v>1901</v>
      </c>
      <c r="B3196" t="s">
        <v>2783</v>
      </c>
      <c r="C3196">
        <v>3</v>
      </c>
      <c r="D3196">
        <v>-326.97000000000003</v>
      </c>
      <c r="E3196" t="s">
        <v>2787</v>
      </c>
      <c r="F3196" t="s">
        <v>2799</v>
      </c>
      <c r="G3196" s="4">
        <v>1</v>
      </c>
      <c r="H3196" t="s">
        <v>2957</v>
      </c>
    </row>
    <row r="3197" spans="1:8" x14ac:dyDescent="0.35">
      <c r="A3197" t="s">
        <v>1901</v>
      </c>
      <c r="B3197" t="s">
        <v>2783</v>
      </c>
      <c r="C3197">
        <v>3</v>
      </c>
      <c r="D3197">
        <v>-320.91500000000002</v>
      </c>
      <c r="E3197" t="s">
        <v>2784</v>
      </c>
      <c r="F3197" s="2" t="s">
        <v>2794</v>
      </c>
      <c r="G3197" s="4">
        <v>2</v>
      </c>
      <c r="H3197" t="s">
        <v>2958</v>
      </c>
    </row>
    <row r="3198" spans="1:8" x14ac:dyDescent="0.35">
      <c r="A3198" t="s">
        <v>1901</v>
      </c>
      <c r="B3198" t="s">
        <v>2783</v>
      </c>
      <c r="C3198">
        <v>3</v>
      </c>
      <c r="D3198">
        <v>-320.87</v>
      </c>
      <c r="E3198" t="s">
        <v>2787</v>
      </c>
      <c r="F3198" t="s">
        <v>2797</v>
      </c>
      <c r="G3198" s="4">
        <v>3</v>
      </c>
      <c r="H3198" t="s">
        <v>501</v>
      </c>
    </row>
    <row r="3199" spans="1:8" x14ac:dyDescent="0.35">
      <c r="A3199" t="s">
        <v>1901</v>
      </c>
      <c r="B3199" t="s">
        <v>2783</v>
      </c>
      <c r="C3199">
        <v>3</v>
      </c>
      <c r="D3199">
        <v>-315.411</v>
      </c>
      <c r="E3199" t="s">
        <v>2784</v>
      </c>
      <c r="F3199" t="s">
        <v>2792</v>
      </c>
      <c r="G3199" s="4">
        <v>3</v>
      </c>
      <c r="H3199" t="s">
        <v>2959</v>
      </c>
    </row>
    <row r="3200" spans="1:8" x14ac:dyDescent="0.35">
      <c r="A3200" t="s">
        <v>1901</v>
      </c>
      <c r="B3200" t="s">
        <v>2783</v>
      </c>
      <c r="C3200">
        <v>3</v>
      </c>
      <c r="D3200">
        <v>-314.75700000000001</v>
      </c>
      <c r="E3200" t="s">
        <v>2787</v>
      </c>
      <c r="F3200" t="s">
        <v>2790</v>
      </c>
      <c r="G3200" s="4">
        <v>4</v>
      </c>
      <c r="H3200" t="s">
        <v>2960</v>
      </c>
    </row>
    <row r="3201" spans="1:8" x14ac:dyDescent="0.35">
      <c r="A3201" t="s">
        <v>1901</v>
      </c>
      <c r="B3201" t="s">
        <v>2783</v>
      </c>
      <c r="C3201">
        <v>3</v>
      </c>
      <c r="D3201">
        <v>-305.90899999999999</v>
      </c>
      <c r="E3201" t="s">
        <v>2787</v>
      </c>
      <c r="F3201" t="s">
        <v>2788</v>
      </c>
      <c r="G3201" s="4">
        <v>2</v>
      </c>
      <c r="H3201" t="s">
        <v>2961</v>
      </c>
    </row>
    <row r="3202" spans="1:8" x14ac:dyDescent="0.35">
      <c r="A3202" t="s">
        <v>1901</v>
      </c>
      <c r="B3202" t="s">
        <v>2783</v>
      </c>
      <c r="C3202">
        <v>3</v>
      </c>
      <c r="D3202">
        <v>-295.832999999999</v>
      </c>
      <c r="E3202" t="s">
        <v>2787</v>
      </c>
      <c r="F3202" t="s">
        <v>2788</v>
      </c>
      <c r="G3202" s="4">
        <v>2</v>
      </c>
      <c r="H3202" t="s">
        <v>2962</v>
      </c>
    </row>
    <row r="3203" spans="1:8" x14ac:dyDescent="0.35">
      <c r="A3203" t="s">
        <v>1901</v>
      </c>
      <c r="B3203" t="s">
        <v>2783</v>
      </c>
      <c r="C3203">
        <v>3</v>
      </c>
      <c r="D3203">
        <v>-290.86</v>
      </c>
      <c r="E3203" t="s">
        <v>2784</v>
      </c>
      <c r="F3203" s="2" t="s">
        <v>2794</v>
      </c>
      <c r="G3203" s="4">
        <v>2</v>
      </c>
      <c r="H3203" t="s">
        <v>2963</v>
      </c>
    </row>
    <row r="3204" spans="1:8" x14ac:dyDescent="0.35">
      <c r="A3204" t="s">
        <v>1901</v>
      </c>
      <c r="B3204" t="s">
        <v>2783</v>
      </c>
      <c r="C3204">
        <v>3</v>
      </c>
      <c r="D3204">
        <v>-285.46699999999998</v>
      </c>
      <c r="E3204" t="s">
        <v>2784</v>
      </c>
      <c r="F3204" s="2" t="s">
        <v>2794</v>
      </c>
      <c r="G3204" s="4">
        <v>2</v>
      </c>
      <c r="H3204" t="s">
        <v>2964</v>
      </c>
    </row>
    <row r="3205" spans="1:8" x14ac:dyDescent="0.35">
      <c r="A3205" t="s">
        <v>1901</v>
      </c>
      <c r="B3205" t="s">
        <v>2783</v>
      </c>
      <c r="C3205">
        <v>3</v>
      </c>
      <c r="D3205">
        <v>-283.17399999999998</v>
      </c>
      <c r="E3205" t="s">
        <v>2784</v>
      </c>
      <c r="F3205" t="s">
        <v>2785</v>
      </c>
      <c r="G3205" s="4">
        <v>1</v>
      </c>
      <c r="H3205" t="s">
        <v>2965</v>
      </c>
    </row>
    <row r="3206" spans="1:8" x14ac:dyDescent="0.35">
      <c r="A3206" t="s">
        <v>1901</v>
      </c>
      <c r="B3206" t="s">
        <v>2783</v>
      </c>
      <c r="C3206">
        <v>3</v>
      </c>
      <c r="D3206">
        <v>-277.68</v>
      </c>
      <c r="E3206" t="s">
        <v>2787</v>
      </c>
      <c r="F3206" t="s">
        <v>2788</v>
      </c>
      <c r="G3206" s="4">
        <v>2</v>
      </c>
      <c r="H3206" t="s">
        <v>2966</v>
      </c>
    </row>
    <row r="3207" spans="1:8" x14ac:dyDescent="0.35">
      <c r="A3207" t="s">
        <v>1901</v>
      </c>
      <c r="B3207" t="s">
        <v>2783</v>
      </c>
      <c r="C3207">
        <v>3</v>
      </c>
      <c r="D3207">
        <v>-264.91699999999997</v>
      </c>
      <c r="E3207" t="s">
        <v>2787</v>
      </c>
      <c r="F3207" t="s">
        <v>2788</v>
      </c>
      <c r="G3207" s="4">
        <v>2</v>
      </c>
      <c r="H3207" t="s">
        <v>2955</v>
      </c>
    </row>
    <row r="3208" spans="1:8" x14ac:dyDescent="0.35">
      <c r="A3208" t="s">
        <v>1901</v>
      </c>
      <c r="B3208" t="s">
        <v>2783</v>
      </c>
      <c r="C3208">
        <v>3</v>
      </c>
      <c r="D3208">
        <v>-254.84200000000001</v>
      </c>
      <c r="E3208" t="s">
        <v>2787</v>
      </c>
      <c r="F3208" t="s">
        <v>2788</v>
      </c>
      <c r="G3208" s="4">
        <v>2</v>
      </c>
      <c r="H3208" t="s">
        <v>2967</v>
      </c>
    </row>
    <row r="3209" spans="1:8" x14ac:dyDescent="0.35">
      <c r="A3209" t="s">
        <v>1901</v>
      </c>
      <c r="B3209" t="s">
        <v>2783</v>
      </c>
      <c r="C3209">
        <v>3</v>
      </c>
      <c r="D3209">
        <v>-251.79499999999999</v>
      </c>
      <c r="E3209" t="s">
        <v>2784</v>
      </c>
      <c r="F3209" t="s">
        <v>2792</v>
      </c>
      <c r="G3209" s="4">
        <v>3</v>
      </c>
      <c r="H3209" t="s">
        <v>2968</v>
      </c>
    </row>
    <row r="3210" spans="1:8" x14ac:dyDescent="0.35">
      <c r="A3210" t="s">
        <v>1901</v>
      </c>
      <c r="B3210" t="s">
        <v>2783</v>
      </c>
      <c r="C3210">
        <v>3</v>
      </c>
      <c r="D3210">
        <v>-250.60499999999999</v>
      </c>
      <c r="E3210" t="s">
        <v>2787</v>
      </c>
      <c r="F3210" t="s">
        <v>2797</v>
      </c>
      <c r="G3210" s="4">
        <v>3</v>
      </c>
      <c r="H3210" t="s">
        <v>2969</v>
      </c>
    </row>
    <row r="3211" spans="1:8" x14ac:dyDescent="0.35">
      <c r="A3211" t="s">
        <v>1901</v>
      </c>
      <c r="B3211" t="s">
        <v>2783</v>
      </c>
      <c r="C3211">
        <v>3</v>
      </c>
      <c r="D3211">
        <v>-243.22099999999901</v>
      </c>
      <c r="E3211" t="s">
        <v>2784</v>
      </c>
      <c r="F3211" s="2" t="s">
        <v>2794</v>
      </c>
      <c r="G3211" s="4">
        <v>2</v>
      </c>
      <c r="H3211" t="s">
        <v>2970</v>
      </c>
    </row>
    <row r="3212" spans="1:8" x14ac:dyDescent="0.35">
      <c r="A3212" t="s">
        <v>1901</v>
      </c>
      <c r="B3212" t="s">
        <v>2783</v>
      </c>
      <c r="C3212">
        <v>3</v>
      </c>
      <c r="D3212">
        <v>-238.10299999999901</v>
      </c>
      <c r="E3212" t="s">
        <v>2787</v>
      </c>
      <c r="F3212" t="s">
        <v>2799</v>
      </c>
      <c r="G3212" s="4">
        <v>1</v>
      </c>
      <c r="H3212" t="s">
        <v>614</v>
      </c>
    </row>
    <row r="3213" spans="1:8" x14ac:dyDescent="0.35">
      <c r="A3213" t="s">
        <v>1901</v>
      </c>
      <c r="B3213" t="s">
        <v>2783</v>
      </c>
      <c r="C3213">
        <v>3</v>
      </c>
      <c r="D3213">
        <v>-230.815</v>
      </c>
      <c r="E3213" t="s">
        <v>2787</v>
      </c>
      <c r="F3213" t="s">
        <v>2788</v>
      </c>
      <c r="G3213" s="4">
        <v>2</v>
      </c>
      <c r="H3213" t="s">
        <v>2971</v>
      </c>
    </row>
    <row r="3214" spans="1:8" x14ac:dyDescent="0.35">
      <c r="A3214" t="s">
        <v>1901</v>
      </c>
      <c r="B3214" t="s">
        <v>2783</v>
      </c>
      <c r="C3214">
        <v>3</v>
      </c>
      <c r="D3214">
        <v>-222.61799999999999</v>
      </c>
      <c r="E3214" t="s">
        <v>2787</v>
      </c>
      <c r="F3214" t="s">
        <v>2799</v>
      </c>
      <c r="G3214" s="4">
        <v>1</v>
      </c>
      <c r="H3214" t="s">
        <v>1887</v>
      </c>
    </row>
    <row r="3215" spans="1:8" x14ac:dyDescent="0.35">
      <c r="A3215" t="s">
        <v>1901</v>
      </c>
      <c r="B3215" t="s">
        <v>2783</v>
      </c>
      <c r="C3215">
        <v>3</v>
      </c>
      <c r="D3215">
        <v>-220.91800000000001</v>
      </c>
      <c r="E3215" t="s">
        <v>2787</v>
      </c>
      <c r="F3215" t="s">
        <v>2797</v>
      </c>
      <c r="G3215" s="4">
        <v>3</v>
      </c>
      <c r="H3215" t="s">
        <v>2972</v>
      </c>
    </row>
    <row r="3216" spans="1:8" x14ac:dyDescent="0.35">
      <c r="A3216" t="s">
        <v>1901</v>
      </c>
      <c r="B3216" t="s">
        <v>2783</v>
      </c>
      <c r="C3216">
        <v>3</v>
      </c>
      <c r="D3216">
        <v>-216.82599999999999</v>
      </c>
      <c r="E3216" t="s">
        <v>2787</v>
      </c>
      <c r="F3216" t="s">
        <v>2788</v>
      </c>
      <c r="G3216" s="4">
        <v>2</v>
      </c>
      <c r="H3216" t="s">
        <v>267</v>
      </c>
    </row>
    <row r="3217" spans="1:8" x14ac:dyDescent="0.35">
      <c r="A3217" t="s">
        <v>1901</v>
      </c>
      <c r="B3217" t="s">
        <v>2783</v>
      </c>
      <c r="C3217">
        <v>3</v>
      </c>
      <c r="D3217">
        <v>-208.70699999999999</v>
      </c>
      <c r="E3217" t="s">
        <v>2784</v>
      </c>
      <c r="F3217" s="2" t="s">
        <v>2794</v>
      </c>
      <c r="G3217" s="4">
        <v>2</v>
      </c>
      <c r="H3217" t="s">
        <v>2973</v>
      </c>
    </row>
    <row r="3218" spans="1:8" x14ac:dyDescent="0.35">
      <c r="A3218" t="s">
        <v>1901</v>
      </c>
      <c r="B3218" t="s">
        <v>2783</v>
      </c>
      <c r="C3218">
        <v>3</v>
      </c>
      <c r="D3218">
        <v>-203.035</v>
      </c>
      <c r="E3218" t="s">
        <v>2787</v>
      </c>
      <c r="F3218" t="s">
        <v>2799</v>
      </c>
      <c r="G3218" s="4">
        <v>1</v>
      </c>
      <c r="H3218" t="s">
        <v>2974</v>
      </c>
    </row>
    <row r="3219" spans="1:8" x14ac:dyDescent="0.35">
      <c r="A3219" t="s">
        <v>1901</v>
      </c>
      <c r="B3219" t="s">
        <v>2783</v>
      </c>
      <c r="C3219">
        <v>3</v>
      </c>
      <c r="D3219">
        <v>-195.81099999999901</v>
      </c>
      <c r="E3219" t="s">
        <v>2784</v>
      </c>
      <c r="F3219" t="s">
        <v>2785</v>
      </c>
      <c r="G3219" s="4">
        <v>1</v>
      </c>
      <c r="H3219" t="s">
        <v>2975</v>
      </c>
    </row>
    <row r="3220" spans="1:8" x14ac:dyDescent="0.35">
      <c r="A3220" t="s">
        <v>1901</v>
      </c>
      <c r="B3220" t="s">
        <v>2783</v>
      </c>
      <c r="C3220">
        <v>3</v>
      </c>
      <c r="D3220">
        <v>-193.56399999999999</v>
      </c>
      <c r="E3220" t="s">
        <v>2787</v>
      </c>
      <c r="F3220" t="s">
        <v>2788</v>
      </c>
      <c r="G3220" s="4">
        <v>2</v>
      </c>
      <c r="H3220">
        <v>1.66</v>
      </c>
    </row>
    <row r="3221" spans="1:8" x14ac:dyDescent="0.35">
      <c r="A3221" t="s">
        <v>1901</v>
      </c>
      <c r="B3221" t="s">
        <v>2783</v>
      </c>
      <c r="C3221">
        <v>3</v>
      </c>
      <c r="D3221">
        <v>-193.29300000000001</v>
      </c>
      <c r="E3221" t="s">
        <v>2787</v>
      </c>
      <c r="F3221" t="s">
        <v>2790</v>
      </c>
      <c r="G3221" s="4">
        <v>4</v>
      </c>
      <c r="H3221">
        <v>111</v>
      </c>
    </row>
    <row r="3222" spans="1:8" x14ac:dyDescent="0.35">
      <c r="A3222" t="s">
        <v>1901</v>
      </c>
      <c r="B3222" t="s">
        <v>2783</v>
      </c>
      <c r="C3222">
        <v>3</v>
      </c>
      <c r="D3222">
        <v>-190.315</v>
      </c>
      <c r="E3222" t="s">
        <v>2787</v>
      </c>
      <c r="F3222" t="s">
        <v>2797</v>
      </c>
      <c r="G3222" s="4">
        <v>3</v>
      </c>
      <c r="H3222">
        <v>121</v>
      </c>
    </row>
    <row r="3223" spans="1:8" x14ac:dyDescent="0.35">
      <c r="A3223" t="s">
        <v>1901</v>
      </c>
      <c r="B3223" t="s">
        <v>2783</v>
      </c>
      <c r="C3223">
        <v>3</v>
      </c>
      <c r="D3223">
        <v>-189.47799999999901</v>
      </c>
      <c r="E3223" t="s">
        <v>2787</v>
      </c>
      <c r="F3223" t="s">
        <v>2799</v>
      </c>
      <c r="G3223" s="4">
        <v>1</v>
      </c>
      <c r="H3223">
        <v>110</v>
      </c>
    </row>
    <row r="3224" spans="1:8" x14ac:dyDescent="0.35">
      <c r="A3224" t="s">
        <v>1901</v>
      </c>
      <c r="B3224" t="s">
        <v>2783</v>
      </c>
      <c r="C3224">
        <v>3</v>
      </c>
      <c r="D3224">
        <v>-179.97799999999901</v>
      </c>
      <c r="E3224" t="s">
        <v>2787</v>
      </c>
      <c r="F3224" t="s">
        <v>2788</v>
      </c>
      <c r="G3224" s="4">
        <v>2</v>
      </c>
      <c r="H3224" t="s">
        <v>2976</v>
      </c>
    </row>
    <row r="3225" spans="1:8" x14ac:dyDescent="0.35">
      <c r="A3225" t="s">
        <v>1901</v>
      </c>
      <c r="B3225" t="s">
        <v>2783</v>
      </c>
      <c r="C3225">
        <v>3</v>
      </c>
      <c r="D3225">
        <v>-172.31899999999999</v>
      </c>
      <c r="E3225" t="s">
        <v>2784</v>
      </c>
      <c r="F3225" s="2" t="s">
        <v>2794</v>
      </c>
      <c r="G3225" s="4">
        <v>2</v>
      </c>
      <c r="H3225" t="s">
        <v>2977</v>
      </c>
    </row>
    <row r="3226" spans="1:8" x14ac:dyDescent="0.35">
      <c r="A3226" t="s">
        <v>1901</v>
      </c>
      <c r="B3226" t="s">
        <v>2783</v>
      </c>
      <c r="C3226">
        <v>3</v>
      </c>
      <c r="D3226">
        <v>-171.315</v>
      </c>
      <c r="E3226" t="s">
        <v>2784</v>
      </c>
      <c r="F3226" t="s">
        <v>2792</v>
      </c>
      <c r="G3226" s="4">
        <v>3</v>
      </c>
      <c r="H3226" t="s">
        <v>2821</v>
      </c>
    </row>
    <row r="3227" spans="1:8" x14ac:dyDescent="0.35">
      <c r="A3227" t="s">
        <v>1901</v>
      </c>
      <c r="B3227" t="s">
        <v>2783</v>
      </c>
      <c r="C3227">
        <v>3</v>
      </c>
      <c r="D3227">
        <v>-170.738</v>
      </c>
      <c r="E3227" t="s">
        <v>2787</v>
      </c>
      <c r="F3227" t="s">
        <v>2797</v>
      </c>
      <c r="G3227" s="4">
        <v>3</v>
      </c>
      <c r="H3227" t="s">
        <v>2978</v>
      </c>
    </row>
    <row r="3228" spans="1:8" x14ac:dyDescent="0.35">
      <c r="A3228" t="s">
        <v>1901</v>
      </c>
      <c r="B3228" t="s">
        <v>2783</v>
      </c>
      <c r="C3228">
        <v>3</v>
      </c>
      <c r="D3228">
        <v>-161.834</v>
      </c>
      <c r="E3228" t="s">
        <v>2787</v>
      </c>
      <c r="F3228" t="s">
        <v>2788</v>
      </c>
      <c r="G3228" s="4">
        <v>2</v>
      </c>
      <c r="H3228" t="s">
        <v>2979</v>
      </c>
    </row>
    <row r="3229" spans="1:8" x14ac:dyDescent="0.35">
      <c r="A3229" t="s">
        <v>1901</v>
      </c>
      <c r="B3229" t="s">
        <v>2783</v>
      </c>
      <c r="C3229">
        <v>3</v>
      </c>
      <c r="D3229">
        <v>-153.626</v>
      </c>
      <c r="E3229" t="s">
        <v>2787</v>
      </c>
      <c r="F3229" t="s">
        <v>2788</v>
      </c>
      <c r="G3229" s="4">
        <v>2</v>
      </c>
      <c r="H3229" t="s">
        <v>2980</v>
      </c>
    </row>
    <row r="3230" spans="1:8" x14ac:dyDescent="0.35">
      <c r="A3230" t="s">
        <v>1901</v>
      </c>
      <c r="B3230" t="s">
        <v>2783</v>
      </c>
      <c r="C3230">
        <v>3</v>
      </c>
      <c r="D3230">
        <v>-140.87700000000001</v>
      </c>
      <c r="E3230" t="s">
        <v>2787</v>
      </c>
      <c r="F3230" t="s">
        <v>2797</v>
      </c>
      <c r="G3230" s="4">
        <v>3</v>
      </c>
      <c r="H3230" t="s">
        <v>2981</v>
      </c>
    </row>
    <row r="3231" spans="1:8" x14ac:dyDescent="0.35">
      <c r="A3231" t="s">
        <v>1901</v>
      </c>
      <c r="B3231" t="s">
        <v>2783</v>
      </c>
      <c r="C3231">
        <v>3</v>
      </c>
      <c r="D3231">
        <v>-126.28700000000001</v>
      </c>
      <c r="E3231" t="s">
        <v>2784</v>
      </c>
      <c r="F3231" t="s">
        <v>2792</v>
      </c>
      <c r="G3231" s="4">
        <v>3</v>
      </c>
      <c r="H3231" t="s">
        <v>2982</v>
      </c>
    </row>
    <row r="3232" spans="1:8" x14ac:dyDescent="0.35">
      <c r="A3232" t="s">
        <v>1901</v>
      </c>
      <c r="B3232" t="s">
        <v>2783</v>
      </c>
      <c r="C3232">
        <v>3</v>
      </c>
      <c r="D3232">
        <v>-122.245</v>
      </c>
      <c r="E3232" t="s">
        <v>2784</v>
      </c>
      <c r="F3232" s="2" t="s">
        <v>2794</v>
      </c>
      <c r="G3232" s="4">
        <v>2</v>
      </c>
      <c r="H3232" t="s">
        <v>2983</v>
      </c>
    </row>
    <row r="3233" spans="1:8" x14ac:dyDescent="0.35">
      <c r="A3233" t="s">
        <v>1901</v>
      </c>
      <c r="B3233" t="s">
        <v>2783</v>
      </c>
      <c r="C3233">
        <v>3</v>
      </c>
      <c r="D3233">
        <v>-120.589</v>
      </c>
      <c r="E3233" t="s">
        <v>2787</v>
      </c>
      <c r="F3233" t="s">
        <v>2788</v>
      </c>
      <c r="G3233" s="4">
        <v>2</v>
      </c>
      <c r="H3233" t="s">
        <v>2984</v>
      </c>
    </row>
    <row r="3234" spans="1:8" x14ac:dyDescent="0.35">
      <c r="A3234" t="s">
        <v>1901</v>
      </c>
      <c r="B3234" t="s">
        <v>2783</v>
      </c>
      <c r="C3234">
        <v>3</v>
      </c>
      <c r="D3234">
        <v>-116.22399999999899</v>
      </c>
      <c r="E3234" t="s">
        <v>2787</v>
      </c>
      <c r="F3234" t="s">
        <v>2788</v>
      </c>
      <c r="G3234" s="4">
        <v>2</v>
      </c>
      <c r="H3234" t="s">
        <v>2985</v>
      </c>
    </row>
    <row r="3235" spans="1:8" x14ac:dyDescent="0.35">
      <c r="A3235" t="s">
        <v>1901</v>
      </c>
      <c r="B3235" t="s">
        <v>2783</v>
      </c>
      <c r="C3235">
        <v>3</v>
      </c>
      <c r="D3235">
        <v>-114.319</v>
      </c>
      <c r="E3235" t="s">
        <v>2787</v>
      </c>
      <c r="F3235" t="s">
        <v>2799</v>
      </c>
      <c r="G3235" s="4">
        <v>1</v>
      </c>
      <c r="H3235" t="s">
        <v>55</v>
      </c>
    </row>
    <row r="3236" spans="1:8" x14ac:dyDescent="0.35">
      <c r="A3236" t="s">
        <v>1901</v>
      </c>
      <c r="B3236" t="s">
        <v>2783</v>
      </c>
      <c r="C3236">
        <v>3</v>
      </c>
      <c r="D3236">
        <v>-113.72</v>
      </c>
      <c r="E3236" t="s">
        <v>2787</v>
      </c>
      <c r="F3236" t="s">
        <v>2797</v>
      </c>
      <c r="G3236" s="4">
        <v>3</v>
      </c>
      <c r="H3236" t="s">
        <v>55</v>
      </c>
    </row>
    <row r="3237" spans="1:8" x14ac:dyDescent="0.35">
      <c r="A3237" t="s">
        <v>1901</v>
      </c>
      <c r="B3237" t="s">
        <v>2783</v>
      </c>
      <c r="C3237">
        <v>3</v>
      </c>
      <c r="D3237">
        <v>-110.57899999999999</v>
      </c>
      <c r="E3237" t="s">
        <v>2784</v>
      </c>
      <c r="F3237" t="s">
        <v>2785</v>
      </c>
      <c r="G3237" s="4">
        <v>1</v>
      </c>
      <c r="H3237" t="s">
        <v>2986</v>
      </c>
    </row>
    <row r="3238" spans="1:8" x14ac:dyDescent="0.35">
      <c r="A3238" t="s">
        <v>1901</v>
      </c>
      <c r="B3238" t="s">
        <v>2783</v>
      </c>
      <c r="C3238">
        <v>3</v>
      </c>
      <c r="D3238">
        <v>-109.592</v>
      </c>
      <c r="E3238" t="s">
        <v>2787</v>
      </c>
      <c r="F3238" t="s">
        <v>2788</v>
      </c>
      <c r="G3238" s="4">
        <v>2</v>
      </c>
      <c r="H3238" t="s">
        <v>2987</v>
      </c>
    </row>
    <row r="3239" spans="1:8" x14ac:dyDescent="0.35">
      <c r="A3239" t="s">
        <v>1901</v>
      </c>
      <c r="B3239" t="s">
        <v>2783</v>
      </c>
      <c r="C3239">
        <v>3</v>
      </c>
      <c r="D3239">
        <v>-109.58799999999999</v>
      </c>
      <c r="E3239" t="s">
        <v>2787</v>
      </c>
      <c r="F3239" t="s">
        <v>2790</v>
      </c>
      <c r="G3239" s="4">
        <v>4</v>
      </c>
      <c r="H3239" t="s">
        <v>2988</v>
      </c>
    </row>
    <row r="3240" spans="1:8" x14ac:dyDescent="0.35">
      <c r="A3240" t="s">
        <v>1901</v>
      </c>
      <c r="B3240" t="s">
        <v>2783</v>
      </c>
      <c r="C3240">
        <v>3</v>
      </c>
      <c r="D3240">
        <v>-99.704999999999998</v>
      </c>
      <c r="E3240" t="s">
        <v>2784</v>
      </c>
      <c r="F3240" s="2" t="s">
        <v>2794</v>
      </c>
      <c r="G3240" s="4">
        <v>2</v>
      </c>
      <c r="H3240" t="s">
        <v>2989</v>
      </c>
    </row>
    <row r="3241" spans="1:8" x14ac:dyDescent="0.35">
      <c r="A3241" t="s">
        <v>1901</v>
      </c>
      <c r="B3241" t="s">
        <v>2783</v>
      </c>
      <c r="C3241">
        <v>3</v>
      </c>
      <c r="D3241">
        <v>-94.671000000000006</v>
      </c>
      <c r="E3241" t="s">
        <v>2784</v>
      </c>
      <c r="F3241" s="2" t="s">
        <v>2794</v>
      </c>
      <c r="G3241" s="4">
        <v>2</v>
      </c>
      <c r="H3241" t="s">
        <v>2990</v>
      </c>
    </row>
    <row r="3242" spans="1:8" x14ac:dyDescent="0.35">
      <c r="A3242" t="s">
        <v>1901</v>
      </c>
      <c r="B3242" t="s">
        <v>2783</v>
      </c>
      <c r="C3242">
        <v>3</v>
      </c>
      <c r="D3242">
        <v>-92.400999999999996</v>
      </c>
      <c r="E3242" t="s">
        <v>2787</v>
      </c>
      <c r="F3242" t="s">
        <v>2797</v>
      </c>
      <c r="G3242" s="4">
        <v>3</v>
      </c>
      <c r="H3242" t="s">
        <v>2991</v>
      </c>
    </row>
    <row r="3243" spans="1:8" x14ac:dyDescent="0.35">
      <c r="A3243" t="s">
        <v>1901</v>
      </c>
      <c r="B3243" t="s">
        <v>2783</v>
      </c>
      <c r="C3243">
        <v>3</v>
      </c>
      <c r="D3243">
        <v>-88.45</v>
      </c>
      <c r="E3243" t="s">
        <v>2784</v>
      </c>
      <c r="F3243" t="s">
        <v>2785</v>
      </c>
      <c r="G3243" s="4">
        <v>1</v>
      </c>
      <c r="H3243" t="s">
        <v>2992</v>
      </c>
    </row>
    <row r="3244" spans="1:8" x14ac:dyDescent="0.35">
      <c r="A3244" t="s">
        <v>1901</v>
      </c>
      <c r="B3244" t="s">
        <v>2783</v>
      </c>
      <c r="C3244">
        <v>3</v>
      </c>
      <c r="D3244">
        <v>-84.364999999999995</v>
      </c>
      <c r="E3244" t="s">
        <v>2787</v>
      </c>
      <c r="F3244" t="s">
        <v>2799</v>
      </c>
      <c r="G3244" s="4">
        <v>1</v>
      </c>
      <c r="H3244" t="s">
        <v>140</v>
      </c>
    </row>
    <row r="3245" spans="1:8" x14ac:dyDescent="0.35">
      <c r="A3245" t="s">
        <v>1901</v>
      </c>
      <c r="B3245" t="s">
        <v>2783</v>
      </c>
      <c r="C3245">
        <v>3</v>
      </c>
      <c r="D3245">
        <v>-77.594999999999999</v>
      </c>
      <c r="E3245" t="s">
        <v>2784</v>
      </c>
      <c r="F3245" s="2" t="s">
        <v>2794</v>
      </c>
      <c r="G3245" s="4">
        <v>2</v>
      </c>
      <c r="H3245" t="s">
        <v>2993</v>
      </c>
    </row>
    <row r="3246" spans="1:8" x14ac:dyDescent="0.35">
      <c r="A3246" t="s">
        <v>1901</v>
      </c>
      <c r="B3246" t="s">
        <v>2783</v>
      </c>
      <c r="C3246">
        <v>3</v>
      </c>
      <c r="D3246">
        <v>-76.694000000000003</v>
      </c>
      <c r="E3246" t="s">
        <v>2784</v>
      </c>
      <c r="F3246" t="s">
        <v>2785</v>
      </c>
      <c r="G3246" s="4">
        <v>1</v>
      </c>
      <c r="H3246" t="s">
        <v>2994</v>
      </c>
    </row>
    <row r="3247" spans="1:8" x14ac:dyDescent="0.35">
      <c r="A3247" t="s">
        <v>1901</v>
      </c>
      <c r="B3247" t="s">
        <v>2783</v>
      </c>
      <c r="C3247">
        <v>3</v>
      </c>
      <c r="D3247">
        <v>-68.055999999999997</v>
      </c>
      <c r="E3247" t="s">
        <v>2784</v>
      </c>
      <c r="F3247" s="2" t="s">
        <v>2794</v>
      </c>
      <c r="G3247" s="4">
        <v>2</v>
      </c>
      <c r="H3247" t="s">
        <v>2995</v>
      </c>
    </row>
    <row r="3248" spans="1:8" x14ac:dyDescent="0.35">
      <c r="A3248" t="s">
        <v>1901</v>
      </c>
      <c r="B3248" t="s">
        <v>2783</v>
      </c>
      <c r="C3248">
        <v>3</v>
      </c>
      <c r="D3248">
        <v>-50.061</v>
      </c>
      <c r="E3248" t="s">
        <v>2784</v>
      </c>
      <c r="F3248" s="2" t="s">
        <v>2794</v>
      </c>
      <c r="G3248" s="4">
        <v>2</v>
      </c>
      <c r="H3248" t="s">
        <v>2996</v>
      </c>
    </row>
    <row r="3249" spans="1:8" x14ac:dyDescent="0.35">
      <c r="A3249" t="s">
        <v>1901</v>
      </c>
      <c r="B3249" t="s">
        <v>2783</v>
      </c>
      <c r="C3249">
        <v>3</v>
      </c>
      <c r="D3249">
        <v>-35.506</v>
      </c>
      <c r="E3249" t="s">
        <v>2784</v>
      </c>
      <c r="F3249" t="s">
        <v>2792</v>
      </c>
      <c r="G3249" s="4">
        <v>3</v>
      </c>
      <c r="H3249" t="s">
        <v>2997</v>
      </c>
    </row>
    <row r="3250" spans="1:8" x14ac:dyDescent="0.35">
      <c r="A3250" t="s">
        <v>1901</v>
      </c>
      <c r="B3250" t="s">
        <v>2783</v>
      </c>
      <c r="C3250">
        <v>3</v>
      </c>
      <c r="D3250">
        <v>102.45699999999999</v>
      </c>
      <c r="E3250" t="s">
        <v>2784</v>
      </c>
      <c r="F3250" s="2" t="s">
        <v>2794</v>
      </c>
      <c r="G3250" s="4">
        <v>2</v>
      </c>
      <c r="H3250" t="s">
        <v>2998</v>
      </c>
    </row>
    <row r="3251" spans="1:8" x14ac:dyDescent="0.35">
      <c r="A3251" t="s">
        <v>1901</v>
      </c>
      <c r="B3251" t="s">
        <v>2783</v>
      </c>
      <c r="C3251">
        <v>3</v>
      </c>
      <c r="D3251">
        <v>114.628999999999</v>
      </c>
      <c r="E3251" t="s">
        <v>2784</v>
      </c>
      <c r="F3251" t="s">
        <v>2785</v>
      </c>
      <c r="G3251" s="4">
        <v>1</v>
      </c>
      <c r="H3251" t="s">
        <v>2999</v>
      </c>
    </row>
    <row r="3252" spans="1:8" x14ac:dyDescent="0.35">
      <c r="A3252" t="s">
        <v>1901</v>
      </c>
      <c r="B3252" t="s">
        <v>2783</v>
      </c>
      <c r="C3252">
        <v>3</v>
      </c>
      <c r="D3252">
        <v>127.361</v>
      </c>
      <c r="E3252" t="s">
        <v>2784</v>
      </c>
      <c r="F3252" s="2" t="s">
        <v>2794</v>
      </c>
      <c r="G3252" s="4">
        <v>2</v>
      </c>
      <c r="H3252" t="s">
        <v>3000</v>
      </c>
    </row>
    <row r="3253" spans="1:8" x14ac:dyDescent="0.35">
      <c r="A3253" t="s">
        <v>1901</v>
      </c>
      <c r="B3253" t="s">
        <v>2783</v>
      </c>
      <c r="C3253">
        <v>3</v>
      </c>
      <c r="D3253">
        <v>238.84899999999999</v>
      </c>
      <c r="E3253" t="s">
        <v>2787</v>
      </c>
      <c r="F3253" t="s">
        <v>2790</v>
      </c>
      <c r="G3253" s="4">
        <v>4</v>
      </c>
      <c r="H3253" t="s">
        <v>3001</v>
      </c>
    </row>
    <row r="3254" spans="1:8" x14ac:dyDescent="0.35">
      <c r="A3254" t="s">
        <v>1901</v>
      </c>
      <c r="B3254" t="s">
        <v>2783</v>
      </c>
      <c r="C3254">
        <v>3</v>
      </c>
      <c r="D3254">
        <v>239.79</v>
      </c>
      <c r="E3254" t="s">
        <v>2787</v>
      </c>
      <c r="F3254" t="s">
        <v>2788</v>
      </c>
      <c r="G3254" s="4">
        <v>2</v>
      </c>
      <c r="H3254" t="s">
        <v>2955</v>
      </c>
    </row>
    <row r="3255" spans="1:8" x14ac:dyDescent="0.35">
      <c r="A3255" t="s">
        <v>1901</v>
      </c>
      <c r="B3255" t="s">
        <v>3002</v>
      </c>
      <c r="C3255">
        <v>2</v>
      </c>
      <c r="D3255">
        <v>-377.935</v>
      </c>
      <c r="E3255" t="s">
        <v>3003</v>
      </c>
      <c r="F3255" t="s">
        <v>3004</v>
      </c>
      <c r="G3255" s="4">
        <v>2</v>
      </c>
      <c r="H3255" t="s">
        <v>3005</v>
      </c>
    </row>
    <row r="3256" spans="1:8" x14ac:dyDescent="0.35">
      <c r="A3256" t="s">
        <v>1901</v>
      </c>
      <c r="B3256" t="s">
        <v>3002</v>
      </c>
      <c r="C3256">
        <v>2</v>
      </c>
      <c r="D3256">
        <v>-376.71600000000001</v>
      </c>
      <c r="E3256" t="s">
        <v>3006</v>
      </c>
      <c r="F3256" t="s">
        <v>3007</v>
      </c>
      <c r="G3256" s="4">
        <v>3</v>
      </c>
      <c r="H3256" t="s">
        <v>3008</v>
      </c>
    </row>
    <row r="3257" spans="1:8" x14ac:dyDescent="0.35">
      <c r="A3257" t="s">
        <v>1901</v>
      </c>
      <c r="B3257" t="s">
        <v>3002</v>
      </c>
      <c r="C3257">
        <v>2</v>
      </c>
      <c r="D3257">
        <v>-376.18699999999899</v>
      </c>
      <c r="E3257" t="s">
        <v>3003</v>
      </c>
      <c r="F3257" t="s">
        <v>3009</v>
      </c>
      <c r="G3257" s="4">
        <v>4</v>
      </c>
      <c r="H3257" t="s">
        <v>3010</v>
      </c>
    </row>
    <row r="3258" spans="1:8" x14ac:dyDescent="0.35">
      <c r="A3258" t="s">
        <v>1901</v>
      </c>
      <c r="B3258" t="s">
        <v>3002</v>
      </c>
      <c r="C3258">
        <v>2</v>
      </c>
      <c r="D3258">
        <v>-372.55500000000001</v>
      </c>
      <c r="E3258" t="s">
        <v>3006</v>
      </c>
      <c r="F3258" t="s">
        <v>3011</v>
      </c>
      <c r="G3258" s="4">
        <v>4</v>
      </c>
      <c r="H3258" t="s">
        <v>3012</v>
      </c>
    </row>
    <row r="3259" spans="1:8" x14ac:dyDescent="0.35">
      <c r="A3259" t="s">
        <v>1901</v>
      </c>
      <c r="B3259" t="s">
        <v>3002</v>
      </c>
      <c r="C3259">
        <v>2</v>
      </c>
      <c r="D3259">
        <v>-372.28699999999998</v>
      </c>
      <c r="E3259" t="s">
        <v>3003</v>
      </c>
      <c r="F3259" t="s">
        <v>3013</v>
      </c>
      <c r="G3259" s="4">
        <v>1</v>
      </c>
      <c r="H3259" t="s">
        <v>3014</v>
      </c>
    </row>
    <row r="3260" spans="1:8" x14ac:dyDescent="0.35">
      <c r="A3260" t="s">
        <v>1901</v>
      </c>
      <c r="B3260" t="s">
        <v>3002</v>
      </c>
      <c r="C3260">
        <v>2</v>
      </c>
      <c r="D3260">
        <v>-367.55500000000001</v>
      </c>
      <c r="E3260" t="s">
        <v>3006</v>
      </c>
      <c r="F3260" t="s">
        <v>3011</v>
      </c>
      <c r="G3260" s="4">
        <v>4</v>
      </c>
      <c r="H3260" t="s">
        <v>3015</v>
      </c>
    </row>
    <row r="3261" spans="1:8" x14ac:dyDescent="0.35">
      <c r="A3261" t="s">
        <v>1901</v>
      </c>
      <c r="B3261" t="s">
        <v>3002</v>
      </c>
      <c r="C3261">
        <v>2</v>
      </c>
      <c r="D3261">
        <v>-367.04899999999998</v>
      </c>
      <c r="E3261" t="s">
        <v>3006</v>
      </c>
      <c r="F3261" t="s">
        <v>3016</v>
      </c>
      <c r="G3261" s="4">
        <v>1</v>
      </c>
      <c r="H3261" t="s">
        <v>3017</v>
      </c>
    </row>
    <row r="3262" spans="1:8" x14ac:dyDescent="0.35">
      <c r="A3262" t="s">
        <v>1901</v>
      </c>
      <c r="B3262" t="s">
        <v>3002</v>
      </c>
      <c r="C3262">
        <v>2</v>
      </c>
      <c r="D3262">
        <v>-364.106999999999</v>
      </c>
      <c r="E3262" t="s">
        <v>3006</v>
      </c>
      <c r="F3262" t="s">
        <v>3011</v>
      </c>
      <c r="G3262" s="4">
        <v>4</v>
      </c>
      <c r="H3262" t="s">
        <v>3018</v>
      </c>
    </row>
    <row r="3263" spans="1:8" x14ac:dyDescent="0.35">
      <c r="A3263" t="s">
        <v>1901</v>
      </c>
      <c r="B3263" t="s">
        <v>3002</v>
      </c>
      <c r="C3263">
        <v>2</v>
      </c>
      <c r="D3263">
        <v>-363.176999999999</v>
      </c>
      <c r="E3263" t="s">
        <v>3003</v>
      </c>
      <c r="F3263" t="s">
        <v>3013</v>
      </c>
      <c r="G3263" s="4">
        <v>1</v>
      </c>
      <c r="H3263" t="s">
        <v>3019</v>
      </c>
    </row>
    <row r="3264" spans="1:8" x14ac:dyDescent="0.35">
      <c r="A3264" t="s">
        <v>1901</v>
      </c>
      <c r="B3264" t="s">
        <v>3002</v>
      </c>
      <c r="C3264">
        <v>2</v>
      </c>
      <c r="D3264">
        <v>-360.27099999999899</v>
      </c>
      <c r="E3264" t="s">
        <v>3003</v>
      </c>
      <c r="F3264" t="s">
        <v>3004</v>
      </c>
      <c r="G3264" s="4">
        <v>2</v>
      </c>
      <c r="H3264" t="s">
        <v>3020</v>
      </c>
    </row>
    <row r="3265" spans="1:8" x14ac:dyDescent="0.35">
      <c r="A3265" t="s">
        <v>1901</v>
      </c>
      <c r="B3265" t="s">
        <v>3002</v>
      </c>
      <c r="C3265">
        <v>2</v>
      </c>
      <c r="D3265">
        <v>-354.62699999999899</v>
      </c>
      <c r="E3265" t="s">
        <v>3006</v>
      </c>
      <c r="F3265" t="s">
        <v>3011</v>
      </c>
      <c r="G3265" s="4">
        <v>4</v>
      </c>
      <c r="H3265" t="s">
        <v>3021</v>
      </c>
    </row>
    <row r="3266" spans="1:8" x14ac:dyDescent="0.35">
      <c r="A3266" t="s">
        <v>1901</v>
      </c>
      <c r="B3266" t="s">
        <v>3002</v>
      </c>
      <c r="C3266">
        <v>2</v>
      </c>
      <c r="D3266">
        <v>-351.25199999999899</v>
      </c>
      <c r="E3266" t="s">
        <v>3003</v>
      </c>
      <c r="F3266" t="s">
        <v>3009</v>
      </c>
      <c r="G3266" s="4">
        <v>4</v>
      </c>
      <c r="H3266" t="s">
        <v>3022</v>
      </c>
    </row>
    <row r="3267" spans="1:8" x14ac:dyDescent="0.35">
      <c r="A3267" t="s">
        <v>1901</v>
      </c>
      <c r="B3267" t="s">
        <v>3002</v>
      </c>
      <c r="C3267">
        <v>2</v>
      </c>
      <c r="D3267">
        <v>-350.62699999999899</v>
      </c>
      <c r="E3267" t="s">
        <v>3003</v>
      </c>
      <c r="F3267" t="s">
        <v>3004</v>
      </c>
      <c r="G3267" s="4">
        <v>2</v>
      </c>
      <c r="H3267" t="s">
        <v>3023</v>
      </c>
    </row>
    <row r="3268" spans="1:8" x14ac:dyDescent="0.35">
      <c r="A3268" t="s">
        <v>1901</v>
      </c>
      <c r="B3268" t="s">
        <v>3002</v>
      </c>
      <c r="C3268">
        <v>2</v>
      </c>
      <c r="D3268">
        <v>-349.46800000000002</v>
      </c>
      <c r="E3268" t="s">
        <v>3006</v>
      </c>
      <c r="F3268" t="s">
        <v>3007</v>
      </c>
      <c r="G3268" s="4">
        <v>3</v>
      </c>
      <c r="H3268" t="s">
        <v>3024</v>
      </c>
    </row>
    <row r="3269" spans="1:8" x14ac:dyDescent="0.35">
      <c r="A3269" t="s">
        <v>1901</v>
      </c>
      <c r="B3269" t="s">
        <v>3002</v>
      </c>
      <c r="C3269">
        <v>2</v>
      </c>
      <c r="D3269">
        <v>-344.96199999999999</v>
      </c>
      <c r="E3269" t="s">
        <v>3003</v>
      </c>
      <c r="F3269" t="s">
        <v>3004</v>
      </c>
      <c r="G3269" s="4">
        <v>2</v>
      </c>
      <c r="H3269" t="s">
        <v>415</v>
      </c>
    </row>
    <row r="3270" spans="1:8" x14ac:dyDescent="0.35">
      <c r="A3270" t="s">
        <v>1901</v>
      </c>
      <c r="B3270" t="s">
        <v>3002</v>
      </c>
      <c r="C3270">
        <v>2</v>
      </c>
      <c r="D3270">
        <v>-338.885999999999</v>
      </c>
      <c r="E3270" t="s">
        <v>3003</v>
      </c>
      <c r="F3270" t="s">
        <v>3013</v>
      </c>
      <c r="G3270" s="4">
        <v>1</v>
      </c>
      <c r="H3270" t="s">
        <v>3025</v>
      </c>
    </row>
    <row r="3271" spans="1:8" x14ac:dyDescent="0.35">
      <c r="A3271" t="s">
        <v>1901</v>
      </c>
      <c r="B3271" t="s">
        <v>3002</v>
      </c>
      <c r="C3271">
        <v>2</v>
      </c>
      <c r="D3271">
        <v>-338.86900000000003</v>
      </c>
      <c r="E3271" t="s">
        <v>3006</v>
      </c>
      <c r="F3271" t="s">
        <v>3016</v>
      </c>
      <c r="G3271" s="4">
        <v>1</v>
      </c>
      <c r="H3271" t="s">
        <v>782</v>
      </c>
    </row>
    <row r="3272" spans="1:8" x14ac:dyDescent="0.35">
      <c r="A3272" t="s">
        <v>1901</v>
      </c>
      <c r="B3272" t="s">
        <v>3002</v>
      </c>
      <c r="C3272">
        <v>2</v>
      </c>
      <c r="D3272">
        <v>-335.327</v>
      </c>
      <c r="E3272" t="s">
        <v>3006</v>
      </c>
      <c r="F3272" t="s">
        <v>3007</v>
      </c>
      <c r="G3272" s="4">
        <v>3</v>
      </c>
      <c r="H3272" t="s">
        <v>3026</v>
      </c>
    </row>
    <row r="3273" spans="1:8" x14ac:dyDescent="0.35">
      <c r="A3273" t="s">
        <v>1901</v>
      </c>
      <c r="B3273" t="s">
        <v>3002</v>
      </c>
      <c r="C3273">
        <v>2</v>
      </c>
      <c r="D3273">
        <v>-333.65600000000001</v>
      </c>
      <c r="E3273" t="s">
        <v>3006</v>
      </c>
      <c r="F3273" t="s">
        <v>3011</v>
      </c>
      <c r="G3273" s="4">
        <v>4</v>
      </c>
      <c r="H3273" t="s">
        <v>55</v>
      </c>
    </row>
    <row r="3274" spans="1:8" x14ac:dyDescent="0.35">
      <c r="A3274" t="s">
        <v>1901</v>
      </c>
      <c r="B3274" t="s">
        <v>3002</v>
      </c>
      <c r="C3274">
        <v>2</v>
      </c>
      <c r="D3274">
        <v>-331.356999999999</v>
      </c>
      <c r="E3274" t="s">
        <v>3003</v>
      </c>
      <c r="F3274" t="s">
        <v>3009</v>
      </c>
      <c r="G3274" s="4">
        <v>4</v>
      </c>
      <c r="H3274" t="s">
        <v>3027</v>
      </c>
    </row>
    <row r="3275" spans="1:8" x14ac:dyDescent="0.35">
      <c r="A3275" t="s">
        <v>1901</v>
      </c>
      <c r="B3275" t="s">
        <v>3002</v>
      </c>
      <c r="C3275">
        <v>2</v>
      </c>
      <c r="D3275">
        <v>-325.08699999999999</v>
      </c>
      <c r="E3275" t="s">
        <v>3003</v>
      </c>
      <c r="F3275" t="s">
        <v>3004</v>
      </c>
      <c r="G3275" s="4">
        <v>2</v>
      </c>
      <c r="H3275" t="s">
        <v>3028</v>
      </c>
    </row>
    <row r="3276" spans="1:8" x14ac:dyDescent="0.35">
      <c r="A3276" t="s">
        <v>1901</v>
      </c>
      <c r="B3276" t="s">
        <v>3002</v>
      </c>
      <c r="C3276">
        <v>2</v>
      </c>
      <c r="D3276">
        <v>-323.79399999999998</v>
      </c>
      <c r="E3276" t="s">
        <v>3006</v>
      </c>
      <c r="F3276" t="s">
        <v>3011</v>
      </c>
      <c r="G3276" s="4">
        <v>4</v>
      </c>
      <c r="H3276" t="s">
        <v>3029</v>
      </c>
    </row>
    <row r="3277" spans="1:8" x14ac:dyDescent="0.35">
      <c r="A3277" t="s">
        <v>1901</v>
      </c>
      <c r="B3277" t="s">
        <v>3002</v>
      </c>
      <c r="C3277">
        <v>2</v>
      </c>
      <c r="D3277">
        <v>-317.166</v>
      </c>
      <c r="E3277" t="s">
        <v>3003</v>
      </c>
      <c r="F3277" t="s">
        <v>3013</v>
      </c>
      <c r="G3277" s="4">
        <v>1</v>
      </c>
      <c r="H3277" t="s">
        <v>3030</v>
      </c>
    </row>
    <row r="3278" spans="1:8" x14ac:dyDescent="0.35">
      <c r="A3278" t="s">
        <v>1901</v>
      </c>
      <c r="B3278" t="s">
        <v>3002</v>
      </c>
      <c r="C3278">
        <v>2</v>
      </c>
      <c r="D3278">
        <v>-310.80799999999999</v>
      </c>
      <c r="E3278" t="s">
        <v>3006</v>
      </c>
      <c r="F3278" t="s">
        <v>3031</v>
      </c>
      <c r="G3278" s="4">
        <v>2</v>
      </c>
      <c r="H3278" t="s">
        <v>3032</v>
      </c>
    </row>
    <row r="3279" spans="1:8" x14ac:dyDescent="0.35">
      <c r="A3279" t="s">
        <v>1901</v>
      </c>
      <c r="B3279" t="s">
        <v>3002</v>
      </c>
      <c r="C3279">
        <v>2</v>
      </c>
      <c r="D3279">
        <v>-308.798</v>
      </c>
      <c r="E3279" t="s">
        <v>3006</v>
      </c>
      <c r="F3279" t="s">
        <v>3016</v>
      </c>
      <c r="G3279" s="4">
        <v>1</v>
      </c>
      <c r="H3279" t="s">
        <v>3033</v>
      </c>
    </row>
    <row r="3280" spans="1:8" x14ac:dyDescent="0.35">
      <c r="A3280" t="s">
        <v>1901</v>
      </c>
      <c r="B3280" t="s">
        <v>3002</v>
      </c>
      <c r="C3280">
        <v>2</v>
      </c>
      <c r="D3280">
        <v>-308.303</v>
      </c>
      <c r="E3280" t="s">
        <v>3003</v>
      </c>
      <c r="F3280" t="s">
        <v>3013</v>
      </c>
      <c r="G3280" s="4">
        <v>1</v>
      </c>
      <c r="H3280" t="s">
        <v>1934</v>
      </c>
    </row>
    <row r="3281" spans="1:8" x14ac:dyDescent="0.35">
      <c r="A3281" t="s">
        <v>1901</v>
      </c>
      <c r="B3281" t="s">
        <v>3002</v>
      </c>
      <c r="C3281">
        <v>2</v>
      </c>
      <c r="D3281">
        <v>-308.26299999999998</v>
      </c>
      <c r="E3281" t="s">
        <v>3006</v>
      </c>
      <c r="F3281" t="s">
        <v>3011</v>
      </c>
      <c r="G3281" s="4">
        <v>4</v>
      </c>
      <c r="H3281" t="s">
        <v>3034</v>
      </c>
    </row>
    <row r="3282" spans="1:8" x14ac:dyDescent="0.35">
      <c r="A3282" t="s">
        <v>1901</v>
      </c>
      <c r="B3282" t="s">
        <v>3002</v>
      </c>
      <c r="C3282">
        <v>2</v>
      </c>
      <c r="D3282">
        <v>-300.18700000000001</v>
      </c>
      <c r="E3282" t="s">
        <v>3006</v>
      </c>
      <c r="F3282" t="s">
        <v>3011</v>
      </c>
      <c r="G3282" s="4">
        <v>4</v>
      </c>
      <c r="H3282" t="s">
        <v>3035</v>
      </c>
    </row>
    <row r="3283" spans="1:8" x14ac:dyDescent="0.35">
      <c r="A3283" t="s">
        <v>1901</v>
      </c>
      <c r="B3283" t="s">
        <v>3002</v>
      </c>
      <c r="C3283">
        <v>2</v>
      </c>
      <c r="D3283">
        <v>-294.390999999999</v>
      </c>
      <c r="E3283" t="s">
        <v>3003</v>
      </c>
      <c r="F3283" t="s">
        <v>3004</v>
      </c>
      <c r="G3283" s="4">
        <v>2</v>
      </c>
      <c r="H3283" t="s">
        <v>3036</v>
      </c>
    </row>
    <row r="3284" spans="1:8" x14ac:dyDescent="0.35">
      <c r="A3284" t="s">
        <v>1901</v>
      </c>
      <c r="B3284" t="s">
        <v>3002</v>
      </c>
      <c r="C3284">
        <v>2</v>
      </c>
      <c r="D3284">
        <v>-290.332999999999</v>
      </c>
      <c r="E3284" t="s">
        <v>3003</v>
      </c>
      <c r="F3284" t="s">
        <v>3037</v>
      </c>
      <c r="G3284" s="4">
        <v>3</v>
      </c>
      <c r="H3284" t="s">
        <v>2714</v>
      </c>
    </row>
    <row r="3285" spans="1:8" x14ac:dyDescent="0.35">
      <c r="A3285" t="s">
        <v>1901</v>
      </c>
      <c r="B3285" t="s">
        <v>3002</v>
      </c>
      <c r="C3285">
        <v>2</v>
      </c>
      <c r="D3285">
        <v>-287.42899999999997</v>
      </c>
      <c r="E3285" t="s">
        <v>3003</v>
      </c>
      <c r="F3285" t="s">
        <v>3009</v>
      </c>
      <c r="G3285" s="4">
        <v>4</v>
      </c>
      <c r="H3285" t="s">
        <v>3038</v>
      </c>
    </row>
    <row r="3286" spans="1:8" x14ac:dyDescent="0.35">
      <c r="A3286" t="s">
        <v>1901</v>
      </c>
      <c r="B3286" t="s">
        <v>3002</v>
      </c>
      <c r="C3286">
        <v>2</v>
      </c>
      <c r="D3286">
        <v>-282.25299999999999</v>
      </c>
      <c r="E3286" t="s">
        <v>3003</v>
      </c>
      <c r="F3286" t="s">
        <v>3013</v>
      </c>
      <c r="G3286" s="4">
        <v>1</v>
      </c>
      <c r="H3286" t="s">
        <v>3039</v>
      </c>
    </row>
    <row r="3287" spans="1:8" x14ac:dyDescent="0.35">
      <c r="A3287" t="s">
        <v>1901</v>
      </c>
      <c r="B3287" t="s">
        <v>3002</v>
      </c>
      <c r="C3287">
        <v>2</v>
      </c>
      <c r="D3287">
        <v>-281.39699999999999</v>
      </c>
      <c r="E3287" t="s">
        <v>3006</v>
      </c>
      <c r="F3287" t="s">
        <v>3007</v>
      </c>
      <c r="G3287" s="4">
        <v>3</v>
      </c>
      <c r="H3287" t="s">
        <v>3040</v>
      </c>
    </row>
    <row r="3288" spans="1:8" x14ac:dyDescent="0.35">
      <c r="A3288" t="s">
        <v>1901</v>
      </c>
      <c r="B3288" t="s">
        <v>3002</v>
      </c>
      <c r="C3288">
        <v>2</v>
      </c>
      <c r="D3288">
        <v>-279.476</v>
      </c>
      <c r="E3288" t="s">
        <v>3003</v>
      </c>
      <c r="F3288" t="s">
        <v>3009</v>
      </c>
      <c r="G3288" s="4">
        <v>4</v>
      </c>
      <c r="H3288" t="s">
        <v>55</v>
      </c>
    </row>
    <row r="3289" spans="1:8" x14ac:dyDescent="0.35">
      <c r="A3289" t="s">
        <v>1901</v>
      </c>
      <c r="B3289" t="s">
        <v>3002</v>
      </c>
      <c r="C3289">
        <v>2</v>
      </c>
      <c r="D3289">
        <v>-273.89699999999999</v>
      </c>
      <c r="E3289" t="s">
        <v>3003</v>
      </c>
      <c r="F3289" t="s">
        <v>3037</v>
      </c>
      <c r="G3289" s="4">
        <v>3</v>
      </c>
      <c r="H3289" t="s">
        <v>55</v>
      </c>
    </row>
    <row r="3290" spans="1:8" x14ac:dyDescent="0.35">
      <c r="A3290" t="s">
        <v>1901</v>
      </c>
      <c r="B3290" t="s">
        <v>3002</v>
      </c>
      <c r="C3290">
        <v>2</v>
      </c>
      <c r="D3290">
        <v>-273.37700000000001</v>
      </c>
      <c r="E3290" t="s">
        <v>3006</v>
      </c>
      <c r="F3290" t="s">
        <v>3007</v>
      </c>
      <c r="G3290" s="4">
        <v>3</v>
      </c>
      <c r="H3290" t="s">
        <v>3041</v>
      </c>
    </row>
    <row r="3291" spans="1:8" x14ac:dyDescent="0.35">
      <c r="A3291" t="s">
        <v>1901</v>
      </c>
      <c r="B3291" t="s">
        <v>3002</v>
      </c>
      <c r="C3291">
        <v>2</v>
      </c>
      <c r="D3291">
        <v>-270.65600000000001</v>
      </c>
      <c r="E3291" t="s">
        <v>3003</v>
      </c>
      <c r="F3291" t="s">
        <v>3009</v>
      </c>
      <c r="G3291" s="4">
        <v>4</v>
      </c>
      <c r="H3291" t="s">
        <v>3042</v>
      </c>
    </row>
    <row r="3292" spans="1:8" x14ac:dyDescent="0.35">
      <c r="A3292" t="s">
        <v>1901</v>
      </c>
      <c r="B3292" t="s">
        <v>3002</v>
      </c>
      <c r="C3292">
        <v>2</v>
      </c>
      <c r="D3292">
        <v>-269.09399999999999</v>
      </c>
      <c r="E3292" t="s">
        <v>3003</v>
      </c>
      <c r="F3292" t="s">
        <v>3013</v>
      </c>
      <c r="G3292" s="4">
        <v>1</v>
      </c>
      <c r="H3292" t="s">
        <v>3043</v>
      </c>
    </row>
    <row r="3293" spans="1:8" x14ac:dyDescent="0.35">
      <c r="A3293" t="s">
        <v>1901</v>
      </c>
      <c r="B3293" t="s">
        <v>3002</v>
      </c>
      <c r="C3293">
        <v>2</v>
      </c>
      <c r="D3293">
        <v>-262.39999999999998</v>
      </c>
      <c r="E3293" t="s">
        <v>3006</v>
      </c>
      <c r="F3293" t="s">
        <v>3016</v>
      </c>
      <c r="G3293" s="4">
        <v>1</v>
      </c>
      <c r="H3293" t="s">
        <v>3044</v>
      </c>
    </row>
    <row r="3294" spans="1:8" x14ac:dyDescent="0.35">
      <c r="A3294" t="s">
        <v>1901</v>
      </c>
      <c r="B3294" t="s">
        <v>3002</v>
      </c>
      <c r="C3294">
        <v>2</v>
      </c>
      <c r="D3294">
        <v>-261.87799999999999</v>
      </c>
      <c r="E3294" t="s">
        <v>3003</v>
      </c>
      <c r="F3294" t="s">
        <v>3013</v>
      </c>
      <c r="G3294" s="4">
        <v>1</v>
      </c>
      <c r="H3294" t="s">
        <v>3045</v>
      </c>
    </row>
    <row r="3295" spans="1:8" x14ac:dyDescent="0.35">
      <c r="A3295" t="s">
        <v>1901</v>
      </c>
      <c r="B3295" t="s">
        <v>3002</v>
      </c>
      <c r="C3295">
        <v>2</v>
      </c>
      <c r="D3295">
        <v>-259.73399999999998</v>
      </c>
      <c r="E3295" t="s">
        <v>3003</v>
      </c>
      <c r="F3295" t="s">
        <v>3013</v>
      </c>
      <c r="G3295" s="4">
        <v>1</v>
      </c>
      <c r="H3295" t="s">
        <v>999</v>
      </c>
    </row>
    <row r="3296" spans="1:8" x14ac:dyDescent="0.35">
      <c r="A3296" t="s">
        <v>1901</v>
      </c>
      <c r="B3296" t="s">
        <v>3002</v>
      </c>
      <c r="C3296">
        <v>2</v>
      </c>
      <c r="D3296">
        <v>-257.60300000000001</v>
      </c>
      <c r="E3296" t="s">
        <v>3003</v>
      </c>
      <c r="F3296" t="s">
        <v>3004</v>
      </c>
      <c r="G3296" s="4">
        <v>2</v>
      </c>
      <c r="H3296" t="s">
        <v>3046</v>
      </c>
    </row>
    <row r="3297" spans="1:8" x14ac:dyDescent="0.35">
      <c r="A3297" t="s">
        <v>1901</v>
      </c>
      <c r="B3297" t="s">
        <v>3002</v>
      </c>
      <c r="C3297">
        <v>2</v>
      </c>
      <c r="D3297">
        <v>-250.541</v>
      </c>
      <c r="E3297" t="s">
        <v>3006</v>
      </c>
      <c r="F3297" t="s">
        <v>3007</v>
      </c>
      <c r="G3297" s="4">
        <v>3</v>
      </c>
      <c r="H3297" t="s">
        <v>3047</v>
      </c>
    </row>
    <row r="3298" spans="1:8" x14ac:dyDescent="0.35">
      <c r="A3298" t="s">
        <v>1901</v>
      </c>
      <c r="B3298" t="s">
        <v>3002</v>
      </c>
      <c r="C3298">
        <v>2</v>
      </c>
      <c r="D3298">
        <v>-250.10599999999999</v>
      </c>
      <c r="E3298" t="s">
        <v>3006</v>
      </c>
      <c r="F3298" t="s">
        <v>3031</v>
      </c>
      <c r="G3298" s="4">
        <v>2</v>
      </c>
      <c r="H3298" t="s">
        <v>3048</v>
      </c>
    </row>
    <row r="3299" spans="1:8" x14ac:dyDescent="0.35">
      <c r="A3299" t="s">
        <v>1901</v>
      </c>
      <c r="B3299" t="s">
        <v>3002</v>
      </c>
      <c r="C3299">
        <v>2</v>
      </c>
      <c r="D3299">
        <v>-247.554</v>
      </c>
      <c r="E3299" t="s">
        <v>3006</v>
      </c>
      <c r="F3299" t="s">
        <v>3011</v>
      </c>
      <c r="G3299" s="4">
        <v>4</v>
      </c>
      <c r="H3299" t="s">
        <v>3049</v>
      </c>
    </row>
    <row r="3300" spans="1:8" x14ac:dyDescent="0.35">
      <c r="A3300" t="s">
        <v>1901</v>
      </c>
      <c r="B3300" t="s">
        <v>3002</v>
      </c>
      <c r="C3300">
        <v>2</v>
      </c>
      <c r="D3300">
        <v>-245.86099999999999</v>
      </c>
      <c r="E3300" t="s">
        <v>3003</v>
      </c>
      <c r="F3300" t="s">
        <v>3013</v>
      </c>
      <c r="G3300" s="4">
        <v>1</v>
      </c>
      <c r="H3300" t="s">
        <v>3050</v>
      </c>
    </row>
    <row r="3301" spans="1:8" x14ac:dyDescent="0.35">
      <c r="A3301" t="s">
        <v>1901</v>
      </c>
      <c r="B3301" t="s">
        <v>3002</v>
      </c>
      <c r="C3301">
        <v>2</v>
      </c>
      <c r="D3301">
        <v>-245.48500000000001</v>
      </c>
      <c r="E3301" t="s">
        <v>3003</v>
      </c>
      <c r="F3301" t="s">
        <v>3009</v>
      </c>
      <c r="G3301" s="4">
        <v>4</v>
      </c>
      <c r="H3301" t="s">
        <v>3051</v>
      </c>
    </row>
    <row r="3302" spans="1:8" x14ac:dyDescent="0.35">
      <c r="A3302" t="s">
        <v>1901</v>
      </c>
      <c r="B3302" t="s">
        <v>3002</v>
      </c>
      <c r="C3302">
        <v>2</v>
      </c>
      <c r="D3302">
        <v>-242.77500000000001</v>
      </c>
      <c r="E3302" t="s">
        <v>3006</v>
      </c>
      <c r="F3302" t="s">
        <v>3011</v>
      </c>
      <c r="G3302" s="4">
        <v>4</v>
      </c>
      <c r="H3302" t="s">
        <v>3052</v>
      </c>
    </row>
    <row r="3303" spans="1:8" x14ac:dyDescent="0.35">
      <c r="A3303" t="s">
        <v>1901</v>
      </c>
      <c r="B3303" t="s">
        <v>3002</v>
      </c>
      <c r="C3303">
        <v>2</v>
      </c>
      <c r="D3303">
        <v>-241.43199999999999</v>
      </c>
      <c r="E3303" t="s">
        <v>3006</v>
      </c>
      <c r="F3303" t="s">
        <v>3031</v>
      </c>
      <c r="G3303" s="4">
        <v>2</v>
      </c>
      <c r="H3303" t="s">
        <v>136</v>
      </c>
    </row>
    <row r="3304" spans="1:8" x14ac:dyDescent="0.35">
      <c r="A3304" t="s">
        <v>1901</v>
      </c>
      <c r="B3304" t="s">
        <v>3002</v>
      </c>
      <c r="C3304">
        <v>2</v>
      </c>
      <c r="D3304">
        <v>-240.19</v>
      </c>
      <c r="E3304" t="s">
        <v>3006</v>
      </c>
      <c r="F3304" t="s">
        <v>3031</v>
      </c>
      <c r="G3304" s="4">
        <v>2</v>
      </c>
      <c r="H3304" t="s">
        <v>68</v>
      </c>
    </row>
    <row r="3305" spans="1:8" x14ac:dyDescent="0.35">
      <c r="A3305" t="s">
        <v>1901</v>
      </c>
      <c r="B3305" t="s">
        <v>3002</v>
      </c>
      <c r="C3305">
        <v>2</v>
      </c>
      <c r="D3305">
        <v>-239.25099999999901</v>
      </c>
      <c r="E3305" t="s">
        <v>3003</v>
      </c>
      <c r="F3305" t="s">
        <v>3004</v>
      </c>
      <c r="G3305" s="4">
        <v>2</v>
      </c>
      <c r="H3305" t="s">
        <v>3053</v>
      </c>
    </row>
    <row r="3306" spans="1:8" x14ac:dyDescent="0.35">
      <c r="A3306" t="s">
        <v>1901</v>
      </c>
      <c r="B3306" t="s">
        <v>3002</v>
      </c>
      <c r="C3306">
        <v>2</v>
      </c>
      <c r="D3306">
        <v>-236.15</v>
      </c>
      <c r="E3306" t="s">
        <v>3006</v>
      </c>
      <c r="F3306" t="s">
        <v>3011</v>
      </c>
      <c r="G3306" s="4">
        <v>4</v>
      </c>
      <c r="H3306" t="s">
        <v>3054</v>
      </c>
    </row>
    <row r="3307" spans="1:8" x14ac:dyDescent="0.35">
      <c r="A3307" t="s">
        <v>1901</v>
      </c>
      <c r="B3307" t="s">
        <v>3002</v>
      </c>
      <c r="C3307">
        <v>2</v>
      </c>
      <c r="D3307">
        <v>-233.624</v>
      </c>
      <c r="E3307" t="s">
        <v>3003</v>
      </c>
      <c r="F3307" t="s">
        <v>3004</v>
      </c>
      <c r="G3307" s="4">
        <v>2</v>
      </c>
      <c r="H3307" t="s">
        <v>3055</v>
      </c>
    </row>
    <row r="3308" spans="1:8" x14ac:dyDescent="0.35">
      <c r="A3308" t="s">
        <v>1901</v>
      </c>
      <c r="B3308" t="s">
        <v>3002</v>
      </c>
      <c r="C3308">
        <v>2</v>
      </c>
      <c r="D3308">
        <v>-233.553</v>
      </c>
      <c r="E3308" t="s">
        <v>3003</v>
      </c>
      <c r="F3308" t="s">
        <v>3013</v>
      </c>
      <c r="G3308" s="4">
        <v>1</v>
      </c>
      <c r="H3308" t="s">
        <v>3056</v>
      </c>
    </row>
    <row r="3309" spans="1:8" x14ac:dyDescent="0.35">
      <c r="A3309" t="s">
        <v>1901</v>
      </c>
      <c r="B3309" t="s">
        <v>3002</v>
      </c>
      <c r="C3309">
        <v>2</v>
      </c>
      <c r="D3309">
        <v>-233.10599999999999</v>
      </c>
      <c r="E3309" t="s">
        <v>3006</v>
      </c>
      <c r="F3309" t="s">
        <v>3007</v>
      </c>
      <c r="G3309" s="4">
        <v>3</v>
      </c>
      <c r="H3309" t="s">
        <v>3057</v>
      </c>
    </row>
    <row r="3310" spans="1:8" x14ac:dyDescent="0.35">
      <c r="A3310" t="s">
        <v>1901</v>
      </c>
      <c r="B3310" t="s">
        <v>3002</v>
      </c>
      <c r="C3310">
        <v>2</v>
      </c>
      <c r="D3310">
        <v>-230.26900000000001</v>
      </c>
      <c r="E3310" t="s">
        <v>3006</v>
      </c>
      <c r="F3310" t="s">
        <v>3011</v>
      </c>
      <c r="G3310" s="4">
        <v>4</v>
      </c>
      <c r="H3310" t="s">
        <v>55</v>
      </c>
    </row>
    <row r="3311" spans="1:8" x14ac:dyDescent="0.35">
      <c r="A3311" t="s">
        <v>1901</v>
      </c>
      <c r="B3311" t="s">
        <v>3002</v>
      </c>
      <c r="C3311">
        <v>2</v>
      </c>
      <c r="D3311">
        <v>-228.04300000000001</v>
      </c>
      <c r="E3311" t="s">
        <v>3006</v>
      </c>
      <c r="F3311" t="s">
        <v>3011</v>
      </c>
      <c r="G3311" s="4">
        <v>4</v>
      </c>
      <c r="H3311" t="s">
        <v>1421</v>
      </c>
    </row>
    <row r="3312" spans="1:8" x14ac:dyDescent="0.35">
      <c r="A3312" t="s">
        <v>1901</v>
      </c>
      <c r="B3312" t="s">
        <v>3002</v>
      </c>
      <c r="C3312">
        <v>2</v>
      </c>
      <c r="D3312">
        <v>-224.947</v>
      </c>
      <c r="E3312" t="s">
        <v>3006</v>
      </c>
      <c r="F3312" t="s">
        <v>3011</v>
      </c>
      <c r="G3312" s="4">
        <v>4</v>
      </c>
      <c r="H3312" t="s">
        <v>3058</v>
      </c>
    </row>
    <row r="3313" spans="1:8" x14ac:dyDescent="0.35">
      <c r="A3313" t="s">
        <v>1901</v>
      </c>
      <c r="B3313" t="s">
        <v>3002</v>
      </c>
      <c r="C3313">
        <v>2</v>
      </c>
      <c r="D3313">
        <v>-224.64400000000001</v>
      </c>
      <c r="E3313" t="s">
        <v>3006</v>
      </c>
      <c r="F3313" t="s">
        <v>3031</v>
      </c>
      <c r="G3313" s="4">
        <v>2</v>
      </c>
      <c r="H3313" t="s">
        <v>3059</v>
      </c>
    </row>
    <row r="3314" spans="1:8" x14ac:dyDescent="0.35">
      <c r="A3314" t="s">
        <v>1901</v>
      </c>
      <c r="B3314" t="s">
        <v>3002</v>
      </c>
      <c r="C3314">
        <v>2</v>
      </c>
      <c r="D3314">
        <v>-224.523</v>
      </c>
      <c r="E3314" t="s">
        <v>3003</v>
      </c>
      <c r="F3314" t="s">
        <v>3009</v>
      </c>
      <c r="G3314" s="4">
        <v>4</v>
      </c>
      <c r="H3314" t="s">
        <v>3060</v>
      </c>
    </row>
    <row r="3315" spans="1:8" x14ac:dyDescent="0.35">
      <c r="A3315" t="s">
        <v>1901</v>
      </c>
      <c r="B3315" t="s">
        <v>3002</v>
      </c>
      <c r="C3315">
        <v>2</v>
      </c>
      <c r="D3315">
        <v>-219.482</v>
      </c>
      <c r="E3315" t="s">
        <v>3006</v>
      </c>
      <c r="F3315" t="s">
        <v>3031</v>
      </c>
      <c r="G3315" s="4">
        <v>2</v>
      </c>
      <c r="H3315" t="s">
        <v>3061</v>
      </c>
    </row>
    <row r="3316" spans="1:8" x14ac:dyDescent="0.35">
      <c r="A3316" t="s">
        <v>1901</v>
      </c>
      <c r="B3316" t="s">
        <v>3002</v>
      </c>
      <c r="C3316">
        <v>2</v>
      </c>
      <c r="D3316">
        <v>-215.53299999999999</v>
      </c>
      <c r="E3316" t="s">
        <v>3006</v>
      </c>
      <c r="F3316" t="s">
        <v>3016</v>
      </c>
      <c r="G3316" s="4">
        <v>1</v>
      </c>
      <c r="H3316" t="s">
        <v>3062</v>
      </c>
    </row>
    <row r="3317" spans="1:8" x14ac:dyDescent="0.35">
      <c r="A3317" t="s">
        <v>1901</v>
      </c>
      <c r="B3317" t="s">
        <v>3002</v>
      </c>
      <c r="C3317">
        <v>2</v>
      </c>
      <c r="D3317">
        <v>-213.435</v>
      </c>
      <c r="E3317" t="s">
        <v>3003</v>
      </c>
      <c r="F3317" t="s">
        <v>3013</v>
      </c>
      <c r="G3317" s="4">
        <v>1</v>
      </c>
      <c r="H3317" t="s">
        <v>3063</v>
      </c>
    </row>
    <row r="3318" spans="1:8" x14ac:dyDescent="0.35">
      <c r="A3318" t="s">
        <v>1901</v>
      </c>
      <c r="B3318" t="s">
        <v>3002</v>
      </c>
      <c r="C3318">
        <v>2</v>
      </c>
      <c r="D3318">
        <v>-212.97900000000001</v>
      </c>
      <c r="E3318" t="s">
        <v>3003</v>
      </c>
      <c r="F3318" t="s">
        <v>3004</v>
      </c>
      <c r="G3318" s="4">
        <v>2</v>
      </c>
      <c r="H3318" t="s">
        <v>3064</v>
      </c>
    </row>
    <row r="3319" spans="1:8" x14ac:dyDescent="0.35">
      <c r="A3319" t="s">
        <v>1901</v>
      </c>
      <c r="B3319" t="s">
        <v>3002</v>
      </c>
      <c r="C3319">
        <v>2</v>
      </c>
      <c r="D3319">
        <v>-211.887</v>
      </c>
      <c r="E3319" t="s">
        <v>3006</v>
      </c>
      <c r="F3319" t="s">
        <v>3011</v>
      </c>
      <c r="G3319" s="4">
        <v>4</v>
      </c>
      <c r="H3319" t="s">
        <v>55</v>
      </c>
    </row>
    <row r="3320" spans="1:8" x14ac:dyDescent="0.35">
      <c r="A3320" t="s">
        <v>1901</v>
      </c>
      <c r="B3320" t="s">
        <v>3002</v>
      </c>
      <c r="C3320">
        <v>2</v>
      </c>
      <c r="D3320">
        <v>-211.55</v>
      </c>
      <c r="E3320" t="s">
        <v>3006</v>
      </c>
      <c r="F3320" t="s">
        <v>3016</v>
      </c>
      <c r="G3320" s="4">
        <v>1</v>
      </c>
      <c r="H3320" t="s">
        <v>3065</v>
      </c>
    </row>
    <row r="3321" spans="1:8" x14ac:dyDescent="0.35">
      <c r="A3321" t="s">
        <v>1901</v>
      </c>
      <c r="B3321" t="s">
        <v>3002</v>
      </c>
      <c r="C3321">
        <v>2</v>
      </c>
      <c r="D3321">
        <v>-207.77699999999999</v>
      </c>
      <c r="E3321" t="s">
        <v>3006</v>
      </c>
      <c r="F3321" t="s">
        <v>3031</v>
      </c>
      <c r="G3321" s="4">
        <v>2</v>
      </c>
      <c r="H3321" t="s">
        <v>55</v>
      </c>
    </row>
    <row r="3322" spans="1:8" x14ac:dyDescent="0.35">
      <c r="A3322" t="s">
        <v>1901</v>
      </c>
      <c r="B3322" t="s">
        <v>3002</v>
      </c>
      <c r="C3322">
        <v>2</v>
      </c>
      <c r="D3322">
        <v>-206.96700000000001</v>
      </c>
      <c r="E3322" t="s">
        <v>3006</v>
      </c>
      <c r="F3322" t="s">
        <v>3011</v>
      </c>
      <c r="G3322" s="4">
        <v>4</v>
      </c>
      <c r="H3322" t="s">
        <v>3066</v>
      </c>
    </row>
    <row r="3323" spans="1:8" x14ac:dyDescent="0.35">
      <c r="A3323" t="s">
        <v>1901</v>
      </c>
      <c r="B3323" t="s">
        <v>3002</v>
      </c>
      <c r="C3323">
        <v>2</v>
      </c>
      <c r="D3323">
        <v>-205.94299999999899</v>
      </c>
      <c r="E3323" t="s">
        <v>3003</v>
      </c>
      <c r="F3323" t="s">
        <v>3013</v>
      </c>
      <c r="G3323" s="4">
        <v>1</v>
      </c>
      <c r="H3323" t="s">
        <v>3067</v>
      </c>
    </row>
    <row r="3324" spans="1:8" x14ac:dyDescent="0.35">
      <c r="A3324" t="s">
        <v>1901</v>
      </c>
      <c r="B3324" t="s">
        <v>3002</v>
      </c>
      <c r="C3324">
        <v>2</v>
      </c>
      <c r="D3324">
        <v>-204.791</v>
      </c>
      <c r="E3324" t="s">
        <v>3003</v>
      </c>
      <c r="F3324" t="s">
        <v>3037</v>
      </c>
      <c r="G3324" s="4">
        <v>3</v>
      </c>
      <c r="H3324" t="s">
        <v>3068</v>
      </c>
    </row>
    <row r="3325" spans="1:8" x14ac:dyDescent="0.35">
      <c r="A3325" t="s">
        <v>1901</v>
      </c>
      <c r="B3325" t="s">
        <v>3002</v>
      </c>
      <c r="C3325">
        <v>2</v>
      </c>
      <c r="D3325">
        <v>-202.042</v>
      </c>
      <c r="E3325" t="s">
        <v>3003</v>
      </c>
      <c r="F3325" t="s">
        <v>3009</v>
      </c>
      <c r="G3325" s="4">
        <v>4</v>
      </c>
      <c r="H3325" t="s">
        <v>3069</v>
      </c>
    </row>
    <row r="3326" spans="1:8" x14ac:dyDescent="0.35">
      <c r="A3326" t="s">
        <v>1901</v>
      </c>
      <c r="B3326" t="s">
        <v>3002</v>
      </c>
      <c r="C3326">
        <v>2</v>
      </c>
      <c r="D3326">
        <v>-197.93599999999901</v>
      </c>
      <c r="E3326" t="s">
        <v>3003</v>
      </c>
      <c r="F3326" t="s">
        <v>3009</v>
      </c>
      <c r="G3326" s="4">
        <v>4</v>
      </c>
      <c r="H3326" t="s">
        <v>3070</v>
      </c>
    </row>
    <row r="3327" spans="1:8" x14ac:dyDescent="0.35">
      <c r="A3327" t="s">
        <v>1901</v>
      </c>
      <c r="B3327" t="s">
        <v>3002</v>
      </c>
      <c r="C3327">
        <v>2</v>
      </c>
      <c r="D3327">
        <v>-194.18</v>
      </c>
      <c r="E3327" t="s">
        <v>3003</v>
      </c>
      <c r="F3327" t="s">
        <v>3013</v>
      </c>
      <c r="G3327" s="4">
        <v>1</v>
      </c>
      <c r="H3327" t="s">
        <v>3071</v>
      </c>
    </row>
    <row r="3328" spans="1:8" x14ac:dyDescent="0.35">
      <c r="A3328" t="s">
        <v>1901</v>
      </c>
      <c r="B3328" t="s">
        <v>3002</v>
      </c>
      <c r="C3328">
        <v>2</v>
      </c>
      <c r="D3328">
        <v>-191.79900000000001</v>
      </c>
      <c r="E3328" t="s">
        <v>3006</v>
      </c>
      <c r="F3328" t="s">
        <v>3011</v>
      </c>
      <c r="G3328" s="4">
        <v>4</v>
      </c>
      <c r="H3328" t="s">
        <v>3072</v>
      </c>
    </row>
    <row r="3329" spans="1:8" x14ac:dyDescent="0.35">
      <c r="A3329" t="s">
        <v>1901</v>
      </c>
      <c r="B3329" t="s">
        <v>3002</v>
      </c>
      <c r="C3329">
        <v>2</v>
      </c>
      <c r="D3329">
        <v>-187.65</v>
      </c>
      <c r="E3329" t="s">
        <v>3003</v>
      </c>
      <c r="F3329" t="s">
        <v>3013</v>
      </c>
      <c r="G3329" s="4">
        <v>1</v>
      </c>
      <c r="H3329" t="s">
        <v>3073</v>
      </c>
    </row>
    <row r="3330" spans="1:8" x14ac:dyDescent="0.35">
      <c r="A3330" t="s">
        <v>1901</v>
      </c>
      <c r="B3330" t="s">
        <v>3002</v>
      </c>
      <c r="C3330">
        <v>2</v>
      </c>
      <c r="D3330">
        <v>-186.72900000000001</v>
      </c>
      <c r="E3330" t="s">
        <v>3006</v>
      </c>
      <c r="F3330" t="s">
        <v>3011</v>
      </c>
      <c r="G3330" s="4">
        <v>4</v>
      </c>
      <c r="H3330" t="s">
        <v>3074</v>
      </c>
    </row>
    <row r="3331" spans="1:8" x14ac:dyDescent="0.35">
      <c r="A3331" t="s">
        <v>1901</v>
      </c>
      <c r="B3331" t="s">
        <v>3002</v>
      </c>
      <c r="C3331">
        <v>2</v>
      </c>
      <c r="D3331">
        <v>-167.4</v>
      </c>
      <c r="E3331" t="s">
        <v>3003</v>
      </c>
      <c r="F3331" t="s">
        <v>3004</v>
      </c>
      <c r="G3331" s="4">
        <v>2</v>
      </c>
      <c r="H3331" t="s">
        <v>3075</v>
      </c>
    </row>
    <row r="3332" spans="1:8" x14ac:dyDescent="0.35">
      <c r="A3332" t="s">
        <v>1901</v>
      </c>
      <c r="B3332" t="s">
        <v>3002</v>
      </c>
      <c r="C3332">
        <v>2</v>
      </c>
      <c r="D3332">
        <v>-162.851</v>
      </c>
      <c r="E3332" t="s">
        <v>3006</v>
      </c>
      <c r="F3332" t="s">
        <v>3007</v>
      </c>
      <c r="G3332" s="4">
        <v>3</v>
      </c>
      <c r="H3332" t="s">
        <v>3076</v>
      </c>
    </row>
    <row r="3333" spans="1:8" x14ac:dyDescent="0.35">
      <c r="A3333" t="s">
        <v>1901</v>
      </c>
      <c r="B3333" t="s">
        <v>3002</v>
      </c>
      <c r="C3333">
        <v>2</v>
      </c>
      <c r="D3333">
        <v>-157.63499999999999</v>
      </c>
      <c r="E3333" t="s">
        <v>3006</v>
      </c>
      <c r="F3333" t="s">
        <v>3011</v>
      </c>
      <c r="G3333" s="4">
        <v>4</v>
      </c>
      <c r="H3333" t="s">
        <v>55</v>
      </c>
    </row>
    <row r="3334" spans="1:8" x14ac:dyDescent="0.35">
      <c r="A3334" t="s">
        <v>1901</v>
      </c>
      <c r="B3334" t="s">
        <v>3002</v>
      </c>
      <c r="C3334">
        <v>2</v>
      </c>
      <c r="D3334">
        <v>-152.91200000000001</v>
      </c>
      <c r="E3334" t="s">
        <v>3003</v>
      </c>
      <c r="F3334" t="s">
        <v>3004</v>
      </c>
      <c r="G3334" s="4">
        <v>2</v>
      </c>
      <c r="H3334" t="s">
        <v>3077</v>
      </c>
    </row>
    <row r="3335" spans="1:8" x14ac:dyDescent="0.35">
      <c r="A3335" t="s">
        <v>1901</v>
      </c>
      <c r="B3335" t="s">
        <v>3002</v>
      </c>
      <c r="C3335">
        <v>2</v>
      </c>
      <c r="D3335">
        <v>-148.74100000000001</v>
      </c>
      <c r="E3335" t="s">
        <v>3006</v>
      </c>
      <c r="F3335" t="s">
        <v>3031</v>
      </c>
      <c r="G3335" s="4">
        <v>2</v>
      </c>
      <c r="H3335" t="s">
        <v>3078</v>
      </c>
    </row>
    <row r="3336" spans="1:8" x14ac:dyDescent="0.35">
      <c r="A3336" t="s">
        <v>1901</v>
      </c>
      <c r="B3336" t="s">
        <v>3002</v>
      </c>
      <c r="C3336">
        <v>2</v>
      </c>
      <c r="D3336">
        <v>-145.14699999999999</v>
      </c>
      <c r="E3336" t="s">
        <v>3003</v>
      </c>
      <c r="F3336" t="s">
        <v>3013</v>
      </c>
      <c r="G3336" s="4">
        <v>1</v>
      </c>
      <c r="H3336" t="s">
        <v>3079</v>
      </c>
    </row>
    <row r="3337" spans="1:8" x14ac:dyDescent="0.35">
      <c r="A3337" t="s">
        <v>1901</v>
      </c>
      <c r="B3337" t="s">
        <v>3002</v>
      </c>
      <c r="C3337">
        <v>2</v>
      </c>
      <c r="D3337">
        <v>-144.363</v>
      </c>
      <c r="E3337" t="s">
        <v>3006</v>
      </c>
      <c r="F3337" t="s">
        <v>3031</v>
      </c>
      <c r="G3337" s="4">
        <v>2</v>
      </c>
      <c r="H3337" t="s">
        <v>3080</v>
      </c>
    </row>
    <row r="3338" spans="1:8" x14ac:dyDescent="0.35">
      <c r="A3338" t="s">
        <v>1901</v>
      </c>
      <c r="B3338" t="s">
        <v>3002</v>
      </c>
      <c r="C3338">
        <v>2</v>
      </c>
      <c r="D3338">
        <v>-140.995</v>
      </c>
      <c r="E3338" t="s">
        <v>3006</v>
      </c>
      <c r="F3338" t="s">
        <v>3011</v>
      </c>
      <c r="G3338" s="4">
        <v>4</v>
      </c>
      <c r="H3338" t="s">
        <v>3081</v>
      </c>
    </row>
    <row r="3339" spans="1:8" x14ac:dyDescent="0.35">
      <c r="A3339" t="s">
        <v>1901</v>
      </c>
      <c r="B3339" t="s">
        <v>3002</v>
      </c>
      <c r="C3339">
        <v>2</v>
      </c>
      <c r="D3339">
        <v>-137.393</v>
      </c>
      <c r="E3339" t="s">
        <v>3003</v>
      </c>
      <c r="F3339" t="s">
        <v>3013</v>
      </c>
      <c r="G3339" s="4">
        <v>1</v>
      </c>
      <c r="H3339" t="s">
        <v>3082</v>
      </c>
    </row>
    <row r="3340" spans="1:8" x14ac:dyDescent="0.35">
      <c r="A3340" t="s">
        <v>1901</v>
      </c>
      <c r="B3340" t="s">
        <v>3002</v>
      </c>
      <c r="C3340">
        <v>2</v>
      </c>
      <c r="D3340">
        <v>-130.53700000000001</v>
      </c>
      <c r="E3340" t="s">
        <v>3006</v>
      </c>
      <c r="F3340" t="s">
        <v>3007</v>
      </c>
      <c r="G3340" s="4">
        <v>3</v>
      </c>
      <c r="H3340" t="s">
        <v>3083</v>
      </c>
    </row>
    <row r="3341" spans="1:8" x14ac:dyDescent="0.35">
      <c r="A3341" t="s">
        <v>1901</v>
      </c>
      <c r="B3341" t="s">
        <v>3002</v>
      </c>
      <c r="C3341">
        <v>2</v>
      </c>
      <c r="D3341">
        <v>-128.86699999999999</v>
      </c>
      <c r="E3341" t="s">
        <v>3003</v>
      </c>
      <c r="F3341" t="s">
        <v>3004</v>
      </c>
      <c r="G3341" s="4">
        <v>2</v>
      </c>
      <c r="H3341" t="s">
        <v>3084</v>
      </c>
    </row>
    <row r="3342" spans="1:8" x14ac:dyDescent="0.35">
      <c r="A3342" t="s">
        <v>1901</v>
      </c>
      <c r="B3342" t="s">
        <v>3002</v>
      </c>
      <c r="C3342">
        <v>2</v>
      </c>
      <c r="D3342">
        <v>-127.191</v>
      </c>
      <c r="E3342" t="s">
        <v>3003</v>
      </c>
      <c r="F3342" t="s">
        <v>3037</v>
      </c>
      <c r="G3342" s="4">
        <v>3</v>
      </c>
      <c r="H3342" t="s">
        <v>3085</v>
      </c>
    </row>
    <row r="3343" spans="1:8" x14ac:dyDescent="0.35">
      <c r="A3343" t="s">
        <v>1901</v>
      </c>
      <c r="B3343" t="s">
        <v>3002</v>
      </c>
      <c r="C3343">
        <v>2</v>
      </c>
      <c r="D3343">
        <v>-118.10299999999999</v>
      </c>
      <c r="E3343" t="s">
        <v>3006</v>
      </c>
      <c r="F3343" t="s">
        <v>3007</v>
      </c>
      <c r="G3343" s="4">
        <v>3</v>
      </c>
      <c r="H3343" t="s">
        <v>3086</v>
      </c>
    </row>
    <row r="3344" spans="1:8" x14ac:dyDescent="0.35">
      <c r="A3344" t="s">
        <v>1901</v>
      </c>
      <c r="B3344" t="s">
        <v>3002</v>
      </c>
      <c r="C3344">
        <v>2</v>
      </c>
      <c r="D3344">
        <v>-113.43</v>
      </c>
      <c r="E3344" t="s">
        <v>3003</v>
      </c>
      <c r="F3344" t="s">
        <v>3009</v>
      </c>
      <c r="G3344" s="4">
        <v>4</v>
      </c>
      <c r="H3344" t="s">
        <v>3087</v>
      </c>
    </row>
    <row r="3345" spans="1:8" x14ac:dyDescent="0.35">
      <c r="A3345" t="s">
        <v>1901</v>
      </c>
      <c r="B3345" t="s">
        <v>3002</v>
      </c>
      <c r="C3345">
        <v>2</v>
      </c>
      <c r="D3345">
        <v>-99.503999999999905</v>
      </c>
      <c r="E3345" t="s">
        <v>3006</v>
      </c>
      <c r="F3345" t="s">
        <v>3016</v>
      </c>
      <c r="G3345" s="4">
        <v>1</v>
      </c>
      <c r="H3345" t="s">
        <v>3088</v>
      </c>
    </row>
    <row r="3346" spans="1:8" x14ac:dyDescent="0.35">
      <c r="A3346" t="s">
        <v>1901</v>
      </c>
      <c r="B3346" t="s">
        <v>3002</v>
      </c>
      <c r="C3346">
        <v>2</v>
      </c>
      <c r="D3346">
        <v>-96.075000000000003</v>
      </c>
      <c r="E3346" t="s">
        <v>3006</v>
      </c>
      <c r="F3346" t="s">
        <v>3011</v>
      </c>
      <c r="G3346" s="4">
        <v>4</v>
      </c>
      <c r="H3346" t="s">
        <v>3089</v>
      </c>
    </row>
    <row r="3347" spans="1:8" x14ac:dyDescent="0.35">
      <c r="A3347" t="s">
        <v>1901</v>
      </c>
      <c r="B3347" t="s">
        <v>3002</v>
      </c>
      <c r="C3347">
        <v>2</v>
      </c>
      <c r="D3347">
        <v>-90.364999999999995</v>
      </c>
      <c r="E3347" t="s">
        <v>3003</v>
      </c>
      <c r="F3347" t="s">
        <v>3004</v>
      </c>
      <c r="G3347" s="4">
        <v>2</v>
      </c>
      <c r="H3347" t="s">
        <v>3090</v>
      </c>
    </row>
    <row r="3348" spans="1:8" x14ac:dyDescent="0.35">
      <c r="A3348" t="s">
        <v>1901</v>
      </c>
      <c r="B3348" t="s">
        <v>3002</v>
      </c>
      <c r="C3348">
        <v>2</v>
      </c>
      <c r="D3348">
        <v>-89.343999999999994</v>
      </c>
      <c r="E3348" t="s">
        <v>3006</v>
      </c>
      <c r="F3348" t="s">
        <v>3011</v>
      </c>
      <c r="G3348" s="4">
        <v>4</v>
      </c>
      <c r="H3348" t="s">
        <v>3091</v>
      </c>
    </row>
    <row r="3349" spans="1:8" x14ac:dyDescent="0.35">
      <c r="A3349" t="s">
        <v>1901</v>
      </c>
      <c r="B3349" t="s">
        <v>3002</v>
      </c>
      <c r="C3349">
        <v>2</v>
      </c>
      <c r="D3349">
        <v>-80.466999999999999</v>
      </c>
      <c r="E3349" t="s">
        <v>3006</v>
      </c>
      <c r="F3349" t="s">
        <v>3031</v>
      </c>
      <c r="G3349" s="4">
        <v>2</v>
      </c>
      <c r="H3349" t="s">
        <v>3092</v>
      </c>
    </row>
    <row r="3350" spans="1:8" x14ac:dyDescent="0.35">
      <c r="A3350" t="s">
        <v>1901</v>
      </c>
      <c r="B3350" t="s">
        <v>3002</v>
      </c>
      <c r="C3350">
        <v>2</v>
      </c>
      <c r="D3350">
        <v>-76.555000000000007</v>
      </c>
      <c r="E3350" t="s">
        <v>3003</v>
      </c>
      <c r="F3350" t="s">
        <v>3013</v>
      </c>
      <c r="G3350" s="4">
        <v>1</v>
      </c>
      <c r="H3350" t="s">
        <v>3093</v>
      </c>
    </row>
    <row r="3351" spans="1:8" x14ac:dyDescent="0.35">
      <c r="A3351" t="s">
        <v>1901</v>
      </c>
      <c r="B3351" t="s">
        <v>3002</v>
      </c>
      <c r="C3351">
        <v>2</v>
      </c>
      <c r="D3351">
        <v>-72.988999999999905</v>
      </c>
      <c r="E3351" t="s">
        <v>3003</v>
      </c>
      <c r="F3351" t="s">
        <v>3037</v>
      </c>
      <c r="G3351" s="4">
        <v>3</v>
      </c>
      <c r="H3351" t="s">
        <v>3094</v>
      </c>
    </row>
    <row r="3352" spans="1:8" x14ac:dyDescent="0.35">
      <c r="A3352" t="s">
        <v>1901</v>
      </c>
      <c r="B3352" t="s">
        <v>3002</v>
      </c>
      <c r="C3352">
        <v>2</v>
      </c>
      <c r="D3352">
        <v>-70.679000000000002</v>
      </c>
      <c r="E3352" t="s">
        <v>3006</v>
      </c>
      <c r="F3352" t="s">
        <v>3011</v>
      </c>
      <c r="G3352" s="4">
        <v>4</v>
      </c>
      <c r="H3352" t="s">
        <v>3095</v>
      </c>
    </row>
    <row r="3353" spans="1:8" x14ac:dyDescent="0.35">
      <c r="A3353" t="s">
        <v>1901</v>
      </c>
      <c r="B3353" t="s">
        <v>3002</v>
      </c>
      <c r="C3353">
        <v>2</v>
      </c>
      <c r="D3353">
        <v>-67.754999999999995</v>
      </c>
      <c r="E3353" t="s">
        <v>3003</v>
      </c>
      <c r="F3353" t="s">
        <v>3004</v>
      </c>
      <c r="G3353" s="4">
        <v>2</v>
      </c>
      <c r="H3353" t="s">
        <v>222</v>
      </c>
    </row>
    <row r="3354" spans="1:8" x14ac:dyDescent="0.35">
      <c r="A3354" t="s">
        <v>1901</v>
      </c>
      <c r="B3354" t="s">
        <v>3002</v>
      </c>
      <c r="C3354">
        <v>2</v>
      </c>
      <c r="D3354">
        <v>-62.921999999999997</v>
      </c>
      <c r="E3354" t="s">
        <v>3006</v>
      </c>
      <c r="F3354" t="s">
        <v>3007</v>
      </c>
      <c r="G3354" s="4">
        <v>3</v>
      </c>
      <c r="H3354" t="s">
        <v>3096</v>
      </c>
    </row>
    <row r="3355" spans="1:8" x14ac:dyDescent="0.35">
      <c r="A3355" t="s">
        <v>1901</v>
      </c>
      <c r="B3355" t="s">
        <v>3002</v>
      </c>
      <c r="C3355">
        <v>2</v>
      </c>
      <c r="D3355">
        <v>-58.761000000000003</v>
      </c>
      <c r="E3355" t="s">
        <v>3003</v>
      </c>
      <c r="F3355" t="s">
        <v>3013</v>
      </c>
      <c r="G3355" s="4">
        <v>1</v>
      </c>
      <c r="H3355" t="s">
        <v>3097</v>
      </c>
    </row>
    <row r="3356" spans="1:8" x14ac:dyDescent="0.35">
      <c r="A3356" t="s">
        <v>1901</v>
      </c>
      <c r="B3356" t="s">
        <v>3002</v>
      </c>
      <c r="C3356">
        <v>2</v>
      </c>
      <c r="D3356">
        <v>-58.673000000000002</v>
      </c>
      <c r="E3356" t="s">
        <v>3003</v>
      </c>
      <c r="F3356" t="s">
        <v>3037</v>
      </c>
      <c r="G3356" s="4">
        <v>3</v>
      </c>
      <c r="H3356" t="s">
        <v>501</v>
      </c>
    </row>
    <row r="3357" spans="1:8" x14ac:dyDescent="0.35">
      <c r="A3357" t="s">
        <v>1901</v>
      </c>
      <c r="B3357" t="s">
        <v>3002</v>
      </c>
      <c r="C3357">
        <v>2</v>
      </c>
      <c r="D3357">
        <v>-52.192999999999998</v>
      </c>
      <c r="E3357" t="s">
        <v>3006</v>
      </c>
      <c r="F3357" t="s">
        <v>3007</v>
      </c>
      <c r="G3357" s="4">
        <v>3</v>
      </c>
      <c r="H3357" t="s">
        <v>3098</v>
      </c>
    </row>
    <row r="3358" spans="1:8" x14ac:dyDescent="0.35">
      <c r="A3358" t="s">
        <v>1901</v>
      </c>
      <c r="B3358" t="s">
        <v>3002</v>
      </c>
      <c r="C3358">
        <v>2</v>
      </c>
      <c r="D3358">
        <v>-48.115000000000002</v>
      </c>
      <c r="E3358" t="s">
        <v>3006</v>
      </c>
      <c r="F3358" t="s">
        <v>3011</v>
      </c>
      <c r="G3358" s="4">
        <v>4</v>
      </c>
      <c r="H3358" t="s">
        <v>415</v>
      </c>
    </row>
    <row r="3359" spans="1:8" x14ac:dyDescent="0.35">
      <c r="A3359" t="s">
        <v>1901</v>
      </c>
      <c r="B3359" t="s">
        <v>3002</v>
      </c>
      <c r="C3359">
        <v>2</v>
      </c>
      <c r="D3359">
        <v>-45.681999999999903</v>
      </c>
      <c r="E3359" t="s">
        <v>3003</v>
      </c>
      <c r="F3359" t="s">
        <v>3009</v>
      </c>
      <c r="G3359" s="4">
        <v>4</v>
      </c>
      <c r="H3359" t="s">
        <v>3099</v>
      </c>
    </row>
    <row r="3360" spans="1:8" x14ac:dyDescent="0.35">
      <c r="A3360" t="s">
        <v>1901</v>
      </c>
      <c r="B3360" t="s">
        <v>3002</v>
      </c>
      <c r="C3360">
        <v>2</v>
      </c>
      <c r="D3360">
        <v>-35.626999999999903</v>
      </c>
      <c r="E3360" t="s">
        <v>3003</v>
      </c>
      <c r="F3360" t="s">
        <v>3004</v>
      </c>
      <c r="G3360" s="4">
        <v>2</v>
      </c>
      <c r="H3360" t="s">
        <v>3100</v>
      </c>
    </row>
    <row r="3361" spans="1:8" x14ac:dyDescent="0.35">
      <c r="A3361" t="s">
        <v>1901</v>
      </c>
      <c r="B3361" t="s">
        <v>3002</v>
      </c>
      <c r="C3361">
        <v>2</v>
      </c>
      <c r="D3361">
        <v>-34.889000000000003</v>
      </c>
      <c r="E3361" t="s">
        <v>3003</v>
      </c>
      <c r="F3361" t="s">
        <v>3013</v>
      </c>
      <c r="G3361" s="4">
        <v>1</v>
      </c>
      <c r="H3361" t="s">
        <v>3101</v>
      </c>
    </row>
    <row r="3362" spans="1:8" x14ac:dyDescent="0.35">
      <c r="A3362" t="s">
        <v>1901</v>
      </c>
      <c r="B3362" t="s">
        <v>3002</v>
      </c>
      <c r="C3362">
        <v>2</v>
      </c>
      <c r="D3362">
        <v>-30.651</v>
      </c>
      <c r="E3362" t="s">
        <v>3006</v>
      </c>
      <c r="F3362" t="s">
        <v>3031</v>
      </c>
      <c r="G3362" s="4">
        <v>2</v>
      </c>
      <c r="H3362" t="s">
        <v>3102</v>
      </c>
    </row>
    <row r="3363" spans="1:8" x14ac:dyDescent="0.35">
      <c r="A3363" t="s">
        <v>1901</v>
      </c>
      <c r="B3363" t="s">
        <v>3002</v>
      </c>
      <c r="C3363">
        <v>2</v>
      </c>
      <c r="D3363">
        <v>-30.023</v>
      </c>
      <c r="E3363" t="s">
        <v>3006</v>
      </c>
      <c r="F3363" t="s">
        <v>3011</v>
      </c>
      <c r="G3363" s="4">
        <v>4</v>
      </c>
      <c r="H3363" t="s">
        <v>3103</v>
      </c>
    </row>
    <row r="3364" spans="1:8" x14ac:dyDescent="0.35">
      <c r="A3364" t="s">
        <v>1901</v>
      </c>
      <c r="B3364" t="s">
        <v>3002</v>
      </c>
      <c r="C3364">
        <v>2</v>
      </c>
      <c r="D3364">
        <v>-25.753</v>
      </c>
      <c r="E3364" t="s">
        <v>3006</v>
      </c>
      <c r="F3364" t="s">
        <v>3007</v>
      </c>
      <c r="G3364" s="4">
        <v>3</v>
      </c>
      <c r="H3364" t="s">
        <v>3104</v>
      </c>
    </row>
    <row r="3365" spans="1:8" x14ac:dyDescent="0.35">
      <c r="A3365" t="s">
        <v>1901</v>
      </c>
      <c r="B3365" t="s">
        <v>3002</v>
      </c>
      <c r="C3365">
        <v>2</v>
      </c>
      <c r="D3365">
        <v>10.468999999999999</v>
      </c>
      <c r="E3365" t="s">
        <v>3006</v>
      </c>
      <c r="F3365" t="s">
        <v>3011</v>
      </c>
      <c r="G3365" s="4">
        <v>4</v>
      </c>
      <c r="H3365" t="s">
        <v>3105</v>
      </c>
    </row>
    <row r="3366" spans="1:8" x14ac:dyDescent="0.35">
      <c r="A3366" t="s">
        <v>1901</v>
      </c>
      <c r="B3366" t="s">
        <v>3002</v>
      </c>
      <c r="C3366">
        <v>2</v>
      </c>
      <c r="D3366">
        <v>11.319000000000001</v>
      </c>
      <c r="E3366" t="s">
        <v>3006</v>
      </c>
      <c r="F3366" t="s">
        <v>3007</v>
      </c>
      <c r="G3366" s="4">
        <v>3</v>
      </c>
      <c r="H3366" t="s">
        <v>90</v>
      </c>
    </row>
    <row r="3367" spans="1:8" x14ac:dyDescent="0.35">
      <c r="A3367" t="s">
        <v>1901</v>
      </c>
      <c r="B3367" t="s">
        <v>3002</v>
      </c>
      <c r="C3367">
        <v>2</v>
      </c>
      <c r="D3367">
        <v>15.869</v>
      </c>
      <c r="E3367" t="s">
        <v>3006</v>
      </c>
      <c r="F3367" t="s">
        <v>3011</v>
      </c>
      <c r="G3367" s="4">
        <v>4</v>
      </c>
      <c r="H3367" t="s">
        <v>501</v>
      </c>
    </row>
    <row r="3368" spans="1:8" x14ac:dyDescent="0.35">
      <c r="A3368" t="s">
        <v>1901</v>
      </c>
      <c r="B3368" t="s">
        <v>3002</v>
      </c>
      <c r="C3368">
        <v>2</v>
      </c>
      <c r="D3368">
        <v>118.637</v>
      </c>
      <c r="E3368" t="s">
        <v>3003</v>
      </c>
      <c r="F3368" t="s">
        <v>3004</v>
      </c>
      <c r="G3368" s="4">
        <v>2</v>
      </c>
      <c r="H3368" t="s">
        <v>3106</v>
      </c>
    </row>
    <row r="3369" spans="1:8" x14ac:dyDescent="0.35">
      <c r="A3369" t="s">
        <v>1901</v>
      </c>
      <c r="B3369" t="s">
        <v>3002</v>
      </c>
      <c r="C3369">
        <v>2</v>
      </c>
      <c r="D3369">
        <v>124.75299999999901</v>
      </c>
      <c r="E3369" t="s">
        <v>3003</v>
      </c>
      <c r="F3369" t="s">
        <v>3009</v>
      </c>
      <c r="G3369" s="4">
        <v>4</v>
      </c>
      <c r="H3369" t="s">
        <v>3107</v>
      </c>
    </row>
    <row r="3370" spans="1:8" x14ac:dyDescent="0.35">
      <c r="A3370" t="s">
        <v>1901</v>
      </c>
      <c r="B3370" t="s">
        <v>3002</v>
      </c>
      <c r="C3370">
        <v>2</v>
      </c>
      <c r="D3370">
        <v>132.16200000000001</v>
      </c>
      <c r="E3370" t="s">
        <v>3003</v>
      </c>
      <c r="F3370" t="s">
        <v>3013</v>
      </c>
      <c r="G3370" s="4">
        <v>1</v>
      </c>
      <c r="H3370" t="s">
        <v>177</v>
      </c>
    </row>
    <row r="3371" spans="1:8" x14ac:dyDescent="0.35">
      <c r="A3371" t="s">
        <v>1901</v>
      </c>
      <c r="B3371" t="s">
        <v>3002</v>
      </c>
      <c r="C3371">
        <v>2</v>
      </c>
      <c r="D3371">
        <v>149.82599999999999</v>
      </c>
      <c r="E3371" t="s">
        <v>3003</v>
      </c>
      <c r="F3371" t="s">
        <v>3004</v>
      </c>
      <c r="G3371" s="4">
        <v>2</v>
      </c>
      <c r="H3371" t="s">
        <v>3108</v>
      </c>
    </row>
    <row r="3372" spans="1:8" x14ac:dyDescent="0.35">
      <c r="A3372" t="s">
        <v>1901</v>
      </c>
      <c r="B3372" t="s">
        <v>3002</v>
      </c>
      <c r="C3372">
        <v>2</v>
      </c>
      <c r="D3372">
        <v>167.047</v>
      </c>
      <c r="E3372" t="s">
        <v>3006</v>
      </c>
      <c r="F3372" t="s">
        <v>3007</v>
      </c>
      <c r="G3372" s="4">
        <v>3</v>
      </c>
      <c r="H3372" t="s">
        <v>3109</v>
      </c>
    </row>
    <row r="3373" spans="1:8" x14ac:dyDescent="0.35">
      <c r="A3373" t="s">
        <v>1901</v>
      </c>
      <c r="B3373" t="s">
        <v>3002</v>
      </c>
      <c r="C3373">
        <v>2</v>
      </c>
      <c r="D3373">
        <v>210.80599999999899</v>
      </c>
      <c r="E3373" t="s">
        <v>3006</v>
      </c>
      <c r="F3373" t="s">
        <v>3007</v>
      </c>
      <c r="G3373" s="4">
        <v>3</v>
      </c>
      <c r="H3373" t="s">
        <v>3110</v>
      </c>
    </row>
    <row r="3374" spans="1:8" x14ac:dyDescent="0.35">
      <c r="A3374" t="s">
        <v>1901</v>
      </c>
      <c r="B3374" t="s">
        <v>3002</v>
      </c>
      <c r="C3374">
        <v>2</v>
      </c>
      <c r="D3374">
        <v>215.125</v>
      </c>
      <c r="E3374" t="s">
        <v>3006</v>
      </c>
      <c r="F3374" t="s">
        <v>3011</v>
      </c>
      <c r="G3374" s="4">
        <v>4</v>
      </c>
      <c r="H3374" t="s">
        <v>3111</v>
      </c>
    </row>
    <row r="3375" spans="1:8" x14ac:dyDescent="0.35">
      <c r="A3375" t="s">
        <v>1901</v>
      </c>
      <c r="B3375" t="s">
        <v>3002</v>
      </c>
      <c r="C3375">
        <v>2</v>
      </c>
      <c r="D3375">
        <v>237.21599999999901</v>
      </c>
      <c r="E3375" t="s">
        <v>3003</v>
      </c>
      <c r="F3375" t="s">
        <v>3009</v>
      </c>
      <c r="G3375" s="4">
        <v>4</v>
      </c>
      <c r="H3375" t="s">
        <v>3112</v>
      </c>
    </row>
    <row r="3376" spans="1:8" x14ac:dyDescent="0.35">
      <c r="A3376" t="s">
        <v>1901</v>
      </c>
      <c r="B3376" t="s">
        <v>3002</v>
      </c>
      <c r="C3376">
        <v>2</v>
      </c>
      <c r="D3376">
        <v>240.405</v>
      </c>
      <c r="E3376" t="s">
        <v>3003</v>
      </c>
      <c r="F3376" t="s">
        <v>3004</v>
      </c>
      <c r="G3376" s="4">
        <v>2</v>
      </c>
      <c r="H3376" t="s">
        <v>3113</v>
      </c>
    </row>
    <row r="3377" spans="1:8" x14ac:dyDescent="0.35">
      <c r="A3377" t="s">
        <v>1901</v>
      </c>
      <c r="B3377" t="s">
        <v>3002</v>
      </c>
      <c r="C3377">
        <v>1</v>
      </c>
      <c r="D3377">
        <v>-437.176999999999</v>
      </c>
      <c r="E3377" t="s">
        <v>3006</v>
      </c>
      <c r="F3377" t="s">
        <v>3011</v>
      </c>
      <c r="G3377" s="4">
        <v>1</v>
      </c>
      <c r="H3377" t="s">
        <v>2029</v>
      </c>
    </row>
    <row r="3378" spans="1:8" x14ac:dyDescent="0.35">
      <c r="A3378" t="s">
        <v>1901</v>
      </c>
      <c r="B3378" t="s">
        <v>3002</v>
      </c>
      <c r="C3378">
        <v>1</v>
      </c>
      <c r="D3378">
        <v>-431.78100000000001</v>
      </c>
      <c r="E3378" t="s">
        <v>3006</v>
      </c>
      <c r="F3378" t="s">
        <v>3031</v>
      </c>
      <c r="G3378" s="4">
        <v>1</v>
      </c>
      <c r="H3378" t="s">
        <v>1693</v>
      </c>
    </row>
    <row r="3379" spans="1:8" x14ac:dyDescent="0.35">
      <c r="A3379" t="s">
        <v>1901</v>
      </c>
      <c r="B3379" t="s">
        <v>3002</v>
      </c>
      <c r="C3379">
        <v>1</v>
      </c>
      <c r="D3379">
        <v>-427.25299999999999</v>
      </c>
      <c r="E3379" t="s">
        <v>3006</v>
      </c>
      <c r="F3379" t="s">
        <v>3016</v>
      </c>
      <c r="G3379" s="4">
        <v>1</v>
      </c>
      <c r="H3379" t="s">
        <v>2029</v>
      </c>
    </row>
    <row r="3380" spans="1:8" x14ac:dyDescent="0.35">
      <c r="A3380" t="s">
        <v>1901</v>
      </c>
      <c r="B3380" t="s">
        <v>3002</v>
      </c>
      <c r="C3380">
        <v>1</v>
      </c>
      <c r="D3380">
        <v>-427.08800000000002</v>
      </c>
      <c r="E3380" t="s">
        <v>3003</v>
      </c>
      <c r="F3380" t="s">
        <v>3009</v>
      </c>
      <c r="G3380" s="4">
        <v>1</v>
      </c>
      <c r="H3380" t="s">
        <v>3114</v>
      </c>
    </row>
    <row r="3381" spans="1:8" x14ac:dyDescent="0.35">
      <c r="A3381" t="s">
        <v>1901</v>
      </c>
      <c r="B3381" t="s">
        <v>3002</v>
      </c>
      <c r="C3381">
        <v>1</v>
      </c>
      <c r="D3381">
        <v>-426.90499999999997</v>
      </c>
      <c r="E3381" t="s">
        <v>3003</v>
      </c>
      <c r="F3381" t="s">
        <v>3004</v>
      </c>
      <c r="G3381" s="4">
        <v>1</v>
      </c>
      <c r="H3381" t="s">
        <v>3115</v>
      </c>
    </row>
    <row r="3382" spans="1:8" x14ac:dyDescent="0.35">
      <c r="A3382" t="s">
        <v>1901</v>
      </c>
      <c r="B3382" t="s">
        <v>3002</v>
      </c>
      <c r="C3382">
        <v>1</v>
      </c>
      <c r="D3382">
        <v>-419.70400000000001</v>
      </c>
      <c r="E3382" t="s">
        <v>3006</v>
      </c>
      <c r="F3382" t="s">
        <v>3031</v>
      </c>
      <c r="G3382" s="4">
        <v>1</v>
      </c>
      <c r="H3382" t="s">
        <v>76</v>
      </c>
    </row>
    <row r="3383" spans="1:8" x14ac:dyDescent="0.35">
      <c r="A3383" t="s">
        <v>1901</v>
      </c>
      <c r="B3383" t="s">
        <v>3002</v>
      </c>
      <c r="C3383">
        <v>1</v>
      </c>
      <c r="D3383">
        <v>-416.02499999999998</v>
      </c>
      <c r="E3383" t="s">
        <v>3006</v>
      </c>
      <c r="F3383" t="s">
        <v>3007</v>
      </c>
      <c r="G3383" s="4">
        <v>1</v>
      </c>
      <c r="H3383" t="s">
        <v>3116</v>
      </c>
    </row>
    <row r="3384" spans="1:8" x14ac:dyDescent="0.35">
      <c r="A3384" t="s">
        <v>1901</v>
      </c>
      <c r="B3384" t="s">
        <v>3002</v>
      </c>
      <c r="C3384">
        <v>1</v>
      </c>
      <c r="D3384">
        <v>-415.57499999999999</v>
      </c>
      <c r="E3384" t="s">
        <v>3006</v>
      </c>
      <c r="F3384" t="s">
        <v>3011</v>
      </c>
      <c r="G3384" s="4">
        <v>1</v>
      </c>
      <c r="H3384" t="s">
        <v>3117</v>
      </c>
    </row>
    <row r="3385" spans="1:8" x14ac:dyDescent="0.35">
      <c r="A3385" t="s">
        <v>1901</v>
      </c>
      <c r="B3385" t="s">
        <v>3002</v>
      </c>
      <c r="C3385">
        <v>1</v>
      </c>
      <c r="D3385">
        <v>-409.50400000000002</v>
      </c>
      <c r="E3385" t="s">
        <v>3006</v>
      </c>
      <c r="F3385" t="s">
        <v>3031</v>
      </c>
      <c r="G3385" s="4">
        <v>1</v>
      </c>
      <c r="H3385" t="s">
        <v>3118</v>
      </c>
    </row>
    <row r="3386" spans="1:8" x14ac:dyDescent="0.35">
      <c r="A3386" t="s">
        <v>1901</v>
      </c>
      <c r="B3386" t="s">
        <v>3002</v>
      </c>
      <c r="C3386">
        <v>1</v>
      </c>
      <c r="D3386">
        <v>-408.661</v>
      </c>
      <c r="E3386" t="s">
        <v>3006</v>
      </c>
      <c r="F3386" t="s">
        <v>3011</v>
      </c>
      <c r="G3386" s="4">
        <v>1</v>
      </c>
      <c r="H3386" t="s">
        <v>3119</v>
      </c>
    </row>
    <row r="3387" spans="1:8" x14ac:dyDescent="0.35">
      <c r="A3387" t="s">
        <v>1901</v>
      </c>
      <c r="B3387" t="s">
        <v>3002</v>
      </c>
      <c r="C3387">
        <v>1</v>
      </c>
      <c r="D3387">
        <v>-407.32199999999898</v>
      </c>
      <c r="E3387" t="s">
        <v>3006</v>
      </c>
      <c r="F3387" t="s">
        <v>3011</v>
      </c>
      <c r="G3387" s="4">
        <v>1</v>
      </c>
      <c r="H3387" t="s">
        <v>415</v>
      </c>
    </row>
    <row r="3388" spans="1:8" x14ac:dyDescent="0.35">
      <c r="A3388" t="s">
        <v>1901</v>
      </c>
      <c r="B3388" t="s">
        <v>3002</v>
      </c>
      <c r="C3388">
        <v>1</v>
      </c>
      <c r="D3388">
        <v>-407.20400000000001</v>
      </c>
      <c r="E3388" t="s">
        <v>3006</v>
      </c>
      <c r="F3388" t="s">
        <v>3016</v>
      </c>
      <c r="G3388" s="4">
        <v>1</v>
      </c>
      <c r="H3388" t="s">
        <v>3120</v>
      </c>
    </row>
    <row r="3389" spans="1:8" x14ac:dyDescent="0.35">
      <c r="A3389" t="s">
        <v>1901</v>
      </c>
      <c r="B3389" t="s">
        <v>3002</v>
      </c>
      <c r="C3389">
        <v>1</v>
      </c>
      <c r="D3389">
        <v>-405.57499999999999</v>
      </c>
      <c r="E3389" t="s">
        <v>3006</v>
      </c>
      <c r="F3389" t="s">
        <v>3011</v>
      </c>
      <c r="G3389" s="4">
        <v>1</v>
      </c>
      <c r="H3389" t="s">
        <v>3121</v>
      </c>
    </row>
    <row r="3390" spans="1:8" x14ac:dyDescent="0.35">
      <c r="A3390" t="s">
        <v>1901</v>
      </c>
      <c r="B3390" t="s">
        <v>3002</v>
      </c>
      <c r="C3390">
        <v>1</v>
      </c>
      <c r="D3390">
        <v>-399.78399999999999</v>
      </c>
      <c r="E3390" t="s">
        <v>3006</v>
      </c>
      <c r="F3390" t="s">
        <v>3011</v>
      </c>
      <c r="G3390" s="4">
        <v>1</v>
      </c>
      <c r="H3390" t="s">
        <v>3122</v>
      </c>
    </row>
    <row r="3391" spans="1:8" x14ac:dyDescent="0.35">
      <c r="A3391" t="s">
        <v>1901</v>
      </c>
      <c r="B3391" t="s">
        <v>3002</v>
      </c>
      <c r="C3391">
        <v>1</v>
      </c>
      <c r="D3391">
        <v>-396.988</v>
      </c>
      <c r="E3391" t="s">
        <v>3003</v>
      </c>
      <c r="F3391" t="s">
        <v>3013</v>
      </c>
      <c r="G3391" s="4">
        <v>1</v>
      </c>
      <c r="H3391" t="s">
        <v>3123</v>
      </c>
    </row>
    <row r="3392" spans="1:8" x14ac:dyDescent="0.35">
      <c r="A3392" t="s">
        <v>1901</v>
      </c>
      <c r="B3392" t="s">
        <v>3002</v>
      </c>
      <c r="C3392">
        <v>1</v>
      </c>
      <c r="D3392">
        <v>-395.267</v>
      </c>
      <c r="E3392" t="s">
        <v>3003</v>
      </c>
      <c r="F3392" t="s">
        <v>3004</v>
      </c>
      <c r="G3392" s="4">
        <v>1</v>
      </c>
      <c r="H3392" t="s">
        <v>3124</v>
      </c>
    </row>
    <row r="3393" spans="1:8" x14ac:dyDescent="0.35">
      <c r="A3393" t="s">
        <v>1901</v>
      </c>
      <c r="B3393" t="s">
        <v>3002</v>
      </c>
      <c r="C3393">
        <v>1</v>
      </c>
      <c r="D3393">
        <v>-394.69900000000001</v>
      </c>
      <c r="E3393" t="s">
        <v>3006</v>
      </c>
      <c r="F3393" t="s">
        <v>3007</v>
      </c>
      <c r="G3393" s="4">
        <v>1</v>
      </c>
      <c r="H3393" t="s">
        <v>3125</v>
      </c>
    </row>
    <row r="3394" spans="1:8" x14ac:dyDescent="0.35">
      <c r="A3394" t="s">
        <v>1901</v>
      </c>
      <c r="B3394" t="s">
        <v>3002</v>
      </c>
      <c r="C3394">
        <v>1</v>
      </c>
      <c r="D3394">
        <v>-388.570999999999</v>
      </c>
      <c r="E3394" t="s">
        <v>3006</v>
      </c>
      <c r="F3394" t="s">
        <v>3031</v>
      </c>
      <c r="G3394" s="4">
        <v>1</v>
      </c>
      <c r="H3394" t="s">
        <v>19</v>
      </c>
    </row>
    <row r="3395" spans="1:8" x14ac:dyDescent="0.35">
      <c r="A3395" t="s">
        <v>1901</v>
      </c>
      <c r="B3395" t="s">
        <v>3002</v>
      </c>
      <c r="C3395">
        <v>1</v>
      </c>
      <c r="D3395">
        <v>-388.2</v>
      </c>
      <c r="E3395" t="s">
        <v>3003</v>
      </c>
      <c r="F3395" t="s">
        <v>3009</v>
      </c>
      <c r="G3395" s="4">
        <v>1</v>
      </c>
      <c r="H3395" t="s">
        <v>782</v>
      </c>
    </row>
    <row r="3396" spans="1:8" x14ac:dyDescent="0.35">
      <c r="A3396" t="s">
        <v>1901</v>
      </c>
      <c r="B3396" t="s">
        <v>3002</v>
      </c>
      <c r="C3396">
        <v>1</v>
      </c>
      <c r="D3396">
        <v>-388.08699999999999</v>
      </c>
      <c r="E3396" t="s">
        <v>3006</v>
      </c>
      <c r="F3396" t="s">
        <v>3011</v>
      </c>
      <c r="G3396" s="4">
        <v>1</v>
      </c>
      <c r="H3396" t="s">
        <v>3126</v>
      </c>
    </row>
    <row r="3397" spans="1:8" x14ac:dyDescent="0.35">
      <c r="A3397" t="s">
        <v>1901</v>
      </c>
      <c r="B3397" t="s">
        <v>3002</v>
      </c>
      <c r="C3397">
        <v>1</v>
      </c>
      <c r="D3397">
        <v>-376.97699999999998</v>
      </c>
      <c r="E3397" t="s">
        <v>3003</v>
      </c>
      <c r="F3397" t="s">
        <v>3013</v>
      </c>
      <c r="G3397" s="4">
        <v>1</v>
      </c>
      <c r="H3397" t="s">
        <v>3127</v>
      </c>
    </row>
    <row r="3398" spans="1:8" x14ac:dyDescent="0.35">
      <c r="A3398" t="s">
        <v>1901</v>
      </c>
      <c r="B3398" t="s">
        <v>3002</v>
      </c>
      <c r="C3398">
        <v>1</v>
      </c>
      <c r="D3398">
        <v>-364.755</v>
      </c>
      <c r="E3398" t="s">
        <v>3006</v>
      </c>
      <c r="F3398" t="s">
        <v>3031</v>
      </c>
      <c r="G3398" s="4">
        <v>1</v>
      </c>
      <c r="H3398" t="s">
        <v>3128</v>
      </c>
    </row>
    <row r="3399" spans="1:8" x14ac:dyDescent="0.35">
      <c r="A3399" t="s">
        <v>1901</v>
      </c>
      <c r="B3399" t="s">
        <v>3002</v>
      </c>
      <c r="C3399">
        <v>1</v>
      </c>
      <c r="D3399">
        <v>-364.45699999999999</v>
      </c>
      <c r="E3399" t="s">
        <v>3006</v>
      </c>
      <c r="F3399" t="s">
        <v>3011</v>
      </c>
      <c r="G3399" s="4">
        <v>1</v>
      </c>
      <c r="H3399" t="s">
        <v>3129</v>
      </c>
    </row>
    <row r="3400" spans="1:8" x14ac:dyDescent="0.35">
      <c r="A3400" t="s">
        <v>1901</v>
      </c>
      <c r="B3400" t="s">
        <v>3002</v>
      </c>
      <c r="C3400">
        <v>1</v>
      </c>
      <c r="D3400">
        <v>-361.03</v>
      </c>
      <c r="E3400" t="s">
        <v>3006</v>
      </c>
      <c r="F3400" t="s">
        <v>3007</v>
      </c>
      <c r="G3400" s="4">
        <v>1</v>
      </c>
      <c r="H3400" t="s">
        <v>3130</v>
      </c>
    </row>
    <row r="3401" spans="1:8" x14ac:dyDescent="0.35">
      <c r="A3401" t="s">
        <v>1901</v>
      </c>
      <c r="B3401" t="s">
        <v>3002</v>
      </c>
      <c r="C3401">
        <v>1</v>
      </c>
      <c r="D3401">
        <v>-360.67</v>
      </c>
      <c r="E3401" t="s">
        <v>3003</v>
      </c>
      <c r="F3401" t="s">
        <v>3009</v>
      </c>
      <c r="G3401" s="4">
        <v>1</v>
      </c>
      <c r="H3401" t="s">
        <v>3131</v>
      </c>
    </row>
    <row r="3402" spans="1:8" x14ac:dyDescent="0.35">
      <c r="A3402" t="s">
        <v>1901</v>
      </c>
      <c r="B3402" t="s">
        <v>3002</v>
      </c>
      <c r="C3402">
        <v>1</v>
      </c>
      <c r="D3402">
        <v>-357.899</v>
      </c>
      <c r="E3402" t="s">
        <v>3006</v>
      </c>
      <c r="F3402" t="s">
        <v>3011</v>
      </c>
      <c r="G3402" s="4">
        <v>1</v>
      </c>
      <c r="H3402" t="s">
        <v>3132</v>
      </c>
    </row>
    <row r="3403" spans="1:8" x14ac:dyDescent="0.35">
      <c r="A3403" t="s">
        <v>1901</v>
      </c>
      <c r="B3403" t="s">
        <v>3002</v>
      </c>
      <c r="C3403">
        <v>1</v>
      </c>
      <c r="D3403">
        <v>-352.60199999999998</v>
      </c>
      <c r="E3403" t="s">
        <v>3003</v>
      </c>
      <c r="F3403" t="s">
        <v>3013</v>
      </c>
      <c r="G3403" s="4">
        <v>1</v>
      </c>
      <c r="H3403" t="s">
        <v>3133</v>
      </c>
    </row>
    <row r="3404" spans="1:8" x14ac:dyDescent="0.35">
      <c r="A3404" t="s">
        <v>1901</v>
      </c>
      <c r="B3404" t="s">
        <v>3002</v>
      </c>
      <c r="C3404">
        <v>1</v>
      </c>
      <c r="D3404">
        <v>-350.265999999999</v>
      </c>
      <c r="E3404" t="s">
        <v>3003</v>
      </c>
      <c r="F3404" t="s">
        <v>3004</v>
      </c>
      <c r="G3404" s="4">
        <v>1</v>
      </c>
      <c r="H3404" t="s">
        <v>3134</v>
      </c>
    </row>
    <row r="3405" spans="1:8" x14ac:dyDescent="0.35">
      <c r="A3405" t="s">
        <v>1901</v>
      </c>
      <c r="B3405" t="s">
        <v>3002</v>
      </c>
      <c r="C3405">
        <v>1</v>
      </c>
      <c r="D3405">
        <v>-349.03100000000001</v>
      </c>
      <c r="E3405" t="s">
        <v>3003</v>
      </c>
      <c r="F3405" t="s">
        <v>3037</v>
      </c>
      <c r="G3405" s="4">
        <v>1</v>
      </c>
      <c r="H3405" t="s">
        <v>3135</v>
      </c>
    </row>
    <row r="3406" spans="1:8" x14ac:dyDescent="0.35">
      <c r="A3406" t="s">
        <v>1901</v>
      </c>
      <c r="B3406" t="s">
        <v>3002</v>
      </c>
      <c r="C3406">
        <v>1</v>
      </c>
      <c r="D3406">
        <v>-345.260999999999</v>
      </c>
      <c r="E3406" t="s">
        <v>3006</v>
      </c>
      <c r="F3406" t="s">
        <v>3011</v>
      </c>
      <c r="G3406" s="4">
        <v>1</v>
      </c>
      <c r="H3406" t="s">
        <v>3136</v>
      </c>
    </row>
    <row r="3407" spans="1:8" x14ac:dyDescent="0.35">
      <c r="A3407" t="s">
        <v>1901</v>
      </c>
      <c r="B3407" t="s">
        <v>3002</v>
      </c>
      <c r="C3407">
        <v>1</v>
      </c>
      <c r="D3407">
        <v>-338.21100000000001</v>
      </c>
      <c r="E3407" t="s">
        <v>3006</v>
      </c>
      <c r="F3407" t="s">
        <v>3011</v>
      </c>
      <c r="G3407" s="4">
        <v>1</v>
      </c>
      <c r="H3407" t="s">
        <v>3137</v>
      </c>
    </row>
    <row r="3408" spans="1:8" x14ac:dyDescent="0.35">
      <c r="A3408" t="s">
        <v>1901</v>
      </c>
      <c r="B3408" t="s">
        <v>3002</v>
      </c>
      <c r="C3408">
        <v>1</v>
      </c>
      <c r="D3408">
        <v>-325.93599999999998</v>
      </c>
      <c r="E3408" t="s">
        <v>3006</v>
      </c>
      <c r="F3408" t="s">
        <v>3007</v>
      </c>
      <c r="G3408" s="4">
        <v>1</v>
      </c>
      <c r="H3408" t="s">
        <v>3138</v>
      </c>
    </row>
    <row r="3409" spans="1:8" x14ac:dyDescent="0.35">
      <c r="A3409" t="s">
        <v>1901</v>
      </c>
      <c r="B3409" t="s">
        <v>3002</v>
      </c>
      <c r="C3409">
        <v>1</v>
      </c>
      <c r="D3409">
        <v>-320.66399999999999</v>
      </c>
      <c r="E3409" t="s">
        <v>3003</v>
      </c>
      <c r="F3409" t="s">
        <v>3004</v>
      </c>
      <c r="G3409" s="4">
        <v>1</v>
      </c>
      <c r="H3409" t="s">
        <v>3139</v>
      </c>
    </row>
    <row r="3410" spans="1:8" x14ac:dyDescent="0.35">
      <c r="A3410" t="s">
        <v>1901</v>
      </c>
      <c r="B3410" t="s">
        <v>3002</v>
      </c>
      <c r="C3410">
        <v>1</v>
      </c>
      <c r="D3410">
        <v>-319.640999999999</v>
      </c>
      <c r="E3410" t="s">
        <v>3006</v>
      </c>
      <c r="F3410" t="s">
        <v>3011</v>
      </c>
      <c r="G3410" s="4">
        <v>1</v>
      </c>
      <c r="H3410" t="s">
        <v>2970</v>
      </c>
    </row>
    <row r="3411" spans="1:8" x14ac:dyDescent="0.35">
      <c r="A3411" t="s">
        <v>1901</v>
      </c>
      <c r="B3411" t="s">
        <v>3002</v>
      </c>
      <c r="C3411">
        <v>1</v>
      </c>
      <c r="D3411">
        <v>-302.76499999999999</v>
      </c>
      <c r="E3411" t="s">
        <v>3006</v>
      </c>
      <c r="F3411" t="s">
        <v>3016</v>
      </c>
      <c r="G3411" s="4">
        <v>1</v>
      </c>
      <c r="H3411" t="s">
        <v>3140</v>
      </c>
    </row>
    <row r="3412" spans="1:8" x14ac:dyDescent="0.35">
      <c r="A3412" t="s">
        <v>1901</v>
      </c>
      <c r="B3412" t="s">
        <v>3002</v>
      </c>
      <c r="C3412">
        <v>1</v>
      </c>
      <c r="D3412">
        <v>-302.73200000000003</v>
      </c>
      <c r="E3412" t="s">
        <v>3003</v>
      </c>
      <c r="F3412" t="s">
        <v>3013</v>
      </c>
      <c r="G3412" s="4">
        <v>1</v>
      </c>
      <c r="H3412" t="s">
        <v>3141</v>
      </c>
    </row>
    <row r="3413" spans="1:8" x14ac:dyDescent="0.35">
      <c r="A3413" t="s">
        <v>1901</v>
      </c>
      <c r="B3413" t="s">
        <v>3002</v>
      </c>
      <c r="C3413">
        <v>1</v>
      </c>
      <c r="D3413">
        <v>-301.19799999999998</v>
      </c>
      <c r="E3413" t="s">
        <v>3003</v>
      </c>
      <c r="F3413" t="s">
        <v>3009</v>
      </c>
      <c r="G3413" s="4">
        <v>1</v>
      </c>
      <c r="H3413" t="s">
        <v>3142</v>
      </c>
    </row>
    <row r="3414" spans="1:8" x14ac:dyDescent="0.35">
      <c r="A3414" t="s">
        <v>1901</v>
      </c>
      <c r="B3414" t="s">
        <v>3002</v>
      </c>
      <c r="C3414">
        <v>1</v>
      </c>
      <c r="D3414">
        <v>-288.39999999999998</v>
      </c>
      <c r="E3414" t="s">
        <v>3003</v>
      </c>
      <c r="F3414" t="s">
        <v>3004</v>
      </c>
      <c r="G3414" s="4">
        <v>1</v>
      </c>
      <c r="H3414" t="s">
        <v>3143</v>
      </c>
    </row>
    <row r="3415" spans="1:8" x14ac:dyDescent="0.35">
      <c r="A3415" t="s">
        <v>1901</v>
      </c>
      <c r="B3415" t="s">
        <v>3002</v>
      </c>
      <c r="C3415">
        <v>1</v>
      </c>
      <c r="D3415">
        <v>-286.510999999999</v>
      </c>
      <c r="E3415" t="s">
        <v>3006</v>
      </c>
      <c r="F3415" t="s">
        <v>3011</v>
      </c>
      <c r="G3415" s="4">
        <v>1</v>
      </c>
      <c r="H3415" t="s">
        <v>3144</v>
      </c>
    </row>
    <row r="3416" spans="1:8" x14ac:dyDescent="0.35">
      <c r="A3416" t="s">
        <v>1901</v>
      </c>
      <c r="B3416" t="s">
        <v>3002</v>
      </c>
      <c r="C3416">
        <v>1</v>
      </c>
      <c r="D3416">
        <v>-283.286</v>
      </c>
      <c r="E3416" t="s">
        <v>3003</v>
      </c>
      <c r="F3416" t="s">
        <v>3009</v>
      </c>
      <c r="G3416" s="4">
        <v>1</v>
      </c>
      <c r="H3416" t="s">
        <v>3145</v>
      </c>
    </row>
    <row r="3417" spans="1:8" x14ac:dyDescent="0.35">
      <c r="A3417" t="s">
        <v>1901</v>
      </c>
      <c r="B3417" t="s">
        <v>3002</v>
      </c>
      <c r="C3417">
        <v>1</v>
      </c>
      <c r="D3417">
        <v>-282.983</v>
      </c>
      <c r="E3417" t="s">
        <v>3006</v>
      </c>
      <c r="F3417" t="s">
        <v>3011</v>
      </c>
      <c r="G3417" s="4">
        <v>1</v>
      </c>
      <c r="H3417" t="s">
        <v>3146</v>
      </c>
    </row>
    <row r="3418" spans="1:8" x14ac:dyDescent="0.35">
      <c r="A3418" t="s">
        <v>1901</v>
      </c>
      <c r="B3418" t="s">
        <v>3002</v>
      </c>
      <c r="C3418">
        <v>1</v>
      </c>
      <c r="D3418">
        <v>-266.322</v>
      </c>
      <c r="E3418" t="s">
        <v>3006</v>
      </c>
      <c r="F3418" t="s">
        <v>3007</v>
      </c>
      <c r="G3418" s="4">
        <v>1</v>
      </c>
      <c r="H3418" t="s">
        <v>3147</v>
      </c>
    </row>
    <row r="3419" spans="1:8" x14ac:dyDescent="0.35">
      <c r="A3419" t="s">
        <v>1901</v>
      </c>
      <c r="B3419" t="s">
        <v>3002</v>
      </c>
      <c r="C3419">
        <v>1</v>
      </c>
      <c r="D3419">
        <v>-261.15199999999999</v>
      </c>
      <c r="E3419" t="s">
        <v>3006</v>
      </c>
      <c r="F3419" t="s">
        <v>3031</v>
      </c>
      <c r="G3419" s="4">
        <v>1</v>
      </c>
      <c r="H3419" t="s">
        <v>3148</v>
      </c>
    </row>
    <row r="3420" spans="1:8" x14ac:dyDescent="0.35">
      <c r="A3420" t="s">
        <v>1901</v>
      </c>
      <c r="B3420" t="s">
        <v>3002</v>
      </c>
      <c r="C3420">
        <v>1</v>
      </c>
      <c r="D3420">
        <v>-259.640999999999</v>
      </c>
      <c r="E3420" t="s">
        <v>3003</v>
      </c>
      <c r="F3420" t="s">
        <v>3004</v>
      </c>
      <c r="G3420" s="4">
        <v>1</v>
      </c>
      <c r="H3420" t="s">
        <v>3149</v>
      </c>
    </row>
    <row r="3421" spans="1:8" x14ac:dyDescent="0.35">
      <c r="A3421" t="s">
        <v>1901</v>
      </c>
      <c r="B3421" t="s">
        <v>3002</v>
      </c>
      <c r="C3421">
        <v>1</v>
      </c>
      <c r="D3421">
        <v>-257.93900000000002</v>
      </c>
      <c r="E3421" t="s">
        <v>3006</v>
      </c>
      <c r="F3421" t="s">
        <v>3011</v>
      </c>
      <c r="G3421" s="4">
        <v>1</v>
      </c>
      <c r="H3421" t="s">
        <v>3150</v>
      </c>
    </row>
    <row r="3422" spans="1:8" x14ac:dyDescent="0.35">
      <c r="A3422" t="s">
        <v>1901</v>
      </c>
      <c r="B3422" t="s">
        <v>3002</v>
      </c>
      <c r="C3422">
        <v>1</v>
      </c>
      <c r="D3422">
        <v>-245.77599999999899</v>
      </c>
      <c r="E3422" t="s">
        <v>3006</v>
      </c>
      <c r="F3422" t="s">
        <v>3031</v>
      </c>
      <c r="G3422" s="4">
        <v>1</v>
      </c>
      <c r="H3422" t="b">
        <v>1</v>
      </c>
    </row>
    <row r="3423" spans="1:8" x14ac:dyDescent="0.35">
      <c r="A3423" t="s">
        <v>1901</v>
      </c>
      <c r="B3423" t="s">
        <v>3002</v>
      </c>
      <c r="C3423">
        <v>1</v>
      </c>
      <c r="D3423">
        <v>-244.11199999999999</v>
      </c>
      <c r="E3423" t="s">
        <v>3006</v>
      </c>
      <c r="F3423" t="s">
        <v>3011</v>
      </c>
      <c r="G3423" s="4">
        <v>1</v>
      </c>
      <c r="H3423" t="s">
        <v>3151</v>
      </c>
    </row>
    <row r="3424" spans="1:8" x14ac:dyDescent="0.35">
      <c r="A3424" t="s">
        <v>1901</v>
      </c>
      <c r="B3424" t="s">
        <v>3002</v>
      </c>
      <c r="C3424">
        <v>1</v>
      </c>
      <c r="D3424">
        <v>-238.845</v>
      </c>
      <c r="E3424" t="s">
        <v>3006</v>
      </c>
      <c r="F3424" t="s">
        <v>3007</v>
      </c>
      <c r="G3424" s="4">
        <v>1</v>
      </c>
      <c r="H3424" t="s">
        <v>3152</v>
      </c>
    </row>
    <row r="3425" spans="1:8" x14ac:dyDescent="0.35">
      <c r="A3425" t="s">
        <v>1901</v>
      </c>
      <c r="B3425" t="s">
        <v>3002</v>
      </c>
      <c r="C3425">
        <v>1</v>
      </c>
      <c r="D3425">
        <v>-234.87099999999899</v>
      </c>
      <c r="E3425" t="s">
        <v>3003</v>
      </c>
      <c r="F3425" t="s">
        <v>3013</v>
      </c>
      <c r="G3425" s="4">
        <v>1</v>
      </c>
      <c r="H3425" t="s">
        <v>3153</v>
      </c>
    </row>
    <row r="3426" spans="1:8" x14ac:dyDescent="0.35">
      <c r="A3426" t="s">
        <v>1901</v>
      </c>
      <c r="B3426" t="s">
        <v>3002</v>
      </c>
      <c r="C3426">
        <v>1</v>
      </c>
      <c r="D3426">
        <v>-234.357</v>
      </c>
      <c r="E3426" t="s">
        <v>3006</v>
      </c>
      <c r="F3426" t="s">
        <v>3011</v>
      </c>
      <c r="G3426" s="4">
        <v>1</v>
      </c>
      <c r="H3426" t="s">
        <v>3154</v>
      </c>
    </row>
    <row r="3427" spans="1:8" x14ac:dyDescent="0.35">
      <c r="A3427" t="s">
        <v>1901</v>
      </c>
      <c r="B3427" t="s">
        <v>3002</v>
      </c>
      <c r="C3427">
        <v>1</v>
      </c>
      <c r="D3427">
        <v>-221.53599999999901</v>
      </c>
      <c r="E3427" t="s">
        <v>3006</v>
      </c>
      <c r="F3427" t="s">
        <v>3031</v>
      </c>
      <c r="G3427" s="4">
        <v>1</v>
      </c>
      <c r="H3427" t="s">
        <v>3155</v>
      </c>
    </row>
    <row r="3428" spans="1:8" x14ac:dyDescent="0.35">
      <c r="A3428" t="s">
        <v>1901</v>
      </c>
      <c r="B3428" t="s">
        <v>3002</v>
      </c>
      <c r="C3428">
        <v>1</v>
      </c>
      <c r="D3428">
        <v>-219.03099999999901</v>
      </c>
      <c r="E3428" t="s">
        <v>3003</v>
      </c>
      <c r="F3428" t="s">
        <v>3037</v>
      </c>
      <c r="G3428" s="4">
        <v>1</v>
      </c>
      <c r="H3428" t="s">
        <v>3156</v>
      </c>
    </row>
    <row r="3429" spans="1:8" x14ac:dyDescent="0.35">
      <c r="A3429" t="s">
        <v>1901</v>
      </c>
      <c r="B3429" t="s">
        <v>3002</v>
      </c>
      <c r="C3429">
        <v>1</v>
      </c>
      <c r="D3429">
        <v>-212.095</v>
      </c>
      <c r="E3429" t="s">
        <v>3006</v>
      </c>
      <c r="F3429" t="s">
        <v>3011</v>
      </c>
      <c r="G3429" s="4">
        <v>1</v>
      </c>
      <c r="H3429" t="s">
        <v>3157</v>
      </c>
    </row>
    <row r="3430" spans="1:8" x14ac:dyDescent="0.35">
      <c r="A3430" t="s">
        <v>1901</v>
      </c>
      <c r="B3430" t="s">
        <v>3002</v>
      </c>
      <c r="C3430">
        <v>1</v>
      </c>
      <c r="D3430">
        <v>-210.072</v>
      </c>
      <c r="E3430" t="s">
        <v>3003</v>
      </c>
      <c r="F3430" t="s">
        <v>3004</v>
      </c>
      <c r="G3430" s="4">
        <v>1</v>
      </c>
      <c r="H3430" t="s">
        <v>3158</v>
      </c>
    </row>
    <row r="3431" spans="1:8" x14ac:dyDescent="0.35">
      <c r="A3431" t="s">
        <v>1901</v>
      </c>
      <c r="B3431" t="s">
        <v>3002</v>
      </c>
      <c r="C3431">
        <v>1</v>
      </c>
      <c r="D3431">
        <v>-209.92400000000001</v>
      </c>
      <c r="E3431" t="s">
        <v>3006</v>
      </c>
      <c r="F3431" t="s">
        <v>3011</v>
      </c>
      <c r="G3431" s="4">
        <v>1</v>
      </c>
      <c r="H3431" t="s">
        <v>3159</v>
      </c>
    </row>
    <row r="3432" spans="1:8" x14ac:dyDescent="0.35">
      <c r="A3432" t="s">
        <v>1901</v>
      </c>
      <c r="B3432" t="s">
        <v>3002</v>
      </c>
      <c r="C3432">
        <v>1</v>
      </c>
      <c r="D3432">
        <v>-203.07900000000001</v>
      </c>
      <c r="E3432" t="s">
        <v>3006</v>
      </c>
      <c r="F3432" t="s">
        <v>3011</v>
      </c>
      <c r="G3432" s="4">
        <v>1</v>
      </c>
      <c r="H3432" t="s">
        <v>3160</v>
      </c>
    </row>
    <row r="3433" spans="1:8" x14ac:dyDescent="0.35">
      <c r="A3433" t="s">
        <v>1901</v>
      </c>
      <c r="B3433" t="s">
        <v>3002</v>
      </c>
      <c r="C3433">
        <v>1</v>
      </c>
      <c r="D3433">
        <v>-199.369</v>
      </c>
      <c r="E3433" t="s">
        <v>3006</v>
      </c>
      <c r="F3433" t="s">
        <v>3011</v>
      </c>
      <c r="G3433" s="4">
        <v>1</v>
      </c>
      <c r="H3433" t="s">
        <v>3161</v>
      </c>
    </row>
    <row r="3434" spans="1:8" x14ac:dyDescent="0.35">
      <c r="A3434" t="s">
        <v>1901</v>
      </c>
      <c r="B3434" t="s">
        <v>3002</v>
      </c>
      <c r="C3434">
        <v>1</v>
      </c>
      <c r="D3434">
        <v>-197.417</v>
      </c>
      <c r="E3434" t="s">
        <v>3006</v>
      </c>
      <c r="F3434" t="s">
        <v>3031</v>
      </c>
      <c r="G3434" s="4">
        <v>1</v>
      </c>
      <c r="H3434" t="s">
        <v>3162</v>
      </c>
    </row>
    <row r="3435" spans="1:8" x14ac:dyDescent="0.35">
      <c r="A3435" t="s">
        <v>1901</v>
      </c>
      <c r="B3435" t="s">
        <v>3002</v>
      </c>
      <c r="C3435">
        <v>1</v>
      </c>
      <c r="D3435">
        <v>-191.66299999999899</v>
      </c>
      <c r="E3435" t="s">
        <v>3006</v>
      </c>
      <c r="F3435" t="s">
        <v>3007</v>
      </c>
      <c r="G3435" s="4">
        <v>1</v>
      </c>
      <c r="H3435" t="s">
        <v>3163</v>
      </c>
    </row>
    <row r="3436" spans="1:8" x14ac:dyDescent="0.35">
      <c r="A3436" t="s">
        <v>1901</v>
      </c>
      <c r="B3436" t="s">
        <v>3002</v>
      </c>
      <c r="C3436">
        <v>1</v>
      </c>
      <c r="D3436">
        <v>-190.935</v>
      </c>
      <c r="E3436" t="s">
        <v>3003</v>
      </c>
      <c r="F3436" t="s">
        <v>3013</v>
      </c>
      <c r="G3436" s="4">
        <v>1</v>
      </c>
      <c r="H3436" t="s">
        <v>3164</v>
      </c>
    </row>
    <row r="3437" spans="1:8" x14ac:dyDescent="0.35">
      <c r="A3437" t="s">
        <v>1901</v>
      </c>
      <c r="B3437" t="s">
        <v>3002</v>
      </c>
      <c r="C3437">
        <v>1</v>
      </c>
      <c r="D3437">
        <v>-190.75099999999901</v>
      </c>
      <c r="E3437" t="s">
        <v>3003</v>
      </c>
      <c r="F3437" t="s">
        <v>3004</v>
      </c>
      <c r="G3437" s="4">
        <v>1</v>
      </c>
      <c r="H3437" t="s">
        <v>3165</v>
      </c>
    </row>
    <row r="3438" spans="1:8" x14ac:dyDescent="0.35">
      <c r="A3438" t="s">
        <v>1901</v>
      </c>
      <c r="B3438" t="s">
        <v>3002</v>
      </c>
      <c r="C3438">
        <v>1</v>
      </c>
      <c r="D3438">
        <v>-181.73699999999999</v>
      </c>
      <c r="E3438" t="s">
        <v>3006</v>
      </c>
      <c r="F3438" t="s">
        <v>3011</v>
      </c>
      <c r="G3438" s="4">
        <v>1</v>
      </c>
      <c r="H3438" t="s">
        <v>55</v>
      </c>
    </row>
    <row r="3439" spans="1:8" x14ac:dyDescent="0.35">
      <c r="A3439" t="s">
        <v>1901</v>
      </c>
      <c r="B3439" t="s">
        <v>3002</v>
      </c>
      <c r="C3439">
        <v>1</v>
      </c>
      <c r="D3439">
        <v>-178.852</v>
      </c>
      <c r="E3439" t="s">
        <v>3006</v>
      </c>
      <c r="F3439" t="s">
        <v>3007</v>
      </c>
      <c r="G3439" s="4">
        <v>1</v>
      </c>
      <c r="H3439" t="s">
        <v>3166</v>
      </c>
    </row>
    <row r="3440" spans="1:8" x14ac:dyDescent="0.35">
      <c r="A3440" t="s">
        <v>1901</v>
      </c>
      <c r="B3440" t="s">
        <v>3002</v>
      </c>
      <c r="C3440">
        <v>1</v>
      </c>
      <c r="D3440">
        <v>-172.92099999999999</v>
      </c>
      <c r="E3440" t="s">
        <v>3006</v>
      </c>
      <c r="F3440" t="s">
        <v>3016</v>
      </c>
      <c r="G3440" s="4">
        <v>1</v>
      </c>
      <c r="H3440" t="s">
        <v>501</v>
      </c>
    </row>
    <row r="3441" spans="1:8" x14ac:dyDescent="0.35">
      <c r="A3441" t="s">
        <v>1901</v>
      </c>
      <c r="B3441" t="s">
        <v>3002</v>
      </c>
      <c r="C3441">
        <v>1</v>
      </c>
      <c r="D3441">
        <v>-171.70599999999999</v>
      </c>
      <c r="E3441" t="s">
        <v>3006</v>
      </c>
      <c r="F3441" t="s">
        <v>3011</v>
      </c>
      <c r="G3441" s="4">
        <v>1</v>
      </c>
      <c r="H3441" t="s">
        <v>3167</v>
      </c>
    </row>
    <row r="3442" spans="1:8" x14ac:dyDescent="0.35">
      <c r="A3442" t="s">
        <v>1901</v>
      </c>
      <c r="B3442" t="s">
        <v>3002</v>
      </c>
      <c r="C3442">
        <v>1</v>
      </c>
      <c r="D3442">
        <v>-165.304</v>
      </c>
      <c r="E3442" t="s">
        <v>3006</v>
      </c>
      <c r="F3442" t="s">
        <v>3031</v>
      </c>
      <c r="G3442" s="4">
        <v>1</v>
      </c>
      <c r="H3442" t="s">
        <v>3168</v>
      </c>
    </row>
    <row r="3443" spans="1:8" x14ac:dyDescent="0.35">
      <c r="A3443" t="s">
        <v>1901</v>
      </c>
      <c r="B3443" t="s">
        <v>3002</v>
      </c>
      <c r="C3443">
        <v>1</v>
      </c>
      <c r="D3443">
        <v>-162.768</v>
      </c>
      <c r="E3443" t="s">
        <v>3006</v>
      </c>
      <c r="F3443" t="s">
        <v>3031</v>
      </c>
      <c r="G3443" s="4">
        <v>1</v>
      </c>
      <c r="H3443" t="s">
        <v>3169</v>
      </c>
    </row>
    <row r="3444" spans="1:8" x14ac:dyDescent="0.35">
      <c r="A3444" t="s">
        <v>1901</v>
      </c>
      <c r="B3444" t="s">
        <v>3002</v>
      </c>
      <c r="C3444">
        <v>1</v>
      </c>
      <c r="D3444">
        <v>-155.31899999999999</v>
      </c>
      <c r="E3444" t="s">
        <v>3006</v>
      </c>
      <c r="F3444" t="s">
        <v>3011</v>
      </c>
      <c r="G3444" s="4">
        <v>1</v>
      </c>
      <c r="H3444" t="s">
        <v>3170</v>
      </c>
    </row>
    <row r="3445" spans="1:8" x14ac:dyDescent="0.35">
      <c r="A3445" t="s">
        <v>1901</v>
      </c>
      <c r="B3445" t="s">
        <v>3002</v>
      </c>
      <c r="C3445">
        <v>1</v>
      </c>
      <c r="D3445">
        <v>-153.696</v>
      </c>
      <c r="E3445" t="s">
        <v>3003</v>
      </c>
      <c r="F3445" t="s">
        <v>3004</v>
      </c>
      <c r="G3445" s="4">
        <v>1</v>
      </c>
      <c r="H3445" t="s">
        <v>3171</v>
      </c>
    </row>
    <row r="3446" spans="1:8" x14ac:dyDescent="0.35">
      <c r="A3446" t="s">
        <v>1901</v>
      </c>
      <c r="B3446" t="s">
        <v>3002</v>
      </c>
      <c r="C3446">
        <v>1</v>
      </c>
      <c r="D3446">
        <v>-148.08799999999999</v>
      </c>
      <c r="E3446" t="s">
        <v>3006</v>
      </c>
      <c r="F3446" t="s">
        <v>3007</v>
      </c>
      <c r="G3446" s="4">
        <v>1</v>
      </c>
      <c r="H3446" t="s">
        <v>3172</v>
      </c>
    </row>
    <row r="3447" spans="1:8" x14ac:dyDescent="0.35">
      <c r="A3447" t="s">
        <v>1901</v>
      </c>
      <c r="B3447" t="s">
        <v>3002</v>
      </c>
      <c r="C3447">
        <v>1</v>
      </c>
      <c r="D3447">
        <v>-143.45500000000001</v>
      </c>
      <c r="E3447" t="s">
        <v>3006</v>
      </c>
      <c r="F3447" t="s">
        <v>3011</v>
      </c>
      <c r="G3447" s="4">
        <v>1</v>
      </c>
      <c r="H3447" t="s">
        <v>717</v>
      </c>
    </row>
    <row r="3448" spans="1:8" x14ac:dyDescent="0.35">
      <c r="A3448" t="s">
        <v>1901</v>
      </c>
      <c r="B3448" t="s">
        <v>3002</v>
      </c>
      <c r="C3448">
        <v>1</v>
      </c>
      <c r="D3448">
        <v>-142.399</v>
      </c>
      <c r="E3448" t="s">
        <v>3006</v>
      </c>
      <c r="F3448" t="s">
        <v>3016</v>
      </c>
      <c r="G3448" s="4">
        <v>1</v>
      </c>
      <c r="H3448" t="b">
        <v>1</v>
      </c>
    </row>
    <row r="3449" spans="1:8" x14ac:dyDescent="0.35">
      <c r="A3449" t="s">
        <v>1901</v>
      </c>
      <c r="B3449" t="s">
        <v>3002</v>
      </c>
      <c r="C3449">
        <v>1</v>
      </c>
      <c r="D3449">
        <v>-139.86199999999999</v>
      </c>
      <c r="E3449" t="s">
        <v>3003</v>
      </c>
      <c r="F3449" t="s">
        <v>3013</v>
      </c>
      <c r="G3449" s="4">
        <v>1</v>
      </c>
      <c r="H3449" t="s">
        <v>55</v>
      </c>
    </row>
    <row r="3450" spans="1:8" x14ac:dyDescent="0.35">
      <c r="A3450" t="s">
        <v>1901</v>
      </c>
      <c r="B3450" t="s">
        <v>3002</v>
      </c>
      <c r="C3450">
        <v>1</v>
      </c>
      <c r="D3450">
        <v>-138.90600000000001</v>
      </c>
      <c r="E3450" t="s">
        <v>3006</v>
      </c>
      <c r="F3450" t="s">
        <v>3011</v>
      </c>
      <c r="G3450" s="4">
        <v>1</v>
      </c>
      <c r="H3450" t="s">
        <v>3173</v>
      </c>
    </row>
    <row r="3451" spans="1:8" x14ac:dyDescent="0.35">
      <c r="A3451" t="s">
        <v>1901</v>
      </c>
      <c r="B3451" t="s">
        <v>3002</v>
      </c>
      <c r="C3451">
        <v>1</v>
      </c>
      <c r="D3451">
        <v>-136.381</v>
      </c>
      <c r="E3451" t="s">
        <v>3003</v>
      </c>
      <c r="F3451" t="s">
        <v>3037</v>
      </c>
      <c r="G3451" s="4">
        <v>1</v>
      </c>
      <c r="H3451" t="s">
        <v>1150</v>
      </c>
    </row>
    <row r="3452" spans="1:8" x14ac:dyDescent="0.35">
      <c r="A3452" t="s">
        <v>1901</v>
      </c>
      <c r="B3452" t="s">
        <v>3002</v>
      </c>
      <c r="C3452">
        <v>1</v>
      </c>
      <c r="D3452">
        <v>-135.53399999999999</v>
      </c>
      <c r="E3452" t="s">
        <v>3003</v>
      </c>
      <c r="F3452" t="s">
        <v>3004</v>
      </c>
      <c r="G3452" s="4">
        <v>1</v>
      </c>
      <c r="H3452" t="s">
        <v>3174</v>
      </c>
    </row>
    <row r="3453" spans="1:8" x14ac:dyDescent="0.35">
      <c r="A3453" t="s">
        <v>1901</v>
      </c>
      <c r="B3453" t="s">
        <v>3002</v>
      </c>
      <c r="C3453">
        <v>1</v>
      </c>
      <c r="D3453">
        <v>-134.18600000000001</v>
      </c>
      <c r="E3453" t="s">
        <v>3003</v>
      </c>
      <c r="F3453" t="s">
        <v>3009</v>
      </c>
      <c r="G3453" s="4">
        <v>1</v>
      </c>
      <c r="H3453" t="s">
        <v>55</v>
      </c>
    </row>
    <row r="3454" spans="1:8" x14ac:dyDescent="0.35">
      <c r="A3454" t="s">
        <v>1901</v>
      </c>
      <c r="B3454" t="s">
        <v>3002</v>
      </c>
      <c r="C3454">
        <v>1</v>
      </c>
      <c r="D3454">
        <v>-132.101</v>
      </c>
      <c r="E3454" t="s">
        <v>3006</v>
      </c>
      <c r="F3454" t="s">
        <v>3011</v>
      </c>
      <c r="G3454" s="4">
        <v>1</v>
      </c>
      <c r="H3454" t="s">
        <v>3175</v>
      </c>
    </row>
    <row r="3455" spans="1:8" x14ac:dyDescent="0.35">
      <c r="A3455" t="s">
        <v>1901</v>
      </c>
      <c r="B3455" t="s">
        <v>3002</v>
      </c>
      <c r="C3455">
        <v>1</v>
      </c>
      <c r="D3455">
        <v>-129.85</v>
      </c>
      <c r="E3455" t="s">
        <v>3006</v>
      </c>
      <c r="F3455" t="s">
        <v>3011</v>
      </c>
      <c r="G3455" s="4">
        <v>1</v>
      </c>
      <c r="H3455" t="s">
        <v>3176</v>
      </c>
    </row>
    <row r="3456" spans="1:8" x14ac:dyDescent="0.35">
      <c r="A3456" t="s">
        <v>1901</v>
      </c>
      <c r="B3456" t="s">
        <v>3002</v>
      </c>
      <c r="C3456">
        <v>1</v>
      </c>
      <c r="D3456">
        <v>-115.863999999999</v>
      </c>
      <c r="E3456" t="s">
        <v>3003</v>
      </c>
      <c r="F3456" t="s">
        <v>3004</v>
      </c>
      <c r="G3456" s="4">
        <v>1</v>
      </c>
      <c r="H3456" t="s">
        <v>3177</v>
      </c>
    </row>
    <row r="3457" spans="1:8" x14ac:dyDescent="0.35">
      <c r="A3457" t="s">
        <v>1901</v>
      </c>
      <c r="B3457" t="s">
        <v>3002</v>
      </c>
      <c r="C3457">
        <v>1</v>
      </c>
      <c r="D3457">
        <v>-115.262999999999</v>
      </c>
      <c r="E3457" t="s">
        <v>3003</v>
      </c>
      <c r="F3457" t="s">
        <v>3009</v>
      </c>
      <c r="G3457" s="4">
        <v>1</v>
      </c>
      <c r="H3457" t="s">
        <v>2007</v>
      </c>
    </row>
    <row r="3458" spans="1:8" x14ac:dyDescent="0.35">
      <c r="A3458" t="s">
        <v>1901</v>
      </c>
      <c r="B3458" t="s">
        <v>3002</v>
      </c>
      <c r="C3458">
        <v>1</v>
      </c>
      <c r="D3458">
        <v>-108.652</v>
      </c>
      <c r="E3458" t="s">
        <v>3006</v>
      </c>
      <c r="F3458" t="s">
        <v>3007</v>
      </c>
      <c r="G3458" s="4">
        <v>1</v>
      </c>
      <c r="H3458" t="s">
        <v>3178</v>
      </c>
    </row>
    <row r="3459" spans="1:8" x14ac:dyDescent="0.35">
      <c r="A3459" t="s">
        <v>1901</v>
      </c>
      <c r="B3459" t="s">
        <v>3002</v>
      </c>
      <c r="C3459">
        <v>1</v>
      </c>
      <c r="D3459">
        <v>-108.637</v>
      </c>
      <c r="E3459" t="s">
        <v>3003</v>
      </c>
      <c r="F3459" t="s">
        <v>3013</v>
      </c>
      <c r="G3459" s="4">
        <v>1</v>
      </c>
      <c r="H3459" t="s">
        <v>3179</v>
      </c>
    </row>
    <row r="3460" spans="1:8" x14ac:dyDescent="0.35">
      <c r="A3460" t="s">
        <v>1901</v>
      </c>
      <c r="B3460" t="s">
        <v>3002</v>
      </c>
      <c r="C3460">
        <v>1</v>
      </c>
      <c r="D3460">
        <v>-100.66</v>
      </c>
      <c r="E3460" t="s">
        <v>3006</v>
      </c>
      <c r="F3460" t="s">
        <v>3007</v>
      </c>
      <c r="G3460" s="4">
        <v>1</v>
      </c>
      <c r="H3460" t="s">
        <v>3180</v>
      </c>
    </row>
    <row r="3461" spans="1:8" x14ac:dyDescent="0.35">
      <c r="A3461" t="s">
        <v>1901</v>
      </c>
      <c r="B3461" t="s">
        <v>3002</v>
      </c>
      <c r="C3461">
        <v>1</v>
      </c>
      <c r="D3461">
        <v>-95.965000000000003</v>
      </c>
      <c r="E3461" t="s">
        <v>3006</v>
      </c>
      <c r="F3461" t="s">
        <v>3007</v>
      </c>
      <c r="G3461" s="4">
        <v>1</v>
      </c>
      <c r="H3461" t="s">
        <v>3181</v>
      </c>
    </row>
    <row r="3462" spans="1:8" x14ac:dyDescent="0.35">
      <c r="A3462" t="s">
        <v>1901</v>
      </c>
      <c r="B3462" t="s">
        <v>3002</v>
      </c>
      <c r="C3462">
        <v>1</v>
      </c>
      <c r="D3462">
        <v>-92.843999999999994</v>
      </c>
      <c r="E3462" t="s">
        <v>3003</v>
      </c>
      <c r="F3462" t="s">
        <v>3004</v>
      </c>
      <c r="G3462" s="4">
        <v>1</v>
      </c>
      <c r="H3462" t="s">
        <v>3182</v>
      </c>
    </row>
    <row r="3463" spans="1:8" x14ac:dyDescent="0.35">
      <c r="A3463" t="s">
        <v>1901</v>
      </c>
      <c r="B3463" t="s">
        <v>3002</v>
      </c>
      <c r="C3463">
        <v>1</v>
      </c>
      <c r="D3463">
        <v>-89.872999999999905</v>
      </c>
      <c r="E3463" t="s">
        <v>3006</v>
      </c>
      <c r="F3463" t="s">
        <v>3011</v>
      </c>
      <c r="G3463" s="4">
        <v>1</v>
      </c>
      <c r="H3463" t="s">
        <v>3183</v>
      </c>
    </row>
    <row r="3464" spans="1:8" x14ac:dyDescent="0.35">
      <c r="A3464" t="s">
        <v>1901</v>
      </c>
      <c r="B3464" t="s">
        <v>3002</v>
      </c>
      <c r="C3464">
        <v>1</v>
      </c>
      <c r="D3464">
        <v>-84.468999999999994</v>
      </c>
      <c r="E3464" t="s">
        <v>3006</v>
      </c>
      <c r="F3464" t="s">
        <v>3011</v>
      </c>
      <c r="G3464" s="4">
        <v>1</v>
      </c>
      <c r="H3464" t="s">
        <v>3184</v>
      </c>
    </row>
    <row r="3465" spans="1:8" x14ac:dyDescent="0.35">
      <c r="A3465" t="s">
        <v>1901</v>
      </c>
      <c r="B3465" t="s">
        <v>3002</v>
      </c>
      <c r="C3465">
        <v>1</v>
      </c>
      <c r="D3465">
        <v>-81.055999999999997</v>
      </c>
      <c r="E3465" t="s">
        <v>3006</v>
      </c>
      <c r="F3465" t="s">
        <v>3031</v>
      </c>
      <c r="G3465" s="4">
        <v>1</v>
      </c>
      <c r="H3465" t="s">
        <v>3185</v>
      </c>
    </row>
    <row r="3466" spans="1:8" x14ac:dyDescent="0.35">
      <c r="A3466" t="s">
        <v>1901</v>
      </c>
      <c r="B3466" t="s">
        <v>3002</v>
      </c>
      <c r="C3466">
        <v>1</v>
      </c>
      <c r="D3466">
        <v>-79.569999999999993</v>
      </c>
      <c r="E3466" t="s">
        <v>3003</v>
      </c>
      <c r="F3466" t="s">
        <v>3013</v>
      </c>
      <c r="G3466" s="4">
        <v>1</v>
      </c>
      <c r="H3466" t="s">
        <v>3186</v>
      </c>
    </row>
    <row r="3467" spans="1:8" x14ac:dyDescent="0.35">
      <c r="A3467" t="s">
        <v>1901</v>
      </c>
      <c r="B3467" t="s">
        <v>3002</v>
      </c>
      <c r="C3467">
        <v>1</v>
      </c>
      <c r="D3467">
        <v>-79.471000000000004</v>
      </c>
      <c r="E3467" t="s">
        <v>3006</v>
      </c>
      <c r="F3467" t="s">
        <v>3016</v>
      </c>
      <c r="G3467" s="4">
        <v>1</v>
      </c>
      <c r="H3467" t="s">
        <v>3187</v>
      </c>
    </row>
    <row r="3468" spans="1:8" x14ac:dyDescent="0.35">
      <c r="A3468" t="s">
        <v>1901</v>
      </c>
      <c r="B3468" t="s">
        <v>3002</v>
      </c>
      <c r="C3468">
        <v>1</v>
      </c>
      <c r="D3468">
        <v>11.628</v>
      </c>
      <c r="E3468" t="s">
        <v>3006</v>
      </c>
      <c r="F3468" t="s">
        <v>3007</v>
      </c>
      <c r="G3468" s="4">
        <v>3</v>
      </c>
      <c r="H3468" t="s">
        <v>3188</v>
      </c>
    </row>
    <row r="3469" spans="1:8" x14ac:dyDescent="0.35">
      <c r="A3469" t="s">
        <v>1901</v>
      </c>
      <c r="B3469" t="s">
        <v>3002</v>
      </c>
      <c r="C3469">
        <v>1</v>
      </c>
      <c r="D3469">
        <v>101.488999999999</v>
      </c>
      <c r="E3469" t="s">
        <v>3006</v>
      </c>
      <c r="F3469" t="s">
        <v>3011</v>
      </c>
      <c r="G3469" s="4">
        <v>4</v>
      </c>
      <c r="H3469" t="s">
        <v>142</v>
      </c>
    </row>
    <row r="3470" spans="1:8" x14ac:dyDescent="0.35">
      <c r="A3470" t="s">
        <v>1901</v>
      </c>
      <c r="B3470" t="s">
        <v>3002</v>
      </c>
      <c r="C3470">
        <v>1</v>
      </c>
      <c r="D3470">
        <v>111.31299999999899</v>
      </c>
      <c r="E3470" t="s">
        <v>3006</v>
      </c>
      <c r="F3470" t="s">
        <v>3011</v>
      </c>
      <c r="G3470" s="4">
        <v>4</v>
      </c>
      <c r="H3470" t="s">
        <v>3189</v>
      </c>
    </row>
    <row r="3471" spans="1:8" x14ac:dyDescent="0.35">
      <c r="A3471" t="s">
        <v>1901</v>
      </c>
      <c r="B3471" t="s">
        <v>3002</v>
      </c>
      <c r="C3471">
        <v>1</v>
      </c>
      <c r="D3471">
        <v>122.956</v>
      </c>
      <c r="E3471" t="s">
        <v>3006</v>
      </c>
      <c r="F3471" t="s">
        <v>3007</v>
      </c>
      <c r="G3471" s="4">
        <v>3</v>
      </c>
      <c r="H3471" t="s">
        <v>3190</v>
      </c>
    </row>
    <row r="3472" spans="1:8" x14ac:dyDescent="0.35">
      <c r="A3472" t="s">
        <v>1901</v>
      </c>
      <c r="B3472" t="s">
        <v>3002</v>
      </c>
      <c r="C3472">
        <v>1</v>
      </c>
      <c r="D3472">
        <v>145.71299999999999</v>
      </c>
      <c r="E3472" t="s">
        <v>3006</v>
      </c>
      <c r="F3472" t="s">
        <v>3011</v>
      </c>
      <c r="G3472" s="4">
        <v>4</v>
      </c>
      <c r="H3472" t="s">
        <v>3191</v>
      </c>
    </row>
    <row r="3473" spans="1:8" x14ac:dyDescent="0.35">
      <c r="A3473" t="s">
        <v>1901</v>
      </c>
      <c r="B3473" t="s">
        <v>3002</v>
      </c>
      <c r="C3473">
        <v>1</v>
      </c>
      <c r="D3473">
        <v>169.90199999999999</v>
      </c>
      <c r="E3473" t="s">
        <v>3003</v>
      </c>
      <c r="F3473" t="s">
        <v>3013</v>
      </c>
      <c r="G3473" s="4">
        <v>1</v>
      </c>
      <c r="H3473" t="s">
        <v>3192</v>
      </c>
    </row>
    <row r="3474" spans="1:8" x14ac:dyDescent="0.35">
      <c r="A3474" t="s">
        <v>1901</v>
      </c>
      <c r="B3474" t="s">
        <v>3002</v>
      </c>
      <c r="C3474">
        <v>1</v>
      </c>
      <c r="D3474">
        <v>181.36799999999999</v>
      </c>
      <c r="E3474" t="s">
        <v>3006</v>
      </c>
      <c r="F3474" t="s">
        <v>3011</v>
      </c>
      <c r="G3474" s="4">
        <v>4</v>
      </c>
      <c r="H3474" t="s">
        <v>1421</v>
      </c>
    </row>
    <row r="3475" spans="1:8" x14ac:dyDescent="0.35">
      <c r="A3475" t="s">
        <v>1901</v>
      </c>
      <c r="B3475" t="s">
        <v>3002</v>
      </c>
      <c r="C3475">
        <v>1</v>
      </c>
      <c r="D3475">
        <v>182.57599999999999</v>
      </c>
      <c r="E3475" t="s">
        <v>3003</v>
      </c>
      <c r="F3475" t="s">
        <v>3004</v>
      </c>
      <c r="G3475" s="4">
        <v>2</v>
      </c>
      <c r="H3475" t="s">
        <v>3193</v>
      </c>
    </row>
    <row r="3476" spans="1:8" x14ac:dyDescent="0.35">
      <c r="A3476" t="s">
        <v>1901</v>
      </c>
      <c r="B3476" t="s">
        <v>3002</v>
      </c>
      <c r="C3476">
        <v>1</v>
      </c>
      <c r="D3476">
        <v>188.15299999999999</v>
      </c>
      <c r="E3476" t="s">
        <v>3006</v>
      </c>
      <c r="F3476" t="s">
        <v>3016</v>
      </c>
      <c r="G3476" s="4">
        <v>1</v>
      </c>
      <c r="H3476" t="s">
        <v>3194</v>
      </c>
    </row>
    <row r="3477" spans="1:8" x14ac:dyDescent="0.35">
      <c r="A3477" t="s">
        <v>1901</v>
      </c>
      <c r="B3477" t="s">
        <v>3002</v>
      </c>
      <c r="C3477">
        <v>1</v>
      </c>
      <c r="D3477">
        <v>200.00399999999999</v>
      </c>
      <c r="E3477" t="s">
        <v>3006</v>
      </c>
      <c r="F3477" t="s">
        <v>3007</v>
      </c>
      <c r="G3477" s="4">
        <v>3</v>
      </c>
      <c r="H3477" t="s">
        <v>3195</v>
      </c>
    </row>
    <row r="3478" spans="1:8" x14ac:dyDescent="0.35">
      <c r="A3478" t="s">
        <v>1901</v>
      </c>
      <c r="B3478" t="s">
        <v>3002</v>
      </c>
      <c r="C3478">
        <v>1</v>
      </c>
      <c r="D3478">
        <v>202.87899999999999</v>
      </c>
      <c r="E3478" t="s">
        <v>3003</v>
      </c>
      <c r="F3478" t="s">
        <v>3037</v>
      </c>
      <c r="G3478" s="4">
        <v>3</v>
      </c>
      <c r="H3478" t="s">
        <v>3196</v>
      </c>
    </row>
    <row r="3479" spans="1:8" x14ac:dyDescent="0.35">
      <c r="A3479" t="s">
        <v>1901</v>
      </c>
      <c r="B3479" t="s">
        <v>3002</v>
      </c>
      <c r="C3479">
        <v>1</v>
      </c>
      <c r="D3479">
        <v>204.233</v>
      </c>
      <c r="E3479" t="s">
        <v>3006</v>
      </c>
      <c r="F3479" t="s">
        <v>3011</v>
      </c>
      <c r="G3479" s="4">
        <v>4</v>
      </c>
      <c r="H3479" t="s">
        <v>3197</v>
      </c>
    </row>
    <row r="3480" spans="1:8" x14ac:dyDescent="0.35">
      <c r="A3480" t="s">
        <v>1901</v>
      </c>
      <c r="B3480" t="s">
        <v>3002</v>
      </c>
      <c r="C3480">
        <v>1</v>
      </c>
      <c r="D3480">
        <v>221.267</v>
      </c>
      <c r="E3480" t="s">
        <v>3006</v>
      </c>
      <c r="F3480" t="s">
        <v>3007</v>
      </c>
      <c r="G3480" s="4">
        <v>3</v>
      </c>
      <c r="H3480" t="s">
        <v>3198</v>
      </c>
    </row>
    <row r="3481" spans="1:8" x14ac:dyDescent="0.35">
      <c r="A3481" t="s">
        <v>1901</v>
      </c>
      <c r="B3481" t="s">
        <v>3002</v>
      </c>
      <c r="C3481">
        <v>1</v>
      </c>
      <c r="D3481">
        <v>231.28099999999901</v>
      </c>
      <c r="E3481" t="s">
        <v>3006</v>
      </c>
      <c r="F3481" t="s">
        <v>3016</v>
      </c>
      <c r="G3481" s="4">
        <v>1</v>
      </c>
    </row>
    <row r="3482" spans="1:8" x14ac:dyDescent="0.35">
      <c r="A3482" t="s">
        <v>1901</v>
      </c>
      <c r="B3482" t="s">
        <v>3002</v>
      </c>
      <c r="C3482">
        <v>1</v>
      </c>
      <c r="D3482">
        <v>236.98</v>
      </c>
      <c r="E3482" t="s">
        <v>3006</v>
      </c>
      <c r="F3482" t="s">
        <v>3007</v>
      </c>
      <c r="G3482" s="4">
        <v>3</v>
      </c>
      <c r="H3482" t="s">
        <v>3199</v>
      </c>
    </row>
    <row r="3483" spans="1:8" x14ac:dyDescent="0.35">
      <c r="A3483" t="s">
        <v>1901</v>
      </c>
      <c r="B3483" t="s">
        <v>3002</v>
      </c>
      <c r="C3483">
        <v>3</v>
      </c>
      <c r="D3483">
        <v>-381.15699999999998</v>
      </c>
      <c r="E3483" t="s">
        <v>3006</v>
      </c>
      <c r="F3483" t="s">
        <v>3007</v>
      </c>
      <c r="G3483" s="4">
        <v>3</v>
      </c>
      <c r="H3483" t="s">
        <v>3200</v>
      </c>
    </row>
    <row r="3484" spans="1:8" x14ac:dyDescent="0.35">
      <c r="A3484" t="s">
        <v>1901</v>
      </c>
      <c r="B3484" t="s">
        <v>3002</v>
      </c>
      <c r="C3484">
        <v>3</v>
      </c>
      <c r="D3484">
        <v>-379.36</v>
      </c>
      <c r="E3484" t="s">
        <v>3003</v>
      </c>
      <c r="F3484" t="s">
        <v>3009</v>
      </c>
      <c r="G3484" s="4">
        <v>4</v>
      </c>
      <c r="H3484" t="s">
        <v>3201</v>
      </c>
    </row>
    <row r="3485" spans="1:8" x14ac:dyDescent="0.35">
      <c r="A3485" t="s">
        <v>1901</v>
      </c>
      <c r="B3485" t="s">
        <v>3002</v>
      </c>
      <c r="C3485">
        <v>3</v>
      </c>
      <c r="D3485">
        <v>-379.298</v>
      </c>
      <c r="E3485" t="s">
        <v>3003</v>
      </c>
      <c r="F3485" t="s">
        <v>3004</v>
      </c>
      <c r="G3485" s="4">
        <v>2</v>
      </c>
      <c r="H3485" t="s">
        <v>3202</v>
      </c>
    </row>
    <row r="3486" spans="1:8" x14ac:dyDescent="0.35">
      <c r="A3486" t="s">
        <v>1901</v>
      </c>
      <c r="B3486" t="s">
        <v>3002</v>
      </c>
      <c r="C3486">
        <v>3</v>
      </c>
      <c r="D3486">
        <v>-375.798</v>
      </c>
      <c r="E3486" t="s">
        <v>3006</v>
      </c>
      <c r="F3486" t="s">
        <v>3011</v>
      </c>
      <c r="G3486" s="4">
        <v>4</v>
      </c>
      <c r="H3486" t="s">
        <v>55</v>
      </c>
    </row>
    <row r="3487" spans="1:8" x14ac:dyDescent="0.35">
      <c r="A3487" t="s">
        <v>1901</v>
      </c>
      <c r="B3487" t="s">
        <v>3002</v>
      </c>
      <c r="C3487">
        <v>3</v>
      </c>
      <c r="D3487">
        <v>-375.41899999999998</v>
      </c>
      <c r="E3487" t="s">
        <v>3006</v>
      </c>
      <c r="F3487" t="s">
        <v>3031</v>
      </c>
      <c r="G3487" s="4">
        <v>2</v>
      </c>
      <c r="H3487" t="s">
        <v>310</v>
      </c>
    </row>
    <row r="3488" spans="1:8" x14ac:dyDescent="0.35">
      <c r="A3488" t="s">
        <v>1901</v>
      </c>
      <c r="B3488" t="s">
        <v>3002</v>
      </c>
      <c r="C3488">
        <v>3</v>
      </c>
      <c r="D3488">
        <v>-372.69900000000001</v>
      </c>
      <c r="E3488" t="s">
        <v>3006</v>
      </c>
      <c r="F3488" t="s">
        <v>3016</v>
      </c>
      <c r="G3488" s="4">
        <v>1</v>
      </c>
      <c r="H3488" t="s">
        <v>68</v>
      </c>
    </row>
    <row r="3489" spans="1:8" x14ac:dyDescent="0.35">
      <c r="A3489" t="s">
        <v>1901</v>
      </c>
      <c r="B3489" t="s">
        <v>3002</v>
      </c>
      <c r="C3489">
        <v>3</v>
      </c>
      <c r="D3489">
        <v>-371.69400000000002</v>
      </c>
      <c r="E3489" t="s">
        <v>3003</v>
      </c>
      <c r="F3489" t="s">
        <v>3004</v>
      </c>
      <c r="G3489" s="4">
        <v>2</v>
      </c>
      <c r="H3489" t="s">
        <v>3203</v>
      </c>
    </row>
    <row r="3490" spans="1:8" x14ac:dyDescent="0.35">
      <c r="A3490" t="s">
        <v>1901</v>
      </c>
      <c r="B3490" t="s">
        <v>3002</v>
      </c>
      <c r="C3490">
        <v>3</v>
      </c>
      <c r="D3490">
        <v>-366.17899999999997</v>
      </c>
      <c r="E3490" t="s">
        <v>3003</v>
      </c>
      <c r="F3490" t="s">
        <v>3013</v>
      </c>
      <c r="G3490" s="4">
        <v>1</v>
      </c>
      <c r="H3490" t="s">
        <v>3204</v>
      </c>
    </row>
    <row r="3491" spans="1:8" x14ac:dyDescent="0.35">
      <c r="A3491" t="s">
        <v>1901</v>
      </c>
      <c r="B3491" t="s">
        <v>3002</v>
      </c>
      <c r="C3491">
        <v>3</v>
      </c>
      <c r="D3491">
        <v>-364.41300000000001</v>
      </c>
      <c r="E3491" t="s">
        <v>3006</v>
      </c>
      <c r="F3491" t="s">
        <v>3007</v>
      </c>
      <c r="G3491" s="4">
        <v>3</v>
      </c>
      <c r="H3491" t="s">
        <v>3205</v>
      </c>
    </row>
    <row r="3492" spans="1:8" x14ac:dyDescent="0.35">
      <c r="A3492" t="s">
        <v>1901</v>
      </c>
      <c r="B3492" t="s">
        <v>3002</v>
      </c>
      <c r="C3492">
        <v>3</v>
      </c>
      <c r="D3492">
        <v>-363.65100000000001</v>
      </c>
      <c r="E3492" t="s">
        <v>3006</v>
      </c>
      <c r="F3492" t="s">
        <v>3011</v>
      </c>
      <c r="G3492" s="4">
        <v>4</v>
      </c>
      <c r="H3492" t="s">
        <v>3206</v>
      </c>
    </row>
    <row r="3493" spans="1:8" x14ac:dyDescent="0.35">
      <c r="A3493" t="s">
        <v>1901</v>
      </c>
      <c r="B3493" t="s">
        <v>3002</v>
      </c>
      <c r="C3493">
        <v>3</v>
      </c>
      <c r="D3493">
        <v>-361.44400000000002</v>
      </c>
      <c r="E3493" t="s">
        <v>3003</v>
      </c>
      <c r="F3493" t="s">
        <v>3009</v>
      </c>
      <c r="G3493" s="4">
        <v>4</v>
      </c>
      <c r="H3493" t="s">
        <v>3207</v>
      </c>
    </row>
    <row r="3494" spans="1:8" x14ac:dyDescent="0.35">
      <c r="A3494" t="s">
        <v>1901</v>
      </c>
      <c r="B3494" t="s">
        <v>3002</v>
      </c>
      <c r="C3494">
        <v>3</v>
      </c>
      <c r="D3494">
        <v>-359.053</v>
      </c>
      <c r="E3494" t="s">
        <v>3006</v>
      </c>
      <c r="F3494" t="s">
        <v>3011</v>
      </c>
      <c r="G3494" s="4">
        <v>4</v>
      </c>
      <c r="H3494" t="s">
        <v>3208</v>
      </c>
    </row>
    <row r="3495" spans="1:8" x14ac:dyDescent="0.35">
      <c r="A3495" t="s">
        <v>1901</v>
      </c>
      <c r="B3495" t="s">
        <v>3002</v>
      </c>
      <c r="C3495">
        <v>3</v>
      </c>
      <c r="D3495">
        <v>-354.53399999999999</v>
      </c>
      <c r="E3495" t="s">
        <v>3003</v>
      </c>
      <c r="F3495" t="s">
        <v>3004</v>
      </c>
      <c r="G3495" s="4">
        <v>2</v>
      </c>
      <c r="H3495" t="s">
        <v>3209</v>
      </c>
    </row>
    <row r="3496" spans="1:8" x14ac:dyDescent="0.35">
      <c r="A3496" t="s">
        <v>1901</v>
      </c>
      <c r="B3496" t="s">
        <v>3002</v>
      </c>
      <c r="C3496">
        <v>3</v>
      </c>
      <c r="D3496">
        <v>-348.64800000000002</v>
      </c>
      <c r="E3496" t="s">
        <v>3003</v>
      </c>
      <c r="F3496" t="s">
        <v>3009</v>
      </c>
      <c r="G3496" s="4">
        <v>4</v>
      </c>
      <c r="H3496" t="s">
        <v>3210</v>
      </c>
    </row>
    <row r="3497" spans="1:8" x14ac:dyDescent="0.35">
      <c r="A3497" t="s">
        <v>1901</v>
      </c>
      <c r="B3497" t="s">
        <v>3002</v>
      </c>
      <c r="C3497">
        <v>3</v>
      </c>
      <c r="D3497">
        <v>-344.06099999999998</v>
      </c>
      <c r="E3497" t="s">
        <v>3006</v>
      </c>
      <c r="F3497" t="s">
        <v>3007</v>
      </c>
      <c r="G3497" s="4">
        <v>3</v>
      </c>
      <c r="H3497" t="s">
        <v>3211</v>
      </c>
    </row>
    <row r="3498" spans="1:8" x14ac:dyDescent="0.35">
      <c r="A3498" t="s">
        <v>1901</v>
      </c>
      <c r="B3498" t="s">
        <v>3002</v>
      </c>
      <c r="C3498">
        <v>3</v>
      </c>
      <c r="D3498">
        <v>-342.40300000000002</v>
      </c>
      <c r="E3498" t="s">
        <v>3006</v>
      </c>
      <c r="F3498" t="s">
        <v>3011</v>
      </c>
      <c r="G3498" s="4">
        <v>4</v>
      </c>
      <c r="H3498" t="s">
        <v>55</v>
      </c>
    </row>
    <row r="3499" spans="1:8" x14ac:dyDescent="0.35">
      <c r="A3499" t="s">
        <v>1901</v>
      </c>
      <c r="B3499" t="s">
        <v>3002</v>
      </c>
      <c r="C3499">
        <v>3</v>
      </c>
      <c r="D3499">
        <v>-339.570999999999</v>
      </c>
      <c r="E3499" t="s">
        <v>3003</v>
      </c>
      <c r="F3499" t="s">
        <v>3013</v>
      </c>
      <c r="G3499" s="4">
        <v>1</v>
      </c>
      <c r="H3499" t="s">
        <v>3212</v>
      </c>
    </row>
    <row r="3500" spans="1:8" x14ac:dyDescent="0.35">
      <c r="A3500" t="s">
        <v>1901</v>
      </c>
      <c r="B3500" t="s">
        <v>3002</v>
      </c>
      <c r="C3500">
        <v>3</v>
      </c>
      <c r="D3500">
        <v>-336.82</v>
      </c>
      <c r="E3500" t="s">
        <v>3003</v>
      </c>
      <c r="F3500" t="s">
        <v>3009</v>
      </c>
      <c r="G3500" s="4">
        <v>4</v>
      </c>
      <c r="H3500" t="s">
        <v>177</v>
      </c>
    </row>
    <row r="3501" spans="1:8" x14ac:dyDescent="0.35">
      <c r="A3501" t="s">
        <v>1901</v>
      </c>
      <c r="B3501" t="s">
        <v>3002</v>
      </c>
      <c r="C3501">
        <v>3</v>
      </c>
      <c r="D3501">
        <v>-336.62199999999899</v>
      </c>
      <c r="E3501" t="s">
        <v>3006</v>
      </c>
      <c r="F3501" t="s">
        <v>3007</v>
      </c>
      <c r="G3501" s="4">
        <v>3</v>
      </c>
      <c r="H3501" t="s">
        <v>3213</v>
      </c>
    </row>
    <row r="3502" spans="1:8" x14ac:dyDescent="0.35">
      <c r="A3502" t="s">
        <v>1901</v>
      </c>
      <c r="B3502" t="s">
        <v>3002</v>
      </c>
      <c r="C3502">
        <v>3</v>
      </c>
      <c r="D3502">
        <v>-331.01499999999999</v>
      </c>
      <c r="E3502" t="s">
        <v>3003</v>
      </c>
      <c r="F3502" t="s">
        <v>3004</v>
      </c>
      <c r="G3502" s="4">
        <v>2</v>
      </c>
      <c r="H3502" t="s">
        <v>3214</v>
      </c>
    </row>
    <row r="3503" spans="1:8" x14ac:dyDescent="0.35">
      <c r="A3503" t="s">
        <v>1901</v>
      </c>
      <c r="B3503" t="s">
        <v>3002</v>
      </c>
      <c r="C3503">
        <v>3</v>
      </c>
      <c r="D3503">
        <v>-320.16800000000001</v>
      </c>
      <c r="E3503" t="s">
        <v>3003</v>
      </c>
      <c r="F3503" t="s">
        <v>3004</v>
      </c>
      <c r="G3503" s="4">
        <v>2</v>
      </c>
      <c r="H3503" t="s">
        <v>3215</v>
      </c>
    </row>
    <row r="3504" spans="1:8" x14ac:dyDescent="0.35">
      <c r="A3504" t="s">
        <v>1901</v>
      </c>
      <c r="B3504" t="s">
        <v>3002</v>
      </c>
      <c r="C3504">
        <v>3</v>
      </c>
      <c r="D3504">
        <v>-319.147999999999</v>
      </c>
      <c r="E3504" t="s">
        <v>3003</v>
      </c>
      <c r="F3504" t="s">
        <v>3009</v>
      </c>
      <c r="G3504" s="4">
        <v>4</v>
      </c>
      <c r="H3504" t="s">
        <v>3216</v>
      </c>
    </row>
    <row r="3505" spans="1:8" x14ac:dyDescent="0.35">
      <c r="A3505" t="s">
        <v>1901</v>
      </c>
      <c r="B3505" t="s">
        <v>3002</v>
      </c>
      <c r="C3505">
        <v>3</v>
      </c>
      <c r="D3505">
        <v>-314.41000000000003</v>
      </c>
      <c r="E3505" t="s">
        <v>3003</v>
      </c>
      <c r="F3505" t="s">
        <v>3013</v>
      </c>
      <c r="G3505" s="4">
        <v>1</v>
      </c>
      <c r="H3505" t="s">
        <v>3217</v>
      </c>
    </row>
    <row r="3506" spans="1:8" x14ac:dyDescent="0.35">
      <c r="A3506" t="s">
        <v>1901</v>
      </c>
      <c r="B3506" t="s">
        <v>3002</v>
      </c>
      <c r="C3506">
        <v>3</v>
      </c>
      <c r="D3506">
        <v>-309.512</v>
      </c>
      <c r="E3506" t="s">
        <v>3006</v>
      </c>
      <c r="F3506" t="s">
        <v>3016</v>
      </c>
      <c r="G3506" s="4">
        <v>1</v>
      </c>
      <c r="H3506" t="s">
        <v>3218</v>
      </c>
    </row>
    <row r="3507" spans="1:8" x14ac:dyDescent="0.35">
      <c r="A3507" t="s">
        <v>1901</v>
      </c>
      <c r="B3507" t="s">
        <v>3002</v>
      </c>
      <c r="C3507">
        <v>3</v>
      </c>
      <c r="D3507">
        <v>-308.16800000000001</v>
      </c>
      <c r="E3507" t="s">
        <v>3003</v>
      </c>
      <c r="F3507" t="s">
        <v>3004</v>
      </c>
      <c r="G3507" s="4">
        <v>2</v>
      </c>
      <c r="H3507" t="s">
        <v>3219</v>
      </c>
    </row>
    <row r="3508" spans="1:8" x14ac:dyDescent="0.35">
      <c r="A3508" t="s">
        <v>1901</v>
      </c>
      <c r="B3508" t="s">
        <v>3002</v>
      </c>
      <c r="C3508">
        <v>3</v>
      </c>
      <c r="D3508">
        <v>-303.61200000000002</v>
      </c>
      <c r="E3508" t="s">
        <v>3003</v>
      </c>
      <c r="F3508" t="s">
        <v>3009</v>
      </c>
      <c r="G3508" s="4">
        <v>4</v>
      </c>
      <c r="H3508" t="s">
        <v>3220</v>
      </c>
    </row>
    <row r="3509" spans="1:8" x14ac:dyDescent="0.35">
      <c r="A3509" t="s">
        <v>1901</v>
      </c>
      <c r="B3509" t="s">
        <v>3002</v>
      </c>
      <c r="C3509">
        <v>3</v>
      </c>
      <c r="D3509">
        <v>-290.64299999999997</v>
      </c>
      <c r="E3509" t="s">
        <v>3003</v>
      </c>
      <c r="F3509" t="s">
        <v>3013</v>
      </c>
      <c r="G3509" s="4">
        <v>1</v>
      </c>
      <c r="H3509" t="s">
        <v>3221</v>
      </c>
    </row>
    <row r="3510" spans="1:8" x14ac:dyDescent="0.35">
      <c r="A3510" t="s">
        <v>1901</v>
      </c>
      <c r="B3510" t="s">
        <v>3002</v>
      </c>
      <c r="C3510">
        <v>3</v>
      </c>
      <c r="D3510">
        <v>-290.39299999999997</v>
      </c>
      <c r="E3510" t="s">
        <v>3006</v>
      </c>
      <c r="F3510" t="s">
        <v>3011</v>
      </c>
      <c r="G3510" s="4">
        <v>4</v>
      </c>
      <c r="H3510" t="s">
        <v>501</v>
      </c>
    </row>
    <row r="3511" spans="1:8" x14ac:dyDescent="0.35">
      <c r="A3511" t="s">
        <v>1901</v>
      </c>
      <c r="B3511" t="s">
        <v>3002</v>
      </c>
      <c r="C3511">
        <v>3</v>
      </c>
      <c r="D3511">
        <v>-276.71499999999997</v>
      </c>
      <c r="E3511" t="s">
        <v>3003</v>
      </c>
      <c r="F3511" t="s">
        <v>3013</v>
      </c>
      <c r="G3511" s="4">
        <v>1</v>
      </c>
      <c r="H3511" t="s">
        <v>3222</v>
      </c>
    </row>
    <row r="3512" spans="1:8" x14ac:dyDescent="0.35">
      <c r="A3512" t="s">
        <v>1901</v>
      </c>
      <c r="B3512" t="s">
        <v>3002</v>
      </c>
      <c r="C3512">
        <v>3</v>
      </c>
      <c r="D3512">
        <v>-275.65699999999998</v>
      </c>
      <c r="E3512" t="s">
        <v>3006</v>
      </c>
      <c r="F3512" t="s">
        <v>3011</v>
      </c>
      <c r="G3512" s="4">
        <v>4</v>
      </c>
      <c r="H3512" t="s">
        <v>3223</v>
      </c>
    </row>
    <row r="3513" spans="1:8" x14ac:dyDescent="0.35">
      <c r="A3513" t="s">
        <v>1901</v>
      </c>
      <c r="B3513" t="s">
        <v>3002</v>
      </c>
      <c r="C3513">
        <v>3</v>
      </c>
      <c r="D3513">
        <v>-271.625</v>
      </c>
      <c r="E3513" t="s">
        <v>3003</v>
      </c>
      <c r="F3513" t="s">
        <v>3009</v>
      </c>
      <c r="G3513" s="4">
        <v>4</v>
      </c>
      <c r="H3513" t="s">
        <v>3224</v>
      </c>
    </row>
    <row r="3514" spans="1:8" x14ac:dyDescent="0.35">
      <c r="A3514" t="s">
        <v>1901</v>
      </c>
      <c r="B3514" t="s">
        <v>3002</v>
      </c>
      <c r="C3514">
        <v>3</v>
      </c>
      <c r="D3514">
        <v>-267.05900000000003</v>
      </c>
      <c r="E3514" t="s">
        <v>3006</v>
      </c>
      <c r="F3514" t="s">
        <v>3031</v>
      </c>
      <c r="G3514" s="4">
        <v>2</v>
      </c>
      <c r="H3514" t="s">
        <v>68</v>
      </c>
    </row>
    <row r="3515" spans="1:8" x14ac:dyDescent="0.35">
      <c r="A3515" t="s">
        <v>1901</v>
      </c>
      <c r="B3515" t="s">
        <v>3002</v>
      </c>
      <c r="C3515">
        <v>3</v>
      </c>
      <c r="D3515">
        <v>-265.06400000000002</v>
      </c>
      <c r="E3515" t="s">
        <v>3006</v>
      </c>
      <c r="F3515" t="s">
        <v>3016</v>
      </c>
      <c r="G3515" s="4">
        <v>1</v>
      </c>
      <c r="H3515" t="s">
        <v>68</v>
      </c>
    </row>
    <row r="3516" spans="1:8" x14ac:dyDescent="0.35">
      <c r="A3516" t="s">
        <v>1901</v>
      </c>
      <c r="B3516" t="s">
        <v>3002</v>
      </c>
      <c r="C3516">
        <v>3</v>
      </c>
      <c r="D3516">
        <v>-263.33999999999997</v>
      </c>
      <c r="E3516" t="s">
        <v>3003</v>
      </c>
      <c r="F3516" t="s">
        <v>3004</v>
      </c>
      <c r="G3516" s="4">
        <v>2</v>
      </c>
      <c r="H3516" t="s">
        <v>3225</v>
      </c>
    </row>
    <row r="3517" spans="1:8" x14ac:dyDescent="0.35">
      <c r="A3517" t="s">
        <v>1901</v>
      </c>
      <c r="B3517" t="s">
        <v>3002</v>
      </c>
      <c r="C3517">
        <v>3</v>
      </c>
      <c r="D3517">
        <v>-261.91800000000001</v>
      </c>
      <c r="E3517" t="s">
        <v>3006</v>
      </c>
      <c r="F3517" t="s">
        <v>3007</v>
      </c>
      <c r="G3517" s="4">
        <v>3</v>
      </c>
      <c r="H3517" t="s">
        <v>3226</v>
      </c>
    </row>
    <row r="3518" spans="1:8" x14ac:dyDescent="0.35">
      <c r="A3518" t="s">
        <v>1901</v>
      </c>
      <c r="B3518" t="s">
        <v>3002</v>
      </c>
      <c r="C3518">
        <v>3</v>
      </c>
      <c r="D3518">
        <v>-253.93299999999999</v>
      </c>
      <c r="E3518" t="s">
        <v>3003</v>
      </c>
      <c r="F3518" t="s">
        <v>3004</v>
      </c>
      <c r="G3518" s="4">
        <v>2</v>
      </c>
      <c r="H3518" t="s">
        <v>3227</v>
      </c>
    </row>
    <row r="3519" spans="1:8" x14ac:dyDescent="0.35">
      <c r="A3519" t="s">
        <v>1901</v>
      </c>
      <c r="B3519" t="s">
        <v>3002</v>
      </c>
      <c r="C3519">
        <v>3</v>
      </c>
      <c r="D3519">
        <v>-252.619</v>
      </c>
      <c r="E3519" t="s">
        <v>3003</v>
      </c>
      <c r="F3519" t="s">
        <v>3013</v>
      </c>
      <c r="G3519" s="4">
        <v>1</v>
      </c>
      <c r="H3519" t="s">
        <v>3030</v>
      </c>
    </row>
    <row r="3520" spans="1:8" x14ac:dyDescent="0.35">
      <c r="A3520" t="s">
        <v>1901</v>
      </c>
      <c r="B3520" t="s">
        <v>3002</v>
      </c>
      <c r="C3520">
        <v>3</v>
      </c>
      <c r="D3520">
        <v>-243.98400000000001</v>
      </c>
      <c r="E3520" t="s">
        <v>3006</v>
      </c>
      <c r="F3520" t="s">
        <v>3016</v>
      </c>
      <c r="G3520" s="4">
        <v>1</v>
      </c>
      <c r="H3520" t="s">
        <v>3228</v>
      </c>
    </row>
    <row r="3521" spans="1:8" x14ac:dyDescent="0.35">
      <c r="A3521" t="s">
        <v>1901</v>
      </c>
      <c r="B3521" t="s">
        <v>3002</v>
      </c>
      <c r="C3521">
        <v>3</v>
      </c>
      <c r="D3521">
        <v>-237.69200000000001</v>
      </c>
      <c r="E3521" t="s">
        <v>3006</v>
      </c>
      <c r="F3521" t="s">
        <v>3011</v>
      </c>
      <c r="G3521" s="4">
        <v>4</v>
      </c>
      <c r="H3521" t="s">
        <v>2419</v>
      </c>
    </row>
    <row r="3522" spans="1:8" x14ac:dyDescent="0.35">
      <c r="A3522" t="s">
        <v>1901</v>
      </c>
      <c r="B3522" t="s">
        <v>3002</v>
      </c>
      <c r="C3522">
        <v>3</v>
      </c>
      <c r="D3522">
        <v>-235.30199999999999</v>
      </c>
      <c r="E3522" t="s">
        <v>3006</v>
      </c>
      <c r="F3522" t="s">
        <v>3016</v>
      </c>
      <c r="G3522" s="4">
        <v>1</v>
      </c>
      <c r="H3522" t="s">
        <v>3229</v>
      </c>
    </row>
    <row r="3523" spans="1:8" x14ac:dyDescent="0.35">
      <c r="A3523" t="s">
        <v>1901</v>
      </c>
      <c r="B3523" t="s">
        <v>3002</v>
      </c>
      <c r="C3523">
        <v>3</v>
      </c>
      <c r="D3523">
        <v>-234.74799999999999</v>
      </c>
      <c r="E3523" t="s">
        <v>3003</v>
      </c>
      <c r="F3523" t="s">
        <v>3009</v>
      </c>
      <c r="G3523" s="4">
        <v>4</v>
      </c>
      <c r="H3523" t="s">
        <v>3230</v>
      </c>
    </row>
    <row r="3524" spans="1:8" x14ac:dyDescent="0.35">
      <c r="A3524" t="s">
        <v>1901</v>
      </c>
      <c r="B3524" t="s">
        <v>3002</v>
      </c>
      <c r="C3524">
        <v>3</v>
      </c>
      <c r="D3524">
        <v>-229.72299999999899</v>
      </c>
      <c r="E3524" t="s">
        <v>3003</v>
      </c>
      <c r="F3524" t="s">
        <v>3013</v>
      </c>
      <c r="G3524" s="4">
        <v>1</v>
      </c>
      <c r="H3524" t="s">
        <v>3231</v>
      </c>
    </row>
    <row r="3525" spans="1:8" x14ac:dyDescent="0.35">
      <c r="A3525" t="s">
        <v>1901</v>
      </c>
      <c r="B3525" t="s">
        <v>3002</v>
      </c>
      <c r="C3525">
        <v>3</v>
      </c>
      <c r="D3525">
        <v>-227.322</v>
      </c>
      <c r="E3525" t="s">
        <v>3006</v>
      </c>
      <c r="F3525" t="s">
        <v>3031</v>
      </c>
      <c r="G3525" s="4">
        <v>2</v>
      </c>
      <c r="H3525" t="s">
        <v>3232</v>
      </c>
    </row>
    <row r="3526" spans="1:8" x14ac:dyDescent="0.35">
      <c r="A3526" t="s">
        <v>1901</v>
      </c>
      <c r="B3526" t="s">
        <v>3002</v>
      </c>
      <c r="C3526">
        <v>3</v>
      </c>
      <c r="D3526">
        <v>-223.72099999999901</v>
      </c>
      <c r="E3526" t="s">
        <v>3006</v>
      </c>
      <c r="F3526" t="s">
        <v>3011</v>
      </c>
      <c r="G3526" s="4">
        <v>4</v>
      </c>
      <c r="H3526" t="s">
        <v>3233</v>
      </c>
    </row>
    <row r="3527" spans="1:8" x14ac:dyDescent="0.35">
      <c r="A3527" t="s">
        <v>1901</v>
      </c>
      <c r="B3527" t="s">
        <v>3002</v>
      </c>
      <c r="C3527">
        <v>3</v>
      </c>
      <c r="D3527">
        <v>-221.41499999999999</v>
      </c>
      <c r="E3527" t="s">
        <v>3006</v>
      </c>
      <c r="F3527" t="s">
        <v>3031</v>
      </c>
      <c r="G3527" s="4">
        <v>2</v>
      </c>
      <c r="H3527" t="s">
        <v>3234</v>
      </c>
    </row>
    <row r="3528" spans="1:8" x14ac:dyDescent="0.35">
      <c r="A3528" t="s">
        <v>1901</v>
      </c>
      <c r="B3528" t="s">
        <v>3002</v>
      </c>
      <c r="C3528">
        <v>3</v>
      </c>
      <c r="D3528">
        <v>-219.74299999999999</v>
      </c>
      <c r="E3528" t="s">
        <v>3003</v>
      </c>
      <c r="F3528" t="s">
        <v>3004</v>
      </c>
      <c r="G3528" s="4">
        <v>2</v>
      </c>
      <c r="H3528" t="s">
        <v>3235</v>
      </c>
    </row>
    <row r="3529" spans="1:8" x14ac:dyDescent="0.35">
      <c r="A3529" t="s">
        <v>1901</v>
      </c>
      <c r="B3529" t="s">
        <v>3002</v>
      </c>
      <c r="C3529">
        <v>3</v>
      </c>
      <c r="D3529">
        <v>-214.95099999999999</v>
      </c>
      <c r="E3529" t="s">
        <v>3006</v>
      </c>
      <c r="F3529" t="s">
        <v>3011</v>
      </c>
      <c r="G3529" s="4">
        <v>4</v>
      </c>
      <c r="H3529" t="s">
        <v>3236</v>
      </c>
    </row>
    <row r="3530" spans="1:8" x14ac:dyDescent="0.35">
      <c r="A3530" t="s">
        <v>1901</v>
      </c>
      <c r="B3530" t="s">
        <v>3002</v>
      </c>
      <c r="C3530">
        <v>3</v>
      </c>
      <c r="D3530">
        <v>-212.655</v>
      </c>
      <c r="E3530" t="s">
        <v>3003</v>
      </c>
      <c r="F3530" t="s">
        <v>3037</v>
      </c>
      <c r="G3530" s="4">
        <v>3</v>
      </c>
      <c r="H3530" t="s">
        <v>3237</v>
      </c>
    </row>
    <row r="3531" spans="1:8" x14ac:dyDescent="0.35">
      <c r="A3531" t="s">
        <v>1901</v>
      </c>
      <c r="B3531" t="s">
        <v>3002</v>
      </c>
      <c r="C3531">
        <v>3</v>
      </c>
      <c r="D3531">
        <v>-211.83099999999999</v>
      </c>
      <c r="E3531" t="s">
        <v>3003</v>
      </c>
      <c r="F3531" t="s">
        <v>3004</v>
      </c>
      <c r="G3531" s="4">
        <v>2</v>
      </c>
      <c r="H3531" t="s">
        <v>3238</v>
      </c>
    </row>
    <row r="3532" spans="1:8" x14ac:dyDescent="0.35">
      <c r="A3532" t="s">
        <v>1901</v>
      </c>
      <c r="B3532" t="s">
        <v>3002</v>
      </c>
      <c r="C3532">
        <v>3</v>
      </c>
      <c r="D3532">
        <v>-208.709</v>
      </c>
      <c r="E3532" t="s">
        <v>3003</v>
      </c>
      <c r="F3532" t="s">
        <v>3004</v>
      </c>
      <c r="G3532" s="4">
        <v>2</v>
      </c>
      <c r="H3532" t="s">
        <v>3113</v>
      </c>
    </row>
    <row r="3533" spans="1:8" x14ac:dyDescent="0.35">
      <c r="A3533" t="s">
        <v>1901</v>
      </c>
      <c r="B3533" t="s">
        <v>3002</v>
      </c>
      <c r="C3533">
        <v>3</v>
      </c>
      <c r="D3533">
        <v>-203.11599999999899</v>
      </c>
      <c r="E3533" t="s">
        <v>3003</v>
      </c>
      <c r="F3533" t="s">
        <v>3009</v>
      </c>
      <c r="G3533" s="4">
        <v>4</v>
      </c>
      <c r="H3533" t="s">
        <v>1209</v>
      </c>
    </row>
    <row r="3534" spans="1:8" x14ac:dyDescent="0.35">
      <c r="A3534" t="s">
        <v>1901</v>
      </c>
      <c r="B3534" t="s">
        <v>3002</v>
      </c>
      <c r="C3534">
        <v>3</v>
      </c>
      <c r="D3534">
        <v>-198.33699999999999</v>
      </c>
      <c r="E3534" t="s">
        <v>3006</v>
      </c>
      <c r="F3534" t="s">
        <v>3016</v>
      </c>
      <c r="G3534" s="4">
        <v>1</v>
      </c>
      <c r="H3534" t="s">
        <v>3239</v>
      </c>
    </row>
    <row r="3535" spans="1:8" x14ac:dyDescent="0.35">
      <c r="A3535" t="s">
        <v>1901</v>
      </c>
      <c r="B3535" t="s">
        <v>3002</v>
      </c>
      <c r="C3535">
        <v>3</v>
      </c>
      <c r="D3535">
        <v>-195.37</v>
      </c>
      <c r="E3535" t="s">
        <v>3006</v>
      </c>
      <c r="F3535" t="s">
        <v>3011</v>
      </c>
      <c r="G3535" s="4">
        <v>4</v>
      </c>
      <c r="H3535" t="s">
        <v>3240</v>
      </c>
    </row>
    <row r="3536" spans="1:8" x14ac:dyDescent="0.35">
      <c r="A3536" t="s">
        <v>1901</v>
      </c>
      <c r="B3536" t="s">
        <v>3002</v>
      </c>
      <c r="C3536">
        <v>3</v>
      </c>
      <c r="D3536">
        <v>-190.61500000000001</v>
      </c>
      <c r="E3536" t="s">
        <v>3006</v>
      </c>
      <c r="F3536" t="s">
        <v>3011</v>
      </c>
      <c r="G3536" s="4">
        <v>4</v>
      </c>
      <c r="H3536" t="s">
        <v>3241</v>
      </c>
    </row>
    <row r="3537" spans="1:8" x14ac:dyDescent="0.35">
      <c r="A3537" t="s">
        <v>1901</v>
      </c>
      <c r="B3537" t="s">
        <v>3002</v>
      </c>
      <c r="C3537">
        <v>3</v>
      </c>
      <c r="D3537">
        <v>-190.559</v>
      </c>
      <c r="E3537" t="s">
        <v>3006</v>
      </c>
      <c r="F3537" t="s">
        <v>3031</v>
      </c>
      <c r="G3537" s="4">
        <v>2</v>
      </c>
      <c r="H3537" t="s">
        <v>3242</v>
      </c>
    </row>
    <row r="3538" spans="1:8" x14ac:dyDescent="0.35">
      <c r="A3538" t="s">
        <v>1901</v>
      </c>
      <c r="B3538" t="s">
        <v>3002</v>
      </c>
      <c r="C3538">
        <v>3</v>
      </c>
      <c r="D3538">
        <v>-185.75700000000001</v>
      </c>
      <c r="E3538" t="s">
        <v>3003</v>
      </c>
      <c r="F3538" t="s">
        <v>3013</v>
      </c>
      <c r="G3538" s="4">
        <v>1</v>
      </c>
      <c r="H3538" t="s">
        <v>3243</v>
      </c>
    </row>
    <row r="3539" spans="1:8" x14ac:dyDescent="0.35">
      <c r="A3539" t="s">
        <v>1901</v>
      </c>
      <c r="B3539" t="s">
        <v>3002</v>
      </c>
      <c r="C3539">
        <v>3</v>
      </c>
      <c r="D3539">
        <v>-185.64099999999999</v>
      </c>
      <c r="E3539" t="s">
        <v>3006</v>
      </c>
      <c r="F3539" t="s">
        <v>3007</v>
      </c>
      <c r="G3539" s="4">
        <v>3</v>
      </c>
      <c r="H3539" t="s">
        <v>3244</v>
      </c>
    </row>
    <row r="3540" spans="1:8" x14ac:dyDescent="0.35">
      <c r="A3540" t="s">
        <v>1901</v>
      </c>
      <c r="B3540" t="s">
        <v>3002</v>
      </c>
      <c r="C3540">
        <v>3</v>
      </c>
      <c r="D3540">
        <v>-183.75200000000001</v>
      </c>
      <c r="E3540" t="s">
        <v>3006</v>
      </c>
      <c r="F3540" t="s">
        <v>3016</v>
      </c>
      <c r="G3540" s="4">
        <v>1</v>
      </c>
      <c r="H3540" t="s">
        <v>3245</v>
      </c>
    </row>
    <row r="3541" spans="1:8" x14ac:dyDescent="0.35">
      <c r="A3541" t="s">
        <v>1901</v>
      </c>
      <c r="B3541" t="s">
        <v>3002</v>
      </c>
      <c r="C3541">
        <v>3</v>
      </c>
      <c r="D3541">
        <v>-181.41299999999899</v>
      </c>
      <c r="E3541" t="s">
        <v>3006</v>
      </c>
      <c r="F3541" t="s">
        <v>3016</v>
      </c>
      <c r="G3541" s="4">
        <v>1</v>
      </c>
      <c r="H3541" t="s">
        <v>3246</v>
      </c>
    </row>
    <row r="3542" spans="1:8" x14ac:dyDescent="0.35">
      <c r="A3542" t="s">
        <v>1901</v>
      </c>
      <c r="B3542" t="s">
        <v>3002</v>
      </c>
      <c r="C3542">
        <v>3</v>
      </c>
      <c r="D3542">
        <v>-180.50299999999999</v>
      </c>
      <c r="E3542" t="s">
        <v>3003</v>
      </c>
      <c r="F3542" t="s">
        <v>3004</v>
      </c>
      <c r="G3542" s="4">
        <v>2</v>
      </c>
      <c r="H3542" t="s">
        <v>3247</v>
      </c>
    </row>
    <row r="3543" spans="1:8" x14ac:dyDescent="0.35">
      <c r="A3543" t="s">
        <v>1901</v>
      </c>
      <c r="B3543" t="s">
        <v>3002</v>
      </c>
      <c r="C3543">
        <v>3</v>
      </c>
      <c r="D3543">
        <v>-178.16900000000001</v>
      </c>
      <c r="E3543" t="s">
        <v>3003</v>
      </c>
      <c r="F3543" t="s">
        <v>3009</v>
      </c>
      <c r="G3543" s="4">
        <v>4</v>
      </c>
      <c r="H3543" t="s">
        <v>55</v>
      </c>
    </row>
    <row r="3544" spans="1:8" x14ac:dyDescent="0.35">
      <c r="A3544" t="s">
        <v>1901</v>
      </c>
      <c r="B3544" t="s">
        <v>3002</v>
      </c>
      <c r="C3544">
        <v>3</v>
      </c>
      <c r="D3544">
        <v>-177.84</v>
      </c>
      <c r="E3544" t="s">
        <v>3003</v>
      </c>
      <c r="F3544" t="s">
        <v>3004</v>
      </c>
      <c r="G3544" s="4">
        <v>2</v>
      </c>
      <c r="H3544" t="s">
        <v>1891</v>
      </c>
    </row>
    <row r="3545" spans="1:8" x14ac:dyDescent="0.35">
      <c r="A3545" t="s">
        <v>1901</v>
      </c>
      <c r="B3545" t="s">
        <v>3002</v>
      </c>
      <c r="C3545">
        <v>3</v>
      </c>
      <c r="D3545">
        <v>-177.04300000000001</v>
      </c>
      <c r="E3545" t="s">
        <v>3003</v>
      </c>
      <c r="F3545" t="s">
        <v>3037</v>
      </c>
      <c r="G3545" s="4">
        <v>3</v>
      </c>
      <c r="H3545" t="s">
        <v>55</v>
      </c>
    </row>
    <row r="3546" spans="1:8" x14ac:dyDescent="0.35">
      <c r="A3546" t="s">
        <v>1901</v>
      </c>
      <c r="B3546" t="s">
        <v>3002</v>
      </c>
      <c r="C3546">
        <v>3</v>
      </c>
      <c r="D3546">
        <v>-170.09099999999901</v>
      </c>
      <c r="E3546" t="s">
        <v>3003</v>
      </c>
      <c r="F3546" t="s">
        <v>3013</v>
      </c>
      <c r="G3546" s="4">
        <v>1</v>
      </c>
      <c r="H3546" t="s">
        <v>3248</v>
      </c>
    </row>
    <row r="3547" spans="1:8" x14ac:dyDescent="0.35">
      <c r="A3547" t="s">
        <v>1901</v>
      </c>
      <c r="B3547" t="s">
        <v>3002</v>
      </c>
      <c r="C3547">
        <v>3</v>
      </c>
      <c r="D3547">
        <v>-168.77</v>
      </c>
      <c r="E3547" t="s">
        <v>3006</v>
      </c>
      <c r="F3547" t="s">
        <v>3031</v>
      </c>
      <c r="G3547" s="4">
        <v>2</v>
      </c>
      <c r="H3547" t="s">
        <v>3249</v>
      </c>
    </row>
    <row r="3548" spans="1:8" x14ac:dyDescent="0.35">
      <c r="A3548" t="s">
        <v>1901</v>
      </c>
      <c r="B3548" t="s">
        <v>3002</v>
      </c>
      <c r="C3548">
        <v>3</v>
      </c>
      <c r="D3548">
        <v>-166.99299999999999</v>
      </c>
      <c r="E3548" t="s">
        <v>3003</v>
      </c>
      <c r="F3548" t="s">
        <v>3004</v>
      </c>
      <c r="G3548" s="4">
        <v>2</v>
      </c>
      <c r="H3548" t="s">
        <v>3250</v>
      </c>
    </row>
    <row r="3549" spans="1:8" x14ac:dyDescent="0.35">
      <c r="A3549" t="s">
        <v>1901</v>
      </c>
      <c r="B3549" t="s">
        <v>3002</v>
      </c>
      <c r="C3549">
        <v>3</v>
      </c>
      <c r="D3549">
        <v>-166.697</v>
      </c>
      <c r="E3549" t="s">
        <v>3006</v>
      </c>
      <c r="F3549" t="s">
        <v>3011</v>
      </c>
      <c r="G3549" s="4">
        <v>4</v>
      </c>
      <c r="H3549" t="s">
        <v>3251</v>
      </c>
    </row>
    <row r="3550" spans="1:8" x14ac:dyDescent="0.35">
      <c r="A3550" t="s">
        <v>1901</v>
      </c>
      <c r="B3550" t="s">
        <v>3002</v>
      </c>
      <c r="C3550">
        <v>3</v>
      </c>
      <c r="D3550">
        <v>-163.36199999999999</v>
      </c>
      <c r="E3550" t="s">
        <v>3003</v>
      </c>
      <c r="F3550" t="s">
        <v>3009</v>
      </c>
      <c r="G3550" s="4">
        <v>4</v>
      </c>
      <c r="H3550" t="s">
        <v>3252</v>
      </c>
    </row>
    <row r="3551" spans="1:8" x14ac:dyDescent="0.35">
      <c r="A3551" t="s">
        <v>1901</v>
      </c>
      <c r="B3551" t="s">
        <v>3002</v>
      </c>
      <c r="C3551">
        <v>3</v>
      </c>
      <c r="D3551">
        <v>-161.36600000000001</v>
      </c>
      <c r="E3551" t="s">
        <v>3006</v>
      </c>
      <c r="F3551" t="s">
        <v>3007</v>
      </c>
      <c r="G3551" s="4">
        <v>3</v>
      </c>
      <c r="H3551" t="s">
        <v>3253</v>
      </c>
    </row>
    <row r="3552" spans="1:8" x14ac:dyDescent="0.35">
      <c r="A3552" t="s">
        <v>1901</v>
      </c>
      <c r="B3552" t="s">
        <v>3002</v>
      </c>
      <c r="C3552">
        <v>3</v>
      </c>
      <c r="D3552">
        <v>-158.22299999999899</v>
      </c>
      <c r="E3552" t="s">
        <v>3006</v>
      </c>
      <c r="F3552" t="s">
        <v>3011</v>
      </c>
      <c r="G3552" s="4">
        <v>4</v>
      </c>
      <c r="H3552" t="s">
        <v>3254</v>
      </c>
    </row>
    <row r="3553" spans="1:8" x14ac:dyDescent="0.35">
      <c r="A3553" t="s">
        <v>1901</v>
      </c>
      <c r="B3553" t="s">
        <v>3002</v>
      </c>
      <c r="C3553">
        <v>3</v>
      </c>
      <c r="D3553">
        <v>-156.715</v>
      </c>
      <c r="E3553" t="s">
        <v>3006</v>
      </c>
      <c r="F3553" t="s">
        <v>3016</v>
      </c>
      <c r="G3553" s="4">
        <v>1</v>
      </c>
      <c r="H3553" t="s">
        <v>68</v>
      </c>
    </row>
    <row r="3554" spans="1:8" x14ac:dyDescent="0.35">
      <c r="A3554" t="s">
        <v>1901</v>
      </c>
      <c r="B3554" t="s">
        <v>3002</v>
      </c>
      <c r="C3554">
        <v>3</v>
      </c>
      <c r="D3554">
        <v>-154.59200000000001</v>
      </c>
      <c r="E3554" t="s">
        <v>3006</v>
      </c>
      <c r="F3554" t="s">
        <v>3031</v>
      </c>
      <c r="G3554" s="4">
        <v>2</v>
      </c>
      <c r="H3554" t="s">
        <v>3255</v>
      </c>
    </row>
    <row r="3555" spans="1:8" x14ac:dyDescent="0.35">
      <c r="A3555" t="s">
        <v>1901</v>
      </c>
      <c r="B3555" t="s">
        <v>3002</v>
      </c>
      <c r="C3555">
        <v>3</v>
      </c>
      <c r="D3555">
        <v>-129.32499999999999</v>
      </c>
      <c r="E3555" t="s">
        <v>3003</v>
      </c>
      <c r="F3555" t="s">
        <v>3013</v>
      </c>
      <c r="G3555" s="4">
        <v>1</v>
      </c>
      <c r="H3555" t="s">
        <v>3256</v>
      </c>
    </row>
    <row r="3556" spans="1:8" x14ac:dyDescent="0.35">
      <c r="A3556" t="s">
        <v>1901</v>
      </c>
      <c r="B3556" t="s">
        <v>3002</v>
      </c>
      <c r="C3556">
        <v>3</v>
      </c>
      <c r="D3556">
        <v>-129.232</v>
      </c>
      <c r="E3556" t="s">
        <v>3006</v>
      </c>
      <c r="F3556" t="s">
        <v>3016</v>
      </c>
      <c r="G3556" s="4">
        <v>1</v>
      </c>
      <c r="H3556" t="s">
        <v>3257</v>
      </c>
    </row>
    <row r="3557" spans="1:8" x14ac:dyDescent="0.35">
      <c r="A3557" t="s">
        <v>1901</v>
      </c>
      <c r="B3557" t="s">
        <v>3002</v>
      </c>
      <c r="C3557">
        <v>3</v>
      </c>
      <c r="D3557">
        <v>-113.17</v>
      </c>
      <c r="E3557" t="s">
        <v>3006</v>
      </c>
      <c r="F3557" t="s">
        <v>3007</v>
      </c>
      <c r="G3557" s="4">
        <v>3</v>
      </c>
      <c r="H3557" t="s">
        <v>3258</v>
      </c>
    </row>
    <row r="3558" spans="1:8" x14ac:dyDescent="0.35">
      <c r="A3558" t="s">
        <v>1901</v>
      </c>
      <c r="B3558" t="s">
        <v>3002</v>
      </c>
      <c r="C3558">
        <v>3</v>
      </c>
      <c r="D3558">
        <v>-108.898</v>
      </c>
      <c r="E3558" t="s">
        <v>3006</v>
      </c>
      <c r="F3558" t="s">
        <v>3011</v>
      </c>
      <c r="G3558" s="4">
        <v>4</v>
      </c>
      <c r="H3558" t="s">
        <v>3259</v>
      </c>
    </row>
    <row r="3559" spans="1:8" x14ac:dyDescent="0.35">
      <c r="A3559" t="s">
        <v>1901</v>
      </c>
      <c r="B3559" t="s">
        <v>3002</v>
      </c>
      <c r="C3559">
        <v>3</v>
      </c>
      <c r="D3559">
        <v>-106.77200000000001</v>
      </c>
      <c r="E3559" t="s">
        <v>3003</v>
      </c>
      <c r="F3559" t="s">
        <v>3004</v>
      </c>
      <c r="G3559" s="4">
        <v>2</v>
      </c>
      <c r="H3559" t="s">
        <v>3260</v>
      </c>
    </row>
    <row r="3560" spans="1:8" x14ac:dyDescent="0.35">
      <c r="A3560" t="s">
        <v>1901</v>
      </c>
      <c r="B3560" t="s">
        <v>3002</v>
      </c>
      <c r="C3560">
        <v>3</v>
      </c>
      <c r="D3560">
        <v>-102.17</v>
      </c>
      <c r="E3560" t="s">
        <v>3003</v>
      </c>
      <c r="F3560" t="s">
        <v>3004</v>
      </c>
      <c r="G3560" s="4">
        <v>2</v>
      </c>
      <c r="H3560" t="s">
        <v>3261</v>
      </c>
    </row>
    <row r="3561" spans="1:8" x14ac:dyDescent="0.35">
      <c r="A3561" t="s">
        <v>1901</v>
      </c>
      <c r="B3561" t="s">
        <v>3002</v>
      </c>
      <c r="C3561">
        <v>3</v>
      </c>
      <c r="D3561">
        <v>-93.98</v>
      </c>
      <c r="E3561" t="s">
        <v>3003</v>
      </c>
      <c r="F3561" t="s">
        <v>3009</v>
      </c>
      <c r="G3561" s="4">
        <v>4</v>
      </c>
      <c r="H3561" t="s">
        <v>3262</v>
      </c>
    </row>
    <row r="3562" spans="1:8" x14ac:dyDescent="0.35">
      <c r="A3562" t="s">
        <v>1901</v>
      </c>
      <c r="B3562" t="s">
        <v>3002</v>
      </c>
      <c r="C3562">
        <v>3</v>
      </c>
      <c r="D3562">
        <v>-79.402000000000001</v>
      </c>
      <c r="E3562" t="s">
        <v>3006</v>
      </c>
      <c r="F3562" t="s">
        <v>3007</v>
      </c>
      <c r="G3562" s="4">
        <v>3</v>
      </c>
      <c r="H3562" t="s">
        <v>3263</v>
      </c>
    </row>
    <row r="3563" spans="1:8" x14ac:dyDescent="0.35">
      <c r="A3563" t="s">
        <v>1901</v>
      </c>
      <c r="B3563" t="s">
        <v>3002</v>
      </c>
      <c r="C3563">
        <v>3</v>
      </c>
      <c r="D3563">
        <v>-77.319999999999993</v>
      </c>
      <c r="E3563" t="s">
        <v>3006</v>
      </c>
      <c r="F3563" t="s">
        <v>3031</v>
      </c>
      <c r="G3563" s="4">
        <v>2</v>
      </c>
      <c r="H3563" t="s">
        <v>3264</v>
      </c>
    </row>
    <row r="3564" spans="1:8" x14ac:dyDescent="0.35">
      <c r="A3564" t="s">
        <v>1901</v>
      </c>
      <c r="B3564" t="s">
        <v>3002</v>
      </c>
      <c r="C3564">
        <v>3</v>
      </c>
      <c r="D3564">
        <v>-63.277999999999999</v>
      </c>
      <c r="E3564" t="s">
        <v>3006</v>
      </c>
      <c r="F3564" t="s">
        <v>3011</v>
      </c>
      <c r="G3564" s="4">
        <v>4</v>
      </c>
      <c r="H3564" t="s">
        <v>3265</v>
      </c>
    </row>
    <row r="3565" spans="1:8" x14ac:dyDescent="0.35">
      <c r="A3565" t="s">
        <v>1901</v>
      </c>
      <c r="B3565" t="s">
        <v>3002</v>
      </c>
      <c r="C3565">
        <v>3</v>
      </c>
      <c r="D3565">
        <v>-54.052999999999997</v>
      </c>
      <c r="E3565" t="s">
        <v>3003</v>
      </c>
      <c r="F3565" t="s">
        <v>3013</v>
      </c>
      <c r="G3565" s="4">
        <v>1</v>
      </c>
      <c r="H3565" t="s">
        <v>3266</v>
      </c>
    </row>
    <row r="3566" spans="1:8" x14ac:dyDescent="0.35">
      <c r="A3566" t="s">
        <v>1901</v>
      </c>
      <c r="B3566" t="s">
        <v>3002</v>
      </c>
      <c r="C3566">
        <v>3</v>
      </c>
      <c r="D3566">
        <v>-54.02</v>
      </c>
      <c r="E3566" t="s">
        <v>3003</v>
      </c>
      <c r="F3566" t="s">
        <v>3004</v>
      </c>
      <c r="G3566" s="4">
        <v>2</v>
      </c>
      <c r="H3566" t="s">
        <v>3267</v>
      </c>
    </row>
    <row r="3567" spans="1:8" x14ac:dyDescent="0.35">
      <c r="A3567" t="s">
        <v>1901</v>
      </c>
      <c r="B3567" t="s">
        <v>3002</v>
      </c>
      <c r="C3567">
        <v>3</v>
      </c>
      <c r="D3567">
        <v>-49.244999999999997</v>
      </c>
      <c r="E3567" t="s">
        <v>3003</v>
      </c>
      <c r="F3567" t="s">
        <v>3013</v>
      </c>
      <c r="G3567" s="4">
        <v>1</v>
      </c>
      <c r="H3567" t="s">
        <v>3268</v>
      </c>
    </row>
    <row r="3568" spans="1:8" x14ac:dyDescent="0.35">
      <c r="A3568" t="s">
        <v>1901</v>
      </c>
      <c r="B3568" t="s">
        <v>3002</v>
      </c>
      <c r="C3568">
        <v>3</v>
      </c>
      <c r="D3568">
        <v>-48.603999999999999</v>
      </c>
      <c r="E3568" t="s">
        <v>3006</v>
      </c>
      <c r="F3568" t="s">
        <v>3016</v>
      </c>
      <c r="G3568" s="4">
        <v>1</v>
      </c>
      <c r="H3568" t="s">
        <v>3269</v>
      </c>
    </row>
    <row r="3569" spans="1:8" x14ac:dyDescent="0.35">
      <c r="A3569" t="s">
        <v>1901</v>
      </c>
      <c r="B3569" t="s">
        <v>3002</v>
      </c>
      <c r="C3569">
        <v>3</v>
      </c>
      <c r="D3569">
        <v>-44.545000000000002</v>
      </c>
      <c r="E3569" t="s">
        <v>3003</v>
      </c>
      <c r="F3569" t="s">
        <v>3004</v>
      </c>
      <c r="G3569" s="4">
        <v>2</v>
      </c>
      <c r="H3569" t="s">
        <v>3270</v>
      </c>
    </row>
    <row r="3570" spans="1:8" x14ac:dyDescent="0.35">
      <c r="A3570" t="s">
        <v>1901</v>
      </c>
      <c r="B3570" t="s">
        <v>3002</v>
      </c>
      <c r="C3570">
        <v>3</v>
      </c>
      <c r="D3570">
        <v>-38.122</v>
      </c>
      <c r="E3570" t="s">
        <v>3006</v>
      </c>
      <c r="F3570" t="s">
        <v>3007</v>
      </c>
      <c r="G3570" s="4">
        <v>3</v>
      </c>
      <c r="H3570" t="s">
        <v>3271</v>
      </c>
    </row>
    <row r="3571" spans="1:8" x14ac:dyDescent="0.35">
      <c r="A3571" t="s">
        <v>1901</v>
      </c>
      <c r="B3571" t="s">
        <v>3002</v>
      </c>
      <c r="C3571">
        <v>3</v>
      </c>
      <c r="D3571">
        <v>-37.441000000000003</v>
      </c>
      <c r="E3571" t="s">
        <v>3006</v>
      </c>
      <c r="F3571" t="s">
        <v>3011</v>
      </c>
      <c r="G3571" s="4">
        <v>4</v>
      </c>
      <c r="H3571" t="s">
        <v>55</v>
      </c>
    </row>
    <row r="3572" spans="1:8" x14ac:dyDescent="0.35">
      <c r="A3572" t="s">
        <v>1901</v>
      </c>
      <c r="B3572" t="s">
        <v>3002</v>
      </c>
      <c r="C3572">
        <v>3</v>
      </c>
      <c r="D3572">
        <v>-37.015999999999998</v>
      </c>
      <c r="E3572" t="s">
        <v>3006</v>
      </c>
      <c r="F3572" t="s">
        <v>3011</v>
      </c>
      <c r="G3572" s="4">
        <v>4</v>
      </c>
      <c r="H3572" t="s">
        <v>3184</v>
      </c>
    </row>
    <row r="3573" spans="1:8" x14ac:dyDescent="0.35">
      <c r="A3573" t="s">
        <v>1901</v>
      </c>
      <c r="B3573" t="s">
        <v>3002</v>
      </c>
      <c r="C3573">
        <v>3</v>
      </c>
      <c r="D3573">
        <v>-34.832000000000001</v>
      </c>
      <c r="E3573" t="s">
        <v>3006</v>
      </c>
      <c r="F3573" t="s">
        <v>3007</v>
      </c>
      <c r="G3573" s="4">
        <v>3</v>
      </c>
      <c r="H3573" t="s">
        <v>3272</v>
      </c>
    </row>
    <row r="3574" spans="1:8" x14ac:dyDescent="0.35">
      <c r="A3574" t="s">
        <v>1901</v>
      </c>
      <c r="B3574" t="s">
        <v>3002</v>
      </c>
      <c r="C3574">
        <v>3</v>
      </c>
      <c r="D3574">
        <v>-31.943000000000001</v>
      </c>
      <c r="E3574" t="s">
        <v>3006</v>
      </c>
      <c r="F3574" t="s">
        <v>3031</v>
      </c>
      <c r="G3574" s="4">
        <v>2</v>
      </c>
      <c r="H3574" t="s">
        <v>3273</v>
      </c>
    </row>
    <row r="3575" spans="1:8" x14ac:dyDescent="0.35">
      <c r="A3575" t="s">
        <v>1901</v>
      </c>
      <c r="B3575" t="s">
        <v>3002</v>
      </c>
      <c r="C3575">
        <v>3</v>
      </c>
      <c r="D3575">
        <v>-31.456999999999901</v>
      </c>
      <c r="E3575" t="s">
        <v>3003</v>
      </c>
      <c r="F3575" t="s">
        <v>3004</v>
      </c>
      <c r="G3575" s="4">
        <v>2</v>
      </c>
      <c r="H3575" t="s">
        <v>3274</v>
      </c>
    </row>
    <row r="3576" spans="1:8" x14ac:dyDescent="0.35">
      <c r="A3576" t="s">
        <v>1901</v>
      </c>
      <c r="B3576" t="s">
        <v>3002</v>
      </c>
      <c r="C3576">
        <v>3</v>
      </c>
      <c r="D3576">
        <v>8.49</v>
      </c>
      <c r="E3576" t="s">
        <v>3006</v>
      </c>
      <c r="F3576" t="s">
        <v>3007</v>
      </c>
      <c r="G3576" s="4">
        <v>3</v>
      </c>
      <c r="H3576" t="s">
        <v>3275</v>
      </c>
    </row>
    <row r="3577" spans="1:8" x14ac:dyDescent="0.35">
      <c r="A3577" t="s">
        <v>1901</v>
      </c>
      <c r="B3577" t="s">
        <v>3002</v>
      </c>
      <c r="C3577">
        <v>3</v>
      </c>
      <c r="D3577">
        <v>106.217</v>
      </c>
      <c r="E3577" t="s">
        <v>3003</v>
      </c>
      <c r="F3577" t="s">
        <v>3004</v>
      </c>
      <c r="G3577" s="4">
        <v>2</v>
      </c>
      <c r="H3577" t="s">
        <v>3276</v>
      </c>
    </row>
    <row r="3578" spans="1:8" x14ac:dyDescent="0.35">
      <c r="A3578" t="s">
        <v>1901</v>
      </c>
      <c r="B3578" t="s">
        <v>3002</v>
      </c>
      <c r="C3578">
        <v>3</v>
      </c>
      <c r="D3578">
        <v>113.81</v>
      </c>
      <c r="E3578" t="s">
        <v>3006</v>
      </c>
      <c r="F3578" t="s">
        <v>3007</v>
      </c>
      <c r="G3578" s="4">
        <v>3</v>
      </c>
      <c r="H3578" t="s">
        <v>142</v>
      </c>
    </row>
    <row r="3579" spans="1:8" x14ac:dyDescent="0.35">
      <c r="A3579" t="s">
        <v>1901</v>
      </c>
      <c r="B3579" t="s">
        <v>3002</v>
      </c>
      <c r="C3579">
        <v>3</v>
      </c>
      <c r="D3579">
        <v>126.836</v>
      </c>
      <c r="E3579" t="s">
        <v>3006</v>
      </c>
      <c r="F3579" t="s">
        <v>3011</v>
      </c>
      <c r="G3579" s="4">
        <v>4</v>
      </c>
      <c r="H3579" t="s">
        <v>3277</v>
      </c>
    </row>
    <row r="3580" spans="1:8" x14ac:dyDescent="0.35">
      <c r="A3580" t="s">
        <v>1901</v>
      </c>
      <c r="B3580" t="s">
        <v>3002</v>
      </c>
      <c r="C3580">
        <v>3</v>
      </c>
      <c r="D3580">
        <v>126.97</v>
      </c>
      <c r="E3580" t="s">
        <v>3006</v>
      </c>
      <c r="F3580" t="s">
        <v>3007</v>
      </c>
      <c r="G3580" s="4">
        <v>3</v>
      </c>
      <c r="H3580" t="s">
        <v>3278</v>
      </c>
    </row>
    <row r="3581" spans="1:8" x14ac:dyDescent="0.35">
      <c r="A3581" t="s">
        <v>1901</v>
      </c>
      <c r="B3581" t="s">
        <v>3002</v>
      </c>
      <c r="C3581">
        <v>3</v>
      </c>
      <c r="D3581">
        <v>132.76499999999999</v>
      </c>
      <c r="E3581" t="s">
        <v>3006</v>
      </c>
      <c r="F3581" t="s">
        <v>3011</v>
      </c>
      <c r="G3581" s="4">
        <v>4</v>
      </c>
      <c r="H3581" t="s">
        <v>3279</v>
      </c>
    </row>
    <row r="3582" spans="1:8" x14ac:dyDescent="0.35">
      <c r="A3582" t="s">
        <v>1901</v>
      </c>
      <c r="B3582" t="s">
        <v>3002</v>
      </c>
      <c r="C3582">
        <v>3</v>
      </c>
      <c r="D3582">
        <v>144.702</v>
      </c>
      <c r="E3582" t="s">
        <v>3003</v>
      </c>
      <c r="F3582" t="s">
        <v>3013</v>
      </c>
      <c r="G3582" s="4">
        <v>1</v>
      </c>
      <c r="H3582" t="s">
        <v>140</v>
      </c>
    </row>
    <row r="3583" spans="1:8" x14ac:dyDescent="0.35">
      <c r="A3583" t="s">
        <v>1901</v>
      </c>
      <c r="B3583" t="s">
        <v>3002</v>
      </c>
      <c r="C3583">
        <v>3</v>
      </c>
      <c r="D3583">
        <v>203.58599999999899</v>
      </c>
      <c r="E3583" t="s">
        <v>3006</v>
      </c>
      <c r="F3583" t="s">
        <v>3007</v>
      </c>
      <c r="G3583" s="4">
        <v>3</v>
      </c>
      <c r="H3583" t="s">
        <v>3280</v>
      </c>
    </row>
    <row r="3584" spans="1:8" x14ac:dyDescent="0.35">
      <c r="A3584" t="s">
        <v>1901</v>
      </c>
      <c r="B3584" t="s">
        <v>3002</v>
      </c>
      <c r="C3584">
        <v>3</v>
      </c>
      <c r="D3584">
        <v>236.065</v>
      </c>
      <c r="E3584" t="s">
        <v>3003</v>
      </c>
      <c r="F3584" t="s">
        <v>3004</v>
      </c>
      <c r="G3584" s="4">
        <v>2</v>
      </c>
      <c r="H3584" t="s">
        <v>3281</v>
      </c>
    </row>
    <row r="3585" spans="1:8" x14ac:dyDescent="0.35">
      <c r="A3585" t="s">
        <v>1901</v>
      </c>
      <c r="B3585" t="s">
        <v>3002</v>
      </c>
      <c r="C3585">
        <v>3</v>
      </c>
      <c r="D3585">
        <v>236.77199999999999</v>
      </c>
      <c r="E3585" t="s">
        <v>3003</v>
      </c>
      <c r="F3585" t="s">
        <v>3009</v>
      </c>
      <c r="G3585" s="4">
        <v>4</v>
      </c>
      <c r="H3585" t="s">
        <v>3282</v>
      </c>
    </row>
    <row r="3586" spans="1:8" x14ac:dyDescent="0.35">
      <c r="A3586" t="s">
        <v>1901</v>
      </c>
      <c r="B3586" t="s">
        <v>3002</v>
      </c>
      <c r="C3586">
        <v>3</v>
      </c>
      <c r="D3586">
        <v>238.46099999999899</v>
      </c>
      <c r="E3586" t="s">
        <v>3003</v>
      </c>
      <c r="F3586" t="s">
        <v>3013</v>
      </c>
      <c r="G3586" s="4">
        <v>1</v>
      </c>
      <c r="H3586" t="s">
        <v>3283</v>
      </c>
    </row>
    <row r="3587" spans="1:8" x14ac:dyDescent="0.35">
      <c r="A3587" t="s">
        <v>1901</v>
      </c>
      <c r="B3587" t="s">
        <v>3284</v>
      </c>
      <c r="C3587">
        <v>3</v>
      </c>
      <c r="D3587">
        <v>-367.30099999999999</v>
      </c>
      <c r="E3587" t="s">
        <v>3285</v>
      </c>
      <c r="F3587" t="s">
        <v>3286</v>
      </c>
      <c r="G3587" s="4">
        <v>4</v>
      </c>
      <c r="H3587" t="s">
        <v>3287</v>
      </c>
    </row>
    <row r="3588" spans="1:8" x14ac:dyDescent="0.35">
      <c r="A3588" t="s">
        <v>1901</v>
      </c>
      <c r="B3588" t="s">
        <v>3284</v>
      </c>
      <c r="C3588">
        <v>3</v>
      </c>
      <c r="D3588">
        <v>-362.73599999999999</v>
      </c>
      <c r="E3588" t="s">
        <v>3285</v>
      </c>
      <c r="F3588" t="s">
        <v>3288</v>
      </c>
      <c r="G3588" s="4">
        <v>1</v>
      </c>
      <c r="H3588" t="s">
        <v>900</v>
      </c>
    </row>
    <row r="3589" spans="1:8" x14ac:dyDescent="0.35">
      <c r="A3589" t="s">
        <v>1901</v>
      </c>
      <c r="B3589" t="s">
        <v>3284</v>
      </c>
      <c r="C3589">
        <v>3</v>
      </c>
      <c r="D3589">
        <v>-338.488</v>
      </c>
      <c r="E3589" t="s">
        <v>3285</v>
      </c>
      <c r="F3589" t="s">
        <v>3286</v>
      </c>
      <c r="G3589" s="4">
        <v>4</v>
      </c>
      <c r="H3589" t="s">
        <v>3289</v>
      </c>
    </row>
    <row r="3590" spans="1:8" x14ac:dyDescent="0.35">
      <c r="A3590" t="s">
        <v>1901</v>
      </c>
      <c r="B3590" t="s">
        <v>3284</v>
      </c>
      <c r="C3590">
        <v>3</v>
      </c>
      <c r="D3590">
        <v>-331.774</v>
      </c>
      <c r="E3590" t="s">
        <v>3290</v>
      </c>
      <c r="F3590" t="s">
        <v>3291</v>
      </c>
      <c r="G3590" s="4">
        <v>2</v>
      </c>
      <c r="H3590" t="s">
        <v>3292</v>
      </c>
    </row>
    <row r="3591" spans="1:8" x14ac:dyDescent="0.35">
      <c r="A3591" t="s">
        <v>1901</v>
      </c>
      <c r="B3591" t="s">
        <v>3284</v>
      </c>
      <c r="C3591">
        <v>3</v>
      </c>
      <c r="D3591">
        <v>-314.97500000000002</v>
      </c>
      <c r="E3591" t="s">
        <v>3290</v>
      </c>
      <c r="F3591" t="s">
        <v>3293</v>
      </c>
      <c r="G3591" s="4">
        <v>3</v>
      </c>
      <c r="H3591" t="s">
        <v>136</v>
      </c>
    </row>
    <row r="3592" spans="1:8" x14ac:dyDescent="0.35">
      <c r="A3592" t="s">
        <v>1901</v>
      </c>
      <c r="B3592" t="s">
        <v>3284</v>
      </c>
      <c r="C3592">
        <v>3</v>
      </c>
      <c r="D3592">
        <v>-314.69400000000002</v>
      </c>
      <c r="E3592" t="s">
        <v>3285</v>
      </c>
      <c r="F3592" t="s">
        <v>3288</v>
      </c>
      <c r="G3592" s="4">
        <v>1</v>
      </c>
      <c r="H3592" t="s">
        <v>3294</v>
      </c>
    </row>
    <row r="3593" spans="1:8" x14ac:dyDescent="0.35">
      <c r="A3593" t="s">
        <v>1901</v>
      </c>
      <c r="B3593" t="s">
        <v>3284</v>
      </c>
      <c r="C3593">
        <v>3</v>
      </c>
      <c r="D3593">
        <v>-306.774</v>
      </c>
      <c r="E3593" t="s">
        <v>3290</v>
      </c>
      <c r="F3593" t="s">
        <v>3295</v>
      </c>
      <c r="G3593" s="4">
        <v>1</v>
      </c>
      <c r="H3593" t="s">
        <v>501</v>
      </c>
    </row>
    <row r="3594" spans="1:8" x14ac:dyDescent="0.35">
      <c r="A3594" t="s">
        <v>1901</v>
      </c>
      <c r="B3594" t="s">
        <v>3284</v>
      </c>
      <c r="C3594">
        <v>3</v>
      </c>
      <c r="D3594">
        <v>-302.49200000000002</v>
      </c>
      <c r="E3594" t="s">
        <v>3290</v>
      </c>
      <c r="F3594" t="s">
        <v>3291</v>
      </c>
      <c r="G3594" s="4">
        <v>2</v>
      </c>
      <c r="H3594" t="s">
        <v>3296</v>
      </c>
    </row>
    <row r="3595" spans="1:8" x14ac:dyDescent="0.35">
      <c r="A3595" t="s">
        <v>1901</v>
      </c>
      <c r="B3595" t="s">
        <v>3284</v>
      </c>
      <c r="C3595">
        <v>3</v>
      </c>
      <c r="D3595">
        <v>-285.77800000000002</v>
      </c>
      <c r="E3595" t="s">
        <v>3285</v>
      </c>
      <c r="F3595" t="s">
        <v>3286</v>
      </c>
      <c r="G3595" s="4">
        <v>4</v>
      </c>
      <c r="H3595" t="s">
        <v>3297</v>
      </c>
    </row>
    <row r="3596" spans="1:8" x14ac:dyDescent="0.35">
      <c r="A3596" t="s">
        <v>1901</v>
      </c>
      <c r="B3596" t="s">
        <v>3284</v>
      </c>
      <c r="C3596">
        <v>3</v>
      </c>
      <c r="D3596">
        <v>-272.98</v>
      </c>
      <c r="E3596" t="s">
        <v>3290</v>
      </c>
      <c r="F3596" t="s">
        <v>3295</v>
      </c>
      <c r="G3596" s="4">
        <v>1</v>
      </c>
      <c r="H3596" t="s">
        <v>3298</v>
      </c>
    </row>
    <row r="3597" spans="1:8" x14ac:dyDescent="0.35">
      <c r="A3597" t="s">
        <v>1901</v>
      </c>
      <c r="B3597" t="s">
        <v>3284</v>
      </c>
      <c r="C3597">
        <v>3</v>
      </c>
      <c r="D3597">
        <v>-266.21499999999997</v>
      </c>
      <c r="E3597" t="s">
        <v>3285</v>
      </c>
      <c r="F3597" t="s">
        <v>3299</v>
      </c>
      <c r="G3597" s="4">
        <v>2</v>
      </c>
      <c r="H3597" t="s">
        <v>40</v>
      </c>
    </row>
    <row r="3598" spans="1:8" x14ac:dyDescent="0.35">
      <c r="A3598" t="s">
        <v>1901</v>
      </c>
      <c r="B3598" t="s">
        <v>3284</v>
      </c>
      <c r="C3598">
        <v>3</v>
      </c>
      <c r="D3598">
        <v>-261.73599999999999</v>
      </c>
      <c r="E3598" t="s">
        <v>3290</v>
      </c>
      <c r="F3598" t="s">
        <v>3291</v>
      </c>
      <c r="G3598" s="4">
        <v>2</v>
      </c>
      <c r="H3598" t="s">
        <v>999</v>
      </c>
    </row>
    <row r="3599" spans="1:8" x14ac:dyDescent="0.35">
      <c r="A3599" t="s">
        <v>1901</v>
      </c>
      <c r="B3599" t="s">
        <v>3284</v>
      </c>
      <c r="C3599">
        <v>3</v>
      </c>
      <c r="D3599">
        <v>-251.607</v>
      </c>
      <c r="E3599" t="s">
        <v>3290</v>
      </c>
      <c r="F3599" t="s">
        <v>3300</v>
      </c>
      <c r="G3599" s="4">
        <v>4</v>
      </c>
      <c r="H3599" t="s">
        <v>3301</v>
      </c>
    </row>
    <row r="3600" spans="1:8" x14ac:dyDescent="0.35">
      <c r="A3600" t="s">
        <v>1901</v>
      </c>
      <c r="B3600" t="s">
        <v>3284</v>
      </c>
      <c r="C3600">
        <v>3</v>
      </c>
      <c r="D3600">
        <v>-231.63399999999999</v>
      </c>
      <c r="E3600" t="s">
        <v>3290</v>
      </c>
      <c r="F3600" t="s">
        <v>3293</v>
      </c>
      <c r="G3600" s="4">
        <v>3</v>
      </c>
      <c r="H3600" t="s">
        <v>3302</v>
      </c>
    </row>
    <row r="3601" spans="1:8" x14ac:dyDescent="0.35">
      <c r="A3601" t="s">
        <v>1901</v>
      </c>
      <c r="B3601" t="s">
        <v>3284</v>
      </c>
      <c r="C3601">
        <v>3</v>
      </c>
      <c r="D3601">
        <v>-216.70599999999999</v>
      </c>
      <c r="E3601" t="s">
        <v>3290</v>
      </c>
      <c r="F3601" t="s">
        <v>3293</v>
      </c>
      <c r="G3601" s="4">
        <v>3</v>
      </c>
      <c r="H3601" t="s">
        <v>3303</v>
      </c>
    </row>
    <row r="3602" spans="1:8" x14ac:dyDescent="0.35">
      <c r="A3602" t="s">
        <v>1901</v>
      </c>
      <c r="B3602" t="s">
        <v>3284</v>
      </c>
      <c r="C3602">
        <v>3</v>
      </c>
      <c r="D3602">
        <v>-208.52199999999999</v>
      </c>
      <c r="E3602" t="s">
        <v>3290</v>
      </c>
      <c r="F3602" t="s">
        <v>3295</v>
      </c>
      <c r="G3602" s="4">
        <v>1</v>
      </c>
      <c r="H3602" t="s">
        <v>782</v>
      </c>
    </row>
    <row r="3603" spans="1:8" x14ac:dyDescent="0.35">
      <c r="A3603" t="s">
        <v>1901</v>
      </c>
      <c r="B3603" t="s">
        <v>3284</v>
      </c>
      <c r="C3603">
        <v>3</v>
      </c>
      <c r="D3603">
        <v>-206.48099999999999</v>
      </c>
      <c r="E3603" t="s">
        <v>3290</v>
      </c>
      <c r="F3603" t="s">
        <v>3291</v>
      </c>
      <c r="G3603" s="4">
        <v>2</v>
      </c>
      <c r="H3603" t="s">
        <v>3304</v>
      </c>
    </row>
    <row r="3604" spans="1:8" x14ac:dyDescent="0.35">
      <c r="A3604" t="s">
        <v>1901</v>
      </c>
      <c r="B3604" t="s">
        <v>3284</v>
      </c>
      <c r="C3604">
        <v>3</v>
      </c>
      <c r="D3604">
        <v>-203.27</v>
      </c>
      <c r="E3604" t="s">
        <v>3290</v>
      </c>
      <c r="F3604" t="s">
        <v>3300</v>
      </c>
      <c r="G3604" s="4">
        <v>4</v>
      </c>
      <c r="H3604" t="s">
        <v>3305</v>
      </c>
    </row>
    <row r="3605" spans="1:8" x14ac:dyDescent="0.35">
      <c r="A3605" t="s">
        <v>1901</v>
      </c>
      <c r="B3605" t="s">
        <v>3284</v>
      </c>
      <c r="C3605">
        <v>3</v>
      </c>
      <c r="D3605">
        <v>-200.13900000000001</v>
      </c>
      <c r="E3605" t="s">
        <v>3290</v>
      </c>
      <c r="F3605" t="s">
        <v>3300</v>
      </c>
      <c r="G3605" s="4">
        <v>4</v>
      </c>
      <c r="H3605" t="s">
        <v>3306</v>
      </c>
    </row>
    <row r="3606" spans="1:8" x14ac:dyDescent="0.35">
      <c r="A3606" t="s">
        <v>1901</v>
      </c>
      <c r="B3606" t="s">
        <v>3284</v>
      </c>
      <c r="C3606">
        <v>3</v>
      </c>
      <c r="D3606">
        <v>-192.99199999999999</v>
      </c>
      <c r="E3606" t="s">
        <v>3290</v>
      </c>
      <c r="F3606" t="s">
        <v>3291</v>
      </c>
      <c r="G3606" s="4">
        <v>2</v>
      </c>
      <c r="H3606" t="s">
        <v>999</v>
      </c>
    </row>
    <row r="3607" spans="1:8" x14ac:dyDescent="0.35">
      <c r="A3607" t="s">
        <v>1901</v>
      </c>
      <c r="B3607" t="s">
        <v>3284</v>
      </c>
      <c r="C3607">
        <v>3</v>
      </c>
      <c r="D3607">
        <v>-134.72799999999901</v>
      </c>
      <c r="E3607" t="s">
        <v>3285</v>
      </c>
      <c r="F3607" t="s">
        <v>3288</v>
      </c>
      <c r="G3607" s="4">
        <v>1</v>
      </c>
      <c r="H3607" t="s">
        <v>3307</v>
      </c>
    </row>
    <row r="3608" spans="1:8" x14ac:dyDescent="0.35">
      <c r="A3608" t="s">
        <v>1901</v>
      </c>
      <c r="B3608" t="s">
        <v>3284</v>
      </c>
      <c r="C3608">
        <v>3</v>
      </c>
      <c r="D3608">
        <v>-116.471</v>
      </c>
      <c r="E3608" t="s">
        <v>3285</v>
      </c>
      <c r="F3608" t="s">
        <v>3286</v>
      </c>
      <c r="G3608" s="4">
        <v>4</v>
      </c>
      <c r="H3608" t="s">
        <v>1939</v>
      </c>
    </row>
    <row r="3609" spans="1:8" x14ac:dyDescent="0.35">
      <c r="A3609" t="s">
        <v>1901</v>
      </c>
      <c r="B3609" t="s">
        <v>3284</v>
      </c>
      <c r="C3609">
        <v>3</v>
      </c>
      <c r="D3609">
        <v>-104.09899999999899</v>
      </c>
      <c r="E3609" t="s">
        <v>3285</v>
      </c>
      <c r="F3609" t="s">
        <v>3308</v>
      </c>
      <c r="G3609" s="4">
        <v>3</v>
      </c>
      <c r="H3609" t="s">
        <v>267</v>
      </c>
    </row>
    <row r="3610" spans="1:8" x14ac:dyDescent="0.35">
      <c r="A3610" t="s">
        <v>1901</v>
      </c>
      <c r="B3610" t="s">
        <v>3284</v>
      </c>
      <c r="C3610">
        <v>3</v>
      </c>
      <c r="D3610">
        <v>227.952</v>
      </c>
      <c r="E3610" t="s">
        <v>3285</v>
      </c>
      <c r="F3610" t="s">
        <v>3288</v>
      </c>
      <c r="G3610" s="4">
        <v>1</v>
      </c>
      <c r="H3610" t="s">
        <v>3309</v>
      </c>
    </row>
    <row r="3611" spans="1:8" x14ac:dyDescent="0.35">
      <c r="A3611" t="s">
        <v>1901</v>
      </c>
      <c r="B3611" t="s">
        <v>3284</v>
      </c>
      <c r="C3611">
        <v>3</v>
      </c>
      <c r="D3611">
        <v>237.417</v>
      </c>
      <c r="E3611" t="s">
        <v>3285</v>
      </c>
      <c r="F3611" t="s">
        <v>3286</v>
      </c>
      <c r="G3611" s="4">
        <v>4</v>
      </c>
      <c r="H3611" t="s">
        <v>3310</v>
      </c>
    </row>
    <row r="3612" spans="1:8" x14ac:dyDescent="0.35">
      <c r="A3612" t="s">
        <v>1901</v>
      </c>
      <c r="B3612" t="s">
        <v>3284</v>
      </c>
      <c r="C3612">
        <v>1</v>
      </c>
      <c r="D3612">
        <v>-422.36500000000001</v>
      </c>
      <c r="E3612" t="s">
        <v>3290</v>
      </c>
      <c r="F3612" t="s">
        <v>3291</v>
      </c>
      <c r="G3612" s="4">
        <v>1</v>
      </c>
      <c r="H3612" t="s">
        <v>2031</v>
      </c>
    </row>
    <row r="3613" spans="1:8" x14ac:dyDescent="0.35">
      <c r="A3613" t="s">
        <v>1901</v>
      </c>
      <c r="B3613" t="s">
        <v>3284</v>
      </c>
      <c r="C3613">
        <v>1</v>
      </c>
      <c r="D3613">
        <v>-419.65100000000001</v>
      </c>
      <c r="E3613" t="s">
        <v>3290</v>
      </c>
      <c r="F3613" t="s">
        <v>3300</v>
      </c>
      <c r="G3613" s="4">
        <v>1</v>
      </c>
      <c r="H3613" t="s">
        <v>2029</v>
      </c>
    </row>
    <row r="3614" spans="1:8" x14ac:dyDescent="0.35">
      <c r="A3614" t="s">
        <v>1901</v>
      </c>
      <c r="B3614" t="s">
        <v>3284</v>
      </c>
      <c r="C3614">
        <v>1</v>
      </c>
      <c r="D3614">
        <v>-419.116999999999</v>
      </c>
      <c r="E3614" t="s">
        <v>3290</v>
      </c>
      <c r="F3614" t="s">
        <v>3293</v>
      </c>
      <c r="G3614" s="4">
        <v>1</v>
      </c>
      <c r="H3614" t="s">
        <v>2029</v>
      </c>
    </row>
    <row r="3615" spans="1:8" x14ac:dyDescent="0.35">
      <c r="A3615" t="s">
        <v>1901</v>
      </c>
      <c r="B3615" t="s">
        <v>3284</v>
      </c>
      <c r="C3615">
        <v>1</v>
      </c>
      <c r="D3615">
        <v>-416.99099999999999</v>
      </c>
      <c r="E3615" t="s">
        <v>3290</v>
      </c>
      <c r="F3615" t="s">
        <v>3295</v>
      </c>
      <c r="G3615" s="4">
        <v>1</v>
      </c>
      <c r="H3615" t="s">
        <v>1703</v>
      </c>
    </row>
    <row r="3616" spans="1:8" x14ac:dyDescent="0.35">
      <c r="A3616" t="s">
        <v>1901</v>
      </c>
      <c r="B3616" t="s">
        <v>3284</v>
      </c>
      <c r="C3616">
        <v>1</v>
      </c>
      <c r="D3616">
        <v>-410.67399999999998</v>
      </c>
      <c r="E3616" t="s">
        <v>3290</v>
      </c>
      <c r="F3616" t="s">
        <v>3300</v>
      </c>
      <c r="G3616" s="4">
        <v>1</v>
      </c>
      <c r="H3616" t="s">
        <v>3311</v>
      </c>
    </row>
    <row r="3617" spans="1:8" x14ac:dyDescent="0.35">
      <c r="A3617" t="s">
        <v>1901</v>
      </c>
      <c r="B3617" t="s">
        <v>3284</v>
      </c>
      <c r="C3617">
        <v>1</v>
      </c>
      <c r="D3617">
        <v>-404.21199999999999</v>
      </c>
      <c r="E3617" t="s">
        <v>3285</v>
      </c>
      <c r="F3617" t="s">
        <v>3286</v>
      </c>
      <c r="G3617" s="4">
        <v>1</v>
      </c>
      <c r="H3617" t="s">
        <v>3312</v>
      </c>
    </row>
    <row r="3618" spans="1:8" x14ac:dyDescent="0.35">
      <c r="A3618" t="s">
        <v>1901</v>
      </c>
      <c r="B3618" t="s">
        <v>3284</v>
      </c>
      <c r="C3618">
        <v>1</v>
      </c>
      <c r="D3618">
        <v>-387.30699999999899</v>
      </c>
      <c r="E3618" t="s">
        <v>3290</v>
      </c>
      <c r="F3618" t="s">
        <v>3295</v>
      </c>
      <c r="G3618" s="4">
        <v>1</v>
      </c>
      <c r="H3618" t="s">
        <v>3313</v>
      </c>
    </row>
    <row r="3619" spans="1:8" x14ac:dyDescent="0.35">
      <c r="A3619" t="s">
        <v>1901</v>
      </c>
      <c r="B3619" t="s">
        <v>3284</v>
      </c>
      <c r="C3619">
        <v>1</v>
      </c>
      <c r="D3619">
        <v>-379.779</v>
      </c>
      <c r="E3619" t="s">
        <v>3290</v>
      </c>
      <c r="F3619" t="s">
        <v>3293</v>
      </c>
      <c r="G3619" s="4">
        <v>1</v>
      </c>
      <c r="H3619" t="s">
        <v>3314</v>
      </c>
    </row>
    <row r="3620" spans="1:8" x14ac:dyDescent="0.35">
      <c r="A3620" t="s">
        <v>1901</v>
      </c>
      <c r="B3620" t="s">
        <v>3284</v>
      </c>
      <c r="C3620">
        <v>1</v>
      </c>
      <c r="D3620">
        <v>-378.702</v>
      </c>
      <c r="E3620" t="s">
        <v>3285</v>
      </c>
      <c r="F3620" t="s">
        <v>3299</v>
      </c>
      <c r="G3620" s="4">
        <v>1</v>
      </c>
      <c r="H3620" t="s">
        <v>3315</v>
      </c>
    </row>
    <row r="3621" spans="1:8" x14ac:dyDescent="0.35">
      <c r="A3621" t="s">
        <v>1901</v>
      </c>
      <c r="B3621" t="s">
        <v>3284</v>
      </c>
      <c r="C3621">
        <v>1</v>
      </c>
      <c r="D3621">
        <v>-375.13699999999898</v>
      </c>
      <c r="E3621" t="s">
        <v>3285</v>
      </c>
      <c r="F3621" t="s">
        <v>3288</v>
      </c>
      <c r="G3621" s="4">
        <v>1</v>
      </c>
      <c r="H3621" t="s">
        <v>3316</v>
      </c>
    </row>
    <row r="3622" spans="1:8" x14ac:dyDescent="0.35">
      <c r="A3622" t="s">
        <v>1901</v>
      </c>
      <c r="B3622" t="s">
        <v>3284</v>
      </c>
      <c r="C3622">
        <v>1</v>
      </c>
      <c r="D3622">
        <v>-375.00099999999998</v>
      </c>
      <c r="E3622" t="s">
        <v>3290</v>
      </c>
      <c r="F3622" t="s">
        <v>3291</v>
      </c>
      <c r="G3622" s="4">
        <v>1</v>
      </c>
      <c r="H3622" t="s">
        <v>3317</v>
      </c>
    </row>
    <row r="3623" spans="1:8" x14ac:dyDescent="0.35">
      <c r="A3623" t="s">
        <v>1901</v>
      </c>
      <c r="B3623" t="s">
        <v>3284</v>
      </c>
      <c r="C3623">
        <v>1</v>
      </c>
      <c r="D3623">
        <v>-363.32</v>
      </c>
      <c r="E3623" t="s">
        <v>3290</v>
      </c>
      <c r="F3623" t="s">
        <v>3300</v>
      </c>
      <c r="G3623" s="4">
        <v>1</v>
      </c>
      <c r="H3623" t="s">
        <v>3318</v>
      </c>
    </row>
    <row r="3624" spans="1:8" x14ac:dyDescent="0.35">
      <c r="A3624" t="s">
        <v>1901</v>
      </c>
      <c r="B3624" t="s">
        <v>3284</v>
      </c>
      <c r="C3624">
        <v>1</v>
      </c>
      <c r="D3624">
        <v>-354.95499999999998</v>
      </c>
      <c r="E3624" t="s">
        <v>3285</v>
      </c>
      <c r="F3624" t="s">
        <v>3308</v>
      </c>
      <c r="G3624" s="4">
        <v>1</v>
      </c>
      <c r="H3624" t="s">
        <v>3319</v>
      </c>
    </row>
    <row r="3625" spans="1:8" x14ac:dyDescent="0.35">
      <c r="A3625" t="s">
        <v>1901</v>
      </c>
      <c r="B3625" t="s">
        <v>3284</v>
      </c>
      <c r="C3625">
        <v>1</v>
      </c>
      <c r="D3625">
        <v>-349.46600000000001</v>
      </c>
      <c r="E3625" t="s">
        <v>3290</v>
      </c>
      <c r="F3625" t="s">
        <v>3295</v>
      </c>
      <c r="G3625" s="4">
        <v>1</v>
      </c>
      <c r="H3625" t="s">
        <v>3320</v>
      </c>
    </row>
    <row r="3626" spans="1:8" x14ac:dyDescent="0.35">
      <c r="A3626" t="s">
        <v>1901</v>
      </c>
      <c r="B3626" t="s">
        <v>3284</v>
      </c>
      <c r="C3626">
        <v>1</v>
      </c>
      <c r="D3626">
        <v>-344.90800000000002</v>
      </c>
      <c r="E3626" t="s">
        <v>3290</v>
      </c>
      <c r="F3626" t="s">
        <v>3300</v>
      </c>
      <c r="G3626" s="4">
        <v>1</v>
      </c>
      <c r="H3626" t="s">
        <v>3321</v>
      </c>
    </row>
    <row r="3627" spans="1:8" x14ac:dyDescent="0.35">
      <c r="A3627" t="s">
        <v>1901</v>
      </c>
      <c r="B3627" t="s">
        <v>3284</v>
      </c>
      <c r="C3627">
        <v>1</v>
      </c>
      <c r="D3627">
        <v>-336.541</v>
      </c>
      <c r="E3627" t="s">
        <v>3285</v>
      </c>
      <c r="F3627" t="s">
        <v>3286</v>
      </c>
      <c r="G3627" s="4">
        <v>1</v>
      </c>
      <c r="H3627" t="s">
        <v>3322</v>
      </c>
    </row>
    <row r="3628" spans="1:8" x14ac:dyDescent="0.35">
      <c r="A3628" t="s">
        <v>1901</v>
      </c>
      <c r="B3628" t="s">
        <v>3284</v>
      </c>
      <c r="C3628">
        <v>1</v>
      </c>
      <c r="D3628">
        <v>-328.98</v>
      </c>
      <c r="E3628" t="s">
        <v>3290</v>
      </c>
      <c r="F3628" t="s">
        <v>3300</v>
      </c>
      <c r="G3628" s="4">
        <v>1</v>
      </c>
      <c r="H3628" t="s">
        <v>3323</v>
      </c>
    </row>
    <row r="3629" spans="1:8" x14ac:dyDescent="0.35">
      <c r="A3629" t="s">
        <v>1901</v>
      </c>
      <c r="B3629" t="s">
        <v>3284</v>
      </c>
      <c r="C3629">
        <v>1</v>
      </c>
      <c r="D3629">
        <v>-325.99099999999999</v>
      </c>
      <c r="E3629" t="s">
        <v>3290</v>
      </c>
      <c r="F3629" t="s">
        <v>3291</v>
      </c>
      <c r="G3629" s="4">
        <v>1</v>
      </c>
      <c r="H3629" t="s">
        <v>3324</v>
      </c>
    </row>
    <row r="3630" spans="1:8" x14ac:dyDescent="0.35">
      <c r="A3630" t="s">
        <v>1901</v>
      </c>
      <c r="B3630" t="s">
        <v>3284</v>
      </c>
      <c r="C3630">
        <v>1</v>
      </c>
      <c r="D3630">
        <v>-317.87</v>
      </c>
      <c r="E3630" t="s">
        <v>3290</v>
      </c>
      <c r="F3630" t="s">
        <v>3291</v>
      </c>
      <c r="G3630" s="4">
        <v>1</v>
      </c>
      <c r="H3630" t="s">
        <v>3325</v>
      </c>
    </row>
    <row r="3631" spans="1:8" x14ac:dyDescent="0.35">
      <c r="A3631" t="s">
        <v>1901</v>
      </c>
      <c r="B3631" t="s">
        <v>3284</v>
      </c>
      <c r="C3631">
        <v>1</v>
      </c>
      <c r="D3631">
        <v>-314.11700000000002</v>
      </c>
      <c r="E3631" t="s">
        <v>3290</v>
      </c>
      <c r="F3631" t="s">
        <v>3300</v>
      </c>
      <c r="G3631" s="4">
        <v>1</v>
      </c>
      <c r="H3631" t="s">
        <v>3326</v>
      </c>
    </row>
    <row r="3632" spans="1:8" x14ac:dyDescent="0.35">
      <c r="A3632" t="s">
        <v>1901</v>
      </c>
      <c r="B3632" t="s">
        <v>3284</v>
      </c>
      <c r="C3632">
        <v>1</v>
      </c>
      <c r="D3632">
        <v>-310.18900000000002</v>
      </c>
      <c r="E3632" t="s">
        <v>3285</v>
      </c>
      <c r="F3632" t="s">
        <v>3288</v>
      </c>
      <c r="G3632" s="4">
        <v>1</v>
      </c>
      <c r="H3632" t="s">
        <v>3327</v>
      </c>
    </row>
    <row r="3633" spans="1:8" x14ac:dyDescent="0.35">
      <c r="A3633" t="s">
        <v>1901</v>
      </c>
      <c r="B3633" t="s">
        <v>3284</v>
      </c>
      <c r="C3633">
        <v>1</v>
      </c>
      <c r="D3633">
        <v>-240.976</v>
      </c>
      <c r="E3633" t="s">
        <v>3290</v>
      </c>
      <c r="F3633" t="s">
        <v>3291</v>
      </c>
      <c r="G3633" s="4">
        <v>1</v>
      </c>
      <c r="H3633" t="s">
        <v>3328</v>
      </c>
    </row>
    <row r="3634" spans="1:8" x14ac:dyDescent="0.35">
      <c r="A3634" t="s">
        <v>1901</v>
      </c>
      <c r="B3634" t="s">
        <v>3284</v>
      </c>
      <c r="C3634">
        <v>1</v>
      </c>
      <c r="D3634">
        <v>-216.07499999999999</v>
      </c>
      <c r="E3634" t="s">
        <v>3290</v>
      </c>
      <c r="F3634" t="s">
        <v>3293</v>
      </c>
      <c r="G3634" s="4">
        <v>1</v>
      </c>
      <c r="H3634" t="s">
        <v>3329</v>
      </c>
    </row>
    <row r="3635" spans="1:8" x14ac:dyDescent="0.35">
      <c r="A3635" t="s">
        <v>1901</v>
      </c>
      <c r="B3635" t="s">
        <v>3284</v>
      </c>
      <c r="C3635">
        <v>1</v>
      </c>
      <c r="D3635">
        <v>-203.48400000000001</v>
      </c>
      <c r="E3635" t="s">
        <v>3290</v>
      </c>
      <c r="F3635" t="s">
        <v>3300</v>
      </c>
      <c r="G3635" s="4">
        <v>1</v>
      </c>
      <c r="H3635" t="s">
        <v>3330</v>
      </c>
    </row>
    <row r="3636" spans="1:8" x14ac:dyDescent="0.35">
      <c r="A3636" t="s">
        <v>1901</v>
      </c>
      <c r="B3636" t="s">
        <v>3284</v>
      </c>
      <c r="C3636">
        <v>1</v>
      </c>
      <c r="D3636">
        <v>-189.30500000000001</v>
      </c>
      <c r="E3636" t="s">
        <v>3290</v>
      </c>
      <c r="F3636" t="s">
        <v>3291</v>
      </c>
      <c r="G3636" s="4">
        <v>1</v>
      </c>
      <c r="H3636" t="s">
        <v>3331</v>
      </c>
    </row>
    <row r="3637" spans="1:8" x14ac:dyDescent="0.35">
      <c r="A3637" t="s">
        <v>1901</v>
      </c>
      <c r="B3637" t="s">
        <v>3284</v>
      </c>
      <c r="C3637">
        <v>1</v>
      </c>
      <c r="D3637">
        <v>-181.886</v>
      </c>
      <c r="E3637" t="s">
        <v>3290</v>
      </c>
      <c r="F3637" t="s">
        <v>3293</v>
      </c>
      <c r="G3637" s="4">
        <v>1</v>
      </c>
      <c r="H3637" t="s">
        <v>415</v>
      </c>
    </row>
    <row r="3638" spans="1:8" x14ac:dyDescent="0.35">
      <c r="A3638" t="s">
        <v>1901</v>
      </c>
      <c r="B3638" t="s">
        <v>3284</v>
      </c>
      <c r="C3638">
        <v>1</v>
      </c>
      <c r="D3638">
        <v>-144.81899999999999</v>
      </c>
      <c r="E3638" t="s">
        <v>3290</v>
      </c>
      <c r="F3638" t="s">
        <v>3293</v>
      </c>
      <c r="G3638" s="4">
        <v>1</v>
      </c>
      <c r="H3638" t="s">
        <v>3332</v>
      </c>
    </row>
    <row r="3639" spans="1:8" x14ac:dyDescent="0.35">
      <c r="A3639" t="s">
        <v>1901</v>
      </c>
      <c r="B3639" t="s">
        <v>3284</v>
      </c>
      <c r="C3639">
        <v>1</v>
      </c>
      <c r="D3639">
        <v>-134.16399999999999</v>
      </c>
      <c r="E3639" t="s">
        <v>3290</v>
      </c>
      <c r="F3639" t="s">
        <v>3293</v>
      </c>
      <c r="G3639" s="4">
        <v>1</v>
      </c>
      <c r="H3639" t="s">
        <v>3333</v>
      </c>
    </row>
    <row r="3640" spans="1:8" x14ac:dyDescent="0.35">
      <c r="A3640" t="s">
        <v>1901</v>
      </c>
      <c r="B3640" t="s">
        <v>3284</v>
      </c>
      <c r="C3640">
        <v>1</v>
      </c>
      <c r="D3640">
        <v>-131.809</v>
      </c>
      <c r="E3640" t="s">
        <v>3290</v>
      </c>
      <c r="F3640" t="s">
        <v>3291</v>
      </c>
      <c r="G3640" s="4">
        <v>1</v>
      </c>
      <c r="H3640" t="s">
        <v>3334</v>
      </c>
    </row>
    <row r="3641" spans="1:8" x14ac:dyDescent="0.35">
      <c r="A3641" t="s">
        <v>1901</v>
      </c>
      <c r="B3641" t="s">
        <v>3284</v>
      </c>
      <c r="C3641">
        <v>1</v>
      </c>
      <c r="D3641">
        <v>-129.01900000000001</v>
      </c>
      <c r="E3641" t="s">
        <v>3290</v>
      </c>
      <c r="F3641" t="s">
        <v>3295</v>
      </c>
      <c r="G3641" s="4">
        <v>1</v>
      </c>
      <c r="H3641" t="s">
        <v>3335</v>
      </c>
    </row>
    <row r="3642" spans="1:8" x14ac:dyDescent="0.35">
      <c r="A3642" t="s">
        <v>1901</v>
      </c>
      <c r="B3642" t="s">
        <v>3284</v>
      </c>
      <c r="C3642">
        <v>1</v>
      </c>
      <c r="D3642">
        <v>-124.18799999999899</v>
      </c>
      <c r="E3642" t="s">
        <v>3290</v>
      </c>
      <c r="F3642" t="s">
        <v>3291</v>
      </c>
      <c r="G3642" s="4">
        <v>1</v>
      </c>
      <c r="H3642" t="s">
        <v>3336</v>
      </c>
    </row>
    <row r="3643" spans="1:8" x14ac:dyDescent="0.35">
      <c r="A3643" t="s">
        <v>1901</v>
      </c>
      <c r="B3643" t="s">
        <v>3284</v>
      </c>
      <c r="C3643">
        <v>1</v>
      </c>
      <c r="D3643">
        <v>-112.092</v>
      </c>
      <c r="E3643" t="s">
        <v>3290</v>
      </c>
      <c r="F3643" t="s">
        <v>3291</v>
      </c>
      <c r="G3643" s="4">
        <v>1</v>
      </c>
      <c r="H3643" t="s">
        <v>3337</v>
      </c>
    </row>
    <row r="3644" spans="1:8" x14ac:dyDescent="0.35">
      <c r="A3644" t="s">
        <v>1901</v>
      </c>
      <c r="B3644" t="s">
        <v>3284</v>
      </c>
      <c r="C3644">
        <v>1</v>
      </c>
      <c r="D3644">
        <v>-108.377</v>
      </c>
      <c r="E3644" t="s">
        <v>3290</v>
      </c>
      <c r="F3644" t="s">
        <v>3293</v>
      </c>
      <c r="G3644" s="4">
        <v>1</v>
      </c>
      <c r="H3644" t="s">
        <v>3338</v>
      </c>
    </row>
    <row r="3645" spans="1:8" x14ac:dyDescent="0.35">
      <c r="A3645" t="s">
        <v>1901</v>
      </c>
      <c r="B3645" t="s">
        <v>3284</v>
      </c>
      <c r="C3645">
        <v>1</v>
      </c>
      <c r="D3645">
        <v>-107.524</v>
      </c>
      <c r="E3645" t="s">
        <v>3290</v>
      </c>
      <c r="F3645" t="s">
        <v>3300</v>
      </c>
      <c r="G3645" s="4">
        <v>1</v>
      </c>
      <c r="H3645" t="s">
        <v>1428</v>
      </c>
    </row>
    <row r="3646" spans="1:8" x14ac:dyDescent="0.35">
      <c r="A3646" t="s">
        <v>1901</v>
      </c>
      <c r="B3646" t="s">
        <v>3284</v>
      </c>
      <c r="C3646">
        <v>1</v>
      </c>
      <c r="D3646">
        <v>-101.63200000000001</v>
      </c>
      <c r="E3646" t="s">
        <v>3290</v>
      </c>
      <c r="F3646" t="s">
        <v>3300</v>
      </c>
      <c r="G3646" s="4">
        <v>1</v>
      </c>
      <c r="H3646" t="s">
        <v>3339</v>
      </c>
    </row>
    <row r="3647" spans="1:8" x14ac:dyDescent="0.35">
      <c r="A3647" t="s">
        <v>1901</v>
      </c>
      <c r="B3647" t="s">
        <v>3284</v>
      </c>
      <c r="C3647">
        <v>1</v>
      </c>
      <c r="D3647">
        <v>-100.792999999999</v>
      </c>
      <c r="E3647" t="s">
        <v>3290</v>
      </c>
      <c r="F3647" t="s">
        <v>3295</v>
      </c>
      <c r="G3647" s="4">
        <v>1</v>
      </c>
      <c r="H3647" t="s">
        <v>3340</v>
      </c>
    </row>
    <row r="3648" spans="1:8" x14ac:dyDescent="0.35">
      <c r="A3648" t="s">
        <v>1901</v>
      </c>
      <c r="B3648" t="s">
        <v>3284</v>
      </c>
      <c r="C3648">
        <v>2</v>
      </c>
      <c r="D3648">
        <v>-369.390999999999</v>
      </c>
      <c r="E3648" t="s">
        <v>3285</v>
      </c>
      <c r="F3648" t="s">
        <v>3286</v>
      </c>
      <c r="G3648" s="4">
        <v>4</v>
      </c>
      <c r="H3648" t="s">
        <v>3341</v>
      </c>
    </row>
    <row r="3649" spans="1:8" x14ac:dyDescent="0.35">
      <c r="A3649" t="s">
        <v>1901</v>
      </c>
      <c r="B3649" t="s">
        <v>3284</v>
      </c>
      <c r="C3649">
        <v>2</v>
      </c>
      <c r="D3649">
        <v>-367.166</v>
      </c>
      <c r="E3649" t="s">
        <v>3290</v>
      </c>
      <c r="F3649" t="s">
        <v>3293</v>
      </c>
      <c r="G3649" s="4">
        <v>3</v>
      </c>
      <c r="H3649" t="s">
        <v>3342</v>
      </c>
    </row>
    <row r="3650" spans="1:8" x14ac:dyDescent="0.35">
      <c r="A3650" t="s">
        <v>1901</v>
      </c>
      <c r="B3650" t="s">
        <v>3284</v>
      </c>
      <c r="C3650">
        <v>2</v>
      </c>
      <c r="D3650">
        <v>-361.036</v>
      </c>
      <c r="E3650" t="s">
        <v>3285</v>
      </c>
      <c r="F3650" t="s">
        <v>3288</v>
      </c>
      <c r="G3650" s="4">
        <v>1</v>
      </c>
      <c r="H3650" t="s">
        <v>3343</v>
      </c>
    </row>
    <row r="3651" spans="1:8" x14ac:dyDescent="0.35">
      <c r="A3651" t="s">
        <v>1901</v>
      </c>
      <c r="B3651" t="s">
        <v>3284</v>
      </c>
      <c r="C3651">
        <v>2</v>
      </c>
      <c r="D3651">
        <v>-357.62799999999999</v>
      </c>
      <c r="E3651" t="s">
        <v>3290</v>
      </c>
      <c r="F3651" t="s">
        <v>3291</v>
      </c>
      <c r="G3651" s="4">
        <v>2</v>
      </c>
      <c r="H3651" t="s">
        <v>3344</v>
      </c>
    </row>
    <row r="3652" spans="1:8" x14ac:dyDescent="0.35">
      <c r="A3652" t="s">
        <v>1901</v>
      </c>
      <c r="B3652" t="s">
        <v>3284</v>
      </c>
      <c r="C3652">
        <v>2</v>
      </c>
      <c r="D3652">
        <v>-348.97399999999999</v>
      </c>
      <c r="E3652" t="s">
        <v>3290</v>
      </c>
      <c r="F3652" t="s">
        <v>3300</v>
      </c>
      <c r="G3652" s="4">
        <v>4</v>
      </c>
      <c r="H3652" t="s">
        <v>3345</v>
      </c>
    </row>
    <row r="3653" spans="1:8" x14ac:dyDescent="0.35">
      <c r="A3653" t="s">
        <v>1901</v>
      </c>
      <c r="B3653" t="s">
        <v>3284</v>
      </c>
      <c r="C3653">
        <v>2</v>
      </c>
      <c r="D3653">
        <v>-345.450999999999</v>
      </c>
      <c r="E3653" t="s">
        <v>3290</v>
      </c>
      <c r="F3653" t="s">
        <v>3293</v>
      </c>
      <c r="G3653" s="4">
        <v>3</v>
      </c>
      <c r="H3653" t="s">
        <v>3346</v>
      </c>
    </row>
    <row r="3654" spans="1:8" x14ac:dyDescent="0.35">
      <c r="A3654" t="s">
        <v>1901</v>
      </c>
      <c r="B3654" t="s">
        <v>3284</v>
      </c>
      <c r="C3654">
        <v>2</v>
      </c>
      <c r="D3654">
        <v>-342.19299999999998</v>
      </c>
      <c r="E3654" t="s">
        <v>3290</v>
      </c>
      <c r="F3654" t="s">
        <v>3295</v>
      </c>
      <c r="G3654" s="4">
        <v>1</v>
      </c>
      <c r="H3654" t="s">
        <v>3347</v>
      </c>
    </row>
    <row r="3655" spans="1:8" x14ac:dyDescent="0.35">
      <c r="A3655" t="s">
        <v>1901</v>
      </c>
      <c r="B3655" t="s">
        <v>3284</v>
      </c>
      <c r="C3655">
        <v>2</v>
      </c>
      <c r="D3655">
        <v>-341.075999999999</v>
      </c>
      <c r="E3655" t="s">
        <v>3285</v>
      </c>
      <c r="F3655" t="s">
        <v>3286</v>
      </c>
      <c r="G3655" s="4">
        <v>4</v>
      </c>
      <c r="H3655" t="s">
        <v>3348</v>
      </c>
    </row>
    <row r="3656" spans="1:8" x14ac:dyDescent="0.35">
      <c r="A3656" t="s">
        <v>1901</v>
      </c>
      <c r="B3656" t="s">
        <v>3284</v>
      </c>
      <c r="C3656">
        <v>2</v>
      </c>
      <c r="D3656">
        <v>-328.64</v>
      </c>
      <c r="E3656" t="s">
        <v>3290</v>
      </c>
      <c r="F3656" t="s">
        <v>3291</v>
      </c>
      <c r="G3656" s="4">
        <v>2</v>
      </c>
      <c r="H3656" t="s">
        <v>3349</v>
      </c>
    </row>
    <row r="3657" spans="1:8" x14ac:dyDescent="0.35">
      <c r="A3657" t="s">
        <v>1901</v>
      </c>
      <c r="B3657" t="s">
        <v>3284</v>
      </c>
      <c r="C3657">
        <v>2</v>
      </c>
      <c r="D3657">
        <v>-317.22800000000001</v>
      </c>
      <c r="E3657" t="s">
        <v>3290</v>
      </c>
      <c r="F3657" t="s">
        <v>3293</v>
      </c>
      <c r="G3657" s="4">
        <v>3</v>
      </c>
      <c r="H3657" t="s">
        <v>3350</v>
      </c>
    </row>
    <row r="3658" spans="1:8" x14ac:dyDescent="0.35">
      <c r="A3658" t="s">
        <v>1901</v>
      </c>
      <c r="B3658" t="s">
        <v>3284</v>
      </c>
      <c r="C3658">
        <v>2</v>
      </c>
      <c r="D3658">
        <v>-314.84899999999999</v>
      </c>
      <c r="E3658" t="s">
        <v>3290</v>
      </c>
      <c r="F3658" t="s">
        <v>3300</v>
      </c>
      <c r="G3658" s="4">
        <v>4</v>
      </c>
      <c r="H3658" t="s">
        <v>3351</v>
      </c>
    </row>
    <row r="3659" spans="1:8" x14ac:dyDescent="0.35">
      <c r="A3659" t="s">
        <v>1901</v>
      </c>
      <c r="B3659" t="s">
        <v>3284</v>
      </c>
      <c r="C3659">
        <v>2</v>
      </c>
      <c r="D3659">
        <v>-306.23099999999999</v>
      </c>
      <c r="E3659" t="s">
        <v>3290</v>
      </c>
      <c r="F3659" t="s">
        <v>3291</v>
      </c>
      <c r="G3659" s="4">
        <v>2</v>
      </c>
      <c r="H3659" t="s">
        <v>3352</v>
      </c>
    </row>
    <row r="3660" spans="1:8" x14ac:dyDescent="0.35">
      <c r="A3660" t="s">
        <v>1901</v>
      </c>
      <c r="B3660" t="s">
        <v>3284</v>
      </c>
      <c r="C3660">
        <v>2</v>
      </c>
      <c r="D3660">
        <v>-298.14</v>
      </c>
      <c r="E3660" t="s">
        <v>3285</v>
      </c>
      <c r="F3660" t="s">
        <v>3286</v>
      </c>
      <c r="G3660" s="4">
        <v>4</v>
      </c>
      <c r="H3660" t="s">
        <v>3353</v>
      </c>
    </row>
    <row r="3661" spans="1:8" x14ac:dyDescent="0.35">
      <c r="A3661" t="s">
        <v>1901</v>
      </c>
      <c r="B3661" t="s">
        <v>3284</v>
      </c>
      <c r="C3661">
        <v>2</v>
      </c>
      <c r="D3661">
        <v>-285.738</v>
      </c>
      <c r="E3661" t="s">
        <v>3285</v>
      </c>
      <c r="F3661" t="s">
        <v>3288</v>
      </c>
      <c r="G3661" s="4">
        <v>1</v>
      </c>
      <c r="H3661" t="s">
        <v>3354</v>
      </c>
    </row>
    <row r="3662" spans="1:8" x14ac:dyDescent="0.35">
      <c r="A3662" t="s">
        <v>1901</v>
      </c>
      <c r="B3662" t="s">
        <v>3284</v>
      </c>
      <c r="C3662">
        <v>2</v>
      </c>
      <c r="D3662">
        <v>-270.84500000000003</v>
      </c>
      <c r="E3662" t="s">
        <v>3290</v>
      </c>
      <c r="F3662" t="s">
        <v>3295</v>
      </c>
      <c r="G3662" s="4">
        <v>1</v>
      </c>
      <c r="H3662" t="s">
        <v>3355</v>
      </c>
    </row>
    <row r="3663" spans="1:8" x14ac:dyDescent="0.35">
      <c r="A3663" t="s">
        <v>1901</v>
      </c>
      <c r="B3663" t="s">
        <v>3284</v>
      </c>
      <c r="C3663">
        <v>2</v>
      </c>
      <c r="D3663">
        <v>-253.19499999999999</v>
      </c>
      <c r="E3663" t="s">
        <v>3290</v>
      </c>
      <c r="F3663" t="s">
        <v>3293</v>
      </c>
      <c r="G3663" s="4">
        <v>3</v>
      </c>
      <c r="H3663" t="s">
        <v>3356</v>
      </c>
    </row>
    <row r="3664" spans="1:8" x14ac:dyDescent="0.35">
      <c r="A3664" t="s">
        <v>1901</v>
      </c>
      <c r="B3664" t="s">
        <v>3284</v>
      </c>
      <c r="C3664">
        <v>2</v>
      </c>
      <c r="D3664">
        <v>-250.489</v>
      </c>
      <c r="E3664" t="s">
        <v>3290</v>
      </c>
      <c r="F3664" t="s">
        <v>3300</v>
      </c>
      <c r="G3664" s="4">
        <v>4</v>
      </c>
      <c r="H3664" t="s">
        <v>3302</v>
      </c>
    </row>
    <row r="3665" spans="1:8" x14ac:dyDescent="0.35">
      <c r="A3665" t="s">
        <v>1901</v>
      </c>
      <c r="B3665" t="s">
        <v>3284</v>
      </c>
      <c r="C3665">
        <v>2</v>
      </c>
      <c r="D3665">
        <v>-243.76400000000001</v>
      </c>
      <c r="E3665" t="s">
        <v>3290</v>
      </c>
      <c r="F3665" t="s">
        <v>3291</v>
      </c>
      <c r="G3665" s="4">
        <v>2</v>
      </c>
      <c r="H3665" t="s">
        <v>3357</v>
      </c>
    </row>
    <row r="3666" spans="1:8" x14ac:dyDescent="0.35">
      <c r="A3666" t="s">
        <v>1901</v>
      </c>
      <c r="B3666" t="s">
        <v>3284</v>
      </c>
      <c r="C3666">
        <v>2</v>
      </c>
      <c r="D3666">
        <v>-236.81299999999999</v>
      </c>
      <c r="E3666" t="s">
        <v>3290</v>
      </c>
      <c r="F3666" t="s">
        <v>3291</v>
      </c>
      <c r="G3666" s="4">
        <v>2</v>
      </c>
      <c r="H3666" t="s">
        <v>3358</v>
      </c>
    </row>
    <row r="3667" spans="1:8" x14ac:dyDescent="0.35">
      <c r="A3667" t="s">
        <v>1901</v>
      </c>
      <c r="B3667" t="s">
        <v>3284</v>
      </c>
      <c r="C3667">
        <v>2</v>
      </c>
      <c r="D3667">
        <v>-225.447</v>
      </c>
      <c r="E3667" t="s">
        <v>3290</v>
      </c>
      <c r="F3667" t="s">
        <v>3300</v>
      </c>
      <c r="G3667" s="4">
        <v>4</v>
      </c>
      <c r="H3667" t="s">
        <v>3359</v>
      </c>
    </row>
    <row r="3668" spans="1:8" x14ac:dyDescent="0.35">
      <c r="A3668" t="s">
        <v>1901</v>
      </c>
      <c r="B3668" t="s">
        <v>3284</v>
      </c>
      <c r="C3668">
        <v>2</v>
      </c>
      <c r="D3668">
        <v>-223.43700000000001</v>
      </c>
      <c r="E3668" t="s">
        <v>3285</v>
      </c>
      <c r="F3668" t="s">
        <v>3286</v>
      </c>
      <c r="G3668" s="4">
        <v>4</v>
      </c>
      <c r="H3668" t="s">
        <v>40</v>
      </c>
    </row>
    <row r="3669" spans="1:8" x14ac:dyDescent="0.35">
      <c r="A3669" t="s">
        <v>1901</v>
      </c>
      <c r="B3669" t="s">
        <v>3284</v>
      </c>
      <c r="C3669">
        <v>2</v>
      </c>
      <c r="D3669">
        <v>-190.934</v>
      </c>
      <c r="E3669" t="s">
        <v>3290</v>
      </c>
      <c r="F3669" t="s">
        <v>3295</v>
      </c>
      <c r="G3669" s="4">
        <v>1</v>
      </c>
      <c r="H3669" t="s">
        <v>3360</v>
      </c>
    </row>
    <row r="3670" spans="1:8" x14ac:dyDescent="0.35">
      <c r="A3670" t="s">
        <v>1901</v>
      </c>
      <c r="B3670" t="s">
        <v>3284</v>
      </c>
      <c r="C3670">
        <v>2</v>
      </c>
      <c r="D3670">
        <v>-186.00299999999999</v>
      </c>
      <c r="E3670" t="s">
        <v>3290</v>
      </c>
      <c r="F3670" t="s">
        <v>3293</v>
      </c>
      <c r="G3670" s="4">
        <v>3</v>
      </c>
      <c r="H3670" t="s">
        <v>3361</v>
      </c>
    </row>
    <row r="3671" spans="1:8" x14ac:dyDescent="0.35">
      <c r="A3671" t="s">
        <v>1901</v>
      </c>
      <c r="B3671" t="s">
        <v>3284</v>
      </c>
      <c r="C3671">
        <v>2</v>
      </c>
      <c r="D3671">
        <v>-177.7</v>
      </c>
      <c r="E3671" t="s">
        <v>3290</v>
      </c>
      <c r="F3671" t="s">
        <v>3291</v>
      </c>
      <c r="G3671" s="4">
        <v>2</v>
      </c>
      <c r="H3671" t="s">
        <v>3362</v>
      </c>
    </row>
    <row r="3672" spans="1:8" x14ac:dyDescent="0.35">
      <c r="A3672" t="s">
        <v>1901</v>
      </c>
      <c r="B3672" t="s">
        <v>3284</v>
      </c>
      <c r="C3672">
        <v>2</v>
      </c>
      <c r="D3672">
        <v>-173.76</v>
      </c>
      <c r="E3672" t="s">
        <v>3290</v>
      </c>
      <c r="F3672" t="s">
        <v>3295</v>
      </c>
      <c r="G3672" s="4">
        <v>1</v>
      </c>
      <c r="H3672" t="s">
        <v>68</v>
      </c>
    </row>
    <row r="3673" spans="1:8" x14ac:dyDescent="0.35">
      <c r="A3673" t="s">
        <v>1901</v>
      </c>
      <c r="B3673" t="s">
        <v>3284</v>
      </c>
      <c r="C3673">
        <v>2</v>
      </c>
      <c r="D3673">
        <v>-124.402</v>
      </c>
      <c r="E3673" t="s">
        <v>3285</v>
      </c>
      <c r="F3673" t="s">
        <v>3288</v>
      </c>
      <c r="G3673" s="4">
        <v>1</v>
      </c>
      <c r="H3673" t="s">
        <v>3363</v>
      </c>
    </row>
    <row r="3674" spans="1:8" x14ac:dyDescent="0.35">
      <c r="A3674" t="s">
        <v>1901</v>
      </c>
      <c r="B3674" t="s">
        <v>3284</v>
      </c>
      <c r="C3674">
        <v>2</v>
      </c>
      <c r="D3674">
        <v>-118.89299999999901</v>
      </c>
      <c r="E3674" t="s">
        <v>3290</v>
      </c>
      <c r="F3674" t="s">
        <v>3300</v>
      </c>
      <c r="G3674" s="4">
        <v>4</v>
      </c>
      <c r="H3674" t="s">
        <v>3364</v>
      </c>
    </row>
    <row r="3675" spans="1:8" x14ac:dyDescent="0.35">
      <c r="A3675" t="s">
        <v>1901</v>
      </c>
      <c r="B3675" t="s">
        <v>3284</v>
      </c>
      <c r="C3675">
        <v>2</v>
      </c>
      <c r="D3675">
        <v>-113.97799999999999</v>
      </c>
      <c r="E3675" t="s">
        <v>3290</v>
      </c>
      <c r="F3675" t="s">
        <v>3295</v>
      </c>
      <c r="G3675" s="4">
        <v>1</v>
      </c>
      <c r="H3675" t="s">
        <v>68</v>
      </c>
    </row>
    <row r="3676" spans="1:8" x14ac:dyDescent="0.35">
      <c r="A3676" t="s">
        <v>1901</v>
      </c>
      <c r="B3676" t="s">
        <v>3284</v>
      </c>
      <c r="C3676">
        <v>2</v>
      </c>
      <c r="D3676">
        <v>-111.818</v>
      </c>
      <c r="E3676" t="s">
        <v>3290</v>
      </c>
      <c r="F3676" t="s">
        <v>3291</v>
      </c>
      <c r="G3676" s="4">
        <v>2</v>
      </c>
      <c r="H3676" t="s">
        <v>68</v>
      </c>
    </row>
    <row r="3677" spans="1:8" x14ac:dyDescent="0.35">
      <c r="A3677" t="s">
        <v>1901</v>
      </c>
      <c r="B3677" t="s">
        <v>3284</v>
      </c>
      <c r="C3677">
        <v>2</v>
      </c>
      <c r="D3677">
        <v>-106.97399999999899</v>
      </c>
      <c r="E3677" t="s">
        <v>3290</v>
      </c>
      <c r="F3677" t="s">
        <v>3300</v>
      </c>
      <c r="G3677" s="4">
        <v>4</v>
      </c>
      <c r="H3677" t="s">
        <v>3365</v>
      </c>
    </row>
    <row r="3678" spans="1:8" x14ac:dyDescent="0.35">
      <c r="A3678" t="s">
        <v>1901</v>
      </c>
      <c r="B3678" t="s">
        <v>3284</v>
      </c>
      <c r="C3678">
        <v>2</v>
      </c>
      <c r="D3678">
        <v>-74.962999999999994</v>
      </c>
      <c r="E3678" t="s">
        <v>3285</v>
      </c>
      <c r="F3678" t="s">
        <v>3308</v>
      </c>
      <c r="G3678" s="4">
        <v>3</v>
      </c>
      <c r="H3678" t="s">
        <v>3366</v>
      </c>
    </row>
    <row r="3679" spans="1:8" x14ac:dyDescent="0.35">
      <c r="A3679" t="s">
        <v>1901</v>
      </c>
      <c r="B3679" t="s">
        <v>3284</v>
      </c>
      <c r="C3679">
        <v>2</v>
      </c>
      <c r="D3679">
        <v>-62.656999999999996</v>
      </c>
      <c r="E3679" t="s">
        <v>3285</v>
      </c>
      <c r="F3679" t="s">
        <v>3308</v>
      </c>
      <c r="G3679" s="4">
        <v>3</v>
      </c>
      <c r="H3679" t="s">
        <v>3367</v>
      </c>
    </row>
    <row r="3680" spans="1:8" x14ac:dyDescent="0.35">
      <c r="A3680" t="s">
        <v>3368</v>
      </c>
      <c r="B3680" t="s">
        <v>3369</v>
      </c>
      <c r="C3680">
        <v>3</v>
      </c>
      <c r="D3680">
        <v>-383.608</v>
      </c>
      <c r="E3680" t="s">
        <v>3370</v>
      </c>
      <c r="F3680" t="s">
        <v>3371</v>
      </c>
      <c r="G3680" s="4">
        <v>2</v>
      </c>
      <c r="H3680" t="s">
        <v>3372</v>
      </c>
    </row>
    <row r="3681" spans="1:8" x14ac:dyDescent="0.35">
      <c r="A3681" t="s">
        <v>3368</v>
      </c>
      <c r="B3681" t="s">
        <v>3369</v>
      </c>
      <c r="C3681">
        <v>3</v>
      </c>
      <c r="D3681">
        <v>-380.733</v>
      </c>
      <c r="E3681" t="s">
        <v>3373</v>
      </c>
      <c r="F3681" t="s">
        <v>3374</v>
      </c>
      <c r="G3681" s="4">
        <v>3</v>
      </c>
      <c r="H3681" t="s">
        <v>3375</v>
      </c>
    </row>
    <row r="3682" spans="1:8" x14ac:dyDescent="0.35">
      <c r="A3682" t="s">
        <v>3368</v>
      </c>
      <c r="B3682" t="s">
        <v>3369</v>
      </c>
      <c r="C3682">
        <v>3</v>
      </c>
      <c r="D3682">
        <v>-379.86900000000003</v>
      </c>
      <c r="E3682" t="s">
        <v>3376</v>
      </c>
      <c r="F3682" t="s">
        <v>3377</v>
      </c>
      <c r="G3682" s="4">
        <v>1</v>
      </c>
      <c r="H3682" t="s">
        <v>2155</v>
      </c>
    </row>
    <row r="3683" spans="1:8" x14ac:dyDescent="0.35">
      <c r="A3683" t="s">
        <v>3368</v>
      </c>
      <c r="B3683" t="s">
        <v>3369</v>
      </c>
      <c r="C3683">
        <v>3</v>
      </c>
      <c r="D3683">
        <v>-379.65199999999999</v>
      </c>
      <c r="E3683" t="s">
        <v>3370</v>
      </c>
      <c r="F3683" t="s">
        <v>3378</v>
      </c>
      <c r="G3683" s="4">
        <v>4</v>
      </c>
      <c r="H3683" t="s">
        <v>3379</v>
      </c>
    </row>
    <row r="3684" spans="1:8" x14ac:dyDescent="0.35">
      <c r="A3684" t="s">
        <v>3368</v>
      </c>
      <c r="B3684" t="s">
        <v>3369</v>
      </c>
      <c r="C3684">
        <v>3</v>
      </c>
      <c r="D3684">
        <v>-378.96</v>
      </c>
      <c r="E3684" t="s">
        <v>3376</v>
      </c>
      <c r="F3684" t="s">
        <v>3380</v>
      </c>
      <c r="G3684" s="4">
        <v>3</v>
      </c>
      <c r="H3684" t="s">
        <v>3381</v>
      </c>
    </row>
    <row r="3685" spans="1:8" x14ac:dyDescent="0.35">
      <c r="A3685" t="s">
        <v>3368</v>
      </c>
      <c r="B3685" t="s">
        <v>3369</v>
      </c>
      <c r="C3685">
        <v>3</v>
      </c>
      <c r="D3685">
        <v>-376.37799999999999</v>
      </c>
      <c r="E3685" t="s">
        <v>3376</v>
      </c>
      <c r="F3685" t="s">
        <v>3382</v>
      </c>
      <c r="G3685" s="4">
        <v>4</v>
      </c>
      <c r="H3685" t="s">
        <v>3383</v>
      </c>
    </row>
    <row r="3686" spans="1:8" x14ac:dyDescent="0.35">
      <c r="A3686" t="s">
        <v>3368</v>
      </c>
      <c r="B3686" t="s">
        <v>3369</v>
      </c>
      <c r="C3686">
        <v>3</v>
      </c>
      <c r="D3686">
        <v>-375.66399999999999</v>
      </c>
      <c r="E3686" t="s">
        <v>3370</v>
      </c>
      <c r="F3686" t="s">
        <v>3384</v>
      </c>
      <c r="G3686" s="4">
        <v>1</v>
      </c>
      <c r="H3686" t="s">
        <v>3385</v>
      </c>
    </row>
    <row r="3687" spans="1:8" x14ac:dyDescent="0.35">
      <c r="A3687" t="s">
        <v>3368</v>
      </c>
      <c r="B3687" t="s">
        <v>3369</v>
      </c>
      <c r="C3687">
        <v>3</v>
      </c>
      <c r="D3687">
        <v>-372.601</v>
      </c>
      <c r="E3687" t="s">
        <v>3370</v>
      </c>
      <c r="F3687" t="s">
        <v>3384</v>
      </c>
      <c r="G3687" s="4">
        <v>1</v>
      </c>
      <c r="H3687" t="s">
        <v>3386</v>
      </c>
    </row>
    <row r="3688" spans="1:8" x14ac:dyDescent="0.35">
      <c r="A3688" t="s">
        <v>3368</v>
      </c>
      <c r="B3688" t="s">
        <v>3369</v>
      </c>
      <c r="C3688">
        <v>3</v>
      </c>
      <c r="D3688">
        <v>-368.339</v>
      </c>
      <c r="E3688" t="s">
        <v>3373</v>
      </c>
      <c r="F3688" t="s">
        <v>3387</v>
      </c>
      <c r="G3688" s="4">
        <v>4</v>
      </c>
      <c r="H3688" t="s">
        <v>3388</v>
      </c>
    </row>
    <row r="3689" spans="1:8" x14ac:dyDescent="0.35">
      <c r="A3689" t="s">
        <v>3368</v>
      </c>
      <c r="B3689" t="s">
        <v>3369</v>
      </c>
      <c r="C3689">
        <v>3</v>
      </c>
      <c r="D3689">
        <v>-362.63699999999898</v>
      </c>
      <c r="E3689" t="s">
        <v>3373</v>
      </c>
      <c r="F3689" t="s">
        <v>3389</v>
      </c>
      <c r="G3689" s="4">
        <v>2</v>
      </c>
      <c r="H3689" t="s">
        <v>3390</v>
      </c>
    </row>
    <row r="3690" spans="1:8" x14ac:dyDescent="0.35">
      <c r="A3690" t="s">
        <v>3368</v>
      </c>
      <c r="B3690" t="s">
        <v>3369</v>
      </c>
      <c r="C3690">
        <v>3</v>
      </c>
      <c r="D3690">
        <v>-361.22300000000001</v>
      </c>
      <c r="E3690" t="s">
        <v>3376</v>
      </c>
      <c r="F3690" t="s">
        <v>3391</v>
      </c>
      <c r="G3690" s="4">
        <v>2</v>
      </c>
      <c r="H3690" t="s">
        <v>3392</v>
      </c>
    </row>
    <row r="3691" spans="1:8" x14ac:dyDescent="0.35">
      <c r="A3691" t="s">
        <v>3368</v>
      </c>
      <c r="B3691" t="s">
        <v>3369</v>
      </c>
      <c r="C3691">
        <v>3</v>
      </c>
      <c r="D3691">
        <v>-357.04199999999997</v>
      </c>
      <c r="E3691" t="s">
        <v>3370</v>
      </c>
      <c r="F3691" t="s">
        <v>3378</v>
      </c>
      <c r="G3691" s="4">
        <v>4</v>
      </c>
      <c r="H3691" t="s">
        <v>3393</v>
      </c>
    </row>
    <row r="3692" spans="1:8" x14ac:dyDescent="0.35">
      <c r="A3692" t="s">
        <v>3368</v>
      </c>
      <c r="B3692" t="s">
        <v>3369</v>
      </c>
      <c r="C3692">
        <v>3</v>
      </c>
      <c r="D3692">
        <v>-356.452</v>
      </c>
      <c r="E3692" t="s">
        <v>3373</v>
      </c>
      <c r="F3692" t="s">
        <v>3374</v>
      </c>
      <c r="G3692" s="4">
        <v>3</v>
      </c>
      <c r="H3692" t="s">
        <v>3394</v>
      </c>
    </row>
    <row r="3693" spans="1:8" x14ac:dyDescent="0.35">
      <c r="A3693" t="s">
        <v>3368</v>
      </c>
      <c r="B3693" t="s">
        <v>3369</v>
      </c>
      <c r="C3693">
        <v>3</v>
      </c>
      <c r="D3693">
        <v>-354.339</v>
      </c>
      <c r="E3693" t="s">
        <v>3373</v>
      </c>
      <c r="F3693" t="s">
        <v>3395</v>
      </c>
      <c r="G3693" s="4">
        <v>1</v>
      </c>
      <c r="H3693" t="s">
        <v>3396</v>
      </c>
    </row>
    <row r="3694" spans="1:8" x14ac:dyDescent="0.35">
      <c r="A3694" t="s">
        <v>3368</v>
      </c>
      <c r="B3694" t="s">
        <v>3369</v>
      </c>
      <c r="C3694">
        <v>3</v>
      </c>
      <c r="D3694">
        <v>-345.22399999999999</v>
      </c>
      <c r="E3694" t="s">
        <v>3370</v>
      </c>
      <c r="F3694" t="s">
        <v>3384</v>
      </c>
      <c r="G3694" s="4">
        <v>1</v>
      </c>
      <c r="H3694" t="s">
        <v>3397</v>
      </c>
    </row>
    <row r="3695" spans="1:8" x14ac:dyDescent="0.35">
      <c r="A3695" t="s">
        <v>3368</v>
      </c>
      <c r="B3695" t="s">
        <v>3369</v>
      </c>
      <c r="C3695">
        <v>3</v>
      </c>
      <c r="D3695">
        <v>-338.111999999999</v>
      </c>
      <c r="E3695" t="s">
        <v>3376</v>
      </c>
      <c r="F3695" t="s">
        <v>3380</v>
      </c>
      <c r="G3695" s="4">
        <v>3</v>
      </c>
      <c r="H3695" t="s">
        <v>3398</v>
      </c>
    </row>
    <row r="3696" spans="1:8" x14ac:dyDescent="0.35">
      <c r="A3696" t="s">
        <v>3368</v>
      </c>
      <c r="B3696" t="s">
        <v>3369</v>
      </c>
      <c r="C3696">
        <v>3</v>
      </c>
      <c r="D3696">
        <v>-337.94400000000002</v>
      </c>
      <c r="E3696" t="s">
        <v>3373</v>
      </c>
      <c r="F3696" t="s">
        <v>3387</v>
      </c>
      <c r="G3696" s="4">
        <v>4</v>
      </c>
      <c r="H3696" t="s">
        <v>3399</v>
      </c>
    </row>
    <row r="3697" spans="1:8" x14ac:dyDescent="0.35">
      <c r="A3697" t="s">
        <v>3368</v>
      </c>
      <c r="B3697" t="s">
        <v>3369</v>
      </c>
      <c r="C3697">
        <v>3</v>
      </c>
      <c r="D3697">
        <v>-336.61900000000003</v>
      </c>
      <c r="E3697" t="s">
        <v>3376</v>
      </c>
      <c r="F3697" t="s">
        <v>3377</v>
      </c>
      <c r="G3697" s="4">
        <v>1</v>
      </c>
      <c r="H3697" t="s">
        <v>3400</v>
      </c>
    </row>
    <row r="3698" spans="1:8" x14ac:dyDescent="0.35">
      <c r="A3698" t="s">
        <v>3368</v>
      </c>
      <c r="B3698" t="s">
        <v>3369</v>
      </c>
      <c r="C3698">
        <v>3</v>
      </c>
      <c r="D3698">
        <v>-331.57499999999999</v>
      </c>
      <c r="E3698" t="s">
        <v>3373</v>
      </c>
      <c r="F3698" t="s">
        <v>3387</v>
      </c>
      <c r="G3698" s="4">
        <v>4</v>
      </c>
      <c r="H3698" t="s">
        <v>3401</v>
      </c>
    </row>
    <row r="3699" spans="1:8" x14ac:dyDescent="0.35">
      <c r="A3699" t="s">
        <v>3368</v>
      </c>
      <c r="B3699" t="s">
        <v>3369</v>
      </c>
      <c r="C3699">
        <v>3</v>
      </c>
      <c r="D3699">
        <v>-330.33099999999899</v>
      </c>
      <c r="E3699" t="s">
        <v>3376</v>
      </c>
      <c r="F3699" t="s">
        <v>3391</v>
      </c>
      <c r="G3699" s="4">
        <v>2</v>
      </c>
      <c r="H3699" t="s">
        <v>3402</v>
      </c>
    </row>
    <row r="3700" spans="1:8" x14ac:dyDescent="0.35">
      <c r="A3700" t="s">
        <v>3368</v>
      </c>
      <c r="B3700" t="s">
        <v>3369</v>
      </c>
      <c r="C3700">
        <v>3</v>
      </c>
      <c r="D3700">
        <v>-329.83300000000003</v>
      </c>
      <c r="E3700" t="s">
        <v>3370</v>
      </c>
      <c r="F3700" t="s">
        <v>3371</v>
      </c>
      <c r="G3700" s="4">
        <v>2</v>
      </c>
      <c r="H3700" t="s">
        <v>3403</v>
      </c>
    </row>
    <row r="3701" spans="1:8" x14ac:dyDescent="0.35">
      <c r="A3701" t="s">
        <v>3368</v>
      </c>
      <c r="B3701" t="s">
        <v>3369</v>
      </c>
      <c r="C3701">
        <v>3</v>
      </c>
      <c r="D3701">
        <v>-324.04599999999999</v>
      </c>
      <c r="E3701" t="s">
        <v>3370</v>
      </c>
      <c r="F3701" t="s">
        <v>3384</v>
      </c>
      <c r="G3701" s="4">
        <v>1</v>
      </c>
      <c r="H3701" t="s">
        <v>3404</v>
      </c>
    </row>
    <row r="3702" spans="1:8" x14ac:dyDescent="0.35">
      <c r="A3702" t="s">
        <v>3368</v>
      </c>
      <c r="B3702" t="s">
        <v>3369</v>
      </c>
      <c r="C3702">
        <v>3</v>
      </c>
      <c r="D3702">
        <v>-322.95599999999899</v>
      </c>
      <c r="E3702" t="s">
        <v>3376</v>
      </c>
      <c r="F3702" t="s">
        <v>3380</v>
      </c>
      <c r="G3702" s="4">
        <v>3</v>
      </c>
      <c r="H3702" t="s">
        <v>3405</v>
      </c>
    </row>
    <row r="3703" spans="1:8" x14ac:dyDescent="0.35">
      <c r="A3703" t="s">
        <v>3368</v>
      </c>
      <c r="B3703" t="s">
        <v>3369</v>
      </c>
      <c r="C3703">
        <v>3</v>
      </c>
      <c r="D3703">
        <v>-302.09800000000001</v>
      </c>
      <c r="E3703" t="s">
        <v>3376</v>
      </c>
      <c r="F3703" t="s">
        <v>3380</v>
      </c>
      <c r="G3703" s="4">
        <v>3</v>
      </c>
      <c r="H3703" t="s">
        <v>3406</v>
      </c>
    </row>
    <row r="3704" spans="1:8" x14ac:dyDescent="0.35">
      <c r="A3704" t="s">
        <v>3368</v>
      </c>
      <c r="B3704" t="s">
        <v>3369</v>
      </c>
      <c r="C3704">
        <v>3</v>
      </c>
      <c r="D3704">
        <v>-298.082999999999</v>
      </c>
      <c r="E3704" t="s">
        <v>3376</v>
      </c>
      <c r="F3704" t="s">
        <v>3382</v>
      </c>
      <c r="G3704" s="4">
        <v>4</v>
      </c>
      <c r="H3704" t="s">
        <v>3407</v>
      </c>
    </row>
    <row r="3705" spans="1:8" x14ac:dyDescent="0.35">
      <c r="A3705" t="s">
        <v>3368</v>
      </c>
      <c r="B3705" t="s">
        <v>3369</v>
      </c>
      <c r="C3705">
        <v>3</v>
      </c>
      <c r="D3705">
        <v>-297.14400000000001</v>
      </c>
      <c r="E3705" t="s">
        <v>3370</v>
      </c>
      <c r="F3705" t="s">
        <v>3371</v>
      </c>
      <c r="G3705" s="4">
        <v>2</v>
      </c>
      <c r="H3705" t="s">
        <v>3408</v>
      </c>
    </row>
    <row r="3706" spans="1:8" x14ac:dyDescent="0.35">
      <c r="A3706" t="s">
        <v>3368</v>
      </c>
      <c r="B3706" t="s">
        <v>3369</v>
      </c>
      <c r="C3706">
        <v>3</v>
      </c>
      <c r="D3706">
        <v>-283.01400000000001</v>
      </c>
      <c r="E3706" t="s">
        <v>3373</v>
      </c>
      <c r="F3706" t="s">
        <v>3395</v>
      </c>
      <c r="G3706" s="4">
        <v>1</v>
      </c>
      <c r="H3706" t="s">
        <v>3409</v>
      </c>
    </row>
    <row r="3707" spans="1:8" x14ac:dyDescent="0.35">
      <c r="A3707" t="s">
        <v>3368</v>
      </c>
      <c r="B3707" t="s">
        <v>3369</v>
      </c>
      <c r="C3707">
        <v>3</v>
      </c>
      <c r="D3707">
        <v>-280.22000000000003</v>
      </c>
      <c r="E3707" t="s">
        <v>3370</v>
      </c>
      <c r="F3707" t="s">
        <v>3378</v>
      </c>
      <c r="G3707" s="4">
        <v>4</v>
      </c>
      <c r="H3707" t="s">
        <v>3410</v>
      </c>
    </row>
    <row r="3708" spans="1:8" x14ac:dyDescent="0.35">
      <c r="A3708" t="s">
        <v>3368</v>
      </c>
      <c r="B3708" t="s">
        <v>3369</v>
      </c>
      <c r="C3708">
        <v>3</v>
      </c>
      <c r="D3708">
        <v>-279.67</v>
      </c>
      <c r="E3708" t="s">
        <v>3370</v>
      </c>
      <c r="F3708" t="s">
        <v>3384</v>
      </c>
      <c r="G3708" s="4">
        <v>1</v>
      </c>
      <c r="H3708" t="s">
        <v>2877</v>
      </c>
    </row>
    <row r="3709" spans="1:8" x14ac:dyDescent="0.35">
      <c r="A3709" t="s">
        <v>3368</v>
      </c>
      <c r="B3709" t="s">
        <v>3369</v>
      </c>
      <c r="C3709">
        <v>3</v>
      </c>
      <c r="D3709">
        <v>-272.02699999999999</v>
      </c>
      <c r="E3709" t="s">
        <v>3376</v>
      </c>
      <c r="F3709" t="s">
        <v>3391</v>
      </c>
      <c r="G3709" s="4">
        <v>2</v>
      </c>
      <c r="H3709" t="s">
        <v>3411</v>
      </c>
    </row>
    <row r="3710" spans="1:8" x14ac:dyDescent="0.35">
      <c r="A3710" t="s">
        <v>3368</v>
      </c>
      <c r="B3710" t="s">
        <v>3369</v>
      </c>
      <c r="C3710">
        <v>3</v>
      </c>
      <c r="D3710">
        <v>-265.73200000000003</v>
      </c>
      <c r="E3710" t="s">
        <v>3370</v>
      </c>
      <c r="F3710" t="s">
        <v>3384</v>
      </c>
      <c r="G3710" s="4">
        <v>1</v>
      </c>
      <c r="H3710" t="s">
        <v>3412</v>
      </c>
    </row>
    <row r="3711" spans="1:8" x14ac:dyDescent="0.35">
      <c r="A3711" t="s">
        <v>3368</v>
      </c>
      <c r="B3711" t="s">
        <v>3369</v>
      </c>
      <c r="C3711">
        <v>3</v>
      </c>
      <c r="D3711">
        <v>-257.303</v>
      </c>
      <c r="E3711" t="s">
        <v>3370</v>
      </c>
      <c r="F3711" t="s">
        <v>3413</v>
      </c>
      <c r="G3711" s="4">
        <v>3</v>
      </c>
      <c r="H3711" t="s">
        <v>3414</v>
      </c>
    </row>
    <row r="3712" spans="1:8" x14ac:dyDescent="0.35">
      <c r="A3712" t="s">
        <v>3368</v>
      </c>
      <c r="B3712" t="s">
        <v>3369</v>
      </c>
      <c r="C3712">
        <v>3</v>
      </c>
      <c r="D3712">
        <v>-253.946</v>
      </c>
      <c r="E3712" t="s">
        <v>3373</v>
      </c>
      <c r="F3712" t="s">
        <v>3389</v>
      </c>
      <c r="G3712" s="4">
        <v>2</v>
      </c>
      <c r="H3712" t="s">
        <v>3415</v>
      </c>
    </row>
    <row r="3713" spans="1:8" x14ac:dyDescent="0.35">
      <c r="A3713" t="s">
        <v>3368</v>
      </c>
      <c r="B3713" t="s">
        <v>3369</v>
      </c>
      <c r="C3713">
        <v>3</v>
      </c>
      <c r="D3713">
        <v>-251.03200000000001</v>
      </c>
      <c r="E3713" t="s">
        <v>3370</v>
      </c>
      <c r="F3713" t="s">
        <v>3378</v>
      </c>
      <c r="G3713" s="4">
        <v>4</v>
      </c>
      <c r="H3713" t="s">
        <v>3416</v>
      </c>
    </row>
    <row r="3714" spans="1:8" x14ac:dyDescent="0.35">
      <c r="A3714" t="s">
        <v>3368</v>
      </c>
      <c r="B3714" t="s">
        <v>3369</v>
      </c>
      <c r="C3714">
        <v>3</v>
      </c>
      <c r="D3714">
        <v>-249.059</v>
      </c>
      <c r="E3714" t="s">
        <v>3373</v>
      </c>
      <c r="F3714" t="s">
        <v>3387</v>
      </c>
      <c r="G3714" s="4">
        <v>4</v>
      </c>
      <c r="H3714" t="s">
        <v>3417</v>
      </c>
    </row>
    <row r="3715" spans="1:8" x14ac:dyDescent="0.35">
      <c r="A3715" t="s">
        <v>3368</v>
      </c>
      <c r="B3715" t="s">
        <v>3369</v>
      </c>
      <c r="C3715">
        <v>3</v>
      </c>
      <c r="D3715">
        <v>-247.77500000000001</v>
      </c>
      <c r="E3715" t="s">
        <v>3376</v>
      </c>
      <c r="F3715" t="s">
        <v>3380</v>
      </c>
      <c r="G3715" s="4">
        <v>3</v>
      </c>
      <c r="H3715" t="s">
        <v>3418</v>
      </c>
    </row>
    <row r="3716" spans="1:8" x14ac:dyDescent="0.35">
      <c r="A3716" t="s">
        <v>3368</v>
      </c>
      <c r="B3716" t="s">
        <v>3369</v>
      </c>
      <c r="C3716">
        <v>3</v>
      </c>
      <c r="D3716">
        <v>-243.124</v>
      </c>
      <c r="E3716" t="s">
        <v>3376</v>
      </c>
      <c r="F3716" t="s">
        <v>3391</v>
      </c>
      <c r="G3716" s="4">
        <v>2</v>
      </c>
      <c r="H3716" t="s">
        <v>136</v>
      </c>
    </row>
    <row r="3717" spans="1:8" x14ac:dyDescent="0.35">
      <c r="A3717" t="s">
        <v>3368</v>
      </c>
      <c r="B3717" t="s">
        <v>3369</v>
      </c>
      <c r="C3717">
        <v>3</v>
      </c>
      <c r="D3717">
        <v>-240.649</v>
      </c>
      <c r="E3717" t="s">
        <v>3370</v>
      </c>
      <c r="F3717" t="s">
        <v>3413</v>
      </c>
      <c r="G3717" s="4">
        <v>3</v>
      </c>
      <c r="H3717" t="s">
        <v>3419</v>
      </c>
    </row>
    <row r="3718" spans="1:8" x14ac:dyDescent="0.35">
      <c r="A3718" t="s">
        <v>3368</v>
      </c>
      <c r="B3718" t="s">
        <v>3369</v>
      </c>
      <c r="C3718">
        <v>3</v>
      </c>
      <c r="D3718">
        <v>-238.21799999999999</v>
      </c>
      <c r="E3718" t="s">
        <v>3370</v>
      </c>
      <c r="F3718" t="s">
        <v>3378</v>
      </c>
      <c r="G3718" s="4">
        <v>4</v>
      </c>
      <c r="H3718" t="s">
        <v>3420</v>
      </c>
    </row>
    <row r="3719" spans="1:8" x14ac:dyDescent="0.35">
      <c r="A3719" t="s">
        <v>3368</v>
      </c>
      <c r="B3719" t="s">
        <v>3369</v>
      </c>
      <c r="C3719">
        <v>3</v>
      </c>
      <c r="D3719">
        <v>-231.50799999999899</v>
      </c>
      <c r="E3719" t="s">
        <v>3370</v>
      </c>
      <c r="F3719" t="s">
        <v>3384</v>
      </c>
      <c r="G3719" s="4">
        <v>1</v>
      </c>
      <c r="H3719" t="s">
        <v>3421</v>
      </c>
    </row>
    <row r="3720" spans="1:8" x14ac:dyDescent="0.35">
      <c r="A3720" t="s">
        <v>3368</v>
      </c>
      <c r="B3720" t="s">
        <v>3369</v>
      </c>
      <c r="C3720">
        <v>3</v>
      </c>
      <c r="D3720">
        <v>-230.398</v>
      </c>
      <c r="E3720" t="s">
        <v>3373</v>
      </c>
      <c r="F3720" t="s">
        <v>3395</v>
      </c>
      <c r="G3720" s="4">
        <v>1</v>
      </c>
      <c r="H3720" t="s">
        <v>3422</v>
      </c>
    </row>
    <row r="3721" spans="1:8" x14ac:dyDescent="0.35">
      <c r="A3721" t="s">
        <v>3368</v>
      </c>
      <c r="B3721" t="s">
        <v>3369</v>
      </c>
      <c r="C3721">
        <v>3</v>
      </c>
      <c r="D3721">
        <v>-219.96700000000001</v>
      </c>
      <c r="E3721" t="s">
        <v>3373</v>
      </c>
      <c r="F3721" t="s">
        <v>3387</v>
      </c>
      <c r="G3721" s="4">
        <v>4</v>
      </c>
      <c r="H3721" t="s">
        <v>3423</v>
      </c>
    </row>
    <row r="3722" spans="1:8" x14ac:dyDescent="0.35">
      <c r="A3722" t="s">
        <v>3368</v>
      </c>
      <c r="B3722" t="s">
        <v>3369</v>
      </c>
      <c r="C3722">
        <v>3</v>
      </c>
      <c r="D3722">
        <v>-218.767</v>
      </c>
      <c r="E3722" t="s">
        <v>3370</v>
      </c>
      <c r="F3722" t="s">
        <v>3378</v>
      </c>
      <c r="G3722" s="4">
        <v>4</v>
      </c>
      <c r="H3722" t="s">
        <v>3424</v>
      </c>
    </row>
    <row r="3723" spans="1:8" x14ac:dyDescent="0.35">
      <c r="A3723" t="s">
        <v>3368</v>
      </c>
      <c r="B3723" t="s">
        <v>3369</v>
      </c>
      <c r="C3723">
        <v>3</v>
      </c>
      <c r="D3723">
        <v>-216.827</v>
      </c>
      <c r="E3723" t="s">
        <v>3376</v>
      </c>
      <c r="F3723" t="s">
        <v>3382</v>
      </c>
      <c r="G3723" s="4">
        <v>4</v>
      </c>
      <c r="H3723" t="s">
        <v>3425</v>
      </c>
    </row>
    <row r="3724" spans="1:8" x14ac:dyDescent="0.35">
      <c r="A3724" t="s">
        <v>3368</v>
      </c>
      <c r="B3724" t="s">
        <v>3369</v>
      </c>
      <c r="C3724">
        <v>3</v>
      </c>
      <c r="D3724">
        <v>-193.92699999999999</v>
      </c>
      <c r="E3724" t="s">
        <v>3376</v>
      </c>
      <c r="F3724" t="s">
        <v>3391</v>
      </c>
      <c r="G3724" s="4">
        <v>2</v>
      </c>
      <c r="H3724" t="s">
        <v>3426</v>
      </c>
    </row>
    <row r="3725" spans="1:8" x14ac:dyDescent="0.35">
      <c r="A3725" t="s">
        <v>3368</v>
      </c>
      <c r="B3725" t="s">
        <v>3369</v>
      </c>
      <c r="C3725">
        <v>3</v>
      </c>
      <c r="D3725">
        <v>-182.619</v>
      </c>
      <c r="E3725" t="s">
        <v>3373</v>
      </c>
      <c r="F3725" t="s">
        <v>3395</v>
      </c>
      <c r="G3725" s="4">
        <v>1</v>
      </c>
      <c r="H3725" t="s">
        <v>3427</v>
      </c>
    </row>
    <row r="3726" spans="1:8" x14ac:dyDescent="0.35">
      <c r="A3726" t="s">
        <v>3368</v>
      </c>
      <c r="B3726" t="s">
        <v>3369</v>
      </c>
      <c r="C3726">
        <v>3</v>
      </c>
      <c r="D3726">
        <v>-178.98400000000001</v>
      </c>
      <c r="E3726" t="s">
        <v>3373</v>
      </c>
      <c r="F3726" t="s">
        <v>3387</v>
      </c>
      <c r="G3726" s="4">
        <v>4</v>
      </c>
      <c r="H3726" t="s">
        <v>3428</v>
      </c>
    </row>
    <row r="3727" spans="1:8" x14ac:dyDescent="0.35">
      <c r="A3727" t="s">
        <v>3368</v>
      </c>
      <c r="B3727" t="s">
        <v>3369</v>
      </c>
      <c r="C3727">
        <v>3</v>
      </c>
      <c r="D3727">
        <v>-177.08099999999999</v>
      </c>
      <c r="E3727" t="s">
        <v>3370</v>
      </c>
      <c r="F3727" t="s">
        <v>3413</v>
      </c>
      <c r="G3727" s="4">
        <v>3</v>
      </c>
      <c r="H3727" t="s">
        <v>3429</v>
      </c>
    </row>
    <row r="3728" spans="1:8" x14ac:dyDescent="0.35">
      <c r="A3728" t="s">
        <v>3368</v>
      </c>
      <c r="B3728" t="s">
        <v>3369</v>
      </c>
      <c r="C3728">
        <v>3</v>
      </c>
      <c r="D3728">
        <v>-170.108</v>
      </c>
      <c r="E3728" t="s">
        <v>3370</v>
      </c>
      <c r="F3728" t="s">
        <v>3384</v>
      </c>
      <c r="G3728" s="4">
        <v>1</v>
      </c>
      <c r="H3728" t="s">
        <v>3430</v>
      </c>
    </row>
    <row r="3729" spans="1:8" x14ac:dyDescent="0.35">
      <c r="A3729" t="s">
        <v>3368</v>
      </c>
      <c r="B3729" t="s">
        <v>3369</v>
      </c>
      <c r="C3729">
        <v>3</v>
      </c>
      <c r="D3729">
        <v>-169.34200000000001</v>
      </c>
      <c r="E3729" t="s">
        <v>3376</v>
      </c>
      <c r="F3729" t="s">
        <v>3391</v>
      </c>
      <c r="G3729" s="4">
        <v>2</v>
      </c>
      <c r="H3729" t="s">
        <v>3431</v>
      </c>
    </row>
    <row r="3730" spans="1:8" x14ac:dyDescent="0.35">
      <c r="A3730" t="s">
        <v>3368</v>
      </c>
      <c r="B3730" t="s">
        <v>3369</v>
      </c>
      <c r="C3730">
        <v>3</v>
      </c>
      <c r="D3730">
        <v>-164.99299999999999</v>
      </c>
      <c r="E3730" t="s">
        <v>3373</v>
      </c>
      <c r="F3730" t="s">
        <v>3389</v>
      </c>
      <c r="G3730" s="4">
        <v>2</v>
      </c>
      <c r="H3730" t="s">
        <v>3432</v>
      </c>
    </row>
    <row r="3731" spans="1:8" x14ac:dyDescent="0.35">
      <c r="A3731" t="s">
        <v>3368</v>
      </c>
      <c r="B3731" t="s">
        <v>3369</v>
      </c>
      <c r="C3731">
        <v>3</v>
      </c>
      <c r="D3731">
        <v>-160.17599999999999</v>
      </c>
      <c r="E3731" t="s">
        <v>3376</v>
      </c>
      <c r="F3731" t="s">
        <v>3380</v>
      </c>
      <c r="G3731" s="4">
        <v>3</v>
      </c>
      <c r="H3731" t="s">
        <v>3433</v>
      </c>
    </row>
    <row r="3732" spans="1:8" x14ac:dyDescent="0.35">
      <c r="A3732" t="s">
        <v>3368</v>
      </c>
      <c r="B3732" t="s">
        <v>3369</v>
      </c>
      <c r="C3732">
        <v>3</v>
      </c>
      <c r="D3732">
        <v>-159.316</v>
      </c>
      <c r="E3732" t="s">
        <v>3373</v>
      </c>
      <c r="F3732" t="s">
        <v>3389</v>
      </c>
      <c r="G3732" s="4">
        <v>2</v>
      </c>
      <c r="H3732" t="s">
        <v>3434</v>
      </c>
    </row>
    <row r="3733" spans="1:8" x14ac:dyDescent="0.35">
      <c r="A3733" t="s">
        <v>3368</v>
      </c>
      <c r="B3733" t="s">
        <v>3369</v>
      </c>
      <c r="C3733">
        <v>3</v>
      </c>
      <c r="D3733">
        <v>-156.92599999999999</v>
      </c>
      <c r="E3733" t="s">
        <v>3373</v>
      </c>
      <c r="F3733" t="s">
        <v>3395</v>
      </c>
      <c r="G3733" s="4">
        <v>1</v>
      </c>
      <c r="H3733" t="s">
        <v>3435</v>
      </c>
    </row>
    <row r="3734" spans="1:8" x14ac:dyDescent="0.35">
      <c r="A3734" t="s">
        <v>3368</v>
      </c>
      <c r="B3734" t="s">
        <v>3369</v>
      </c>
      <c r="C3734">
        <v>3</v>
      </c>
      <c r="D3734">
        <v>-154.989</v>
      </c>
      <c r="E3734" t="s">
        <v>3370</v>
      </c>
      <c r="F3734" t="s">
        <v>3371</v>
      </c>
      <c r="G3734" s="4">
        <v>2</v>
      </c>
      <c r="H3734" t="s">
        <v>3436</v>
      </c>
    </row>
    <row r="3735" spans="1:8" x14ac:dyDescent="0.35">
      <c r="A3735" t="s">
        <v>3368</v>
      </c>
      <c r="B3735" t="s">
        <v>3369</v>
      </c>
      <c r="C3735">
        <v>3</v>
      </c>
      <c r="D3735">
        <v>-148.10599999999999</v>
      </c>
      <c r="E3735" t="s">
        <v>3376</v>
      </c>
      <c r="F3735" t="s">
        <v>3380</v>
      </c>
      <c r="G3735" s="4">
        <v>3</v>
      </c>
      <c r="H3735" t="s">
        <v>3437</v>
      </c>
    </row>
    <row r="3736" spans="1:8" x14ac:dyDescent="0.35">
      <c r="A3736" t="s">
        <v>3368</v>
      </c>
      <c r="B3736" t="s">
        <v>3369</v>
      </c>
      <c r="C3736">
        <v>3</v>
      </c>
      <c r="D3736">
        <v>-147.59399999999999</v>
      </c>
      <c r="E3736" t="s">
        <v>3373</v>
      </c>
      <c r="F3736" t="s">
        <v>3389</v>
      </c>
      <c r="G3736" s="4">
        <v>2</v>
      </c>
      <c r="H3736" t="s">
        <v>3438</v>
      </c>
    </row>
    <row r="3737" spans="1:8" x14ac:dyDescent="0.35">
      <c r="A3737" t="s">
        <v>3368</v>
      </c>
      <c r="B3737" t="s">
        <v>3369</v>
      </c>
      <c r="C3737">
        <v>3</v>
      </c>
      <c r="D3737">
        <v>-146.24299999999999</v>
      </c>
      <c r="E3737" t="s">
        <v>3373</v>
      </c>
      <c r="F3737" t="s">
        <v>3387</v>
      </c>
      <c r="G3737" s="4">
        <v>4</v>
      </c>
      <c r="H3737" t="s">
        <v>3439</v>
      </c>
    </row>
    <row r="3738" spans="1:8" x14ac:dyDescent="0.35">
      <c r="A3738" t="s">
        <v>3368</v>
      </c>
      <c r="B3738" t="s">
        <v>3369</v>
      </c>
      <c r="C3738">
        <v>3</v>
      </c>
      <c r="D3738">
        <v>-145.09200000000001</v>
      </c>
      <c r="E3738" t="s">
        <v>3376</v>
      </c>
      <c r="F3738" t="s">
        <v>3382</v>
      </c>
      <c r="G3738" s="4">
        <v>4</v>
      </c>
      <c r="H3738" t="s">
        <v>3440</v>
      </c>
    </row>
    <row r="3739" spans="1:8" x14ac:dyDescent="0.35">
      <c r="A3739" t="s">
        <v>3368</v>
      </c>
      <c r="B3739" t="s">
        <v>3369</v>
      </c>
      <c r="C3739">
        <v>3</v>
      </c>
      <c r="D3739">
        <v>-143.495</v>
      </c>
      <c r="E3739" t="s">
        <v>3370</v>
      </c>
      <c r="F3739" t="s">
        <v>3378</v>
      </c>
      <c r="G3739" s="4">
        <v>4</v>
      </c>
      <c r="H3739" t="s">
        <v>3441</v>
      </c>
    </row>
    <row r="3740" spans="1:8" x14ac:dyDescent="0.35">
      <c r="A3740" t="s">
        <v>3368</v>
      </c>
      <c r="B3740" t="s">
        <v>3369</v>
      </c>
      <c r="C3740">
        <v>3</v>
      </c>
      <c r="D3740">
        <v>-132.19899999999899</v>
      </c>
      <c r="E3740" t="s">
        <v>3376</v>
      </c>
      <c r="F3740" t="s">
        <v>3391</v>
      </c>
      <c r="G3740" s="4">
        <v>2</v>
      </c>
      <c r="H3740" t="s">
        <v>2500</v>
      </c>
    </row>
    <row r="3741" spans="1:8" x14ac:dyDescent="0.35">
      <c r="A3741" t="s">
        <v>3368</v>
      </c>
      <c r="B3741" t="s">
        <v>3369</v>
      </c>
      <c r="C3741">
        <v>3</v>
      </c>
      <c r="D3741">
        <v>-128.61500000000001</v>
      </c>
      <c r="E3741" t="s">
        <v>3376</v>
      </c>
      <c r="F3741" t="s">
        <v>3382</v>
      </c>
      <c r="G3741" s="4">
        <v>4</v>
      </c>
      <c r="H3741" t="s">
        <v>3442</v>
      </c>
    </row>
    <row r="3742" spans="1:8" x14ac:dyDescent="0.35">
      <c r="A3742" t="s">
        <v>3368</v>
      </c>
      <c r="B3742" t="s">
        <v>3369</v>
      </c>
      <c r="C3742">
        <v>3</v>
      </c>
      <c r="D3742">
        <v>-128.012</v>
      </c>
      <c r="E3742" t="s">
        <v>3370</v>
      </c>
      <c r="F3742" t="s">
        <v>3384</v>
      </c>
      <c r="G3742" s="4">
        <v>1</v>
      </c>
      <c r="H3742" t="s">
        <v>3443</v>
      </c>
    </row>
    <row r="3743" spans="1:8" x14ac:dyDescent="0.35">
      <c r="A3743" t="s">
        <v>3368</v>
      </c>
      <c r="B3743" t="s">
        <v>3369</v>
      </c>
      <c r="C3743">
        <v>3</v>
      </c>
      <c r="D3743">
        <v>-118.128999999999</v>
      </c>
      <c r="E3743" t="s">
        <v>3376</v>
      </c>
      <c r="F3743" t="s">
        <v>3380</v>
      </c>
      <c r="G3743" s="4">
        <v>3</v>
      </c>
      <c r="H3743" t="s">
        <v>3444</v>
      </c>
    </row>
    <row r="3744" spans="1:8" x14ac:dyDescent="0.35">
      <c r="A3744" t="s">
        <v>3368</v>
      </c>
      <c r="B3744" t="s">
        <v>3369</v>
      </c>
      <c r="C3744">
        <v>3</v>
      </c>
      <c r="D3744">
        <v>-115.876</v>
      </c>
      <c r="E3744" t="s">
        <v>3370</v>
      </c>
      <c r="F3744" t="s">
        <v>3413</v>
      </c>
      <c r="G3744" s="4">
        <v>3</v>
      </c>
      <c r="H3744" t="s">
        <v>3445</v>
      </c>
    </row>
    <row r="3745" spans="1:8" x14ac:dyDescent="0.35">
      <c r="A3745" t="s">
        <v>3368</v>
      </c>
      <c r="B3745" t="s">
        <v>3369</v>
      </c>
      <c r="C3745">
        <v>3</v>
      </c>
      <c r="D3745">
        <v>-114.678</v>
      </c>
      <c r="E3745" t="s">
        <v>3373</v>
      </c>
      <c r="F3745" t="s">
        <v>3395</v>
      </c>
      <c r="G3745" s="4">
        <v>1</v>
      </c>
      <c r="H3745" t="s">
        <v>3446</v>
      </c>
    </row>
    <row r="3746" spans="1:8" x14ac:dyDescent="0.35">
      <c r="A3746" t="s">
        <v>3368</v>
      </c>
      <c r="B3746" t="s">
        <v>3369</v>
      </c>
      <c r="C3746">
        <v>3</v>
      </c>
      <c r="D3746">
        <v>-113.292999999999</v>
      </c>
      <c r="E3746" t="s">
        <v>3373</v>
      </c>
      <c r="F3746" t="s">
        <v>3387</v>
      </c>
      <c r="G3746" s="4">
        <v>4</v>
      </c>
      <c r="H3746" t="s">
        <v>3447</v>
      </c>
    </row>
    <row r="3747" spans="1:8" x14ac:dyDescent="0.35">
      <c r="A3747" t="s">
        <v>3368</v>
      </c>
      <c r="B3747" t="s">
        <v>3369</v>
      </c>
      <c r="C3747">
        <v>3</v>
      </c>
      <c r="D3747">
        <v>-110.53</v>
      </c>
      <c r="E3747" t="s">
        <v>3370</v>
      </c>
      <c r="F3747" t="s">
        <v>3384</v>
      </c>
      <c r="G3747" s="4">
        <v>1</v>
      </c>
      <c r="H3747" t="s">
        <v>905</v>
      </c>
    </row>
    <row r="3748" spans="1:8" x14ac:dyDescent="0.35">
      <c r="A3748" t="s">
        <v>3368</v>
      </c>
      <c r="B3748" t="s">
        <v>3369</v>
      </c>
      <c r="C3748">
        <v>3</v>
      </c>
      <c r="D3748">
        <v>-107.158999999999</v>
      </c>
      <c r="E3748" t="s">
        <v>3376</v>
      </c>
      <c r="F3748" t="s">
        <v>3382</v>
      </c>
      <c r="G3748" s="4">
        <v>4</v>
      </c>
      <c r="H3748" t="s">
        <v>3448</v>
      </c>
    </row>
    <row r="3749" spans="1:8" x14ac:dyDescent="0.35">
      <c r="A3749" t="s">
        <v>3368</v>
      </c>
      <c r="B3749" t="s">
        <v>3369</v>
      </c>
      <c r="C3749">
        <v>3</v>
      </c>
      <c r="D3749">
        <v>-106.661</v>
      </c>
      <c r="E3749" t="s">
        <v>3370</v>
      </c>
      <c r="F3749" t="s">
        <v>3378</v>
      </c>
      <c r="G3749" s="4">
        <v>4</v>
      </c>
      <c r="H3749" t="s">
        <v>767</v>
      </c>
    </row>
    <row r="3750" spans="1:8" x14ac:dyDescent="0.35">
      <c r="A3750" t="s">
        <v>3368</v>
      </c>
      <c r="B3750" t="s">
        <v>3369</v>
      </c>
      <c r="C3750">
        <v>3</v>
      </c>
      <c r="D3750">
        <v>-100.23399999999999</v>
      </c>
      <c r="E3750" t="s">
        <v>3373</v>
      </c>
      <c r="F3750" t="s">
        <v>3389</v>
      </c>
      <c r="G3750" s="4">
        <v>2</v>
      </c>
      <c r="H3750" t="s">
        <v>3449</v>
      </c>
    </row>
    <row r="3751" spans="1:8" x14ac:dyDescent="0.35">
      <c r="A3751" t="s">
        <v>3368</v>
      </c>
      <c r="B3751" t="s">
        <v>3369</v>
      </c>
      <c r="C3751">
        <v>3</v>
      </c>
      <c r="D3751">
        <v>-95.531999999999996</v>
      </c>
      <c r="E3751" t="s">
        <v>3373</v>
      </c>
      <c r="F3751" t="s">
        <v>3387</v>
      </c>
      <c r="G3751" s="4">
        <v>4</v>
      </c>
      <c r="H3751" t="s">
        <v>3450</v>
      </c>
    </row>
    <row r="3752" spans="1:8" x14ac:dyDescent="0.35">
      <c r="A3752" t="s">
        <v>3368</v>
      </c>
      <c r="B3752" t="s">
        <v>3369</v>
      </c>
      <c r="C3752">
        <v>3</v>
      </c>
      <c r="D3752">
        <v>-87.183999999999997</v>
      </c>
      <c r="E3752" t="s">
        <v>3370</v>
      </c>
      <c r="F3752" t="s">
        <v>3384</v>
      </c>
      <c r="G3752" s="4">
        <v>1</v>
      </c>
      <c r="H3752" t="s">
        <v>3451</v>
      </c>
    </row>
    <row r="3753" spans="1:8" x14ac:dyDescent="0.35">
      <c r="A3753" t="s">
        <v>3368</v>
      </c>
      <c r="B3753" t="s">
        <v>3369</v>
      </c>
      <c r="C3753">
        <v>3</v>
      </c>
      <c r="D3753">
        <v>-71.128</v>
      </c>
      <c r="E3753" t="s">
        <v>3370</v>
      </c>
      <c r="F3753" t="s">
        <v>3371</v>
      </c>
      <c r="G3753" s="4">
        <v>2</v>
      </c>
      <c r="H3753" t="s">
        <v>3452</v>
      </c>
    </row>
    <row r="3754" spans="1:8" x14ac:dyDescent="0.35">
      <c r="A3754" t="s">
        <v>3368</v>
      </c>
      <c r="B3754" t="s">
        <v>3369</v>
      </c>
      <c r="C3754">
        <v>3</v>
      </c>
      <c r="D3754">
        <v>-68.995000000000005</v>
      </c>
      <c r="E3754" t="s">
        <v>3370</v>
      </c>
      <c r="F3754" t="s">
        <v>3378</v>
      </c>
      <c r="G3754" s="4">
        <v>4</v>
      </c>
      <c r="H3754" t="s">
        <v>3453</v>
      </c>
    </row>
    <row r="3755" spans="1:8" x14ac:dyDescent="0.35">
      <c r="A3755" t="s">
        <v>3368</v>
      </c>
      <c r="B3755" t="s">
        <v>3369</v>
      </c>
      <c r="C3755">
        <v>3</v>
      </c>
      <c r="D3755">
        <v>-63.670999999999999</v>
      </c>
      <c r="E3755" t="s">
        <v>3370</v>
      </c>
      <c r="F3755" t="s">
        <v>3384</v>
      </c>
      <c r="G3755" s="4">
        <v>1</v>
      </c>
      <c r="H3755" t="s">
        <v>3454</v>
      </c>
    </row>
    <row r="3756" spans="1:8" x14ac:dyDescent="0.35">
      <c r="A3756" t="s">
        <v>3368</v>
      </c>
      <c r="B3756" t="s">
        <v>3369</v>
      </c>
      <c r="C3756">
        <v>3</v>
      </c>
      <c r="D3756">
        <v>-61.821999999999903</v>
      </c>
      <c r="E3756" t="s">
        <v>3370</v>
      </c>
      <c r="F3756" t="s">
        <v>3371</v>
      </c>
      <c r="G3756" s="4">
        <v>2</v>
      </c>
      <c r="H3756" t="s">
        <v>3455</v>
      </c>
    </row>
    <row r="3757" spans="1:8" x14ac:dyDescent="0.35">
      <c r="A3757" t="s">
        <v>3368</v>
      </c>
      <c r="B3757" t="s">
        <v>3369</v>
      </c>
      <c r="C3757">
        <v>3</v>
      </c>
      <c r="D3757">
        <v>-61.338999999999999</v>
      </c>
      <c r="E3757" t="s">
        <v>3373</v>
      </c>
      <c r="F3757" t="s">
        <v>3395</v>
      </c>
      <c r="G3757" s="4">
        <v>1</v>
      </c>
      <c r="H3757" t="s">
        <v>3456</v>
      </c>
    </row>
    <row r="3758" spans="1:8" x14ac:dyDescent="0.35">
      <c r="A3758" t="s">
        <v>3368</v>
      </c>
      <c r="B3758" t="s">
        <v>3369</v>
      </c>
      <c r="C3758">
        <v>3</v>
      </c>
      <c r="D3758">
        <v>-53.753999999999998</v>
      </c>
      <c r="E3758" t="s">
        <v>3373</v>
      </c>
      <c r="F3758" t="s">
        <v>3389</v>
      </c>
      <c r="G3758" s="4">
        <v>2</v>
      </c>
      <c r="H3758" t="s">
        <v>856</v>
      </c>
    </row>
    <row r="3759" spans="1:8" x14ac:dyDescent="0.35">
      <c r="A3759" t="s">
        <v>3368</v>
      </c>
      <c r="B3759" t="s">
        <v>3369</v>
      </c>
      <c r="C3759">
        <v>3</v>
      </c>
      <c r="D3759">
        <v>-52.823</v>
      </c>
      <c r="E3759" t="s">
        <v>3370</v>
      </c>
      <c r="F3759" t="s">
        <v>3378</v>
      </c>
      <c r="G3759" s="4">
        <v>4</v>
      </c>
      <c r="H3759" t="s">
        <v>3457</v>
      </c>
    </row>
    <row r="3760" spans="1:8" x14ac:dyDescent="0.35">
      <c r="A3760" t="s">
        <v>3368</v>
      </c>
      <c r="B3760" t="s">
        <v>3369</v>
      </c>
      <c r="C3760">
        <v>3</v>
      </c>
      <c r="D3760">
        <v>-51.97</v>
      </c>
      <c r="E3760" t="s">
        <v>3370</v>
      </c>
      <c r="F3760" t="s">
        <v>3384</v>
      </c>
      <c r="G3760" s="4">
        <v>1</v>
      </c>
      <c r="H3760" t="s">
        <v>1312</v>
      </c>
    </row>
    <row r="3761" spans="1:8" x14ac:dyDescent="0.35">
      <c r="A3761" t="s">
        <v>3368</v>
      </c>
      <c r="B3761" t="s">
        <v>3369</v>
      </c>
      <c r="C3761">
        <v>3</v>
      </c>
      <c r="D3761">
        <v>-47.924999999999997</v>
      </c>
      <c r="E3761" t="s">
        <v>3370</v>
      </c>
      <c r="F3761" t="s">
        <v>3384</v>
      </c>
      <c r="G3761" s="4">
        <v>1</v>
      </c>
      <c r="H3761" t="s">
        <v>3458</v>
      </c>
    </row>
    <row r="3762" spans="1:8" x14ac:dyDescent="0.35">
      <c r="A3762" t="s">
        <v>3368</v>
      </c>
      <c r="B3762" t="s">
        <v>3369</v>
      </c>
      <c r="C3762">
        <v>3</v>
      </c>
      <c r="D3762">
        <v>-44.701999999999998</v>
      </c>
      <c r="E3762" t="s">
        <v>3373</v>
      </c>
      <c r="F3762" t="s">
        <v>3395</v>
      </c>
      <c r="G3762" s="4">
        <v>1</v>
      </c>
      <c r="H3762" t="s">
        <v>3459</v>
      </c>
    </row>
    <row r="3763" spans="1:8" x14ac:dyDescent="0.35">
      <c r="A3763" t="s">
        <v>3368</v>
      </c>
      <c r="B3763" t="s">
        <v>3369</v>
      </c>
      <c r="C3763">
        <v>3</v>
      </c>
      <c r="D3763">
        <v>-28.922999999999998</v>
      </c>
      <c r="E3763" t="s">
        <v>3370</v>
      </c>
      <c r="F3763" t="s">
        <v>3413</v>
      </c>
      <c r="G3763" s="4">
        <v>3</v>
      </c>
      <c r="H3763" t="s">
        <v>3460</v>
      </c>
    </row>
    <row r="3764" spans="1:8" x14ac:dyDescent="0.35">
      <c r="A3764" t="s">
        <v>3368</v>
      </c>
      <c r="B3764" t="s">
        <v>3369</v>
      </c>
      <c r="C3764">
        <v>3</v>
      </c>
      <c r="D3764">
        <v>54.02</v>
      </c>
      <c r="E3764" t="s">
        <v>3373</v>
      </c>
      <c r="F3764" t="s">
        <v>3374</v>
      </c>
      <c r="G3764" s="4">
        <v>3</v>
      </c>
      <c r="H3764" t="s">
        <v>3461</v>
      </c>
    </row>
    <row r="3765" spans="1:8" x14ac:dyDescent="0.35">
      <c r="A3765" t="s">
        <v>3368</v>
      </c>
      <c r="B3765" t="s">
        <v>3369</v>
      </c>
      <c r="C3765">
        <v>3</v>
      </c>
      <c r="D3765">
        <v>181.86500000000001</v>
      </c>
      <c r="E3765" t="s">
        <v>3370</v>
      </c>
      <c r="F3765" t="s">
        <v>3378</v>
      </c>
      <c r="G3765" s="4">
        <v>4</v>
      </c>
      <c r="H3765" t="s">
        <v>3462</v>
      </c>
    </row>
    <row r="3766" spans="1:8" x14ac:dyDescent="0.35">
      <c r="A3766" t="s">
        <v>3368</v>
      </c>
      <c r="B3766" t="s">
        <v>3369</v>
      </c>
      <c r="C3766">
        <v>3</v>
      </c>
      <c r="D3766">
        <v>226.63299999999899</v>
      </c>
      <c r="E3766" t="s">
        <v>3376</v>
      </c>
      <c r="F3766" t="s">
        <v>3391</v>
      </c>
      <c r="G3766" s="4">
        <v>2</v>
      </c>
      <c r="H3766" t="s">
        <v>3463</v>
      </c>
    </row>
    <row r="3767" spans="1:8" x14ac:dyDescent="0.35">
      <c r="A3767" t="s">
        <v>3368</v>
      </c>
      <c r="B3767" t="s">
        <v>3369</v>
      </c>
      <c r="C3767">
        <v>3</v>
      </c>
      <c r="D3767">
        <v>237.49700000000001</v>
      </c>
      <c r="E3767" t="s">
        <v>3376</v>
      </c>
      <c r="F3767" t="s">
        <v>3391</v>
      </c>
      <c r="G3767" s="4">
        <v>2</v>
      </c>
      <c r="H3767" t="s">
        <v>3464</v>
      </c>
    </row>
    <row r="3768" spans="1:8" x14ac:dyDescent="0.35">
      <c r="A3768" t="s">
        <v>3368</v>
      </c>
      <c r="B3768" t="s">
        <v>3369</v>
      </c>
      <c r="C3768">
        <v>1</v>
      </c>
      <c r="D3768">
        <v>-424.62799999999999</v>
      </c>
      <c r="E3768" t="s">
        <v>3370</v>
      </c>
      <c r="F3768" t="s">
        <v>3371</v>
      </c>
      <c r="G3768" s="4">
        <v>1</v>
      </c>
      <c r="H3768" t="s">
        <v>3465</v>
      </c>
    </row>
    <row r="3769" spans="1:8" x14ac:dyDescent="0.35">
      <c r="A3769" t="s">
        <v>3368</v>
      </c>
      <c r="B3769" t="s">
        <v>3369</v>
      </c>
      <c r="C3769">
        <v>1</v>
      </c>
      <c r="D3769">
        <v>-422.63799999999998</v>
      </c>
      <c r="E3769" t="s">
        <v>3373</v>
      </c>
      <c r="F3769" t="s">
        <v>3387</v>
      </c>
      <c r="G3769" s="4">
        <v>1</v>
      </c>
      <c r="H3769" t="s">
        <v>3466</v>
      </c>
    </row>
    <row r="3770" spans="1:8" x14ac:dyDescent="0.35">
      <c r="A3770" t="s">
        <v>3368</v>
      </c>
      <c r="B3770" t="s">
        <v>3369</v>
      </c>
      <c r="C3770">
        <v>1</v>
      </c>
      <c r="D3770">
        <v>-416.34500000000003</v>
      </c>
      <c r="E3770" t="s">
        <v>3370</v>
      </c>
      <c r="F3770" t="s">
        <v>3413</v>
      </c>
      <c r="G3770" s="4">
        <v>1</v>
      </c>
      <c r="H3770" t="s">
        <v>3467</v>
      </c>
    </row>
    <row r="3771" spans="1:8" x14ac:dyDescent="0.35">
      <c r="A3771" t="s">
        <v>3368</v>
      </c>
      <c r="B3771" t="s">
        <v>3369</v>
      </c>
      <c r="C3771">
        <v>1</v>
      </c>
      <c r="D3771">
        <v>-414.96800000000002</v>
      </c>
      <c r="E3771" t="s">
        <v>3376</v>
      </c>
      <c r="F3771" t="s">
        <v>3391</v>
      </c>
      <c r="G3771" s="4">
        <v>1</v>
      </c>
      <c r="H3771" t="s">
        <v>3468</v>
      </c>
    </row>
    <row r="3772" spans="1:8" x14ac:dyDescent="0.35">
      <c r="A3772" t="s">
        <v>3368</v>
      </c>
      <c r="B3772" t="s">
        <v>3369</v>
      </c>
      <c r="C3772">
        <v>1</v>
      </c>
      <c r="D3772">
        <v>-414.1</v>
      </c>
      <c r="E3772" t="s">
        <v>3370</v>
      </c>
      <c r="F3772" t="s">
        <v>3378</v>
      </c>
      <c r="G3772" s="4">
        <v>1</v>
      </c>
      <c r="H3772" t="s">
        <v>3469</v>
      </c>
    </row>
    <row r="3773" spans="1:8" x14ac:dyDescent="0.35">
      <c r="A3773" t="s">
        <v>3368</v>
      </c>
      <c r="B3773" t="s">
        <v>3369</v>
      </c>
      <c r="C3773">
        <v>1</v>
      </c>
      <c r="D3773">
        <v>-414.02800000000002</v>
      </c>
      <c r="E3773" t="s">
        <v>3373</v>
      </c>
      <c r="F3773" t="s">
        <v>3387</v>
      </c>
      <c r="G3773" s="4">
        <v>1</v>
      </c>
      <c r="H3773" t="s">
        <v>3470</v>
      </c>
    </row>
    <row r="3774" spans="1:8" x14ac:dyDescent="0.35">
      <c r="A3774" t="s">
        <v>3368</v>
      </c>
      <c r="B3774" t="s">
        <v>3369</v>
      </c>
      <c r="C3774">
        <v>1</v>
      </c>
      <c r="D3774">
        <v>-407.42399999999998</v>
      </c>
      <c r="E3774" t="s">
        <v>3373</v>
      </c>
      <c r="F3774" t="s">
        <v>3374</v>
      </c>
      <c r="G3774" s="4">
        <v>1</v>
      </c>
      <c r="H3774" t="s">
        <v>3471</v>
      </c>
    </row>
    <row r="3775" spans="1:8" x14ac:dyDescent="0.35">
      <c r="A3775" t="s">
        <v>3368</v>
      </c>
      <c r="B3775" t="s">
        <v>3369</v>
      </c>
      <c r="C3775">
        <v>1</v>
      </c>
      <c r="D3775">
        <v>-405.80399999999997</v>
      </c>
      <c r="E3775" t="s">
        <v>3370</v>
      </c>
      <c r="F3775" t="s">
        <v>3371</v>
      </c>
      <c r="G3775" s="4">
        <v>1</v>
      </c>
      <c r="H3775" t="s">
        <v>3472</v>
      </c>
    </row>
    <row r="3776" spans="1:8" x14ac:dyDescent="0.35">
      <c r="A3776" t="s">
        <v>3368</v>
      </c>
      <c r="B3776" t="s">
        <v>3369</v>
      </c>
      <c r="C3776">
        <v>1</v>
      </c>
      <c r="D3776">
        <v>-402.44</v>
      </c>
      <c r="E3776" t="s">
        <v>3376</v>
      </c>
      <c r="F3776" t="s">
        <v>3391</v>
      </c>
      <c r="G3776" s="4">
        <v>1</v>
      </c>
      <c r="H3776" t="s">
        <v>3473</v>
      </c>
    </row>
    <row r="3777" spans="1:8" x14ac:dyDescent="0.35">
      <c r="A3777" t="s">
        <v>3368</v>
      </c>
      <c r="B3777" t="s">
        <v>3369</v>
      </c>
      <c r="C3777">
        <v>1</v>
      </c>
      <c r="D3777">
        <v>-399.78</v>
      </c>
      <c r="E3777" t="s">
        <v>3370</v>
      </c>
      <c r="F3777" t="s">
        <v>3384</v>
      </c>
      <c r="G3777" s="4">
        <v>1</v>
      </c>
      <c r="H3777" t="s">
        <v>3474</v>
      </c>
    </row>
    <row r="3778" spans="1:8" x14ac:dyDescent="0.35">
      <c r="A3778" t="s">
        <v>3368</v>
      </c>
      <c r="B3778" t="s">
        <v>3369</v>
      </c>
      <c r="C3778">
        <v>1</v>
      </c>
      <c r="D3778">
        <v>-397.15699999999998</v>
      </c>
      <c r="E3778" t="s">
        <v>3370</v>
      </c>
      <c r="F3778" t="s">
        <v>3378</v>
      </c>
      <c r="G3778" s="4">
        <v>1</v>
      </c>
      <c r="H3778" t="s">
        <v>3475</v>
      </c>
    </row>
    <row r="3779" spans="1:8" x14ac:dyDescent="0.35">
      <c r="A3779" t="s">
        <v>3368</v>
      </c>
      <c r="B3779" t="s">
        <v>3369</v>
      </c>
      <c r="C3779">
        <v>1</v>
      </c>
      <c r="D3779">
        <v>-390.61</v>
      </c>
      <c r="E3779" t="s">
        <v>3376</v>
      </c>
      <c r="F3779" t="s">
        <v>3380</v>
      </c>
      <c r="G3779" s="4">
        <v>1</v>
      </c>
      <c r="H3779" t="s">
        <v>3476</v>
      </c>
    </row>
    <row r="3780" spans="1:8" x14ac:dyDescent="0.35">
      <c r="A3780" t="s">
        <v>3368</v>
      </c>
      <c r="B3780" t="s">
        <v>3369</v>
      </c>
      <c r="C3780">
        <v>1</v>
      </c>
      <c r="D3780">
        <v>-389.736999999999</v>
      </c>
      <c r="E3780" t="s">
        <v>3376</v>
      </c>
      <c r="F3780" t="s">
        <v>3382</v>
      </c>
      <c r="G3780" s="4">
        <v>1</v>
      </c>
      <c r="H3780" t="s">
        <v>3477</v>
      </c>
    </row>
    <row r="3781" spans="1:8" x14ac:dyDescent="0.35">
      <c r="A3781" t="s">
        <v>3368</v>
      </c>
      <c r="B3781" t="s">
        <v>3369</v>
      </c>
      <c r="C3781">
        <v>1</v>
      </c>
      <c r="D3781">
        <v>-389.60500000000002</v>
      </c>
      <c r="E3781" t="s">
        <v>3373</v>
      </c>
      <c r="F3781" t="s">
        <v>3395</v>
      </c>
      <c r="G3781" s="4">
        <v>1</v>
      </c>
      <c r="H3781" t="s">
        <v>3478</v>
      </c>
    </row>
    <row r="3782" spans="1:8" x14ac:dyDescent="0.35">
      <c r="A3782" t="s">
        <v>3368</v>
      </c>
      <c r="B3782" t="s">
        <v>3369</v>
      </c>
      <c r="C3782">
        <v>1</v>
      </c>
      <c r="D3782">
        <v>-384.75199999999899</v>
      </c>
      <c r="E3782" t="s">
        <v>3370</v>
      </c>
      <c r="F3782" t="s">
        <v>3384</v>
      </c>
      <c r="G3782" s="4">
        <v>1</v>
      </c>
      <c r="H3782" t="s">
        <v>3479</v>
      </c>
    </row>
    <row r="3783" spans="1:8" x14ac:dyDescent="0.35">
      <c r="A3783" t="s">
        <v>3368</v>
      </c>
      <c r="B3783" t="s">
        <v>3369</v>
      </c>
      <c r="C3783">
        <v>1</v>
      </c>
      <c r="D3783">
        <v>-377.46100000000001</v>
      </c>
      <c r="E3783" t="s">
        <v>3373</v>
      </c>
      <c r="F3783" t="s">
        <v>3374</v>
      </c>
      <c r="G3783" s="4">
        <v>1</v>
      </c>
      <c r="H3783" t="s">
        <v>3480</v>
      </c>
    </row>
    <row r="3784" spans="1:8" x14ac:dyDescent="0.35">
      <c r="A3784" t="s">
        <v>3368</v>
      </c>
      <c r="B3784" t="s">
        <v>3369</v>
      </c>
      <c r="C3784">
        <v>1</v>
      </c>
      <c r="D3784">
        <v>-373.923</v>
      </c>
      <c r="E3784" t="s">
        <v>3376</v>
      </c>
      <c r="F3784" t="s">
        <v>3380</v>
      </c>
      <c r="G3784" s="4">
        <v>1</v>
      </c>
      <c r="H3784" t="s">
        <v>3481</v>
      </c>
    </row>
    <row r="3785" spans="1:8" x14ac:dyDescent="0.35">
      <c r="A3785" t="s">
        <v>3368</v>
      </c>
      <c r="B3785" t="s">
        <v>3369</v>
      </c>
      <c r="C3785">
        <v>1</v>
      </c>
      <c r="D3785">
        <v>-371.51499999999999</v>
      </c>
      <c r="E3785" t="s">
        <v>3370</v>
      </c>
      <c r="F3785" t="s">
        <v>3371</v>
      </c>
      <c r="G3785" s="4">
        <v>1</v>
      </c>
      <c r="H3785" t="s">
        <v>3482</v>
      </c>
    </row>
    <row r="3786" spans="1:8" x14ac:dyDescent="0.35">
      <c r="A3786" t="s">
        <v>3368</v>
      </c>
      <c r="B3786" t="s">
        <v>3369</v>
      </c>
      <c r="C3786">
        <v>1</v>
      </c>
      <c r="D3786">
        <v>-359.28199999999998</v>
      </c>
      <c r="E3786" t="s">
        <v>3373</v>
      </c>
      <c r="F3786" t="s">
        <v>3387</v>
      </c>
      <c r="G3786" s="4">
        <v>1</v>
      </c>
      <c r="H3786" t="s">
        <v>3483</v>
      </c>
    </row>
    <row r="3787" spans="1:8" x14ac:dyDescent="0.35">
      <c r="A3787" t="s">
        <v>3368</v>
      </c>
      <c r="B3787" t="s">
        <v>3369</v>
      </c>
      <c r="C3787">
        <v>1</v>
      </c>
      <c r="D3787">
        <v>-358.53100000000001</v>
      </c>
      <c r="E3787" t="s">
        <v>3370</v>
      </c>
      <c r="F3787" t="s">
        <v>3378</v>
      </c>
      <c r="G3787" s="4">
        <v>1</v>
      </c>
      <c r="H3787" t="s">
        <v>3484</v>
      </c>
    </row>
    <row r="3788" spans="1:8" x14ac:dyDescent="0.35">
      <c r="A3788" t="s">
        <v>3368</v>
      </c>
      <c r="B3788" t="s">
        <v>3369</v>
      </c>
      <c r="C3788">
        <v>1</v>
      </c>
      <c r="D3788">
        <v>-354.700999999999</v>
      </c>
      <c r="E3788" t="s">
        <v>3373</v>
      </c>
      <c r="F3788" t="s">
        <v>3374</v>
      </c>
      <c r="G3788" s="4">
        <v>1</v>
      </c>
      <c r="H3788" t="s">
        <v>3485</v>
      </c>
    </row>
    <row r="3789" spans="1:8" x14ac:dyDescent="0.35">
      <c r="A3789" t="s">
        <v>3368</v>
      </c>
      <c r="B3789" t="s">
        <v>3369</v>
      </c>
      <c r="C3789">
        <v>1</v>
      </c>
      <c r="D3789">
        <v>-348.95</v>
      </c>
      <c r="E3789" t="s">
        <v>3370</v>
      </c>
      <c r="F3789" t="s">
        <v>3413</v>
      </c>
      <c r="G3789" s="4">
        <v>1</v>
      </c>
      <c r="H3789" t="s">
        <v>3486</v>
      </c>
    </row>
    <row r="3790" spans="1:8" x14ac:dyDescent="0.35">
      <c r="A3790" t="s">
        <v>3368</v>
      </c>
      <c r="B3790" t="s">
        <v>3369</v>
      </c>
      <c r="C3790">
        <v>1</v>
      </c>
      <c r="D3790">
        <v>-347.29</v>
      </c>
      <c r="E3790" t="s">
        <v>3376</v>
      </c>
      <c r="F3790" t="s">
        <v>3391</v>
      </c>
      <c r="G3790" s="4">
        <v>1</v>
      </c>
      <c r="H3790" t="s">
        <v>3487</v>
      </c>
    </row>
    <row r="3791" spans="1:8" x14ac:dyDescent="0.35">
      <c r="A3791" t="s">
        <v>3368</v>
      </c>
      <c r="B3791" t="s">
        <v>3369</v>
      </c>
      <c r="C3791">
        <v>1</v>
      </c>
      <c r="D3791">
        <v>-345.90600000000001</v>
      </c>
      <c r="E3791" t="s">
        <v>3370</v>
      </c>
      <c r="F3791" t="s">
        <v>3378</v>
      </c>
      <c r="G3791" s="4">
        <v>1</v>
      </c>
      <c r="H3791" t="s">
        <v>3488</v>
      </c>
    </row>
    <row r="3792" spans="1:8" x14ac:dyDescent="0.35">
      <c r="A3792" t="s">
        <v>3368</v>
      </c>
      <c r="B3792" t="s">
        <v>3369</v>
      </c>
      <c r="C3792">
        <v>1</v>
      </c>
      <c r="D3792">
        <v>-341.91</v>
      </c>
      <c r="E3792" t="s">
        <v>3370</v>
      </c>
      <c r="F3792" t="s">
        <v>3384</v>
      </c>
      <c r="G3792" s="4">
        <v>1</v>
      </c>
      <c r="H3792" t="s">
        <v>3489</v>
      </c>
    </row>
    <row r="3793" spans="1:8" x14ac:dyDescent="0.35">
      <c r="A3793" t="s">
        <v>3368</v>
      </c>
      <c r="B3793" t="s">
        <v>3369</v>
      </c>
      <c r="C3793">
        <v>1</v>
      </c>
      <c r="D3793">
        <v>-336.106999999999</v>
      </c>
      <c r="E3793" t="s">
        <v>3376</v>
      </c>
      <c r="F3793" t="s">
        <v>3380</v>
      </c>
      <c r="G3793" s="4">
        <v>1</v>
      </c>
      <c r="H3793" t="s">
        <v>3490</v>
      </c>
    </row>
    <row r="3794" spans="1:8" x14ac:dyDescent="0.35">
      <c r="A3794" t="s">
        <v>3368</v>
      </c>
      <c r="B3794" t="s">
        <v>3369</v>
      </c>
      <c r="C3794">
        <v>1</v>
      </c>
      <c r="D3794">
        <v>-334.27699999999999</v>
      </c>
      <c r="E3794" t="s">
        <v>3373</v>
      </c>
      <c r="F3794" t="s">
        <v>3389</v>
      </c>
      <c r="G3794" s="4">
        <v>1</v>
      </c>
      <c r="H3794" t="s">
        <v>3491</v>
      </c>
    </row>
    <row r="3795" spans="1:8" x14ac:dyDescent="0.35">
      <c r="A3795" t="s">
        <v>3368</v>
      </c>
      <c r="B3795" t="s">
        <v>3369</v>
      </c>
      <c r="C3795">
        <v>1</v>
      </c>
      <c r="D3795">
        <v>-328.791</v>
      </c>
      <c r="E3795" t="s">
        <v>3370</v>
      </c>
      <c r="F3795" t="s">
        <v>3371</v>
      </c>
      <c r="G3795" s="4">
        <v>1</v>
      </c>
      <c r="H3795" t="s">
        <v>3492</v>
      </c>
    </row>
    <row r="3796" spans="1:8" x14ac:dyDescent="0.35">
      <c r="A3796" t="s">
        <v>3368</v>
      </c>
      <c r="B3796" t="s">
        <v>3369</v>
      </c>
      <c r="C3796">
        <v>1</v>
      </c>
      <c r="D3796">
        <v>-328.72</v>
      </c>
      <c r="E3796" t="s">
        <v>3373</v>
      </c>
      <c r="F3796" t="s">
        <v>3387</v>
      </c>
      <c r="G3796" s="4">
        <v>1</v>
      </c>
      <c r="H3796" t="s">
        <v>3493</v>
      </c>
    </row>
    <row r="3797" spans="1:8" x14ac:dyDescent="0.35">
      <c r="A3797" t="s">
        <v>3368</v>
      </c>
      <c r="B3797" t="s">
        <v>3369</v>
      </c>
      <c r="C3797">
        <v>1</v>
      </c>
      <c r="D3797">
        <v>-328.69900000000001</v>
      </c>
      <c r="E3797" t="s">
        <v>3376</v>
      </c>
      <c r="F3797" t="s">
        <v>3377</v>
      </c>
      <c r="G3797" s="4">
        <v>1</v>
      </c>
      <c r="H3797" t="s">
        <v>1142</v>
      </c>
    </row>
    <row r="3798" spans="1:8" x14ac:dyDescent="0.35">
      <c r="A3798" t="s">
        <v>3368</v>
      </c>
      <c r="B3798" t="s">
        <v>3369</v>
      </c>
      <c r="C3798">
        <v>1</v>
      </c>
      <c r="D3798">
        <v>-322.087999999999</v>
      </c>
      <c r="E3798" t="s">
        <v>3370</v>
      </c>
      <c r="F3798" t="s">
        <v>3384</v>
      </c>
      <c r="G3798" s="4">
        <v>1</v>
      </c>
      <c r="H3798" t="s">
        <v>3421</v>
      </c>
    </row>
    <row r="3799" spans="1:8" x14ac:dyDescent="0.35">
      <c r="A3799" t="s">
        <v>3368</v>
      </c>
      <c r="B3799" t="s">
        <v>3369</v>
      </c>
      <c r="C3799">
        <v>1</v>
      </c>
      <c r="D3799">
        <v>-321.52800000000002</v>
      </c>
      <c r="E3799" t="s">
        <v>3376</v>
      </c>
      <c r="F3799" t="s">
        <v>3382</v>
      </c>
      <c r="G3799" s="4">
        <v>1</v>
      </c>
      <c r="H3799" t="s">
        <v>3494</v>
      </c>
    </row>
    <row r="3800" spans="1:8" x14ac:dyDescent="0.35">
      <c r="A3800" t="s">
        <v>3368</v>
      </c>
      <c r="B3800" t="s">
        <v>3369</v>
      </c>
      <c r="C3800">
        <v>1</v>
      </c>
      <c r="D3800">
        <v>-317.714</v>
      </c>
      <c r="E3800" t="s">
        <v>3370</v>
      </c>
      <c r="F3800" t="s">
        <v>3378</v>
      </c>
      <c r="G3800" s="4">
        <v>1</v>
      </c>
      <c r="H3800" t="s">
        <v>3495</v>
      </c>
    </row>
    <row r="3801" spans="1:8" x14ac:dyDescent="0.35">
      <c r="A3801" t="s">
        <v>3368</v>
      </c>
      <c r="B3801" t="s">
        <v>3369</v>
      </c>
      <c r="C3801">
        <v>1</v>
      </c>
      <c r="D3801">
        <v>-315.59100000000001</v>
      </c>
      <c r="E3801" t="s">
        <v>3373</v>
      </c>
      <c r="F3801" t="s">
        <v>3374</v>
      </c>
      <c r="G3801" s="4">
        <v>1</v>
      </c>
      <c r="H3801" t="s">
        <v>3496</v>
      </c>
    </row>
    <row r="3802" spans="1:8" x14ac:dyDescent="0.35">
      <c r="A3802" t="s">
        <v>3368</v>
      </c>
      <c r="B3802" t="s">
        <v>3369</v>
      </c>
      <c r="C3802">
        <v>1</v>
      </c>
      <c r="D3802">
        <v>-313.995</v>
      </c>
      <c r="E3802" t="s">
        <v>3370</v>
      </c>
      <c r="F3802" t="s">
        <v>3378</v>
      </c>
      <c r="G3802" s="4">
        <v>1</v>
      </c>
      <c r="H3802" t="s">
        <v>3497</v>
      </c>
    </row>
    <row r="3803" spans="1:8" x14ac:dyDescent="0.35">
      <c r="A3803" t="s">
        <v>3368</v>
      </c>
      <c r="B3803" t="s">
        <v>3369</v>
      </c>
      <c r="C3803">
        <v>1</v>
      </c>
      <c r="D3803">
        <v>-311.56099999999998</v>
      </c>
      <c r="E3803" t="s">
        <v>3373</v>
      </c>
      <c r="F3803" t="s">
        <v>3387</v>
      </c>
      <c r="G3803" s="4">
        <v>1</v>
      </c>
      <c r="H3803" t="s">
        <v>3498</v>
      </c>
    </row>
    <row r="3804" spans="1:8" x14ac:dyDescent="0.35">
      <c r="A3804" t="s">
        <v>3368</v>
      </c>
      <c r="B3804" t="s">
        <v>3369</v>
      </c>
      <c r="C3804">
        <v>1</v>
      </c>
      <c r="D3804">
        <v>-308.44900000000001</v>
      </c>
      <c r="E3804" t="s">
        <v>3373</v>
      </c>
      <c r="F3804" t="s">
        <v>3387</v>
      </c>
      <c r="G3804" s="4">
        <v>1</v>
      </c>
      <c r="H3804" t="s">
        <v>1150</v>
      </c>
    </row>
    <row r="3805" spans="1:8" x14ac:dyDescent="0.35">
      <c r="A3805" t="s">
        <v>3368</v>
      </c>
      <c r="B3805" t="s">
        <v>3369</v>
      </c>
      <c r="C3805">
        <v>1</v>
      </c>
      <c r="D3805">
        <v>-307.964</v>
      </c>
      <c r="E3805" t="s">
        <v>3370</v>
      </c>
      <c r="F3805" t="s">
        <v>3371</v>
      </c>
      <c r="G3805" s="4">
        <v>1</v>
      </c>
      <c r="H3805" t="s">
        <v>3499</v>
      </c>
    </row>
    <row r="3806" spans="1:8" x14ac:dyDescent="0.35">
      <c r="A3806" t="s">
        <v>3368</v>
      </c>
      <c r="B3806" t="s">
        <v>3369</v>
      </c>
      <c r="C3806">
        <v>1</v>
      </c>
      <c r="D3806">
        <v>-306.34399999999999</v>
      </c>
      <c r="E3806" t="s">
        <v>3373</v>
      </c>
      <c r="F3806" t="s">
        <v>3374</v>
      </c>
      <c r="G3806" s="4">
        <v>1</v>
      </c>
      <c r="H3806" t="s">
        <v>3500</v>
      </c>
    </row>
    <row r="3807" spans="1:8" x14ac:dyDescent="0.35">
      <c r="A3807" t="s">
        <v>3368</v>
      </c>
      <c r="B3807" t="s">
        <v>3369</v>
      </c>
      <c r="C3807">
        <v>1</v>
      </c>
      <c r="D3807">
        <v>-303.575999999999</v>
      </c>
      <c r="E3807" t="s">
        <v>3376</v>
      </c>
      <c r="F3807" t="s">
        <v>3382</v>
      </c>
      <c r="G3807" s="4">
        <v>1</v>
      </c>
      <c r="H3807" t="s">
        <v>3501</v>
      </c>
    </row>
    <row r="3808" spans="1:8" x14ac:dyDescent="0.35">
      <c r="A3808" t="s">
        <v>3368</v>
      </c>
      <c r="B3808" t="s">
        <v>3369</v>
      </c>
      <c r="C3808">
        <v>1</v>
      </c>
      <c r="D3808">
        <v>-303.47300000000001</v>
      </c>
      <c r="E3808" t="s">
        <v>3373</v>
      </c>
      <c r="F3808" t="s">
        <v>3387</v>
      </c>
      <c r="G3808" s="4">
        <v>1</v>
      </c>
      <c r="H3808" t="s">
        <v>3502</v>
      </c>
    </row>
    <row r="3809" spans="1:8" x14ac:dyDescent="0.35">
      <c r="A3809" t="s">
        <v>3368</v>
      </c>
      <c r="B3809" t="s">
        <v>3369</v>
      </c>
      <c r="C3809">
        <v>1</v>
      </c>
      <c r="D3809">
        <v>-301.12900000000002</v>
      </c>
      <c r="E3809" t="s">
        <v>3376</v>
      </c>
      <c r="F3809" t="s">
        <v>3391</v>
      </c>
      <c r="G3809" s="4">
        <v>1</v>
      </c>
      <c r="H3809" t="s">
        <v>3503</v>
      </c>
    </row>
    <row r="3810" spans="1:8" x14ac:dyDescent="0.35">
      <c r="A3810" t="s">
        <v>3368</v>
      </c>
      <c r="B3810" t="s">
        <v>3369</v>
      </c>
      <c r="C3810">
        <v>1</v>
      </c>
      <c r="D3810">
        <v>-295.88799999999998</v>
      </c>
      <c r="E3810" t="s">
        <v>3370</v>
      </c>
      <c r="F3810" t="s">
        <v>3384</v>
      </c>
      <c r="G3810" s="4">
        <v>1</v>
      </c>
      <c r="H3810" t="s">
        <v>3504</v>
      </c>
    </row>
    <row r="3811" spans="1:8" x14ac:dyDescent="0.35">
      <c r="A3811" t="s">
        <v>3368</v>
      </c>
      <c r="B3811" t="s">
        <v>3369</v>
      </c>
      <c r="C3811">
        <v>1</v>
      </c>
      <c r="D3811">
        <v>-291.73200000000003</v>
      </c>
      <c r="E3811" t="s">
        <v>3373</v>
      </c>
      <c r="F3811" t="s">
        <v>3387</v>
      </c>
      <c r="G3811" s="4">
        <v>1</v>
      </c>
      <c r="H3811" t="s">
        <v>3505</v>
      </c>
    </row>
    <row r="3812" spans="1:8" x14ac:dyDescent="0.35">
      <c r="A3812" t="s">
        <v>3368</v>
      </c>
      <c r="B3812" t="s">
        <v>3369</v>
      </c>
      <c r="C3812">
        <v>1</v>
      </c>
      <c r="D3812">
        <v>-291.66800000000001</v>
      </c>
      <c r="E3812" t="s">
        <v>3373</v>
      </c>
      <c r="F3812" t="s">
        <v>3374</v>
      </c>
      <c r="G3812" s="4">
        <v>1</v>
      </c>
      <c r="H3812" t="s">
        <v>450</v>
      </c>
    </row>
    <row r="3813" spans="1:8" x14ac:dyDescent="0.35">
      <c r="A3813" t="s">
        <v>3368</v>
      </c>
      <c r="B3813" t="s">
        <v>3369</v>
      </c>
      <c r="C3813">
        <v>1</v>
      </c>
      <c r="D3813">
        <v>-287.43599999999998</v>
      </c>
      <c r="E3813" t="s">
        <v>3373</v>
      </c>
      <c r="F3813" t="s">
        <v>3374</v>
      </c>
      <c r="G3813" s="4">
        <v>1</v>
      </c>
      <c r="H3813" t="s">
        <v>3506</v>
      </c>
    </row>
    <row r="3814" spans="1:8" x14ac:dyDescent="0.35">
      <c r="A3814" t="s">
        <v>3368</v>
      </c>
      <c r="B3814" t="s">
        <v>3369</v>
      </c>
      <c r="C3814">
        <v>1</v>
      </c>
      <c r="D3814">
        <v>-280.95499999999998</v>
      </c>
      <c r="E3814" t="s">
        <v>3373</v>
      </c>
      <c r="F3814" t="s">
        <v>3389</v>
      </c>
      <c r="G3814" s="4">
        <v>1</v>
      </c>
      <c r="H3814" t="s">
        <v>3507</v>
      </c>
    </row>
    <row r="3815" spans="1:8" x14ac:dyDescent="0.35">
      <c r="A3815" t="s">
        <v>3368</v>
      </c>
      <c r="B3815" t="s">
        <v>3369</v>
      </c>
      <c r="C3815">
        <v>1</v>
      </c>
      <c r="D3815">
        <v>-277.28500000000003</v>
      </c>
      <c r="E3815" t="s">
        <v>3373</v>
      </c>
      <c r="F3815" t="s">
        <v>3395</v>
      </c>
      <c r="G3815" s="4">
        <v>1</v>
      </c>
      <c r="H3815" t="s">
        <v>3508</v>
      </c>
    </row>
    <row r="3816" spans="1:8" x14ac:dyDescent="0.35">
      <c r="A3816" t="s">
        <v>3368</v>
      </c>
      <c r="B3816" t="s">
        <v>3369</v>
      </c>
      <c r="C3816">
        <v>1</v>
      </c>
      <c r="D3816">
        <v>-275.38499999999999</v>
      </c>
      <c r="E3816" t="s">
        <v>3373</v>
      </c>
      <c r="F3816" t="s">
        <v>3387</v>
      </c>
      <c r="G3816" s="4">
        <v>1</v>
      </c>
      <c r="H3816" t="s">
        <v>3509</v>
      </c>
    </row>
    <row r="3817" spans="1:8" x14ac:dyDescent="0.35">
      <c r="A3817" t="s">
        <v>3368</v>
      </c>
      <c r="B3817" t="s">
        <v>3369</v>
      </c>
      <c r="C3817">
        <v>1</v>
      </c>
      <c r="D3817">
        <v>-269.69499999999999</v>
      </c>
      <c r="E3817" t="s">
        <v>3373</v>
      </c>
      <c r="F3817" t="s">
        <v>3374</v>
      </c>
      <c r="G3817" s="4">
        <v>1</v>
      </c>
      <c r="H3817" t="s">
        <v>3510</v>
      </c>
    </row>
    <row r="3818" spans="1:8" x14ac:dyDescent="0.35">
      <c r="A3818" t="s">
        <v>3368</v>
      </c>
      <c r="B3818" t="s">
        <v>3369</v>
      </c>
      <c r="C3818">
        <v>1</v>
      </c>
      <c r="D3818">
        <v>-268.08</v>
      </c>
      <c r="E3818" t="s">
        <v>3373</v>
      </c>
      <c r="F3818" t="s">
        <v>3389</v>
      </c>
      <c r="G3818" s="4">
        <v>1</v>
      </c>
      <c r="H3818" t="s">
        <v>3511</v>
      </c>
    </row>
    <row r="3819" spans="1:8" x14ac:dyDescent="0.35">
      <c r="A3819" t="s">
        <v>3368</v>
      </c>
      <c r="B3819" t="s">
        <v>3369</v>
      </c>
      <c r="C3819">
        <v>1</v>
      </c>
      <c r="D3819">
        <v>-265.707999999999</v>
      </c>
      <c r="E3819" t="s">
        <v>3370</v>
      </c>
      <c r="F3819" t="s">
        <v>3384</v>
      </c>
      <c r="G3819" s="4">
        <v>1</v>
      </c>
      <c r="H3819" t="s">
        <v>3512</v>
      </c>
    </row>
    <row r="3820" spans="1:8" x14ac:dyDescent="0.35">
      <c r="A3820" t="s">
        <v>3368</v>
      </c>
      <c r="B3820" t="s">
        <v>3369</v>
      </c>
      <c r="C3820">
        <v>1</v>
      </c>
      <c r="D3820">
        <v>-263.13099999999997</v>
      </c>
      <c r="E3820" t="s">
        <v>3376</v>
      </c>
      <c r="F3820" t="s">
        <v>3377</v>
      </c>
      <c r="G3820" s="4">
        <v>1</v>
      </c>
      <c r="H3820" t="s">
        <v>3513</v>
      </c>
    </row>
    <row r="3821" spans="1:8" x14ac:dyDescent="0.35">
      <c r="A3821" t="s">
        <v>3368</v>
      </c>
      <c r="B3821" t="s">
        <v>3369</v>
      </c>
      <c r="C3821">
        <v>1</v>
      </c>
      <c r="D3821">
        <v>-260.39999999999998</v>
      </c>
      <c r="E3821" t="s">
        <v>3376</v>
      </c>
      <c r="F3821" t="s">
        <v>3391</v>
      </c>
      <c r="G3821" s="4">
        <v>1</v>
      </c>
      <c r="H3821" t="s">
        <v>3514</v>
      </c>
    </row>
    <row r="3822" spans="1:8" x14ac:dyDescent="0.35">
      <c r="A3822" t="s">
        <v>3368</v>
      </c>
      <c r="B3822" t="s">
        <v>3369</v>
      </c>
      <c r="C3822">
        <v>1</v>
      </c>
      <c r="D3822">
        <v>-259.45400000000001</v>
      </c>
      <c r="E3822" t="s">
        <v>3373</v>
      </c>
      <c r="F3822" t="s">
        <v>3395</v>
      </c>
      <c r="G3822" s="4">
        <v>1</v>
      </c>
      <c r="H3822" t="s">
        <v>3515</v>
      </c>
    </row>
    <row r="3823" spans="1:8" x14ac:dyDescent="0.35">
      <c r="A3823" t="s">
        <v>3368</v>
      </c>
      <c r="B3823" t="s">
        <v>3369</v>
      </c>
      <c r="C3823">
        <v>1</v>
      </c>
      <c r="D3823">
        <v>-257.08999999999997</v>
      </c>
      <c r="E3823" t="s">
        <v>3370</v>
      </c>
      <c r="F3823" t="s">
        <v>3413</v>
      </c>
      <c r="G3823" s="4">
        <v>1</v>
      </c>
      <c r="H3823" t="s">
        <v>3516</v>
      </c>
    </row>
    <row r="3824" spans="1:8" x14ac:dyDescent="0.35">
      <c r="A3824" t="s">
        <v>3368</v>
      </c>
      <c r="B3824" t="s">
        <v>3369</v>
      </c>
      <c r="C3824">
        <v>1</v>
      </c>
      <c r="D3824">
        <v>-252.505</v>
      </c>
      <c r="E3824" t="s">
        <v>3373</v>
      </c>
      <c r="F3824" t="s">
        <v>3389</v>
      </c>
      <c r="G3824" s="4">
        <v>1</v>
      </c>
      <c r="H3824" t="s">
        <v>3517</v>
      </c>
    </row>
    <row r="3825" spans="1:8" x14ac:dyDescent="0.35">
      <c r="A3825" t="s">
        <v>3368</v>
      </c>
      <c r="B3825" t="s">
        <v>3369</v>
      </c>
      <c r="C3825">
        <v>1</v>
      </c>
      <c r="D3825">
        <v>-251.34</v>
      </c>
      <c r="E3825" t="s">
        <v>3373</v>
      </c>
      <c r="F3825" t="s">
        <v>3374</v>
      </c>
      <c r="G3825" s="4">
        <v>1</v>
      </c>
      <c r="H3825" t="s">
        <v>3518</v>
      </c>
    </row>
    <row r="3826" spans="1:8" x14ac:dyDescent="0.35">
      <c r="A3826" t="s">
        <v>3368</v>
      </c>
      <c r="B3826" t="s">
        <v>3369</v>
      </c>
      <c r="C3826">
        <v>1</v>
      </c>
      <c r="D3826">
        <v>-250.797</v>
      </c>
      <c r="E3826" t="s">
        <v>3370</v>
      </c>
      <c r="F3826" t="s">
        <v>3371</v>
      </c>
      <c r="G3826" s="4">
        <v>1</v>
      </c>
      <c r="H3826" t="s">
        <v>3519</v>
      </c>
    </row>
    <row r="3827" spans="1:8" x14ac:dyDescent="0.35">
      <c r="A3827" t="s">
        <v>3368</v>
      </c>
      <c r="B3827" t="s">
        <v>3369</v>
      </c>
      <c r="C3827">
        <v>1</v>
      </c>
      <c r="D3827">
        <v>-250.77599999999899</v>
      </c>
      <c r="E3827" t="s">
        <v>3370</v>
      </c>
      <c r="F3827" t="s">
        <v>3384</v>
      </c>
      <c r="G3827" s="4">
        <v>1</v>
      </c>
      <c r="H3827" t="s">
        <v>3421</v>
      </c>
    </row>
    <row r="3828" spans="1:8" x14ac:dyDescent="0.35">
      <c r="A3828" t="s">
        <v>3368</v>
      </c>
      <c r="B3828" t="s">
        <v>3369</v>
      </c>
      <c r="C3828">
        <v>1</v>
      </c>
      <c r="D3828">
        <v>-245.10900000000001</v>
      </c>
      <c r="E3828" t="s">
        <v>3370</v>
      </c>
      <c r="F3828" t="s">
        <v>3384</v>
      </c>
      <c r="G3828" s="4">
        <v>1</v>
      </c>
      <c r="H3828" t="s">
        <v>3520</v>
      </c>
    </row>
    <row r="3829" spans="1:8" x14ac:dyDescent="0.35">
      <c r="A3829" t="s">
        <v>3368</v>
      </c>
      <c r="B3829" t="s">
        <v>3369</v>
      </c>
      <c r="C3829">
        <v>1</v>
      </c>
      <c r="D3829">
        <v>-241.66399999999999</v>
      </c>
      <c r="E3829" t="s">
        <v>3370</v>
      </c>
      <c r="F3829" t="s">
        <v>3378</v>
      </c>
      <c r="G3829" s="4">
        <v>1</v>
      </c>
      <c r="H3829" t="s">
        <v>3521</v>
      </c>
    </row>
    <row r="3830" spans="1:8" x14ac:dyDescent="0.35">
      <c r="A3830" t="s">
        <v>3368</v>
      </c>
      <c r="B3830" t="s">
        <v>3369</v>
      </c>
      <c r="C3830">
        <v>1</v>
      </c>
      <c r="D3830">
        <v>-233.57299999999901</v>
      </c>
      <c r="E3830" t="s">
        <v>3373</v>
      </c>
      <c r="F3830" t="s">
        <v>3387</v>
      </c>
      <c r="G3830" s="4">
        <v>1</v>
      </c>
      <c r="H3830" t="s">
        <v>3522</v>
      </c>
    </row>
    <row r="3831" spans="1:8" x14ac:dyDescent="0.35">
      <c r="A3831" t="s">
        <v>3368</v>
      </c>
      <c r="B3831" t="s">
        <v>3369</v>
      </c>
      <c r="C3831">
        <v>1</v>
      </c>
      <c r="D3831">
        <v>-232.37599999999901</v>
      </c>
      <c r="E3831" t="s">
        <v>3370</v>
      </c>
      <c r="F3831" t="s">
        <v>3413</v>
      </c>
      <c r="G3831" s="4">
        <v>1</v>
      </c>
      <c r="H3831" t="s">
        <v>3523</v>
      </c>
    </row>
    <row r="3832" spans="1:8" x14ac:dyDescent="0.35">
      <c r="A3832" t="s">
        <v>3368</v>
      </c>
      <c r="B3832" t="s">
        <v>3369</v>
      </c>
      <c r="C3832">
        <v>1</v>
      </c>
      <c r="D3832">
        <v>-228.58699999999999</v>
      </c>
      <c r="E3832" t="s">
        <v>3373</v>
      </c>
      <c r="F3832" t="s">
        <v>3374</v>
      </c>
      <c r="G3832" s="4">
        <v>1</v>
      </c>
      <c r="H3832" t="s">
        <v>3524</v>
      </c>
    </row>
    <row r="3833" spans="1:8" x14ac:dyDescent="0.35">
      <c r="A3833" t="s">
        <v>3368</v>
      </c>
      <c r="B3833" t="s">
        <v>3369</v>
      </c>
      <c r="C3833">
        <v>1</v>
      </c>
      <c r="D3833">
        <v>-227.08199999999999</v>
      </c>
      <c r="E3833" t="s">
        <v>3370</v>
      </c>
      <c r="F3833" t="s">
        <v>3384</v>
      </c>
      <c r="G3833" s="4">
        <v>1</v>
      </c>
      <c r="H3833" t="s">
        <v>3525</v>
      </c>
    </row>
    <row r="3834" spans="1:8" x14ac:dyDescent="0.35">
      <c r="A3834" t="s">
        <v>3368</v>
      </c>
      <c r="B3834" t="s">
        <v>3369</v>
      </c>
      <c r="C3834">
        <v>1</v>
      </c>
      <c r="D3834">
        <v>-225.90099999999899</v>
      </c>
      <c r="E3834" t="s">
        <v>3373</v>
      </c>
      <c r="F3834" t="s">
        <v>3395</v>
      </c>
      <c r="G3834" s="4">
        <v>1</v>
      </c>
      <c r="H3834" t="s">
        <v>3526</v>
      </c>
    </row>
    <row r="3835" spans="1:8" x14ac:dyDescent="0.35">
      <c r="A3835" t="s">
        <v>3368</v>
      </c>
      <c r="B3835" t="s">
        <v>3369</v>
      </c>
      <c r="C3835">
        <v>1</v>
      </c>
      <c r="D3835">
        <v>-223.08</v>
      </c>
      <c r="E3835" t="s">
        <v>3373</v>
      </c>
      <c r="F3835" t="s">
        <v>3387</v>
      </c>
      <c r="G3835" s="4">
        <v>1</v>
      </c>
      <c r="H3835" t="s">
        <v>3527</v>
      </c>
    </row>
    <row r="3836" spans="1:8" x14ac:dyDescent="0.35">
      <c r="A3836" t="s">
        <v>3368</v>
      </c>
      <c r="B3836" t="s">
        <v>3369</v>
      </c>
      <c r="C3836">
        <v>1</v>
      </c>
      <c r="D3836">
        <v>-222.06099999999901</v>
      </c>
      <c r="E3836" t="s">
        <v>3373</v>
      </c>
      <c r="F3836" t="s">
        <v>3374</v>
      </c>
      <c r="G3836" s="4">
        <v>1</v>
      </c>
      <c r="H3836" t="s">
        <v>3528</v>
      </c>
    </row>
    <row r="3837" spans="1:8" x14ac:dyDescent="0.35">
      <c r="A3837" t="s">
        <v>3368</v>
      </c>
      <c r="B3837" t="s">
        <v>3369</v>
      </c>
      <c r="C3837">
        <v>1</v>
      </c>
      <c r="D3837">
        <v>-215.39599999999999</v>
      </c>
      <c r="E3837" t="s">
        <v>3373</v>
      </c>
      <c r="F3837" t="s">
        <v>3389</v>
      </c>
      <c r="G3837" s="4">
        <v>1</v>
      </c>
      <c r="H3837" t="s">
        <v>136</v>
      </c>
    </row>
    <row r="3838" spans="1:8" x14ac:dyDescent="0.35">
      <c r="A3838" t="s">
        <v>3368</v>
      </c>
      <c r="B3838" t="s">
        <v>3369</v>
      </c>
      <c r="C3838">
        <v>1</v>
      </c>
      <c r="D3838">
        <v>-209.39500000000001</v>
      </c>
      <c r="E3838" t="s">
        <v>3376</v>
      </c>
      <c r="F3838" t="s">
        <v>3380</v>
      </c>
      <c r="G3838" s="4">
        <v>1</v>
      </c>
      <c r="H3838" t="s">
        <v>3529</v>
      </c>
    </row>
    <row r="3839" spans="1:8" x14ac:dyDescent="0.35">
      <c r="A3839" t="s">
        <v>3368</v>
      </c>
      <c r="B3839" t="s">
        <v>3369</v>
      </c>
      <c r="C3839">
        <v>1</v>
      </c>
      <c r="D3839">
        <v>-198.51400000000001</v>
      </c>
      <c r="E3839" t="s">
        <v>3376</v>
      </c>
      <c r="F3839" t="s">
        <v>3391</v>
      </c>
      <c r="G3839" s="4">
        <v>1</v>
      </c>
      <c r="H3839" t="s">
        <v>3530</v>
      </c>
    </row>
    <row r="3840" spans="1:8" x14ac:dyDescent="0.35">
      <c r="A3840" t="s">
        <v>3368</v>
      </c>
      <c r="B3840" t="s">
        <v>3369</v>
      </c>
      <c r="C3840">
        <v>1</v>
      </c>
      <c r="D3840">
        <v>-198.34700000000001</v>
      </c>
      <c r="E3840" t="s">
        <v>3370</v>
      </c>
      <c r="F3840" t="s">
        <v>3384</v>
      </c>
      <c r="G3840" s="4">
        <v>1</v>
      </c>
      <c r="H3840" t="s">
        <v>3531</v>
      </c>
    </row>
    <row r="3841" spans="1:8" x14ac:dyDescent="0.35">
      <c r="A3841" t="s">
        <v>3368</v>
      </c>
      <c r="B3841" t="s">
        <v>3369</v>
      </c>
      <c r="C3841">
        <v>1</v>
      </c>
      <c r="D3841">
        <v>-172.392</v>
      </c>
      <c r="E3841" t="s">
        <v>3373</v>
      </c>
      <c r="F3841" t="s">
        <v>3387</v>
      </c>
      <c r="G3841" s="4">
        <v>1</v>
      </c>
      <c r="H3841" t="s">
        <v>3532</v>
      </c>
    </row>
    <row r="3842" spans="1:8" x14ac:dyDescent="0.35">
      <c r="A3842" t="s">
        <v>3368</v>
      </c>
      <c r="B3842" t="s">
        <v>3369</v>
      </c>
      <c r="C3842">
        <v>1</v>
      </c>
      <c r="D3842">
        <v>-170.648</v>
      </c>
      <c r="E3842" t="s">
        <v>3373</v>
      </c>
      <c r="F3842" t="s">
        <v>3374</v>
      </c>
      <c r="G3842" s="4">
        <v>1</v>
      </c>
      <c r="H3842" t="s">
        <v>3533</v>
      </c>
    </row>
    <row r="3843" spans="1:8" x14ac:dyDescent="0.35">
      <c r="A3843" t="s">
        <v>3368</v>
      </c>
      <c r="B3843" t="s">
        <v>3369</v>
      </c>
      <c r="C3843">
        <v>1</v>
      </c>
      <c r="D3843">
        <v>-169.22299999999899</v>
      </c>
      <c r="E3843" t="s">
        <v>3370</v>
      </c>
      <c r="F3843" t="s">
        <v>3384</v>
      </c>
      <c r="G3843" s="4">
        <v>1</v>
      </c>
      <c r="H3843" t="s">
        <v>3534</v>
      </c>
    </row>
    <row r="3844" spans="1:8" x14ac:dyDescent="0.35">
      <c r="A3844" t="s">
        <v>3368</v>
      </c>
      <c r="B3844" t="s">
        <v>3369</v>
      </c>
      <c r="C3844">
        <v>1</v>
      </c>
      <c r="D3844">
        <v>-163.09899999999999</v>
      </c>
      <c r="E3844" t="s">
        <v>3370</v>
      </c>
      <c r="F3844" t="s">
        <v>3378</v>
      </c>
      <c r="G3844" s="4">
        <v>1</v>
      </c>
      <c r="H3844" t="s">
        <v>3535</v>
      </c>
    </row>
    <row r="3845" spans="1:8" x14ac:dyDescent="0.35">
      <c r="A3845" t="s">
        <v>3368</v>
      </c>
      <c r="B3845" t="s">
        <v>3369</v>
      </c>
      <c r="C3845">
        <v>1</v>
      </c>
      <c r="D3845">
        <v>-158.73400000000001</v>
      </c>
      <c r="E3845" t="s">
        <v>3373</v>
      </c>
      <c r="F3845" t="s">
        <v>3387</v>
      </c>
      <c r="G3845" s="4">
        <v>1</v>
      </c>
      <c r="H3845" t="s">
        <v>3536</v>
      </c>
    </row>
    <row r="3846" spans="1:8" x14ac:dyDescent="0.35">
      <c r="A3846" t="s">
        <v>3368</v>
      </c>
      <c r="B3846" t="s">
        <v>3369</v>
      </c>
      <c r="C3846">
        <v>1</v>
      </c>
      <c r="D3846">
        <v>-155.73099999999999</v>
      </c>
      <c r="E3846" t="s">
        <v>3376</v>
      </c>
      <c r="F3846" t="s">
        <v>3380</v>
      </c>
      <c r="G3846" s="4">
        <v>1</v>
      </c>
      <c r="H3846" t="s">
        <v>3537</v>
      </c>
    </row>
    <row r="3847" spans="1:8" x14ac:dyDescent="0.35">
      <c r="A3847" t="s">
        <v>3368</v>
      </c>
      <c r="B3847" t="s">
        <v>3369</v>
      </c>
      <c r="C3847">
        <v>1</v>
      </c>
      <c r="D3847">
        <v>-152.893</v>
      </c>
      <c r="E3847" t="s">
        <v>3373</v>
      </c>
      <c r="F3847" t="s">
        <v>3389</v>
      </c>
      <c r="G3847" s="4">
        <v>1</v>
      </c>
      <c r="H3847" t="s">
        <v>3538</v>
      </c>
    </row>
    <row r="3848" spans="1:8" x14ac:dyDescent="0.35">
      <c r="A3848" t="s">
        <v>3368</v>
      </c>
      <c r="B3848" t="s">
        <v>3369</v>
      </c>
      <c r="C3848">
        <v>1</v>
      </c>
      <c r="D3848">
        <v>-151.59200000000001</v>
      </c>
      <c r="E3848" t="s">
        <v>3376</v>
      </c>
      <c r="F3848" t="s">
        <v>3382</v>
      </c>
      <c r="G3848" s="4">
        <v>1</v>
      </c>
      <c r="H3848" t="s">
        <v>3539</v>
      </c>
    </row>
    <row r="3849" spans="1:8" x14ac:dyDescent="0.35">
      <c r="A3849" t="s">
        <v>3368</v>
      </c>
      <c r="B3849" t="s">
        <v>3369</v>
      </c>
      <c r="C3849">
        <v>1</v>
      </c>
      <c r="D3849">
        <v>-148.946</v>
      </c>
      <c r="E3849" t="s">
        <v>3370</v>
      </c>
      <c r="F3849" t="s">
        <v>3413</v>
      </c>
      <c r="G3849" s="4">
        <v>1</v>
      </c>
      <c r="H3849" t="s">
        <v>267</v>
      </c>
    </row>
    <row r="3850" spans="1:8" x14ac:dyDescent="0.35">
      <c r="A3850" t="s">
        <v>3368</v>
      </c>
      <c r="B3850" t="s">
        <v>3369</v>
      </c>
      <c r="C3850">
        <v>1</v>
      </c>
      <c r="D3850">
        <v>-142.25</v>
      </c>
      <c r="E3850" t="s">
        <v>3376</v>
      </c>
      <c r="F3850" t="s">
        <v>3391</v>
      </c>
      <c r="G3850" s="4">
        <v>1</v>
      </c>
      <c r="H3850" t="s">
        <v>3540</v>
      </c>
    </row>
    <row r="3851" spans="1:8" x14ac:dyDescent="0.35">
      <c r="A3851" t="s">
        <v>3368</v>
      </c>
      <c r="B3851" t="s">
        <v>3369</v>
      </c>
      <c r="C3851">
        <v>1</v>
      </c>
      <c r="D3851">
        <v>-138.298</v>
      </c>
      <c r="E3851" t="s">
        <v>3376</v>
      </c>
      <c r="F3851" t="s">
        <v>3391</v>
      </c>
      <c r="G3851" s="4">
        <v>1</v>
      </c>
      <c r="H3851" t="s">
        <v>3541</v>
      </c>
    </row>
    <row r="3852" spans="1:8" x14ac:dyDescent="0.35">
      <c r="A3852" t="s">
        <v>3368</v>
      </c>
      <c r="B3852" t="s">
        <v>3369</v>
      </c>
      <c r="C3852">
        <v>1</v>
      </c>
      <c r="D3852">
        <v>-131.667</v>
      </c>
      <c r="E3852" t="s">
        <v>3376</v>
      </c>
      <c r="F3852" t="s">
        <v>3377</v>
      </c>
      <c r="G3852" s="4">
        <v>1</v>
      </c>
      <c r="H3852" t="s">
        <v>856</v>
      </c>
    </row>
    <row r="3853" spans="1:8" x14ac:dyDescent="0.35">
      <c r="A3853" t="s">
        <v>3368</v>
      </c>
      <c r="B3853" t="s">
        <v>3369</v>
      </c>
      <c r="C3853">
        <v>1</v>
      </c>
      <c r="D3853">
        <v>-130.828</v>
      </c>
      <c r="E3853" t="s">
        <v>3370</v>
      </c>
      <c r="F3853" t="s">
        <v>3378</v>
      </c>
      <c r="G3853" s="4">
        <v>1</v>
      </c>
      <c r="H3853" t="s">
        <v>3542</v>
      </c>
    </row>
    <row r="3854" spans="1:8" x14ac:dyDescent="0.35">
      <c r="A3854" t="s">
        <v>3368</v>
      </c>
      <c r="B3854" t="s">
        <v>3369</v>
      </c>
      <c r="C3854">
        <v>1</v>
      </c>
      <c r="D3854">
        <v>-128.25200000000001</v>
      </c>
      <c r="E3854" t="s">
        <v>3376</v>
      </c>
      <c r="F3854" t="s">
        <v>3382</v>
      </c>
      <c r="G3854" s="4">
        <v>1</v>
      </c>
      <c r="H3854" t="s">
        <v>2692</v>
      </c>
    </row>
    <row r="3855" spans="1:8" x14ac:dyDescent="0.35">
      <c r="A3855" t="s">
        <v>3368</v>
      </c>
      <c r="B3855" t="s">
        <v>3369</v>
      </c>
      <c r="C3855">
        <v>1</v>
      </c>
      <c r="D3855">
        <v>-121.131</v>
      </c>
      <c r="E3855" t="s">
        <v>3370</v>
      </c>
      <c r="F3855" t="s">
        <v>3371</v>
      </c>
      <c r="G3855" s="4">
        <v>1</v>
      </c>
      <c r="H3855" t="s">
        <v>3543</v>
      </c>
    </row>
    <row r="3856" spans="1:8" x14ac:dyDescent="0.35">
      <c r="A3856" t="s">
        <v>3368</v>
      </c>
      <c r="B3856" t="s">
        <v>3369</v>
      </c>
      <c r="C3856">
        <v>1</v>
      </c>
      <c r="D3856">
        <v>-116.67</v>
      </c>
      <c r="E3856" t="s">
        <v>3373</v>
      </c>
      <c r="F3856" t="s">
        <v>3374</v>
      </c>
      <c r="G3856" s="4">
        <v>1</v>
      </c>
      <c r="H3856" t="s">
        <v>3544</v>
      </c>
    </row>
    <row r="3857" spans="1:8" x14ac:dyDescent="0.35">
      <c r="A3857" t="s">
        <v>3368</v>
      </c>
      <c r="B3857" t="s">
        <v>3369</v>
      </c>
      <c r="C3857">
        <v>1</v>
      </c>
      <c r="D3857">
        <v>-106.648</v>
      </c>
      <c r="E3857" t="s">
        <v>3370</v>
      </c>
      <c r="F3857" t="s">
        <v>3384</v>
      </c>
      <c r="G3857" s="4">
        <v>1</v>
      </c>
      <c r="H3857" t="s">
        <v>3545</v>
      </c>
    </row>
    <row r="3858" spans="1:8" x14ac:dyDescent="0.35">
      <c r="A3858" t="s">
        <v>3368</v>
      </c>
      <c r="B3858" t="s">
        <v>3369</v>
      </c>
      <c r="C3858">
        <v>1</v>
      </c>
      <c r="D3858">
        <v>-105.723</v>
      </c>
      <c r="E3858" t="s">
        <v>3376</v>
      </c>
      <c r="F3858" t="s">
        <v>3380</v>
      </c>
      <c r="G3858" s="4">
        <v>1</v>
      </c>
      <c r="H3858" t="s">
        <v>3546</v>
      </c>
    </row>
    <row r="3859" spans="1:8" x14ac:dyDescent="0.35">
      <c r="A3859" t="s">
        <v>3368</v>
      </c>
      <c r="B3859" t="s">
        <v>3369</v>
      </c>
      <c r="C3859">
        <v>1</v>
      </c>
      <c r="D3859">
        <v>-105.072</v>
      </c>
      <c r="E3859" t="s">
        <v>3373</v>
      </c>
      <c r="F3859" t="s">
        <v>3387</v>
      </c>
      <c r="G3859" s="4">
        <v>1</v>
      </c>
      <c r="H3859" t="s">
        <v>3547</v>
      </c>
    </row>
    <row r="3860" spans="1:8" x14ac:dyDescent="0.35">
      <c r="A3860" t="s">
        <v>3368</v>
      </c>
      <c r="B3860" t="s">
        <v>3369</v>
      </c>
      <c r="C3860">
        <v>1</v>
      </c>
      <c r="D3860">
        <v>-97.882999999999996</v>
      </c>
      <c r="E3860" t="s">
        <v>3370</v>
      </c>
      <c r="F3860" t="s">
        <v>3378</v>
      </c>
      <c r="G3860" s="4">
        <v>1</v>
      </c>
      <c r="H3860" t="s">
        <v>3548</v>
      </c>
    </row>
    <row r="3861" spans="1:8" x14ac:dyDescent="0.35">
      <c r="A3861" t="s">
        <v>3368</v>
      </c>
      <c r="B3861" t="s">
        <v>3369</v>
      </c>
      <c r="C3861">
        <v>1</v>
      </c>
      <c r="D3861">
        <v>-95.444000000000003</v>
      </c>
      <c r="E3861" t="s">
        <v>3373</v>
      </c>
      <c r="F3861" t="s">
        <v>3389</v>
      </c>
      <c r="G3861" s="4">
        <v>1</v>
      </c>
      <c r="H3861" t="s">
        <v>3549</v>
      </c>
    </row>
    <row r="3862" spans="1:8" x14ac:dyDescent="0.35">
      <c r="A3862" t="s">
        <v>3368</v>
      </c>
      <c r="B3862" t="s">
        <v>3369</v>
      </c>
      <c r="C3862">
        <v>1</v>
      </c>
      <c r="D3862">
        <v>-89.584000000000003</v>
      </c>
      <c r="E3862" t="s">
        <v>3373</v>
      </c>
      <c r="F3862" t="s">
        <v>3374</v>
      </c>
      <c r="G3862" s="4">
        <v>1</v>
      </c>
      <c r="H3862" t="s">
        <v>3550</v>
      </c>
    </row>
    <row r="3863" spans="1:8" x14ac:dyDescent="0.35">
      <c r="A3863" t="s">
        <v>3368</v>
      </c>
      <c r="B3863" t="s">
        <v>3369</v>
      </c>
      <c r="C3863">
        <v>1</v>
      </c>
      <c r="D3863">
        <v>-89.370999999999995</v>
      </c>
      <c r="E3863" t="s">
        <v>3376</v>
      </c>
      <c r="F3863" t="s">
        <v>3377</v>
      </c>
      <c r="G3863" s="4">
        <v>1</v>
      </c>
      <c r="H3863" t="s">
        <v>3551</v>
      </c>
    </row>
    <row r="3864" spans="1:8" x14ac:dyDescent="0.35">
      <c r="A3864" t="s">
        <v>3368</v>
      </c>
      <c r="B3864" t="s">
        <v>3369</v>
      </c>
      <c r="C3864">
        <v>1</v>
      </c>
      <c r="D3864">
        <v>-89.337000000000003</v>
      </c>
      <c r="E3864" t="s">
        <v>3373</v>
      </c>
      <c r="F3864" t="s">
        <v>3389</v>
      </c>
      <c r="G3864" s="4">
        <v>1</v>
      </c>
      <c r="H3864" t="s">
        <v>3552</v>
      </c>
    </row>
    <row r="3865" spans="1:8" x14ac:dyDescent="0.35">
      <c r="A3865" t="s">
        <v>3368</v>
      </c>
      <c r="B3865" t="s">
        <v>3369</v>
      </c>
      <c r="C3865">
        <v>1</v>
      </c>
      <c r="D3865">
        <v>-85.287999999999997</v>
      </c>
      <c r="E3865" t="s">
        <v>3373</v>
      </c>
      <c r="F3865" t="s">
        <v>3387</v>
      </c>
      <c r="G3865" s="4">
        <v>1</v>
      </c>
      <c r="H3865" t="s">
        <v>3553</v>
      </c>
    </row>
    <row r="3866" spans="1:8" x14ac:dyDescent="0.35">
      <c r="A3866" t="s">
        <v>3368</v>
      </c>
      <c r="B3866" t="s">
        <v>3369</v>
      </c>
      <c r="C3866">
        <v>1</v>
      </c>
      <c r="D3866">
        <v>-84.12</v>
      </c>
      <c r="E3866" t="s">
        <v>3376</v>
      </c>
      <c r="F3866" t="s">
        <v>3391</v>
      </c>
      <c r="G3866" s="4">
        <v>1</v>
      </c>
      <c r="H3866" t="s">
        <v>3554</v>
      </c>
    </row>
    <row r="3867" spans="1:8" x14ac:dyDescent="0.35">
      <c r="A3867" t="s">
        <v>3368</v>
      </c>
      <c r="B3867" t="s">
        <v>3369</v>
      </c>
      <c r="C3867">
        <v>1</v>
      </c>
      <c r="D3867">
        <v>-83.983999999999995</v>
      </c>
      <c r="E3867" t="s">
        <v>3370</v>
      </c>
      <c r="F3867" t="s">
        <v>3378</v>
      </c>
      <c r="G3867" s="4">
        <v>1</v>
      </c>
      <c r="H3867" t="s">
        <v>3555</v>
      </c>
    </row>
    <row r="3868" spans="1:8" x14ac:dyDescent="0.35">
      <c r="A3868" t="s">
        <v>3368</v>
      </c>
      <c r="B3868" t="s">
        <v>3369</v>
      </c>
      <c r="C3868">
        <v>1</v>
      </c>
      <c r="D3868">
        <v>-75.094999999999999</v>
      </c>
      <c r="E3868" t="s">
        <v>3373</v>
      </c>
      <c r="F3868" t="s">
        <v>3389</v>
      </c>
      <c r="G3868" s="4">
        <v>1</v>
      </c>
      <c r="H3868" t="s">
        <v>3556</v>
      </c>
    </row>
    <row r="3869" spans="1:8" x14ac:dyDescent="0.35">
      <c r="A3869" t="s">
        <v>3368</v>
      </c>
      <c r="B3869" t="s">
        <v>3369</v>
      </c>
      <c r="C3869">
        <v>1</v>
      </c>
      <c r="D3869">
        <v>-74.090999999999994</v>
      </c>
      <c r="E3869" t="s">
        <v>3376</v>
      </c>
      <c r="F3869" t="s">
        <v>3380</v>
      </c>
      <c r="G3869" s="4">
        <v>1</v>
      </c>
      <c r="H3869" t="s">
        <v>3557</v>
      </c>
    </row>
    <row r="3870" spans="1:8" x14ac:dyDescent="0.35">
      <c r="A3870" t="s">
        <v>3368</v>
      </c>
      <c r="B3870" t="s">
        <v>3369</v>
      </c>
      <c r="C3870">
        <v>1</v>
      </c>
      <c r="D3870">
        <v>-72.973999999999904</v>
      </c>
      <c r="E3870" t="s">
        <v>3373</v>
      </c>
      <c r="F3870" t="s">
        <v>3395</v>
      </c>
      <c r="G3870" s="4">
        <v>1</v>
      </c>
      <c r="H3870" t="s">
        <v>3558</v>
      </c>
    </row>
    <row r="3871" spans="1:8" x14ac:dyDescent="0.35">
      <c r="A3871" t="s">
        <v>3368</v>
      </c>
      <c r="B3871" t="s">
        <v>3369</v>
      </c>
      <c r="C3871">
        <v>1</v>
      </c>
      <c r="D3871">
        <v>-72.492000000000004</v>
      </c>
      <c r="E3871" t="s">
        <v>3373</v>
      </c>
      <c r="F3871" t="s">
        <v>3374</v>
      </c>
      <c r="G3871" s="4">
        <v>1</v>
      </c>
      <c r="H3871" t="s">
        <v>3559</v>
      </c>
    </row>
    <row r="3872" spans="1:8" x14ac:dyDescent="0.35">
      <c r="A3872" t="s">
        <v>3368</v>
      </c>
      <c r="B3872" t="s">
        <v>3369</v>
      </c>
      <c r="C3872">
        <v>1</v>
      </c>
      <c r="D3872">
        <v>-72.488</v>
      </c>
      <c r="E3872" t="s">
        <v>3370</v>
      </c>
      <c r="F3872" t="s">
        <v>3384</v>
      </c>
      <c r="G3872" s="4">
        <v>1</v>
      </c>
      <c r="H3872" t="s">
        <v>3421</v>
      </c>
    </row>
    <row r="3873" spans="1:8" x14ac:dyDescent="0.35">
      <c r="A3873" t="s">
        <v>3368</v>
      </c>
      <c r="B3873" t="s">
        <v>3369</v>
      </c>
      <c r="C3873">
        <v>1</v>
      </c>
      <c r="D3873">
        <v>-71.736000000000004</v>
      </c>
      <c r="E3873" t="s">
        <v>3370</v>
      </c>
      <c r="F3873" t="s">
        <v>3413</v>
      </c>
      <c r="G3873" s="4">
        <v>1</v>
      </c>
      <c r="H3873" t="s">
        <v>873</v>
      </c>
    </row>
    <row r="3874" spans="1:8" x14ac:dyDescent="0.35">
      <c r="A3874" t="s">
        <v>3368</v>
      </c>
      <c r="B3874" t="s">
        <v>3369</v>
      </c>
      <c r="C3874">
        <v>1</v>
      </c>
      <c r="D3874">
        <v>-68.058000000000007</v>
      </c>
      <c r="E3874" t="s">
        <v>3370</v>
      </c>
      <c r="F3874" t="s">
        <v>3384</v>
      </c>
      <c r="G3874" s="4">
        <v>1</v>
      </c>
      <c r="H3874" t="s">
        <v>3184</v>
      </c>
    </row>
    <row r="3875" spans="1:8" x14ac:dyDescent="0.35">
      <c r="A3875" t="s">
        <v>3368</v>
      </c>
      <c r="B3875" t="s">
        <v>3369</v>
      </c>
      <c r="C3875">
        <v>1</v>
      </c>
      <c r="D3875">
        <v>100.863</v>
      </c>
      <c r="E3875" t="s">
        <v>3376</v>
      </c>
      <c r="F3875" t="s">
        <v>3382</v>
      </c>
      <c r="G3875" s="4">
        <v>4</v>
      </c>
      <c r="H3875" t="s">
        <v>3560</v>
      </c>
    </row>
    <row r="3876" spans="1:8" x14ac:dyDescent="0.35">
      <c r="A3876" t="s">
        <v>3368</v>
      </c>
      <c r="B3876" t="s">
        <v>3369</v>
      </c>
      <c r="C3876">
        <v>1</v>
      </c>
      <c r="D3876">
        <v>182.59</v>
      </c>
      <c r="E3876" t="s">
        <v>3370</v>
      </c>
      <c r="F3876" t="s">
        <v>3378</v>
      </c>
      <c r="G3876" s="4">
        <v>4</v>
      </c>
      <c r="H3876" t="s">
        <v>3561</v>
      </c>
    </row>
    <row r="3877" spans="1:8" x14ac:dyDescent="0.35">
      <c r="A3877" t="s">
        <v>3368</v>
      </c>
      <c r="B3877" t="s">
        <v>3369</v>
      </c>
      <c r="C3877">
        <v>1</v>
      </c>
      <c r="D3877">
        <v>192.904</v>
      </c>
      <c r="E3877" t="s">
        <v>3373</v>
      </c>
      <c r="F3877" t="s">
        <v>3387</v>
      </c>
      <c r="G3877" s="4">
        <v>4</v>
      </c>
      <c r="H3877" t="s">
        <v>3562</v>
      </c>
    </row>
    <row r="3878" spans="1:8" x14ac:dyDescent="0.35">
      <c r="A3878" t="s">
        <v>3368</v>
      </c>
      <c r="B3878" t="s">
        <v>3369</v>
      </c>
      <c r="C3878">
        <v>1</v>
      </c>
      <c r="D3878">
        <v>219.37200000000001</v>
      </c>
      <c r="E3878" t="s">
        <v>3373</v>
      </c>
      <c r="F3878" t="s">
        <v>3389</v>
      </c>
      <c r="G3878" s="4">
        <v>2</v>
      </c>
      <c r="H3878" t="s">
        <v>68</v>
      </c>
    </row>
    <row r="3879" spans="1:8" x14ac:dyDescent="0.35">
      <c r="A3879" t="s">
        <v>3368</v>
      </c>
      <c r="B3879" t="s">
        <v>3369</v>
      </c>
      <c r="C3879">
        <v>1</v>
      </c>
      <c r="D3879">
        <v>225.12899999999999</v>
      </c>
      <c r="E3879" t="s">
        <v>3373</v>
      </c>
      <c r="F3879" t="s">
        <v>3395</v>
      </c>
      <c r="G3879" s="4">
        <v>1</v>
      </c>
      <c r="H3879" t="s">
        <v>3563</v>
      </c>
    </row>
    <row r="3880" spans="1:8" x14ac:dyDescent="0.35">
      <c r="A3880" t="s">
        <v>3368</v>
      </c>
      <c r="B3880" t="s">
        <v>3369</v>
      </c>
      <c r="C3880">
        <v>1</v>
      </c>
      <c r="D3880">
        <v>230.767</v>
      </c>
      <c r="E3880" t="s">
        <v>3376</v>
      </c>
      <c r="F3880" t="s">
        <v>3382</v>
      </c>
      <c r="G3880" s="4">
        <v>4</v>
      </c>
      <c r="H3880" t="s">
        <v>3564</v>
      </c>
    </row>
    <row r="3881" spans="1:8" x14ac:dyDescent="0.35">
      <c r="A3881" t="s">
        <v>3368</v>
      </c>
      <c r="B3881" t="s">
        <v>3369</v>
      </c>
      <c r="C3881">
        <v>1</v>
      </c>
      <c r="D3881">
        <v>235.965</v>
      </c>
      <c r="E3881" t="s">
        <v>3370</v>
      </c>
      <c r="F3881" t="s">
        <v>3371</v>
      </c>
      <c r="G3881" s="4">
        <v>2</v>
      </c>
      <c r="H3881" t="s">
        <v>3565</v>
      </c>
    </row>
    <row r="3882" spans="1:8" x14ac:dyDescent="0.35">
      <c r="A3882" t="s">
        <v>3368</v>
      </c>
      <c r="B3882" t="s">
        <v>3369</v>
      </c>
      <c r="C3882">
        <v>2</v>
      </c>
      <c r="D3882">
        <v>-386.22699999999998</v>
      </c>
      <c r="E3882" t="s">
        <v>3373</v>
      </c>
      <c r="F3882" t="s">
        <v>3387</v>
      </c>
      <c r="G3882" s="4">
        <v>4</v>
      </c>
      <c r="H3882" t="s">
        <v>2122</v>
      </c>
    </row>
    <row r="3883" spans="1:8" x14ac:dyDescent="0.35">
      <c r="A3883" t="s">
        <v>3368</v>
      </c>
      <c r="B3883" t="s">
        <v>3369</v>
      </c>
      <c r="C3883">
        <v>2</v>
      </c>
      <c r="D3883">
        <v>-386.16800000000001</v>
      </c>
      <c r="E3883" t="s">
        <v>3370</v>
      </c>
      <c r="F3883" t="s">
        <v>3371</v>
      </c>
      <c r="G3883" s="4">
        <v>2</v>
      </c>
      <c r="H3883" t="s">
        <v>3566</v>
      </c>
    </row>
    <row r="3884" spans="1:8" x14ac:dyDescent="0.35">
      <c r="A3884" t="s">
        <v>3368</v>
      </c>
      <c r="B3884" t="s">
        <v>3369</v>
      </c>
      <c r="C3884">
        <v>2</v>
      </c>
      <c r="D3884">
        <v>-383.78199999999998</v>
      </c>
      <c r="E3884" t="s">
        <v>3376</v>
      </c>
      <c r="F3884" t="s">
        <v>3377</v>
      </c>
      <c r="G3884" s="4">
        <v>1</v>
      </c>
      <c r="H3884" t="s">
        <v>3567</v>
      </c>
    </row>
    <row r="3885" spans="1:8" x14ac:dyDescent="0.35">
      <c r="A3885" t="s">
        <v>3368</v>
      </c>
      <c r="B3885" t="s">
        <v>3369</v>
      </c>
      <c r="C3885">
        <v>2</v>
      </c>
      <c r="D3885">
        <v>-378.839</v>
      </c>
      <c r="E3885" t="s">
        <v>3373</v>
      </c>
      <c r="F3885" t="s">
        <v>3389</v>
      </c>
      <c r="G3885" s="4">
        <v>2</v>
      </c>
      <c r="H3885" t="s">
        <v>3568</v>
      </c>
    </row>
    <row r="3886" spans="1:8" x14ac:dyDescent="0.35">
      <c r="A3886" t="s">
        <v>3368</v>
      </c>
      <c r="B3886" t="s">
        <v>3369</v>
      </c>
      <c r="C3886">
        <v>2</v>
      </c>
      <c r="D3886">
        <v>-376.815</v>
      </c>
      <c r="E3886" t="s">
        <v>3370</v>
      </c>
      <c r="F3886" t="s">
        <v>3384</v>
      </c>
      <c r="G3886" s="4">
        <v>1</v>
      </c>
      <c r="H3886" t="s">
        <v>3569</v>
      </c>
    </row>
    <row r="3887" spans="1:8" x14ac:dyDescent="0.35">
      <c r="A3887" t="s">
        <v>3368</v>
      </c>
      <c r="B3887" t="s">
        <v>3369</v>
      </c>
      <c r="C3887">
        <v>2</v>
      </c>
      <c r="D3887">
        <v>-372.37799999999999</v>
      </c>
      <c r="E3887" t="s">
        <v>3373</v>
      </c>
      <c r="F3887" t="s">
        <v>3395</v>
      </c>
      <c r="G3887" s="4">
        <v>1</v>
      </c>
      <c r="H3887" t="s">
        <v>3570</v>
      </c>
    </row>
    <row r="3888" spans="1:8" x14ac:dyDescent="0.35">
      <c r="A3888" t="s">
        <v>3368</v>
      </c>
      <c r="B3888" t="s">
        <v>3369</v>
      </c>
      <c r="C3888">
        <v>2</v>
      </c>
      <c r="D3888">
        <v>-371.13900000000001</v>
      </c>
      <c r="E3888" t="s">
        <v>3370</v>
      </c>
      <c r="F3888" t="s">
        <v>3413</v>
      </c>
      <c r="G3888" s="4">
        <v>3</v>
      </c>
      <c r="H3888" t="s">
        <v>3571</v>
      </c>
    </row>
    <row r="3889" spans="1:8" x14ac:dyDescent="0.35">
      <c r="A3889" t="s">
        <v>3368</v>
      </c>
      <c r="B3889" t="s">
        <v>3369</v>
      </c>
      <c r="C3889">
        <v>2</v>
      </c>
      <c r="D3889">
        <v>-370.39499999999998</v>
      </c>
      <c r="E3889" t="s">
        <v>3376</v>
      </c>
      <c r="F3889" t="s">
        <v>3382</v>
      </c>
      <c r="G3889" s="4">
        <v>4</v>
      </c>
      <c r="H3889" t="s">
        <v>3572</v>
      </c>
    </row>
    <row r="3890" spans="1:8" x14ac:dyDescent="0.35">
      <c r="A3890" t="s">
        <v>3368</v>
      </c>
      <c r="B3890" t="s">
        <v>3369</v>
      </c>
      <c r="C3890">
        <v>2</v>
      </c>
      <c r="D3890">
        <v>-361.48899999999998</v>
      </c>
      <c r="E3890" t="s">
        <v>3373</v>
      </c>
      <c r="F3890" t="s">
        <v>3387</v>
      </c>
      <c r="G3890" s="4">
        <v>4</v>
      </c>
      <c r="H3890" t="s">
        <v>3573</v>
      </c>
    </row>
    <row r="3891" spans="1:8" x14ac:dyDescent="0.35">
      <c r="A3891" t="s">
        <v>3368</v>
      </c>
      <c r="B3891" t="s">
        <v>3369</v>
      </c>
      <c r="C3891">
        <v>2</v>
      </c>
      <c r="D3891">
        <v>-360.97</v>
      </c>
      <c r="E3891" t="s">
        <v>3370</v>
      </c>
      <c r="F3891" t="s">
        <v>3378</v>
      </c>
      <c r="G3891" s="4">
        <v>4</v>
      </c>
      <c r="H3891" t="s">
        <v>3574</v>
      </c>
    </row>
    <row r="3892" spans="1:8" x14ac:dyDescent="0.35">
      <c r="A3892" t="s">
        <v>3368</v>
      </c>
      <c r="B3892" t="s">
        <v>3369</v>
      </c>
      <c r="C3892">
        <v>2</v>
      </c>
      <c r="D3892">
        <v>-359.88400000000001</v>
      </c>
      <c r="E3892" t="s">
        <v>3376</v>
      </c>
      <c r="F3892" t="s">
        <v>3391</v>
      </c>
      <c r="G3892" s="4">
        <v>2</v>
      </c>
      <c r="H3892" t="s">
        <v>3575</v>
      </c>
    </row>
    <row r="3893" spans="1:8" x14ac:dyDescent="0.35">
      <c r="A3893" t="s">
        <v>3368</v>
      </c>
      <c r="B3893" t="s">
        <v>3369</v>
      </c>
      <c r="C3893">
        <v>2</v>
      </c>
      <c r="D3893">
        <v>-354.495</v>
      </c>
      <c r="E3893" t="s">
        <v>3376</v>
      </c>
      <c r="F3893" t="s">
        <v>3391</v>
      </c>
      <c r="G3893" s="4">
        <v>2</v>
      </c>
      <c r="H3893" t="s">
        <v>3576</v>
      </c>
    </row>
    <row r="3894" spans="1:8" x14ac:dyDescent="0.35">
      <c r="A3894" t="s">
        <v>3368</v>
      </c>
      <c r="B3894" t="s">
        <v>3369</v>
      </c>
      <c r="C3894">
        <v>2</v>
      </c>
      <c r="D3894">
        <v>-353.65300000000002</v>
      </c>
      <c r="E3894" t="s">
        <v>3370</v>
      </c>
      <c r="F3894" t="s">
        <v>3384</v>
      </c>
      <c r="G3894" s="4">
        <v>1</v>
      </c>
      <c r="H3894" t="s">
        <v>3162</v>
      </c>
    </row>
    <row r="3895" spans="1:8" x14ac:dyDescent="0.35">
      <c r="A3895" t="s">
        <v>3368</v>
      </c>
      <c r="B3895" t="s">
        <v>3369</v>
      </c>
      <c r="C3895">
        <v>2</v>
      </c>
      <c r="D3895">
        <v>-343.61900000000003</v>
      </c>
      <c r="E3895" t="s">
        <v>3373</v>
      </c>
      <c r="F3895" t="s">
        <v>3387</v>
      </c>
      <c r="G3895" s="4">
        <v>4</v>
      </c>
      <c r="H3895" t="s">
        <v>3577</v>
      </c>
    </row>
    <row r="3896" spans="1:8" x14ac:dyDescent="0.35">
      <c r="A3896" t="s">
        <v>3368</v>
      </c>
      <c r="B3896" t="s">
        <v>3369</v>
      </c>
      <c r="C3896">
        <v>2</v>
      </c>
      <c r="D3896">
        <v>-341.13400000000001</v>
      </c>
      <c r="E3896" t="s">
        <v>3376</v>
      </c>
      <c r="F3896" t="s">
        <v>3380</v>
      </c>
      <c r="G3896" s="4">
        <v>3</v>
      </c>
      <c r="H3896" t="s">
        <v>3578</v>
      </c>
    </row>
    <row r="3897" spans="1:8" x14ac:dyDescent="0.35">
      <c r="A3897" t="s">
        <v>3368</v>
      </c>
      <c r="B3897" t="s">
        <v>3369</v>
      </c>
      <c r="C3897">
        <v>2</v>
      </c>
      <c r="D3897">
        <v>-334.58600000000001</v>
      </c>
      <c r="E3897" t="s">
        <v>3370</v>
      </c>
      <c r="F3897" t="s">
        <v>3384</v>
      </c>
      <c r="G3897" s="4">
        <v>1</v>
      </c>
      <c r="H3897" t="s">
        <v>3579</v>
      </c>
    </row>
    <row r="3898" spans="1:8" x14ac:dyDescent="0.35">
      <c r="A3898" t="s">
        <v>3368</v>
      </c>
      <c r="B3898" t="s">
        <v>3369</v>
      </c>
      <c r="C3898">
        <v>2</v>
      </c>
      <c r="D3898">
        <v>-332.32</v>
      </c>
      <c r="E3898" t="s">
        <v>3373</v>
      </c>
      <c r="F3898" t="s">
        <v>3374</v>
      </c>
      <c r="G3898" s="4">
        <v>3</v>
      </c>
      <c r="H3898" t="s">
        <v>3580</v>
      </c>
    </row>
    <row r="3899" spans="1:8" x14ac:dyDescent="0.35">
      <c r="A3899" t="s">
        <v>3368</v>
      </c>
      <c r="B3899" t="s">
        <v>3369</v>
      </c>
      <c r="C3899">
        <v>2</v>
      </c>
      <c r="D3899">
        <v>-331.20299999999997</v>
      </c>
      <c r="E3899" t="s">
        <v>3376</v>
      </c>
      <c r="F3899" t="s">
        <v>3377</v>
      </c>
      <c r="G3899" s="4">
        <v>1</v>
      </c>
      <c r="H3899" t="s">
        <v>1156</v>
      </c>
    </row>
    <row r="3900" spans="1:8" x14ac:dyDescent="0.35">
      <c r="A3900" t="s">
        <v>3368</v>
      </c>
      <c r="B3900" t="s">
        <v>3369</v>
      </c>
      <c r="C3900">
        <v>2</v>
      </c>
      <c r="D3900">
        <v>-330.87299999999999</v>
      </c>
      <c r="E3900" t="s">
        <v>3370</v>
      </c>
      <c r="F3900" t="s">
        <v>3371</v>
      </c>
      <c r="G3900" s="4">
        <v>2</v>
      </c>
      <c r="H3900" t="s">
        <v>501</v>
      </c>
    </row>
    <row r="3901" spans="1:8" x14ac:dyDescent="0.35">
      <c r="A3901" t="s">
        <v>3368</v>
      </c>
      <c r="B3901" t="s">
        <v>3369</v>
      </c>
      <c r="C3901">
        <v>2</v>
      </c>
      <c r="D3901">
        <v>-329.18900000000002</v>
      </c>
      <c r="E3901" t="s">
        <v>3370</v>
      </c>
      <c r="F3901" t="s">
        <v>3378</v>
      </c>
      <c r="G3901" s="4">
        <v>4</v>
      </c>
      <c r="H3901" t="s">
        <v>3581</v>
      </c>
    </row>
    <row r="3902" spans="1:8" x14ac:dyDescent="0.35">
      <c r="A3902" t="s">
        <v>3368</v>
      </c>
      <c r="B3902" t="s">
        <v>3369</v>
      </c>
      <c r="C3902">
        <v>2</v>
      </c>
      <c r="D3902">
        <v>-322.765999999999</v>
      </c>
      <c r="E3902" t="s">
        <v>3370</v>
      </c>
      <c r="F3902" t="s">
        <v>3384</v>
      </c>
      <c r="G3902" s="4">
        <v>1</v>
      </c>
      <c r="H3902" t="s">
        <v>3421</v>
      </c>
    </row>
    <row r="3903" spans="1:8" x14ac:dyDescent="0.35">
      <c r="A3903" t="s">
        <v>3368</v>
      </c>
      <c r="B3903" t="s">
        <v>3369</v>
      </c>
      <c r="C3903">
        <v>2</v>
      </c>
      <c r="D3903">
        <v>-321.03399999999999</v>
      </c>
      <c r="E3903" t="s">
        <v>3370</v>
      </c>
      <c r="F3903" t="s">
        <v>3378</v>
      </c>
      <c r="G3903" s="4">
        <v>4</v>
      </c>
      <c r="H3903" t="s">
        <v>3582</v>
      </c>
    </row>
    <row r="3904" spans="1:8" x14ac:dyDescent="0.35">
      <c r="A3904" t="s">
        <v>3368</v>
      </c>
      <c r="B3904" t="s">
        <v>3369</v>
      </c>
      <c r="C3904">
        <v>2</v>
      </c>
      <c r="D3904">
        <v>-319.02800000000002</v>
      </c>
      <c r="E3904" t="s">
        <v>3376</v>
      </c>
      <c r="F3904" t="s">
        <v>3382</v>
      </c>
      <c r="G3904" s="4">
        <v>4</v>
      </c>
      <c r="H3904" t="s">
        <v>386</v>
      </c>
    </row>
    <row r="3905" spans="1:8" x14ac:dyDescent="0.35">
      <c r="A3905" t="s">
        <v>3368</v>
      </c>
      <c r="B3905" t="s">
        <v>3369</v>
      </c>
      <c r="C3905">
        <v>2</v>
      </c>
      <c r="D3905">
        <v>-316.846</v>
      </c>
      <c r="E3905" t="s">
        <v>3376</v>
      </c>
      <c r="F3905" t="s">
        <v>3377</v>
      </c>
      <c r="G3905" s="4">
        <v>1</v>
      </c>
      <c r="H3905" t="s">
        <v>856</v>
      </c>
    </row>
    <row r="3906" spans="1:8" x14ac:dyDescent="0.35">
      <c r="A3906" t="s">
        <v>3368</v>
      </c>
      <c r="B3906" t="s">
        <v>3369</v>
      </c>
      <c r="C3906">
        <v>2</v>
      </c>
      <c r="D3906">
        <v>-313.70499999999998</v>
      </c>
      <c r="E3906" t="s">
        <v>3373</v>
      </c>
      <c r="F3906" t="s">
        <v>3395</v>
      </c>
      <c r="G3906" s="4">
        <v>1</v>
      </c>
      <c r="H3906" t="s">
        <v>3583</v>
      </c>
    </row>
    <row r="3907" spans="1:8" x14ac:dyDescent="0.35">
      <c r="A3907" t="s">
        <v>3368</v>
      </c>
      <c r="B3907" t="s">
        <v>3369</v>
      </c>
      <c r="C3907">
        <v>2</v>
      </c>
      <c r="D3907">
        <v>-312.95599999999899</v>
      </c>
      <c r="E3907" t="s">
        <v>3376</v>
      </c>
      <c r="F3907" t="s">
        <v>3380</v>
      </c>
      <c r="G3907" s="4">
        <v>3</v>
      </c>
      <c r="H3907" t="s">
        <v>3584</v>
      </c>
    </row>
    <row r="3908" spans="1:8" x14ac:dyDescent="0.35">
      <c r="A3908" t="s">
        <v>3368</v>
      </c>
      <c r="B3908" t="s">
        <v>3369</v>
      </c>
      <c r="C3908">
        <v>2</v>
      </c>
      <c r="D3908">
        <v>-311.488</v>
      </c>
      <c r="E3908" t="s">
        <v>3376</v>
      </c>
      <c r="F3908" t="s">
        <v>3391</v>
      </c>
      <c r="G3908" s="4">
        <v>2</v>
      </c>
      <c r="H3908" t="s">
        <v>90</v>
      </c>
    </row>
    <row r="3909" spans="1:8" x14ac:dyDescent="0.35">
      <c r="A3909" t="s">
        <v>3368</v>
      </c>
      <c r="B3909" t="s">
        <v>3369</v>
      </c>
      <c r="C3909">
        <v>2</v>
      </c>
      <c r="D3909">
        <v>-306.976</v>
      </c>
      <c r="E3909" t="s">
        <v>3376</v>
      </c>
      <c r="F3909" t="s">
        <v>3382</v>
      </c>
      <c r="G3909" s="4">
        <v>4</v>
      </c>
      <c r="H3909" t="s">
        <v>1257</v>
      </c>
    </row>
    <row r="3910" spans="1:8" x14ac:dyDescent="0.35">
      <c r="A3910" t="s">
        <v>3368</v>
      </c>
      <c r="B3910" t="s">
        <v>3369</v>
      </c>
      <c r="C3910">
        <v>2</v>
      </c>
      <c r="D3910">
        <v>-306.74200000000002</v>
      </c>
      <c r="E3910" t="s">
        <v>3376</v>
      </c>
      <c r="F3910" t="s">
        <v>3380</v>
      </c>
      <c r="G3910" s="4">
        <v>3</v>
      </c>
      <c r="H3910" t="s">
        <v>3444</v>
      </c>
    </row>
    <row r="3911" spans="1:8" x14ac:dyDescent="0.35">
      <c r="A3911" t="s">
        <v>3368</v>
      </c>
      <c r="B3911" t="s">
        <v>3369</v>
      </c>
      <c r="C3911">
        <v>2</v>
      </c>
      <c r="D3911">
        <v>-296.428</v>
      </c>
      <c r="E3911" t="s">
        <v>3376</v>
      </c>
      <c r="F3911" t="s">
        <v>3382</v>
      </c>
      <c r="G3911" s="4">
        <v>4</v>
      </c>
      <c r="H3911" t="s">
        <v>3585</v>
      </c>
    </row>
    <row r="3912" spans="1:8" x14ac:dyDescent="0.35">
      <c r="A3912" t="s">
        <v>3368</v>
      </c>
      <c r="B3912" t="s">
        <v>3369</v>
      </c>
      <c r="C3912">
        <v>2</v>
      </c>
      <c r="D3912">
        <v>-295.61099999999999</v>
      </c>
      <c r="E3912" t="s">
        <v>3370</v>
      </c>
      <c r="F3912" t="s">
        <v>3384</v>
      </c>
      <c r="G3912" s="4">
        <v>1</v>
      </c>
      <c r="H3912" t="s">
        <v>3586</v>
      </c>
    </row>
    <row r="3913" spans="1:8" x14ac:dyDescent="0.35">
      <c r="A3913" t="s">
        <v>3368</v>
      </c>
      <c r="B3913" t="s">
        <v>3369</v>
      </c>
      <c r="C3913">
        <v>2</v>
      </c>
      <c r="D3913">
        <v>-294.51499999999999</v>
      </c>
      <c r="E3913" t="s">
        <v>3373</v>
      </c>
      <c r="F3913" t="s">
        <v>3387</v>
      </c>
      <c r="G3913" s="4">
        <v>4</v>
      </c>
      <c r="H3913" t="s">
        <v>3587</v>
      </c>
    </row>
    <row r="3914" spans="1:8" x14ac:dyDescent="0.35">
      <c r="A3914" t="s">
        <v>3368</v>
      </c>
      <c r="B3914" t="s">
        <v>3369</v>
      </c>
      <c r="C3914">
        <v>2</v>
      </c>
      <c r="D3914">
        <v>-289.30200000000002</v>
      </c>
      <c r="E3914" t="s">
        <v>3370</v>
      </c>
      <c r="F3914" t="s">
        <v>3413</v>
      </c>
      <c r="G3914" s="4">
        <v>3</v>
      </c>
      <c r="H3914" t="s">
        <v>3588</v>
      </c>
    </row>
    <row r="3915" spans="1:8" x14ac:dyDescent="0.35">
      <c r="A3915" t="s">
        <v>3368</v>
      </c>
      <c r="B3915" t="s">
        <v>3369</v>
      </c>
      <c r="C3915">
        <v>2</v>
      </c>
      <c r="D3915">
        <v>-282.86900000000003</v>
      </c>
      <c r="E3915" t="s">
        <v>3373</v>
      </c>
      <c r="F3915" t="s">
        <v>3395</v>
      </c>
      <c r="G3915" s="4">
        <v>1</v>
      </c>
      <c r="H3915" t="s">
        <v>3589</v>
      </c>
    </row>
    <row r="3916" spans="1:8" x14ac:dyDescent="0.35">
      <c r="A3916" t="s">
        <v>3368</v>
      </c>
      <c r="B3916" t="s">
        <v>3369</v>
      </c>
      <c r="C3916">
        <v>2</v>
      </c>
      <c r="D3916">
        <v>-277.85300000000001</v>
      </c>
      <c r="E3916" t="s">
        <v>3370</v>
      </c>
      <c r="F3916" t="s">
        <v>3378</v>
      </c>
      <c r="G3916" s="4">
        <v>4</v>
      </c>
      <c r="H3916" t="s">
        <v>3590</v>
      </c>
    </row>
    <row r="3917" spans="1:8" x14ac:dyDescent="0.35">
      <c r="A3917" t="s">
        <v>3368</v>
      </c>
      <c r="B3917" t="s">
        <v>3369</v>
      </c>
      <c r="C3917">
        <v>2</v>
      </c>
      <c r="D3917">
        <v>-276.483</v>
      </c>
      <c r="E3917" t="s">
        <v>3373</v>
      </c>
      <c r="F3917" t="s">
        <v>3374</v>
      </c>
      <c r="G3917" s="4">
        <v>3</v>
      </c>
      <c r="H3917" t="s">
        <v>3591</v>
      </c>
    </row>
    <row r="3918" spans="1:8" x14ac:dyDescent="0.35">
      <c r="A3918" t="s">
        <v>3368</v>
      </c>
      <c r="B3918" t="s">
        <v>3369</v>
      </c>
      <c r="C3918">
        <v>2</v>
      </c>
      <c r="D3918">
        <v>-274.59899999999999</v>
      </c>
      <c r="E3918" t="s">
        <v>3370</v>
      </c>
      <c r="F3918" t="s">
        <v>3371</v>
      </c>
      <c r="G3918" s="4">
        <v>2</v>
      </c>
      <c r="H3918" t="s">
        <v>3592</v>
      </c>
    </row>
    <row r="3919" spans="1:8" x14ac:dyDescent="0.35">
      <c r="A3919" t="s">
        <v>3368</v>
      </c>
      <c r="B3919" t="s">
        <v>3369</v>
      </c>
      <c r="C3919">
        <v>2</v>
      </c>
      <c r="D3919">
        <v>-264.88200000000001</v>
      </c>
      <c r="E3919" t="s">
        <v>3370</v>
      </c>
      <c r="F3919" t="s">
        <v>3371</v>
      </c>
      <c r="G3919" s="4">
        <v>2</v>
      </c>
      <c r="H3919" t="s">
        <v>3593</v>
      </c>
    </row>
    <row r="3920" spans="1:8" x14ac:dyDescent="0.35">
      <c r="A3920" t="s">
        <v>3368</v>
      </c>
      <c r="B3920" t="s">
        <v>3369</v>
      </c>
      <c r="C3920">
        <v>2</v>
      </c>
      <c r="D3920">
        <v>-264.32400000000001</v>
      </c>
      <c r="E3920" t="s">
        <v>3373</v>
      </c>
      <c r="F3920" t="s">
        <v>3374</v>
      </c>
      <c r="G3920" s="4">
        <v>3</v>
      </c>
      <c r="H3920" t="s">
        <v>3594</v>
      </c>
    </row>
    <row r="3921" spans="1:8" x14ac:dyDescent="0.35">
      <c r="A3921" t="s">
        <v>3368</v>
      </c>
      <c r="B3921" t="s">
        <v>3369</v>
      </c>
      <c r="C3921">
        <v>2</v>
      </c>
      <c r="D3921">
        <v>-262.66500000000002</v>
      </c>
      <c r="E3921" t="s">
        <v>3376</v>
      </c>
      <c r="F3921" t="s">
        <v>3391</v>
      </c>
      <c r="G3921" s="4">
        <v>2</v>
      </c>
      <c r="H3921" t="s">
        <v>3595</v>
      </c>
    </row>
    <row r="3922" spans="1:8" x14ac:dyDescent="0.35">
      <c r="A3922" t="s">
        <v>3368</v>
      </c>
      <c r="B3922" t="s">
        <v>3369</v>
      </c>
      <c r="C3922">
        <v>2</v>
      </c>
      <c r="D3922">
        <v>-258.30200000000002</v>
      </c>
      <c r="E3922" t="s">
        <v>3370</v>
      </c>
      <c r="F3922" t="s">
        <v>3384</v>
      </c>
      <c r="G3922" s="4">
        <v>1</v>
      </c>
      <c r="H3922" t="s">
        <v>3596</v>
      </c>
    </row>
    <row r="3923" spans="1:8" x14ac:dyDescent="0.35">
      <c r="A3923" t="s">
        <v>3368</v>
      </c>
      <c r="B3923" t="s">
        <v>3369</v>
      </c>
      <c r="C3923">
        <v>2</v>
      </c>
      <c r="D3923">
        <v>-256.63799999999998</v>
      </c>
      <c r="E3923" t="s">
        <v>3370</v>
      </c>
      <c r="F3923" t="s">
        <v>3384</v>
      </c>
      <c r="G3923" s="4">
        <v>1</v>
      </c>
      <c r="H3923" t="s">
        <v>3421</v>
      </c>
    </row>
    <row r="3924" spans="1:8" x14ac:dyDescent="0.35">
      <c r="A3924" t="s">
        <v>3368</v>
      </c>
      <c r="B3924" t="s">
        <v>3369</v>
      </c>
      <c r="C3924">
        <v>2</v>
      </c>
      <c r="D3924">
        <v>-254.01900000000001</v>
      </c>
      <c r="E3924" t="s">
        <v>3370</v>
      </c>
      <c r="F3924" t="s">
        <v>3378</v>
      </c>
      <c r="G3924" s="4">
        <v>4</v>
      </c>
      <c r="H3924" t="s">
        <v>1142</v>
      </c>
    </row>
    <row r="3925" spans="1:8" x14ac:dyDescent="0.35">
      <c r="A3925" t="s">
        <v>3368</v>
      </c>
      <c r="B3925" t="s">
        <v>3369</v>
      </c>
      <c r="C3925">
        <v>2</v>
      </c>
      <c r="D3925">
        <v>-251.792</v>
      </c>
      <c r="E3925" t="s">
        <v>3373</v>
      </c>
      <c r="F3925" t="s">
        <v>3374</v>
      </c>
      <c r="G3925" s="4">
        <v>3</v>
      </c>
      <c r="H3925" t="s">
        <v>3597</v>
      </c>
    </row>
    <row r="3926" spans="1:8" x14ac:dyDescent="0.35">
      <c r="A3926" t="s">
        <v>3368</v>
      </c>
      <c r="B3926" t="s">
        <v>3369</v>
      </c>
      <c r="C3926">
        <v>2</v>
      </c>
      <c r="D3926">
        <v>-249.09</v>
      </c>
      <c r="E3926" t="s">
        <v>3373</v>
      </c>
      <c r="F3926" t="s">
        <v>3387</v>
      </c>
      <c r="G3926" s="4">
        <v>4</v>
      </c>
      <c r="H3926" t="b">
        <v>1</v>
      </c>
    </row>
    <row r="3927" spans="1:8" x14ac:dyDescent="0.35">
      <c r="A3927" t="s">
        <v>3368</v>
      </c>
      <c r="B3927" t="s">
        <v>3369</v>
      </c>
      <c r="C3927">
        <v>2</v>
      </c>
      <c r="D3927">
        <v>-249.059</v>
      </c>
      <c r="E3927" t="s">
        <v>3370</v>
      </c>
      <c r="F3927" t="s">
        <v>3384</v>
      </c>
      <c r="G3927" s="4">
        <v>1</v>
      </c>
      <c r="H3927" t="s">
        <v>3598</v>
      </c>
    </row>
    <row r="3928" spans="1:8" x14ac:dyDescent="0.35">
      <c r="A3928" t="s">
        <v>3368</v>
      </c>
      <c r="B3928" t="s">
        <v>3369</v>
      </c>
      <c r="C3928">
        <v>2</v>
      </c>
      <c r="D3928">
        <v>-249.00200000000001</v>
      </c>
      <c r="E3928" t="s">
        <v>3373</v>
      </c>
      <c r="F3928" t="s">
        <v>3395</v>
      </c>
      <c r="G3928" s="4">
        <v>1</v>
      </c>
      <c r="H3928" t="s">
        <v>3599</v>
      </c>
    </row>
    <row r="3929" spans="1:8" x14ac:dyDescent="0.35">
      <c r="A3929" t="s">
        <v>3368</v>
      </c>
      <c r="B3929" t="s">
        <v>3369</v>
      </c>
      <c r="C3929">
        <v>2</v>
      </c>
      <c r="D3929">
        <v>-244.68599999999901</v>
      </c>
      <c r="E3929" t="s">
        <v>3370</v>
      </c>
      <c r="F3929" t="s">
        <v>3413</v>
      </c>
      <c r="G3929" s="4">
        <v>3</v>
      </c>
      <c r="H3929" t="s">
        <v>3600</v>
      </c>
    </row>
    <row r="3930" spans="1:8" x14ac:dyDescent="0.35">
      <c r="A3930" t="s">
        <v>3368</v>
      </c>
      <c r="B3930" t="s">
        <v>3369</v>
      </c>
      <c r="C3930">
        <v>2</v>
      </c>
      <c r="D3930">
        <v>-244.59299999999999</v>
      </c>
      <c r="E3930" t="s">
        <v>3373</v>
      </c>
      <c r="F3930" t="s">
        <v>3374</v>
      </c>
      <c r="G3930" s="4">
        <v>3</v>
      </c>
      <c r="H3930" t="s">
        <v>3601</v>
      </c>
    </row>
    <row r="3931" spans="1:8" x14ac:dyDescent="0.35">
      <c r="A3931" t="s">
        <v>3368</v>
      </c>
      <c r="B3931" t="s">
        <v>3369</v>
      </c>
      <c r="C3931">
        <v>2</v>
      </c>
      <c r="D3931">
        <v>-238.13900000000001</v>
      </c>
      <c r="E3931" t="s">
        <v>3370</v>
      </c>
      <c r="F3931" t="s">
        <v>3384</v>
      </c>
      <c r="G3931" s="4">
        <v>1</v>
      </c>
      <c r="H3931" t="s">
        <v>3602</v>
      </c>
    </row>
    <row r="3932" spans="1:8" x14ac:dyDescent="0.35">
      <c r="A3932" t="s">
        <v>3368</v>
      </c>
      <c r="B3932" t="s">
        <v>3369</v>
      </c>
      <c r="C3932">
        <v>2</v>
      </c>
      <c r="D3932">
        <v>-232.11099999999999</v>
      </c>
      <c r="E3932" t="s">
        <v>3373</v>
      </c>
      <c r="F3932" t="s">
        <v>3389</v>
      </c>
      <c r="G3932" s="4">
        <v>2</v>
      </c>
      <c r="H3932" t="s">
        <v>3603</v>
      </c>
    </row>
    <row r="3933" spans="1:8" x14ac:dyDescent="0.35">
      <c r="A3933" t="s">
        <v>3368</v>
      </c>
      <c r="B3933" t="s">
        <v>3369</v>
      </c>
      <c r="C3933">
        <v>2</v>
      </c>
      <c r="D3933">
        <v>-225.995</v>
      </c>
      <c r="E3933" t="s">
        <v>3376</v>
      </c>
      <c r="F3933" t="s">
        <v>3382</v>
      </c>
      <c r="G3933" s="4">
        <v>4</v>
      </c>
      <c r="H3933" t="s">
        <v>3604</v>
      </c>
    </row>
    <row r="3934" spans="1:8" x14ac:dyDescent="0.35">
      <c r="A3934" t="s">
        <v>3368</v>
      </c>
      <c r="B3934" t="s">
        <v>3369</v>
      </c>
      <c r="C3934">
        <v>2</v>
      </c>
      <c r="D3934">
        <v>-213.01400000000001</v>
      </c>
      <c r="E3934" t="s">
        <v>3376</v>
      </c>
      <c r="F3934" t="s">
        <v>3380</v>
      </c>
      <c r="G3934" s="4">
        <v>3</v>
      </c>
      <c r="H3934" t="s">
        <v>3605</v>
      </c>
    </row>
    <row r="3935" spans="1:8" x14ac:dyDescent="0.35">
      <c r="A3935" t="s">
        <v>3368</v>
      </c>
      <c r="B3935" t="s">
        <v>3369</v>
      </c>
      <c r="C3935">
        <v>2</v>
      </c>
      <c r="D3935">
        <v>-202.68599999999901</v>
      </c>
      <c r="E3935" t="s">
        <v>3376</v>
      </c>
      <c r="F3935" t="s">
        <v>3377</v>
      </c>
      <c r="G3935" s="4">
        <v>1</v>
      </c>
      <c r="H3935" t="s">
        <v>3606</v>
      </c>
    </row>
    <row r="3936" spans="1:8" x14ac:dyDescent="0.35">
      <c r="A3936" t="s">
        <v>3368</v>
      </c>
      <c r="B3936" t="s">
        <v>3369</v>
      </c>
      <c r="C3936">
        <v>2</v>
      </c>
      <c r="D3936">
        <v>-195.374</v>
      </c>
      <c r="E3936" t="s">
        <v>3373</v>
      </c>
      <c r="F3936" t="s">
        <v>3389</v>
      </c>
      <c r="G3936" s="4">
        <v>2</v>
      </c>
      <c r="H3936" t="s">
        <v>3607</v>
      </c>
    </row>
    <row r="3937" spans="1:8" x14ac:dyDescent="0.35">
      <c r="A3937" t="s">
        <v>3368</v>
      </c>
      <c r="B3937" t="s">
        <v>3369</v>
      </c>
      <c r="C3937">
        <v>2</v>
      </c>
      <c r="D3937">
        <v>-191.35299999999901</v>
      </c>
      <c r="E3937" t="s">
        <v>3373</v>
      </c>
      <c r="F3937" t="s">
        <v>3387</v>
      </c>
      <c r="G3937" s="4">
        <v>4</v>
      </c>
      <c r="H3937" t="s">
        <v>422</v>
      </c>
    </row>
    <row r="3938" spans="1:8" x14ac:dyDescent="0.35">
      <c r="A3938" t="s">
        <v>3368</v>
      </c>
      <c r="B3938" t="s">
        <v>3369</v>
      </c>
      <c r="C3938">
        <v>2</v>
      </c>
      <c r="D3938">
        <v>-190.34200000000001</v>
      </c>
      <c r="E3938" t="s">
        <v>3376</v>
      </c>
      <c r="F3938" t="s">
        <v>3380</v>
      </c>
      <c r="G3938" s="4">
        <v>3</v>
      </c>
      <c r="H3938" t="s">
        <v>3608</v>
      </c>
    </row>
    <row r="3939" spans="1:8" x14ac:dyDescent="0.35">
      <c r="A3939" t="s">
        <v>3368</v>
      </c>
      <c r="B3939" t="s">
        <v>3369</v>
      </c>
      <c r="C3939">
        <v>2</v>
      </c>
      <c r="D3939">
        <v>-181.35900000000001</v>
      </c>
      <c r="E3939" t="s">
        <v>3373</v>
      </c>
      <c r="F3939" t="s">
        <v>3374</v>
      </c>
      <c r="G3939" s="4">
        <v>3</v>
      </c>
      <c r="H3939" t="s">
        <v>3609</v>
      </c>
    </row>
    <row r="3940" spans="1:8" x14ac:dyDescent="0.35">
      <c r="A3940" t="s">
        <v>3368</v>
      </c>
      <c r="B3940" t="s">
        <v>3369</v>
      </c>
      <c r="C3940">
        <v>2</v>
      </c>
      <c r="D3940">
        <v>-178.95699999999999</v>
      </c>
      <c r="E3940" t="s">
        <v>3373</v>
      </c>
      <c r="F3940" t="s">
        <v>3387</v>
      </c>
      <c r="G3940" s="4">
        <v>4</v>
      </c>
      <c r="H3940" t="s">
        <v>3610</v>
      </c>
    </row>
    <row r="3941" spans="1:8" x14ac:dyDescent="0.35">
      <c r="A3941" t="s">
        <v>3368</v>
      </c>
      <c r="B3941" t="s">
        <v>3369</v>
      </c>
      <c r="C3941">
        <v>2</v>
      </c>
      <c r="D3941">
        <v>-175.78200000000001</v>
      </c>
      <c r="E3941" t="s">
        <v>3376</v>
      </c>
      <c r="F3941" t="s">
        <v>3380</v>
      </c>
      <c r="G3941" s="4">
        <v>3</v>
      </c>
      <c r="H3941" t="s">
        <v>3611</v>
      </c>
    </row>
    <row r="3942" spans="1:8" x14ac:dyDescent="0.35">
      <c r="A3942" t="s">
        <v>3368</v>
      </c>
      <c r="B3942" t="s">
        <v>3369</v>
      </c>
      <c r="C3942">
        <v>2</v>
      </c>
      <c r="D3942">
        <v>-175.02699999999999</v>
      </c>
      <c r="E3942" t="s">
        <v>3373</v>
      </c>
      <c r="F3942" t="s">
        <v>3374</v>
      </c>
      <c r="G3942" s="4">
        <v>3</v>
      </c>
      <c r="H3942" t="s">
        <v>3612</v>
      </c>
    </row>
    <row r="3943" spans="1:8" x14ac:dyDescent="0.35">
      <c r="A3943" t="s">
        <v>3368</v>
      </c>
      <c r="B3943" t="s">
        <v>3369</v>
      </c>
      <c r="C3943">
        <v>2</v>
      </c>
      <c r="D3943">
        <v>-172.43700000000001</v>
      </c>
      <c r="E3943" t="s">
        <v>3370</v>
      </c>
      <c r="F3943" t="s">
        <v>3378</v>
      </c>
      <c r="G3943" s="4">
        <v>4</v>
      </c>
      <c r="H3943" t="s">
        <v>3613</v>
      </c>
    </row>
    <row r="3944" spans="1:8" x14ac:dyDescent="0.35">
      <c r="A3944" t="s">
        <v>3368</v>
      </c>
      <c r="B3944" t="s">
        <v>3369</v>
      </c>
      <c r="C3944">
        <v>2</v>
      </c>
      <c r="D3944">
        <v>-169.80500000000001</v>
      </c>
      <c r="E3944" t="s">
        <v>3373</v>
      </c>
      <c r="F3944" t="s">
        <v>3374</v>
      </c>
      <c r="G3944" s="4">
        <v>3</v>
      </c>
      <c r="H3944" t="s">
        <v>3614</v>
      </c>
    </row>
    <row r="3945" spans="1:8" x14ac:dyDescent="0.35">
      <c r="A3945" t="s">
        <v>3368</v>
      </c>
      <c r="B3945" t="s">
        <v>3369</v>
      </c>
      <c r="C3945">
        <v>2</v>
      </c>
      <c r="D3945">
        <v>-168.21199999999999</v>
      </c>
      <c r="E3945" t="s">
        <v>3373</v>
      </c>
      <c r="F3945" t="s">
        <v>3395</v>
      </c>
      <c r="G3945" s="4">
        <v>1</v>
      </c>
      <c r="H3945" t="s">
        <v>3615</v>
      </c>
    </row>
    <row r="3946" spans="1:8" x14ac:dyDescent="0.35">
      <c r="A3946" t="s">
        <v>3368</v>
      </c>
      <c r="B3946" t="s">
        <v>3369</v>
      </c>
      <c r="C3946">
        <v>2</v>
      </c>
      <c r="D3946">
        <v>-161.77600000000001</v>
      </c>
      <c r="E3946" t="s">
        <v>3376</v>
      </c>
      <c r="F3946" t="s">
        <v>3382</v>
      </c>
      <c r="G3946" s="4">
        <v>4</v>
      </c>
      <c r="H3946" t="s">
        <v>3616</v>
      </c>
    </row>
    <row r="3947" spans="1:8" x14ac:dyDescent="0.35">
      <c r="A3947" t="s">
        <v>3368</v>
      </c>
      <c r="B3947" t="s">
        <v>3369</v>
      </c>
      <c r="C3947">
        <v>2</v>
      </c>
      <c r="D3947">
        <v>-156.46799999999999</v>
      </c>
      <c r="E3947" t="s">
        <v>3373</v>
      </c>
      <c r="F3947" t="s">
        <v>3387</v>
      </c>
      <c r="G3947" s="4">
        <v>4</v>
      </c>
      <c r="H3947" t="s">
        <v>3617</v>
      </c>
    </row>
    <row r="3948" spans="1:8" x14ac:dyDescent="0.35">
      <c r="A3948" t="s">
        <v>3368</v>
      </c>
      <c r="B3948" t="s">
        <v>3369</v>
      </c>
      <c r="C3948">
        <v>2</v>
      </c>
      <c r="D3948">
        <v>-156.11799999999999</v>
      </c>
      <c r="E3948" t="s">
        <v>3376</v>
      </c>
      <c r="F3948" t="s">
        <v>3377</v>
      </c>
      <c r="G3948" s="4">
        <v>1</v>
      </c>
      <c r="H3948" t="s">
        <v>3618</v>
      </c>
    </row>
    <row r="3949" spans="1:8" x14ac:dyDescent="0.35">
      <c r="A3949" t="s">
        <v>3368</v>
      </c>
      <c r="B3949" t="s">
        <v>3369</v>
      </c>
      <c r="C3949">
        <v>2</v>
      </c>
      <c r="D3949">
        <v>-150.70400000000001</v>
      </c>
      <c r="E3949" t="s">
        <v>3370</v>
      </c>
      <c r="F3949" t="s">
        <v>3384</v>
      </c>
      <c r="G3949" s="4">
        <v>1</v>
      </c>
      <c r="H3949" t="s">
        <v>3619</v>
      </c>
    </row>
    <row r="3950" spans="1:8" x14ac:dyDescent="0.35">
      <c r="A3950" t="s">
        <v>3368</v>
      </c>
      <c r="B3950" t="s">
        <v>3369</v>
      </c>
      <c r="C3950">
        <v>2</v>
      </c>
      <c r="D3950">
        <v>-149.25299999999999</v>
      </c>
      <c r="E3950" t="s">
        <v>3373</v>
      </c>
      <c r="F3950" t="s">
        <v>3387</v>
      </c>
      <c r="G3950" s="4">
        <v>4</v>
      </c>
      <c r="H3950" t="s">
        <v>3620</v>
      </c>
    </row>
    <row r="3951" spans="1:8" x14ac:dyDescent="0.35">
      <c r="A3951" t="s">
        <v>3368</v>
      </c>
      <c r="B3951" t="s">
        <v>3369</v>
      </c>
      <c r="C3951">
        <v>2</v>
      </c>
      <c r="D3951">
        <v>-146.48099999999999</v>
      </c>
      <c r="E3951" t="s">
        <v>3373</v>
      </c>
      <c r="F3951" t="s">
        <v>3389</v>
      </c>
      <c r="G3951" s="4">
        <v>2</v>
      </c>
      <c r="H3951" t="s">
        <v>3621</v>
      </c>
    </row>
    <row r="3952" spans="1:8" x14ac:dyDescent="0.35">
      <c r="A3952" t="s">
        <v>3368</v>
      </c>
      <c r="B3952" t="s">
        <v>3369</v>
      </c>
      <c r="C3952">
        <v>2</v>
      </c>
      <c r="D3952">
        <v>-146.41899999999899</v>
      </c>
      <c r="E3952" t="s">
        <v>3370</v>
      </c>
      <c r="F3952" t="s">
        <v>3378</v>
      </c>
      <c r="G3952" s="4">
        <v>4</v>
      </c>
      <c r="H3952" t="s">
        <v>68</v>
      </c>
    </row>
    <row r="3953" spans="1:8" x14ac:dyDescent="0.35">
      <c r="A3953" t="s">
        <v>3368</v>
      </c>
      <c r="B3953" t="s">
        <v>3369</v>
      </c>
      <c r="C3953">
        <v>2</v>
      </c>
      <c r="D3953">
        <v>-132.643</v>
      </c>
      <c r="E3953" t="s">
        <v>3370</v>
      </c>
      <c r="F3953" t="s">
        <v>3384</v>
      </c>
      <c r="G3953" s="4">
        <v>1</v>
      </c>
      <c r="H3953" t="s">
        <v>3622</v>
      </c>
    </row>
    <row r="3954" spans="1:8" x14ac:dyDescent="0.35">
      <c r="A3954" t="s">
        <v>3368</v>
      </c>
      <c r="B3954" t="s">
        <v>3369</v>
      </c>
      <c r="C3954">
        <v>2</v>
      </c>
      <c r="D3954">
        <v>-130.554</v>
      </c>
      <c r="E3954" t="s">
        <v>3373</v>
      </c>
      <c r="F3954" t="s">
        <v>3395</v>
      </c>
      <c r="G3954" s="4">
        <v>1</v>
      </c>
      <c r="H3954" t="s">
        <v>3623</v>
      </c>
    </row>
    <row r="3955" spans="1:8" x14ac:dyDescent="0.35">
      <c r="A3955" t="s">
        <v>3368</v>
      </c>
      <c r="B3955" t="s">
        <v>3369</v>
      </c>
      <c r="C3955">
        <v>2</v>
      </c>
      <c r="D3955">
        <v>-125.901</v>
      </c>
      <c r="E3955" t="s">
        <v>3370</v>
      </c>
      <c r="F3955" t="s">
        <v>3378</v>
      </c>
      <c r="G3955" s="4">
        <v>4</v>
      </c>
      <c r="H3955" t="s">
        <v>3624</v>
      </c>
    </row>
    <row r="3956" spans="1:8" x14ac:dyDescent="0.35">
      <c r="A3956" t="s">
        <v>3368</v>
      </c>
      <c r="B3956" t="s">
        <v>3369</v>
      </c>
      <c r="C3956">
        <v>2</v>
      </c>
      <c r="D3956">
        <v>-118.31699999999999</v>
      </c>
      <c r="E3956" t="s">
        <v>3370</v>
      </c>
      <c r="F3956" t="s">
        <v>3413</v>
      </c>
      <c r="G3956" s="4">
        <v>3</v>
      </c>
      <c r="H3956" t="s">
        <v>768</v>
      </c>
    </row>
    <row r="3957" spans="1:8" x14ac:dyDescent="0.35">
      <c r="A3957" t="s">
        <v>3368</v>
      </c>
      <c r="B3957" t="s">
        <v>3369</v>
      </c>
      <c r="C3957">
        <v>2</v>
      </c>
      <c r="D3957">
        <v>-117.834</v>
      </c>
      <c r="E3957" t="s">
        <v>3373</v>
      </c>
      <c r="F3957" t="s">
        <v>3387</v>
      </c>
      <c r="G3957" s="4">
        <v>4</v>
      </c>
      <c r="H3957" t="s">
        <v>3625</v>
      </c>
    </row>
    <row r="3958" spans="1:8" x14ac:dyDescent="0.35">
      <c r="A3958" t="s">
        <v>3368</v>
      </c>
      <c r="B3958" t="s">
        <v>3369</v>
      </c>
      <c r="C3958">
        <v>2</v>
      </c>
      <c r="D3958">
        <v>-112.20699999999999</v>
      </c>
      <c r="E3958" t="s">
        <v>3370</v>
      </c>
      <c r="F3958" t="s">
        <v>3378</v>
      </c>
      <c r="G3958" s="4">
        <v>4</v>
      </c>
      <c r="H3958" t="s">
        <v>3626</v>
      </c>
    </row>
    <row r="3959" spans="1:8" x14ac:dyDescent="0.35">
      <c r="A3959" t="s">
        <v>3368</v>
      </c>
      <c r="B3959" t="s">
        <v>3369</v>
      </c>
      <c r="C3959">
        <v>2</v>
      </c>
      <c r="D3959">
        <v>-111.636</v>
      </c>
      <c r="E3959" t="s">
        <v>3370</v>
      </c>
      <c r="F3959" t="s">
        <v>3384</v>
      </c>
      <c r="G3959" s="4">
        <v>1</v>
      </c>
      <c r="H3959" t="s">
        <v>3627</v>
      </c>
    </row>
    <row r="3960" spans="1:8" x14ac:dyDescent="0.35">
      <c r="A3960" t="s">
        <v>3368</v>
      </c>
      <c r="B3960" t="s">
        <v>3369</v>
      </c>
      <c r="C3960">
        <v>2</v>
      </c>
      <c r="D3960">
        <v>-103.53299999999901</v>
      </c>
      <c r="E3960" t="s">
        <v>3373</v>
      </c>
      <c r="F3960" t="s">
        <v>3389</v>
      </c>
      <c r="G3960" s="4">
        <v>2</v>
      </c>
      <c r="H3960" t="s">
        <v>3628</v>
      </c>
    </row>
    <row r="3961" spans="1:8" x14ac:dyDescent="0.35">
      <c r="A3961" t="s">
        <v>3368</v>
      </c>
      <c r="B3961" t="s">
        <v>3369</v>
      </c>
      <c r="C3961">
        <v>2</v>
      </c>
      <c r="D3961">
        <v>-96.266000000000005</v>
      </c>
      <c r="E3961" t="s">
        <v>3370</v>
      </c>
      <c r="F3961" t="s">
        <v>3384</v>
      </c>
      <c r="G3961" s="4">
        <v>1</v>
      </c>
      <c r="H3961" t="s">
        <v>3629</v>
      </c>
    </row>
    <row r="3962" spans="1:8" x14ac:dyDescent="0.35">
      <c r="A3962" t="s">
        <v>3368</v>
      </c>
      <c r="B3962" t="s">
        <v>3369</v>
      </c>
      <c r="C3962">
        <v>2</v>
      </c>
      <c r="D3962">
        <v>-91.597999999999999</v>
      </c>
      <c r="E3962" t="s">
        <v>3373</v>
      </c>
      <c r="F3962" t="s">
        <v>3395</v>
      </c>
      <c r="G3962" s="4">
        <v>1</v>
      </c>
      <c r="H3962" t="s">
        <v>3630</v>
      </c>
    </row>
    <row r="3963" spans="1:8" x14ac:dyDescent="0.35">
      <c r="A3963" t="s">
        <v>3368</v>
      </c>
      <c r="B3963" t="s">
        <v>3369</v>
      </c>
      <c r="C3963">
        <v>2</v>
      </c>
      <c r="D3963">
        <v>-88.37</v>
      </c>
      <c r="E3963" t="s">
        <v>3373</v>
      </c>
      <c r="F3963" t="s">
        <v>3374</v>
      </c>
      <c r="G3963" s="4">
        <v>3</v>
      </c>
      <c r="H3963" t="s">
        <v>3631</v>
      </c>
    </row>
    <row r="3964" spans="1:8" x14ac:dyDescent="0.35">
      <c r="A3964" t="s">
        <v>3368</v>
      </c>
      <c r="B3964" t="s">
        <v>3369</v>
      </c>
      <c r="C3964">
        <v>2</v>
      </c>
      <c r="D3964">
        <v>-74.850999999999999</v>
      </c>
      <c r="E3964" t="s">
        <v>3370</v>
      </c>
      <c r="F3964" t="s">
        <v>3413</v>
      </c>
      <c r="G3964" s="4">
        <v>3</v>
      </c>
      <c r="H3964" t="s">
        <v>3632</v>
      </c>
    </row>
    <row r="3965" spans="1:8" x14ac:dyDescent="0.35">
      <c r="A3965" t="s">
        <v>3368</v>
      </c>
      <c r="B3965" t="s">
        <v>3369</v>
      </c>
      <c r="C3965">
        <v>2</v>
      </c>
      <c r="D3965">
        <v>-66.188999999999993</v>
      </c>
      <c r="E3965" t="s">
        <v>3370</v>
      </c>
      <c r="F3965" t="s">
        <v>3384</v>
      </c>
      <c r="G3965" s="4">
        <v>1</v>
      </c>
      <c r="H3965" t="s">
        <v>3633</v>
      </c>
    </row>
    <row r="3966" spans="1:8" x14ac:dyDescent="0.35">
      <c r="A3966" t="s">
        <v>3368</v>
      </c>
      <c r="B3966" t="s">
        <v>3369</v>
      </c>
      <c r="C3966">
        <v>2</v>
      </c>
      <c r="D3966">
        <v>-54.48</v>
      </c>
      <c r="E3966" t="s">
        <v>3373</v>
      </c>
      <c r="F3966" t="s">
        <v>3389</v>
      </c>
      <c r="G3966" s="4">
        <v>2</v>
      </c>
      <c r="H3966" t="s">
        <v>3634</v>
      </c>
    </row>
    <row r="3967" spans="1:8" x14ac:dyDescent="0.35">
      <c r="A3967" t="s">
        <v>3368</v>
      </c>
      <c r="B3967" t="s">
        <v>3369</v>
      </c>
      <c r="C3967">
        <v>2</v>
      </c>
      <c r="D3967">
        <v>-52.856999999999999</v>
      </c>
      <c r="E3967" t="s">
        <v>3376</v>
      </c>
      <c r="F3967" t="s">
        <v>3391</v>
      </c>
      <c r="G3967" s="4">
        <v>2</v>
      </c>
      <c r="H3967" t="s">
        <v>3635</v>
      </c>
    </row>
    <row r="3968" spans="1:8" x14ac:dyDescent="0.35">
      <c r="A3968" t="s">
        <v>3368</v>
      </c>
      <c r="B3968" t="s">
        <v>3369</v>
      </c>
      <c r="C3968">
        <v>2</v>
      </c>
      <c r="D3968">
        <v>-49.388999999999903</v>
      </c>
      <c r="E3968" t="s">
        <v>3373</v>
      </c>
      <c r="F3968" t="s">
        <v>3389</v>
      </c>
      <c r="G3968" s="4">
        <v>2</v>
      </c>
      <c r="H3968" t="s">
        <v>3636</v>
      </c>
    </row>
    <row r="3969" spans="1:8" x14ac:dyDescent="0.35">
      <c r="A3969" t="s">
        <v>3368</v>
      </c>
      <c r="B3969" t="s">
        <v>3369</v>
      </c>
      <c r="C3969">
        <v>2</v>
      </c>
      <c r="D3969">
        <v>-41.527000000000001</v>
      </c>
      <c r="E3969" t="s">
        <v>3373</v>
      </c>
      <c r="F3969" t="s">
        <v>3387</v>
      </c>
      <c r="G3969" s="4">
        <v>4</v>
      </c>
      <c r="H3969" t="s">
        <v>3637</v>
      </c>
    </row>
    <row r="3970" spans="1:8" x14ac:dyDescent="0.35">
      <c r="A3970" t="s">
        <v>3368</v>
      </c>
      <c r="B3970" t="s">
        <v>3369</v>
      </c>
      <c r="C3970">
        <v>2</v>
      </c>
      <c r="D3970">
        <v>-38.372</v>
      </c>
      <c r="E3970" t="s">
        <v>3376</v>
      </c>
      <c r="F3970" t="s">
        <v>3380</v>
      </c>
      <c r="G3970" s="4">
        <v>3</v>
      </c>
      <c r="H3970" t="s">
        <v>136</v>
      </c>
    </row>
    <row r="3971" spans="1:8" x14ac:dyDescent="0.35">
      <c r="A3971" t="s">
        <v>3368</v>
      </c>
      <c r="B3971" t="s">
        <v>3369</v>
      </c>
      <c r="C3971">
        <v>2</v>
      </c>
      <c r="D3971">
        <v>-34.058</v>
      </c>
      <c r="E3971" t="s">
        <v>3370</v>
      </c>
      <c r="F3971" t="s">
        <v>3378</v>
      </c>
      <c r="G3971" s="4">
        <v>4</v>
      </c>
      <c r="H3971" t="s">
        <v>3184</v>
      </c>
    </row>
    <row r="3972" spans="1:8" x14ac:dyDescent="0.35">
      <c r="A3972" t="s">
        <v>3368</v>
      </c>
      <c r="B3972" t="s">
        <v>3369</v>
      </c>
      <c r="C3972">
        <v>2</v>
      </c>
      <c r="D3972">
        <v>-32.558</v>
      </c>
      <c r="E3972" t="s">
        <v>3370</v>
      </c>
      <c r="F3972" t="s">
        <v>3371</v>
      </c>
      <c r="G3972" s="4">
        <v>2</v>
      </c>
      <c r="H3972" t="s">
        <v>3184</v>
      </c>
    </row>
    <row r="3973" spans="1:8" x14ac:dyDescent="0.35">
      <c r="A3973" t="s">
        <v>3368</v>
      </c>
      <c r="B3973" t="s">
        <v>3369</v>
      </c>
      <c r="C3973">
        <v>2</v>
      </c>
      <c r="D3973">
        <v>-29.531999999999901</v>
      </c>
      <c r="E3973" t="s">
        <v>3370</v>
      </c>
      <c r="F3973" t="s">
        <v>3384</v>
      </c>
      <c r="G3973" s="4">
        <v>1</v>
      </c>
      <c r="H3973" t="s">
        <v>3184</v>
      </c>
    </row>
    <row r="3974" spans="1:8" x14ac:dyDescent="0.35">
      <c r="A3974" t="s">
        <v>3368</v>
      </c>
      <c r="B3974" t="s">
        <v>3369</v>
      </c>
      <c r="C3974">
        <v>2</v>
      </c>
      <c r="D3974">
        <v>22.619</v>
      </c>
      <c r="E3974" t="s">
        <v>3370</v>
      </c>
      <c r="F3974" t="s">
        <v>3378</v>
      </c>
      <c r="G3974" s="4">
        <v>4</v>
      </c>
      <c r="H3974" t="s">
        <v>3638</v>
      </c>
    </row>
    <row r="3975" spans="1:8" x14ac:dyDescent="0.35">
      <c r="A3975" t="s">
        <v>3368</v>
      </c>
      <c r="B3975" t="s">
        <v>3369</v>
      </c>
      <c r="C3975">
        <v>2</v>
      </c>
      <c r="D3975">
        <v>73.840999999999994</v>
      </c>
      <c r="E3975" t="s">
        <v>3373</v>
      </c>
      <c r="F3975" t="s">
        <v>3389</v>
      </c>
      <c r="G3975" s="4">
        <v>2</v>
      </c>
    </row>
    <row r="3976" spans="1:8" x14ac:dyDescent="0.35">
      <c r="A3976" t="s">
        <v>3368</v>
      </c>
      <c r="B3976" t="s">
        <v>3639</v>
      </c>
      <c r="C3976">
        <v>2</v>
      </c>
      <c r="D3976">
        <v>-374.9</v>
      </c>
      <c r="E3976" t="s">
        <v>3640</v>
      </c>
      <c r="F3976" t="s">
        <v>3641</v>
      </c>
      <c r="G3976" s="4">
        <v>2</v>
      </c>
      <c r="H3976" t="s">
        <v>3642</v>
      </c>
    </row>
    <row r="3977" spans="1:8" x14ac:dyDescent="0.35">
      <c r="A3977" t="s">
        <v>3368</v>
      </c>
      <c r="B3977" t="s">
        <v>3639</v>
      </c>
      <c r="C3977">
        <v>2</v>
      </c>
      <c r="D3977">
        <v>-373.72399999999999</v>
      </c>
      <c r="E3977" t="s">
        <v>3643</v>
      </c>
      <c r="F3977" t="s">
        <v>3644</v>
      </c>
      <c r="G3977" s="4">
        <v>2</v>
      </c>
      <c r="H3977" t="s">
        <v>267</v>
      </c>
    </row>
    <row r="3978" spans="1:8" x14ac:dyDescent="0.35">
      <c r="A3978" t="s">
        <v>3368</v>
      </c>
      <c r="B3978" t="s">
        <v>3639</v>
      </c>
      <c r="C3978">
        <v>2</v>
      </c>
      <c r="D3978">
        <v>-372.37699999999899</v>
      </c>
      <c r="E3978" t="s">
        <v>3645</v>
      </c>
      <c r="F3978" t="s">
        <v>3646</v>
      </c>
      <c r="G3978" s="4">
        <v>1</v>
      </c>
      <c r="H3978" t="s">
        <v>3647</v>
      </c>
    </row>
    <row r="3979" spans="1:8" x14ac:dyDescent="0.35">
      <c r="A3979" t="s">
        <v>3368</v>
      </c>
      <c r="B3979" t="s">
        <v>3639</v>
      </c>
      <c r="C3979">
        <v>2</v>
      </c>
      <c r="D3979">
        <v>-371.13</v>
      </c>
      <c r="E3979" t="s">
        <v>3640</v>
      </c>
      <c r="F3979" t="s">
        <v>3648</v>
      </c>
      <c r="G3979" s="4">
        <v>1</v>
      </c>
      <c r="H3979" t="s">
        <v>3649</v>
      </c>
    </row>
    <row r="3980" spans="1:8" x14ac:dyDescent="0.35">
      <c r="A3980" t="s">
        <v>3368</v>
      </c>
      <c r="B3980" t="s">
        <v>3639</v>
      </c>
      <c r="C3980">
        <v>2</v>
      </c>
      <c r="D3980">
        <v>-362.916</v>
      </c>
      <c r="E3980" t="s">
        <v>3645</v>
      </c>
      <c r="F3980" t="s">
        <v>3650</v>
      </c>
      <c r="G3980" s="4">
        <v>4</v>
      </c>
      <c r="H3980" t="s">
        <v>3651</v>
      </c>
    </row>
    <row r="3981" spans="1:8" x14ac:dyDescent="0.35">
      <c r="A3981" t="s">
        <v>3368</v>
      </c>
      <c r="B3981" t="s">
        <v>3639</v>
      </c>
      <c r="C3981">
        <v>2</v>
      </c>
      <c r="D3981">
        <v>-362.63900000000001</v>
      </c>
      <c r="E3981" t="s">
        <v>3640</v>
      </c>
      <c r="F3981" t="s">
        <v>3641</v>
      </c>
      <c r="G3981" s="4">
        <v>2</v>
      </c>
      <c r="H3981" t="s">
        <v>3652</v>
      </c>
    </row>
    <row r="3982" spans="1:8" x14ac:dyDescent="0.35">
      <c r="A3982" t="s">
        <v>3368</v>
      </c>
      <c r="B3982" t="s">
        <v>3639</v>
      </c>
      <c r="C3982">
        <v>2</v>
      </c>
      <c r="D3982">
        <v>-360.69199999999898</v>
      </c>
      <c r="E3982" t="s">
        <v>3645</v>
      </c>
      <c r="F3982" t="s">
        <v>3653</v>
      </c>
      <c r="G3982" s="4">
        <v>3</v>
      </c>
      <c r="H3982" t="s">
        <v>3654</v>
      </c>
    </row>
    <row r="3983" spans="1:8" x14ac:dyDescent="0.35">
      <c r="A3983" t="s">
        <v>3368</v>
      </c>
      <c r="B3983" t="s">
        <v>3639</v>
      </c>
      <c r="C3983">
        <v>2</v>
      </c>
      <c r="D3983">
        <v>-359.62199999999899</v>
      </c>
      <c r="E3983" t="s">
        <v>3645</v>
      </c>
      <c r="F3983" t="s">
        <v>3655</v>
      </c>
      <c r="G3983" s="4">
        <v>2</v>
      </c>
      <c r="H3983" t="s">
        <v>3656</v>
      </c>
    </row>
    <row r="3984" spans="1:8" x14ac:dyDescent="0.35">
      <c r="A3984" t="s">
        <v>3368</v>
      </c>
      <c r="B3984" t="s">
        <v>3639</v>
      </c>
      <c r="C3984">
        <v>2</v>
      </c>
      <c r="D3984">
        <v>-357.39599999999899</v>
      </c>
      <c r="E3984" t="s">
        <v>3643</v>
      </c>
      <c r="F3984" t="s">
        <v>3657</v>
      </c>
      <c r="G3984" s="4">
        <v>4</v>
      </c>
      <c r="H3984" t="s">
        <v>3658</v>
      </c>
    </row>
    <row r="3985" spans="1:8" x14ac:dyDescent="0.35">
      <c r="A3985" t="s">
        <v>3368</v>
      </c>
      <c r="B3985" t="s">
        <v>3639</v>
      </c>
      <c r="C3985">
        <v>2</v>
      </c>
      <c r="D3985">
        <v>-350.09300000000002</v>
      </c>
      <c r="E3985" t="s">
        <v>3640</v>
      </c>
      <c r="F3985" t="s">
        <v>3659</v>
      </c>
      <c r="G3985" s="4">
        <v>3</v>
      </c>
      <c r="H3985" t="s">
        <v>3660</v>
      </c>
    </row>
    <row r="3986" spans="1:8" x14ac:dyDescent="0.35">
      <c r="A3986" t="s">
        <v>3368</v>
      </c>
      <c r="B3986" t="s">
        <v>3639</v>
      </c>
      <c r="C3986">
        <v>2</v>
      </c>
      <c r="D3986">
        <v>-348.57</v>
      </c>
      <c r="E3986" t="s">
        <v>3645</v>
      </c>
      <c r="F3986" t="s">
        <v>3646</v>
      </c>
      <c r="G3986" s="4">
        <v>1</v>
      </c>
      <c r="H3986" t="s">
        <v>3661</v>
      </c>
    </row>
    <row r="3987" spans="1:8" x14ac:dyDescent="0.35">
      <c r="A3987" t="s">
        <v>3368</v>
      </c>
      <c r="B3987" t="s">
        <v>3639</v>
      </c>
      <c r="C3987">
        <v>2</v>
      </c>
      <c r="D3987">
        <v>-346.43699999999899</v>
      </c>
      <c r="E3987" t="s">
        <v>3643</v>
      </c>
      <c r="F3987" t="s">
        <v>3662</v>
      </c>
      <c r="G3987" s="4">
        <v>3</v>
      </c>
      <c r="H3987" t="s">
        <v>450</v>
      </c>
    </row>
    <row r="3988" spans="1:8" x14ac:dyDescent="0.35">
      <c r="A3988" t="s">
        <v>3368</v>
      </c>
      <c r="B3988" t="s">
        <v>3639</v>
      </c>
      <c r="C3988">
        <v>2</v>
      </c>
      <c r="D3988">
        <v>-345.82400000000001</v>
      </c>
      <c r="E3988" t="s">
        <v>3645</v>
      </c>
      <c r="F3988" t="s">
        <v>3653</v>
      </c>
      <c r="G3988" s="4">
        <v>3</v>
      </c>
      <c r="H3988" t="s">
        <v>3663</v>
      </c>
    </row>
    <row r="3989" spans="1:8" x14ac:dyDescent="0.35">
      <c r="A3989" t="s">
        <v>3368</v>
      </c>
      <c r="B3989" t="s">
        <v>3639</v>
      </c>
      <c r="C3989">
        <v>2</v>
      </c>
      <c r="D3989">
        <v>-344.15499999999997</v>
      </c>
      <c r="E3989" t="s">
        <v>3643</v>
      </c>
      <c r="F3989" t="s">
        <v>3664</v>
      </c>
      <c r="G3989" s="4">
        <v>1</v>
      </c>
      <c r="H3989" t="s">
        <v>999</v>
      </c>
    </row>
    <row r="3990" spans="1:8" x14ac:dyDescent="0.35">
      <c r="A3990" t="s">
        <v>3368</v>
      </c>
      <c r="B3990" t="s">
        <v>3639</v>
      </c>
      <c r="C3990">
        <v>2</v>
      </c>
      <c r="D3990">
        <v>-341.46600000000001</v>
      </c>
      <c r="E3990" t="s">
        <v>3640</v>
      </c>
      <c r="F3990" t="s">
        <v>3648</v>
      </c>
      <c r="G3990" s="4">
        <v>1</v>
      </c>
      <c r="H3990" t="s">
        <v>3665</v>
      </c>
    </row>
    <row r="3991" spans="1:8" x14ac:dyDescent="0.35">
      <c r="A3991" t="s">
        <v>3368</v>
      </c>
      <c r="B3991" t="s">
        <v>3639</v>
      </c>
      <c r="C3991">
        <v>2</v>
      </c>
      <c r="D3991">
        <v>-335.017</v>
      </c>
      <c r="E3991" t="s">
        <v>3645</v>
      </c>
      <c r="F3991" t="s">
        <v>3646</v>
      </c>
      <c r="G3991" s="4">
        <v>1</v>
      </c>
      <c r="H3991" t="s">
        <v>3666</v>
      </c>
    </row>
    <row r="3992" spans="1:8" x14ac:dyDescent="0.35">
      <c r="A3992" t="s">
        <v>3368</v>
      </c>
      <c r="B3992" t="s">
        <v>3639</v>
      </c>
      <c r="C3992">
        <v>2</v>
      </c>
      <c r="D3992">
        <v>-331.327</v>
      </c>
      <c r="E3992" t="s">
        <v>3645</v>
      </c>
      <c r="F3992" t="s">
        <v>3646</v>
      </c>
      <c r="G3992" s="4">
        <v>1</v>
      </c>
      <c r="H3992" t="s">
        <v>3667</v>
      </c>
    </row>
    <row r="3993" spans="1:8" x14ac:dyDescent="0.35">
      <c r="A3993" t="s">
        <v>3368</v>
      </c>
      <c r="B3993" t="s">
        <v>3639</v>
      </c>
      <c r="C3993">
        <v>2</v>
      </c>
      <c r="D3993">
        <v>-330.16899999999998</v>
      </c>
      <c r="E3993" t="s">
        <v>3645</v>
      </c>
      <c r="F3993" t="s">
        <v>3650</v>
      </c>
      <c r="G3993" s="4">
        <v>4</v>
      </c>
      <c r="H3993" t="s">
        <v>3668</v>
      </c>
    </row>
    <row r="3994" spans="1:8" x14ac:dyDescent="0.35">
      <c r="A3994" t="s">
        <v>3368</v>
      </c>
      <c r="B3994" t="s">
        <v>3639</v>
      </c>
      <c r="C3994">
        <v>2</v>
      </c>
      <c r="D3994">
        <v>-322.423</v>
      </c>
      <c r="E3994" t="s">
        <v>3640</v>
      </c>
      <c r="F3994" t="s">
        <v>3648</v>
      </c>
      <c r="G3994" s="4">
        <v>1</v>
      </c>
      <c r="H3994" t="s">
        <v>3669</v>
      </c>
    </row>
    <row r="3995" spans="1:8" x14ac:dyDescent="0.35">
      <c r="A3995" t="s">
        <v>3368</v>
      </c>
      <c r="B3995" t="s">
        <v>3639</v>
      </c>
      <c r="C3995">
        <v>2</v>
      </c>
      <c r="D3995">
        <v>-321.16399999999999</v>
      </c>
      <c r="E3995" t="s">
        <v>3640</v>
      </c>
      <c r="F3995" t="s">
        <v>3659</v>
      </c>
      <c r="G3995" s="4">
        <v>3</v>
      </c>
      <c r="H3995" t="s">
        <v>3670</v>
      </c>
    </row>
    <row r="3996" spans="1:8" x14ac:dyDescent="0.35">
      <c r="A3996" t="s">
        <v>3368</v>
      </c>
      <c r="B3996" t="s">
        <v>3639</v>
      </c>
      <c r="C3996">
        <v>2</v>
      </c>
      <c r="D3996">
        <v>-320.02800000000002</v>
      </c>
      <c r="E3996" t="s">
        <v>3643</v>
      </c>
      <c r="F3996" t="s">
        <v>3664</v>
      </c>
      <c r="G3996" s="4">
        <v>1</v>
      </c>
      <c r="H3996" t="s">
        <v>3671</v>
      </c>
    </row>
    <row r="3997" spans="1:8" x14ac:dyDescent="0.35">
      <c r="A3997" t="s">
        <v>3368</v>
      </c>
      <c r="B3997" t="s">
        <v>3639</v>
      </c>
      <c r="C3997">
        <v>2</v>
      </c>
      <c r="D3997">
        <v>-318.59800000000001</v>
      </c>
      <c r="E3997" t="s">
        <v>3640</v>
      </c>
      <c r="F3997" t="s">
        <v>3641</v>
      </c>
      <c r="G3997" s="4">
        <v>2</v>
      </c>
      <c r="H3997" t="s">
        <v>3672</v>
      </c>
    </row>
    <row r="3998" spans="1:8" x14ac:dyDescent="0.35">
      <c r="A3998" t="s">
        <v>3368</v>
      </c>
      <c r="B3998" t="s">
        <v>3639</v>
      </c>
      <c r="C3998">
        <v>2</v>
      </c>
      <c r="D3998">
        <v>-314.12400000000002</v>
      </c>
      <c r="E3998" t="s">
        <v>3643</v>
      </c>
      <c r="F3998" t="s">
        <v>3657</v>
      </c>
      <c r="G3998" s="4">
        <v>4</v>
      </c>
      <c r="H3998" t="s">
        <v>3673</v>
      </c>
    </row>
    <row r="3999" spans="1:8" x14ac:dyDescent="0.35">
      <c r="A3999" t="s">
        <v>3368</v>
      </c>
      <c r="B3999" t="s">
        <v>3639</v>
      </c>
      <c r="C3999">
        <v>2</v>
      </c>
      <c r="D3999">
        <v>-307.07799999999997</v>
      </c>
      <c r="E3999" t="s">
        <v>3640</v>
      </c>
      <c r="F3999" t="s">
        <v>3641</v>
      </c>
      <c r="G3999" s="4">
        <v>2</v>
      </c>
      <c r="H3999" t="s">
        <v>3674</v>
      </c>
    </row>
    <row r="4000" spans="1:8" x14ac:dyDescent="0.35">
      <c r="A4000" t="s">
        <v>3368</v>
      </c>
      <c r="B4000" t="s">
        <v>3639</v>
      </c>
      <c r="C4000">
        <v>2</v>
      </c>
      <c r="D4000">
        <v>-305.20400000000001</v>
      </c>
      <c r="E4000" t="s">
        <v>3645</v>
      </c>
      <c r="F4000" t="s">
        <v>3646</v>
      </c>
      <c r="G4000" s="4">
        <v>1</v>
      </c>
      <c r="H4000" t="s">
        <v>3675</v>
      </c>
    </row>
    <row r="4001" spans="1:8" x14ac:dyDescent="0.35">
      <c r="A4001" t="s">
        <v>3368</v>
      </c>
      <c r="B4001" t="s">
        <v>3639</v>
      </c>
      <c r="C4001">
        <v>2</v>
      </c>
      <c r="D4001">
        <v>-289.23099999999999</v>
      </c>
      <c r="E4001" t="s">
        <v>3640</v>
      </c>
      <c r="F4001" t="s">
        <v>3641</v>
      </c>
      <c r="G4001" s="4">
        <v>2</v>
      </c>
      <c r="H4001" t="s">
        <v>3676</v>
      </c>
    </row>
    <row r="4002" spans="1:8" x14ac:dyDescent="0.35">
      <c r="A4002" t="s">
        <v>3368</v>
      </c>
      <c r="B4002" t="s">
        <v>3639</v>
      </c>
      <c r="C4002">
        <v>2</v>
      </c>
      <c r="D4002">
        <v>-286.86599999999999</v>
      </c>
      <c r="E4002" t="s">
        <v>3645</v>
      </c>
      <c r="F4002" t="s">
        <v>3653</v>
      </c>
      <c r="G4002" s="4">
        <v>3</v>
      </c>
      <c r="H4002" t="s">
        <v>3677</v>
      </c>
    </row>
    <row r="4003" spans="1:8" x14ac:dyDescent="0.35">
      <c r="A4003" t="s">
        <v>3368</v>
      </c>
      <c r="B4003" t="s">
        <v>3639</v>
      </c>
      <c r="C4003">
        <v>2</v>
      </c>
      <c r="D4003">
        <v>-284.68</v>
      </c>
      <c r="E4003" t="s">
        <v>3645</v>
      </c>
      <c r="F4003" t="s">
        <v>3646</v>
      </c>
      <c r="G4003" s="4">
        <v>1</v>
      </c>
      <c r="H4003" t="s">
        <v>3678</v>
      </c>
    </row>
    <row r="4004" spans="1:8" x14ac:dyDescent="0.35">
      <c r="A4004" t="s">
        <v>3368</v>
      </c>
      <c r="B4004" t="s">
        <v>3639</v>
      </c>
      <c r="C4004">
        <v>2</v>
      </c>
      <c r="D4004">
        <v>-283.24700000000001</v>
      </c>
      <c r="E4004" t="s">
        <v>3640</v>
      </c>
      <c r="F4004" t="s">
        <v>3648</v>
      </c>
      <c r="G4004" s="4">
        <v>1</v>
      </c>
      <c r="H4004" t="s">
        <v>3679</v>
      </c>
    </row>
    <row r="4005" spans="1:8" x14ac:dyDescent="0.35">
      <c r="A4005" t="s">
        <v>3368</v>
      </c>
      <c r="B4005" t="s">
        <v>3639</v>
      </c>
      <c r="C4005">
        <v>2</v>
      </c>
      <c r="D4005">
        <v>-281.95299999999997</v>
      </c>
      <c r="E4005" t="s">
        <v>3645</v>
      </c>
      <c r="F4005" t="s">
        <v>3650</v>
      </c>
      <c r="G4005" s="4">
        <v>4</v>
      </c>
      <c r="H4005" t="s">
        <v>3421</v>
      </c>
    </row>
    <row r="4006" spans="1:8" x14ac:dyDescent="0.35">
      <c r="A4006" t="s">
        <v>3368</v>
      </c>
      <c r="B4006" t="s">
        <v>3639</v>
      </c>
      <c r="C4006">
        <v>2</v>
      </c>
      <c r="D4006">
        <v>-281.01799999999997</v>
      </c>
      <c r="E4006" t="s">
        <v>3645</v>
      </c>
      <c r="F4006" t="s">
        <v>3653</v>
      </c>
      <c r="G4006" s="4">
        <v>3</v>
      </c>
      <c r="H4006" t="s">
        <v>68</v>
      </c>
    </row>
    <row r="4007" spans="1:8" x14ac:dyDescent="0.35">
      <c r="A4007" t="s">
        <v>3368</v>
      </c>
      <c r="B4007" t="s">
        <v>3639</v>
      </c>
      <c r="C4007">
        <v>2</v>
      </c>
      <c r="D4007">
        <v>-280.10199999999998</v>
      </c>
      <c r="E4007" t="s">
        <v>3640</v>
      </c>
      <c r="F4007" t="s">
        <v>3641</v>
      </c>
      <c r="G4007" s="4">
        <v>2</v>
      </c>
      <c r="H4007" t="s">
        <v>3680</v>
      </c>
    </row>
    <row r="4008" spans="1:8" x14ac:dyDescent="0.35">
      <c r="A4008" t="s">
        <v>3368</v>
      </c>
      <c r="B4008" t="s">
        <v>3639</v>
      </c>
      <c r="C4008">
        <v>2</v>
      </c>
      <c r="D4008">
        <v>-276.44400000000002</v>
      </c>
      <c r="E4008" t="s">
        <v>3640</v>
      </c>
      <c r="F4008" t="s">
        <v>3659</v>
      </c>
      <c r="G4008" s="4">
        <v>3</v>
      </c>
      <c r="H4008" t="s">
        <v>3681</v>
      </c>
    </row>
    <row r="4009" spans="1:8" x14ac:dyDescent="0.35">
      <c r="A4009" t="s">
        <v>3368</v>
      </c>
      <c r="B4009" t="s">
        <v>3639</v>
      </c>
      <c r="C4009">
        <v>2</v>
      </c>
      <c r="D4009">
        <v>-273.07</v>
      </c>
      <c r="E4009" t="s">
        <v>3640</v>
      </c>
      <c r="F4009" t="s">
        <v>3641</v>
      </c>
      <c r="G4009" s="4">
        <v>2</v>
      </c>
      <c r="H4009" t="s">
        <v>3682</v>
      </c>
    </row>
    <row r="4010" spans="1:8" x14ac:dyDescent="0.35">
      <c r="A4010" t="s">
        <v>3368</v>
      </c>
      <c r="B4010" t="s">
        <v>3639</v>
      </c>
      <c r="C4010">
        <v>2</v>
      </c>
      <c r="D4010">
        <v>-272.34500000000003</v>
      </c>
      <c r="E4010" t="s">
        <v>3645</v>
      </c>
      <c r="F4010" t="s">
        <v>3650</v>
      </c>
      <c r="G4010" s="4">
        <v>4</v>
      </c>
      <c r="H4010" t="s">
        <v>3683</v>
      </c>
    </row>
    <row r="4011" spans="1:8" x14ac:dyDescent="0.35">
      <c r="A4011" t="s">
        <v>3368</v>
      </c>
      <c r="B4011" t="s">
        <v>3639</v>
      </c>
      <c r="C4011">
        <v>2</v>
      </c>
      <c r="D4011">
        <v>-264.09500000000003</v>
      </c>
      <c r="E4011" t="s">
        <v>3640</v>
      </c>
      <c r="F4011" t="s">
        <v>3641</v>
      </c>
      <c r="G4011" s="4">
        <v>2</v>
      </c>
      <c r="H4011" t="s">
        <v>3684</v>
      </c>
    </row>
    <row r="4012" spans="1:8" x14ac:dyDescent="0.35">
      <c r="A4012" t="s">
        <v>3368</v>
      </c>
      <c r="B4012" t="s">
        <v>3639</v>
      </c>
      <c r="C4012">
        <v>2</v>
      </c>
      <c r="D4012">
        <v>-263.01299999999998</v>
      </c>
      <c r="E4012" t="s">
        <v>3645</v>
      </c>
      <c r="F4012" t="s">
        <v>3646</v>
      </c>
      <c r="G4012" s="4">
        <v>1</v>
      </c>
      <c r="H4012" t="s">
        <v>3685</v>
      </c>
    </row>
    <row r="4013" spans="1:8" x14ac:dyDescent="0.35">
      <c r="A4013" t="s">
        <v>3368</v>
      </c>
      <c r="B4013" t="s">
        <v>3639</v>
      </c>
      <c r="C4013">
        <v>2</v>
      </c>
      <c r="D4013">
        <v>-262.46600000000001</v>
      </c>
      <c r="E4013" t="s">
        <v>3645</v>
      </c>
      <c r="F4013" t="s">
        <v>3653</v>
      </c>
      <c r="G4013" s="4">
        <v>3</v>
      </c>
      <c r="H4013" t="s">
        <v>3686</v>
      </c>
    </row>
    <row r="4014" spans="1:8" x14ac:dyDescent="0.35">
      <c r="A4014" t="s">
        <v>3368</v>
      </c>
      <c r="B4014" t="s">
        <v>3639</v>
      </c>
      <c r="C4014">
        <v>2</v>
      </c>
      <c r="D4014">
        <v>-261.94499999999999</v>
      </c>
      <c r="E4014" t="s">
        <v>3645</v>
      </c>
      <c r="F4014" t="s">
        <v>3650</v>
      </c>
      <c r="G4014" s="4">
        <v>4</v>
      </c>
      <c r="H4014" t="s">
        <v>3687</v>
      </c>
    </row>
    <row r="4015" spans="1:8" x14ac:dyDescent="0.35">
      <c r="A4015" t="s">
        <v>3368</v>
      </c>
      <c r="B4015" t="s">
        <v>3639</v>
      </c>
      <c r="C4015">
        <v>2</v>
      </c>
      <c r="D4015">
        <v>-257.61500000000001</v>
      </c>
      <c r="E4015" t="s">
        <v>3643</v>
      </c>
      <c r="F4015" t="s">
        <v>3664</v>
      </c>
      <c r="G4015" s="4">
        <v>1</v>
      </c>
      <c r="H4015" t="s">
        <v>3688</v>
      </c>
    </row>
    <row r="4016" spans="1:8" x14ac:dyDescent="0.35">
      <c r="A4016" t="s">
        <v>3368</v>
      </c>
      <c r="B4016" t="s">
        <v>3639</v>
      </c>
      <c r="C4016">
        <v>2</v>
      </c>
      <c r="D4016">
        <v>-256.51900000000001</v>
      </c>
      <c r="E4016" t="s">
        <v>3645</v>
      </c>
      <c r="F4016" t="s">
        <v>3646</v>
      </c>
      <c r="G4016" s="4">
        <v>1</v>
      </c>
      <c r="H4016" t="s">
        <v>3689</v>
      </c>
    </row>
    <row r="4017" spans="1:8" x14ac:dyDescent="0.35">
      <c r="A4017" t="s">
        <v>3368</v>
      </c>
      <c r="B4017" t="s">
        <v>3639</v>
      </c>
      <c r="C4017">
        <v>2</v>
      </c>
      <c r="D4017">
        <v>-248.53099999999901</v>
      </c>
      <c r="E4017" t="s">
        <v>3645</v>
      </c>
      <c r="F4017" t="s">
        <v>3650</v>
      </c>
      <c r="G4017" s="4">
        <v>4</v>
      </c>
      <c r="H4017" t="s">
        <v>3690</v>
      </c>
    </row>
    <row r="4018" spans="1:8" x14ac:dyDescent="0.35">
      <c r="A4018" t="s">
        <v>3368</v>
      </c>
      <c r="B4018" t="s">
        <v>3639</v>
      </c>
      <c r="C4018">
        <v>2</v>
      </c>
      <c r="D4018">
        <v>-246.34200000000001</v>
      </c>
      <c r="E4018" t="s">
        <v>3643</v>
      </c>
      <c r="F4018" t="s">
        <v>3657</v>
      </c>
      <c r="G4018" s="4">
        <v>4</v>
      </c>
      <c r="H4018" t="s">
        <v>3691</v>
      </c>
    </row>
    <row r="4019" spans="1:8" x14ac:dyDescent="0.35">
      <c r="A4019" t="s">
        <v>3368</v>
      </c>
      <c r="B4019" t="s">
        <v>3639</v>
      </c>
      <c r="C4019">
        <v>2</v>
      </c>
      <c r="D4019">
        <v>-242.84399999999999</v>
      </c>
      <c r="E4019" t="s">
        <v>3643</v>
      </c>
      <c r="F4019" t="s">
        <v>3644</v>
      </c>
      <c r="G4019" s="4">
        <v>2</v>
      </c>
      <c r="H4019" t="s">
        <v>3692</v>
      </c>
    </row>
    <row r="4020" spans="1:8" x14ac:dyDescent="0.35">
      <c r="A4020" t="s">
        <v>3368</v>
      </c>
      <c r="B4020" t="s">
        <v>3639</v>
      </c>
      <c r="C4020">
        <v>2</v>
      </c>
      <c r="D4020">
        <v>-242.155</v>
      </c>
      <c r="E4020" t="s">
        <v>3640</v>
      </c>
      <c r="F4020" t="s">
        <v>3641</v>
      </c>
      <c r="G4020" s="4">
        <v>2</v>
      </c>
      <c r="H4020" t="s">
        <v>3693</v>
      </c>
    </row>
    <row r="4021" spans="1:8" x14ac:dyDescent="0.35">
      <c r="A4021" t="s">
        <v>3368</v>
      </c>
      <c r="B4021" t="s">
        <v>3639</v>
      </c>
      <c r="C4021">
        <v>2</v>
      </c>
      <c r="D4021">
        <v>-238.857</v>
      </c>
      <c r="E4021" t="s">
        <v>3643</v>
      </c>
      <c r="F4021" t="s">
        <v>3662</v>
      </c>
      <c r="G4021" s="4">
        <v>3</v>
      </c>
      <c r="H4021" t="s">
        <v>3694</v>
      </c>
    </row>
    <row r="4022" spans="1:8" x14ac:dyDescent="0.35">
      <c r="A4022" t="s">
        <v>3368</v>
      </c>
      <c r="B4022" t="s">
        <v>3639</v>
      </c>
      <c r="C4022">
        <v>2</v>
      </c>
      <c r="D4022">
        <v>-223.30699999999999</v>
      </c>
      <c r="E4022" t="s">
        <v>3643</v>
      </c>
      <c r="F4022" t="s">
        <v>3664</v>
      </c>
      <c r="G4022" s="4">
        <v>1</v>
      </c>
      <c r="H4022" t="s">
        <v>3695</v>
      </c>
    </row>
    <row r="4023" spans="1:8" x14ac:dyDescent="0.35">
      <c r="A4023" t="s">
        <v>3368</v>
      </c>
      <c r="B4023" t="s">
        <v>3639</v>
      </c>
      <c r="C4023">
        <v>2</v>
      </c>
      <c r="D4023">
        <v>-223.238</v>
      </c>
      <c r="E4023" t="s">
        <v>3645</v>
      </c>
      <c r="F4023" t="s">
        <v>3650</v>
      </c>
      <c r="G4023" s="4">
        <v>4</v>
      </c>
      <c r="H4023" t="s">
        <v>3696</v>
      </c>
    </row>
    <row r="4024" spans="1:8" x14ac:dyDescent="0.35">
      <c r="A4024" t="s">
        <v>3368</v>
      </c>
      <c r="B4024" t="s">
        <v>3639</v>
      </c>
      <c r="C4024">
        <v>2</v>
      </c>
      <c r="D4024">
        <v>-221.69399999999999</v>
      </c>
      <c r="E4024" t="s">
        <v>3643</v>
      </c>
      <c r="F4024" t="s">
        <v>3657</v>
      </c>
      <c r="G4024" s="4">
        <v>4</v>
      </c>
      <c r="H4024" t="s">
        <v>3697</v>
      </c>
    </row>
    <row r="4025" spans="1:8" x14ac:dyDescent="0.35">
      <c r="A4025" t="s">
        <v>3368</v>
      </c>
      <c r="B4025" t="s">
        <v>3639</v>
      </c>
      <c r="C4025">
        <v>2</v>
      </c>
      <c r="D4025">
        <v>-220.56399999999999</v>
      </c>
      <c r="E4025" t="s">
        <v>3640</v>
      </c>
      <c r="F4025" t="s">
        <v>3659</v>
      </c>
      <c r="G4025" s="4">
        <v>3</v>
      </c>
      <c r="H4025" t="s">
        <v>3698</v>
      </c>
    </row>
    <row r="4026" spans="1:8" x14ac:dyDescent="0.35">
      <c r="A4026" t="s">
        <v>3368</v>
      </c>
      <c r="B4026" t="s">
        <v>3639</v>
      </c>
      <c r="C4026">
        <v>2</v>
      </c>
      <c r="D4026">
        <v>-215.32900000000001</v>
      </c>
      <c r="E4026" t="s">
        <v>3640</v>
      </c>
      <c r="F4026" t="s">
        <v>3641</v>
      </c>
      <c r="G4026" s="4">
        <v>2</v>
      </c>
      <c r="H4026" t="s">
        <v>3699</v>
      </c>
    </row>
    <row r="4027" spans="1:8" x14ac:dyDescent="0.35">
      <c r="A4027" t="s">
        <v>3368</v>
      </c>
      <c r="B4027" t="s">
        <v>3639</v>
      </c>
      <c r="C4027">
        <v>2</v>
      </c>
      <c r="D4027">
        <v>-214.33199999999999</v>
      </c>
      <c r="E4027" t="s">
        <v>3643</v>
      </c>
      <c r="F4027" t="s">
        <v>3644</v>
      </c>
      <c r="G4027" s="4">
        <v>2</v>
      </c>
      <c r="H4027" t="b">
        <v>1</v>
      </c>
    </row>
    <row r="4028" spans="1:8" x14ac:dyDescent="0.35">
      <c r="A4028" t="s">
        <v>3368</v>
      </c>
      <c r="B4028" t="s">
        <v>3639</v>
      </c>
      <c r="C4028">
        <v>2</v>
      </c>
      <c r="D4028">
        <v>-213.9</v>
      </c>
      <c r="E4028" t="s">
        <v>3640</v>
      </c>
      <c r="F4028" t="s">
        <v>3641</v>
      </c>
      <c r="G4028" s="4">
        <v>2</v>
      </c>
      <c r="H4028" t="s">
        <v>68</v>
      </c>
    </row>
    <row r="4029" spans="1:8" x14ac:dyDescent="0.35">
      <c r="A4029" t="s">
        <v>3368</v>
      </c>
      <c r="B4029" t="s">
        <v>3639</v>
      </c>
      <c r="C4029">
        <v>2</v>
      </c>
      <c r="D4029">
        <v>-207.101</v>
      </c>
      <c r="E4029" t="s">
        <v>3640</v>
      </c>
      <c r="F4029" t="s">
        <v>3641</v>
      </c>
      <c r="G4029" s="4">
        <v>2</v>
      </c>
      <c r="H4029" t="s">
        <v>3700</v>
      </c>
    </row>
    <row r="4030" spans="1:8" x14ac:dyDescent="0.35">
      <c r="A4030" t="s">
        <v>3368</v>
      </c>
      <c r="B4030" t="s">
        <v>3639</v>
      </c>
      <c r="C4030">
        <v>2</v>
      </c>
      <c r="D4030">
        <v>-202.31099999999901</v>
      </c>
      <c r="E4030" t="s">
        <v>3643</v>
      </c>
      <c r="F4030" t="s">
        <v>3662</v>
      </c>
      <c r="G4030" s="4">
        <v>3</v>
      </c>
      <c r="H4030" t="s">
        <v>3701</v>
      </c>
    </row>
    <row r="4031" spans="1:8" x14ac:dyDescent="0.35">
      <c r="A4031" t="s">
        <v>3368</v>
      </c>
      <c r="B4031" t="s">
        <v>3639</v>
      </c>
      <c r="C4031">
        <v>2</v>
      </c>
      <c r="D4031">
        <v>-198.88200000000001</v>
      </c>
      <c r="E4031" t="s">
        <v>3645</v>
      </c>
      <c r="F4031" t="s">
        <v>3653</v>
      </c>
      <c r="G4031" s="4">
        <v>3</v>
      </c>
      <c r="H4031" t="s">
        <v>3702</v>
      </c>
    </row>
    <row r="4032" spans="1:8" x14ac:dyDescent="0.35">
      <c r="A4032" t="s">
        <v>3368</v>
      </c>
      <c r="B4032" t="s">
        <v>3639</v>
      </c>
      <c r="C4032">
        <v>2</v>
      </c>
      <c r="D4032">
        <v>-198.505</v>
      </c>
      <c r="E4032" t="s">
        <v>3640</v>
      </c>
      <c r="F4032" t="s">
        <v>3659</v>
      </c>
      <c r="G4032" s="4">
        <v>3</v>
      </c>
      <c r="H4032" t="s">
        <v>3703</v>
      </c>
    </row>
    <row r="4033" spans="1:8" x14ac:dyDescent="0.35">
      <c r="A4033" t="s">
        <v>3368</v>
      </c>
      <c r="B4033" t="s">
        <v>3639</v>
      </c>
      <c r="C4033">
        <v>2</v>
      </c>
      <c r="D4033">
        <v>-197.75099999999901</v>
      </c>
      <c r="E4033" t="s">
        <v>3645</v>
      </c>
      <c r="F4033" t="s">
        <v>3646</v>
      </c>
      <c r="G4033" s="4">
        <v>1</v>
      </c>
      <c r="H4033" t="s">
        <v>3704</v>
      </c>
    </row>
    <row r="4034" spans="1:8" x14ac:dyDescent="0.35">
      <c r="A4034" t="s">
        <v>3368</v>
      </c>
      <c r="B4034" t="s">
        <v>3639</v>
      </c>
      <c r="C4034">
        <v>2</v>
      </c>
      <c r="D4034">
        <v>-197.39</v>
      </c>
      <c r="E4034" t="s">
        <v>3643</v>
      </c>
      <c r="F4034" t="s">
        <v>3662</v>
      </c>
      <c r="G4034" s="4">
        <v>3</v>
      </c>
      <c r="H4034" t="s">
        <v>3705</v>
      </c>
    </row>
    <row r="4035" spans="1:8" x14ac:dyDescent="0.35">
      <c r="A4035" t="s">
        <v>3368</v>
      </c>
      <c r="B4035" t="s">
        <v>3639</v>
      </c>
      <c r="C4035">
        <v>2</v>
      </c>
      <c r="D4035">
        <v>-195.703</v>
      </c>
      <c r="E4035" t="s">
        <v>3640</v>
      </c>
      <c r="F4035" t="s">
        <v>3641</v>
      </c>
      <c r="G4035" s="4">
        <v>2</v>
      </c>
      <c r="H4035" t="s">
        <v>3706</v>
      </c>
    </row>
    <row r="4036" spans="1:8" x14ac:dyDescent="0.35">
      <c r="A4036" t="s">
        <v>3368</v>
      </c>
      <c r="B4036" t="s">
        <v>3639</v>
      </c>
      <c r="C4036">
        <v>2</v>
      </c>
      <c r="D4036">
        <v>-195.66499999999999</v>
      </c>
      <c r="E4036" t="s">
        <v>3643</v>
      </c>
      <c r="F4036" t="s">
        <v>3657</v>
      </c>
      <c r="G4036" s="4">
        <v>4</v>
      </c>
      <c r="H4036" t="s">
        <v>3707</v>
      </c>
    </row>
    <row r="4037" spans="1:8" x14ac:dyDescent="0.35">
      <c r="A4037" t="s">
        <v>3368</v>
      </c>
      <c r="B4037" t="s">
        <v>3639</v>
      </c>
      <c r="C4037">
        <v>2</v>
      </c>
      <c r="D4037">
        <v>-194.64599999999999</v>
      </c>
      <c r="E4037" t="s">
        <v>3645</v>
      </c>
      <c r="F4037" t="s">
        <v>3646</v>
      </c>
      <c r="G4037" s="4">
        <v>1</v>
      </c>
      <c r="H4037" t="s">
        <v>3708</v>
      </c>
    </row>
    <row r="4038" spans="1:8" x14ac:dyDescent="0.35">
      <c r="A4038" t="s">
        <v>3368</v>
      </c>
      <c r="B4038" t="s">
        <v>3639</v>
      </c>
      <c r="C4038">
        <v>2</v>
      </c>
      <c r="D4038">
        <v>-191.48599999999999</v>
      </c>
      <c r="E4038" t="s">
        <v>3643</v>
      </c>
      <c r="F4038" t="s">
        <v>3662</v>
      </c>
      <c r="G4038" s="4">
        <v>3</v>
      </c>
      <c r="H4038" t="s">
        <v>3709</v>
      </c>
    </row>
    <row r="4039" spans="1:8" x14ac:dyDescent="0.35">
      <c r="A4039" t="s">
        <v>3368</v>
      </c>
      <c r="B4039" t="s">
        <v>3639</v>
      </c>
      <c r="C4039">
        <v>2</v>
      </c>
      <c r="D4039">
        <v>-188.45599999999999</v>
      </c>
      <c r="E4039" t="s">
        <v>3645</v>
      </c>
      <c r="F4039" t="s">
        <v>3655</v>
      </c>
      <c r="G4039" s="4">
        <v>2</v>
      </c>
      <c r="H4039" t="s">
        <v>3710</v>
      </c>
    </row>
    <row r="4040" spans="1:8" x14ac:dyDescent="0.35">
      <c r="A4040" t="s">
        <v>3368</v>
      </c>
      <c r="B4040" t="s">
        <v>3639</v>
      </c>
      <c r="C4040">
        <v>2</v>
      </c>
      <c r="D4040">
        <v>-185.184</v>
      </c>
      <c r="E4040" t="s">
        <v>3645</v>
      </c>
      <c r="F4040" t="s">
        <v>3653</v>
      </c>
      <c r="G4040" s="4">
        <v>3</v>
      </c>
      <c r="H4040" t="s">
        <v>3711</v>
      </c>
    </row>
    <row r="4041" spans="1:8" x14ac:dyDescent="0.35">
      <c r="A4041" t="s">
        <v>3368</v>
      </c>
      <c r="B4041" t="s">
        <v>3639</v>
      </c>
      <c r="C4041">
        <v>2</v>
      </c>
      <c r="D4041">
        <v>-184.50399999999999</v>
      </c>
      <c r="E4041" t="s">
        <v>3645</v>
      </c>
      <c r="F4041" t="s">
        <v>3646</v>
      </c>
      <c r="G4041" s="4">
        <v>1</v>
      </c>
      <c r="H4041" t="s">
        <v>3712</v>
      </c>
    </row>
    <row r="4042" spans="1:8" x14ac:dyDescent="0.35">
      <c r="A4042" t="s">
        <v>3368</v>
      </c>
      <c r="B4042" t="s">
        <v>3639</v>
      </c>
      <c r="C4042">
        <v>2</v>
      </c>
      <c r="D4042">
        <v>-182.31899999999999</v>
      </c>
      <c r="E4042" t="s">
        <v>3640</v>
      </c>
      <c r="F4042" t="s">
        <v>3648</v>
      </c>
      <c r="G4042" s="4">
        <v>1</v>
      </c>
      <c r="H4042" t="s">
        <v>3713</v>
      </c>
    </row>
    <row r="4043" spans="1:8" x14ac:dyDescent="0.35">
      <c r="A4043" t="s">
        <v>3368</v>
      </c>
      <c r="B4043" t="s">
        <v>3639</v>
      </c>
      <c r="C4043">
        <v>2</v>
      </c>
      <c r="D4043">
        <v>-173.22399999999999</v>
      </c>
      <c r="E4043" t="s">
        <v>3640</v>
      </c>
      <c r="F4043" t="s">
        <v>3641</v>
      </c>
      <c r="G4043" s="4">
        <v>2</v>
      </c>
      <c r="H4043" t="s">
        <v>3714</v>
      </c>
    </row>
    <row r="4044" spans="1:8" x14ac:dyDescent="0.35">
      <c r="A4044" t="s">
        <v>3368</v>
      </c>
      <c r="B4044" t="s">
        <v>3639</v>
      </c>
      <c r="C4044">
        <v>2</v>
      </c>
      <c r="D4044">
        <v>-172.239</v>
      </c>
      <c r="E4044" t="s">
        <v>3645</v>
      </c>
      <c r="F4044" t="s">
        <v>3650</v>
      </c>
      <c r="G4044" s="4">
        <v>4</v>
      </c>
      <c r="H4044" t="s">
        <v>3715</v>
      </c>
    </row>
    <row r="4045" spans="1:8" x14ac:dyDescent="0.35">
      <c r="A4045" t="s">
        <v>3368</v>
      </c>
      <c r="B4045" t="s">
        <v>3639</v>
      </c>
      <c r="C4045">
        <v>2</v>
      </c>
      <c r="D4045">
        <v>-171.869</v>
      </c>
      <c r="E4045" t="s">
        <v>3645</v>
      </c>
      <c r="F4045" t="s">
        <v>3646</v>
      </c>
      <c r="G4045" s="4">
        <v>1</v>
      </c>
      <c r="H4045" t="s">
        <v>3716</v>
      </c>
    </row>
    <row r="4046" spans="1:8" x14ac:dyDescent="0.35">
      <c r="A4046" t="s">
        <v>3368</v>
      </c>
      <c r="B4046" t="s">
        <v>3639</v>
      </c>
      <c r="C4046">
        <v>2</v>
      </c>
      <c r="D4046">
        <v>-162.84299999999999</v>
      </c>
      <c r="E4046" t="s">
        <v>3640</v>
      </c>
      <c r="F4046" t="s">
        <v>3641</v>
      </c>
      <c r="G4046" s="4">
        <v>2</v>
      </c>
      <c r="H4046" t="s">
        <v>3717</v>
      </c>
    </row>
    <row r="4047" spans="1:8" x14ac:dyDescent="0.35">
      <c r="A4047" t="s">
        <v>3368</v>
      </c>
      <c r="B4047" t="s">
        <v>3639</v>
      </c>
      <c r="C4047">
        <v>2</v>
      </c>
      <c r="D4047">
        <v>-161.262</v>
      </c>
      <c r="E4047" t="s">
        <v>3645</v>
      </c>
      <c r="F4047" t="s">
        <v>3646</v>
      </c>
      <c r="G4047" s="4">
        <v>1</v>
      </c>
      <c r="H4047" t="s">
        <v>3718</v>
      </c>
    </row>
    <row r="4048" spans="1:8" x14ac:dyDescent="0.35">
      <c r="A4048" t="s">
        <v>3368</v>
      </c>
      <c r="B4048" t="s">
        <v>3639</v>
      </c>
      <c r="C4048">
        <v>2</v>
      </c>
      <c r="D4048">
        <v>-153.95099999999999</v>
      </c>
      <c r="E4048" t="s">
        <v>3645</v>
      </c>
      <c r="F4048" t="s">
        <v>3646</v>
      </c>
      <c r="G4048" s="4">
        <v>1</v>
      </c>
      <c r="H4048" t="s">
        <v>3719</v>
      </c>
    </row>
    <row r="4049" spans="1:8" x14ac:dyDescent="0.35">
      <c r="A4049" t="s">
        <v>3368</v>
      </c>
      <c r="B4049" t="s">
        <v>3639</v>
      </c>
      <c r="C4049">
        <v>2</v>
      </c>
      <c r="D4049">
        <v>-146.21600000000001</v>
      </c>
      <c r="E4049" t="s">
        <v>3640</v>
      </c>
      <c r="F4049" t="s">
        <v>3641</v>
      </c>
      <c r="G4049" s="4">
        <v>2</v>
      </c>
      <c r="H4049" t="s">
        <v>3720</v>
      </c>
    </row>
    <row r="4050" spans="1:8" x14ac:dyDescent="0.35">
      <c r="A4050" t="s">
        <v>3368</v>
      </c>
      <c r="B4050" t="s">
        <v>3639</v>
      </c>
      <c r="C4050">
        <v>2</v>
      </c>
      <c r="D4050">
        <v>-144.81100000000001</v>
      </c>
      <c r="E4050" t="s">
        <v>3645</v>
      </c>
      <c r="F4050" t="s">
        <v>3653</v>
      </c>
      <c r="G4050" s="4">
        <v>3</v>
      </c>
      <c r="H4050" t="s">
        <v>3721</v>
      </c>
    </row>
    <row r="4051" spans="1:8" x14ac:dyDescent="0.35">
      <c r="A4051" t="s">
        <v>3368</v>
      </c>
      <c r="B4051" t="s">
        <v>3639</v>
      </c>
      <c r="C4051">
        <v>2</v>
      </c>
      <c r="D4051">
        <v>-141.614</v>
      </c>
      <c r="E4051" t="s">
        <v>3640</v>
      </c>
      <c r="F4051" t="s">
        <v>3641</v>
      </c>
      <c r="G4051" s="4">
        <v>2</v>
      </c>
      <c r="H4051" t="s">
        <v>3722</v>
      </c>
    </row>
    <row r="4052" spans="1:8" x14ac:dyDescent="0.35">
      <c r="A4052" t="s">
        <v>3368</v>
      </c>
      <c r="B4052" t="s">
        <v>3639</v>
      </c>
      <c r="C4052">
        <v>2</v>
      </c>
      <c r="D4052">
        <v>-139.31100000000001</v>
      </c>
      <c r="E4052" t="s">
        <v>3640</v>
      </c>
      <c r="F4052" t="s">
        <v>3641</v>
      </c>
      <c r="G4052" s="4">
        <v>2</v>
      </c>
      <c r="H4052" t="s">
        <v>3723</v>
      </c>
    </row>
    <row r="4053" spans="1:8" x14ac:dyDescent="0.35">
      <c r="A4053" t="s">
        <v>3368</v>
      </c>
      <c r="B4053" t="s">
        <v>3639</v>
      </c>
      <c r="C4053">
        <v>2</v>
      </c>
      <c r="D4053">
        <v>-136.23599999999999</v>
      </c>
      <c r="E4053" t="s">
        <v>3640</v>
      </c>
      <c r="F4053" t="s">
        <v>3659</v>
      </c>
      <c r="G4053" s="4">
        <v>3</v>
      </c>
      <c r="H4053" t="s">
        <v>1966</v>
      </c>
    </row>
    <row r="4054" spans="1:8" x14ac:dyDescent="0.35">
      <c r="A4054" t="s">
        <v>3368</v>
      </c>
      <c r="B4054" t="s">
        <v>3639</v>
      </c>
      <c r="C4054">
        <v>2</v>
      </c>
      <c r="D4054">
        <v>-131.315</v>
      </c>
      <c r="E4054" t="s">
        <v>3645</v>
      </c>
      <c r="F4054" t="s">
        <v>3655</v>
      </c>
      <c r="G4054" s="4">
        <v>2</v>
      </c>
      <c r="H4054" t="s">
        <v>3724</v>
      </c>
    </row>
    <row r="4055" spans="1:8" x14ac:dyDescent="0.35">
      <c r="A4055" t="s">
        <v>3368</v>
      </c>
      <c r="B4055" t="s">
        <v>3639</v>
      </c>
      <c r="C4055">
        <v>2</v>
      </c>
      <c r="D4055">
        <v>-128.643</v>
      </c>
      <c r="E4055" t="s">
        <v>3645</v>
      </c>
      <c r="F4055" t="s">
        <v>3646</v>
      </c>
      <c r="G4055" s="4">
        <v>1</v>
      </c>
      <c r="H4055" t="s">
        <v>3725</v>
      </c>
    </row>
    <row r="4056" spans="1:8" x14ac:dyDescent="0.35">
      <c r="A4056" t="s">
        <v>3368</v>
      </c>
      <c r="B4056" t="s">
        <v>3639</v>
      </c>
      <c r="C4056">
        <v>2</v>
      </c>
      <c r="D4056">
        <v>-122.17100000000001</v>
      </c>
      <c r="E4056" t="s">
        <v>3645</v>
      </c>
      <c r="F4056" t="s">
        <v>3650</v>
      </c>
      <c r="G4056" s="4">
        <v>4</v>
      </c>
      <c r="H4056" t="s">
        <v>1310</v>
      </c>
    </row>
    <row r="4057" spans="1:8" x14ac:dyDescent="0.35">
      <c r="A4057" t="s">
        <v>3368</v>
      </c>
      <c r="B4057" t="s">
        <v>3639</v>
      </c>
      <c r="C4057">
        <v>2</v>
      </c>
      <c r="D4057">
        <v>-116.09</v>
      </c>
      <c r="E4057" t="s">
        <v>3645</v>
      </c>
      <c r="F4057" t="s">
        <v>3646</v>
      </c>
      <c r="G4057" s="4">
        <v>1</v>
      </c>
      <c r="H4057" t="s">
        <v>3726</v>
      </c>
    </row>
    <row r="4058" spans="1:8" x14ac:dyDescent="0.35">
      <c r="A4058" t="s">
        <v>3368</v>
      </c>
      <c r="B4058" t="s">
        <v>3639</v>
      </c>
      <c r="C4058">
        <v>2</v>
      </c>
      <c r="D4058">
        <v>-114.61199999999999</v>
      </c>
      <c r="E4058" t="s">
        <v>3640</v>
      </c>
      <c r="F4058" t="s">
        <v>3659</v>
      </c>
      <c r="G4058" s="4">
        <v>3</v>
      </c>
      <c r="H4058" t="s">
        <v>3727</v>
      </c>
    </row>
    <row r="4059" spans="1:8" x14ac:dyDescent="0.35">
      <c r="A4059" t="s">
        <v>3368</v>
      </c>
      <c r="B4059" t="s">
        <v>3639</v>
      </c>
      <c r="C4059">
        <v>2</v>
      </c>
      <c r="D4059">
        <v>-112.456</v>
      </c>
      <c r="E4059" t="s">
        <v>3645</v>
      </c>
      <c r="F4059" t="s">
        <v>3650</v>
      </c>
      <c r="G4059" s="4">
        <v>4</v>
      </c>
      <c r="H4059" t="s">
        <v>3728</v>
      </c>
    </row>
    <row r="4060" spans="1:8" x14ac:dyDescent="0.35">
      <c r="A4060" t="s">
        <v>3368</v>
      </c>
      <c r="B4060" t="s">
        <v>3639</v>
      </c>
      <c r="C4060">
        <v>2</v>
      </c>
      <c r="D4060">
        <v>-104.045</v>
      </c>
      <c r="E4060" t="s">
        <v>3640</v>
      </c>
      <c r="F4060" t="s">
        <v>3641</v>
      </c>
      <c r="G4060" s="4">
        <v>2</v>
      </c>
      <c r="H4060" t="s">
        <v>3729</v>
      </c>
    </row>
    <row r="4061" spans="1:8" x14ac:dyDescent="0.35">
      <c r="A4061" t="s">
        <v>3368</v>
      </c>
      <c r="B4061" t="s">
        <v>3639</v>
      </c>
      <c r="C4061">
        <v>2</v>
      </c>
      <c r="D4061">
        <v>-103.794</v>
      </c>
      <c r="E4061" t="s">
        <v>3643</v>
      </c>
      <c r="F4061" t="s">
        <v>3657</v>
      </c>
      <c r="G4061" s="4">
        <v>4</v>
      </c>
      <c r="H4061" t="s">
        <v>3730</v>
      </c>
    </row>
    <row r="4062" spans="1:8" x14ac:dyDescent="0.35">
      <c r="A4062" t="s">
        <v>3368</v>
      </c>
      <c r="B4062" t="s">
        <v>3639</v>
      </c>
      <c r="C4062">
        <v>2</v>
      </c>
      <c r="D4062">
        <v>-99.177000000000007</v>
      </c>
      <c r="E4062" t="s">
        <v>3645</v>
      </c>
      <c r="F4062" t="s">
        <v>3646</v>
      </c>
      <c r="G4062" s="4">
        <v>1</v>
      </c>
      <c r="H4062" t="s">
        <v>3731</v>
      </c>
    </row>
    <row r="4063" spans="1:8" x14ac:dyDescent="0.35">
      <c r="A4063" t="s">
        <v>3368</v>
      </c>
      <c r="B4063" t="s">
        <v>3639</v>
      </c>
      <c r="C4063">
        <v>2</v>
      </c>
      <c r="D4063">
        <v>-97.757999999999996</v>
      </c>
      <c r="E4063" t="s">
        <v>3640</v>
      </c>
      <c r="F4063" t="s">
        <v>3659</v>
      </c>
      <c r="G4063" s="4">
        <v>3</v>
      </c>
      <c r="H4063" t="s">
        <v>3732</v>
      </c>
    </row>
    <row r="4064" spans="1:8" x14ac:dyDescent="0.35">
      <c r="A4064" t="s">
        <v>3368</v>
      </c>
      <c r="B4064" t="s">
        <v>3639</v>
      </c>
      <c r="C4064">
        <v>2</v>
      </c>
      <c r="D4064">
        <v>-96.317999999999998</v>
      </c>
      <c r="E4064" t="s">
        <v>3645</v>
      </c>
      <c r="F4064" t="s">
        <v>3655</v>
      </c>
      <c r="G4064" s="4">
        <v>2</v>
      </c>
      <c r="H4064" t="s">
        <v>3733</v>
      </c>
    </row>
    <row r="4065" spans="1:8" x14ac:dyDescent="0.35">
      <c r="A4065" t="s">
        <v>3368</v>
      </c>
      <c r="B4065" t="s">
        <v>3639</v>
      </c>
      <c r="C4065">
        <v>2</v>
      </c>
      <c r="D4065">
        <v>-93.227999999999994</v>
      </c>
      <c r="E4065" t="s">
        <v>3643</v>
      </c>
      <c r="F4065" t="s">
        <v>3644</v>
      </c>
      <c r="G4065" s="4">
        <v>2</v>
      </c>
      <c r="H4065" t="s">
        <v>3734</v>
      </c>
    </row>
    <row r="4066" spans="1:8" x14ac:dyDescent="0.35">
      <c r="A4066" t="s">
        <v>3368</v>
      </c>
      <c r="B4066" t="s">
        <v>3639</v>
      </c>
      <c r="C4066">
        <v>2</v>
      </c>
      <c r="D4066">
        <v>-90.247</v>
      </c>
      <c r="E4066" t="s">
        <v>3645</v>
      </c>
      <c r="F4066" t="s">
        <v>3646</v>
      </c>
      <c r="G4066" s="4">
        <v>1</v>
      </c>
      <c r="H4066" t="s">
        <v>3735</v>
      </c>
    </row>
    <row r="4067" spans="1:8" x14ac:dyDescent="0.35">
      <c r="A4067" t="s">
        <v>3368</v>
      </c>
      <c r="B4067" t="s">
        <v>3639</v>
      </c>
      <c r="C4067">
        <v>2</v>
      </c>
      <c r="D4067">
        <v>-86.643999999999906</v>
      </c>
      <c r="E4067" t="s">
        <v>3640</v>
      </c>
      <c r="F4067" t="s">
        <v>3648</v>
      </c>
      <c r="G4067" s="4">
        <v>1</v>
      </c>
      <c r="H4067" t="s">
        <v>3736</v>
      </c>
    </row>
    <row r="4068" spans="1:8" x14ac:dyDescent="0.35">
      <c r="A4068" t="s">
        <v>3368</v>
      </c>
      <c r="B4068" t="s">
        <v>3639</v>
      </c>
      <c r="C4068">
        <v>2</v>
      </c>
      <c r="D4068">
        <v>-80.903999999999996</v>
      </c>
      <c r="E4068" t="s">
        <v>3645</v>
      </c>
      <c r="F4068" t="s">
        <v>3650</v>
      </c>
      <c r="G4068" s="4">
        <v>4</v>
      </c>
      <c r="H4068" t="s">
        <v>3737</v>
      </c>
    </row>
    <row r="4069" spans="1:8" x14ac:dyDescent="0.35">
      <c r="A4069" t="s">
        <v>3368</v>
      </c>
      <c r="B4069" t="s">
        <v>3639</v>
      </c>
      <c r="C4069">
        <v>2</v>
      </c>
      <c r="D4069">
        <v>-68.622</v>
      </c>
      <c r="E4069" t="s">
        <v>3640</v>
      </c>
      <c r="F4069" t="s">
        <v>3641</v>
      </c>
      <c r="G4069" s="4">
        <v>2</v>
      </c>
      <c r="H4069" t="s">
        <v>3738</v>
      </c>
    </row>
    <row r="4070" spans="1:8" x14ac:dyDescent="0.35">
      <c r="A4070" t="s">
        <v>3368</v>
      </c>
      <c r="B4070" t="s">
        <v>3639</v>
      </c>
      <c r="C4070">
        <v>2</v>
      </c>
      <c r="D4070">
        <v>-67.863999999999905</v>
      </c>
      <c r="E4070" t="s">
        <v>3645</v>
      </c>
      <c r="F4070" t="s">
        <v>3653</v>
      </c>
      <c r="G4070" s="4">
        <v>3</v>
      </c>
      <c r="H4070" t="s">
        <v>3739</v>
      </c>
    </row>
    <row r="4071" spans="1:8" x14ac:dyDescent="0.35">
      <c r="A4071" t="s">
        <v>3368</v>
      </c>
      <c r="B4071" t="s">
        <v>3639</v>
      </c>
      <c r="C4071">
        <v>2</v>
      </c>
      <c r="D4071">
        <v>-67.311000000000007</v>
      </c>
      <c r="E4071" t="s">
        <v>3645</v>
      </c>
      <c r="F4071" t="s">
        <v>3646</v>
      </c>
      <c r="G4071" s="4">
        <v>1</v>
      </c>
      <c r="H4071" t="s">
        <v>3740</v>
      </c>
    </row>
    <row r="4072" spans="1:8" x14ac:dyDescent="0.35">
      <c r="A4072" t="s">
        <v>3368</v>
      </c>
      <c r="B4072" t="s">
        <v>3639</v>
      </c>
      <c r="C4072">
        <v>2</v>
      </c>
      <c r="D4072">
        <v>-67.03</v>
      </c>
      <c r="E4072" t="s">
        <v>3643</v>
      </c>
      <c r="F4072" t="s">
        <v>3657</v>
      </c>
      <c r="G4072" s="4">
        <v>4</v>
      </c>
      <c r="H4072" t="s">
        <v>3741</v>
      </c>
    </row>
    <row r="4073" spans="1:8" x14ac:dyDescent="0.35">
      <c r="A4073" t="s">
        <v>3368</v>
      </c>
      <c r="B4073" t="s">
        <v>3639</v>
      </c>
      <c r="C4073">
        <v>2</v>
      </c>
      <c r="D4073">
        <v>-66.81</v>
      </c>
      <c r="E4073" t="s">
        <v>3640</v>
      </c>
      <c r="F4073" t="s">
        <v>3659</v>
      </c>
      <c r="G4073" s="4">
        <v>3</v>
      </c>
      <c r="H4073" t="s">
        <v>3742</v>
      </c>
    </row>
    <row r="4074" spans="1:8" x14ac:dyDescent="0.35">
      <c r="A4074" t="s">
        <v>3368</v>
      </c>
      <c r="B4074" t="s">
        <v>3639</v>
      </c>
      <c r="C4074">
        <v>2</v>
      </c>
      <c r="D4074">
        <v>-63.491</v>
      </c>
      <c r="E4074" t="s">
        <v>3643</v>
      </c>
      <c r="F4074" t="s">
        <v>3662</v>
      </c>
      <c r="G4074" s="4">
        <v>3</v>
      </c>
      <c r="H4074" t="s">
        <v>3743</v>
      </c>
    </row>
    <row r="4075" spans="1:8" x14ac:dyDescent="0.35">
      <c r="A4075" t="s">
        <v>3368</v>
      </c>
      <c r="B4075" t="s">
        <v>3639</v>
      </c>
      <c r="C4075">
        <v>2</v>
      </c>
      <c r="D4075">
        <v>-62.698</v>
      </c>
      <c r="E4075" t="s">
        <v>3645</v>
      </c>
      <c r="F4075" t="s">
        <v>3650</v>
      </c>
      <c r="G4075" s="4">
        <v>4</v>
      </c>
      <c r="H4075" t="s">
        <v>3744</v>
      </c>
    </row>
    <row r="4076" spans="1:8" x14ac:dyDescent="0.35">
      <c r="A4076" t="s">
        <v>3368</v>
      </c>
      <c r="B4076" t="s">
        <v>3639</v>
      </c>
      <c r="C4076">
        <v>2</v>
      </c>
      <c r="D4076">
        <v>-57.988999999999997</v>
      </c>
      <c r="E4076" t="s">
        <v>3645</v>
      </c>
      <c r="F4076" t="s">
        <v>3646</v>
      </c>
      <c r="G4076" s="4">
        <v>1</v>
      </c>
      <c r="H4076" t="s">
        <v>3745</v>
      </c>
    </row>
    <row r="4077" spans="1:8" x14ac:dyDescent="0.35">
      <c r="A4077" t="s">
        <v>3368</v>
      </c>
      <c r="B4077" t="s">
        <v>3639</v>
      </c>
      <c r="C4077">
        <v>2</v>
      </c>
      <c r="D4077">
        <v>-57.893999999999998</v>
      </c>
      <c r="E4077" t="s">
        <v>3640</v>
      </c>
      <c r="F4077" t="s">
        <v>3659</v>
      </c>
      <c r="G4077" s="4">
        <v>3</v>
      </c>
      <c r="H4077" t="s">
        <v>3746</v>
      </c>
    </row>
    <row r="4078" spans="1:8" x14ac:dyDescent="0.35">
      <c r="A4078" t="s">
        <v>3368</v>
      </c>
      <c r="B4078" t="s">
        <v>3639</v>
      </c>
      <c r="C4078">
        <v>2</v>
      </c>
      <c r="D4078">
        <v>-48.744</v>
      </c>
      <c r="E4078" t="s">
        <v>3645</v>
      </c>
      <c r="F4078" t="s">
        <v>3655</v>
      </c>
      <c r="G4078" s="4">
        <v>2</v>
      </c>
      <c r="H4078" t="s">
        <v>3747</v>
      </c>
    </row>
    <row r="4079" spans="1:8" x14ac:dyDescent="0.35">
      <c r="A4079" t="s">
        <v>3368</v>
      </c>
      <c r="B4079" t="s">
        <v>3639</v>
      </c>
      <c r="C4079">
        <v>2</v>
      </c>
      <c r="D4079">
        <v>-45.371000000000002</v>
      </c>
      <c r="E4079" t="s">
        <v>3640</v>
      </c>
      <c r="F4079" t="s">
        <v>3641</v>
      </c>
      <c r="G4079" s="4">
        <v>2</v>
      </c>
      <c r="H4079" t="s">
        <v>3748</v>
      </c>
    </row>
    <row r="4080" spans="1:8" x14ac:dyDescent="0.35">
      <c r="A4080" t="s">
        <v>3368</v>
      </c>
      <c r="B4080" t="s">
        <v>3639</v>
      </c>
      <c r="C4080">
        <v>2</v>
      </c>
      <c r="D4080">
        <v>-40.713999999999999</v>
      </c>
      <c r="E4080" t="s">
        <v>3645</v>
      </c>
      <c r="F4080" t="s">
        <v>3653</v>
      </c>
      <c r="G4080" s="4">
        <v>3</v>
      </c>
      <c r="H4080" t="s">
        <v>3749</v>
      </c>
    </row>
    <row r="4081" spans="1:8" x14ac:dyDescent="0.35">
      <c r="A4081" t="s">
        <v>3368</v>
      </c>
      <c r="B4081" t="s">
        <v>3639</v>
      </c>
      <c r="C4081">
        <v>2</v>
      </c>
      <c r="D4081">
        <v>-33.819000000000003</v>
      </c>
      <c r="E4081" t="s">
        <v>3645</v>
      </c>
      <c r="F4081" t="s">
        <v>3646</v>
      </c>
      <c r="G4081" s="4">
        <v>1</v>
      </c>
      <c r="H4081" t="s">
        <v>3750</v>
      </c>
    </row>
    <row r="4082" spans="1:8" x14ac:dyDescent="0.35">
      <c r="A4082" t="s">
        <v>3368</v>
      </c>
      <c r="B4082" t="s">
        <v>3639</v>
      </c>
      <c r="C4082">
        <v>2</v>
      </c>
      <c r="D4082">
        <v>-33.74</v>
      </c>
      <c r="E4082" t="s">
        <v>3640</v>
      </c>
      <c r="F4082" t="s">
        <v>3648</v>
      </c>
      <c r="G4082" s="4">
        <v>1</v>
      </c>
      <c r="H4082" t="s">
        <v>3751</v>
      </c>
    </row>
    <row r="4083" spans="1:8" x14ac:dyDescent="0.35">
      <c r="A4083" t="s">
        <v>3368</v>
      </c>
      <c r="B4083" t="s">
        <v>3639</v>
      </c>
      <c r="C4083">
        <v>2</v>
      </c>
      <c r="D4083">
        <v>-29.577999999999999</v>
      </c>
      <c r="E4083" t="s">
        <v>3640</v>
      </c>
      <c r="F4083" t="s">
        <v>3659</v>
      </c>
      <c r="G4083" s="4">
        <v>3</v>
      </c>
      <c r="H4083" t="s">
        <v>3752</v>
      </c>
    </row>
    <row r="4084" spans="1:8" x14ac:dyDescent="0.35">
      <c r="A4084" t="s">
        <v>3368</v>
      </c>
      <c r="B4084" t="s">
        <v>3639</v>
      </c>
      <c r="C4084">
        <v>2</v>
      </c>
      <c r="D4084">
        <v>-29.01</v>
      </c>
      <c r="E4084" t="s">
        <v>3645</v>
      </c>
      <c r="F4084" t="s">
        <v>3653</v>
      </c>
      <c r="G4084" s="4">
        <v>3</v>
      </c>
      <c r="H4084" t="s">
        <v>3753</v>
      </c>
    </row>
    <row r="4085" spans="1:8" x14ac:dyDescent="0.35">
      <c r="A4085" t="s">
        <v>3368</v>
      </c>
      <c r="B4085" t="s">
        <v>3639</v>
      </c>
      <c r="C4085">
        <v>2</v>
      </c>
      <c r="D4085">
        <v>-24.87</v>
      </c>
      <c r="E4085" t="s">
        <v>3640</v>
      </c>
      <c r="F4085" t="s">
        <v>3641</v>
      </c>
      <c r="G4085" s="4">
        <v>2</v>
      </c>
      <c r="H4085" t="s">
        <v>3754</v>
      </c>
    </row>
    <row r="4086" spans="1:8" x14ac:dyDescent="0.35">
      <c r="A4086" t="s">
        <v>3368</v>
      </c>
      <c r="B4086" t="s">
        <v>3639</v>
      </c>
      <c r="C4086">
        <v>2</v>
      </c>
      <c r="D4086">
        <v>19.445999999999898</v>
      </c>
      <c r="E4086" t="s">
        <v>3645</v>
      </c>
      <c r="F4086" t="s">
        <v>3650</v>
      </c>
      <c r="G4086" s="4">
        <v>4</v>
      </c>
      <c r="H4086" t="s">
        <v>3755</v>
      </c>
    </row>
    <row r="4087" spans="1:8" x14ac:dyDescent="0.35">
      <c r="A4087" t="s">
        <v>3368</v>
      </c>
      <c r="B4087" t="s">
        <v>3639</v>
      </c>
      <c r="C4087">
        <v>2</v>
      </c>
      <c r="D4087">
        <v>78.120999999999995</v>
      </c>
      <c r="E4087" t="s">
        <v>3645</v>
      </c>
      <c r="F4087" t="s">
        <v>3646</v>
      </c>
      <c r="G4087" s="4">
        <v>1</v>
      </c>
      <c r="H4087" t="s">
        <v>3756</v>
      </c>
    </row>
    <row r="4088" spans="1:8" x14ac:dyDescent="0.35">
      <c r="A4088" t="s">
        <v>3368</v>
      </c>
      <c r="B4088" t="s">
        <v>3639</v>
      </c>
      <c r="C4088">
        <v>2</v>
      </c>
      <c r="D4088">
        <v>98.341999999999999</v>
      </c>
      <c r="E4088" t="s">
        <v>3645</v>
      </c>
      <c r="F4088" t="s">
        <v>3650</v>
      </c>
      <c r="G4088" s="4">
        <v>4</v>
      </c>
      <c r="H4088" t="s">
        <v>3757</v>
      </c>
    </row>
    <row r="4089" spans="1:8" x14ac:dyDescent="0.35">
      <c r="A4089" t="s">
        <v>3368</v>
      </c>
      <c r="B4089" t="s">
        <v>3639</v>
      </c>
      <c r="C4089">
        <v>2</v>
      </c>
      <c r="D4089">
        <v>114.60299999999999</v>
      </c>
      <c r="E4089" t="s">
        <v>3645</v>
      </c>
      <c r="F4089" t="s">
        <v>3646</v>
      </c>
      <c r="G4089" s="4">
        <v>1</v>
      </c>
      <c r="H4089" t="s">
        <v>542</v>
      </c>
    </row>
    <row r="4090" spans="1:8" x14ac:dyDescent="0.35">
      <c r="A4090" t="s">
        <v>3368</v>
      </c>
      <c r="B4090" t="s">
        <v>3639</v>
      </c>
      <c r="C4090">
        <v>2</v>
      </c>
      <c r="D4090">
        <v>128.63800000000001</v>
      </c>
      <c r="E4090" t="s">
        <v>3645</v>
      </c>
      <c r="F4090" t="s">
        <v>3653</v>
      </c>
      <c r="G4090" s="4">
        <v>3</v>
      </c>
      <c r="H4090" t="s">
        <v>3758</v>
      </c>
    </row>
    <row r="4091" spans="1:8" x14ac:dyDescent="0.35">
      <c r="A4091" t="s">
        <v>3368</v>
      </c>
      <c r="B4091" t="s">
        <v>3639</v>
      </c>
      <c r="C4091">
        <v>2</v>
      </c>
      <c r="D4091">
        <v>138.79399999999899</v>
      </c>
      <c r="E4091" t="s">
        <v>3645</v>
      </c>
      <c r="F4091" t="s">
        <v>3646</v>
      </c>
      <c r="G4091" s="4">
        <v>1</v>
      </c>
      <c r="H4091" t="s">
        <v>914</v>
      </c>
    </row>
    <row r="4092" spans="1:8" x14ac:dyDescent="0.35">
      <c r="A4092" t="s">
        <v>3368</v>
      </c>
      <c r="B4092" t="s">
        <v>3639</v>
      </c>
      <c r="C4092">
        <v>2</v>
      </c>
      <c r="D4092">
        <v>149.929</v>
      </c>
      <c r="E4092" t="s">
        <v>3645</v>
      </c>
      <c r="F4092" t="s">
        <v>3646</v>
      </c>
      <c r="G4092" s="4">
        <v>1</v>
      </c>
      <c r="H4092" t="s">
        <v>3759</v>
      </c>
    </row>
    <row r="4093" spans="1:8" x14ac:dyDescent="0.35">
      <c r="A4093" t="s">
        <v>3368</v>
      </c>
      <c r="B4093" t="s">
        <v>3639</v>
      </c>
      <c r="C4093">
        <v>2</v>
      </c>
      <c r="D4093">
        <v>150.47</v>
      </c>
      <c r="E4093" t="s">
        <v>3645</v>
      </c>
      <c r="F4093" t="s">
        <v>3650</v>
      </c>
      <c r="G4093" s="4">
        <v>4</v>
      </c>
      <c r="H4093" t="s">
        <v>3760</v>
      </c>
    </row>
    <row r="4094" spans="1:8" x14ac:dyDescent="0.35">
      <c r="A4094" t="s">
        <v>3368</v>
      </c>
      <c r="B4094" t="s">
        <v>3639</v>
      </c>
      <c r="C4094">
        <v>2</v>
      </c>
      <c r="D4094">
        <v>156.86000000000001</v>
      </c>
      <c r="E4094" t="s">
        <v>3640</v>
      </c>
      <c r="F4094" t="s">
        <v>3659</v>
      </c>
      <c r="G4094" s="4">
        <v>3</v>
      </c>
      <c r="H4094" t="s">
        <v>3761</v>
      </c>
    </row>
    <row r="4095" spans="1:8" x14ac:dyDescent="0.35">
      <c r="A4095" t="s">
        <v>3368</v>
      </c>
      <c r="B4095" t="s">
        <v>3639</v>
      </c>
      <c r="C4095">
        <v>2</v>
      </c>
      <c r="D4095">
        <v>160.41399999999999</v>
      </c>
      <c r="E4095" t="s">
        <v>3645</v>
      </c>
      <c r="F4095" t="s">
        <v>3650</v>
      </c>
      <c r="G4095" s="4">
        <v>4</v>
      </c>
      <c r="H4095" t="s">
        <v>3762</v>
      </c>
    </row>
    <row r="4096" spans="1:8" x14ac:dyDescent="0.35">
      <c r="A4096" t="s">
        <v>3368</v>
      </c>
      <c r="B4096" t="s">
        <v>3639</v>
      </c>
      <c r="C4096">
        <v>2</v>
      </c>
      <c r="D4096">
        <v>165.87299999999999</v>
      </c>
      <c r="E4096" t="s">
        <v>3645</v>
      </c>
      <c r="F4096" t="s">
        <v>3653</v>
      </c>
      <c r="G4096" s="4">
        <v>3</v>
      </c>
      <c r="H4096" t="s">
        <v>3763</v>
      </c>
    </row>
    <row r="4097" spans="1:8" x14ac:dyDescent="0.35">
      <c r="A4097" t="s">
        <v>3368</v>
      </c>
      <c r="B4097" t="s">
        <v>3639</v>
      </c>
      <c r="C4097">
        <v>2</v>
      </c>
      <c r="D4097">
        <v>175.18799999999999</v>
      </c>
      <c r="E4097" t="s">
        <v>3640</v>
      </c>
      <c r="F4097" t="s">
        <v>3659</v>
      </c>
      <c r="G4097" s="4">
        <v>3</v>
      </c>
      <c r="H4097" t="s">
        <v>3764</v>
      </c>
    </row>
    <row r="4098" spans="1:8" x14ac:dyDescent="0.35">
      <c r="A4098" t="s">
        <v>3368</v>
      </c>
      <c r="B4098" t="s">
        <v>3639</v>
      </c>
      <c r="C4098">
        <v>2</v>
      </c>
      <c r="D4098">
        <v>206.15</v>
      </c>
      <c r="E4098" t="s">
        <v>3645</v>
      </c>
      <c r="F4098" t="s">
        <v>3650</v>
      </c>
      <c r="G4098" s="4">
        <v>4</v>
      </c>
      <c r="H4098" t="s">
        <v>3765</v>
      </c>
    </row>
    <row r="4099" spans="1:8" x14ac:dyDescent="0.35">
      <c r="A4099" t="s">
        <v>3368</v>
      </c>
      <c r="B4099" t="s">
        <v>3639</v>
      </c>
      <c r="C4099">
        <v>2</v>
      </c>
      <c r="D4099">
        <v>228.91399999999999</v>
      </c>
      <c r="E4099" t="s">
        <v>3640</v>
      </c>
      <c r="F4099" t="s">
        <v>3641</v>
      </c>
      <c r="G4099" s="4">
        <v>2</v>
      </c>
      <c r="H4099" t="s">
        <v>3766</v>
      </c>
    </row>
    <row r="4100" spans="1:8" x14ac:dyDescent="0.35">
      <c r="A4100" t="s">
        <v>3368</v>
      </c>
      <c r="B4100" t="s">
        <v>3639</v>
      </c>
      <c r="C4100">
        <v>2</v>
      </c>
      <c r="D4100">
        <v>233.553</v>
      </c>
      <c r="E4100" t="s">
        <v>3640</v>
      </c>
      <c r="F4100" t="s">
        <v>3648</v>
      </c>
      <c r="G4100" s="4">
        <v>1</v>
      </c>
      <c r="H4100" t="s">
        <v>3767</v>
      </c>
    </row>
    <row r="4101" spans="1:8" x14ac:dyDescent="0.35">
      <c r="A4101" t="s">
        <v>3368</v>
      </c>
      <c r="B4101" t="s">
        <v>3639</v>
      </c>
      <c r="C4101">
        <v>2</v>
      </c>
      <c r="D4101">
        <v>235.804</v>
      </c>
      <c r="E4101" t="s">
        <v>3640</v>
      </c>
      <c r="F4101" t="s">
        <v>3659</v>
      </c>
      <c r="G4101" s="4">
        <v>3</v>
      </c>
      <c r="H4101" t="s">
        <v>3768</v>
      </c>
    </row>
    <row r="4102" spans="1:8" x14ac:dyDescent="0.35">
      <c r="A4102" t="s">
        <v>3368</v>
      </c>
      <c r="B4102" t="s">
        <v>3639</v>
      </c>
      <c r="C4102">
        <v>2</v>
      </c>
      <c r="D4102">
        <v>236.73</v>
      </c>
      <c r="E4102" t="s">
        <v>3640</v>
      </c>
      <c r="F4102" t="s">
        <v>3641</v>
      </c>
      <c r="G4102" s="4">
        <v>2</v>
      </c>
      <c r="H4102" t="s">
        <v>3769</v>
      </c>
    </row>
    <row r="4103" spans="1:8" x14ac:dyDescent="0.35">
      <c r="A4103" t="s">
        <v>3368</v>
      </c>
      <c r="B4103" t="s">
        <v>3639</v>
      </c>
      <c r="C4103">
        <v>1</v>
      </c>
      <c r="D4103">
        <v>-410.47199999999998</v>
      </c>
      <c r="E4103" t="s">
        <v>3640</v>
      </c>
      <c r="F4103" t="s">
        <v>3641</v>
      </c>
      <c r="G4103" s="4">
        <v>1</v>
      </c>
      <c r="H4103" t="s">
        <v>3770</v>
      </c>
    </row>
    <row r="4104" spans="1:8" x14ac:dyDescent="0.35">
      <c r="A4104" t="s">
        <v>3368</v>
      </c>
      <c r="B4104" t="s">
        <v>3639</v>
      </c>
      <c r="C4104">
        <v>1</v>
      </c>
      <c r="D4104">
        <v>-410.226</v>
      </c>
      <c r="E4104" t="s">
        <v>3643</v>
      </c>
      <c r="F4104" t="s">
        <v>3644</v>
      </c>
      <c r="G4104" s="4">
        <v>1</v>
      </c>
      <c r="H4104" t="s">
        <v>2029</v>
      </c>
    </row>
    <row r="4105" spans="1:8" x14ac:dyDescent="0.35">
      <c r="A4105" t="s">
        <v>3368</v>
      </c>
      <c r="B4105" t="s">
        <v>3639</v>
      </c>
      <c r="C4105">
        <v>1</v>
      </c>
      <c r="D4105">
        <v>-408.426999999999</v>
      </c>
      <c r="E4105" t="s">
        <v>3645</v>
      </c>
      <c r="F4105" t="s">
        <v>3653</v>
      </c>
      <c r="G4105" s="4">
        <v>1</v>
      </c>
      <c r="H4105" t="s">
        <v>2029</v>
      </c>
    </row>
    <row r="4106" spans="1:8" x14ac:dyDescent="0.35">
      <c r="A4106" t="s">
        <v>3368</v>
      </c>
      <c r="B4106" t="s">
        <v>3639</v>
      </c>
      <c r="C4106">
        <v>1</v>
      </c>
      <c r="D4106">
        <v>-406.65300000000002</v>
      </c>
      <c r="E4106" t="s">
        <v>3640</v>
      </c>
      <c r="F4106" t="s">
        <v>3659</v>
      </c>
      <c r="G4106" s="4">
        <v>1</v>
      </c>
      <c r="H4106" t="s">
        <v>19</v>
      </c>
    </row>
    <row r="4107" spans="1:8" x14ac:dyDescent="0.35">
      <c r="A4107" t="s">
        <v>3368</v>
      </c>
      <c r="B4107" t="s">
        <v>3639</v>
      </c>
      <c r="C4107">
        <v>1</v>
      </c>
      <c r="D4107">
        <v>-406.47500000000002</v>
      </c>
      <c r="E4107" t="s">
        <v>3643</v>
      </c>
      <c r="F4107" t="s">
        <v>3662</v>
      </c>
      <c r="G4107" s="4">
        <v>1</v>
      </c>
      <c r="H4107" t="s">
        <v>1693</v>
      </c>
    </row>
    <row r="4108" spans="1:8" x14ac:dyDescent="0.35">
      <c r="A4108" t="s">
        <v>3368</v>
      </c>
      <c r="B4108" t="s">
        <v>3639</v>
      </c>
      <c r="C4108">
        <v>1</v>
      </c>
      <c r="D4108">
        <v>-406.07299999999998</v>
      </c>
      <c r="E4108" t="s">
        <v>3645</v>
      </c>
      <c r="F4108" t="s">
        <v>3646</v>
      </c>
      <c r="G4108" s="4">
        <v>1</v>
      </c>
      <c r="H4108" t="s">
        <v>3771</v>
      </c>
    </row>
    <row r="4109" spans="1:8" x14ac:dyDescent="0.35">
      <c r="A4109" t="s">
        <v>3368</v>
      </c>
      <c r="B4109" t="s">
        <v>3639</v>
      </c>
      <c r="C4109">
        <v>1</v>
      </c>
      <c r="D4109">
        <v>-400.60599999999999</v>
      </c>
      <c r="E4109" t="s">
        <v>3640</v>
      </c>
      <c r="F4109" t="s">
        <v>3648</v>
      </c>
      <c r="G4109" s="4">
        <v>1</v>
      </c>
      <c r="H4109" t="s">
        <v>3772</v>
      </c>
    </row>
    <row r="4110" spans="1:8" x14ac:dyDescent="0.35">
      <c r="A4110" t="s">
        <v>3368</v>
      </c>
      <c r="B4110" t="s">
        <v>3639</v>
      </c>
      <c r="C4110">
        <v>1</v>
      </c>
      <c r="D4110">
        <v>-399.51799999999997</v>
      </c>
      <c r="E4110" t="s">
        <v>3645</v>
      </c>
      <c r="F4110" t="s">
        <v>3655</v>
      </c>
      <c r="G4110" s="4">
        <v>1</v>
      </c>
      <c r="H4110" t="s">
        <v>3773</v>
      </c>
    </row>
    <row r="4111" spans="1:8" x14ac:dyDescent="0.35">
      <c r="A4111" t="s">
        <v>3368</v>
      </c>
      <c r="B4111" t="s">
        <v>3639</v>
      </c>
      <c r="C4111">
        <v>1</v>
      </c>
      <c r="D4111">
        <v>-397.13900000000001</v>
      </c>
      <c r="E4111" t="s">
        <v>3643</v>
      </c>
      <c r="F4111" t="s">
        <v>3657</v>
      </c>
      <c r="G4111" s="4">
        <v>1</v>
      </c>
      <c r="H4111" t="s">
        <v>3774</v>
      </c>
    </row>
    <row r="4112" spans="1:8" x14ac:dyDescent="0.35">
      <c r="A4112" t="s">
        <v>3368</v>
      </c>
      <c r="B4112" t="s">
        <v>3639</v>
      </c>
      <c r="C4112">
        <v>1</v>
      </c>
      <c r="D4112">
        <v>-396.517</v>
      </c>
      <c r="E4112" t="s">
        <v>3640</v>
      </c>
      <c r="F4112" t="s">
        <v>3659</v>
      </c>
      <c r="G4112" s="4">
        <v>1</v>
      </c>
      <c r="H4112">
        <v>340</v>
      </c>
    </row>
    <row r="4113" spans="1:8" x14ac:dyDescent="0.35">
      <c r="A4113" t="s">
        <v>3368</v>
      </c>
      <c r="B4113" t="s">
        <v>3639</v>
      </c>
      <c r="C4113">
        <v>1</v>
      </c>
      <c r="D4113">
        <v>-395.971</v>
      </c>
      <c r="E4113" t="s">
        <v>3645</v>
      </c>
      <c r="F4113" t="s">
        <v>3653</v>
      </c>
      <c r="G4113" s="4">
        <v>1</v>
      </c>
      <c r="H4113" t="s">
        <v>3724</v>
      </c>
    </row>
    <row r="4114" spans="1:8" x14ac:dyDescent="0.35">
      <c r="A4114" t="s">
        <v>3368</v>
      </c>
      <c r="B4114" t="s">
        <v>3639</v>
      </c>
      <c r="C4114">
        <v>1</v>
      </c>
      <c r="D4114">
        <v>-395.66199999999998</v>
      </c>
      <c r="E4114" t="s">
        <v>3645</v>
      </c>
      <c r="F4114" t="s">
        <v>3646</v>
      </c>
      <c r="G4114" s="4">
        <v>1</v>
      </c>
      <c r="H4114" t="s">
        <v>386</v>
      </c>
    </row>
    <row r="4115" spans="1:8" x14ac:dyDescent="0.35">
      <c r="A4115" t="s">
        <v>3368</v>
      </c>
      <c r="B4115" t="s">
        <v>3639</v>
      </c>
      <c r="C4115">
        <v>1</v>
      </c>
      <c r="D4115">
        <v>-394.325999999999</v>
      </c>
      <c r="E4115" t="s">
        <v>3643</v>
      </c>
      <c r="F4115" t="s">
        <v>3644</v>
      </c>
      <c r="G4115" s="4">
        <v>1</v>
      </c>
      <c r="H4115" t="s">
        <v>265</v>
      </c>
    </row>
    <row r="4116" spans="1:8" x14ac:dyDescent="0.35">
      <c r="A4116" t="s">
        <v>3368</v>
      </c>
      <c r="B4116" t="s">
        <v>3639</v>
      </c>
      <c r="C4116">
        <v>1</v>
      </c>
      <c r="D4116">
        <v>-392.13199999999898</v>
      </c>
      <c r="E4116" t="s">
        <v>3643</v>
      </c>
      <c r="F4116" t="s">
        <v>3664</v>
      </c>
      <c r="G4116" s="4">
        <v>1</v>
      </c>
      <c r="H4116" t="s">
        <v>3775</v>
      </c>
    </row>
    <row r="4117" spans="1:8" x14ac:dyDescent="0.35">
      <c r="A4117" t="s">
        <v>3368</v>
      </c>
      <c r="B4117" t="s">
        <v>3639</v>
      </c>
      <c r="C4117">
        <v>1</v>
      </c>
      <c r="D4117">
        <v>-387.81099999999998</v>
      </c>
      <c r="E4117" t="s">
        <v>3645</v>
      </c>
      <c r="F4117" t="s">
        <v>3650</v>
      </c>
      <c r="G4117" s="4">
        <v>1</v>
      </c>
      <c r="H4117" t="s">
        <v>3776</v>
      </c>
    </row>
    <row r="4118" spans="1:8" x14ac:dyDescent="0.35">
      <c r="A4118" t="s">
        <v>3368</v>
      </c>
      <c r="B4118" t="s">
        <v>3639</v>
      </c>
      <c r="C4118">
        <v>1</v>
      </c>
      <c r="D4118">
        <v>-387.49900000000002</v>
      </c>
      <c r="E4118" t="s">
        <v>3643</v>
      </c>
      <c r="F4118" t="s">
        <v>3644</v>
      </c>
      <c r="G4118" s="4">
        <v>1</v>
      </c>
      <c r="H4118" t="s">
        <v>3777</v>
      </c>
    </row>
    <row r="4119" spans="1:8" x14ac:dyDescent="0.35">
      <c r="A4119" t="s">
        <v>3368</v>
      </c>
      <c r="B4119" t="s">
        <v>3639</v>
      </c>
      <c r="C4119">
        <v>1</v>
      </c>
      <c r="D4119">
        <v>-382.21199999999999</v>
      </c>
      <c r="E4119" t="s">
        <v>3640</v>
      </c>
      <c r="F4119" t="s">
        <v>3641</v>
      </c>
      <c r="G4119" s="4">
        <v>1</v>
      </c>
      <c r="H4119" t="s">
        <v>3778</v>
      </c>
    </row>
    <row r="4120" spans="1:8" x14ac:dyDescent="0.35">
      <c r="A4120" t="s">
        <v>3368</v>
      </c>
      <c r="B4120" t="s">
        <v>3639</v>
      </c>
      <c r="C4120">
        <v>1</v>
      </c>
      <c r="D4120">
        <v>-379.40800000000002</v>
      </c>
      <c r="E4120" t="s">
        <v>3643</v>
      </c>
      <c r="F4120" t="s">
        <v>3644</v>
      </c>
      <c r="G4120" s="4">
        <v>1</v>
      </c>
      <c r="H4120" t="s">
        <v>3779</v>
      </c>
    </row>
    <row r="4121" spans="1:8" x14ac:dyDescent="0.35">
      <c r="A4121" t="s">
        <v>3368</v>
      </c>
      <c r="B4121" t="s">
        <v>3639</v>
      </c>
      <c r="C4121">
        <v>1</v>
      </c>
      <c r="D4121">
        <v>-378.81299999999999</v>
      </c>
      <c r="E4121" t="s">
        <v>3643</v>
      </c>
      <c r="F4121" t="s">
        <v>3657</v>
      </c>
      <c r="G4121" s="4">
        <v>1</v>
      </c>
      <c r="H4121" t="s">
        <v>3780</v>
      </c>
    </row>
    <row r="4122" spans="1:8" x14ac:dyDescent="0.35">
      <c r="A4122" t="s">
        <v>3368</v>
      </c>
      <c r="B4122" t="s">
        <v>3639</v>
      </c>
      <c r="C4122">
        <v>1</v>
      </c>
      <c r="D4122">
        <v>-377.334</v>
      </c>
      <c r="E4122" t="s">
        <v>3645</v>
      </c>
      <c r="F4122" t="s">
        <v>3646</v>
      </c>
      <c r="G4122" s="4">
        <v>1</v>
      </c>
      <c r="H4122" t="s">
        <v>3781</v>
      </c>
    </row>
    <row r="4123" spans="1:8" x14ac:dyDescent="0.35">
      <c r="A4123" t="s">
        <v>3368</v>
      </c>
      <c r="B4123" t="s">
        <v>3639</v>
      </c>
      <c r="C4123">
        <v>1</v>
      </c>
      <c r="D4123">
        <v>-373.91899999999998</v>
      </c>
      <c r="E4123" t="s">
        <v>3645</v>
      </c>
      <c r="F4123" t="s">
        <v>3650</v>
      </c>
      <c r="G4123" s="4">
        <v>1</v>
      </c>
      <c r="H4123" t="s">
        <v>3782</v>
      </c>
    </row>
    <row r="4124" spans="1:8" x14ac:dyDescent="0.35">
      <c r="A4124" t="s">
        <v>3368</v>
      </c>
      <c r="B4124" t="s">
        <v>3639</v>
      </c>
      <c r="C4124">
        <v>1</v>
      </c>
      <c r="D4124">
        <v>-373.52199999999999</v>
      </c>
      <c r="E4124" t="s">
        <v>3645</v>
      </c>
      <c r="F4124" t="s">
        <v>3655</v>
      </c>
      <c r="G4124" s="4">
        <v>1</v>
      </c>
      <c r="H4124" t="s">
        <v>68</v>
      </c>
    </row>
    <row r="4125" spans="1:8" x14ac:dyDescent="0.35">
      <c r="A4125" t="s">
        <v>3368</v>
      </c>
      <c r="B4125" t="s">
        <v>3639</v>
      </c>
      <c r="C4125">
        <v>1</v>
      </c>
      <c r="D4125">
        <v>-369.66300000000001</v>
      </c>
      <c r="E4125" t="s">
        <v>3645</v>
      </c>
      <c r="F4125" t="s">
        <v>3650</v>
      </c>
      <c r="G4125" s="4">
        <v>1</v>
      </c>
      <c r="H4125" t="s">
        <v>3783</v>
      </c>
    </row>
    <row r="4126" spans="1:8" x14ac:dyDescent="0.35">
      <c r="A4126" t="s">
        <v>3368</v>
      </c>
      <c r="B4126" t="s">
        <v>3639</v>
      </c>
      <c r="C4126">
        <v>1</v>
      </c>
      <c r="D4126">
        <v>-369.29500000000002</v>
      </c>
      <c r="E4126" t="s">
        <v>3645</v>
      </c>
      <c r="F4126" t="s">
        <v>3653</v>
      </c>
      <c r="G4126" s="4">
        <v>1</v>
      </c>
      <c r="H4126" t="s">
        <v>3784</v>
      </c>
    </row>
    <row r="4127" spans="1:8" x14ac:dyDescent="0.35">
      <c r="A4127" t="s">
        <v>3368</v>
      </c>
      <c r="B4127" t="s">
        <v>3639</v>
      </c>
      <c r="C4127">
        <v>1</v>
      </c>
      <c r="D4127">
        <v>-368.13400000000001</v>
      </c>
      <c r="E4127" t="s">
        <v>3640</v>
      </c>
      <c r="F4127" t="s">
        <v>3641</v>
      </c>
      <c r="G4127" s="4">
        <v>1</v>
      </c>
      <c r="H4127" t="s">
        <v>3785</v>
      </c>
    </row>
    <row r="4128" spans="1:8" x14ac:dyDescent="0.35">
      <c r="A4128" t="s">
        <v>3368</v>
      </c>
      <c r="B4128" t="s">
        <v>3639</v>
      </c>
      <c r="C4128">
        <v>1</v>
      </c>
      <c r="D4128">
        <v>-363.94</v>
      </c>
      <c r="E4128" t="s">
        <v>3645</v>
      </c>
      <c r="F4128" t="s">
        <v>3646</v>
      </c>
      <c r="G4128" s="4">
        <v>1</v>
      </c>
      <c r="H4128" t="s">
        <v>3786</v>
      </c>
    </row>
    <row r="4129" spans="1:8" x14ac:dyDescent="0.35">
      <c r="A4129" t="s">
        <v>3368</v>
      </c>
      <c r="B4129" t="s">
        <v>3639</v>
      </c>
      <c r="C4129">
        <v>1</v>
      </c>
      <c r="D4129">
        <v>-363.866999999999</v>
      </c>
      <c r="E4129" t="s">
        <v>3640</v>
      </c>
      <c r="F4129" t="s">
        <v>3648</v>
      </c>
      <c r="G4129" s="4">
        <v>1</v>
      </c>
      <c r="H4129" t="s">
        <v>136</v>
      </c>
    </row>
    <row r="4130" spans="1:8" x14ac:dyDescent="0.35">
      <c r="A4130" t="s">
        <v>3368</v>
      </c>
      <c r="B4130" t="s">
        <v>3639</v>
      </c>
      <c r="C4130">
        <v>1</v>
      </c>
      <c r="D4130">
        <v>-357.54899999999998</v>
      </c>
      <c r="E4130" t="s">
        <v>3643</v>
      </c>
      <c r="F4130" t="s">
        <v>3657</v>
      </c>
      <c r="G4130" s="4">
        <v>1</v>
      </c>
      <c r="H4130" t="s">
        <v>3787</v>
      </c>
    </row>
    <row r="4131" spans="1:8" x14ac:dyDescent="0.35">
      <c r="A4131" t="s">
        <v>3368</v>
      </c>
      <c r="B4131" t="s">
        <v>3639</v>
      </c>
      <c r="C4131">
        <v>1</v>
      </c>
      <c r="D4131">
        <v>-354.20299999999997</v>
      </c>
      <c r="E4131" t="s">
        <v>3640</v>
      </c>
      <c r="F4131" t="s">
        <v>3788</v>
      </c>
      <c r="G4131" s="4">
        <v>1</v>
      </c>
      <c r="H4131">
        <v>3.5</v>
      </c>
    </row>
    <row r="4132" spans="1:8" x14ac:dyDescent="0.35">
      <c r="A4132" t="s">
        <v>3368</v>
      </c>
      <c r="B4132" t="s">
        <v>3639</v>
      </c>
      <c r="C4132">
        <v>1</v>
      </c>
      <c r="D4132">
        <v>-353.63400000000001</v>
      </c>
      <c r="E4132" t="s">
        <v>3645</v>
      </c>
      <c r="F4132" t="s">
        <v>3646</v>
      </c>
      <c r="G4132" s="4">
        <v>1</v>
      </c>
      <c r="H4132" t="s">
        <v>3789</v>
      </c>
    </row>
    <row r="4133" spans="1:8" x14ac:dyDescent="0.35">
      <c r="A4133" t="s">
        <v>3368</v>
      </c>
      <c r="B4133" t="s">
        <v>3639</v>
      </c>
      <c r="C4133">
        <v>1</v>
      </c>
      <c r="D4133">
        <v>-346.81400000000002</v>
      </c>
      <c r="E4133" t="s">
        <v>3640</v>
      </c>
      <c r="F4133" t="s">
        <v>3648</v>
      </c>
      <c r="G4133" s="4">
        <v>1</v>
      </c>
      <c r="H4133" t="s">
        <v>3790</v>
      </c>
    </row>
    <row r="4134" spans="1:8" x14ac:dyDescent="0.35">
      <c r="A4134" t="s">
        <v>3368</v>
      </c>
      <c r="B4134" t="s">
        <v>3639</v>
      </c>
      <c r="C4134">
        <v>1</v>
      </c>
      <c r="D4134">
        <v>-341.55500000000001</v>
      </c>
      <c r="E4134" t="s">
        <v>3640</v>
      </c>
      <c r="F4134" t="s">
        <v>3641</v>
      </c>
      <c r="G4134" s="4">
        <v>1</v>
      </c>
      <c r="H4134" t="s">
        <v>3791</v>
      </c>
    </row>
    <row r="4135" spans="1:8" x14ac:dyDescent="0.35">
      <c r="A4135" t="s">
        <v>3368</v>
      </c>
      <c r="B4135" t="s">
        <v>3639</v>
      </c>
      <c r="C4135">
        <v>1</v>
      </c>
      <c r="D4135">
        <v>-331.108</v>
      </c>
      <c r="E4135" t="s">
        <v>3645</v>
      </c>
      <c r="F4135" t="s">
        <v>3655</v>
      </c>
      <c r="G4135" s="4">
        <v>1</v>
      </c>
      <c r="H4135" t="s">
        <v>3792</v>
      </c>
    </row>
    <row r="4136" spans="1:8" x14ac:dyDescent="0.35">
      <c r="A4136" t="s">
        <v>3368</v>
      </c>
      <c r="B4136" t="s">
        <v>3639</v>
      </c>
      <c r="C4136">
        <v>1</v>
      </c>
      <c r="D4136">
        <v>-330.94499999999999</v>
      </c>
      <c r="E4136" t="s">
        <v>3640</v>
      </c>
      <c r="F4136" t="s">
        <v>3641</v>
      </c>
      <c r="G4136" s="4">
        <v>1</v>
      </c>
      <c r="H4136" t="s">
        <v>3793</v>
      </c>
    </row>
    <row r="4137" spans="1:8" x14ac:dyDescent="0.35">
      <c r="A4137" t="s">
        <v>3368</v>
      </c>
      <c r="B4137" t="s">
        <v>3639</v>
      </c>
      <c r="C4137">
        <v>1</v>
      </c>
      <c r="D4137">
        <v>-317.79500000000002</v>
      </c>
      <c r="E4137" t="s">
        <v>3640</v>
      </c>
      <c r="F4137" t="s">
        <v>3659</v>
      </c>
      <c r="G4137" s="4">
        <v>1</v>
      </c>
      <c r="H4137" t="s">
        <v>3794</v>
      </c>
    </row>
    <row r="4138" spans="1:8" x14ac:dyDescent="0.35">
      <c r="A4138" t="s">
        <v>3368</v>
      </c>
      <c r="B4138" t="s">
        <v>3639</v>
      </c>
      <c r="C4138">
        <v>1</v>
      </c>
      <c r="D4138">
        <v>-310.45699999999999</v>
      </c>
      <c r="E4138" t="s">
        <v>3645</v>
      </c>
      <c r="F4138" t="s">
        <v>3646</v>
      </c>
      <c r="G4138" s="4">
        <v>1</v>
      </c>
      <c r="H4138" t="s">
        <v>3795</v>
      </c>
    </row>
    <row r="4139" spans="1:8" x14ac:dyDescent="0.35">
      <c r="A4139" t="s">
        <v>3368</v>
      </c>
      <c r="B4139" t="s">
        <v>3639</v>
      </c>
      <c r="C4139">
        <v>1</v>
      </c>
      <c r="D4139">
        <v>-298.13299999999998</v>
      </c>
      <c r="E4139" t="s">
        <v>3645</v>
      </c>
      <c r="F4139" t="s">
        <v>3653</v>
      </c>
      <c r="G4139" s="4">
        <v>1</v>
      </c>
      <c r="H4139" t="s">
        <v>3796</v>
      </c>
    </row>
    <row r="4140" spans="1:8" x14ac:dyDescent="0.35">
      <c r="A4140" t="s">
        <v>3368</v>
      </c>
      <c r="B4140" t="s">
        <v>3639</v>
      </c>
      <c r="C4140">
        <v>1</v>
      </c>
      <c r="D4140">
        <v>-291.60399999999998</v>
      </c>
      <c r="E4140" t="s">
        <v>3645</v>
      </c>
      <c r="F4140" t="s">
        <v>3653</v>
      </c>
      <c r="G4140" s="4">
        <v>1</v>
      </c>
      <c r="H4140" t="s">
        <v>3797</v>
      </c>
    </row>
    <row r="4141" spans="1:8" x14ac:dyDescent="0.35">
      <c r="A4141" t="s">
        <v>3368</v>
      </c>
      <c r="B4141" t="s">
        <v>3639</v>
      </c>
      <c r="C4141">
        <v>1</v>
      </c>
      <c r="D4141">
        <v>-284.58</v>
      </c>
      <c r="E4141" t="s">
        <v>3645</v>
      </c>
      <c r="F4141" t="s">
        <v>3646</v>
      </c>
      <c r="G4141" s="4">
        <v>1</v>
      </c>
      <c r="H4141" t="s">
        <v>3798</v>
      </c>
    </row>
    <row r="4142" spans="1:8" x14ac:dyDescent="0.35">
      <c r="A4142" t="s">
        <v>3368</v>
      </c>
      <c r="B4142" t="s">
        <v>3639</v>
      </c>
      <c r="C4142">
        <v>1</v>
      </c>
      <c r="D4142">
        <v>-280.69499999999999</v>
      </c>
      <c r="E4142" t="s">
        <v>3640</v>
      </c>
      <c r="F4142" t="s">
        <v>3641</v>
      </c>
      <c r="G4142" s="4">
        <v>1</v>
      </c>
      <c r="H4142" t="s">
        <v>3799</v>
      </c>
    </row>
    <row r="4143" spans="1:8" x14ac:dyDescent="0.35">
      <c r="A4143" t="s">
        <v>3368</v>
      </c>
      <c r="B4143" t="s">
        <v>3639</v>
      </c>
      <c r="C4143">
        <v>1</v>
      </c>
      <c r="D4143">
        <v>-273.29399999999998</v>
      </c>
      <c r="E4143" t="s">
        <v>3640</v>
      </c>
      <c r="F4143" t="s">
        <v>3659</v>
      </c>
      <c r="G4143" s="4">
        <v>1</v>
      </c>
      <c r="H4143" t="s">
        <v>3800</v>
      </c>
    </row>
    <row r="4144" spans="1:8" x14ac:dyDescent="0.35">
      <c r="A4144" t="s">
        <v>3368</v>
      </c>
      <c r="B4144" t="s">
        <v>3639</v>
      </c>
      <c r="C4144">
        <v>1</v>
      </c>
      <c r="D4144">
        <v>-267.63099999999997</v>
      </c>
      <c r="E4144" t="s">
        <v>3640</v>
      </c>
      <c r="F4144" t="s">
        <v>3641</v>
      </c>
      <c r="G4144" s="4">
        <v>1</v>
      </c>
      <c r="H4144" t="s">
        <v>3801</v>
      </c>
    </row>
    <row r="4145" spans="1:8" x14ac:dyDescent="0.35">
      <c r="A4145" t="s">
        <v>3368</v>
      </c>
      <c r="B4145" t="s">
        <v>3639</v>
      </c>
      <c r="C4145">
        <v>1</v>
      </c>
      <c r="D4145">
        <v>-267.262</v>
      </c>
      <c r="E4145" t="s">
        <v>3643</v>
      </c>
      <c r="F4145" t="s">
        <v>3644</v>
      </c>
      <c r="G4145" s="4">
        <v>1</v>
      </c>
      <c r="H4145" t="s">
        <v>3802</v>
      </c>
    </row>
    <row r="4146" spans="1:8" x14ac:dyDescent="0.35">
      <c r="A4146" t="s">
        <v>3368</v>
      </c>
      <c r="B4146" t="s">
        <v>3639</v>
      </c>
      <c r="C4146">
        <v>1</v>
      </c>
      <c r="D4146">
        <v>-263.94900000000001</v>
      </c>
      <c r="E4146" t="s">
        <v>3645</v>
      </c>
      <c r="F4146" t="s">
        <v>3650</v>
      </c>
      <c r="G4146" s="4">
        <v>1</v>
      </c>
      <c r="H4146" t="s">
        <v>3803</v>
      </c>
    </row>
    <row r="4147" spans="1:8" x14ac:dyDescent="0.35">
      <c r="A4147" t="s">
        <v>3368</v>
      </c>
      <c r="B4147" t="s">
        <v>3639</v>
      </c>
      <c r="C4147">
        <v>1</v>
      </c>
      <c r="D4147">
        <v>-260.339</v>
      </c>
      <c r="E4147" t="s">
        <v>3640</v>
      </c>
      <c r="F4147" t="s">
        <v>3648</v>
      </c>
      <c r="G4147" s="4">
        <v>1</v>
      </c>
      <c r="H4147" t="s">
        <v>3804</v>
      </c>
    </row>
    <row r="4148" spans="1:8" x14ac:dyDescent="0.35">
      <c r="A4148" t="s">
        <v>3368</v>
      </c>
      <c r="B4148" t="s">
        <v>3639</v>
      </c>
      <c r="C4148">
        <v>1</v>
      </c>
      <c r="D4148">
        <v>-255.00200000000001</v>
      </c>
      <c r="E4148" t="s">
        <v>3643</v>
      </c>
      <c r="F4148" t="s">
        <v>3657</v>
      </c>
      <c r="G4148" s="4">
        <v>1</v>
      </c>
      <c r="H4148" t="s">
        <v>3805</v>
      </c>
    </row>
    <row r="4149" spans="1:8" x14ac:dyDescent="0.35">
      <c r="A4149" t="s">
        <v>3368</v>
      </c>
      <c r="B4149" t="s">
        <v>3639</v>
      </c>
      <c r="C4149">
        <v>1</v>
      </c>
      <c r="D4149">
        <v>-247.40599999999901</v>
      </c>
      <c r="E4149" t="s">
        <v>3643</v>
      </c>
      <c r="F4149" t="s">
        <v>3657</v>
      </c>
      <c r="G4149" s="4">
        <v>1</v>
      </c>
      <c r="H4149" t="s">
        <v>3806</v>
      </c>
    </row>
    <row r="4150" spans="1:8" x14ac:dyDescent="0.35">
      <c r="A4150" t="s">
        <v>3368</v>
      </c>
      <c r="B4150" t="s">
        <v>3639</v>
      </c>
      <c r="C4150">
        <v>1</v>
      </c>
      <c r="D4150">
        <v>-246.416</v>
      </c>
      <c r="E4150" t="s">
        <v>3645</v>
      </c>
      <c r="F4150" t="s">
        <v>3653</v>
      </c>
      <c r="G4150" s="4">
        <v>1</v>
      </c>
      <c r="H4150" t="s">
        <v>3807</v>
      </c>
    </row>
    <row r="4151" spans="1:8" x14ac:dyDescent="0.35">
      <c r="A4151" t="s">
        <v>3368</v>
      </c>
      <c r="B4151" t="s">
        <v>3639</v>
      </c>
      <c r="C4151">
        <v>1</v>
      </c>
      <c r="D4151">
        <v>-246.08599999999899</v>
      </c>
      <c r="E4151" t="s">
        <v>3645</v>
      </c>
      <c r="F4151" t="s">
        <v>3646</v>
      </c>
      <c r="G4151" s="4">
        <v>1</v>
      </c>
      <c r="H4151" t="s">
        <v>3808</v>
      </c>
    </row>
    <row r="4152" spans="1:8" x14ac:dyDescent="0.35">
      <c r="A4152" t="s">
        <v>3368</v>
      </c>
      <c r="B4152" t="s">
        <v>3639</v>
      </c>
      <c r="C4152">
        <v>1</v>
      </c>
      <c r="D4152">
        <v>-243.91900000000001</v>
      </c>
      <c r="E4152" t="s">
        <v>3645</v>
      </c>
      <c r="F4152" t="s">
        <v>3650</v>
      </c>
      <c r="G4152" s="4">
        <v>1</v>
      </c>
      <c r="H4152" t="s">
        <v>3809</v>
      </c>
    </row>
    <row r="4153" spans="1:8" x14ac:dyDescent="0.35">
      <c r="A4153" t="s">
        <v>3368</v>
      </c>
      <c r="B4153" t="s">
        <v>3639</v>
      </c>
      <c r="C4153">
        <v>1</v>
      </c>
      <c r="D4153">
        <v>-241.00399999999999</v>
      </c>
      <c r="E4153" t="s">
        <v>3643</v>
      </c>
      <c r="F4153" t="s">
        <v>3662</v>
      </c>
      <c r="G4153" s="4">
        <v>1</v>
      </c>
      <c r="H4153" t="s">
        <v>536</v>
      </c>
    </row>
    <row r="4154" spans="1:8" x14ac:dyDescent="0.35">
      <c r="A4154" t="s">
        <v>3368</v>
      </c>
      <c r="B4154" t="s">
        <v>3639</v>
      </c>
      <c r="C4154">
        <v>1</v>
      </c>
      <c r="D4154">
        <v>-236.845</v>
      </c>
      <c r="E4154" t="s">
        <v>3643</v>
      </c>
      <c r="F4154" t="s">
        <v>3657</v>
      </c>
      <c r="G4154" s="4">
        <v>1</v>
      </c>
      <c r="H4154" t="s">
        <v>3810</v>
      </c>
    </row>
    <row r="4155" spans="1:8" x14ac:dyDescent="0.35">
      <c r="A4155" t="s">
        <v>3368</v>
      </c>
      <c r="B4155" t="s">
        <v>3639</v>
      </c>
      <c r="C4155">
        <v>1</v>
      </c>
      <c r="D4155">
        <v>-235.041</v>
      </c>
      <c r="E4155" t="s">
        <v>3640</v>
      </c>
      <c r="F4155" t="s">
        <v>3659</v>
      </c>
      <c r="G4155" s="4">
        <v>1</v>
      </c>
      <c r="H4155" t="s">
        <v>3811</v>
      </c>
    </row>
    <row r="4156" spans="1:8" x14ac:dyDescent="0.35">
      <c r="A4156" t="s">
        <v>3368</v>
      </c>
      <c r="B4156" t="s">
        <v>3639</v>
      </c>
      <c r="C4156">
        <v>1</v>
      </c>
      <c r="D4156">
        <v>-233.88299999999899</v>
      </c>
      <c r="E4156" t="s">
        <v>3643</v>
      </c>
      <c r="F4156" t="s">
        <v>3644</v>
      </c>
      <c r="G4156" s="4">
        <v>1</v>
      </c>
      <c r="H4156" t="s">
        <v>3812</v>
      </c>
    </row>
    <row r="4157" spans="1:8" x14ac:dyDescent="0.35">
      <c r="A4157" t="s">
        <v>3368</v>
      </c>
      <c r="B4157" t="s">
        <v>3639</v>
      </c>
      <c r="C4157">
        <v>1</v>
      </c>
      <c r="D4157">
        <v>-231.17099999999999</v>
      </c>
      <c r="E4157" t="s">
        <v>3640</v>
      </c>
      <c r="F4157" t="s">
        <v>3641</v>
      </c>
      <c r="G4157" s="4">
        <v>1</v>
      </c>
      <c r="H4157" t="s">
        <v>3813</v>
      </c>
    </row>
    <row r="4158" spans="1:8" x14ac:dyDescent="0.35">
      <c r="A4158" t="s">
        <v>3368</v>
      </c>
      <c r="B4158" t="s">
        <v>3639</v>
      </c>
      <c r="C4158">
        <v>1</v>
      </c>
      <c r="D4158">
        <v>-230.90899999999999</v>
      </c>
      <c r="E4158" t="s">
        <v>3645</v>
      </c>
      <c r="F4158" t="s">
        <v>3646</v>
      </c>
      <c r="G4158" s="4">
        <v>1</v>
      </c>
      <c r="H4158" t="s">
        <v>3814</v>
      </c>
    </row>
    <row r="4159" spans="1:8" x14ac:dyDescent="0.35">
      <c r="A4159" t="s">
        <v>3368</v>
      </c>
      <c r="B4159" t="s">
        <v>3639</v>
      </c>
      <c r="C4159">
        <v>1</v>
      </c>
      <c r="D4159">
        <v>-226.44099999999901</v>
      </c>
      <c r="E4159" t="s">
        <v>3645</v>
      </c>
      <c r="F4159" t="s">
        <v>3653</v>
      </c>
      <c r="G4159" s="4">
        <v>1</v>
      </c>
      <c r="H4159" t="s">
        <v>3815</v>
      </c>
    </row>
    <row r="4160" spans="1:8" x14ac:dyDescent="0.35">
      <c r="A4160" t="s">
        <v>3368</v>
      </c>
      <c r="B4160" t="s">
        <v>3639</v>
      </c>
      <c r="C4160">
        <v>1</v>
      </c>
      <c r="D4160">
        <v>-224.57400000000001</v>
      </c>
      <c r="E4160" t="s">
        <v>3640</v>
      </c>
      <c r="F4160" t="s">
        <v>3641</v>
      </c>
      <c r="G4160" s="4">
        <v>1</v>
      </c>
      <c r="H4160" t="s">
        <v>3816</v>
      </c>
    </row>
    <row r="4161" spans="1:8" x14ac:dyDescent="0.35">
      <c r="A4161" t="s">
        <v>3368</v>
      </c>
      <c r="B4161" t="s">
        <v>3639</v>
      </c>
      <c r="C4161">
        <v>1</v>
      </c>
      <c r="D4161">
        <v>-224.45699999999999</v>
      </c>
      <c r="E4161" t="s">
        <v>3645</v>
      </c>
      <c r="F4161" t="s">
        <v>3653</v>
      </c>
      <c r="G4161" s="4">
        <v>1</v>
      </c>
      <c r="H4161" t="s">
        <v>3817</v>
      </c>
    </row>
    <row r="4162" spans="1:8" x14ac:dyDescent="0.35">
      <c r="A4162" t="s">
        <v>3368</v>
      </c>
      <c r="B4162" t="s">
        <v>3639</v>
      </c>
      <c r="C4162">
        <v>1</v>
      </c>
      <c r="D4162">
        <v>-224.09599999999901</v>
      </c>
      <c r="E4162" t="s">
        <v>3645</v>
      </c>
      <c r="F4162" t="s">
        <v>3650</v>
      </c>
      <c r="G4162" s="4">
        <v>1</v>
      </c>
      <c r="H4162" t="s">
        <v>3818</v>
      </c>
    </row>
    <row r="4163" spans="1:8" x14ac:dyDescent="0.35">
      <c r="A4163" t="s">
        <v>3368</v>
      </c>
      <c r="B4163" t="s">
        <v>3639</v>
      </c>
      <c r="C4163">
        <v>1</v>
      </c>
      <c r="D4163">
        <v>-221.13399999999999</v>
      </c>
      <c r="E4163" t="s">
        <v>3640</v>
      </c>
      <c r="F4163" t="s">
        <v>3648</v>
      </c>
      <c r="G4163" s="4">
        <v>1</v>
      </c>
      <c r="H4163" t="s">
        <v>3819</v>
      </c>
    </row>
    <row r="4164" spans="1:8" x14ac:dyDescent="0.35">
      <c r="A4164" t="s">
        <v>3368</v>
      </c>
      <c r="B4164" t="s">
        <v>3639</v>
      </c>
      <c r="C4164">
        <v>1</v>
      </c>
      <c r="D4164">
        <v>-220.47299999999899</v>
      </c>
      <c r="E4164" t="s">
        <v>3640</v>
      </c>
      <c r="F4164" t="s">
        <v>3641</v>
      </c>
      <c r="G4164" s="4">
        <v>1</v>
      </c>
      <c r="H4164" t="s">
        <v>3820</v>
      </c>
    </row>
    <row r="4165" spans="1:8" x14ac:dyDescent="0.35">
      <c r="A4165" t="s">
        <v>3368</v>
      </c>
      <c r="B4165" t="s">
        <v>3639</v>
      </c>
      <c r="C4165">
        <v>1</v>
      </c>
      <c r="D4165">
        <v>-216.56899999999999</v>
      </c>
      <c r="E4165" t="s">
        <v>3640</v>
      </c>
      <c r="F4165" t="s">
        <v>3641</v>
      </c>
      <c r="G4165" s="4">
        <v>1</v>
      </c>
      <c r="H4165" t="s">
        <v>3821</v>
      </c>
    </row>
    <row r="4166" spans="1:8" x14ac:dyDescent="0.35">
      <c r="A4166" t="s">
        <v>3368</v>
      </c>
      <c r="B4166" t="s">
        <v>3639</v>
      </c>
      <c r="C4166">
        <v>1</v>
      </c>
      <c r="D4166">
        <v>-211.60900000000001</v>
      </c>
      <c r="E4166" t="s">
        <v>3640</v>
      </c>
      <c r="F4166" t="s">
        <v>3641</v>
      </c>
      <c r="G4166" s="4">
        <v>1</v>
      </c>
      <c r="H4166" t="s">
        <v>3822</v>
      </c>
    </row>
    <row r="4167" spans="1:8" x14ac:dyDescent="0.35">
      <c r="A4167" t="s">
        <v>3368</v>
      </c>
      <c r="B4167" t="s">
        <v>3639</v>
      </c>
      <c r="C4167">
        <v>1</v>
      </c>
      <c r="D4167">
        <v>-207.25700000000001</v>
      </c>
      <c r="E4167" t="s">
        <v>3645</v>
      </c>
      <c r="F4167" t="s">
        <v>3650</v>
      </c>
      <c r="G4167" s="4">
        <v>1</v>
      </c>
      <c r="H4167" t="s">
        <v>3823</v>
      </c>
    </row>
    <row r="4168" spans="1:8" x14ac:dyDescent="0.35">
      <c r="A4168" t="s">
        <v>3368</v>
      </c>
      <c r="B4168" t="s">
        <v>3639</v>
      </c>
      <c r="C4168">
        <v>1</v>
      </c>
      <c r="D4168">
        <v>-200.404</v>
      </c>
      <c r="E4168" t="s">
        <v>3643</v>
      </c>
      <c r="F4168" t="s">
        <v>3662</v>
      </c>
      <c r="G4168" s="4">
        <v>1</v>
      </c>
      <c r="H4168" t="s">
        <v>3824</v>
      </c>
    </row>
    <row r="4169" spans="1:8" x14ac:dyDescent="0.35">
      <c r="A4169" t="s">
        <v>3368</v>
      </c>
      <c r="B4169" t="s">
        <v>3639</v>
      </c>
      <c r="C4169">
        <v>1</v>
      </c>
      <c r="D4169">
        <v>-198.178</v>
      </c>
      <c r="E4169" t="s">
        <v>3645</v>
      </c>
      <c r="F4169" t="s">
        <v>3646</v>
      </c>
      <c r="G4169" s="4">
        <v>1</v>
      </c>
      <c r="H4169" t="s">
        <v>3825</v>
      </c>
    </row>
    <row r="4170" spans="1:8" x14ac:dyDescent="0.35">
      <c r="A4170" t="s">
        <v>3368</v>
      </c>
      <c r="B4170" t="s">
        <v>3639</v>
      </c>
      <c r="C4170">
        <v>1</v>
      </c>
      <c r="D4170">
        <v>-194.779</v>
      </c>
      <c r="E4170" t="s">
        <v>3643</v>
      </c>
      <c r="F4170" t="s">
        <v>3644</v>
      </c>
      <c r="G4170" s="4">
        <v>1</v>
      </c>
      <c r="H4170" t="s">
        <v>177</v>
      </c>
    </row>
    <row r="4171" spans="1:8" x14ac:dyDescent="0.35">
      <c r="A4171" t="s">
        <v>3368</v>
      </c>
      <c r="B4171" t="s">
        <v>3639</v>
      </c>
      <c r="C4171">
        <v>1</v>
      </c>
      <c r="D4171">
        <v>-190.55</v>
      </c>
      <c r="E4171" t="s">
        <v>3645</v>
      </c>
      <c r="F4171" t="s">
        <v>3650</v>
      </c>
      <c r="G4171" s="4">
        <v>1</v>
      </c>
      <c r="H4171" t="s">
        <v>3826</v>
      </c>
    </row>
    <row r="4172" spans="1:8" x14ac:dyDescent="0.35">
      <c r="A4172" t="s">
        <v>3368</v>
      </c>
      <c r="B4172" t="s">
        <v>3639</v>
      </c>
      <c r="C4172">
        <v>1</v>
      </c>
      <c r="D4172">
        <v>-189.464</v>
      </c>
      <c r="E4172" t="s">
        <v>3645</v>
      </c>
      <c r="F4172" t="s">
        <v>3646</v>
      </c>
      <c r="G4172" s="4">
        <v>1</v>
      </c>
      <c r="H4172" t="s">
        <v>3827</v>
      </c>
    </row>
    <row r="4173" spans="1:8" x14ac:dyDescent="0.35">
      <c r="A4173" t="s">
        <v>3368</v>
      </c>
      <c r="B4173" t="s">
        <v>3639</v>
      </c>
      <c r="C4173">
        <v>1</v>
      </c>
      <c r="D4173">
        <v>-187.435</v>
      </c>
      <c r="E4173" t="s">
        <v>3643</v>
      </c>
      <c r="F4173" t="s">
        <v>3657</v>
      </c>
      <c r="G4173" s="4">
        <v>1</v>
      </c>
      <c r="H4173" t="s">
        <v>3828</v>
      </c>
    </row>
    <row r="4174" spans="1:8" x14ac:dyDescent="0.35">
      <c r="A4174" t="s">
        <v>3368</v>
      </c>
      <c r="B4174" t="s">
        <v>3639</v>
      </c>
      <c r="C4174">
        <v>1</v>
      </c>
      <c r="D4174">
        <v>-181.98500000000001</v>
      </c>
      <c r="E4174" t="s">
        <v>3640</v>
      </c>
      <c r="F4174" t="s">
        <v>3648</v>
      </c>
      <c r="G4174" s="4">
        <v>1</v>
      </c>
      <c r="H4174" t="s">
        <v>3829</v>
      </c>
    </row>
    <row r="4175" spans="1:8" x14ac:dyDescent="0.35">
      <c r="A4175" t="s">
        <v>3368</v>
      </c>
      <c r="B4175" t="s">
        <v>3639</v>
      </c>
      <c r="C4175">
        <v>1</v>
      </c>
      <c r="D4175">
        <v>-181.48</v>
      </c>
      <c r="E4175" t="s">
        <v>3645</v>
      </c>
      <c r="F4175" t="s">
        <v>3646</v>
      </c>
      <c r="G4175" s="4">
        <v>1</v>
      </c>
      <c r="H4175" t="s">
        <v>3830</v>
      </c>
    </row>
    <row r="4176" spans="1:8" x14ac:dyDescent="0.35">
      <c r="A4176" t="s">
        <v>3368</v>
      </c>
      <c r="B4176" t="s">
        <v>3639</v>
      </c>
      <c r="C4176">
        <v>1</v>
      </c>
      <c r="D4176">
        <v>-179.392</v>
      </c>
      <c r="E4176" t="s">
        <v>3640</v>
      </c>
      <c r="F4176" t="s">
        <v>3641</v>
      </c>
      <c r="G4176" s="4">
        <v>1</v>
      </c>
      <c r="H4176" t="s">
        <v>3831</v>
      </c>
    </row>
    <row r="4177" spans="1:8" x14ac:dyDescent="0.35">
      <c r="A4177" t="s">
        <v>3368</v>
      </c>
      <c r="B4177" t="s">
        <v>3639</v>
      </c>
      <c r="C4177">
        <v>1</v>
      </c>
      <c r="D4177">
        <v>-175.98400000000001</v>
      </c>
      <c r="E4177" t="s">
        <v>3640</v>
      </c>
      <c r="F4177" t="s">
        <v>3659</v>
      </c>
      <c r="G4177" s="4">
        <v>1</v>
      </c>
      <c r="H4177" t="s">
        <v>3832</v>
      </c>
    </row>
    <row r="4178" spans="1:8" x14ac:dyDescent="0.35">
      <c r="A4178" t="s">
        <v>3368</v>
      </c>
      <c r="B4178" t="s">
        <v>3639</v>
      </c>
      <c r="C4178">
        <v>1</v>
      </c>
      <c r="D4178">
        <v>-173.83199999999999</v>
      </c>
      <c r="E4178" t="s">
        <v>3645</v>
      </c>
      <c r="F4178" t="s">
        <v>3650</v>
      </c>
      <c r="G4178" s="4">
        <v>1</v>
      </c>
      <c r="H4178" t="s">
        <v>1741</v>
      </c>
    </row>
    <row r="4179" spans="1:8" x14ac:dyDescent="0.35">
      <c r="A4179" t="s">
        <v>3368</v>
      </c>
      <c r="B4179" t="s">
        <v>3639</v>
      </c>
      <c r="C4179">
        <v>1</v>
      </c>
      <c r="D4179">
        <v>-172.05699999999999</v>
      </c>
      <c r="E4179" t="s">
        <v>3645</v>
      </c>
      <c r="F4179" t="s">
        <v>3653</v>
      </c>
      <c r="G4179" s="4">
        <v>1</v>
      </c>
      <c r="H4179" t="s">
        <v>3833</v>
      </c>
    </row>
    <row r="4180" spans="1:8" x14ac:dyDescent="0.35">
      <c r="A4180" t="s">
        <v>3368</v>
      </c>
      <c r="B4180" t="s">
        <v>3639</v>
      </c>
      <c r="C4180">
        <v>1</v>
      </c>
      <c r="D4180">
        <v>-171.65899999999999</v>
      </c>
      <c r="E4180" t="s">
        <v>3640</v>
      </c>
      <c r="F4180" t="s">
        <v>3659</v>
      </c>
      <c r="G4180" s="4">
        <v>1</v>
      </c>
      <c r="H4180" t="s">
        <v>3834</v>
      </c>
    </row>
    <row r="4181" spans="1:8" x14ac:dyDescent="0.35">
      <c r="A4181" t="s">
        <v>3368</v>
      </c>
      <c r="B4181" t="s">
        <v>3639</v>
      </c>
      <c r="C4181">
        <v>1</v>
      </c>
      <c r="D4181">
        <v>-166.23699999999999</v>
      </c>
      <c r="E4181" t="s">
        <v>3645</v>
      </c>
      <c r="F4181" t="s">
        <v>3650</v>
      </c>
      <c r="G4181" s="4">
        <v>1</v>
      </c>
      <c r="H4181" t="s">
        <v>3835</v>
      </c>
    </row>
    <row r="4182" spans="1:8" x14ac:dyDescent="0.35">
      <c r="A4182" t="s">
        <v>3368</v>
      </c>
      <c r="B4182" t="s">
        <v>3639</v>
      </c>
      <c r="C4182">
        <v>1</v>
      </c>
      <c r="D4182">
        <v>-161.316</v>
      </c>
      <c r="E4182" t="s">
        <v>3645</v>
      </c>
      <c r="F4182" t="s">
        <v>3655</v>
      </c>
      <c r="G4182" s="4">
        <v>1</v>
      </c>
      <c r="H4182" t="s">
        <v>167</v>
      </c>
    </row>
    <row r="4183" spans="1:8" x14ac:dyDescent="0.35">
      <c r="A4183" t="s">
        <v>3368</v>
      </c>
      <c r="B4183" t="s">
        <v>3639</v>
      </c>
      <c r="C4183">
        <v>1</v>
      </c>
      <c r="D4183">
        <v>-160.85900000000001</v>
      </c>
      <c r="E4183" t="s">
        <v>3640</v>
      </c>
      <c r="F4183" t="s">
        <v>3659</v>
      </c>
      <c r="G4183" s="4">
        <v>1</v>
      </c>
      <c r="H4183" t="s">
        <v>3836</v>
      </c>
    </row>
    <row r="4184" spans="1:8" x14ac:dyDescent="0.35">
      <c r="A4184" t="s">
        <v>3368</v>
      </c>
      <c r="B4184" t="s">
        <v>3639</v>
      </c>
      <c r="C4184">
        <v>1</v>
      </c>
      <c r="D4184">
        <v>-160.63800000000001</v>
      </c>
      <c r="E4184" t="s">
        <v>3645</v>
      </c>
      <c r="F4184" t="s">
        <v>3646</v>
      </c>
      <c r="G4184" s="4">
        <v>1</v>
      </c>
      <c r="H4184" t="s">
        <v>3837</v>
      </c>
    </row>
    <row r="4185" spans="1:8" x14ac:dyDescent="0.35">
      <c r="A4185" t="s">
        <v>3368</v>
      </c>
      <c r="B4185" t="s">
        <v>3639</v>
      </c>
      <c r="C4185">
        <v>1</v>
      </c>
      <c r="D4185">
        <v>-154.625</v>
      </c>
      <c r="E4185" t="s">
        <v>3645</v>
      </c>
      <c r="F4185" t="s">
        <v>3655</v>
      </c>
      <c r="G4185" s="4">
        <v>1</v>
      </c>
      <c r="H4185" t="s">
        <v>415</v>
      </c>
    </row>
    <row r="4186" spans="1:8" x14ac:dyDescent="0.35">
      <c r="A4186" t="s">
        <v>3368</v>
      </c>
      <c r="B4186" t="s">
        <v>3639</v>
      </c>
      <c r="C4186">
        <v>1</v>
      </c>
      <c r="D4186">
        <v>-154.48400000000001</v>
      </c>
      <c r="E4186" t="s">
        <v>3643</v>
      </c>
      <c r="F4186" t="s">
        <v>3662</v>
      </c>
      <c r="G4186" s="4">
        <v>1</v>
      </c>
      <c r="H4186" t="s">
        <v>3838</v>
      </c>
    </row>
    <row r="4187" spans="1:8" x14ac:dyDescent="0.35">
      <c r="A4187" t="s">
        <v>3368</v>
      </c>
      <c r="B4187" t="s">
        <v>3639</v>
      </c>
      <c r="C4187">
        <v>1</v>
      </c>
      <c r="D4187">
        <v>-152.49199999999999</v>
      </c>
      <c r="E4187" t="s">
        <v>3645</v>
      </c>
      <c r="F4187" t="s">
        <v>3650</v>
      </c>
      <c r="G4187" s="4">
        <v>1</v>
      </c>
      <c r="H4187" t="s">
        <v>3839</v>
      </c>
    </row>
    <row r="4188" spans="1:8" x14ac:dyDescent="0.35">
      <c r="A4188" t="s">
        <v>3368</v>
      </c>
      <c r="B4188" t="s">
        <v>3639</v>
      </c>
      <c r="C4188">
        <v>1</v>
      </c>
      <c r="D4188">
        <v>-146.57299999999901</v>
      </c>
      <c r="E4188" t="s">
        <v>3640</v>
      </c>
      <c r="F4188" t="s">
        <v>3641</v>
      </c>
      <c r="G4188" s="4">
        <v>1</v>
      </c>
      <c r="H4188" t="s">
        <v>3840</v>
      </c>
    </row>
    <row r="4189" spans="1:8" x14ac:dyDescent="0.35">
      <c r="A4189" t="s">
        <v>3368</v>
      </c>
      <c r="B4189" t="s">
        <v>3639</v>
      </c>
      <c r="C4189">
        <v>1</v>
      </c>
      <c r="D4189">
        <v>-146.27099999999999</v>
      </c>
      <c r="E4189" t="s">
        <v>3645</v>
      </c>
      <c r="F4189" t="s">
        <v>3653</v>
      </c>
      <c r="G4189" s="4">
        <v>1</v>
      </c>
      <c r="H4189" t="s">
        <v>3841</v>
      </c>
    </row>
    <row r="4190" spans="1:8" x14ac:dyDescent="0.35">
      <c r="A4190" t="s">
        <v>3368</v>
      </c>
      <c r="B4190" t="s">
        <v>3639</v>
      </c>
      <c r="C4190">
        <v>1</v>
      </c>
      <c r="D4190">
        <v>-142.387</v>
      </c>
      <c r="E4190" t="s">
        <v>3643</v>
      </c>
      <c r="F4190" t="s">
        <v>3644</v>
      </c>
      <c r="G4190" s="4">
        <v>1</v>
      </c>
      <c r="H4190" t="s">
        <v>3842</v>
      </c>
    </row>
    <row r="4191" spans="1:8" x14ac:dyDescent="0.35">
      <c r="A4191" t="s">
        <v>3368</v>
      </c>
      <c r="B4191" t="s">
        <v>3639</v>
      </c>
      <c r="C4191">
        <v>1</v>
      </c>
      <c r="D4191">
        <v>-138.523</v>
      </c>
      <c r="E4191" t="s">
        <v>3643</v>
      </c>
      <c r="F4191" t="s">
        <v>3644</v>
      </c>
      <c r="G4191" s="4">
        <v>1</v>
      </c>
      <c r="H4191" t="s">
        <v>3843</v>
      </c>
    </row>
    <row r="4192" spans="1:8" x14ac:dyDescent="0.35">
      <c r="A4192" t="s">
        <v>3368</v>
      </c>
      <c r="B4192" t="s">
        <v>3639</v>
      </c>
      <c r="C4192">
        <v>1</v>
      </c>
      <c r="D4192">
        <v>-135.309</v>
      </c>
      <c r="E4192" t="s">
        <v>3645</v>
      </c>
      <c r="F4192" t="s">
        <v>3650</v>
      </c>
      <c r="G4192" s="4">
        <v>1</v>
      </c>
      <c r="H4192" t="s">
        <v>3844</v>
      </c>
    </row>
    <row r="4193" spans="1:8" x14ac:dyDescent="0.35">
      <c r="A4193" t="s">
        <v>3368</v>
      </c>
      <c r="B4193" t="s">
        <v>3639</v>
      </c>
      <c r="C4193">
        <v>1</v>
      </c>
      <c r="D4193">
        <v>-133.94999999999999</v>
      </c>
      <c r="E4193" t="s">
        <v>3645</v>
      </c>
      <c r="F4193" t="s">
        <v>3646</v>
      </c>
      <c r="G4193" s="4">
        <v>1</v>
      </c>
      <c r="H4193" t="s">
        <v>3845</v>
      </c>
    </row>
    <row r="4194" spans="1:8" x14ac:dyDescent="0.35">
      <c r="A4194" t="s">
        <v>3368</v>
      </c>
      <c r="B4194" t="s">
        <v>3639</v>
      </c>
      <c r="C4194">
        <v>1</v>
      </c>
      <c r="D4194">
        <v>-132.726</v>
      </c>
      <c r="E4194" t="s">
        <v>3645</v>
      </c>
      <c r="F4194" t="s">
        <v>3655</v>
      </c>
      <c r="G4194" s="4">
        <v>1</v>
      </c>
      <c r="H4194" t="s">
        <v>3846</v>
      </c>
    </row>
    <row r="4195" spans="1:8" x14ac:dyDescent="0.35">
      <c r="A4195" t="s">
        <v>3368</v>
      </c>
      <c r="B4195" t="s">
        <v>3639</v>
      </c>
      <c r="C4195">
        <v>1</v>
      </c>
      <c r="D4195">
        <v>-131.92599999999999</v>
      </c>
      <c r="E4195" t="s">
        <v>3643</v>
      </c>
      <c r="F4195" t="s">
        <v>3657</v>
      </c>
      <c r="G4195" s="4">
        <v>1</v>
      </c>
      <c r="H4195" t="s">
        <v>3847</v>
      </c>
    </row>
    <row r="4196" spans="1:8" x14ac:dyDescent="0.35">
      <c r="A4196" t="s">
        <v>3368</v>
      </c>
      <c r="B4196" t="s">
        <v>3639</v>
      </c>
      <c r="C4196">
        <v>1</v>
      </c>
      <c r="D4196">
        <v>-116.473</v>
      </c>
      <c r="E4196" t="s">
        <v>3645</v>
      </c>
      <c r="F4196" t="s">
        <v>3653</v>
      </c>
      <c r="G4196" s="4">
        <v>1</v>
      </c>
      <c r="H4196" t="s">
        <v>3848</v>
      </c>
    </row>
    <row r="4197" spans="1:8" x14ac:dyDescent="0.35">
      <c r="A4197" t="s">
        <v>3368</v>
      </c>
      <c r="B4197" t="s">
        <v>3639</v>
      </c>
      <c r="C4197">
        <v>1</v>
      </c>
      <c r="D4197">
        <v>-115.58499999999999</v>
      </c>
      <c r="E4197" t="s">
        <v>3643</v>
      </c>
      <c r="F4197" t="s">
        <v>3662</v>
      </c>
      <c r="G4197" s="4">
        <v>1</v>
      </c>
      <c r="H4197" t="s">
        <v>2628</v>
      </c>
    </row>
    <row r="4198" spans="1:8" x14ac:dyDescent="0.35">
      <c r="A4198" t="s">
        <v>3368</v>
      </c>
      <c r="B4198" t="s">
        <v>3639</v>
      </c>
      <c r="C4198">
        <v>1</v>
      </c>
      <c r="D4198">
        <v>-112.459</v>
      </c>
      <c r="E4198" t="s">
        <v>3643</v>
      </c>
      <c r="F4198" t="s">
        <v>3644</v>
      </c>
      <c r="G4198" s="4">
        <v>1</v>
      </c>
      <c r="H4198" t="s">
        <v>3849</v>
      </c>
    </row>
    <row r="4199" spans="1:8" x14ac:dyDescent="0.35">
      <c r="A4199" t="s">
        <v>3368</v>
      </c>
      <c r="B4199" t="s">
        <v>3639</v>
      </c>
      <c r="C4199">
        <v>1</v>
      </c>
      <c r="D4199">
        <v>-109.952</v>
      </c>
      <c r="E4199" t="s">
        <v>3645</v>
      </c>
      <c r="F4199" t="s">
        <v>3650</v>
      </c>
      <c r="G4199" s="4">
        <v>1</v>
      </c>
      <c r="H4199" t="s">
        <v>3850</v>
      </c>
    </row>
    <row r="4200" spans="1:8" x14ac:dyDescent="0.35">
      <c r="A4200" t="s">
        <v>3368</v>
      </c>
      <c r="B4200" t="s">
        <v>3639</v>
      </c>
      <c r="C4200">
        <v>1</v>
      </c>
      <c r="D4200">
        <v>-105.627</v>
      </c>
      <c r="E4200" t="s">
        <v>3640</v>
      </c>
      <c r="F4200" t="s">
        <v>3659</v>
      </c>
      <c r="G4200" s="4">
        <v>1</v>
      </c>
      <c r="H4200" t="s">
        <v>3851</v>
      </c>
    </row>
    <row r="4201" spans="1:8" x14ac:dyDescent="0.35">
      <c r="A4201" t="s">
        <v>3368</v>
      </c>
      <c r="B4201" t="s">
        <v>3639</v>
      </c>
      <c r="C4201">
        <v>1</v>
      </c>
      <c r="D4201">
        <v>-103.979</v>
      </c>
      <c r="E4201" t="s">
        <v>3640</v>
      </c>
      <c r="F4201" t="s">
        <v>3659</v>
      </c>
      <c r="G4201" s="4">
        <v>1</v>
      </c>
      <c r="H4201">
        <v>1</v>
      </c>
    </row>
    <row r="4202" spans="1:8" x14ac:dyDescent="0.35">
      <c r="A4202" t="s">
        <v>3368</v>
      </c>
      <c r="B4202" t="s">
        <v>3639</v>
      </c>
      <c r="C4202">
        <v>1</v>
      </c>
      <c r="D4202">
        <v>-103.205</v>
      </c>
      <c r="E4202" t="s">
        <v>3640</v>
      </c>
      <c r="F4202" t="s">
        <v>3659</v>
      </c>
      <c r="G4202" s="4">
        <v>1</v>
      </c>
      <c r="H4202">
        <v>2</v>
      </c>
    </row>
    <row r="4203" spans="1:8" x14ac:dyDescent="0.35">
      <c r="A4203" t="s">
        <v>3368</v>
      </c>
      <c r="B4203" t="s">
        <v>3639</v>
      </c>
      <c r="C4203">
        <v>1</v>
      </c>
      <c r="D4203">
        <v>-102.152999999999</v>
      </c>
      <c r="E4203" t="s">
        <v>3640</v>
      </c>
      <c r="F4203" t="s">
        <v>3659</v>
      </c>
      <c r="G4203" s="4">
        <v>1</v>
      </c>
      <c r="H4203">
        <v>3</v>
      </c>
    </row>
    <row r="4204" spans="1:8" x14ac:dyDescent="0.35">
      <c r="A4204" t="s">
        <v>3368</v>
      </c>
      <c r="B4204" t="s">
        <v>3639</v>
      </c>
      <c r="C4204">
        <v>1</v>
      </c>
      <c r="D4204">
        <v>-96.105999999999995</v>
      </c>
      <c r="E4204" t="s">
        <v>3640</v>
      </c>
      <c r="F4204" t="s">
        <v>3641</v>
      </c>
      <c r="G4204" s="4">
        <v>1</v>
      </c>
      <c r="H4204" t="s">
        <v>3852</v>
      </c>
    </row>
    <row r="4205" spans="1:8" x14ac:dyDescent="0.35">
      <c r="A4205" t="s">
        <v>3368</v>
      </c>
      <c r="B4205" t="s">
        <v>3639</v>
      </c>
      <c r="C4205">
        <v>1</v>
      </c>
      <c r="D4205">
        <v>-95.103999999999999</v>
      </c>
      <c r="E4205" t="s">
        <v>3640</v>
      </c>
      <c r="F4205" t="s">
        <v>3648</v>
      </c>
      <c r="G4205" s="4">
        <v>1</v>
      </c>
      <c r="H4205" t="s">
        <v>3853</v>
      </c>
    </row>
    <row r="4206" spans="1:8" x14ac:dyDescent="0.35">
      <c r="A4206" t="s">
        <v>3368</v>
      </c>
      <c r="B4206" t="s">
        <v>3639</v>
      </c>
      <c r="C4206">
        <v>1</v>
      </c>
      <c r="D4206">
        <v>-90.265000000000001</v>
      </c>
      <c r="E4206" t="s">
        <v>3640</v>
      </c>
      <c r="F4206" t="s">
        <v>3788</v>
      </c>
      <c r="G4206" s="4">
        <v>1</v>
      </c>
      <c r="H4206" t="s">
        <v>3854</v>
      </c>
    </row>
    <row r="4207" spans="1:8" x14ac:dyDescent="0.35">
      <c r="A4207" t="s">
        <v>3368</v>
      </c>
      <c r="B4207" t="s">
        <v>3639</v>
      </c>
      <c r="C4207">
        <v>1</v>
      </c>
      <c r="D4207">
        <v>-89.393999999999906</v>
      </c>
      <c r="E4207" t="s">
        <v>3640</v>
      </c>
      <c r="F4207" t="s">
        <v>3659</v>
      </c>
      <c r="G4207" s="4">
        <v>1</v>
      </c>
      <c r="H4207" t="s">
        <v>3854</v>
      </c>
    </row>
    <row r="4208" spans="1:8" x14ac:dyDescent="0.35">
      <c r="A4208" t="s">
        <v>3368</v>
      </c>
      <c r="B4208" t="s">
        <v>3639</v>
      </c>
      <c r="C4208">
        <v>1</v>
      </c>
      <c r="D4208">
        <v>-86.973999999999904</v>
      </c>
      <c r="E4208" t="s">
        <v>3640</v>
      </c>
      <c r="F4208" t="s">
        <v>3648</v>
      </c>
      <c r="G4208" s="4">
        <v>1</v>
      </c>
      <c r="H4208" t="s">
        <v>3855</v>
      </c>
    </row>
    <row r="4209" spans="1:8" x14ac:dyDescent="0.35">
      <c r="A4209" t="s">
        <v>3368</v>
      </c>
      <c r="B4209" t="s">
        <v>3639</v>
      </c>
      <c r="C4209">
        <v>1</v>
      </c>
      <c r="D4209">
        <v>-77.233000000000004</v>
      </c>
      <c r="E4209" t="s">
        <v>3645</v>
      </c>
      <c r="F4209" t="s">
        <v>3653</v>
      </c>
      <c r="G4209" s="4">
        <v>1</v>
      </c>
      <c r="H4209" t="s">
        <v>3856</v>
      </c>
    </row>
    <row r="4210" spans="1:8" x14ac:dyDescent="0.35">
      <c r="A4210" t="s">
        <v>3368</v>
      </c>
      <c r="B4210" t="s">
        <v>3639</v>
      </c>
      <c r="C4210">
        <v>1</v>
      </c>
      <c r="D4210">
        <v>-74.790000000000006</v>
      </c>
      <c r="E4210" t="s">
        <v>3640</v>
      </c>
      <c r="F4210" t="s">
        <v>3648</v>
      </c>
      <c r="G4210" s="4">
        <v>1</v>
      </c>
      <c r="H4210" t="s">
        <v>3857</v>
      </c>
    </row>
    <row r="4211" spans="1:8" x14ac:dyDescent="0.35">
      <c r="A4211" t="s">
        <v>3368</v>
      </c>
      <c r="B4211" t="s">
        <v>3639</v>
      </c>
      <c r="C4211">
        <v>1</v>
      </c>
      <c r="D4211">
        <v>-72.260999999999996</v>
      </c>
      <c r="E4211" t="s">
        <v>3645</v>
      </c>
      <c r="F4211" t="s">
        <v>3655</v>
      </c>
      <c r="G4211" s="4">
        <v>1</v>
      </c>
      <c r="H4211" t="s">
        <v>3858</v>
      </c>
    </row>
    <row r="4212" spans="1:8" x14ac:dyDescent="0.35">
      <c r="A4212" t="s">
        <v>3368</v>
      </c>
      <c r="B4212" t="s">
        <v>3639</v>
      </c>
      <c r="C4212">
        <v>1</v>
      </c>
      <c r="D4212">
        <v>-69.783000000000001</v>
      </c>
      <c r="E4212" t="s">
        <v>3645</v>
      </c>
      <c r="F4212" t="s">
        <v>3650</v>
      </c>
      <c r="G4212" s="4">
        <v>1</v>
      </c>
      <c r="H4212" t="s">
        <v>3859</v>
      </c>
    </row>
    <row r="4213" spans="1:8" x14ac:dyDescent="0.35">
      <c r="A4213" t="s">
        <v>3368</v>
      </c>
      <c r="B4213" t="s">
        <v>3639</v>
      </c>
      <c r="C4213">
        <v>1</v>
      </c>
      <c r="D4213">
        <v>-67.917000000000002</v>
      </c>
      <c r="E4213" t="s">
        <v>3640</v>
      </c>
      <c r="F4213" t="s">
        <v>3641</v>
      </c>
      <c r="G4213" s="4">
        <v>1</v>
      </c>
      <c r="H4213" t="s">
        <v>3860</v>
      </c>
    </row>
    <row r="4214" spans="1:8" x14ac:dyDescent="0.35">
      <c r="A4214" t="s">
        <v>3368</v>
      </c>
      <c r="B4214" t="s">
        <v>3639</v>
      </c>
      <c r="C4214">
        <v>1</v>
      </c>
      <c r="D4214">
        <v>-66.138000000000005</v>
      </c>
      <c r="E4214" t="s">
        <v>3645</v>
      </c>
      <c r="F4214" t="s">
        <v>3655</v>
      </c>
      <c r="G4214" s="4">
        <v>1</v>
      </c>
      <c r="H4214" t="s">
        <v>3861</v>
      </c>
    </row>
    <row r="4215" spans="1:8" x14ac:dyDescent="0.35">
      <c r="A4215" t="s">
        <v>3368</v>
      </c>
      <c r="B4215" t="s">
        <v>3639</v>
      </c>
      <c r="C4215">
        <v>1</v>
      </c>
      <c r="D4215">
        <v>-65.923999999999893</v>
      </c>
      <c r="E4215" t="s">
        <v>3645</v>
      </c>
      <c r="F4215" t="s">
        <v>3646</v>
      </c>
      <c r="G4215" s="4">
        <v>1</v>
      </c>
      <c r="H4215" t="s">
        <v>3862</v>
      </c>
    </row>
    <row r="4216" spans="1:8" x14ac:dyDescent="0.35">
      <c r="A4216" t="s">
        <v>3368</v>
      </c>
      <c r="B4216" t="s">
        <v>3639</v>
      </c>
      <c r="C4216">
        <v>1</v>
      </c>
      <c r="D4216">
        <v>15.195</v>
      </c>
      <c r="E4216" t="s">
        <v>3640</v>
      </c>
      <c r="F4216" t="s">
        <v>3641</v>
      </c>
      <c r="G4216" s="4">
        <v>2</v>
      </c>
      <c r="H4216" t="s">
        <v>3863</v>
      </c>
    </row>
    <row r="4217" spans="1:8" x14ac:dyDescent="0.35">
      <c r="A4217" t="s">
        <v>3368</v>
      </c>
      <c r="B4217" t="s">
        <v>3639</v>
      </c>
      <c r="C4217">
        <v>1</v>
      </c>
      <c r="D4217">
        <v>127.187</v>
      </c>
      <c r="E4217" t="s">
        <v>3640</v>
      </c>
      <c r="F4217" t="s">
        <v>3641</v>
      </c>
      <c r="G4217" s="4">
        <v>2</v>
      </c>
      <c r="H4217" t="s">
        <v>3864</v>
      </c>
    </row>
    <row r="4218" spans="1:8" x14ac:dyDescent="0.35">
      <c r="A4218" t="s">
        <v>3368</v>
      </c>
      <c r="B4218" t="s">
        <v>3639</v>
      </c>
      <c r="C4218">
        <v>1</v>
      </c>
      <c r="D4218">
        <v>127.44</v>
      </c>
      <c r="E4218" t="s">
        <v>3645</v>
      </c>
      <c r="F4218" t="s">
        <v>3650</v>
      </c>
      <c r="G4218" s="4">
        <v>4</v>
      </c>
      <c r="H4218" t="s">
        <v>3865</v>
      </c>
    </row>
    <row r="4219" spans="1:8" x14ac:dyDescent="0.35">
      <c r="A4219" t="s">
        <v>3368</v>
      </c>
      <c r="B4219" t="s">
        <v>3639</v>
      </c>
      <c r="C4219">
        <v>1</v>
      </c>
      <c r="D4219">
        <v>135.459</v>
      </c>
      <c r="E4219" t="s">
        <v>3645</v>
      </c>
      <c r="F4219" t="s">
        <v>3655</v>
      </c>
      <c r="G4219" s="4">
        <v>2</v>
      </c>
      <c r="H4219" t="s">
        <v>3866</v>
      </c>
    </row>
    <row r="4220" spans="1:8" x14ac:dyDescent="0.35">
      <c r="A4220" t="s">
        <v>3368</v>
      </c>
      <c r="B4220" t="s">
        <v>3639</v>
      </c>
      <c r="C4220">
        <v>1</v>
      </c>
      <c r="D4220">
        <v>141.91899999999899</v>
      </c>
      <c r="E4220" t="s">
        <v>3645</v>
      </c>
      <c r="F4220" t="s">
        <v>3653</v>
      </c>
      <c r="G4220" s="4">
        <v>3</v>
      </c>
      <c r="H4220" t="s">
        <v>3867</v>
      </c>
    </row>
    <row r="4221" spans="1:8" x14ac:dyDescent="0.35">
      <c r="A4221" t="s">
        <v>3368</v>
      </c>
      <c r="B4221" t="s">
        <v>3639</v>
      </c>
      <c r="C4221">
        <v>1</v>
      </c>
      <c r="D4221">
        <v>145.607</v>
      </c>
      <c r="E4221" t="s">
        <v>3645</v>
      </c>
      <c r="F4221" t="s">
        <v>3653</v>
      </c>
      <c r="G4221" s="4">
        <v>3</v>
      </c>
      <c r="H4221" t="s">
        <v>3868</v>
      </c>
    </row>
    <row r="4222" spans="1:8" x14ac:dyDescent="0.35">
      <c r="A4222" t="s">
        <v>3368</v>
      </c>
      <c r="B4222" t="s">
        <v>3639</v>
      </c>
      <c r="C4222">
        <v>1</v>
      </c>
      <c r="D4222">
        <v>149.37</v>
      </c>
      <c r="E4222" t="s">
        <v>3640</v>
      </c>
      <c r="F4222" t="s">
        <v>3648</v>
      </c>
      <c r="G4222" s="4">
        <v>1</v>
      </c>
      <c r="H4222" t="s">
        <v>3869</v>
      </c>
    </row>
    <row r="4223" spans="1:8" x14ac:dyDescent="0.35">
      <c r="A4223" t="s">
        <v>3368</v>
      </c>
      <c r="B4223" t="s">
        <v>3639</v>
      </c>
      <c r="C4223">
        <v>1</v>
      </c>
      <c r="D4223">
        <v>151.399</v>
      </c>
      <c r="E4223" t="s">
        <v>3643</v>
      </c>
      <c r="F4223" t="s">
        <v>3664</v>
      </c>
      <c r="G4223" s="4">
        <v>1</v>
      </c>
      <c r="H4223" t="s">
        <v>3870</v>
      </c>
    </row>
    <row r="4224" spans="1:8" x14ac:dyDescent="0.35">
      <c r="A4224" t="s">
        <v>3368</v>
      </c>
      <c r="B4224" t="s">
        <v>3639</v>
      </c>
      <c r="C4224">
        <v>1</v>
      </c>
      <c r="D4224">
        <v>153.46100000000001</v>
      </c>
      <c r="E4224" t="s">
        <v>3643</v>
      </c>
      <c r="F4224" t="s">
        <v>3644</v>
      </c>
      <c r="G4224" s="4">
        <v>2</v>
      </c>
      <c r="H4224" t="s">
        <v>3871</v>
      </c>
    </row>
    <row r="4225" spans="1:8" x14ac:dyDescent="0.35">
      <c r="A4225" t="s">
        <v>3368</v>
      </c>
      <c r="B4225" t="s">
        <v>3639</v>
      </c>
      <c r="C4225">
        <v>1</v>
      </c>
      <c r="D4225">
        <v>155.36000000000001</v>
      </c>
      <c r="E4225" t="s">
        <v>3645</v>
      </c>
      <c r="F4225" t="s">
        <v>3650</v>
      </c>
      <c r="G4225" s="4">
        <v>4</v>
      </c>
      <c r="H4225" t="s">
        <v>3872</v>
      </c>
    </row>
    <row r="4226" spans="1:8" x14ac:dyDescent="0.35">
      <c r="A4226" t="s">
        <v>3368</v>
      </c>
      <c r="B4226" t="s">
        <v>3639</v>
      </c>
      <c r="C4226">
        <v>1</v>
      </c>
      <c r="D4226">
        <v>164.68299999999999</v>
      </c>
      <c r="E4226" t="s">
        <v>3643</v>
      </c>
      <c r="F4226" t="s">
        <v>3657</v>
      </c>
      <c r="G4226" s="4">
        <v>4</v>
      </c>
      <c r="H4226" t="s">
        <v>3873</v>
      </c>
    </row>
    <row r="4227" spans="1:8" x14ac:dyDescent="0.35">
      <c r="A4227" t="s">
        <v>3368</v>
      </c>
      <c r="B4227" t="s">
        <v>3639</v>
      </c>
      <c r="C4227">
        <v>1</v>
      </c>
      <c r="D4227">
        <v>172.54</v>
      </c>
      <c r="E4227" t="s">
        <v>3643</v>
      </c>
      <c r="F4227" t="s">
        <v>3662</v>
      </c>
      <c r="G4227" s="4">
        <v>3</v>
      </c>
      <c r="H4227" t="s">
        <v>3874</v>
      </c>
    </row>
    <row r="4228" spans="1:8" x14ac:dyDescent="0.35">
      <c r="A4228" t="s">
        <v>3368</v>
      </c>
      <c r="B4228" t="s">
        <v>3639</v>
      </c>
      <c r="C4228">
        <v>1</v>
      </c>
      <c r="D4228">
        <v>174.81299999999999</v>
      </c>
      <c r="E4228" t="s">
        <v>3640</v>
      </c>
      <c r="F4228" t="s">
        <v>3659</v>
      </c>
      <c r="G4228" s="4">
        <v>3</v>
      </c>
      <c r="H4228" t="s">
        <v>3875</v>
      </c>
    </row>
    <row r="4229" spans="1:8" x14ac:dyDescent="0.35">
      <c r="A4229" t="s">
        <v>3368</v>
      </c>
      <c r="B4229" t="s">
        <v>3639</v>
      </c>
      <c r="C4229">
        <v>1</v>
      </c>
      <c r="D4229">
        <v>175.166</v>
      </c>
      <c r="E4229" t="s">
        <v>3643</v>
      </c>
      <c r="F4229" t="s">
        <v>3644</v>
      </c>
      <c r="G4229" s="4">
        <v>2</v>
      </c>
      <c r="H4229" t="s">
        <v>415</v>
      </c>
    </row>
    <row r="4230" spans="1:8" x14ac:dyDescent="0.35">
      <c r="A4230" t="s">
        <v>3368</v>
      </c>
      <c r="B4230" t="s">
        <v>3639</v>
      </c>
      <c r="C4230">
        <v>1</v>
      </c>
      <c r="D4230">
        <v>175.58799999999999</v>
      </c>
      <c r="E4230" t="s">
        <v>3640</v>
      </c>
      <c r="F4230" t="s">
        <v>3641</v>
      </c>
      <c r="G4230" s="4">
        <v>2</v>
      </c>
      <c r="H4230" t="s">
        <v>3876</v>
      </c>
    </row>
    <row r="4231" spans="1:8" x14ac:dyDescent="0.35">
      <c r="A4231" t="s">
        <v>3368</v>
      </c>
      <c r="B4231" t="s">
        <v>3639</v>
      </c>
      <c r="C4231">
        <v>1</v>
      </c>
      <c r="D4231">
        <v>182.76300000000001</v>
      </c>
      <c r="E4231" t="s">
        <v>3643</v>
      </c>
      <c r="F4231" t="s">
        <v>3657</v>
      </c>
      <c r="G4231" s="4">
        <v>4</v>
      </c>
      <c r="H4231" t="s">
        <v>3877</v>
      </c>
    </row>
    <row r="4232" spans="1:8" x14ac:dyDescent="0.35">
      <c r="A4232" t="s">
        <v>3368</v>
      </c>
      <c r="B4232" t="s">
        <v>3639</v>
      </c>
      <c r="C4232">
        <v>1</v>
      </c>
      <c r="D4232">
        <v>187.05099999999999</v>
      </c>
      <c r="E4232" t="s">
        <v>3645</v>
      </c>
      <c r="F4232" t="s">
        <v>3655</v>
      </c>
      <c r="G4232" s="4">
        <v>2</v>
      </c>
      <c r="H4232" t="s">
        <v>3878</v>
      </c>
    </row>
    <row r="4233" spans="1:8" x14ac:dyDescent="0.35">
      <c r="A4233" t="s">
        <v>3368</v>
      </c>
      <c r="B4233" t="s">
        <v>3639</v>
      </c>
      <c r="C4233">
        <v>1</v>
      </c>
      <c r="D4233">
        <v>190.02199999999999</v>
      </c>
      <c r="E4233" t="s">
        <v>3643</v>
      </c>
      <c r="F4233" t="s">
        <v>3664</v>
      </c>
      <c r="G4233" s="4">
        <v>1</v>
      </c>
      <c r="H4233" t="s">
        <v>3879</v>
      </c>
    </row>
    <row r="4234" spans="1:8" x14ac:dyDescent="0.35">
      <c r="A4234" t="s">
        <v>3368</v>
      </c>
      <c r="B4234" t="s">
        <v>3639</v>
      </c>
      <c r="C4234">
        <v>1</v>
      </c>
      <c r="D4234">
        <v>191.38200000000001</v>
      </c>
      <c r="E4234" t="s">
        <v>3643</v>
      </c>
      <c r="F4234" t="s">
        <v>3644</v>
      </c>
      <c r="G4234" s="4">
        <v>2</v>
      </c>
      <c r="H4234" t="s">
        <v>3880</v>
      </c>
    </row>
    <row r="4235" spans="1:8" x14ac:dyDescent="0.35">
      <c r="A4235" t="s">
        <v>3368</v>
      </c>
      <c r="B4235" t="s">
        <v>3639</v>
      </c>
      <c r="C4235">
        <v>1</v>
      </c>
      <c r="D4235">
        <v>196.83500000000001</v>
      </c>
      <c r="E4235" t="s">
        <v>3643</v>
      </c>
      <c r="F4235" t="s">
        <v>3657</v>
      </c>
      <c r="G4235" s="4">
        <v>4</v>
      </c>
      <c r="H4235" t="s">
        <v>55</v>
      </c>
    </row>
    <row r="4236" spans="1:8" x14ac:dyDescent="0.35">
      <c r="A4236" t="s">
        <v>3368</v>
      </c>
      <c r="B4236" t="s">
        <v>3639</v>
      </c>
      <c r="C4236">
        <v>1</v>
      </c>
      <c r="D4236">
        <v>196.94200000000001</v>
      </c>
      <c r="E4236" t="s">
        <v>3643</v>
      </c>
      <c r="F4236" t="s">
        <v>3664</v>
      </c>
      <c r="G4236" s="4">
        <v>1</v>
      </c>
      <c r="H4236" t="s">
        <v>3881</v>
      </c>
    </row>
    <row r="4237" spans="1:8" x14ac:dyDescent="0.35">
      <c r="A4237" t="s">
        <v>3368</v>
      </c>
      <c r="B4237" t="s">
        <v>3639</v>
      </c>
      <c r="C4237">
        <v>1</v>
      </c>
      <c r="D4237">
        <v>201.57900000000001</v>
      </c>
      <c r="E4237" t="s">
        <v>3643</v>
      </c>
      <c r="F4237" t="s">
        <v>3657</v>
      </c>
      <c r="G4237" s="4">
        <v>4</v>
      </c>
      <c r="H4237" t="s">
        <v>3882</v>
      </c>
    </row>
    <row r="4238" spans="1:8" x14ac:dyDescent="0.35">
      <c r="A4238" t="s">
        <v>3368</v>
      </c>
      <c r="B4238" t="s">
        <v>3639</v>
      </c>
      <c r="C4238">
        <v>1</v>
      </c>
      <c r="D4238">
        <v>215.75200000000001</v>
      </c>
      <c r="E4238" t="s">
        <v>3645</v>
      </c>
      <c r="F4238" t="s">
        <v>3650</v>
      </c>
      <c r="G4238" s="4">
        <v>4</v>
      </c>
      <c r="H4238" t="s">
        <v>3883</v>
      </c>
    </row>
    <row r="4239" spans="1:8" x14ac:dyDescent="0.35">
      <c r="A4239" t="s">
        <v>3368</v>
      </c>
      <c r="B4239" t="s">
        <v>3639</v>
      </c>
      <c r="C4239">
        <v>1</v>
      </c>
      <c r="D4239">
        <v>224.08</v>
      </c>
      <c r="E4239" t="s">
        <v>3645</v>
      </c>
      <c r="F4239" t="s">
        <v>3650</v>
      </c>
      <c r="G4239" s="4">
        <v>4</v>
      </c>
      <c r="H4239" t="s">
        <v>3884</v>
      </c>
    </row>
    <row r="4240" spans="1:8" x14ac:dyDescent="0.35">
      <c r="A4240" t="s">
        <v>3368</v>
      </c>
      <c r="B4240" t="s">
        <v>3639</v>
      </c>
      <c r="C4240">
        <v>1</v>
      </c>
      <c r="D4240">
        <v>236.44200000000001</v>
      </c>
      <c r="E4240" t="s">
        <v>3645</v>
      </c>
      <c r="F4240" t="s">
        <v>3646</v>
      </c>
      <c r="G4240" s="4">
        <v>1</v>
      </c>
      <c r="H4240" t="s">
        <v>3885</v>
      </c>
    </row>
    <row r="4241" spans="1:8" x14ac:dyDescent="0.35">
      <c r="A4241" t="s">
        <v>3368</v>
      </c>
      <c r="B4241" t="s">
        <v>3639</v>
      </c>
      <c r="C4241">
        <v>1</v>
      </c>
      <c r="D4241">
        <v>238.14099999999999</v>
      </c>
      <c r="E4241" t="s">
        <v>3643</v>
      </c>
      <c r="F4241" t="s">
        <v>3644</v>
      </c>
      <c r="G4241" s="4">
        <v>2</v>
      </c>
      <c r="H4241" t="s">
        <v>3886</v>
      </c>
    </row>
    <row r="4242" spans="1:8" x14ac:dyDescent="0.35">
      <c r="A4242" t="s">
        <v>3368</v>
      </c>
      <c r="B4242" t="s">
        <v>3639</v>
      </c>
      <c r="C4242">
        <v>1</v>
      </c>
      <c r="D4242">
        <v>240.99</v>
      </c>
      <c r="E4242" t="s">
        <v>3643</v>
      </c>
      <c r="F4242" t="s">
        <v>3664</v>
      </c>
      <c r="G4242" s="4">
        <v>1</v>
      </c>
      <c r="H4242" t="s">
        <v>3887</v>
      </c>
    </row>
    <row r="4243" spans="1:8" x14ac:dyDescent="0.35">
      <c r="A4243" t="s">
        <v>3368</v>
      </c>
      <c r="B4243" t="s">
        <v>3639</v>
      </c>
      <c r="C4243">
        <v>3</v>
      </c>
      <c r="D4243">
        <v>-369.577</v>
      </c>
      <c r="E4243" t="s">
        <v>3645</v>
      </c>
      <c r="F4243" t="s">
        <v>3650</v>
      </c>
      <c r="G4243" s="4">
        <v>4</v>
      </c>
      <c r="H4243" t="s">
        <v>3888</v>
      </c>
    </row>
    <row r="4244" spans="1:8" x14ac:dyDescent="0.35">
      <c r="A4244" t="s">
        <v>3368</v>
      </c>
      <c r="B4244" t="s">
        <v>3639</v>
      </c>
      <c r="C4244">
        <v>3</v>
      </c>
      <c r="D4244">
        <v>-365.70400000000001</v>
      </c>
      <c r="E4244" t="s">
        <v>3645</v>
      </c>
      <c r="F4244" t="s">
        <v>3653</v>
      </c>
      <c r="G4244" s="4">
        <v>3</v>
      </c>
      <c r="H4244" t="s">
        <v>3889</v>
      </c>
    </row>
    <row r="4245" spans="1:8" x14ac:dyDescent="0.35">
      <c r="A4245" t="s">
        <v>3368</v>
      </c>
      <c r="B4245" t="s">
        <v>3639</v>
      </c>
      <c r="C4245">
        <v>3</v>
      </c>
      <c r="D4245">
        <v>-363.94900000000001</v>
      </c>
      <c r="E4245" t="s">
        <v>3640</v>
      </c>
      <c r="F4245" t="s">
        <v>3659</v>
      </c>
      <c r="G4245" s="4">
        <v>3</v>
      </c>
      <c r="H4245" t="s">
        <v>3375</v>
      </c>
    </row>
    <row r="4246" spans="1:8" x14ac:dyDescent="0.35">
      <c r="A4246" t="s">
        <v>3368</v>
      </c>
      <c r="B4246" t="s">
        <v>3639</v>
      </c>
      <c r="C4246">
        <v>3</v>
      </c>
      <c r="D4246">
        <v>-362.226</v>
      </c>
      <c r="E4246" t="s">
        <v>3640</v>
      </c>
      <c r="F4246" t="s">
        <v>3648</v>
      </c>
      <c r="G4246" s="4">
        <v>1</v>
      </c>
      <c r="H4246" t="s">
        <v>3890</v>
      </c>
    </row>
    <row r="4247" spans="1:8" x14ac:dyDescent="0.35">
      <c r="A4247" t="s">
        <v>3368</v>
      </c>
      <c r="B4247" t="s">
        <v>3639</v>
      </c>
      <c r="C4247">
        <v>3</v>
      </c>
      <c r="D4247">
        <v>-361.14699999999999</v>
      </c>
      <c r="E4247" t="s">
        <v>3645</v>
      </c>
      <c r="F4247" t="s">
        <v>3646</v>
      </c>
      <c r="G4247" s="4">
        <v>1</v>
      </c>
      <c r="H4247" t="s">
        <v>3891</v>
      </c>
    </row>
    <row r="4248" spans="1:8" x14ac:dyDescent="0.35">
      <c r="A4248" t="s">
        <v>3368</v>
      </c>
      <c r="B4248" t="s">
        <v>3639</v>
      </c>
      <c r="C4248">
        <v>3</v>
      </c>
      <c r="D4248">
        <v>-360.34899999999999</v>
      </c>
      <c r="E4248" t="s">
        <v>3645</v>
      </c>
      <c r="F4248" t="s">
        <v>3650</v>
      </c>
      <c r="G4248" s="4">
        <v>4</v>
      </c>
      <c r="H4248" t="s">
        <v>3892</v>
      </c>
    </row>
    <row r="4249" spans="1:8" x14ac:dyDescent="0.35">
      <c r="A4249" t="s">
        <v>3368</v>
      </c>
      <c r="B4249" t="s">
        <v>3639</v>
      </c>
      <c r="C4249">
        <v>3</v>
      </c>
      <c r="D4249">
        <v>-359.28800000000001</v>
      </c>
      <c r="E4249" t="s">
        <v>3643</v>
      </c>
      <c r="F4249" t="s">
        <v>3664</v>
      </c>
      <c r="G4249" s="4">
        <v>1</v>
      </c>
      <c r="H4249" t="s">
        <v>3893</v>
      </c>
    </row>
    <row r="4250" spans="1:8" x14ac:dyDescent="0.35">
      <c r="A4250" t="s">
        <v>3368</v>
      </c>
      <c r="B4250" t="s">
        <v>3639</v>
      </c>
      <c r="C4250">
        <v>3</v>
      </c>
      <c r="D4250">
        <v>-357.10899999999998</v>
      </c>
      <c r="E4250" t="s">
        <v>3640</v>
      </c>
      <c r="F4250" t="s">
        <v>3659</v>
      </c>
      <c r="G4250" s="4">
        <v>3</v>
      </c>
      <c r="H4250" t="s">
        <v>3894</v>
      </c>
    </row>
    <row r="4251" spans="1:8" x14ac:dyDescent="0.35">
      <c r="A4251" t="s">
        <v>3368</v>
      </c>
      <c r="B4251" t="s">
        <v>3639</v>
      </c>
      <c r="C4251">
        <v>3</v>
      </c>
      <c r="D4251">
        <v>-355.30799999999999</v>
      </c>
      <c r="E4251" t="s">
        <v>3645</v>
      </c>
      <c r="F4251" t="s">
        <v>3650</v>
      </c>
      <c r="G4251" s="4">
        <v>4</v>
      </c>
      <c r="H4251" t="s">
        <v>3895</v>
      </c>
    </row>
    <row r="4252" spans="1:8" x14ac:dyDescent="0.35">
      <c r="A4252" t="s">
        <v>3368</v>
      </c>
      <c r="B4252" t="s">
        <v>3639</v>
      </c>
      <c r="C4252">
        <v>3</v>
      </c>
      <c r="D4252">
        <v>-355.18900000000002</v>
      </c>
      <c r="E4252" t="s">
        <v>3643</v>
      </c>
      <c r="F4252" t="s">
        <v>3657</v>
      </c>
      <c r="G4252" s="4">
        <v>4</v>
      </c>
      <c r="H4252" t="s">
        <v>55</v>
      </c>
    </row>
    <row r="4253" spans="1:8" x14ac:dyDescent="0.35">
      <c r="A4253" t="s">
        <v>3368</v>
      </c>
      <c r="B4253" t="s">
        <v>3639</v>
      </c>
      <c r="C4253">
        <v>3</v>
      </c>
      <c r="D4253">
        <v>-355.02300000000002</v>
      </c>
      <c r="E4253" t="s">
        <v>3645</v>
      </c>
      <c r="F4253" t="s">
        <v>3655</v>
      </c>
      <c r="G4253" s="4">
        <v>2</v>
      </c>
      <c r="H4253" t="s">
        <v>3896</v>
      </c>
    </row>
    <row r="4254" spans="1:8" x14ac:dyDescent="0.35">
      <c r="A4254" t="s">
        <v>3368</v>
      </c>
      <c r="B4254" t="s">
        <v>3639</v>
      </c>
      <c r="C4254">
        <v>3</v>
      </c>
      <c r="D4254">
        <v>-353.90100000000001</v>
      </c>
      <c r="E4254" t="s">
        <v>3640</v>
      </c>
      <c r="F4254" t="s">
        <v>3659</v>
      </c>
      <c r="G4254" s="4">
        <v>3</v>
      </c>
      <c r="H4254">
        <v>9</v>
      </c>
    </row>
    <row r="4255" spans="1:8" x14ac:dyDescent="0.35">
      <c r="A4255" t="s">
        <v>3368</v>
      </c>
      <c r="B4255" t="s">
        <v>3639</v>
      </c>
      <c r="C4255">
        <v>3</v>
      </c>
      <c r="D4255">
        <v>-352.46199999999999</v>
      </c>
      <c r="E4255" t="s">
        <v>3643</v>
      </c>
      <c r="F4255" t="s">
        <v>3662</v>
      </c>
      <c r="G4255" s="4">
        <v>3</v>
      </c>
      <c r="H4255" t="s">
        <v>267</v>
      </c>
    </row>
    <row r="4256" spans="1:8" x14ac:dyDescent="0.35">
      <c r="A4256" t="s">
        <v>3368</v>
      </c>
      <c r="B4256" t="s">
        <v>3639</v>
      </c>
      <c r="C4256">
        <v>3</v>
      </c>
      <c r="D4256">
        <v>-349.85599999999999</v>
      </c>
      <c r="E4256" t="s">
        <v>3643</v>
      </c>
      <c r="F4256" t="s">
        <v>3644</v>
      </c>
      <c r="G4256" s="4">
        <v>2</v>
      </c>
      <c r="H4256" t="s">
        <v>267</v>
      </c>
    </row>
    <row r="4257" spans="1:8" x14ac:dyDescent="0.35">
      <c r="A4257" t="s">
        <v>3368</v>
      </c>
      <c r="B4257" t="s">
        <v>3639</v>
      </c>
      <c r="C4257">
        <v>3</v>
      </c>
      <c r="D4257">
        <v>-346.78800000000001</v>
      </c>
      <c r="E4257" t="s">
        <v>3640</v>
      </c>
      <c r="F4257" t="s">
        <v>3641</v>
      </c>
      <c r="G4257" s="4">
        <v>2</v>
      </c>
      <c r="H4257" t="s">
        <v>3897</v>
      </c>
    </row>
    <row r="4258" spans="1:8" x14ac:dyDescent="0.35">
      <c r="A4258" t="s">
        <v>3368</v>
      </c>
      <c r="B4258" t="s">
        <v>3639</v>
      </c>
      <c r="C4258">
        <v>3</v>
      </c>
      <c r="D4258">
        <v>-346.62299999999999</v>
      </c>
      <c r="E4258" t="s">
        <v>3643</v>
      </c>
      <c r="F4258" t="s">
        <v>3657</v>
      </c>
      <c r="G4258" s="4">
        <v>4</v>
      </c>
      <c r="H4258" t="s">
        <v>2155</v>
      </c>
    </row>
    <row r="4259" spans="1:8" x14ac:dyDescent="0.35">
      <c r="A4259" t="s">
        <v>3368</v>
      </c>
      <c r="B4259" t="s">
        <v>3639</v>
      </c>
      <c r="C4259">
        <v>3</v>
      </c>
      <c r="D4259">
        <v>-345.236999999999</v>
      </c>
      <c r="E4259" t="s">
        <v>3645</v>
      </c>
      <c r="F4259" t="s">
        <v>3653</v>
      </c>
      <c r="G4259" s="4">
        <v>3</v>
      </c>
      <c r="H4259" t="s">
        <v>3898</v>
      </c>
    </row>
    <row r="4260" spans="1:8" x14ac:dyDescent="0.35">
      <c r="A4260" t="s">
        <v>3368</v>
      </c>
      <c r="B4260" t="s">
        <v>3639</v>
      </c>
      <c r="C4260">
        <v>3</v>
      </c>
      <c r="D4260">
        <v>-343.10399999999998</v>
      </c>
      <c r="E4260" t="s">
        <v>3643</v>
      </c>
      <c r="F4260" t="s">
        <v>3664</v>
      </c>
      <c r="G4260" s="4">
        <v>1</v>
      </c>
      <c r="H4260" t="s">
        <v>68</v>
      </c>
    </row>
    <row r="4261" spans="1:8" x14ac:dyDescent="0.35">
      <c r="A4261" t="s">
        <v>3368</v>
      </c>
      <c r="B4261" t="s">
        <v>3639</v>
      </c>
      <c r="C4261">
        <v>3</v>
      </c>
      <c r="D4261">
        <v>-343.09300000000002</v>
      </c>
      <c r="E4261" t="s">
        <v>3645</v>
      </c>
      <c r="F4261" t="s">
        <v>3650</v>
      </c>
      <c r="G4261" s="4">
        <v>4</v>
      </c>
      <c r="H4261" t="s">
        <v>3899</v>
      </c>
    </row>
    <row r="4262" spans="1:8" x14ac:dyDescent="0.35">
      <c r="A4262" t="s">
        <v>3368</v>
      </c>
      <c r="B4262" t="s">
        <v>3639</v>
      </c>
      <c r="C4262">
        <v>3</v>
      </c>
      <c r="D4262">
        <v>-336.68699999999899</v>
      </c>
      <c r="E4262" t="s">
        <v>3640</v>
      </c>
      <c r="F4262" t="s">
        <v>3641</v>
      </c>
      <c r="G4262" s="4">
        <v>2</v>
      </c>
      <c r="H4262" t="s">
        <v>3900</v>
      </c>
    </row>
    <row r="4263" spans="1:8" x14ac:dyDescent="0.35">
      <c r="A4263" t="s">
        <v>3368</v>
      </c>
      <c r="B4263" t="s">
        <v>3639</v>
      </c>
      <c r="C4263">
        <v>3</v>
      </c>
      <c r="D4263">
        <v>-328.20699999999999</v>
      </c>
      <c r="E4263" t="s">
        <v>3640</v>
      </c>
      <c r="F4263" t="s">
        <v>3659</v>
      </c>
      <c r="G4263" s="4">
        <v>3</v>
      </c>
      <c r="H4263" t="s">
        <v>3901</v>
      </c>
    </row>
    <row r="4264" spans="1:8" x14ac:dyDescent="0.35">
      <c r="A4264" t="s">
        <v>3368</v>
      </c>
      <c r="B4264" t="s">
        <v>3639</v>
      </c>
      <c r="C4264">
        <v>3</v>
      </c>
      <c r="D4264">
        <v>-325.36399999999998</v>
      </c>
      <c r="E4264" t="s">
        <v>3645</v>
      </c>
      <c r="F4264" t="s">
        <v>3646</v>
      </c>
      <c r="G4264" s="4">
        <v>1</v>
      </c>
      <c r="H4264" t="s">
        <v>3902</v>
      </c>
    </row>
    <row r="4265" spans="1:8" x14ac:dyDescent="0.35">
      <c r="A4265" t="s">
        <v>3368</v>
      </c>
      <c r="B4265" t="s">
        <v>3639</v>
      </c>
      <c r="C4265">
        <v>3</v>
      </c>
      <c r="D4265">
        <v>-315.00599999999997</v>
      </c>
      <c r="E4265" t="s">
        <v>3640</v>
      </c>
      <c r="F4265" t="s">
        <v>3659</v>
      </c>
      <c r="G4265" s="4">
        <v>3</v>
      </c>
      <c r="H4265" t="s">
        <v>3903</v>
      </c>
    </row>
    <row r="4266" spans="1:8" x14ac:dyDescent="0.35">
      <c r="A4266" t="s">
        <v>3368</v>
      </c>
      <c r="B4266" t="s">
        <v>3639</v>
      </c>
      <c r="C4266">
        <v>3</v>
      </c>
      <c r="D4266">
        <v>-304.27999999999997</v>
      </c>
      <c r="E4266" t="s">
        <v>3645</v>
      </c>
      <c r="F4266" t="s">
        <v>3653</v>
      </c>
      <c r="G4266" s="4">
        <v>3</v>
      </c>
      <c r="H4266" t="s">
        <v>3904</v>
      </c>
    </row>
    <row r="4267" spans="1:8" x14ac:dyDescent="0.35">
      <c r="A4267" t="s">
        <v>3368</v>
      </c>
      <c r="B4267" t="s">
        <v>3639</v>
      </c>
      <c r="C4267">
        <v>3</v>
      </c>
      <c r="D4267">
        <v>-302.35599999999999</v>
      </c>
      <c r="E4267" t="s">
        <v>3645</v>
      </c>
      <c r="F4267" t="s">
        <v>3650</v>
      </c>
      <c r="G4267" s="4">
        <v>4</v>
      </c>
      <c r="H4267" t="s">
        <v>3905</v>
      </c>
    </row>
    <row r="4268" spans="1:8" x14ac:dyDescent="0.35">
      <c r="A4268" t="s">
        <v>3368</v>
      </c>
      <c r="B4268" t="s">
        <v>3639</v>
      </c>
      <c r="C4268">
        <v>3</v>
      </c>
      <c r="D4268">
        <v>-297.45499999999998</v>
      </c>
      <c r="E4268" t="s">
        <v>3645</v>
      </c>
      <c r="F4268" t="s">
        <v>3653</v>
      </c>
      <c r="G4268" s="4">
        <v>3</v>
      </c>
      <c r="H4268" t="s">
        <v>3906</v>
      </c>
    </row>
    <row r="4269" spans="1:8" x14ac:dyDescent="0.35">
      <c r="A4269" t="s">
        <v>3368</v>
      </c>
      <c r="B4269" t="s">
        <v>3639</v>
      </c>
      <c r="C4269">
        <v>3</v>
      </c>
      <c r="D4269">
        <v>-295.08999999999997</v>
      </c>
      <c r="E4269" t="s">
        <v>3645</v>
      </c>
      <c r="F4269" t="s">
        <v>3646</v>
      </c>
      <c r="G4269" s="4">
        <v>1</v>
      </c>
      <c r="H4269" t="s">
        <v>3907</v>
      </c>
    </row>
    <row r="4270" spans="1:8" x14ac:dyDescent="0.35">
      <c r="A4270" t="s">
        <v>3368</v>
      </c>
      <c r="B4270" t="s">
        <v>3639</v>
      </c>
      <c r="C4270">
        <v>3</v>
      </c>
      <c r="D4270">
        <v>-289.41500000000002</v>
      </c>
      <c r="E4270" t="s">
        <v>3645</v>
      </c>
      <c r="F4270" t="s">
        <v>3650</v>
      </c>
      <c r="G4270" s="4">
        <v>4</v>
      </c>
      <c r="H4270" t="s">
        <v>3908</v>
      </c>
    </row>
    <row r="4271" spans="1:8" x14ac:dyDescent="0.35">
      <c r="A4271" t="s">
        <v>3368</v>
      </c>
      <c r="B4271" t="s">
        <v>3639</v>
      </c>
      <c r="C4271">
        <v>3</v>
      </c>
      <c r="D4271">
        <v>-283.390999999999</v>
      </c>
      <c r="E4271" t="s">
        <v>3640</v>
      </c>
      <c r="F4271" t="s">
        <v>3641</v>
      </c>
      <c r="G4271" s="4">
        <v>2</v>
      </c>
      <c r="H4271" t="s">
        <v>3909</v>
      </c>
    </row>
    <row r="4272" spans="1:8" x14ac:dyDescent="0.35">
      <c r="A4272" t="s">
        <v>3368</v>
      </c>
      <c r="B4272" t="s">
        <v>3639</v>
      </c>
      <c r="C4272">
        <v>3</v>
      </c>
      <c r="D4272">
        <v>-283.346</v>
      </c>
      <c r="E4272" t="s">
        <v>3645</v>
      </c>
      <c r="F4272" t="s">
        <v>3655</v>
      </c>
      <c r="G4272" s="4">
        <v>2</v>
      </c>
      <c r="H4272" t="s">
        <v>55</v>
      </c>
    </row>
    <row r="4273" spans="1:8" x14ac:dyDescent="0.35">
      <c r="A4273" t="s">
        <v>3368</v>
      </c>
      <c r="B4273" t="s">
        <v>3639</v>
      </c>
      <c r="C4273">
        <v>3</v>
      </c>
      <c r="D4273">
        <v>-276.084</v>
      </c>
      <c r="E4273" t="s">
        <v>3645</v>
      </c>
      <c r="F4273" t="s">
        <v>3650</v>
      </c>
      <c r="G4273" s="4">
        <v>4</v>
      </c>
      <c r="H4273" t="s">
        <v>3910</v>
      </c>
    </row>
    <row r="4274" spans="1:8" x14ac:dyDescent="0.35">
      <c r="A4274" t="s">
        <v>3368</v>
      </c>
      <c r="B4274" t="s">
        <v>3639</v>
      </c>
      <c r="C4274">
        <v>3</v>
      </c>
      <c r="D4274">
        <v>-273.97199999999998</v>
      </c>
      <c r="E4274" t="s">
        <v>3645</v>
      </c>
      <c r="F4274" t="s">
        <v>3646</v>
      </c>
      <c r="G4274" s="4">
        <v>1</v>
      </c>
      <c r="H4274" t="s">
        <v>3911</v>
      </c>
    </row>
    <row r="4275" spans="1:8" x14ac:dyDescent="0.35">
      <c r="A4275" t="s">
        <v>3368</v>
      </c>
      <c r="B4275" t="s">
        <v>3639</v>
      </c>
      <c r="C4275">
        <v>3</v>
      </c>
      <c r="D4275">
        <v>-266.64699999999999</v>
      </c>
      <c r="E4275" t="s">
        <v>3645</v>
      </c>
      <c r="F4275" t="s">
        <v>3646</v>
      </c>
      <c r="G4275" s="4">
        <v>1</v>
      </c>
      <c r="H4275" t="s">
        <v>3912</v>
      </c>
    </row>
    <row r="4276" spans="1:8" x14ac:dyDescent="0.35">
      <c r="A4276" t="s">
        <v>3368</v>
      </c>
      <c r="B4276" t="s">
        <v>3639</v>
      </c>
      <c r="C4276">
        <v>3</v>
      </c>
      <c r="D4276">
        <v>-261.99900000000002</v>
      </c>
      <c r="E4276" t="s">
        <v>3645</v>
      </c>
      <c r="F4276" t="s">
        <v>3653</v>
      </c>
      <c r="G4276" s="4">
        <v>3</v>
      </c>
      <c r="H4276" t="s">
        <v>3913</v>
      </c>
    </row>
    <row r="4277" spans="1:8" x14ac:dyDescent="0.35">
      <c r="A4277" t="s">
        <v>3368</v>
      </c>
      <c r="B4277" t="s">
        <v>3639</v>
      </c>
      <c r="C4277">
        <v>3</v>
      </c>
      <c r="D4277">
        <v>-260.69</v>
      </c>
      <c r="E4277" t="s">
        <v>3645</v>
      </c>
      <c r="F4277" t="s">
        <v>3655</v>
      </c>
      <c r="G4277" s="4">
        <v>2</v>
      </c>
      <c r="H4277" t="s">
        <v>3914</v>
      </c>
    </row>
    <row r="4278" spans="1:8" x14ac:dyDescent="0.35">
      <c r="A4278" t="s">
        <v>3368</v>
      </c>
      <c r="B4278" t="s">
        <v>3639</v>
      </c>
      <c r="C4278">
        <v>3</v>
      </c>
      <c r="D4278">
        <v>-258.084</v>
      </c>
      <c r="E4278" t="s">
        <v>3645</v>
      </c>
      <c r="F4278" t="s">
        <v>3650</v>
      </c>
      <c r="G4278" s="4">
        <v>4</v>
      </c>
      <c r="H4278" t="s">
        <v>3915</v>
      </c>
    </row>
    <row r="4279" spans="1:8" x14ac:dyDescent="0.35">
      <c r="A4279" t="s">
        <v>3368</v>
      </c>
      <c r="B4279" t="s">
        <v>3639</v>
      </c>
      <c r="C4279">
        <v>3</v>
      </c>
      <c r="D4279">
        <v>-255.78099999999901</v>
      </c>
      <c r="E4279" t="s">
        <v>3640</v>
      </c>
      <c r="F4279" t="s">
        <v>3659</v>
      </c>
      <c r="G4279" s="4">
        <v>3</v>
      </c>
      <c r="H4279" t="s">
        <v>3916</v>
      </c>
    </row>
    <row r="4280" spans="1:8" x14ac:dyDescent="0.35">
      <c r="A4280" t="s">
        <v>3368</v>
      </c>
      <c r="B4280" t="s">
        <v>3639</v>
      </c>
      <c r="C4280">
        <v>3</v>
      </c>
      <c r="D4280">
        <v>-254.03700000000001</v>
      </c>
      <c r="E4280" t="s">
        <v>3645</v>
      </c>
      <c r="F4280" t="s">
        <v>3646</v>
      </c>
      <c r="G4280" s="4">
        <v>1</v>
      </c>
      <c r="H4280" t="s">
        <v>3917</v>
      </c>
    </row>
    <row r="4281" spans="1:8" x14ac:dyDescent="0.35">
      <c r="A4281" t="s">
        <v>3368</v>
      </c>
      <c r="B4281" t="s">
        <v>3639</v>
      </c>
      <c r="C4281">
        <v>3</v>
      </c>
      <c r="D4281">
        <v>-254.03399999999999</v>
      </c>
      <c r="E4281" t="s">
        <v>3640</v>
      </c>
      <c r="F4281" t="s">
        <v>3648</v>
      </c>
      <c r="G4281" s="4">
        <v>1</v>
      </c>
      <c r="H4281" t="s">
        <v>3918</v>
      </c>
    </row>
    <row r="4282" spans="1:8" x14ac:dyDescent="0.35">
      <c r="A4282" t="s">
        <v>3368</v>
      </c>
      <c r="B4282" t="s">
        <v>3639</v>
      </c>
      <c r="C4282">
        <v>3</v>
      </c>
      <c r="D4282">
        <v>-250.72399999999999</v>
      </c>
      <c r="E4282" t="s">
        <v>3645</v>
      </c>
      <c r="F4282" t="s">
        <v>3646</v>
      </c>
      <c r="G4282" s="4">
        <v>1</v>
      </c>
      <c r="H4282" t="s">
        <v>215</v>
      </c>
    </row>
    <row r="4283" spans="1:8" x14ac:dyDescent="0.35">
      <c r="A4283" t="s">
        <v>3368</v>
      </c>
      <c r="B4283" t="s">
        <v>3639</v>
      </c>
      <c r="C4283">
        <v>3</v>
      </c>
      <c r="D4283">
        <v>-246.643</v>
      </c>
      <c r="E4283" t="s">
        <v>3645</v>
      </c>
      <c r="F4283" t="s">
        <v>3650</v>
      </c>
      <c r="G4283" s="4">
        <v>4</v>
      </c>
      <c r="H4283" t="s">
        <v>3919</v>
      </c>
    </row>
    <row r="4284" spans="1:8" x14ac:dyDescent="0.35">
      <c r="A4284" t="s">
        <v>3368</v>
      </c>
      <c r="B4284" t="s">
        <v>3639</v>
      </c>
      <c r="C4284">
        <v>3</v>
      </c>
      <c r="D4284">
        <v>-246.03</v>
      </c>
      <c r="E4284" t="s">
        <v>3640</v>
      </c>
      <c r="F4284" t="s">
        <v>3659</v>
      </c>
      <c r="G4284" s="4">
        <v>3</v>
      </c>
      <c r="H4284" t="s">
        <v>3920</v>
      </c>
    </row>
    <row r="4285" spans="1:8" x14ac:dyDescent="0.35">
      <c r="A4285" t="s">
        <v>3368</v>
      </c>
      <c r="B4285" t="s">
        <v>3639</v>
      </c>
      <c r="C4285">
        <v>3</v>
      </c>
      <c r="D4285">
        <v>-236.268</v>
      </c>
      <c r="E4285" t="s">
        <v>3645</v>
      </c>
      <c r="F4285" t="s">
        <v>3653</v>
      </c>
      <c r="G4285" s="4">
        <v>3</v>
      </c>
      <c r="H4285" t="s">
        <v>3921</v>
      </c>
    </row>
    <row r="4286" spans="1:8" x14ac:dyDescent="0.35">
      <c r="A4286" t="s">
        <v>3368</v>
      </c>
      <c r="B4286" t="s">
        <v>3639</v>
      </c>
      <c r="C4286">
        <v>3</v>
      </c>
      <c r="D4286">
        <v>-230.102</v>
      </c>
      <c r="E4286" t="s">
        <v>3645</v>
      </c>
      <c r="F4286" t="s">
        <v>3650</v>
      </c>
      <c r="G4286" s="4">
        <v>4</v>
      </c>
      <c r="H4286" t="s">
        <v>3922</v>
      </c>
    </row>
    <row r="4287" spans="1:8" x14ac:dyDescent="0.35">
      <c r="A4287" t="s">
        <v>3368</v>
      </c>
      <c r="B4287" t="s">
        <v>3639</v>
      </c>
      <c r="C4287">
        <v>3</v>
      </c>
      <c r="D4287">
        <v>-226.61599999999899</v>
      </c>
      <c r="E4287" t="s">
        <v>3645</v>
      </c>
      <c r="F4287" t="s">
        <v>3646</v>
      </c>
      <c r="G4287" s="4">
        <v>1</v>
      </c>
      <c r="H4287" t="s">
        <v>55</v>
      </c>
    </row>
    <row r="4288" spans="1:8" x14ac:dyDescent="0.35">
      <c r="A4288" t="s">
        <v>3368</v>
      </c>
      <c r="B4288" t="s">
        <v>3639</v>
      </c>
      <c r="C4288">
        <v>3</v>
      </c>
      <c r="D4288">
        <v>-225.279</v>
      </c>
      <c r="E4288" t="s">
        <v>3645</v>
      </c>
      <c r="F4288" t="s">
        <v>3653</v>
      </c>
      <c r="G4288" s="4">
        <v>3</v>
      </c>
      <c r="H4288" t="s">
        <v>3923</v>
      </c>
    </row>
    <row r="4289" spans="1:8" x14ac:dyDescent="0.35">
      <c r="A4289" t="s">
        <v>3368</v>
      </c>
      <c r="B4289" t="s">
        <v>3639</v>
      </c>
      <c r="C4289">
        <v>3</v>
      </c>
      <c r="D4289">
        <v>-222.59</v>
      </c>
      <c r="E4289" t="s">
        <v>3645</v>
      </c>
      <c r="F4289" t="s">
        <v>3653</v>
      </c>
      <c r="G4289" s="4">
        <v>3</v>
      </c>
      <c r="H4289" t="s">
        <v>3924</v>
      </c>
    </row>
    <row r="4290" spans="1:8" x14ac:dyDescent="0.35">
      <c r="A4290" t="s">
        <v>3368</v>
      </c>
      <c r="B4290" t="s">
        <v>3639</v>
      </c>
      <c r="C4290">
        <v>3</v>
      </c>
      <c r="D4290">
        <v>-221.583</v>
      </c>
      <c r="E4290" t="s">
        <v>3640</v>
      </c>
      <c r="F4290" t="s">
        <v>3641</v>
      </c>
      <c r="G4290" s="4">
        <v>2</v>
      </c>
      <c r="H4290" t="s">
        <v>3925</v>
      </c>
    </row>
    <row r="4291" spans="1:8" x14ac:dyDescent="0.35">
      <c r="A4291" t="s">
        <v>3368</v>
      </c>
      <c r="B4291" t="s">
        <v>3639</v>
      </c>
      <c r="C4291">
        <v>3</v>
      </c>
      <c r="D4291">
        <v>-220</v>
      </c>
      <c r="E4291" t="s">
        <v>3645</v>
      </c>
      <c r="F4291" t="s">
        <v>3646</v>
      </c>
      <c r="G4291" s="4">
        <v>1</v>
      </c>
      <c r="H4291" t="s">
        <v>1397</v>
      </c>
    </row>
    <row r="4292" spans="1:8" x14ac:dyDescent="0.35">
      <c r="A4292" t="s">
        <v>3368</v>
      </c>
      <c r="B4292" t="s">
        <v>3639</v>
      </c>
      <c r="C4292">
        <v>3</v>
      </c>
      <c r="D4292">
        <v>-218.21899999999999</v>
      </c>
      <c r="E4292" t="s">
        <v>3640</v>
      </c>
      <c r="F4292" t="s">
        <v>3659</v>
      </c>
      <c r="G4292" s="4">
        <v>3</v>
      </c>
      <c r="H4292" t="s">
        <v>3926</v>
      </c>
    </row>
    <row r="4293" spans="1:8" x14ac:dyDescent="0.35">
      <c r="A4293" t="s">
        <v>3368</v>
      </c>
      <c r="B4293" t="s">
        <v>3639</v>
      </c>
      <c r="C4293">
        <v>3</v>
      </c>
      <c r="D4293">
        <v>-218.172</v>
      </c>
      <c r="E4293" t="s">
        <v>3640</v>
      </c>
      <c r="F4293" t="s">
        <v>3648</v>
      </c>
      <c r="G4293" s="4">
        <v>1</v>
      </c>
      <c r="H4293" t="s">
        <v>3927</v>
      </c>
    </row>
    <row r="4294" spans="1:8" x14ac:dyDescent="0.35">
      <c r="A4294" t="s">
        <v>3368</v>
      </c>
      <c r="B4294" t="s">
        <v>3639</v>
      </c>
      <c r="C4294">
        <v>3</v>
      </c>
      <c r="D4294">
        <v>-214.09</v>
      </c>
      <c r="E4294" t="s">
        <v>3645</v>
      </c>
      <c r="F4294" t="s">
        <v>3655</v>
      </c>
      <c r="G4294" s="4">
        <v>2</v>
      </c>
      <c r="H4294" t="s">
        <v>3928</v>
      </c>
    </row>
    <row r="4295" spans="1:8" x14ac:dyDescent="0.35">
      <c r="A4295" t="s">
        <v>3368</v>
      </c>
      <c r="B4295" t="s">
        <v>3639</v>
      </c>
      <c r="C4295">
        <v>3</v>
      </c>
      <c r="D4295">
        <v>-198.30500000000001</v>
      </c>
      <c r="E4295" t="s">
        <v>3640</v>
      </c>
      <c r="F4295" t="s">
        <v>3659</v>
      </c>
      <c r="G4295" s="4">
        <v>3</v>
      </c>
      <c r="H4295" t="s">
        <v>3929</v>
      </c>
    </row>
    <row r="4296" spans="1:8" x14ac:dyDescent="0.35">
      <c r="A4296" t="s">
        <v>3368</v>
      </c>
      <c r="B4296" t="s">
        <v>3639</v>
      </c>
      <c r="C4296">
        <v>3</v>
      </c>
      <c r="D4296">
        <v>-195.108</v>
      </c>
      <c r="E4296" t="s">
        <v>3645</v>
      </c>
      <c r="F4296" t="s">
        <v>3650</v>
      </c>
      <c r="G4296" s="4">
        <v>4</v>
      </c>
      <c r="H4296" t="s">
        <v>3930</v>
      </c>
    </row>
    <row r="4297" spans="1:8" x14ac:dyDescent="0.35">
      <c r="A4297" t="s">
        <v>3368</v>
      </c>
      <c r="B4297" t="s">
        <v>3639</v>
      </c>
      <c r="C4297">
        <v>3</v>
      </c>
      <c r="D4297">
        <v>-195.048</v>
      </c>
      <c r="E4297" t="s">
        <v>3645</v>
      </c>
      <c r="F4297" t="s">
        <v>3646</v>
      </c>
      <c r="G4297" s="4">
        <v>1</v>
      </c>
      <c r="H4297" t="s">
        <v>3931</v>
      </c>
    </row>
    <row r="4298" spans="1:8" x14ac:dyDescent="0.35">
      <c r="A4298" t="s">
        <v>3368</v>
      </c>
      <c r="B4298" t="s">
        <v>3639</v>
      </c>
      <c r="C4298">
        <v>3</v>
      </c>
      <c r="D4298">
        <v>-193.32599999999999</v>
      </c>
      <c r="E4298" t="s">
        <v>3640</v>
      </c>
      <c r="F4298" t="s">
        <v>3659</v>
      </c>
      <c r="G4298" s="4">
        <v>3</v>
      </c>
      <c r="H4298" t="s">
        <v>3932</v>
      </c>
    </row>
    <row r="4299" spans="1:8" x14ac:dyDescent="0.35">
      <c r="A4299" t="s">
        <v>3368</v>
      </c>
      <c r="B4299" t="s">
        <v>3639</v>
      </c>
      <c r="C4299">
        <v>3</v>
      </c>
      <c r="D4299">
        <v>-191.41099999999901</v>
      </c>
      <c r="E4299" t="s">
        <v>3645</v>
      </c>
      <c r="F4299" t="s">
        <v>3653</v>
      </c>
      <c r="G4299" s="4">
        <v>3</v>
      </c>
      <c r="H4299" t="s">
        <v>3933</v>
      </c>
    </row>
    <row r="4300" spans="1:8" x14ac:dyDescent="0.35">
      <c r="A4300" t="s">
        <v>3368</v>
      </c>
      <c r="B4300" t="s">
        <v>3639</v>
      </c>
      <c r="C4300">
        <v>3</v>
      </c>
      <c r="D4300">
        <v>-178.56200000000001</v>
      </c>
      <c r="E4300" t="s">
        <v>3645</v>
      </c>
      <c r="F4300" t="s">
        <v>3646</v>
      </c>
      <c r="G4300" s="4">
        <v>1</v>
      </c>
      <c r="H4300" t="s">
        <v>3934</v>
      </c>
    </row>
    <row r="4301" spans="1:8" x14ac:dyDescent="0.35">
      <c r="A4301" t="s">
        <v>3368</v>
      </c>
      <c r="B4301" t="s">
        <v>3639</v>
      </c>
      <c r="C4301">
        <v>3</v>
      </c>
      <c r="D4301">
        <v>-178.173</v>
      </c>
      <c r="E4301" t="s">
        <v>3640</v>
      </c>
      <c r="F4301" t="s">
        <v>3641</v>
      </c>
      <c r="G4301" s="4">
        <v>2</v>
      </c>
      <c r="H4301" t="s">
        <v>3935</v>
      </c>
    </row>
    <row r="4302" spans="1:8" x14ac:dyDescent="0.35">
      <c r="A4302" t="s">
        <v>3368</v>
      </c>
      <c r="B4302" t="s">
        <v>3639</v>
      </c>
      <c r="C4302">
        <v>3</v>
      </c>
      <c r="D4302">
        <v>-165.36799999999999</v>
      </c>
      <c r="E4302" t="s">
        <v>3645</v>
      </c>
      <c r="F4302" t="s">
        <v>3646</v>
      </c>
      <c r="G4302" s="4">
        <v>1</v>
      </c>
      <c r="H4302" t="s">
        <v>3936</v>
      </c>
    </row>
    <row r="4303" spans="1:8" x14ac:dyDescent="0.35">
      <c r="A4303" t="s">
        <v>3368</v>
      </c>
      <c r="B4303" t="s">
        <v>3639</v>
      </c>
      <c r="C4303">
        <v>3</v>
      </c>
      <c r="D4303">
        <v>-161.03899999999999</v>
      </c>
      <c r="E4303" t="s">
        <v>3645</v>
      </c>
      <c r="F4303" t="s">
        <v>3650</v>
      </c>
      <c r="G4303" s="4">
        <v>4</v>
      </c>
      <c r="H4303" t="s">
        <v>3937</v>
      </c>
    </row>
    <row r="4304" spans="1:8" x14ac:dyDescent="0.35">
      <c r="A4304" t="s">
        <v>3368</v>
      </c>
      <c r="B4304" t="s">
        <v>3639</v>
      </c>
      <c r="C4304">
        <v>3</v>
      </c>
      <c r="D4304">
        <v>-154.32399999999899</v>
      </c>
      <c r="E4304" t="s">
        <v>3645</v>
      </c>
      <c r="F4304" t="s">
        <v>3646</v>
      </c>
      <c r="G4304" s="4">
        <v>1</v>
      </c>
      <c r="H4304" t="s">
        <v>3938</v>
      </c>
    </row>
    <row r="4305" spans="1:8" x14ac:dyDescent="0.35">
      <c r="A4305" t="s">
        <v>3368</v>
      </c>
      <c r="B4305" t="s">
        <v>3639</v>
      </c>
      <c r="C4305">
        <v>3</v>
      </c>
      <c r="D4305">
        <v>-151.07900000000001</v>
      </c>
      <c r="E4305" t="s">
        <v>3640</v>
      </c>
      <c r="F4305" t="s">
        <v>3641</v>
      </c>
      <c r="G4305" s="4">
        <v>2</v>
      </c>
      <c r="H4305" t="s">
        <v>3939</v>
      </c>
    </row>
    <row r="4306" spans="1:8" x14ac:dyDescent="0.35">
      <c r="A4306" t="s">
        <v>3368</v>
      </c>
      <c r="B4306" t="s">
        <v>3639</v>
      </c>
      <c r="C4306">
        <v>3</v>
      </c>
      <c r="D4306">
        <v>-149.14400000000001</v>
      </c>
      <c r="E4306" t="s">
        <v>3640</v>
      </c>
      <c r="F4306" t="s">
        <v>3659</v>
      </c>
      <c r="G4306" s="4">
        <v>3</v>
      </c>
      <c r="H4306" t="s">
        <v>3940</v>
      </c>
    </row>
    <row r="4307" spans="1:8" x14ac:dyDescent="0.35">
      <c r="A4307" t="s">
        <v>3368</v>
      </c>
      <c r="B4307" t="s">
        <v>3639</v>
      </c>
      <c r="C4307">
        <v>3</v>
      </c>
      <c r="D4307">
        <v>-139.59399999999999</v>
      </c>
      <c r="E4307" t="s">
        <v>3645</v>
      </c>
      <c r="F4307" t="s">
        <v>3646</v>
      </c>
      <c r="G4307" s="4">
        <v>1</v>
      </c>
      <c r="H4307" t="s">
        <v>3941</v>
      </c>
    </row>
    <row r="4308" spans="1:8" x14ac:dyDescent="0.35">
      <c r="A4308" t="s">
        <v>3368</v>
      </c>
      <c r="B4308" t="s">
        <v>3639</v>
      </c>
      <c r="C4308">
        <v>3</v>
      </c>
      <c r="D4308">
        <v>-135.62899999999999</v>
      </c>
      <c r="E4308" t="s">
        <v>3640</v>
      </c>
      <c r="F4308" t="s">
        <v>3648</v>
      </c>
      <c r="G4308" s="4">
        <v>1</v>
      </c>
      <c r="H4308" t="s">
        <v>3942</v>
      </c>
    </row>
    <row r="4309" spans="1:8" x14ac:dyDescent="0.35">
      <c r="A4309" t="s">
        <v>3368</v>
      </c>
      <c r="B4309" t="s">
        <v>3639</v>
      </c>
      <c r="C4309">
        <v>3</v>
      </c>
      <c r="D4309">
        <v>-135.62100000000001</v>
      </c>
      <c r="E4309" t="s">
        <v>3645</v>
      </c>
      <c r="F4309" t="s">
        <v>3650</v>
      </c>
      <c r="G4309" s="4">
        <v>4</v>
      </c>
      <c r="H4309" t="s">
        <v>3943</v>
      </c>
    </row>
    <row r="4310" spans="1:8" x14ac:dyDescent="0.35">
      <c r="A4310" t="s">
        <v>3368</v>
      </c>
      <c r="B4310" t="s">
        <v>3639</v>
      </c>
      <c r="C4310">
        <v>3</v>
      </c>
      <c r="D4310">
        <v>-135.19399999999999</v>
      </c>
      <c r="E4310" t="s">
        <v>3640</v>
      </c>
      <c r="F4310" t="s">
        <v>3641</v>
      </c>
      <c r="G4310" s="4">
        <v>2</v>
      </c>
      <c r="H4310" t="s">
        <v>3944</v>
      </c>
    </row>
    <row r="4311" spans="1:8" x14ac:dyDescent="0.35">
      <c r="A4311" t="s">
        <v>3368</v>
      </c>
      <c r="B4311" t="s">
        <v>3639</v>
      </c>
      <c r="C4311">
        <v>3</v>
      </c>
      <c r="D4311">
        <v>-125.79600000000001</v>
      </c>
      <c r="E4311" t="s">
        <v>3640</v>
      </c>
      <c r="F4311" t="s">
        <v>3648</v>
      </c>
      <c r="G4311" s="4">
        <v>1</v>
      </c>
      <c r="H4311" t="s">
        <v>3945</v>
      </c>
    </row>
    <row r="4312" spans="1:8" x14ac:dyDescent="0.35">
      <c r="A4312" t="s">
        <v>3368</v>
      </c>
      <c r="B4312" t="s">
        <v>3639</v>
      </c>
      <c r="C4312">
        <v>3</v>
      </c>
      <c r="D4312">
        <v>-125.479</v>
      </c>
      <c r="E4312" t="s">
        <v>3640</v>
      </c>
      <c r="F4312" t="s">
        <v>3659</v>
      </c>
      <c r="G4312" s="4">
        <v>3</v>
      </c>
      <c r="H4312" t="s">
        <v>3946</v>
      </c>
    </row>
    <row r="4313" spans="1:8" x14ac:dyDescent="0.35">
      <c r="A4313" t="s">
        <v>3368</v>
      </c>
      <c r="B4313" t="s">
        <v>3639</v>
      </c>
      <c r="C4313">
        <v>3</v>
      </c>
      <c r="D4313">
        <v>-124.477</v>
      </c>
      <c r="E4313" t="s">
        <v>3645</v>
      </c>
      <c r="F4313" t="s">
        <v>3650</v>
      </c>
      <c r="G4313" s="4">
        <v>4</v>
      </c>
      <c r="H4313" t="s">
        <v>3947</v>
      </c>
    </row>
    <row r="4314" spans="1:8" x14ac:dyDescent="0.35">
      <c r="A4314" t="s">
        <v>3368</v>
      </c>
      <c r="B4314" t="s">
        <v>3639</v>
      </c>
      <c r="C4314">
        <v>3</v>
      </c>
      <c r="D4314">
        <v>-118.298999999999</v>
      </c>
      <c r="E4314" t="s">
        <v>3645</v>
      </c>
      <c r="F4314" t="s">
        <v>3653</v>
      </c>
      <c r="G4314" s="4">
        <v>3</v>
      </c>
      <c r="H4314" t="s">
        <v>3948</v>
      </c>
    </row>
    <row r="4315" spans="1:8" x14ac:dyDescent="0.35">
      <c r="A4315" t="s">
        <v>3368</v>
      </c>
      <c r="B4315" t="s">
        <v>3639</v>
      </c>
      <c r="C4315">
        <v>3</v>
      </c>
      <c r="D4315">
        <v>-115.91500000000001</v>
      </c>
      <c r="E4315" t="s">
        <v>3645</v>
      </c>
      <c r="F4315" t="s">
        <v>3653</v>
      </c>
      <c r="G4315" s="4">
        <v>3</v>
      </c>
      <c r="H4315" t="s">
        <v>267</v>
      </c>
    </row>
    <row r="4316" spans="1:8" x14ac:dyDescent="0.35">
      <c r="A4316" t="s">
        <v>3368</v>
      </c>
      <c r="B4316" t="s">
        <v>3639</v>
      </c>
      <c r="C4316">
        <v>3</v>
      </c>
      <c r="D4316">
        <v>-115.501</v>
      </c>
      <c r="E4316" t="s">
        <v>3645</v>
      </c>
      <c r="F4316" t="s">
        <v>3646</v>
      </c>
      <c r="G4316" s="4">
        <v>1</v>
      </c>
      <c r="H4316" t="s">
        <v>3949</v>
      </c>
    </row>
    <row r="4317" spans="1:8" x14ac:dyDescent="0.35">
      <c r="A4317" t="s">
        <v>3368</v>
      </c>
      <c r="B4317" t="s">
        <v>3639</v>
      </c>
      <c r="C4317">
        <v>3</v>
      </c>
      <c r="D4317">
        <v>-112.346</v>
      </c>
      <c r="E4317" t="s">
        <v>3640</v>
      </c>
      <c r="F4317" t="s">
        <v>3659</v>
      </c>
      <c r="G4317" s="4">
        <v>3</v>
      </c>
      <c r="H4317" t="s">
        <v>3950</v>
      </c>
    </row>
    <row r="4318" spans="1:8" x14ac:dyDescent="0.35">
      <c r="A4318" t="s">
        <v>3368</v>
      </c>
      <c r="B4318" t="s">
        <v>3639</v>
      </c>
      <c r="C4318">
        <v>3</v>
      </c>
      <c r="D4318">
        <v>-110.62799999999901</v>
      </c>
      <c r="E4318" t="s">
        <v>3645</v>
      </c>
      <c r="F4318" t="s">
        <v>3650</v>
      </c>
      <c r="G4318" s="4">
        <v>4</v>
      </c>
      <c r="H4318" t="s">
        <v>3951</v>
      </c>
    </row>
    <row r="4319" spans="1:8" x14ac:dyDescent="0.35">
      <c r="A4319" t="s">
        <v>3368</v>
      </c>
      <c r="B4319" t="s">
        <v>3639</v>
      </c>
      <c r="C4319">
        <v>3</v>
      </c>
      <c r="D4319">
        <v>-104.527</v>
      </c>
      <c r="E4319" t="s">
        <v>3640</v>
      </c>
      <c r="F4319" t="s">
        <v>3641</v>
      </c>
      <c r="G4319" s="4">
        <v>2</v>
      </c>
      <c r="H4319" t="s">
        <v>3952</v>
      </c>
    </row>
    <row r="4320" spans="1:8" x14ac:dyDescent="0.35">
      <c r="A4320" t="s">
        <v>3368</v>
      </c>
      <c r="B4320" t="s">
        <v>3639</v>
      </c>
      <c r="C4320">
        <v>3</v>
      </c>
      <c r="D4320">
        <v>-98.212999999999994</v>
      </c>
      <c r="E4320" t="s">
        <v>3640</v>
      </c>
      <c r="F4320" t="s">
        <v>3659</v>
      </c>
      <c r="G4320" s="4">
        <v>3</v>
      </c>
      <c r="H4320" t="s">
        <v>3953</v>
      </c>
    </row>
    <row r="4321" spans="1:8" x14ac:dyDescent="0.35">
      <c r="A4321" t="s">
        <v>3368</v>
      </c>
      <c r="B4321" t="s">
        <v>3639</v>
      </c>
      <c r="C4321">
        <v>3</v>
      </c>
      <c r="D4321">
        <v>-92.516000000000005</v>
      </c>
      <c r="E4321" t="s">
        <v>3640</v>
      </c>
      <c r="F4321" t="s">
        <v>3659</v>
      </c>
      <c r="G4321" s="4">
        <v>3</v>
      </c>
      <c r="H4321" t="s">
        <v>3954</v>
      </c>
    </row>
    <row r="4322" spans="1:8" x14ac:dyDescent="0.35">
      <c r="A4322" t="s">
        <v>3368</v>
      </c>
      <c r="B4322" t="s">
        <v>3639</v>
      </c>
      <c r="C4322">
        <v>3</v>
      </c>
      <c r="D4322">
        <v>-89.286000000000001</v>
      </c>
      <c r="E4322" t="s">
        <v>3645</v>
      </c>
      <c r="F4322" t="s">
        <v>3646</v>
      </c>
      <c r="G4322" s="4">
        <v>1</v>
      </c>
      <c r="H4322" t="s">
        <v>3955</v>
      </c>
    </row>
    <row r="4323" spans="1:8" x14ac:dyDescent="0.35">
      <c r="A4323" t="s">
        <v>3368</v>
      </c>
      <c r="B4323" t="s">
        <v>3639</v>
      </c>
      <c r="C4323">
        <v>3</v>
      </c>
      <c r="D4323">
        <v>-89.262999999999906</v>
      </c>
      <c r="E4323" t="s">
        <v>3645</v>
      </c>
      <c r="F4323" t="s">
        <v>3650</v>
      </c>
      <c r="G4323" s="4">
        <v>4</v>
      </c>
      <c r="H4323" t="s">
        <v>3956</v>
      </c>
    </row>
    <row r="4324" spans="1:8" x14ac:dyDescent="0.35">
      <c r="A4324" t="s">
        <v>3368</v>
      </c>
      <c r="B4324" t="s">
        <v>3639</v>
      </c>
      <c r="C4324">
        <v>3</v>
      </c>
      <c r="D4324">
        <v>-87.547999999999902</v>
      </c>
      <c r="E4324" t="s">
        <v>3645</v>
      </c>
      <c r="F4324" t="s">
        <v>3653</v>
      </c>
      <c r="G4324" s="4">
        <v>3</v>
      </c>
      <c r="H4324" t="s">
        <v>3957</v>
      </c>
    </row>
    <row r="4325" spans="1:8" x14ac:dyDescent="0.35">
      <c r="A4325" t="s">
        <v>3368</v>
      </c>
      <c r="B4325" t="s">
        <v>3639</v>
      </c>
      <c r="C4325">
        <v>3</v>
      </c>
      <c r="D4325">
        <v>-85.899000000000001</v>
      </c>
      <c r="E4325" t="s">
        <v>3640</v>
      </c>
      <c r="F4325" t="s">
        <v>3788</v>
      </c>
      <c r="G4325" s="4">
        <v>4</v>
      </c>
      <c r="H4325" t="s">
        <v>3954</v>
      </c>
    </row>
    <row r="4326" spans="1:8" x14ac:dyDescent="0.35">
      <c r="A4326" t="s">
        <v>3368</v>
      </c>
      <c r="B4326" t="s">
        <v>3639</v>
      </c>
      <c r="C4326">
        <v>3</v>
      </c>
      <c r="D4326">
        <v>-78.113999999999905</v>
      </c>
      <c r="E4326" t="s">
        <v>3640</v>
      </c>
      <c r="F4326" t="s">
        <v>3641</v>
      </c>
      <c r="G4326" s="4">
        <v>2</v>
      </c>
      <c r="H4326" t="s">
        <v>3958</v>
      </c>
    </row>
    <row r="4327" spans="1:8" x14ac:dyDescent="0.35">
      <c r="A4327" t="s">
        <v>3368</v>
      </c>
      <c r="B4327" t="s">
        <v>3639</v>
      </c>
      <c r="C4327">
        <v>3</v>
      </c>
      <c r="D4327">
        <v>-77.186000000000007</v>
      </c>
      <c r="E4327" t="s">
        <v>3645</v>
      </c>
      <c r="F4327" t="s">
        <v>3653</v>
      </c>
      <c r="G4327" s="4">
        <v>3</v>
      </c>
      <c r="H4327" t="s">
        <v>3959</v>
      </c>
    </row>
    <row r="4328" spans="1:8" x14ac:dyDescent="0.35">
      <c r="A4328" t="s">
        <v>3368</v>
      </c>
      <c r="B4328" t="s">
        <v>3639</v>
      </c>
      <c r="C4328">
        <v>3</v>
      </c>
      <c r="D4328">
        <v>-75.53</v>
      </c>
      <c r="E4328" t="s">
        <v>3640</v>
      </c>
      <c r="F4328" t="s">
        <v>3641</v>
      </c>
      <c r="G4328" s="4">
        <v>2</v>
      </c>
      <c r="H4328" t="s">
        <v>3954</v>
      </c>
    </row>
    <row r="4329" spans="1:8" x14ac:dyDescent="0.35">
      <c r="A4329" t="s">
        <v>3368</v>
      </c>
      <c r="B4329" t="s">
        <v>3639</v>
      </c>
      <c r="C4329">
        <v>3</v>
      </c>
      <c r="D4329">
        <v>-74.801000000000002</v>
      </c>
      <c r="E4329" t="s">
        <v>3645</v>
      </c>
      <c r="F4329" t="s">
        <v>3650</v>
      </c>
      <c r="G4329" s="4">
        <v>4</v>
      </c>
      <c r="H4329" t="s">
        <v>3960</v>
      </c>
    </row>
    <row r="4330" spans="1:8" x14ac:dyDescent="0.35">
      <c r="A4330" t="s">
        <v>3368</v>
      </c>
      <c r="B4330" t="s">
        <v>3639</v>
      </c>
      <c r="C4330">
        <v>3</v>
      </c>
      <c r="D4330">
        <v>-69.477999999999994</v>
      </c>
      <c r="E4330" t="s">
        <v>3640</v>
      </c>
      <c r="F4330" t="s">
        <v>3648</v>
      </c>
      <c r="G4330" s="4">
        <v>1</v>
      </c>
      <c r="H4330" t="s">
        <v>3961</v>
      </c>
    </row>
    <row r="4331" spans="1:8" x14ac:dyDescent="0.35">
      <c r="A4331" t="s">
        <v>3368</v>
      </c>
      <c r="B4331" t="s">
        <v>3639</v>
      </c>
      <c r="C4331">
        <v>3</v>
      </c>
      <c r="D4331">
        <v>-60.847999999999999</v>
      </c>
      <c r="E4331" t="s">
        <v>3645</v>
      </c>
      <c r="F4331" t="s">
        <v>3650</v>
      </c>
      <c r="G4331" s="4">
        <v>4</v>
      </c>
      <c r="H4331" t="s">
        <v>3962</v>
      </c>
    </row>
    <row r="4332" spans="1:8" x14ac:dyDescent="0.35">
      <c r="A4332" t="s">
        <v>3368</v>
      </c>
      <c r="B4332" t="s">
        <v>3639</v>
      </c>
      <c r="C4332">
        <v>3</v>
      </c>
      <c r="D4332">
        <v>-52.917999999999999</v>
      </c>
      <c r="E4332" t="s">
        <v>3645</v>
      </c>
      <c r="F4332" t="s">
        <v>3653</v>
      </c>
      <c r="G4332" s="4">
        <v>3</v>
      </c>
      <c r="H4332" t="s">
        <v>3963</v>
      </c>
    </row>
    <row r="4333" spans="1:8" x14ac:dyDescent="0.35">
      <c r="A4333" t="s">
        <v>3368</v>
      </c>
      <c r="B4333" t="s">
        <v>3639</v>
      </c>
      <c r="C4333">
        <v>3</v>
      </c>
      <c r="D4333">
        <v>-48.261000000000003</v>
      </c>
      <c r="E4333" t="s">
        <v>3645</v>
      </c>
      <c r="F4333" t="s">
        <v>3653</v>
      </c>
      <c r="G4333" s="4">
        <v>3</v>
      </c>
      <c r="H4333" t="s">
        <v>3964</v>
      </c>
    </row>
    <row r="4334" spans="1:8" x14ac:dyDescent="0.35">
      <c r="A4334" t="s">
        <v>3368</v>
      </c>
      <c r="B4334" t="s">
        <v>3639</v>
      </c>
      <c r="C4334">
        <v>3</v>
      </c>
      <c r="D4334">
        <v>-44.638999999999903</v>
      </c>
      <c r="E4334" t="s">
        <v>3645</v>
      </c>
      <c r="F4334" t="s">
        <v>3646</v>
      </c>
      <c r="G4334" s="4">
        <v>1</v>
      </c>
      <c r="H4334" t="s">
        <v>3965</v>
      </c>
    </row>
    <row r="4335" spans="1:8" x14ac:dyDescent="0.35">
      <c r="A4335" t="s">
        <v>3368</v>
      </c>
      <c r="B4335" t="s">
        <v>3639</v>
      </c>
      <c r="C4335">
        <v>3</v>
      </c>
      <c r="D4335">
        <v>-41.305</v>
      </c>
      <c r="E4335" t="s">
        <v>3640</v>
      </c>
      <c r="F4335" t="s">
        <v>3641</v>
      </c>
      <c r="G4335" s="4">
        <v>2</v>
      </c>
      <c r="H4335" t="s">
        <v>3966</v>
      </c>
    </row>
    <row r="4336" spans="1:8" x14ac:dyDescent="0.35">
      <c r="A4336" t="s">
        <v>3368</v>
      </c>
      <c r="B4336" t="s">
        <v>3639</v>
      </c>
      <c r="C4336">
        <v>3</v>
      </c>
      <c r="D4336">
        <v>-38.595999999999997</v>
      </c>
      <c r="E4336" t="s">
        <v>3640</v>
      </c>
      <c r="F4336" t="s">
        <v>3659</v>
      </c>
      <c r="G4336" s="4">
        <v>3</v>
      </c>
      <c r="H4336" t="s">
        <v>3967</v>
      </c>
    </row>
    <row r="4337" spans="1:8" x14ac:dyDescent="0.35">
      <c r="A4337" t="s">
        <v>3368</v>
      </c>
      <c r="B4337" t="s">
        <v>3639</v>
      </c>
      <c r="C4337">
        <v>3</v>
      </c>
      <c r="D4337">
        <v>-38.518999999999998</v>
      </c>
      <c r="E4337" t="s">
        <v>3645</v>
      </c>
      <c r="F4337" t="s">
        <v>3650</v>
      </c>
      <c r="G4337" s="4">
        <v>4</v>
      </c>
      <c r="H4337" t="s">
        <v>3968</v>
      </c>
    </row>
    <row r="4338" spans="1:8" x14ac:dyDescent="0.35">
      <c r="A4338" t="s">
        <v>3368</v>
      </c>
      <c r="B4338" t="s">
        <v>3639</v>
      </c>
      <c r="C4338">
        <v>3</v>
      </c>
      <c r="D4338">
        <v>-33.999000000000002</v>
      </c>
      <c r="E4338" t="s">
        <v>3645</v>
      </c>
      <c r="F4338" t="s">
        <v>3646</v>
      </c>
      <c r="G4338" s="4">
        <v>1</v>
      </c>
      <c r="H4338" t="s">
        <v>3421</v>
      </c>
    </row>
    <row r="4339" spans="1:8" x14ac:dyDescent="0.35">
      <c r="A4339" t="s">
        <v>3368</v>
      </c>
      <c r="B4339" t="s">
        <v>3639</v>
      </c>
      <c r="C4339">
        <v>3</v>
      </c>
      <c r="D4339">
        <v>-26.513000000000002</v>
      </c>
      <c r="E4339" t="s">
        <v>3645</v>
      </c>
      <c r="F4339" t="s">
        <v>3650</v>
      </c>
      <c r="G4339" s="4">
        <v>4</v>
      </c>
      <c r="H4339" t="s">
        <v>3969</v>
      </c>
    </row>
    <row r="4340" spans="1:8" x14ac:dyDescent="0.35">
      <c r="A4340" t="s">
        <v>3368</v>
      </c>
      <c r="B4340" t="s">
        <v>3639</v>
      </c>
      <c r="C4340">
        <v>3</v>
      </c>
      <c r="D4340">
        <v>5.2829999999999897</v>
      </c>
      <c r="E4340" t="s">
        <v>3640</v>
      </c>
      <c r="F4340" t="s">
        <v>3659</v>
      </c>
      <c r="G4340" s="4">
        <v>3</v>
      </c>
      <c r="H4340" t="s">
        <v>3970</v>
      </c>
    </row>
    <row r="4341" spans="1:8" x14ac:dyDescent="0.35">
      <c r="A4341" t="s">
        <v>3368</v>
      </c>
      <c r="B4341" t="s">
        <v>3639</v>
      </c>
      <c r="C4341">
        <v>3</v>
      </c>
      <c r="D4341">
        <v>27.155000000000001</v>
      </c>
      <c r="E4341" t="s">
        <v>3645</v>
      </c>
      <c r="F4341" t="s">
        <v>3650</v>
      </c>
      <c r="G4341" s="4">
        <v>4</v>
      </c>
      <c r="H4341" t="s">
        <v>468</v>
      </c>
    </row>
    <row r="4342" spans="1:8" x14ac:dyDescent="0.35">
      <c r="A4342" t="s">
        <v>3368</v>
      </c>
      <c r="B4342" t="s">
        <v>3639</v>
      </c>
      <c r="C4342">
        <v>3</v>
      </c>
      <c r="D4342">
        <v>27.696999999999999</v>
      </c>
      <c r="E4342" t="s">
        <v>3640</v>
      </c>
      <c r="F4342" t="s">
        <v>3641</v>
      </c>
      <c r="G4342" s="4">
        <v>2</v>
      </c>
      <c r="H4342" t="s">
        <v>3971</v>
      </c>
    </row>
    <row r="4343" spans="1:8" x14ac:dyDescent="0.35">
      <c r="A4343" t="s">
        <v>3368</v>
      </c>
      <c r="B4343" t="s">
        <v>3639</v>
      </c>
      <c r="C4343">
        <v>3</v>
      </c>
      <c r="D4343">
        <v>29.906999999999901</v>
      </c>
      <c r="E4343" t="s">
        <v>3640</v>
      </c>
      <c r="F4343" t="s">
        <v>3659</v>
      </c>
      <c r="G4343" s="4">
        <v>3</v>
      </c>
      <c r="H4343" t="s">
        <v>3972</v>
      </c>
    </row>
    <row r="4344" spans="1:8" x14ac:dyDescent="0.35">
      <c r="A4344" t="s">
        <v>3368</v>
      </c>
      <c r="B4344" t="s">
        <v>3639</v>
      </c>
      <c r="C4344">
        <v>3</v>
      </c>
      <c r="D4344">
        <v>43.856999999999999</v>
      </c>
      <c r="E4344" t="s">
        <v>3640</v>
      </c>
      <c r="F4344" t="s">
        <v>3641</v>
      </c>
      <c r="G4344" s="4">
        <v>2</v>
      </c>
      <c r="H4344" t="s">
        <v>3973</v>
      </c>
    </row>
    <row r="4345" spans="1:8" x14ac:dyDescent="0.35">
      <c r="A4345" t="s">
        <v>3368</v>
      </c>
      <c r="B4345" t="s">
        <v>3639</v>
      </c>
      <c r="C4345">
        <v>3</v>
      </c>
      <c r="D4345">
        <v>49.516999999999904</v>
      </c>
      <c r="E4345" t="s">
        <v>3640</v>
      </c>
      <c r="F4345" t="s">
        <v>3659</v>
      </c>
      <c r="G4345" s="4">
        <v>3</v>
      </c>
      <c r="H4345" t="s">
        <v>3974</v>
      </c>
    </row>
    <row r="4346" spans="1:8" x14ac:dyDescent="0.35">
      <c r="A4346" t="s">
        <v>3368</v>
      </c>
      <c r="B4346" t="s">
        <v>3639</v>
      </c>
      <c r="C4346">
        <v>3</v>
      </c>
      <c r="D4346">
        <v>53.808999999999997</v>
      </c>
      <c r="E4346" t="s">
        <v>3640</v>
      </c>
      <c r="F4346" t="s">
        <v>3641</v>
      </c>
      <c r="G4346" s="4">
        <v>2</v>
      </c>
      <c r="H4346" t="s">
        <v>3421</v>
      </c>
    </row>
    <row r="4347" spans="1:8" x14ac:dyDescent="0.35">
      <c r="A4347" t="s">
        <v>3368</v>
      </c>
      <c r="B4347" t="s">
        <v>3639</v>
      </c>
      <c r="C4347">
        <v>3</v>
      </c>
      <c r="D4347">
        <v>59.228000000000002</v>
      </c>
      <c r="E4347" t="s">
        <v>3645</v>
      </c>
      <c r="F4347" t="s">
        <v>3650</v>
      </c>
      <c r="G4347" s="4">
        <v>4</v>
      </c>
      <c r="H4347" t="s">
        <v>3975</v>
      </c>
    </row>
    <row r="4348" spans="1:8" x14ac:dyDescent="0.35">
      <c r="A4348" t="s">
        <v>3368</v>
      </c>
      <c r="B4348" t="s">
        <v>3639</v>
      </c>
      <c r="C4348">
        <v>3</v>
      </c>
      <c r="D4348">
        <v>73.697000000000003</v>
      </c>
      <c r="E4348" t="s">
        <v>3645</v>
      </c>
      <c r="F4348" t="s">
        <v>3646</v>
      </c>
      <c r="G4348" s="4">
        <v>1</v>
      </c>
      <c r="H4348" t="s">
        <v>542</v>
      </c>
    </row>
    <row r="4349" spans="1:8" x14ac:dyDescent="0.35">
      <c r="A4349" t="s">
        <v>3368</v>
      </c>
      <c r="B4349" t="s">
        <v>3639</v>
      </c>
      <c r="C4349">
        <v>3</v>
      </c>
      <c r="D4349">
        <v>118.247999999999</v>
      </c>
      <c r="E4349" t="s">
        <v>3640</v>
      </c>
      <c r="F4349" t="s">
        <v>3648</v>
      </c>
      <c r="G4349" s="4">
        <v>1</v>
      </c>
      <c r="H4349" t="s">
        <v>3976</v>
      </c>
    </row>
    <row r="4350" spans="1:8" x14ac:dyDescent="0.35">
      <c r="A4350" t="s">
        <v>3368</v>
      </c>
      <c r="B4350" t="s">
        <v>3639</v>
      </c>
      <c r="C4350">
        <v>3</v>
      </c>
      <c r="D4350">
        <v>142</v>
      </c>
      <c r="E4350" t="s">
        <v>3640</v>
      </c>
      <c r="F4350" t="s">
        <v>3648</v>
      </c>
      <c r="G4350" s="4">
        <v>1</v>
      </c>
      <c r="H4350" t="s">
        <v>3977</v>
      </c>
    </row>
    <row r="4351" spans="1:8" x14ac:dyDescent="0.35">
      <c r="A4351" t="s">
        <v>3368</v>
      </c>
      <c r="B4351" t="s">
        <v>3639</v>
      </c>
      <c r="C4351">
        <v>3</v>
      </c>
      <c r="D4351">
        <v>146.62700000000001</v>
      </c>
      <c r="E4351" t="s">
        <v>3645</v>
      </c>
      <c r="F4351" t="s">
        <v>3650</v>
      </c>
      <c r="G4351" s="4">
        <v>4</v>
      </c>
      <c r="H4351" t="s">
        <v>3978</v>
      </c>
    </row>
    <row r="4352" spans="1:8" x14ac:dyDescent="0.35">
      <c r="A4352" t="s">
        <v>3368</v>
      </c>
      <c r="B4352" t="s">
        <v>3639</v>
      </c>
      <c r="C4352">
        <v>3</v>
      </c>
      <c r="D4352">
        <v>160.04300000000001</v>
      </c>
      <c r="E4352" t="s">
        <v>3640</v>
      </c>
      <c r="F4352" t="s">
        <v>3659</v>
      </c>
      <c r="G4352" s="4">
        <v>3</v>
      </c>
      <c r="H4352" t="s">
        <v>3979</v>
      </c>
    </row>
    <row r="4353" spans="1:8" x14ac:dyDescent="0.35">
      <c r="A4353" t="s">
        <v>3368</v>
      </c>
      <c r="B4353" t="s">
        <v>3639</v>
      </c>
      <c r="C4353">
        <v>3</v>
      </c>
      <c r="D4353">
        <v>164.86500000000001</v>
      </c>
      <c r="E4353" t="s">
        <v>3640</v>
      </c>
      <c r="F4353" t="s">
        <v>3641</v>
      </c>
      <c r="G4353" s="4">
        <v>2</v>
      </c>
      <c r="H4353" t="s">
        <v>3980</v>
      </c>
    </row>
    <row r="4354" spans="1:8" x14ac:dyDescent="0.35">
      <c r="A4354" t="s">
        <v>3368</v>
      </c>
      <c r="B4354" t="s">
        <v>3639</v>
      </c>
      <c r="C4354">
        <v>3</v>
      </c>
      <c r="D4354">
        <v>186.46700000000001</v>
      </c>
      <c r="E4354" t="s">
        <v>3645</v>
      </c>
      <c r="F4354" t="s">
        <v>3650</v>
      </c>
      <c r="G4354" s="4">
        <v>4</v>
      </c>
      <c r="H4354" t="s">
        <v>3981</v>
      </c>
    </row>
    <row r="4355" spans="1:8" x14ac:dyDescent="0.35">
      <c r="A4355" t="s">
        <v>3368</v>
      </c>
      <c r="B4355" t="s">
        <v>3639</v>
      </c>
      <c r="C4355">
        <v>3</v>
      </c>
      <c r="D4355">
        <v>203.041</v>
      </c>
      <c r="E4355" t="s">
        <v>3640</v>
      </c>
      <c r="F4355" t="s">
        <v>3641</v>
      </c>
      <c r="G4355" s="4">
        <v>2</v>
      </c>
      <c r="H4355" t="s">
        <v>3982</v>
      </c>
    </row>
    <row r="4356" spans="1:8" x14ac:dyDescent="0.35">
      <c r="A4356" t="s">
        <v>3368</v>
      </c>
      <c r="B4356" t="s">
        <v>3639</v>
      </c>
      <c r="C4356">
        <v>3</v>
      </c>
      <c r="D4356">
        <v>207.45099999999999</v>
      </c>
      <c r="E4356" t="s">
        <v>3640</v>
      </c>
      <c r="F4356" t="s">
        <v>3659</v>
      </c>
      <c r="G4356" s="4">
        <v>3</v>
      </c>
      <c r="H4356" t="s">
        <v>140</v>
      </c>
    </row>
    <row r="4357" spans="1:8" x14ac:dyDescent="0.35">
      <c r="A4357" t="s">
        <v>3368</v>
      </c>
      <c r="B4357" t="s">
        <v>3639</v>
      </c>
      <c r="C4357">
        <v>3</v>
      </c>
      <c r="D4357">
        <v>234.32299999999901</v>
      </c>
      <c r="E4357" t="s">
        <v>3640</v>
      </c>
      <c r="F4357" t="s">
        <v>3659</v>
      </c>
      <c r="G4357" s="4">
        <v>3</v>
      </c>
      <c r="H4357" t="s">
        <v>3983</v>
      </c>
    </row>
    <row r="4358" spans="1:8" x14ac:dyDescent="0.35">
      <c r="A4358" t="s">
        <v>3368</v>
      </c>
      <c r="B4358" t="s">
        <v>3639</v>
      </c>
      <c r="C4358">
        <v>3</v>
      </c>
      <c r="D4358">
        <v>234.84899999999999</v>
      </c>
      <c r="E4358" t="s">
        <v>3640</v>
      </c>
      <c r="F4358" t="s">
        <v>3641</v>
      </c>
      <c r="G4358" s="4">
        <v>2</v>
      </c>
      <c r="H4358" t="s">
        <v>3984</v>
      </c>
    </row>
    <row r="4359" spans="1:8" x14ac:dyDescent="0.35">
      <c r="A4359" t="s">
        <v>3368</v>
      </c>
      <c r="B4359" t="s">
        <v>3985</v>
      </c>
      <c r="C4359">
        <v>3</v>
      </c>
      <c r="D4359">
        <v>-400.11500000000001</v>
      </c>
      <c r="E4359" t="s">
        <v>3986</v>
      </c>
      <c r="F4359" t="s">
        <v>3987</v>
      </c>
      <c r="G4359" s="4">
        <v>3</v>
      </c>
      <c r="H4359" t="s">
        <v>3988</v>
      </c>
    </row>
    <row r="4360" spans="1:8" x14ac:dyDescent="0.35">
      <c r="A4360" t="s">
        <v>3368</v>
      </c>
      <c r="B4360" t="s">
        <v>3985</v>
      </c>
      <c r="C4360">
        <v>3</v>
      </c>
      <c r="D4360">
        <v>-395.971</v>
      </c>
      <c r="E4360" t="s">
        <v>3989</v>
      </c>
      <c r="F4360" t="s">
        <v>3990</v>
      </c>
      <c r="G4360" s="4">
        <v>1</v>
      </c>
      <c r="H4360" t="s">
        <v>3991</v>
      </c>
    </row>
    <row r="4361" spans="1:8" x14ac:dyDescent="0.35">
      <c r="A4361" t="s">
        <v>3368</v>
      </c>
      <c r="B4361" t="s">
        <v>3985</v>
      </c>
      <c r="C4361">
        <v>3</v>
      </c>
      <c r="D4361">
        <v>-394.63900000000001</v>
      </c>
      <c r="E4361" t="s">
        <v>3986</v>
      </c>
      <c r="F4361" t="s">
        <v>3992</v>
      </c>
      <c r="G4361" s="4">
        <v>1</v>
      </c>
      <c r="H4361" t="s">
        <v>3993</v>
      </c>
    </row>
    <row r="4362" spans="1:8" x14ac:dyDescent="0.35">
      <c r="A4362" t="s">
        <v>3368</v>
      </c>
      <c r="B4362" t="s">
        <v>3985</v>
      </c>
      <c r="C4362">
        <v>3</v>
      </c>
      <c r="D4362">
        <v>-390.366999999999</v>
      </c>
      <c r="E4362" t="s">
        <v>3989</v>
      </c>
      <c r="F4362" t="s">
        <v>3994</v>
      </c>
      <c r="G4362" s="4">
        <v>3</v>
      </c>
      <c r="H4362" t="s">
        <v>3995</v>
      </c>
    </row>
    <row r="4363" spans="1:8" x14ac:dyDescent="0.35">
      <c r="A4363" t="s">
        <v>3368</v>
      </c>
      <c r="B4363" t="s">
        <v>3985</v>
      </c>
      <c r="C4363">
        <v>3</v>
      </c>
      <c r="D4363">
        <v>-389.01400000000001</v>
      </c>
      <c r="E4363" t="s">
        <v>3996</v>
      </c>
      <c r="F4363" t="s">
        <v>3997</v>
      </c>
      <c r="G4363" s="4">
        <v>1</v>
      </c>
      <c r="H4363" t="s">
        <v>3998</v>
      </c>
    </row>
    <row r="4364" spans="1:8" x14ac:dyDescent="0.35">
      <c r="A4364" t="s">
        <v>3368</v>
      </c>
      <c r="B4364" t="s">
        <v>3985</v>
      </c>
      <c r="C4364">
        <v>3</v>
      </c>
      <c r="D4364">
        <v>-385.10899999999998</v>
      </c>
      <c r="E4364" t="s">
        <v>3996</v>
      </c>
      <c r="F4364" t="s">
        <v>3999</v>
      </c>
      <c r="G4364" s="4">
        <v>4</v>
      </c>
      <c r="H4364" t="s">
        <v>4000</v>
      </c>
    </row>
    <row r="4365" spans="1:8" x14ac:dyDescent="0.35">
      <c r="A4365" t="s">
        <v>3368</v>
      </c>
      <c r="B4365" t="s">
        <v>3985</v>
      </c>
      <c r="C4365">
        <v>3</v>
      </c>
      <c r="D4365">
        <v>-385.06799999999998</v>
      </c>
      <c r="E4365" t="s">
        <v>3986</v>
      </c>
      <c r="F4365" t="s">
        <v>3992</v>
      </c>
      <c r="G4365" s="4">
        <v>1</v>
      </c>
      <c r="H4365" t="s">
        <v>4001</v>
      </c>
    </row>
    <row r="4366" spans="1:8" x14ac:dyDescent="0.35">
      <c r="A4366" t="s">
        <v>3368</v>
      </c>
      <c r="B4366" t="s">
        <v>3985</v>
      </c>
      <c r="C4366">
        <v>3</v>
      </c>
      <c r="D4366">
        <v>-379.29899999999998</v>
      </c>
      <c r="E4366" t="s">
        <v>3989</v>
      </c>
      <c r="F4366" t="s">
        <v>3994</v>
      </c>
      <c r="G4366" s="4">
        <v>3</v>
      </c>
      <c r="H4366" t="s">
        <v>4002</v>
      </c>
    </row>
    <row r="4367" spans="1:8" x14ac:dyDescent="0.35">
      <c r="A4367" t="s">
        <v>3368</v>
      </c>
      <c r="B4367" t="s">
        <v>3985</v>
      </c>
      <c r="C4367">
        <v>3</v>
      </c>
      <c r="D4367">
        <v>-375.94199999999898</v>
      </c>
      <c r="E4367" t="s">
        <v>3986</v>
      </c>
      <c r="F4367" t="s">
        <v>4003</v>
      </c>
      <c r="G4367" s="4">
        <v>4</v>
      </c>
      <c r="H4367" t="s">
        <v>4004</v>
      </c>
    </row>
    <row r="4368" spans="1:8" x14ac:dyDescent="0.35">
      <c r="A4368" t="s">
        <v>3368</v>
      </c>
      <c r="B4368" t="s">
        <v>3985</v>
      </c>
      <c r="C4368">
        <v>3</v>
      </c>
      <c r="D4368">
        <v>-372.80599999999998</v>
      </c>
      <c r="E4368" t="s">
        <v>3989</v>
      </c>
      <c r="F4368" t="s">
        <v>4005</v>
      </c>
      <c r="G4368" s="4">
        <v>2</v>
      </c>
      <c r="H4368" t="s">
        <v>4006</v>
      </c>
    </row>
    <row r="4369" spans="1:8" x14ac:dyDescent="0.35">
      <c r="A4369" t="s">
        <v>3368</v>
      </c>
      <c r="B4369" t="s">
        <v>3985</v>
      </c>
      <c r="C4369">
        <v>3</v>
      </c>
      <c r="D4369">
        <v>-372.57499999999999</v>
      </c>
      <c r="E4369" t="s">
        <v>3989</v>
      </c>
      <c r="F4369" t="s">
        <v>3994</v>
      </c>
      <c r="G4369" s="4">
        <v>3</v>
      </c>
      <c r="H4369" t="s">
        <v>4007</v>
      </c>
    </row>
    <row r="4370" spans="1:8" x14ac:dyDescent="0.35">
      <c r="A4370" t="s">
        <v>3368</v>
      </c>
      <c r="B4370" t="s">
        <v>3985</v>
      </c>
      <c r="C4370">
        <v>3</v>
      </c>
      <c r="D4370">
        <v>-372.34</v>
      </c>
      <c r="E4370" t="s">
        <v>3989</v>
      </c>
      <c r="F4370" t="s">
        <v>3990</v>
      </c>
      <c r="G4370" s="4">
        <v>1</v>
      </c>
      <c r="H4370" t="s">
        <v>4008</v>
      </c>
    </row>
    <row r="4371" spans="1:8" x14ac:dyDescent="0.35">
      <c r="A4371" t="s">
        <v>3368</v>
      </c>
      <c r="B4371" t="s">
        <v>3985</v>
      </c>
      <c r="C4371">
        <v>3</v>
      </c>
      <c r="D4371">
        <v>-369.52300000000002</v>
      </c>
      <c r="E4371" t="s">
        <v>3986</v>
      </c>
      <c r="F4371" t="s">
        <v>3987</v>
      </c>
      <c r="G4371" s="4">
        <v>3</v>
      </c>
      <c r="H4371" t="s">
        <v>4009</v>
      </c>
    </row>
    <row r="4372" spans="1:8" x14ac:dyDescent="0.35">
      <c r="A4372" t="s">
        <v>3368</v>
      </c>
      <c r="B4372" t="s">
        <v>3985</v>
      </c>
      <c r="C4372">
        <v>3</v>
      </c>
      <c r="D4372">
        <v>-367.40300000000002</v>
      </c>
      <c r="E4372" t="s">
        <v>3986</v>
      </c>
      <c r="F4372" t="s">
        <v>3987</v>
      </c>
      <c r="G4372" s="4">
        <v>3</v>
      </c>
      <c r="H4372" t="s">
        <v>4010</v>
      </c>
    </row>
    <row r="4373" spans="1:8" x14ac:dyDescent="0.35">
      <c r="A4373" t="s">
        <v>3368</v>
      </c>
      <c r="B4373" t="s">
        <v>3985</v>
      </c>
      <c r="C4373">
        <v>3</v>
      </c>
      <c r="D4373">
        <v>-357.63400000000001</v>
      </c>
      <c r="E4373" t="s">
        <v>3989</v>
      </c>
      <c r="F4373" t="s">
        <v>3994</v>
      </c>
      <c r="G4373" s="4">
        <v>3</v>
      </c>
      <c r="H4373" t="s">
        <v>4011</v>
      </c>
    </row>
    <row r="4374" spans="1:8" x14ac:dyDescent="0.35">
      <c r="A4374" t="s">
        <v>3368</v>
      </c>
      <c r="B4374" t="s">
        <v>3985</v>
      </c>
      <c r="C4374">
        <v>3</v>
      </c>
      <c r="D4374">
        <v>-357.38199999999898</v>
      </c>
      <c r="E4374" t="s">
        <v>3989</v>
      </c>
      <c r="F4374" t="s">
        <v>4012</v>
      </c>
      <c r="G4374" s="4">
        <v>4</v>
      </c>
      <c r="H4374" t="s">
        <v>4013</v>
      </c>
    </row>
    <row r="4375" spans="1:8" x14ac:dyDescent="0.35">
      <c r="A4375" t="s">
        <v>3368</v>
      </c>
      <c r="B4375" t="s">
        <v>3985</v>
      </c>
      <c r="C4375">
        <v>3</v>
      </c>
      <c r="D4375">
        <v>-356.05399999999997</v>
      </c>
      <c r="E4375" t="s">
        <v>3989</v>
      </c>
      <c r="F4375" t="s">
        <v>4005</v>
      </c>
      <c r="G4375" s="4">
        <v>2</v>
      </c>
      <c r="H4375" t="s">
        <v>4014</v>
      </c>
    </row>
    <row r="4376" spans="1:8" x14ac:dyDescent="0.35">
      <c r="A4376" t="s">
        <v>3368</v>
      </c>
      <c r="B4376" t="s">
        <v>3985</v>
      </c>
      <c r="C4376">
        <v>3</v>
      </c>
      <c r="D4376">
        <v>-351.11399999999998</v>
      </c>
      <c r="E4376" t="s">
        <v>3986</v>
      </c>
      <c r="F4376" t="s">
        <v>4015</v>
      </c>
      <c r="G4376" s="4">
        <v>2</v>
      </c>
      <c r="H4376" t="s">
        <v>4016</v>
      </c>
    </row>
    <row r="4377" spans="1:8" x14ac:dyDescent="0.35">
      <c r="A4377" t="s">
        <v>3368</v>
      </c>
      <c r="B4377" t="s">
        <v>3985</v>
      </c>
      <c r="C4377">
        <v>3</v>
      </c>
      <c r="D4377">
        <v>-347.733</v>
      </c>
      <c r="E4377" t="s">
        <v>3996</v>
      </c>
      <c r="F4377" t="s">
        <v>4017</v>
      </c>
      <c r="G4377" s="4">
        <v>2</v>
      </c>
      <c r="H4377" t="s">
        <v>4018</v>
      </c>
    </row>
    <row r="4378" spans="1:8" x14ac:dyDescent="0.35">
      <c r="A4378" t="s">
        <v>3368</v>
      </c>
      <c r="B4378" t="s">
        <v>3985</v>
      </c>
      <c r="C4378">
        <v>3</v>
      </c>
      <c r="D4378">
        <v>-346.995</v>
      </c>
      <c r="E4378" t="s">
        <v>3986</v>
      </c>
      <c r="F4378" t="s">
        <v>3987</v>
      </c>
      <c r="G4378" s="4">
        <v>3</v>
      </c>
      <c r="H4378" t="s">
        <v>4019</v>
      </c>
    </row>
    <row r="4379" spans="1:8" x14ac:dyDescent="0.35">
      <c r="A4379" t="s">
        <v>3368</v>
      </c>
      <c r="B4379" t="s">
        <v>3985</v>
      </c>
      <c r="C4379">
        <v>3</v>
      </c>
      <c r="D4379">
        <v>-327.714</v>
      </c>
      <c r="E4379" t="s">
        <v>3989</v>
      </c>
      <c r="F4379" t="s">
        <v>3994</v>
      </c>
      <c r="G4379" s="4">
        <v>3</v>
      </c>
      <c r="H4379" t="s">
        <v>4020</v>
      </c>
    </row>
    <row r="4380" spans="1:8" x14ac:dyDescent="0.35">
      <c r="A4380" t="s">
        <v>3368</v>
      </c>
      <c r="B4380" t="s">
        <v>3985</v>
      </c>
      <c r="C4380">
        <v>3</v>
      </c>
      <c r="D4380">
        <v>-327.69900000000001</v>
      </c>
      <c r="E4380" t="s">
        <v>3989</v>
      </c>
      <c r="F4380" t="s">
        <v>3990</v>
      </c>
      <c r="G4380" s="4">
        <v>1</v>
      </c>
      <c r="H4380" t="s">
        <v>4021</v>
      </c>
    </row>
    <row r="4381" spans="1:8" x14ac:dyDescent="0.35">
      <c r="A4381" t="s">
        <v>3368</v>
      </c>
      <c r="B4381" t="s">
        <v>3985</v>
      </c>
      <c r="C4381">
        <v>3</v>
      </c>
      <c r="D4381">
        <v>-325.43799999999999</v>
      </c>
      <c r="E4381" t="s">
        <v>3989</v>
      </c>
      <c r="F4381" t="s">
        <v>4012</v>
      </c>
      <c r="G4381" s="4">
        <v>4</v>
      </c>
      <c r="H4381" t="s">
        <v>4022</v>
      </c>
    </row>
    <row r="4382" spans="1:8" x14ac:dyDescent="0.35">
      <c r="A4382" t="s">
        <v>3368</v>
      </c>
      <c r="B4382" t="s">
        <v>3985</v>
      </c>
      <c r="C4382">
        <v>3</v>
      </c>
      <c r="D4382">
        <v>-320.685</v>
      </c>
      <c r="E4382" t="s">
        <v>3989</v>
      </c>
      <c r="F4382" t="s">
        <v>4005</v>
      </c>
      <c r="G4382" s="4">
        <v>2</v>
      </c>
      <c r="H4382" t="s">
        <v>4023</v>
      </c>
    </row>
    <row r="4383" spans="1:8" x14ac:dyDescent="0.35">
      <c r="A4383" t="s">
        <v>3368</v>
      </c>
      <c r="B4383" t="s">
        <v>3985</v>
      </c>
      <c r="C4383">
        <v>3</v>
      </c>
      <c r="D4383">
        <v>-313.53100000000001</v>
      </c>
      <c r="E4383" t="s">
        <v>3989</v>
      </c>
      <c r="F4383" t="s">
        <v>3994</v>
      </c>
      <c r="G4383" s="4">
        <v>3</v>
      </c>
      <c r="H4383" t="s">
        <v>4024</v>
      </c>
    </row>
    <row r="4384" spans="1:8" x14ac:dyDescent="0.35">
      <c r="A4384" t="s">
        <v>3368</v>
      </c>
      <c r="B4384" t="s">
        <v>3985</v>
      </c>
      <c r="C4384">
        <v>3</v>
      </c>
      <c r="D4384">
        <v>-303.83099999999899</v>
      </c>
      <c r="E4384" t="s">
        <v>3989</v>
      </c>
      <c r="F4384" t="s">
        <v>4005</v>
      </c>
      <c r="G4384" s="4">
        <v>2</v>
      </c>
      <c r="H4384" t="s">
        <v>4025</v>
      </c>
    </row>
    <row r="4385" spans="1:8" x14ac:dyDescent="0.35">
      <c r="A4385" t="s">
        <v>3368</v>
      </c>
      <c r="B4385" t="s">
        <v>3985</v>
      </c>
      <c r="C4385">
        <v>3</v>
      </c>
      <c r="D4385">
        <v>-295.697</v>
      </c>
      <c r="E4385" t="s">
        <v>3989</v>
      </c>
      <c r="F4385" t="s">
        <v>4012</v>
      </c>
      <c r="G4385" s="4">
        <v>4</v>
      </c>
      <c r="H4385" t="s">
        <v>4026</v>
      </c>
    </row>
    <row r="4386" spans="1:8" x14ac:dyDescent="0.35">
      <c r="A4386" t="s">
        <v>3368</v>
      </c>
      <c r="B4386" t="s">
        <v>3985</v>
      </c>
      <c r="C4386">
        <v>3</v>
      </c>
      <c r="D4386">
        <v>-290.29000000000002</v>
      </c>
      <c r="E4386" t="s">
        <v>3989</v>
      </c>
      <c r="F4386" t="s">
        <v>4005</v>
      </c>
      <c r="G4386" s="4">
        <v>2</v>
      </c>
      <c r="H4386" t="s">
        <v>1421</v>
      </c>
    </row>
    <row r="4387" spans="1:8" x14ac:dyDescent="0.35">
      <c r="A4387" t="s">
        <v>3368</v>
      </c>
      <c r="B4387" t="s">
        <v>3985</v>
      </c>
      <c r="C4387">
        <v>3</v>
      </c>
      <c r="D4387">
        <v>-288.49</v>
      </c>
      <c r="E4387" t="s">
        <v>3989</v>
      </c>
      <c r="F4387" t="s">
        <v>3990</v>
      </c>
      <c r="G4387" s="4">
        <v>1</v>
      </c>
      <c r="H4387" t="s">
        <v>4027</v>
      </c>
    </row>
    <row r="4388" spans="1:8" x14ac:dyDescent="0.35">
      <c r="A4388" t="s">
        <v>3368</v>
      </c>
      <c r="B4388" t="s">
        <v>3985</v>
      </c>
      <c r="C4388">
        <v>3</v>
      </c>
      <c r="D4388">
        <v>-282.43799999999999</v>
      </c>
      <c r="E4388" t="s">
        <v>3989</v>
      </c>
      <c r="F4388" t="s">
        <v>4005</v>
      </c>
      <c r="G4388" s="4">
        <v>2</v>
      </c>
      <c r="H4388" t="s">
        <v>4028</v>
      </c>
    </row>
    <row r="4389" spans="1:8" x14ac:dyDescent="0.35">
      <c r="A4389" t="s">
        <v>3368</v>
      </c>
      <c r="B4389" t="s">
        <v>3985</v>
      </c>
      <c r="C4389">
        <v>3</v>
      </c>
      <c r="D4389">
        <v>-279.851</v>
      </c>
      <c r="E4389" t="s">
        <v>3989</v>
      </c>
      <c r="F4389" t="s">
        <v>3994</v>
      </c>
      <c r="G4389" s="4">
        <v>3</v>
      </c>
      <c r="H4389" t="s">
        <v>4029</v>
      </c>
    </row>
    <row r="4390" spans="1:8" x14ac:dyDescent="0.35">
      <c r="A4390" t="s">
        <v>3368</v>
      </c>
      <c r="B4390" t="s">
        <v>3985</v>
      </c>
      <c r="C4390">
        <v>3</v>
      </c>
      <c r="D4390">
        <v>-271.92099999999999</v>
      </c>
      <c r="E4390" t="s">
        <v>3989</v>
      </c>
      <c r="F4390" t="s">
        <v>3994</v>
      </c>
      <c r="G4390" s="4">
        <v>3</v>
      </c>
      <c r="H4390" t="s">
        <v>4030</v>
      </c>
    </row>
    <row r="4391" spans="1:8" x14ac:dyDescent="0.35">
      <c r="A4391" t="s">
        <v>3368</v>
      </c>
      <c r="B4391" t="s">
        <v>3985</v>
      </c>
      <c r="C4391">
        <v>3</v>
      </c>
      <c r="D4391">
        <v>-267.91899999999998</v>
      </c>
      <c r="E4391" t="s">
        <v>3989</v>
      </c>
      <c r="F4391" t="s">
        <v>4005</v>
      </c>
      <c r="G4391" s="4">
        <v>2</v>
      </c>
      <c r="H4391" t="s">
        <v>55</v>
      </c>
    </row>
    <row r="4392" spans="1:8" x14ac:dyDescent="0.35">
      <c r="A4392" t="s">
        <v>3368</v>
      </c>
      <c r="B4392" t="s">
        <v>3985</v>
      </c>
      <c r="C4392">
        <v>3</v>
      </c>
      <c r="D4392">
        <v>-265.29300000000001</v>
      </c>
      <c r="E4392" t="s">
        <v>3989</v>
      </c>
      <c r="F4392" t="s">
        <v>3990</v>
      </c>
      <c r="G4392" s="4">
        <v>1</v>
      </c>
      <c r="H4392" t="s">
        <v>4031</v>
      </c>
    </row>
    <row r="4393" spans="1:8" x14ac:dyDescent="0.35">
      <c r="A4393" t="s">
        <v>3368</v>
      </c>
      <c r="B4393" t="s">
        <v>3985</v>
      </c>
      <c r="C4393">
        <v>3</v>
      </c>
      <c r="D4393">
        <v>-256.67200000000003</v>
      </c>
      <c r="E4393" t="s">
        <v>3996</v>
      </c>
      <c r="F4393" t="s">
        <v>3999</v>
      </c>
      <c r="G4393" s="4">
        <v>4</v>
      </c>
      <c r="H4393" t="s">
        <v>4032</v>
      </c>
    </row>
    <row r="4394" spans="1:8" x14ac:dyDescent="0.35">
      <c r="A4394" t="s">
        <v>3368</v>
      </c>
      <c r="B4394" t="s">
        <v>3985</v>
      </c>
      <c r="C4394">
        <v>3</v>
      </c>
      <c r="D4394">
        <v>-256.44299999999998</v>
      </c>
      <c r="E4394" t="s">
        <v>3986</v>
      </c>
      <c r="F4394" t="s">
        <v>3987</v>
      </c>
      <c r="G4394" s="4">
        <v>3</v>
      </c>
      <c r="H4394" t="s">
        <v>4033</v>
      </c>
    </row>
    <row r="4395" spans="1:8" x14ac:dyDescent="0.35">
      <c r="A4395" t="s">
        <v>3368</v>
      </c>
      <c r="B4395" t="s">
        <v>3985</v>
      </c>
      <c r="C4395">
        <v>3</v>
      </c>
      <c r="D4395">
        <v>-256.212999999999</v>
      </c>
      <c r="E4395" t="s">
        <v>3989</v>
      </c>
      <c r="F4395" t="s">
        <v>3994</v>
      </c>
      <c r="G4395" s="4">
        <v>3</v>
      </c>
      <c r="H4395" t="s">
        <v>4034</v>
      </c>
    </row>
    <row r="4396" spans="1:8" x14ac:dyDescent="0.35">
      <c r="A4396" t="s">
        <v>3368</v>
      </c>
      <c r="B4396" t="s">
        <v>3985</v>
      </c>
      <c r="C4396">
        <v>3</v>
      </c>
      <c r="D4396">
        <v>-256.19799999999998</v>
      </c>
      <c r="E4396" t="s">
        <v>3989</v>
      </c>
      <c r="F4396" t="s">
        <v>4005</v>
      </c>
      <c r="G4396" s="4">
        <v>2</v>
      </c>
      <c r="H4396" t="s">
        <v>4035</v>
      </c>
    </row>
    <row r="4397" spans="1:8" x14ac:dyDescent="0.35">
      <c r="A4397" t="s">
        <v>3368</v>
      </c>
      <c r="B4397" t="s">
        <v>3985</v>
      </c>
      <c r="C4397">
        <v>3</v>
      </c>
      <c r="D4397">
        <v>-251.81700000000001</v>
      </c>
      <c r="E4397" t="s">
        <v>3989</v>
      </c>
      <c r="F4397" t="s">
        <v>3994</v>
      </c>
      <c r="G4397" s="4">
        <v>3</v>
      </c>
      <c r="H4397" t="s">
        <v>4036</v>
      </c>
    </row>
    <row r="4398" spans="1:8" x14ac:dyDescent="0.35">
      <c r="A4398" t="s">
        <v>3368</v>
      </c>
      <c r="B4398" t="s">
        <v>3985</v>
      </c>
      <c r="C4398">
        <v>3</v>
      </c>
      <c r="D4398">
        <v>-250.91099999999901</v>
      </c>
      <c r="E4398" t="s">
        <v>3989</v>
      </c>
      <c r="F4398" t="s">
        <v>4005</v>
      </c>
      <c r="G4398" s="4">
        <v>2</v>
      </c>
      <c r="H4398" t="s">
        <v>4037</v>
      </c>
    </row>
    <row r="4399" spans="1:8" x14ac:dyDescent="0.35">
      <c r="A4399" t="s">
        <v>3368</v>
      </c>
      <c r="B4399" t="s">
        <v>3985</v>
      </c>
      <c r="C4399">
        <v>3</v>
      </c>
      <c r="D4399">
        <v>-246.834</v>
      </c>
      <c r="E4399" t="s">
        <v>3989</v>
      </c>
      <c r="F4399" t="s">
        <v>3994</v>
      </c>
      <c r="G4399" s="4">
        <v>3</v>
      </c>
      <c r="H4399" t="s">
        <v>4038</v>
      </c>
    </row>
    <row r="4400" spans="1:8" x14ac:dyDescent="0.35">
      <c r="A4400" t="s">
        <v>3368</v>
      </c>
      <c r="B4400" t="s">
        <v>3985</v>
      </c>
      <c r="C4400">
        <v>3</v>
      </c>
      <c r="D4400">
        <v>-242.33099999999999</v>
      </c>
      <c r="E4400" t="s">
        <v>3989</v>
      </c>
      <c r="F4400" t="s">
        <v>4005</v>
      </c>
      <c r="G4400" s="4">
        <v>2</v>
      </c>
      <c r="H4400" t="s">
        <v>55</v>
      </c>
    </row>
    <row r="4401" spans="1:8" x14ac:dyDescent="0.35">
      <c r="A4401" t="s">
        <v>3368</v>
      </c>
      <c r="B4401" t="s">
        <v>3985</v>
      </c>
      <c r="C4401">
        <v>3</v>
      </c>
      <c r="D4401">
        <v>-238.21700000000001</v>
      </c>
      <c r="E4401" t="s">
        <v>3989</v>
      </c>
      <c r="F4401" t="s">
        <v>3994</v>
      </c>
      <c r="G4401" s="4">
        <v>3</v>
      </c>
      <c r="H4401" t="s">
        <v>4039</v>
      </c>
    </row>
    <row r="4402" spans="1:8" x14ac:dyDescent="0.35">
      <c r="A4402" t="s">
        <v>3368</v>
      </c>
      <c r="B4402" t="s">
        <v>3985</v>
      </c>
      <c r="C4402">
        <v>3</v>
      </c>
      <c r="D4402">
        <v>-235.898</v>
      </c>
      <c r="E4402" t="s">
        <v>3986</v>
      </c>
      <c r="F4402" t="s">
        <v>4015</v>
      </c>
      <c r="G4402" s="4">
        <v>2</v>
      </c>
      <c r="H4402" t="s">
        <v>4040</v>
      </c>
    </row>
    <row r="4403" spans="1:8" x14ac:dyDescent="0.35">
      <c r="A4403" t="s">
        <v>3368</v>
      </c>
      <c r="B4403" t="s">
        <v>3985</v>
      </c>
      <c r="C4403">
        <v>3</v>
      </c>
      <c r="D4403">
        <v>-235.244</v>
      </c>
      <c r="E4403" t="s">
        <v>3989</v>
      </c>
      <c r="F4403" t="s">
        <v>4012</v>
      </c>
      <c r="G4403" s="4">
        <v>4</v>
      </c>
      <c r="H4403" t="s">
        <v>4041</v>
      </c>
    </row>
    <row r="4404" spans="1:8" x14ac:dyDescent="0.35">
      <c r="A4404" t="s">
        <v>3368</v>
      </c>
      <c r="B4404" t="s">
        <v>3985</v>
      </c>
      <c r="C4404">
        <v>3</v>
      </c>
      <c r="D4404">
        <v>-234.399</v>
      </c>
      <c r="E4404" t="s">
        <v>3986</v>
      </c>
      <c r="F4404" t="s">
        <v>3992</v>
      </c>
      <c r="G4404" s="4">
        <v>1</v>
      </c>
      <c r="H4404" t="s">
        <v>4042</v>
      </c>
    </row>
    <row r="4405" spans="1:8" x14ac:dyDescent="0.35">
      <c r="A4405" t="s">
        <v>3368</v>
      </c>
      <c r="B4405" t="s">
        <v>3985</v>
      </c>
      <c r="C4405">
        <v>3</v>
      </c>
      <c r="D4405">
        <v>-226.94900000000001</v>
      </c>
      <c r="E4405" t="s">
        <v>3989</v>
      </c>
      <c r="F4405" t="s">
        <v>4005</v>
      </c>
      <c r="G4405" s="4">
        <v>2</v>
      </c>
      <c r="H4405" t="s">
        <v>4043</v>
      </c>
    </row>
    <row r="4406" spans="1:8" x14ac:dyDescent="0.35">
      <c r="A4406" t="s">
        <v>3368</v>
      </c>
      <c r="B4406" t="s">
        <v>3985</v>
      </c>
      <c r="C4406">
        <v>3</v>
      </c>
      <c r="D4406">
        <v>-223.6</v>
      </c>
      <c r="E4406" t="s">
        <v>3989</v>
      </c>
      <c r="F4406" t="s">
        <v>3990</v>
      </c>
      <c r="G4406" s="4">
        <v>1</v>
      </c>
      <c r="H4406" t="s">
        <v>422</v>
      </c>
    </row>
    <row r="4407" spans="1:8" x14ac:dyDescent="0.35">
      <c r="A4407" t="s">
        <v>3368</v>
      </c>
      <c r="B4407" t="s">
        <v>3985</v>
      </c>
      <c r="C4407">
        <v>3</v>
      </c>
      <c r="D4407">
        <v>-219.82299999999901</v>
      </c>
      <c r="E4407" t="s">
        <v>3986</v>
      </c>
      <c r="F4407" t="s">
        <v>3992</v>
      </c>
      <c r="G4407" s="4">
        <v>1</v>
      </c>
      <c r="H4407" t="s">
        <v>415</v>
      </c>
    </row>
    <row r="4408" spans="1:8" x14ac:dyDescent="0.35">
      <c r="A4408" t="s">
        <v>3368</v>
      </c>
      <c r="B4408" t="s">
        <v>3985</v>
      </c>
      <c r="C4408">
        <v>3</v>
      </c>
      <c r="D4408">
        <v>-219.571</v>
      </c>
      <c r="E4408" t="s">
        <v>3989</v>
      </c>
      <c r="F4408" t="s">
        <v>3994</v>
      </c>
      <c r="G4408" s="4">
        <v>3</v>
      </c>
      <c r="H4408" t="s">
        <v>4044</v>
      </c>
    </row>
    <row r="4409" spans="1:8" x14ac:dyDescent="0.35">
      <c r="A4409" t="s">
        <v>3368</v>
      </c>
      <c r="B4409" t="s">
        <v>3985</v>
      </c>
      <c r="C4409">
        <v>3</v>
      </c>
      <c r="D4409">
        <v>-215.69099999999901</v>
      </c>
      <c r="E4409" t="s">
        <v>3989</v>
      </c>
      <c r="F4409" t="s">
        <v>3994</v>
      </c>
      <c r="G4409" s="4">
        <v>3</v>
      </c>
      <c r="H4409" t="s">
        <v>4045</v>
      </c>
    </row>
    <row r="4410" spans="1:8" x14ac:dyDescent="0.35">
      <c r="A4410" t="s">
        <v>3368</v>
      </c>
      <c r="B4410" t="s">
        <v>3985</v>
      </c>
      <c r="C4410">
        <v>3</v>
      </c>
      <c r="D4410">
        <v>-213.07400000000001</v>
      </c>
      <c r="E4410" t="s">
        <v>3986</v>
      </c>
      <c r="F4410" t="s">
        <v>3987</v>
      </c>
      <c r="G4410" s="4">
        <v>3</v>
      </c>
      <c r="H4410" t="s">
        <v>4046</v>
      </c>
    </row>
    <row r="4411" spans="1:8" x14ac:dyDescent="0.35">
      <c r="A4411" t="s">
        <v>3368</v>
      </c>
      <c r="B4411" t="s">
        <v>3985</v>
      </c>
      <c r="C4411">
        <v>3</v>
      </c>
      <c r="D4411">
        <v>-211.839</v>
      </c>
      <c r="E4411" t="s">
        <v>3989</v>
      </c>
      <c r="F4411" t="s">
        <v>3990</v>
      </c>
      <c r="G4411" s="4">
        <v>1</v>
      </c>
      <c r="H4411" t="s">
        <v>68</v>
      </c>
    </row>
    <row r="4412" spans="1:8" x14ac:dyDescent="0.35">
      <c r="A4412" t="s">
        <v>3368</v>
      </c>
      <c r="B4412" t="s">
        <v>3985</v>
      </c>
      <c r="C4412">
        <v>3</v>
      </c>
      <c r="D4412">
        <v>-204.57900000000001</v>
      </c>
      <c r="E4412" t="s">
        <v>3986</v>
      </c>
      <c r="F4412" t="s">
        <v>3987</v>
      </c>
      <c r="G4412" s="4">
        <v>3</v>
      </c>
      <c r="H4412" t="s">
        <v>4047</v>
      </c>
    </row>
    <row r="4413" spans="1:8" x14ac:dyDescent="0.35">
      <c r="A4413" t="s">
        <v>3368</v>
      </c>
      <c r="B4413" t="s">
        <v>3985</v>
      </c>
      <c r="C4413">
        <v>3</v>
      </c>
      <c r="D4413">
        <v>-203.57499999999999</v>
      </c>
      <c r="E4413" t="s">
        <v>3989</v>
      </c>
      <c r="F4413" t="s">
        <v>4012</v>
      </c>
      <c r="G4413" s="4">
        <v>4</v>
      </c>
      <c r="H4413" t="s">
        <v>4048</v>
      </c>
    </row>
    <row r="4414" spans="1:8" x14ac:dyDescent="0.35">
      <c r="A4414" t="s">
        <v>3368</v>
      </c>
      <c r="B4414" t="s">
        <v>3985</v>
      </c>
      <c r="C4414">
        <v>3</v>
      </c>
      <c r="D4414">
        <v>-196.749</v>
      </c>
      <c r="E4414" t="s">
        <v>3986</v>
      </c>
      <c r="F4414" t="s">
        <v>3987</v>
      </c>
      <c r="G4414" s="4">
        <v>3</v>
      </c>
      <c r="H4414" t="s">
        <v>4049</v>
      </c>
    </row>
    <row r="4415" spans="1:8" x14ac:dyDescent="0.35">
      <c r="A4415" t="s">
        <v>3368</v>
      </c>
      <c r="B4415" t="s">
        <v>3985</v>
      </c>
      <c r="C4415">
        <v>3</v>
      </c>
      <c r="D4415">
        <v>-194.66200000000001</v>
      </c>
      <c r="E4415" t="s">
        <v>3996</v>
      </c>
      <c r="F4415" t="s">
        <v>3997</v>
      </c>
      <c r="G4415" s="4">
        <v>1</v>
      </c>
      <c r="H4415" t="s">
        <v>4050</v>
      </c>
    </row>
    <row r="4416" spans="1:8" x14ac:dyDescent="0.35">
      <c r="A4416" t="s">
        <v>3368</v>
      </c>
      <c r="B4416" t="s">
        <v>3985</v>
      </c>
      <c r="C4416">
        <v>3</v>
      </c>
      <c r="D4416">
        <v>-193.88299999999899</v>
      </c>
      <c r="E4416" t="s">
        <v>3989</v>
      </c>
      <c r="F4416" t="s">
        <v>3994</v>
      </c>
      <c r="G4416" s="4">
        <v>3</v>
      </c>
      <c r="H4416" t="s">
        <v>4051</v>
      </c>
    </row>
    <row r="4417" spans="1:8" x14ac:dyDescent="0.35">
      <c r="A4417" t="s">
        <v>3368</v>
      </c>
      <c r="B4417" t="s">
        <v>3985</v>
      </c>
      <c r="C4417">
        <v>3</v>
      </c>
      <c r="D4417">
        <v>-193.84700000000001</v>
      </c>
      <c r="E4417" t="s">
        <v>3986</v>
      </c>
      <c r="F4417" t="s">
        <v>3992</v>
      </c>
      <c r="G4417" s="4">
        <v>1</v>
      </c>
      <c r="H4417" t="s">
        <v>4052</v>
      </c>
    </row>
    <row r="4418" spans="1:8" x14ac:dyDescent="0.35">
      <c r="A4418" t="s">
        <v>3368</v>
      </c>
      <c r="B4418" t="s">
        <v>3985</v>
      </c>
      <c r="C4418">
        <v>3</v>
      </c>
      <c r="D4418">
        <v>-191.602</v>
      </c>
      <c r="E4418" t="s">
        <v>3986</v>
      </c>
      <c r="F4418" t="s">
        <v>4015</v>
      </c>
      <c r="G4418" s="4">
        <v>2</v>
      </c>
      <c r="H4418" t="s">
        <v>4053</v>
      </c>
    </row>
    <row r="4419" spans="1:8" x14ac:dyDescent="0.35">
      <c r="A4419" t="s">
        <v>3368</v>
      </c>
      <c r="B4419" t="s">
        <v>3985</v>
      </c>
      <c r="C4419">
        <v>3</v>
      </c>
      <c r="D4419">
        <v>-191.55099999999999</v>
      </c>
      <c r="E4419" t="s">
        <v>3989</v>
      </c>
      <c r="F4419" t="s">
        <v>4005</v>
      </c>
      <c r="G4419" s="4">
        <v>2</v>
      </c>
      <c r="H4419" t="s">
        <v>4054</v>
      </c>
    </row>
    <row r="4420" spans="1:8" x14ac:dyDescent="0.35">
      <c r="A4420" t="s">
        <v>3368</v>
      </c>
      <c r="B4420" t="s">
        <v>3985</v>
      </c>
      <c r="C4420">
        <v>3</v>
      </c>
      <c r="D4420">
        <v>-190.30199999999999</v>
      </c>
      <c r="E4420" t="s">
        <v>3989</v>
      </c>
      <c r="F4420" t="s">
        <v>3990</v>
      </c>
      <c r="G4420" s="4">
        <v>1</v>
      </c>
      <c r="H4420" t="s">
        <v>4055</v>
      </c>
    </row>
    <row r="4421" spans="1:8" x14ac:dyDescent="0.35">
      <c r="A4421" t="s">
        <v>3368</v>
      </c>
      <c r="B4421" t="s">
        <v>3985</v>
      </c>
      <c r="C4421">
        <v>3</v>
      </c>
      <c r="D4421">
        <v>-183.523</v>
      </c>
      <c r="E4421" t="s">
        <v>3986</v>
      </c>
      <c r="F4421" t="s">
        <v>3987</v>
      </c>
      <c r="G4421" s="4">
        <v>3</v>
      </c>
      <c r="H4421" t="s">
        <v>4056</v>
      </c>
    </row>
    <row r="4422" spans="1:8" x14ac:dyDescent="0.35">
      <c r="A4422" t="s">
        <v>3368</v>
      </c>
      <c r="B4422" t="s">
        <v>3985</v>
      </c>
      <c r="C4422">
        <v>3</v>
      </c>
      <c r="D4422">
        <v>-180.24599999999899</v>
      </c>
      <c r="E4422" t="s">
        <v>3986</v>
      </c>
      <c r="F4422" t="s">
        <v>3992</v>
      </c>
      <c r="G4422" s="4">
        <v>1</v>
      </c>
      <c r="H4422" t="s">
        <v>4057</v>
      </c>
    </row>
    <row r="4423" spans="1:8" x14ac:dyDescent="0.35">
      <c r="A4423" t="s">
        <v>3368</v>
      </c>
      <c r="B4423" t="s">
        <v>3985</v>
      </c>
      <c r="C4423">
        <v>3</v>
      </c>
      <c r="D4423">
        <v>-179.779</v>
      </c>
      <c r="E4423" t="s">
        <v>3989</v>
      </c>
      <c r="F4423" t="s">
        <v>3994</v>
      </c>
      <c r="G4423" s="4">
        <v>3</v>
      </c>
      <c r="H4423" t="s">
        <v>4058</v>
      </c>
    </row>
    <row r="4424" spans="1:8" x14ac:dyDescent="0.35">
      <c r="A4424" t="s">
        <v>3368</v>
      </c>
      <c r="B4424" t="s">
        <v>3985</v>
      </c>
      <c r="C4424">
        <v>3</v>
      </c>
      <c r="D4424">
        <v>-177.905</v>
      </c>
      <c r="E4424" t="s">
        <v>3996</v>
      </c>
      <c r="F4424" t="s">
        <v>4017</v>
      </c>
      <c r="G4424" s="4">
        <v>2</v>
      </c>
      <c r="H4424" t="s">
        <v>4059</v>
      </c>
    </row>
    <row r="4425" spans="1:8" x14ac:dyDescent="0.35">
      <c r="A4425" t="s">
        <v>3368</v>
      </c>
      <c r="B4425" t="s">
        <v>3985</v>
      </c>
      <c r="C4425">
        <v>3</v>
      </c>
      <c r="D4425">
        <v>-175.864</v>
      </c>
      <c r="E4425" t="s">
        <v>3989</v>
      </c>
      <c r="F4425" t="s">
        <v>3994</v>
      </c>
      <c r="G4425" s="4">
        <v>3</v>
      </c>
      <c r="H4425" t="s">
        <v>4060</v>
      </c>
    </row>
    <row r="4426" spans="1:8" x14ac:dyDescent="0.35">
      <c r="A4426" t="s">
        <v>3368</v>
      </c>
      <c r="B4426" t="s">
        <v>3985</v>
      </c>
      <c r="C4426">
        <v>3</v>
      </c>
      <c r="D4426">
        <v>-174.54400000000001</v>
      </c>
      <c r="E4426" t="s">
        <v>3989</v>
      </c>
      <c r="F4426" t="s">
        <v>4012</v>
      </c>
      <c r="G4426" s="4">
        <v>4</v>
      </c>
      <c r="H4426" t="s">
        <v>4061</v>
      </c>
    </row>
    <row r="4427" spans="1:8" x14ac:dyDescent="0.35">
      <c r="A4427" t="s">
        <v>3368</v>
      </c>
      <c r="B4427" t="s">
        <v>3985</v>
      </c>
      <c r="C4427">
        <v>3</v>
      </c>
      <c r="D4427">
        <v>-174.37700000000001</v>
      </c>
      <c r="E4427" t="s">
        <v>3986</v>
      </c>
      <c r="F4427" t="s">
        <v>4015</v>
      </c>
      <c r="G4427" s="4">
        <v>2</v>
      </c>
      <c r="H4427" t="s">
        <v>4062</v>
      </c>
    </row>
    <row r="4428" spans="1:8" x14ac:dyDescent="0.35">
      <c r="A4428" t="s">
        <v>3368</v>
      </c>
      <c r="B4428" t="s">
        <v>3985</v>
      </c>
      <c r="C4428">
        <v>3</v>
      </c>
      <c r="D4428">
        <v>-165.36599999999899</v>
      </c>
      <c r="E4428" t="s">
        <v>3986</v>
      </c>
      <c r="F4428" t="s">
        <v>4003</v>
      </c>
      <c r="G4428" s="4">
        <v>4</v>
      </c>
      <c r="H4428" t="s">
        <v>4063</v>
      </c>
    </row>
    <row r="4429" spans="1:8" x14ac:dyDescent="0.35">
      <c r="A4429" t="s">
        <v>3368</v>
      </c>
      <c r="B4429" t="s">
        <v>3985</v>
      </c>
      <c r="C4429">
        <v>3</v>
      </c>
      <c r="D4429">
        <v>-163.59799999999899</v>
      </c>
      <c r="E4429" t="s">
        <v>3989</v>
      </c>
      <c r="F4429" t="s">
        <v>4005</v>
      </c>
      <c r="G4429" s="4">
        <v>2</v>
      </c>
      <c r="H4429" t="s">
        <v>4064</v>
      </c>
    </row>
    <row r="4430" spans="1:8" x14ac:dyDescent="0.35">
      <c r="A4430" t="s">
        <v>3368</v>
      </c>
      <c r="B4430" t="s">
        <v>3985</v>
      </c>
      <c r="C4430">
        <v>3</v>
      </c>
      <c r="D4430">
        <v>-155.929</v>
      </c>
      <c r="E4430" t="s">
        <v>3986</v>
      </c>
      <c r="F4430" t="s">
        <v>4015</v>
      </c>
      <c r="G4430" s="4">
        <v>2</v>
      </c>
      <c r="H4430" t="s">
        <v>4065</v>
      </c>
    </row>
    <row r="4431" spans="1:8" x14ac:dyDescent="0.35">
      <c r="A4431" t="s">
        <v>3368</v>
      </c>
      <c r="B4431" t="s">
        <v>3985</v>
      </c>
      <c r="C4431">
        <v>3</v>
      </c>
      <c r="D4431">
        <v>-153.29</v>
      </c>
      <c r="E4431" t="s">
        <v>3986</v>
      </c>
      <c r="F4431" t="s">
        <v>4003</v>
      </c>
      <c r="G4431" s="4">
        <v>4</v>
      </c>
      <c r="H4431" t="s">
        <v>4066</v>
      </c>
    </row>
    <row r="4432" spans="1:8" x14ac:dyDescent="0.35">
      <c r="A4432" t="s">
        <v>3368</v>
      </c>
      <c r="B4432" t="s">
        <v>3985</v>
      </c>
      <c r="C4432">
        <v>3</v>
      </c>
      <c r="D4432">
        <v>-152.30199999999999</v>
      </c>
      <c r="E4432" t="s">
        <v>3996</v>
      </c>
      <c r="F4432" t="s">
        <v>3997</v>
      </c>
      <c r="G4432" s="4">
        <v>1</v>
      </c>
      <c r="H4432" t="s">
        <v>4067</v>
      </c>
    </row>
    <row r="4433" spans="1:8" x14ac:dyDescent="0.35">
      <c r="A4433" t="s">
        <v>3368</v>
      </c>
      <c r="B4433" t="s">
        <v>3985</v>
      </c>
      <c r="C4433">
        <v>3</v>
      </c>
      <c r="D4433">
        <v>-135.762</v>
      </c>
      <c r="E4433" t="s">
        <v>3986</v>
      </c>
      <c r="F4433" t="s">
        <v>3992</v>
      </c>
      <c r="G4433" s="4">
        <v>1</v>
      </c>
      <c r="H4433" t="s">
        <v>4068</v>
      </c>
    </row>
    <row r="4434" spans="1:8" x14ac:dyDescent="0.35">
      <c r="A4434" t="s">
        <v>3368</v>
      </c>
      <c r="B4434" t="s">
        <v>3985</v>
      </c>
      <c r="C4434">
        <v>3</v>
      </c>
      <c r="D4434">
        <v>-135.04399999999899</v>
      </c>
      <c r="E4434" t="s">
        <v>3986</v>
      </c>
      <c r="F4434" t="s">
        <v>4015</v>
      </c>
      <c r="G4434" s="4">
        <v>2</v>
      </c>
      <c r="H4434" t="s">
        <v>4069</v>
      </c>
    </row>
    <row r="4435" spans="1:8" x14ac:dyDescent="0.35">
      <c r="A4435" t="s">
        <v>3368</v>
      </c>
      <c r="B4435" t="s">
        <v>3985</v>
      </c>
      <c r="C4435">
        <v>3</v>
      </c>
      <c r="D4435">
        <v>-130.482</v>
      </c>
      <c r="E4435" t="s">
        <v>3996</v>
      </c>
      <c r="F4435" t="s">
        <v>3999</v>
      </c>
      <c r="G4435" s="4">
        <v>4</v>
      </c>
      <c r="H4435" t="s">
        <v>4070</v>
      </c>
    </row>
    <row r="4436" spans="1:8" x14ac:dyDescent="0.35">
      <c r="A4436" t="s">
        <v>3368</v>
      </c>
      <c r="B4436" t="s">
        <v>3985</v>
      </c>
      <c r="C4436">
        <v>3</v>
      </c>
      <c r="D4436">
        <v>-120.215</v>
      </c>
      <c r="E4436" t="s">
        <v>3989</v>
      </c>
      <c r="F4436" t="s">
        <v>3994</v>
      </c>
      <c r="G4436" s="4">
        <v>3</v>
      </c>
      <c r="H4436" t="s">
        <v>4071</v>
      </c>
    </row>
    <row r="4437" spans="1:8" x14ac:dyDescent="0.35">
      <c r="A4437" t="s">
        <v>3368</v>
      </c>
      <c r="B4437" t="s">
        <v>3985</v>
      </c>
      <c r="C4437">
        <v>3</v>
      </c>
      <c r="D4437">
        <v>-109.59899999999899</v>
      </c>
      <c r="E4437" t="s">
        <v>3986</v>
      </c>
      <c r="F4437" t="s">
        <v>4015</v>
      </c>
      <c r="G4437" s="4">
        <v>2</v>
      </c>
      <c r="H4437" t="s">
        <v>4072</v>
      </c>
    </row>
    <row r="4438" spans="1:8" x14ac:dyDescent="0.35">
      <c r="A4438" t="s">
        <v>3368</v>
      </c>
      <c r="B4438" t="s">
        <v>3985</v>
      </c>
      <c r="C4438">
        <v>3</v>
      </c>
      <c r="D4438">
        <v>-106.124</v>
      </c>
      <c r="E4438" t="s">
        <v>3989</v>
      </c>
      <c r="F4438" t="s">
        <v>3990</v>
      </c>
      <c r="G4438" s="4">
        <v>1</v>
      </c>
      <c r="H4438" t="s">
        <v>4073</v>
      </c>
    </row>
    <row r="4439" spans="1:8" x14ac:dyDescent="0.35">
      <c r="A4439" t="s">
        <v>3368</v>
      </c>
      <c r="B4439" t="s">
        <v>3985</v>
      </c>
      <c r="C4439">
        <v>3</v>
      </c>
      <c r="D4439">
        <v>-99.736000000000004</v>
      </c>
      <c r="E4439" t="s">
        <v>3989</v>
      </c>
      <c r="F4439" t="s">
        <v>3990</v>
      </c>
      <c r="G4439" s="4">
        <v>1</v>
      </c>
      <c r="H4439" t="s">
        <v>4074</v>
      </c>
    </row>
    <row r="4440" spans="1:8" x14ac:dyDescent="0.35">
      <c r="A4440" t="s">
        <v>3368</v>
      </c>
      <c r="B4440" t="s">
        <v>3985</v>
      </c>
      <c r="C4440">
        <v>3</v>
      </c>
      <c r="D4440">
        <v>-96.084999999999994</v>
      </c>
      <c r="E4440" t="s">
        <v>3989</v>
      </c>
      <c r="F4440" t="s">
        <v>4012</v>
      </c>
      <c r="G4440" s="4">
        <v>4</v>
      </c>
      <c r="H4440" t="s">
        <v>4075</v>
      </c>
    </row>
    <row r="4441" spans="1:8" x14ac:dyDescent="0.35">
      <c r="A4441" t="s">
        <v>3368</v>
      </c>
      <c r="B4441" t="s">
        <v>3985</v>
      </c>
      <c r="C4441">
        <v>3</v>
      </c>
      <c r="D4441">
        <v>-95.921000000000006</v>
      </c>
      <c r="E4441" t="s">
        <v>3989</v>
      </c>
      <c r="F4441" t="s">
        <v>3994</v>
      </c>
      <c r="G4441" s="4">
        <v>3</v>
      </c>
      <c r="H4441" t="s">
        <v>4076</v>
      </c>
    </row>
    <row r="4442" spans="1:8" x14ac:dyDescent="0.35">
      <c r="A4442" t="s">
        <v>3368</v>
      </c>
      <c r="B4442" t="s">
        <v>3985</v>
      </c>
      <c r="C4442">
        <v>3</v>
      </c>
      <c r="D4442">
        <v>-92.614999999999995</v>
      </c>
      <c r="E4442" t="s">
        <v>3986</v>
      </c>
      <c r="F4442" t="s">
        <v>3992</v>
      </c>
      <c r="G4442" s="4">
        <v>1</v>
      </c>
      <c r="H4442" t="s">
        <v>4077</v>
      </c>
    </row>
    <row r="4443" spans="1:8" x14ac:dyDescent="0.35">
      <c r="A4443" t="s">
        <v>3368</v>
      </c>
      <c r="B4443" t="s">
        <v>3985</v>
      </c>
      <c r="C4443">
        <v>3</v>
      </c>
      <c r="D4443">
        <v>-89.591999999999999</v>
      </c>
      <c r="E4443" t="s">
        <v>3996</v>
      </c>
      <c r="F4443" t="s">
        <v>3999</v>
      </c>
      <c r="G4443" s="4">
        <v>4</v>
      </c>
      <c r="H4443" t="s">
        <v>4078</v>
      </c>
    </row>
    <row r="4444" spans="1:8" x14ac:dyDescent="0.35">
      <c r="A4444" t="s">
        <v>3368</v>
      </c>
      <c r="B4444" t="s">
        <v>3985</v>
      </c>
      <c r="C4444">
        <v>3</v>
      </c>
      <c r="D4444">
        <v>-81.474999999999994</v>
      </c>
      <c r="E4444" t="s">
        <v>3989</v>
      </c>
      <c r="F4444" t="s">
        <v>3994</v>
      </c>
      <c r="G4444" s="4">
        <v>3</v>
      </c>
      <c r="H4444" t="s">
        <v>4079</v>
      </c>
    </row>
    <row r="4445" spans="1:8" x14ac:dyDescent="0.35">
      <c r="A4445" t="s">
        <v>3368</v>
      </c>
      <c r="B4445" t="s">
        <v>3985</v>
      </c>
      <c r="C4445">
        <v>3</v>
      </c>
      <c r="D4445">
        <v>-81.363</v>
      </c>
      <c r="E4445" t="s">
        <v>3986</v>
      </c>
      <c r="F4445" t="s">
        <v>3987</v>
      </c>
      <c r="G4445" s="4">
        <v>3</v>
      </c>
      <c r="H4445" t="s">
        <v>4080</v>
      </c>
    </row>
    <row r="4446" spans="1:8" x14ac:dyDescent="0.35">
      <c r="A4446" t="s">
        <v>3368</v>
      </c>
      <c r="B4446" t="s">
        <v>3985</v>
      </c>
      <c r="C4446">
        <v>3</v>
      </c>
      <c r="D4446">
        <v>-80.911999999999907</v>
      </c>
      <c r="E4446" t="s">
        <v>3989</v>
      </c>
      <c r="F4446" t="s">
        <v>3990</v>
      </c>
      <c r="G4446" s="4">
        <v>1</v>
      </c>
      <c r="H4446" t="s">
        <v>4081</v>
      </c>
    </row>
    <row r="4447" spans="1:8" x14ac:dyDescent="0.35">
      <c r="A4447" t="s">
        <v>3368</v>
      </c>
      <c r="B4447" t="s">
        <v>3985</v>
      </c>
      <c r="C4447">
        <v>3</v>
      </c>
      <c r="D4447">
        <v>-73.662999999999997</v>
      </c>
      <c r="E4447" t="s">
        <v>3986</v>
      </c>
      <c r="F4447" t="s">
        <v>3992</v>
      </c>
      <c r="G4447" s="4">
        <v>1</v>
      </c>
      <c r="H4447" t="s">
        <v>1327</v>
      </c>
    </row>
    <row r="4448" spans="1:8" x14ac:dyDescent="0.35">
      <c r="A4448" t="s">
        <v>3368</v>
      </c>
      <c r="B4448" t="s">
        <v>3985</v>
      </c>
      <c r="C4448">
        <v>3</v>
      </c>
      <c r="D4448">
        <v>-73.551000000000002</v>
      </c>
      <c r="E4448" t="s">
        <v>3986</v>
      </c>
      <c r="F4448" t="s">
        <v>4015</v>
      </c>
      <c r="G4448" s="4">
        <v>2</v>
      </c>
      <c r="H4448" t="s">
        <v>1730</v>
      </c>
    </row>
    <row r="4449" spans="1:8" x14ac:dyDescent="0.35">
      <c r="A4449" t="s">
        <v>3368</v>
      </c>
      <c r="B4449" t="s">
        <v>3985</v>
      </c>
      <c r="C4449">
        <v>3</v>
      </c>
      <c r="D4449">
        <v>-73.376000000000005</v>
      </c>
      <c r="E4449" t="s">
        <v>3989</v>
      </c>
      <c r="F4449" t="s">
        <v>3990</v>
      </c>
      <c r="G4449" s="4">
        <v>1</v>
      </c>
      <c r="H4449" t="s">
        <v>139</v>
      </c>
    </row>
    <row r="4450" spans="1:8" x14ac:dyDescent="0.35">
      <c r="A4450" t="s">
        <v>3368</v>
      </c>
      <c r="B4450" t="s">
        <v>3985</v>
      </c>
      <c r="C4450">
        <v>3</v>
      </c>
      <c r="D4450">
        <v>-72.566000000000003</v>
      </c>
      <c r="E4450" t="s">
        <v>3986</v>
      </c>
      <c r="F4450" t="s">
        <v>3987</v>
      </c>
      <c r="G4450" s="4">
        <v>3</v>
      </c>
      <c r="H4450" t="s">
        <v>4082</v>
      </c>
    </row>
    <row r="4451" spans="1:8" x14ac:dyDescent="0.35">
      <c r="A4451" t="s">
        <v>3368</v>
      </c>
      <c r="B4451" t="s">
        <v>3985</v>
      </c>
      <c r="C4451">
        <v>3</v>
      </c>
      <c r="D4451">
        <v>-72.116</v>
      </c>
      <c r="E4451" t="s">
        <v>3989</v>
      </c>
      <c r="F4451" t="s">
        <v>4005</v>
      </c>
      <c r="G4451" s="4">
        <v>2</v>
      </c>
      <c r="H4451" t="s">
        <v>3302</v>
      </c>
    </row>
    <row r="4452" spans="1:8" x14ac:dyDescent="0.35">
      <c r="A4452" t="s">
        <v>3368</v>
      </c>
      <c r="B4452" t="s">
        <v>3985</v>
      </c>
      <c r="C4452">
        <v>3</v>
      </c>
      <c r="D4452">
        <v>-68.765000000000001</v>
      </c>
      <c r="E4452" t="s">
        <v>3996</v>
      </c>
      <c r="F4452" t="s">
        <v>3997</v>
      </c>
      <c r="G4452" s="4">
        <v>1</v>
      </c>
      <c r="H4452" t="s">
        <v>71</v>
      </c>
    </row>
    <row r="4453" spans="1:8" x14ac:dyDescent="0.35">
      <c r="A4453" t="s">
        <v>3368</v>
      </c>
      <c r="B4453" t="s">
        <v>3985</v>
      </c>
      <c r="C4453">
        <v>3</v>
      </c>
      <c r="D4453">
        <v>-68.156999999999996</v>
      </c>
      <c r="E4453" t="s">
        <v>3996</v>
      </c>
      <c r="F4453" t="s">
        <v>4017</v>
      </c>
      <c r="G4453" s="4">
        <v>2</v>
      </c>
      <c r="H4453" t="s">
        <v>4083</v>
      </c>
    </row>
    <row r="4454" spans="1:8" x14ac:dyDescent="0.35">
      <c r="A4454" t="s">
        <v>3368</v>
      </c>
      <c r="B4454" t="s">
        <v>3985</v>
      </c>
      <c r="C4454">
        <v>3</v>
      </c>
      <c r="D4454">
        <v>-64.271000000000001</v>
      </c>
      <c r="E4454" t="s">
        <v>3989</v>
      </c>
      <c r="F4454" t="s">
        <v>3994</v>
      </c>
      <c r="G4454" s="4">
        <v>3</v>
      </c>
      <c r="H4454" t="s">
        <v>4084</v>
      </c>
    </row>
    <row r="4455" spans="1:8" x14ac:dyDescent="0.35">
      <c r="A4455" t="s">
        <v>3368</v>
      </c>
      <c r="B4455" t="s">
        <v>3985</v>
      </c>
      <c r="C4455">
        <v>3</v>
      </c>
      <c r="D4455">
        <v>-58.707000000000001</v>
      </c>
      <c r="E4455" t="s">
        <v>3986</v>
      </c>
      <c r="F4455" t="s">
        <v>3987</v>
      </c>
      <c r="G4455" s="4">
        <v>3</v>
      </c>
      <c r="H4455" s="3">
        <v>44236</v>
      </c>
    </row>
    <row r="4456" spans="1:8" x14ac:dyDescent="0.35">
      <c r="A4456" t="s">
        <v>3368</v>
      </c>
      <c r="B4456" t="s">
        <v>3985</v>
      </c>
      <c r="C4456">
        <v>3</v>
      </c>
      <c r="D4456">
        <v>-57.591000000000001</v>
      </c>
      <c r="E4456" t="s">
        <v>3986</v>
      </c>
      <c r="F4456" t="s">
        <v>3992</v>
      </c>
      <c r="G4456" s="4">
        <v>1</v>
      </c>
      <c r="H4456" t="s">
        <v>4085</v>
      </c>
    </row>
    <row r="4457" spans="1:8" x14ac:dyDescent="0.35">
      <c r="A4457" t="s">
        <v>3368</v>
      </c>
      <c r="B4457" t="s">
        <v>3985</v>
      </c>
      <c r="C4457">
        <v>3</v>
      </c>
      <c r="D4457">
        <v>-57.222000000000001</v>
      </c>
      <c r="E4457" t="s">
        <v>3986</v>
      </c>
      <c r="F4457" t="s">
        <v>4003</v>
      </c>
      <c r="G4457" s="4">
        <v>4</v>
      </c>
      <c r="H4457" t="s">
        <v>4086</v>
      </c>
    </row>
    <row r="4458" spans="1:8" x14ac:dyDescent="0.35">
      <c r="A4458" t="s">
        <v>3368</v>
      </c>
      <c r="B4458" t="s">
        <v>3985</v>
      </c>
      <c r="C4458">
        <v>3</v>
      </c>
      <c r="D4458">
        <v>-55.331000000000003</v>
      </c>
      <c r="E4458" t="s">
        <v>3986</v>
      </c>
      <c r="F4458" t="s">
        <v>3987</v>
      </c>
      <c r="G4458" s="4">
        <v>3</v>
      </c>
      <c r="H4458" t="s">
        <v>4087</v>
      </c>
    </row>
    <row r="4459" spans="1:8" x14ac:dyDescent="0.35">
      <c r="A4459" t="s">
        <v>3368</v>
      </c>
      <c r="B4459" t="s">
        <v>3985</v>
      </c>
      <c r="C4459">
        <v>3</v>
      </c>
      <c r="D4459">
        <v>-55.08</v>
      </c>
      <c r="E4459" t="s">
        <v>3989</v>
      </c>
      <c r="F4459" t="s">
        <v>3990</v>
      </c>
      <c r="G4459" s="4">
        <v>1</v>
      </c>
      <c r="H4459" t="s">
        <v>4088</v>
      </c>
    </row>
    <row r="4460" spans="1:8" x14ac:dyDescent="0.35">
      <c r="A4460" t="s">
        <v>3368</v>
      </c>
      <c r="B4460" t="s">
        <v>3985</v>
      </c>
      <c r="C4460">
        <v>3</v>
      </c>
      <c r="D4460">
        <v>-52.958999999999897</v>
      </c>
      <c r="E4460" t="s">
        <v>3989</v>
      </c>
      <c r="F4460" t="s">
        <v>4005</v>
      </c>
      <c r="G4460" s="4">
        <v>2</v>
      </c>
      <c r="H4460" t="s">
        <v>4089</v>
      </c>
    </row>
    <row r="4461" spans="1:8" x14ac:dyDescent="0.35">
      <c r="A4461" t="s">
        <v>3368</v>
      </c>
      <c r="B4461" t="s">
        <v>3985</v>
      </c>
      <c r="C4461">
        <v>3</v>
      </c>
      <c r="D4461">
        <v>-51.951000000000001</v>
      </c>
      <c r="E4461" t="s">
        <v>3989</v>
      </c>
      <c r="F4461" t="s">
        <v>4012</v>
      </c>
      <c r="G4461" s="4">
        <v>4</v>
      </c>
      <c r="H4461" t="s">
        <v>4090</v>
      </c>
    </row>
    <row r="4462" spans="1:8" x14ac:dyDescent="0.35">
      <c r="A4462" t="s">
        <v>3368</v>
      </c>
      <c r="B4462" t="s">
        <v>3985</v>
      </c>
      <c r="C4462">
        <v>3</v>
      </c>
      <c r="D4462">
        <v>-50</v>
      </c>
      <c r="E4462" t="s">
        <v>3989</v>
      </c>
      <c r="F4462" t="s">
        <v>4005</v>
      </c>
      <c r="G4462" s="4">
        <v>2</v>
      </c>
      <c r="H4462" t="s">
        <v>4091</v>
      </c>
    </row>
    <row r="4463" spans="1:8" x14ac:dyDescent="0.35">
      <c r="A4463" t="s">
        <v>3368</v>
      </c>
      <c r="B4463" t="s">
        <v>3985</v>
      </c>
      <c r="C4463">
        <v>3</v>
      </c>
      <c r="D4463">
        <v>-48.826999999999998</v>
      </c>
      <c r="E4463" t="s">
        <v>3989</v>
      </c>
      <c r="F4463" t="s">
        <v>3994</v>
      </c>
      <c r="G4463" s="4">
        <v>3</v>
      </c>
      <c r="H4463" t="s">
        <v>4092</v>
      </c>
    </row>
    <row r="4464" spans="1:8" x14ac:dyDescent="0.35">
      <c r="A4464" t="s">
        <v>3368</v>
      </c>
      <c r="B4464" t="s">
        <v>3985</v>
      </c>
      <c r="C4464">
        <v>3</v>
      </c>
      <c r="D4464">
        <v>-48.216999999999999</v>
      </c>
      <c r="E4464" t="s">
        <v>3986</v>
      </c>
      <c r="F4464" t="s">
        <v>3987</v>
      </c>
      <c r="G4464" s="4">
        <v>3</v>
      </c>
      <c r="H4464" t="s">
        <v>4093</v>
      </c>
    </row>
    <row r="4465" spans="1:8" x14ac:dyDescent="0.35">
      <c r="A4465" t="s">
        <v>3368</v>
      </c>
      <c r="B4465" t="s">
        <v>3985</v>
      </c>
      <c r="C4465">
        <v>3</v>
      </c>
      <c r="D4465">
        <v>-46.795000000000002</v>
      </c>
      <c r="E4465" t="s">
        <v>3989</v>
      </c>
      <c r="F4465" t="s">
        <v>3994</v>
      </c>
      <c r="G4465" s="4">
        <v>3</v>
      </c>
      <c r="H4465" t="s">
        <v>4094</v>
      </c>
    </row>
    <row r="4466" spans="1:8" x14ac:dyDescent="0.35">
      <c r="A4466" t="s">
        <v>3368</v>
      </c>
      <c r="B4466" t="s">
        <v>3985</v>
      </c>
      <c r="C4466">
        <v>3</v>
      </c>
      <c r="D4466">
        <v>-44.211999999999897</v>
      </c>
      <c r="E4466" t="s">
        <v>3989</v>
      </c>
      <c r="F4466" t="s">
        <v>3990</v>
      </c>
      <c r="G4466" s="4">
        <v>1</v>
      </c>
      <c r="H4466" t="s">
        <v>267</v>
      </c>
    </row>
    <row r="4467" spans="1:8" x14ac:dyDescent="0.35">
      <c r="A4467" t="s">
        <v>3368</v>
      </c>
      <c r="B4467" t="s">
        <v>3985</v>
      </c>
      <c r="C4467">
        <v>3</v>
      </c>
      <c r="D4467">
        <v>15.995999999999899</v>
      </c>
      <c r="E4467" t="s">
        <v>3989</v>
      </c>
      <c r="F4467" t="s">
        <v>3990</v>
      </c>
      <c r="G4467" s="4">
        <v>1</v>
      </c>
      <c r="H4467" t="s">
        <v>4095</v>
      </c>
    </row>
    <row r="4468" spans="1:8" x14ac:dyDescent="0.35">
      <c r="A4468" t="s">
        <v>3368</v>
      </c>
      <c r="B4468" t="s">
        <v>3985</v>
      </c>
      <c r="C4468">
        <v>3</v>
      </c>
      <c r="D4468">
        <v>17.373000000000001</v>
      </c>
      <c r="E4468" t="s">
        <v>3989</v>
      </c>
      <c r="F4468" t="s">
        <v>3994</v>
      </c>
      <c r="G4468" s="4">
        <v>3</v>
      </c>
      <c r="H4468" t="s">
        <v>4096</v>
      </c>
    </row>
    <row r="4469" spans="1:8" x14ac:dyDescent="0.35">
      <c r="A4469" t="s">
        <v>3368</v>
      </c>
      <c r="B4469" t="s">
        <v>3985</v>
      </c>
      <c r="C4469">
        <v>3</v>
      </c>
      <c r="D4469">
        <v>19.082000000000001</v>
      </c>
      <c r="E4469" t="s">
        <v>3989</v>
      </c>
      <c r="F4469" t="s">
        <v>4012</v>
      </c>
      <c r="G4469" s="4">
        <v>4</v>
      </c>
      <c r="H4469" t="s">
        <v>215</v>
      </c>
    </row>
    <row r="4470" spans="1:8" x14ac:dyDescent="0.35">
      <c r="A4470" t="s">
        <v>3368</v>
      </c>
      <c r="B4470" t="s">
        <v>3985</v>
      </c>
      <c r="C4470">
        <v>3</v>
      </c>
      <c r="D4470">
        <v>23.480999999999899</v>
      </c>
      <c r="E4470" t="s">
        <v>3989</v>
      </c>
      <c r="F4470" t="s">
        <v>4005</v>
      </c>
      <c r="G4470" s="4">
        <v>2</v>
      </c>
      <c r="H4470" t="s">
        <v>4097</v>
      </c>
    </row>
    <row r="4471" spans="1:8" x14ac:dyDescent="0.35">
      <c r="A4471" t="s">
        <v>3368</v>
      </c>
      <c r="B4471" t="s">
        <v>3985</v>
      </c>
      <c r="C4471">
        <v>3</v>
      </c>
      <c r="D4471">
        <v>25.132999999999999</v>
      </c>
      <c r="E4471" t="s">
        <v>3989</v>
      </c>
      <c r="F4471" t="s">
        <v>3994</v>
      </c>
      <c r="G4471" s="4">
        <v>3</v>
      </c>
      <c r="H4471" t="s">
        <v>4098</v>
      </c>
    </row>
    <row r="4472" spans="1:8" x14ac:dyDescent="0.35">
      <c r="A4472" t="s">
        <v>3368</v>
      </c>
      <c r="B4472" t="s">
        <v>3985</v>
      </c>
      <c r="C4472">
        <v>3</v>
      </c>
      <c r="D4472">
        <v>25.696999999999999</v>
      </c>
      <c r="E4472" t="s">
        <v>3989</v>
      </c>
      <c r="F4472" t="s">
        <v>4012</v>
      </c>
      <c r="G4472" s="4">
        <v>4</v>
      </c>
      <c r="H4472" t="s">
        <v>4099</v>
      </c>
    </row>
    <row r="4473" spans="1:8" x14ac:dyDescent="0.35">
      <c r="A4473" t="s">
        <v>3368</v>
      </c>
      <c r="B4473" t="s">
        <v>3985</v>
      </c>
      <c r="C4473">
        <v>3</v>
      </c>
      <c r="D4473">
        <v>30.28</v>
      </c>
      <c r="E4473" t="s">
        <v>3989</v>
      </c>
      <c r="F4473" t="s">
        <v>3990</v>
      </c>
      <c r="G4473" s="4">
        <v>1</v>
      </c>
      <c r="H4473" t="s">
        <v>4100</v>
      </c>
    </row>
    <row r="4474" spans="1:8" x14ac:dyDescent="0.35">
      <c r="A4474" t="s">
        <v>3368</v>
      </c>
      <c r="B4474" t="s">
        <v>3985</v>
      </c>
      <c r="C4474">
        <v>3</v>
      </c>
      <c r="D4474">
        <v>36.529000000000003</v>
      </c>
      <c r="E4474" t="s">
        <v>3989</v>
      </c>
      <c r="F4474" t="s">
        <v>4012</v>
      </c>
      <c r="G4474" s="4">
        <v>4</v>
      </c>
      <c r="H4474" t="s">
        <v>4101</v>
      </c>
    </row>
    <row r="4475" spans="1:8" x14ac:dyDescent="0.35">
      <c r="A4475" t="s">
        <v>3368</v>
      </c>
      <c r="B4475" t="s">
        <v>3985</v>
      </c>
      <c r="C4475">
        <v>3</v>
      </c>
      <c r="D4475">
        <v>38.558</v>
      </c>
      <c r="E4475" t="s">
        <v>3986</v>
      </c>
      <c r="F4475" t="s">
        <v>4015</v>
      </c>
      <c r="G4475" s="4">
        <v>2</v>
      </c>
      <c r="H4475" t="s">
        <v>4102</v>
      </c>
    </row>
    <row r="4476" spans="1:8" x14ac:dyDescent="0.35">
      <c r="A4476" t="s">
        <v>3368</v>
      </c>
      <c r="B4476" t="s">
        <v>3985</v>
      </c>
      <c r="C4476">
        <v>3</v>
      </c>
      <c r="D4476">
        <v>38.732999999999997</v>
      </c>
      <c r="E4476" t="s">
        <v>3989</v>
      </c>
      <c r="F4476" t="s">
        <v>3994</v>
      </c>
      <c r="G4476" s="4">
        <v>3</v>
      </c>
      <c r="H4476" t="s">
        <v>4103</v>
      </c>
    </row>
    <row r="4477" spans="1:8" x14ac:dyDescent="0.35">
      <c r="A4477" t="s">
        <v>3368</v>
      </c>
      <c r="B4477" t="s">
        <v>3985</v>
      </c>
      <c r="C4477">
        <v>3</v>
      </c>
      <c r="D4477">
        <v>41.273000000000003</v>
      </c>
      <c r="E4477" t="s">
        <v>3989</v>
      </c>
      <c r="F4477" t="s">
        <v>4005</v>
      </c>
      <c r="G4477" s="4">
        <v>2</v>
      </c>
      <c r="H4477" t="s">
        <v>4104</v>
      </c>
    </row>
    <row r="4478" spans="1:8" x14ac:dyDescent="0.35">
      <c r="A4478" t="s">
        <v>3368</v>
      </c>
      <c r="B4478" t="s">
        <v>3985</v>
      </c>
      <c r="C4478">
        <v>3</v>
      </c>
      <c r="D4478">
        <v>50.723999999999997</v>
      </c>
      <c r="E4478" t="s">
        <v>3986</v>
      </c>
      <c r="F4478" t="s">
        <v>3987</v>
      </c>
      <c r="G4478" s="4">
        <v>3</v>
      </c>
      <c r="H4478" t="s">
        <v>4105</v>
      </c>
    </row>
    <row r="4479" spans="1:8" x14ac:dyDescent="0.35">
      <c r="A4479" t="s">
        <v>3368</v>
      </c>
      <c r="B4479" t="s">
        <v>3985</v>
      </c>
      <c r="C4479">
        <v>3</v>
      </c>
      <c r="D4479">
        <v>61.957000000000001</v>
      </c>
      <c r="E4479" t="s">
        <v>3986</v>
      </c>
      <c r="F4479" t="s">
        <v>3987</v>
      </c>
      <c r="G4479" s="4">
        <v>3</v>
      </c>
      <c r="H4479" t="s">
        <v>4106</v>
      </c>
    </row>
    <row r="4480" spans="1:8" x14ac:dyDescent="0.35">
      <c r="A4480" t="s">
        <v>3368</v>
      </c>
      <c r="B4480" t="s">
        <v>3985</v>
      </c>
      <c r="C4480">
        <v>3</v>
      </c>
      <c r="D4480">
        <v>63.903999999999897</v>
      </c>
      <c r="E4480" t="s">
        <v>3989</v>
      </c>
      <c r="F4480" t="s">
        <v>3990</v>
      </c>
      <c r="G4480" s="4">
        <v>1</v>
      </c>
      <c r="H4480" t="s">
        <v>4107</v>
      </c>
    </row>
    <row r="4481" spans="1:8" x14ac:dyDescent="0.35">
      <c r="A4481" t="s">
        <v>3368</v>
      </c>
      <c r="B4481" t="s">
        <v>3985</v>
      </c>
      <c r="C4481">
        <v>3</v>
      </c>
      <c r="D4481">
        <v>64.168999999999997</v>
      </c>
      <c r="E4481" t="s">
        <v>3989</v>
      </c>
      <c r="F4481" t="s">
        <v>4005</v>
      </c>
      <c r="G4481" s="4">
        <v>2</v>
      </c>
      <c r="H4481" t="s">
        <v>4108</v>
      </c>
    </row>
    <row r="4482" spans="1:8" x14ac:dyDescent="0.35">
      <c r="A4482" t="s">
        <v>3368</v>
      </c>
      <c r="B4482" t="s">
        <v>3985</v>
      </c>
      <c r="C4482">
        <v>3</v>
      </c>
      <c r="D4482">
        <v>93.567999999999998</v>
      </c>
      <c r="E4482" t="s">
        <v>3989</v>
      </c>
      <c r="F4482" t="s">
        <v>3990</v>
      </c>
      <c r="G4482" s="4">
        <v>1</v>
      </c>
      <c r="H4482" t="s">
        <v>1084</v>
      </c>
    </row>
    <row r="4483" spans="1:8" x14ac:dyDescent="0.35">
      <c r="A4483" t="s">
        <v>3368</v>
      </c>
      <c r="B4483" t="s">
        <v>3985</v>
      </c>
      <c r="C4483">
        <v>3</v>
      </c>
      <c r="D4483">
        <v>100.29</v>
      </c>
      <c r="E4483" t="s">
        <v>3989</v>
      </c>
      <c r="F4483" t="s">
        <v>3990</v>
      </c>
      <c r="G4483" s="4">
        <v>1</v>
      </c>
      <c r="H4483" t="s">
        <v>4109</v>
      </c>
    </row>
    <row r="4484" spans="1:8" x14ac:dyDescent="0.35">
      <c r="A4484" t="s">
        <v>3368</v>
      </c>
      <c r="B4484" t="s">
        <v>3985</v>
      </c>
      <c r="C4484">
        <v>3</v>
      </c>
      <c r="D4484">
        <v>106.645</v>
      </c>
      <c r="E4484" t="s">
        <v>3989</v>
      </c>
      <c r="F4484" t="s">
        <v>3994</v>
      </c>
      <c r="G4484" s="4">
        <v>3</v>
      </c>
      <c r="H4484" t="s">
        <v>4110</v>
      </c>
    </row>
    <row r="4485" spans="1:8" x14ac:dyDescent="0.35">
      <c r="A4485" t="s">
        <v>3368</v>
      </c>
      <c r="B4485" t="s">
        <v>3985</v>
      </c>
      <c r="C4485">
        <v>3</v>
      </c>
      <c r="D4485">
        <v>118.03299999999901</v>
      </c>
      <c r="E4485" t="s">
        <v>3989</v>
      </c>
      <c r="F4485" t="s">
        <v>4005</v>
      </c>
      <c r="G4485" s="4">
        <v>2</v>
      </c>
      <c r="H4485">
        <v>4</v>
      </c>
    </row>
    <row r="4486" spans="1:8" x14ac:dyDescent="0.35">
      <c r="A4486" t="s">
        <v>3368</v>
      </c>
      <c r="B4486" t="s">
        <v>3985</v>
      </c>
      <c r="C4486">
        <v>3</v>
      </c>
      <c r="D4486">
        <v>121.152</v>
      </c>
      <c r="E4486" t="s">
        <v>3989</v>
      </c>
      <c r="F4486" t="s">
        <v>3990</v>
      </c>
      <c r="G4486" s="4">
        <v>1</v>
      </c>
      <c r="H4486" t="s">
        <v>4111</v>
      </c>
    </row>
    <row r="4487" spans="1:8" x14ac:dyDescent="0.35">
      <c r="A4487" t="s">
        <v>3368</v>
      </c>
      <c r="B4487" t="s">
        <v>3985</v>
      </c>
      <c r="C4487">
        <v>3</v>
      </c>
      <c r="D4487">
        <v>135.904</v>
      </c>
      <c r="E4487" t="s">
        <v>3989</v>
      </c>
      <c r="F4487" t="s">
        <v>3994</v>
      </c>
      <c r="G4487" s="4">
        <v>3</v>
      </c>
      <c r="H4487" t="s">
        <v>4112</v>
      </c>
    </row>
    <row r="4488" spans="1:8" x14ac:dyDescent="0.35">
      <c r="A4488" t="s">
        <v>3368</v>
      </c>
      <c r="B4488" t="s">
        <v>3985</v>
      </c>
      <c r="C4488">
        <v>3</v>
      </c>
      <c r="D4488">
        <v>136.02500000000001</v>
      </c>
      <c r="E4488" t="s">
        <v>3989</v>
      </c>
      <c r="F4488" t="s">
        <v>4005</v>
      </c>
      <c r="G4488" s="4">
        <v>2</v>
      </c>
      <c r="H4488" t="s">
        <v>4113</v>
      </c>
    </row>
    <row r="4489" spans="1:8" x14ac:dyDescent="0.35">
      <c r="A4489" t="s">
        <v>3368</v>
      </c>
      <c r="B4489" t="s">
        <v>3985</v>
      </c>
      <c r="C4489">
        <v>3</v>
      </c>
      <c r="D4489">
        <v>137.185</v>
      </c>
      <c r="E4489" t="s">
        <v>3989</v>
      </c>
      <c r="F4489" t="s">
        <v>4012</v>
      </c>
      <c r="G4489" s="4">
        <v>4</v>
      </c>
      <c r="H4489" t="s">
        <v>2442</v>
      </c>
    </row>
    <row r="4490" spans="1:8" x14ac:dyDescent="0.35">
      <c r="A4490" t="s">
        <v>3368</v>
      </c>
      <c r="B4490" t="s">
        <v>3985</v>
      </c>
      <c r="C4490">
        <v>3</v>
      </c>
      <c r="D4490">
        <v>142.40100000000001</v>
      </c>
      <c r="E4490" t="s">
        <v>3989</v>
      </c>
      <c r="F4490" t="s">
        <v>4005</v>
      </c>
      <c r="G4490" s="4">
        <v>2</v>
      </c>
      <c r="H4490" t="s">
        <v>4114</v>
      </c>
    </row>
    <row r="4491" spans="1:8" x14ac:dyDescent="0.35">
      <c r="A4491" t="s">
        <v>3368</v>
      </c>
      <c r="B4491" t="s">
        <v>3985</v>
      </c>
      <c r="C4491">
        <v>3</v>
      </c>
      <c r="D4491">
        <v>147.36099999999999</v>
      </c>
      <c r="E4491" t="s">
        <v>3989</v>
      </c>
      <c r="F4491" t="s">
        <v>4005</v>
      </c>
      <c r="G4491" s="4">
        <v>2</v>
      </c>
      <c r="H4491" t="s">
        <v>4115</v>
      </c>
    </row>
    <row r="4492" spans="1:8" x14ac:dyDescent="0.35">
      <c r="A4492" t="s">
        <v>3368</v>
      </c>
      <c r="B4492" t="s">
        <v>3985</v>
      </c>
      <c r="C4492">
        <v>3</v>
      </c>
      <c r="D4492">
        <v>157.48099999999999</v>
      </c>
      <c r="E4492" t="s">
        <v>3989</v>
      </c>
      <c r="F4492" t="s">
        <v>4005</v>
      </c>
      <c r="G4492" s="4">
        <v>2</v>
      </c>
      <c r="H4492" t="s">
        <v>4116</v>
      </c>
    </row>
    <row r="4493" spans="1:8" x14ac:dyDescent="0.35">
      <c r="A4493" t="s">
        <v>3368</v>
      </c>
      <c r="B4493" t="s">
        <v>3985</v>
      </c>
      <c r="C4493">
        <v>3</v>
      </c>
      <c r="D4493">
        <v>160.05699999999999</v>
      </c>
      <c r="E4493" t="s">
        <v>3989</v>
      </c>
      <c r="F4493" t="s">
        <v>4012</v>
      </c>
      <c r="G4493" s="4">
        <v>4</v>
      </c>
      <c r="H4493" t="s">
        <v>4117</v>
      </c>
    </row>
    <row r="4494" spans="1:8" x14ac:dyDescent="0.35">
      <c r="A4494" t="s">
        <v>3368</v>
      </c>
      <c r="B4494" t="s">
        <v>3985</v>
      </c>
      <c r="C4494">
        <v>3</v>
      </c>
      <c r="D4494">
        <v>167.15199999999999</v>
      </c>
      <c r="E4494" t="s">
        <v>3989</v>
      </c>
      <c r="F4494" t="s">
        <v>4005</v>
      </c>
      <c r="G4494" s="4">
        <v>2</v>
      </c>
      <c r="H4494" t="s">
        <v>4118</v>
      </c>
    </row>
    <row r="4495" spans="1:8" x14ac:dyDescent="0.35">
      <c r="A4495" t="s">
        <v>3368</v>
      </c>
      <c r="B4495" t="s">
        <v>3985</v>
      </c>
      <c r="C4495">
        <v>3</v>
      </c>
      <c r="D4495">
        <v>169.30199999999999</v>
      </c>
      <c r="E4495" t="s">
        <v>3989</v>
      </c>
      <c r="F4495" t="s">
        <v>3994</v>
      </c>
      <c r="G4495" s="4">
        <v>3</v>
      </c>
      <c r="H4495" t="s">
        <v>4119</v>
      </c>
    </row>
    <row r="4496" spans="1:8" x14ac:dyDescent="0.35">
      <c r="A4496" t="s">
        <v>3368</v>
      </c>
      <c r="B4496" t="s">
        <v>3985</v>
      </c>
      <c r="C4496">
        <v>3</v>
      </c>
      <c r="D4496">
        <v>174.72099999999901</v>
      </c>
      <c r="E4496" t="s">
        <v>3989</v>
      </c>
      <c r="F4496" t="s">
        <v>4005</v>
      </c>
      <c r="G4496" s="4">
        <v>2</v>
      </c>
      <c r="H4496" t="s">
        <v>767</v>
      </c>
    </row>
    <row r="4497" spans="1:8" x14ac:dyDescent="0.35">
      <c r="A4497" t="s">
        <v>3368</v>
      </c>
      <c r="B4497" t="s">
        <v>3985</v>
      </c>
      <c r="C4497">
        <v>3</v>
      </c>
      <c r="D4497">
        <v>181.24099999999899</v>
      </c>
      <c r="E4497" t="s">
        <v>3989</v>
      </c>
      <c r="F4497" t="s">
        <v>4012</v>
      </c>
      <c r="G4497" s="4">
        <v>4</v>
      </c>
      <c r="H4497" t="s">
        <v>4120</v>
      </c>
    </row>
    <row r="4498" spans="1:8" x14ac:dyDescent="0.35">
      <c r="A4498" t="s">
        <v>3368</v>
      </c>
      <c r="B4498" t="s">
        <v>3985</v>
      </c>
      <c r="C4498">
        <v>3</v>
      </c>
      <c r="D4498">
        <v>182.321</v>
      </c>
      <c r="E4498" t="s">
        <v>3989</v>
      </c>
      <c r="F4498" t="s">
        <v>4005</v>
      </c>
      <c r="G4498" s="4">
        <v>2</v>
      </c>
      <c r="H4498" t="s">
        <v>4121</v>
      </c>
    </row>
    <row r="4499" spans="1:8" x14ac:dyDescent="0.35">
      <c r="A4499" t="s">
        <v>3368</v>
      </c>
      <c r="B4499" t="s">
        <v>3985</v>
      </c>
      <c r="C4499">
        <v>3</v>
      </c>
      <c r="D4499">
        <v>196.88299999999899</v>
      </c>
      <c r="E4499" t="s">
        <v>3996</v>
      </c>
      <c r="F4499" t="s">
        <v>4017</v>
      </c>
      <c r="G4499" s="4">
        <v>2</v>
      </c>
    </row>
    <row r="4500" spans="1:8" x14ac:dyDescent="0.35">
      <c r="A4500" t="s">
        <v>3368</v>
      </c>
      <c r="B4500" t="s">
        <v>3985</v>
      </c>
      <c r="C4500">
        <v>3</v>
      </c>
      <c r="D4500">
        <v>199.71299999999999</v>
      </c>
      <c r="E4500" t="s">
        <v>3989</v>
      </c>
      <c r="F4500" t="s">
        <v>4005</v>
      </c>
      <c r="G4500" s="4">
        <v>2</v>
      </c>
      <c r="H4500" t="s">
        <v>4122</v>
      </c>
    </row>
    <row r="4501" spans="1:8" x14ac:dyDescent="0.35">
      <c r="A4501" t="s">
        <v>3368</v>
      </c>
      <c r="B4501" t="s">
        <v>3985</v>
      </c>
      <c r="C4501">
        <v>3</v>
      </c>
      <c r="D4501">
        <v>205.029</v>
      </c>
      <c r="E4501" t="s">
        <v>3989</v>
      </c>
      <c r="F4501" t="s">
        <v>3994</v>
      </c>
      <c r="G4501" s="4">
        <v>3</v>
      </c>
      <c r="H4501" t="s">
        <v>4123</v>
      </c>
    </row>
    <row r="4502" spans="1:8" x14ac:dyDescent="0.35">
      <c r="A4502" t="s">
        <v>3368</v>
      </c>
      <c r="B4502" t="s">
        <v>3985</v>
      </c>
      <c r="C4502">
        <v>3</v>
      </c>
      <c r="D4502">
        <v>209.96</v>
      </c>
      <c r="E4502" t="s">
        <v>3989</v>
      </c>
      <c r="F4502" t="s">
        <v>3990</v>
      </c>
      <c r="G4502" s="4">
        <v>1</v>
      </c>
      <c r="H4502" t="s">
        <v>139</v>
      </c>
    </row>
    <row r="4503" spans="1:8" x14ac:dyDescent="0.35">
      <c r="A4503" t="s">
        <v>3368</v>
      </c>
      <c r="B4503" t="s">
        <v>3985</v>
      </c>
      <c r="C4503">
        <v>3</v>
      </c>
      <c r="D4503">
        <v>215.84899999999999</v>
      </c>
      <c r="E4503" t="s">
        <v>3989</v>
      </c>
      <c r="F4503" t="s">
        <v>4005</v>
      </c>
      <c r="G4503" s="4">
        <v>2</v>
      </c>
      <c r="H4503" t="s">
        <v>4124</v>
      </c>
    </row>
    <row r="4504" spans="1:8" x14ac:dyDescent="0.35">
      <c r="A4504" t="s">
        <v>3368</v>
      </c>
      <c r="B4504" t="s">
        <v>3985</v>
      </c>
      <c r="C4504">
        <v>3</v>
      </c>
      <c r="D4504">
        <v>218.00799999999899</v>
      </c>
      <c r="E4504" t="s">
        <v>3989</v>
      </c>
      <c r="F4504" t="s">
        <v>3990</v>
      </c>
      <c r="G4504" s="4">
        <v>1</v>
      </c>
      <c r="H4504" t="s">
        <v>4125</v>
      </c>
    </row>
    <row r="4505" spans="1:8" x14ac:dyDescent="0.35">
      <c r="A4505" t="s">
        <v>3368</v>
      </c>
      <c r="B4505" t="s">
        <v>3985</v>
      </c>
      <c r="C4505">
        <v>3</v>
      </c>
      <c r="D4505">
        <v>220.70500000000001</v>
      </c>
      <c r="E4505" t="s">
        <v>3989</v>
      </c>
      <c r="F4505" t="s">
        <v>4005</v>
      </c>
      <c r="G4505" s="4">
        <v>2</v>
      </c>
      <c r="H4505" t="s">
        <v>1622</v>
      </c>
    </row>
    <row r="4506" spans="1:8" x14ac:dyDescent="0.35">
      <c r="A4506" t="s">
        <v>3368</v>
      </c>
      <c r="B4506" t="s">
        <v>3985</v>
      </c>
      <c r="C4506">
        <v>3</v>
      </c>
      <c r="D4506">
        <v>221.14500000000001</v>
      </c>
      <c r="E4506" t="s">
        <v>3989</v>
      </c>
      <c r="F4506" t="s">
        <v>4012</v>
      </c>
      <c r="G4506" s="4">
        <v>4</v>
      </c>
      <c r="H4506" t="s">
        <v>4126</v>
      </c>
    </row>
    <row r="4507" spans="1:8" x14ac:dyDescent="0.35">
      <c r="A4507" t="s">
        <v>3368</v>
      </c>
      <c r="B4507" t="s">
        <v>3985</v>
      </c>
      <c r="C4507">
        <v>3</v>
      </c>
      <c r="D4507">
        <v>223.72</v>
      </c>
      <c r="E4507" t="s">
        <v>3989</v>
      </c>
      <c r="F4507" t="s">
        <v>3990</v>
      </c>
      <c r="G4507" s="4">
        <v>1</v>
      </c>
      <c r="H4507" t="s">
        <v>4127</v>
      </c>
    </row>
    <row r="4508" spans="1:8" x14ac:dyDescent="0.35">
      <c r="A4508" t="s">
        <v>3368</v>
      </c>
      <c r="B4508" t="s">
        <v>3985</v>
      </c>
      <c r="C4508">
        <v>3</v>
      </c>
      <c r="D4508">
        <v>230.87</v>
      </c>
      <c r="E4508" t="s">
        <v>3989</v>
      </c>
      <c r="F4508" t="s">
        <v>3994</v>
      </c>
      <c r="G4508" s="4">
        <v>3</v>
      </c>
      <c r="H4508" t="s">
        <v>4128</v>
      </c>
    </row>
    <row r="4509" spans="1:8" x14ac:dyDescent="0.35">
      <c r="A4509" t="s">
        <v>3368</v>
      </c>
      <c r="B4509" t="s">
        <v>3985</v>
      </c>
      <c r="C4509">
        <v>3</v>
      </c>
      <c r="D4509">
        <v>232.20099999999999</v>
      </c>
      <c r="E4509" t="s">
        <v>3989</v>
      </c>
      <c r="F4509" t="s">
        <v>4005</v>
      </c>
      <c r="G4509" s="4">
        <v>2</v>
      </c>
      <c r="H4509" t="s">
        <v>2098</v>
      </c>
    </row>
    <row r="4510" spans="1:8" x14ac:dyDescent="0.35">
      <c r="A4510" t="s">
        <v>3368</v>
      </c>
      <c r="B4510" t="s">
        <v>3985</v>
      </c>
      <c r="C4510">
        <v>1</v>
      </c>
      <c r="D4510">
        <v>-456.45400000000001</v>
      </c>
      <c r="E4510" t="s">
        <v>3986</v>
      </c>
      <c r="F4510" t="s">
        <v>3992</v>
      </c>
      <c r="G4510" s="4">
        <v>1</v>
      </c>
      <c r="H4510" t="s">
        <v>2031</v>
      </c>
    </row>
    <row r="4511" spans="1:8" x14ac:dyDescent="0.35">
      <c r="A4511" t="s">
        <v>3368</v>
      </c>
      <c r="B4511" t="s">
        <v>3985</v>
      </c>
      <c r="C4511">
        <v>1</v>
      </c>
      <c r="D4511">
        <v>-453.62</v>
      </c>
      <c r="E4511" t="s">
        <v>3986</v>
      </c>
      <c r="F4511" t="s">
        <v>3987</v>
      </c>
      <c r="G4511" s="4">
        <v>1</v>
      </c>
      <c r="H4511" t="s">
        <v>2029</v>
      </c>
    </row>
    <row r="4512" spans="1:8" x14ac:dyDescent="0.35">
      <c r="A4512" t="s">
        <v>3368</v>
      </c>
      <c r="B4512" t="s">
        <v>3985</v>
      </c>
      <c r="C4512">
        <v>1</v>
      </c>
      <c r="D4512">
        <v>-451.44</v>
      </c>
      <c r="E4512" t="s">
        <v>3986</v>
      </c>
      <c r="F4512" t="s">
        <v>4003</v>
      </c>
      <c r="G4512" s="4">
        <v>1</v>
      </c>
      <c r="H4512" t="s">
        <v>4129</v>
      </c>
    </row>
    <row r="4513" spans="1:8" x14ac:dyDescent="0.35">
      <c r="A4513" t="s">
        <v>3368</v>
      </c>
      <c r="B4513" t="s">
        <v>3985</v>
      </c>
      <c r="C4513">
        <v>1</v>
      </c>
      <c r="D4513">
        <v>-450.90899999999999</v>
      </c>
      <c r="E4513" t="s">
        <v>3989</v>
      </c>
      <c r="F4513" t="s">
        <v>4012</v>
      </c>
      <c r="G4513" s="4">
        <v>1</v>
      </c>
      <c r="H4513" t="s">
        <v>4130</v>
      </c>
    </row>
    <row r="4514" spans="1:8" x14ac:dyDescent="0.35">
      <c r="A4514" t="s">
        <v>3368</v>
      </c>
      <c r="B4514" t="s">
        <v>3985</v>
      </c>
      <c r="C4514">
        <v>1</v>
      </c>
      <c r="D4514">
        <v>-449.301999999999</v>
      </c>
      <c r="E4514" t="s">
        <v>3986</v>
      </c>
      <c r="F4514" t="s">
        <v>3987</v>
      </c>
      <c r="G4514" s="4">
        <v>1</v>
      </c>
      <c r="H4514" t="s">
        <v>4131</v>
      </c>
    </row>
    <row r="4515" spans="1:8" x14ac:dyDescent="0.35">
      <c r="A4515" t="s">
        <v>3368</v>
      </c>
      <c r="B4515" t="s">
        <v>3985</v>
      </c>
      <c r="C4515">
        <v>1</v>
      </c>
      <c r="D4515">
        <v>-447.82900000000001</v>
      </c>
      <c r="E4515" t="s">
        <v>3989</v>
      </c>
      <c r="F4515" t="s">
        <v>3990</v>
      </c>
      <c r="G4515" s="4">
        <v>1</v>
      </c>
      <c r="H4515" t="s">
        <v>4132</v>
      </c>
    </row>
    <row r="4516" spans="1:8" x14ac:dyDescent="0.35">
      <c r="A4516" t="s">
        <v>3368</v>
      </c>
      <c r="B4516" t="s">
        <v>3985</v>
      </c>
      <c r="C4516">
        <v>1</v>
      </c>
      <c r="D4516">
        <v>-444.60899999999998</v>
      </c>
      <c r="E4516" t="s">
        <v>3989</v>
      </c>
      <c r="F4516" t="s">
        <v>4012</v>
      </c>
      <c r="G4516" s="4">
        <v>1</v>
      </c>
      <c r="H4516" t="s">
        <v>4133</v>
      </c>
    </row>
    <row r="4517" spans="1:8" x14ac:dyDescent="0.35">
      <c r="A4517" t="s">
        <v>3368</v>
      </c>
      <c r="B4517" t="s">
        <v>3985</v>
      </c>
      <c r="C4517">
        <v>1</v>
      </c>
      <c r="D4517">
        <v>-444.38099999999997</v>
      </c>
      <c r="E4517" t="s">
        <v>3986</v>
      </c>
      <c r="F4517" t="s">
        <v>4015</v>
      </c>
      <c r="G4517" s="4">
        <v>1</v>
      </c>
      <c r="H4517" t="s">
        <v>4134</v>
      </c>
    </row>
    <row r="4518" spans="1:8" x14ac:dyDescent="0.35">
      <c r="A4518" t="s">
        <v>3368</v>
      </c>
      <c r="B4518" t="s">
        <v>3985</v>
      </c>
      <c r="C4518">
        <v>1</v>
      </c>
      <c r="D4518">
        <v>-438.22899999999998</v>
      </c>
      <c r="E4518" t="s">
        <v>3996</v>
      </c>
      <c r="F4518" t="s">
        <v>3999</v>
      </c>
      <c r="G4518" s="4">
        <v>1</v>
      </c>
      <c r="H4518" t="s">
        <v>4135</v>
      </c>
    </row>
    <row r="4519" spans="1:8" x14ac:dyDescent="0.35">
      <c r="A4519" t="s">
        <v>3368</v>
      </c>
      <c r="B4519" t="s">
        <v>3985</v>
      </c>
      <c r="C4519">
        <v>1</v>
      </c>
      <c r="D4519">
        <v>-437.481999999999</v>
      </c>
      <c r="E4519" t="s">
        <v>3989</v>
      </c>
      <c r="F4519" t="s">
        <v>4005</v>
      </c>
      <c r="G4519" s="4">
        <v>1</v>
      </c>
      <c r="H4519" t="s">
        <v>4136</v>
      </c>
    </row>
    <row r="4520" spans="1:8" x14ac:dyDescent="0.35">
      <c r="A4520" t="s">
        <v>3368</v>
      </c>
      <c r="B4520" t="s">
        <v>3985</v>
      </c>
      <c r="C4520">
        <v>1</v>
      </c>
      <c r="D4520">
        <v>-435.29500000000002</v>
      </c>
      <c r="E4520" t="s">
        <v>3986</v>
      </c>
      <c r="F4520" t="s">
        <v>4015</v>
      </c>
      <c r="G4520" s="4">
        <v>1</v>
      </c>
      <c r="H4520" t="s">
        <v>4137</v>
      </c>
    </row>
    <row r="4521" spans="1:8" x14ac:dyDescent="0.35">
      <c r="A4521" t="s">
        <v>3368</v>
      </c>
      <c r="B4521" t="s">
        <v>3985</v>
      </c>
      <c r="C4521">
        <v>1</v>
      </c>
      <c r="D4521">
        <v>-431.361999999999</v>
      </c>
      <c r="E4521" t="s">
        <v>3989</v>
      </c>
      <c r="F4521" t="s">
        <v>3990</v>
      </c>
      <c r="G4521" s="4">
        <v>1</v>
      </c>
      <c r="H4521" t="s">
        <v>4138</v>
      </c>
    </row>
    <row r="4522" spans="1:8" x14ac:dyDescent="0.35">
      <c r="A4522" t="s">
        <v>3368</v>
      </c>
      <c r="B4522" t="s">
        <v>3985</v>
      </c>
      <c r="C4522">
        <v>1</v>
      </c>
      <c r="D4522">
        <v>-428.481999999999</v>
      </c>
      <c r="E4522" t="s">
        <v>3996</v>
      </c>
      <c r="F4522" t="s">
        <v>3997</v>
      </c>
      <c r="G4522" s="4">
        <v>1</v>
      </c>
      <c r="H4522" t="s">
        <v>411</v>
      </c>
    </row>
    <row r="4523" spans="1:8" x14ac:dyDescent="0.35">
      <c r="A4523" t="s">
        <v>3368</v>
      </c>
      <c r="B4523" t="s">
        <v>3985</v>
      </c>
      <c r="C4523">
        <v>1</v>
      </c>
      <c r="D4523">
        <v>-427.640999999999</v>
      </c>
      <c r="E4523" t="s">
        <v>3989</v>
      </c>
      <c r="F4523" t="s">
        <v>3994</v>
      </c>
      <c r="G4523" s="4">
        <v>1</v>
      </c>
      <c r="H4523" t="s">
        <v>4139</v>
      </c>
    </row>
    <row r="4524" spans="1:8" x14ac:dyDescent="0.35">
      <c r="A4524" t="s">
        <v>3368</v>
      </c>
      <c r="B4524" t="s">
        <v>3985</v>
      </c>
      <c r="C4524">
        <v>1</v>
      </c>
      <c r="D4524">
        <v>-427.529</v>
      </c>
      <c r="E4524" t="s">
        <v>3996</v>
      </c>
      <c r="F4524" t="s">
        <v>4140</v>
      </c>
      <c r="G4524" s="4">
        <v>1</v>
      </c>
      <c r="H4524" t="s">
        <v>411</v>
      </c>
    </row>
    <row r="4525" spans="1:8" x14ac:dyDescent="0.35">
      <c r="A4525" t="s">
        <v>3368</v>
      </c>
      <c r="B4525" t="s">
        <v>3985</v>
      </c>
      <c r="C4525">
        <v>1</v>
      </c>
      <c r="D4525">
        <v>-427.11799999999999</v>
      </c>
      <c r="E4525" t="s">
        <v>3989</v>
      </c>
      <c r="F4525" t="s">
        <v>4005</v>
      </c>
      <c r="G4525" s="4">
        <v>1</v>
      </c>
      <c r="H4525" t="s">
        <v>767</v>
      </c>
    </row>
    <row r="4526" spans="1:8" x14ac:dyDescent="0.35">
      <c r="A4526" t="s">
        <v>3368</v>
      </c>
      <c r="B4526" t="s">
        <v>3985</v>
      </c>
      <c r="C4526">
        <v>1</v>
      </c>
      <c r="D4526">
        <v>-422.426999999999</v>
      </c>
      <c r="E4526" t="s">
        <v>3996</v>
      </c>
      <c r="F4526" t="s">
        <v>3999</v>
      </c>
      <c r="G4526" s="4">
        <v>1</v>
      </c>
      <c r="H4526" t="s">
        <v>4141</v>
      </c>
    </row>
    <row r="4527" spans="1:8" x14ac:dyDescent="0.35">
      <c r="A4527" t="s">
        <v>3368</v>
      </c>
      <c r="B4527" t="s">
        <v>3985</v>
      </c>
      <c r="C4527">
        <v>1</v>
      </c>
      <c r="D4527">
        <v>-421.92399999999998</v>
      </c>
      <c r="E4527" t="s">
        <v>3989</v>
      </c>
      <c r="F4527" t="s">
        <v>4012</v>
      </c>
      <c r="G4527" s="4">
        <v>1</v>
      </c>
      <c r="H4527" t="s">
        <v>3363</v>
      </c>
    </row>
    <row r="4528" spans="1:8" x14ac:dyDescent="0.35">
      <c r="A4528" t="s">
        <v>3368</v>
      </c>
      <c r="B4528" t="s">
        <v>3985</v>
      </c>
      <c r="C4528">
        <v>1</v>
      </c>
      <c r="D4528">
        <v>-420.72199999999998</v>
      </c>
      <c r="E4528" t="s">
        <v>3996</v>
      </c>
      <c r="F4528" t="s">
        <v>4017</v>
      </c>
      <c r="G4528" s="4">
        <v>1</v>
      </c>
      <c r="H4528" t="s">
        <v>1198</v>
      </c>
    </row>
    <row r="4529" spans="1:8" x14ac:dyDescent="0.35">
      <c r="A4529" t="s">
        <v>3368</v>
      </c>
      <c r="B4529" t="s">
        <v>3985</v>
      </c>
      <c r="C4529">
        <v>1</v>
      </c>
      <c r="D4529">
        <v>-414.411</v>
      </c>
      <c r="E4529" t="s">
        <v>3986</v>
      </c>
      <c r="F4529" t="s">
        <v>4003</v>
      </c>
      <c r="G4529" s="4">
        <v>1</v>
      </c>
      <c r="H4529" t="s">
        <v>4142</v>
      </c>
    </row>
    <row r="4530" spans="1:8" x14ac:dyDescent="0.35">
      <c r="A4530" t="s">
        <v>3368</v>
      </c>
      <c r="B4530" t="s">
        <v>3985</v>
      </c>
      <c r="C4530">
        <v>1</v>
      </c>
      <c r="D4530">
        <v>-399.00299999999999</v>
      </c>
      <c r="E4530" t="s">
        <v>3989</v>
      </c>
      <c r="F4530" t="s">
        <v>3994</v>
      </c>
      <c r="G4530" s="4">
        <v>1</v>
      </c>
      <c r="H4530" t="s">
        <v>4143</v>
      </c>
    </row>
    <row r="4531" spans="1:8" x14ac:dyDescent="0.35">
      <c r="A4531" t="s">
        <v>3368</v>
      </c>
      <c r="B4531" t="s">
        <v>3985</v>
      </c>
      <c r="C4531">
        <v>1</v>
      </c>
      <c r="D4531">
        <v>-398.81199999999899</v>
      </c>
      <c r="E4531" t="s">
        <v>3989</v>
      </c>
      <c r="F4531" t="s">
        <v>3990</v>
      </c>
      <c r="G4531" s="4">
        <v>1</v>
      </c>
      <c r="H4531" t="s">
        <v>4144</v>
      </c>
    </row>
    <row r="4532" spans="1:8" x14ac:dyDescent="0.35">
      <c r="A4532" t="s">
        <v>3368</v>
      </c>
      <c r="B4532" t="s">
        <v>3985</v>
      </c>
      <c r="C4532">
        <v>1</v>
      </c>
      <c r="D4532">
        <v>-396.68900000000002</v>
      </c>
      <c r="E4532" t="s">
        <v>3986</v>
      </c>
      <c r="F4532" t="s">
        <v>3992</v>
      </c>
      <c r="G4532" s="4">
        <v>1</v>
      </c>
      <c r="H4532" t="s">
        <v>4145</v>
      </c>
    </row>
    <row r="4533" spans="1:8" x14ac:dyDescent="0.35">
      <c r="A4533" t="s">
        <v>3368</v>
      </c>
      <c r="B4533" t="s">
        <v>3985</v>
      </c>
      <c r="C4533">
        <v>1</v>
      </c>
      <c r="D4533">
        <v>-393.65800000000002</v>
      </c>
      <c r="E4533" t="s">
        <v>3986</v>
      </c>
      <c r="F4533" t="s">
        <v>3987</v>
      </c>
      <c r="G4533" s="4">
        <v>1</v>
      </c>
      <c r="H4533" t="s">
        <v>4146</v>
      </c>
    </row>
    <row r="4534" spans="1:8" x14ac:dyDescent="0.35">
      <c r="A4534" t="s">
        <v>3368</v>
      </c>
      <c r="B4534" t="s">
        <v>3985</v>
      </c>
      <c r="C4534">
        <v>1</v>
      </c>
      <c r="D4534">
        <v>-387.015999999999</v>
      </c>
      <c r="E4534" t="s">
        <v>3986</v>
      </c>
      <c r="F4534" t="s">
        <v>4003</v>
      </c>
      <c r="G4534" s="4">
        <v>1</v>
      </c>
      <c r="H4534" t="s">
        <v>4147</v>
      </c>
    </row>
    <row r="4535" spans="1:8" x14ac:dyDescent="0.35">
      <c r="A4535" t="s">
        <v>3368</v>
      </c>
      <c r="B4535" t="s">
        <v>3985</v>
      </c>
      <c r="C4535">
        <v>1</v>
      </c>
      <c r="D4535">
        <v>-376.26900000000001</v>
      </c>
      <c r="E4535" t="s">
        <v>3989</v>
      </c>
      <c r="F4535" t="s">
        <v>4012</v>
      </c>
      <c r="G4535" s="4">
        <v>1</v>
      </c>
      <c r="H4535" t="s">
        <v>4148</v>
      </c>
    </row>
    <row r="4536" spans="1:8" x14ac:dyDescent="0.35">
      <c r="A4536" t="s">
        <v>3368</v>
      </c>
      <c r="B4536" t="s">
        <v>3985</v>
      </c>
      <c r="C4536">
        <v>1</v>
      </c>
      <c r="D4536">
        <v>-372.41500000000002</v>
      </c>
      <c r="E4536" t="s">
        <v>3989</v>
      </c>
      <c r="F4536" t="s">
        <v>4005</v>
      </c>
      <c r="G4536" s="4">
        <v>1</v>
      </c>
      <c r="H4536" t="s">
        <v>4149</v>
      </c>
    </row>
    <row r="4537" spans="1:8" x14ac:dyDescent="0.35">
      <c r="A4537" t="s">
        <v>3368</v>
      </c>
      <c r="B4537" t="s">
        <v>3985</v>
      </c>
      <c r="C4537">
        <v>1</v>
      </c>
      <c r="D4537">
        <v>-362.64800000000002</v>
      </c>
      <c r="E4537" t="s">
        <v>3986</v>
      </c>
      <c r="F4537" t="s">
        <v>4003</v>
      </c>
      <c r="G4537" s="4">
        <v>1</v>
      </c>
      <c r="H4537" t="s">
        <v>4150</v>
      </c>
    </row>
    <row r="4538" spans="1:8" x14ac:dyDescent="0.35">
      <c r="A4538" t="s">
        <v>3368</v>
      </c>
      <c r="B4538" t="s">
        <v>3985</v>
      </c>
      <c r="C4538">
        <v>1</v>
      </c>
      <c r="D4538">
        <v>-360.06099999999998</v>
      </c>
      <c r="E4538" t="s">
        <v>3989</v>
      </c>
      <c r="F4538" t="s">
        <v>4012</v>
      </c>
      <c r="G4538" s="4">
        <v>1</v>
      </c>
      <c r="H4538" t="s">
        <v>4151</v>
      </c>
    </row>
    <row r="4539" spans="1:8" x14ac:dyDescent="0.35">
      <c r="A4539" t="s">
        <v>3368</v>
      </c>
      <c r="B4539" t="s">
        <v>3985</v>
      </c>
      <c r="C4539">
        <v>1</v>
      </c>
      <c r="D4539">
        <v>-359.29300000000001</v>
      </c>
      <c r="E4539" t="s">
        <v>3989</v>
      </c>
      <c r="F4539" t="s">
        <v>3994</v>
      </c>
      <c r="G4539" s="4">
        <v>1</v>
      </c>
      <c r="H4539" t="s">
        <v>4152</v>
      </c>
    </row>
    <row r="4540" spans="1:8" x14ac:dyDescent="0.35">
      <c r="A4540" t="s">
        <v>3368</v>
      </c>
      <c r="B4540" t="s">
        <v>3985</v>
      </c>
      <c r="C4540">
        <v>1</v>
      </c>
      <c r="D4540">
        <v>-349.27800000000002</v>
      </c>
      <c r="E4540" t="s">
        <v>3989</v>
      </c>
      <c r="F4540" t="s">
        <v>4005</v>
      </c>
      <c r="G4540" s="4">
        <v>1</v>
      </c>
      <c r="H4540" t="s">
        <v>1755</v>
      </c>
    </row>
    <row r="4541" spans="1:8" x14ac:dyDescent="0.35">
      <c r="A4541" t="s">
        <v>3368</v>
      </c>
      <c r="B4541" t="s">
        <v>3985</v>
      </c>
      <c r="C4541">
        <v>1</v>
      </c>
      <c r="D4541">
        <v>-347.94299999999998</v>
      </c>
      <c r="E4541" t="s">
        <v>3986</v>
      </c>
      <c r="F4541" t="s">
        <v>3992</v>
      </c>
      <c r="G4541" s="4">
        <v>1</v>
      </c>
      <c r="H4541" t="s">
        <v>4153</v>
      </c>
    </row>
    <row r="4542" spans="1:8" x14ac:dyDescent="0.35">
      <c r="A4542" t="s">
        <v>3368</v>
      </c>
      <c r="B4542" t="s">
        <v>3985</v>
      </c>
      <c r="C4542">
        <v>1</v>
      </c>
      <c r="D4542">
        <v>-346.23399999999998</v>
      </c>
      <c r="E4542" t="s">
        <v>3989</v>
      </c>
      <c r="F4542" t="s">
        <v>3990</v>
      </c>
      <c r="G4542" s="4">
        <v>1</v>
      </c>
      <c r="H4542" t="s">
        <v>4154</v>
      </c>
    </row>
    <row r="4543" spans="1:8" x14ac:dyDescent="0.35">
      <c r="A4543" t="s">
        <v>3368</v>
      </c>
      <c r="B4543" t="s">
        <v>3985</v>
      </c>
      <c r="C4543">
        <v>1</v>
      </c>
      <c r="D4543">
        <v>-343.209</v>
      </c>
      <c r="E4543" t="s">
        <v>3989</v>
      </c>
      <c r="F4543" t="s">
        <v>4012</v>
      </c>
      <c r="G4543" s="4">
        <v>1</v>
      </c>
      <c r="H4543" t="s">
        <v>501</v>
      </c>
    </row>
    <row r="4544" spans="1:8" x14ac:dyDescent="0.35">
      <c r="A4544" t="s">
        <v>3368</v>
      </c>
      <c r="B4544" t="s">
        <v>3985</v>
      </c>
      <c r="C4544">
        <v>1</v>
      </c>
      <c r="D4544">
        <v>-327.02600000000001</v>
      </c>
      <c r="E4544" t="s">
        <v>3986</v>
      </c>
      <c r="F4544" t="s">
        <v>3987</v>
      </c>
      <c r="G4544" s="4">
        <v>1</v>
      </c>
      <c r="H4544" t="s">
        <v>4155</v>
      </c>
    </row>
    <row r="4545" spans="1:8" x14ac:dyDescent="0.35">
      <c r="A4545" t="s">
        <v>3368</v>
      </c>
      <c r="B4545" t="s">
        <v>3985</v>
      </c>
      <c r="C4545">
        <v>1</v>
      </c>
      <c r="D4545">
        <v>-321.00299999999999</v>
      </c>
      <c r="E4545" t="s">
        <v>3989</v>
      </c>
      <c r="F4545" t="s">
        <v>3994</v>
      </c>
      <c r="G4545" s="4">
        <v>1</v>
      </c>
      <c r="H4545" t="s">
        <v>4156</v>
      </c>
    </row>
    <row r="4546" spans="1:8" x14ac:dyDescent="0.35">
      <c r="A4546" t="s">
        <v>3368</v>
      </c>
      <c r="B4546" t="s">
        <v>3985</v>
      </c>
      <c r="C4546">
        <v>1</v>
      </c>
      <c r="D4546">
        <v>-319.09399999999999</v>
      </c>
      <c r="E4546" t="s">
        <v>3989</v>
      </c>
      <c r="F4546" t="s">
        <v>4005</v>
      </c>
      <c r="G4546" s="4">
        <v>1</v>
      </c>
      <c r="H4546" t="s">
        <v>4157</v>
      </c>
    </row>
    <row r="4547" spans="1:8" x14ac:dyDescent="0.35">
      <c r="A4547" t="s">
        <v>3368</v>
      </c>
      <c r="B4547" t="s">
        <v>3985</v>
      </c>
      <c r="C4547">
        <v>1</v>
      </c>
      <c r="D4547">
        <v>-305.320999999999</v>
      </c>
      <c r="E4547" t="s">
        <v>3989</v>
      </c>
      <c r="F4547" t="s">
        <v>3994</v>
      </c>
      <c r="G4547" s="4">
        <v>1</v>
      </c>
      <c r="H4547" t="s">
        <v>974</v>
      </c>
    </row>
    <row r="4548" spans="1:8" x14ac:dyDescent="0.35">
      <c r="A4548" t="s">
        <v>3368</v>
      </c>
      <c r="B4548" t="s">
        <v>3985</v>
      </c>
      <c r="C4548">
        <v>1</v>
      </c>
      <c r="D4548">
        <v>-305.18400000000003</v>
      </c>
      <c r="E4548" t="s">
        <v>3986</v>
      </c>
      <c r="F4548" t="s">
        <v>4003</v>
      </c>
      <c r="G4548" s="4">
        <v>1</v>
      </c>
      <c r="H4548" t="s">
        <v>4158</v>
      </c>
    </row>
    <row r="4549" spans="1:8" x14ac:dyDescent="0.35">
      <c r="A4549" t="s">
        <v>3368</v>
      </c>
      <c r="B4549" t="s">
        <v>3985</v>
      </c>
      <c r="C4549">
        <v>1</v>
      </c>
      <c r="D4549">
        <v>-304.96100000000001</v>
      </c>
      <c r="E4549" t="s">
        <v>3989</v>
      </c>
      <c r="F4549" t="s">
        <v>4005</v>
      </c>
      <c r="G4549" s="4">
        <v>1</v>
      </c>
      <c r="H4549" t="s">
        <v>4159</v>
      </c>
    </row>
    <row r="4550" spans="1:8" x14ac:dyDescent="0.35">
      <c r="A4550" t="s">
        <v>3368</v>
      </c>
      <c r="B4550" t="s">
        <v>3985</v>
      </c>
      <c r="C4550">
        <v>1</v>
      </c>
      <c r="D4550">
        <v>-302.89599999999899</v>
      </c>
      <c r="E4550" t="s">
        <v>3989</v>
      </c>
      <c r="F4550" t="s">
        <v>4005</v>
      </c>
      <c r="G4550" s="4">
        <v>1</v>
      </c>
      <c r="H4550" t="s">
        <v>267</v>
      </c>
    </row>
    <row r="4551" spans="1:8" x14ac:dyDescent="0.35">
      <c r="A4551" t="s">
        <v>3368</v>
      </c>
      <c r="B4551" t="s">
        <v>3985</v>
      </c>
      <c r="C4551">
        <v>1</v>
      </c>
      <c r="D4551">
        <v>-298.68</v>
      </c>
      <c r="E4551" t="s">
        <v>3989</v>
      </c>
      <c r="F4551" t="s">
        <v>3990</v>
      </c>
      <c r="G4551" s="4">
        <v>1</v>
      </c>
      <c r="H4551" t="s">
        <v>4160</v>
      </c>
    </row>
    <row r="4552" spans="1:8" x14ac:dyDescent="0.35">
      <c r="A4552" t="s">
        <v>3368</v>
      </c>
      <c r="B4552" t="s">
        <v>3985</v>
      </c>
      <c r="C4552">
        <v>1</v>
      </c>
      <c r="D4552">
        <v>-291.31799999999998</v>
      </c>
      <c r="E4552" t="s">
        <v>3989</v>
      </c>
      <c r="F4552" t="s">
        <v>4012</v>
      </c>
      <c r="G4552" s="4">
        <v>1</v>
      </c>
      <c r="H4552" t="s">
        <v>4161</v>
      </c>
    </row>
    <row r="4553" spans="1:8" x14ac:dyDescent="0.35">
      <c r="A4553" t="s">
        <v>3368</v>
      </c>
      <c r="B4553" t="s">
        <v>3985</v>
      </c>
      <c r="C4553">
        <v>1</v>
      </c>
      <c r="D4553">
        <v>-283.05399999999997</v>
      </c>
      <c r="E4553" t="s">
        <v>3989</v>
      </c>
      <c r="F4553" t="s">
        <v>4005</v>
      </c>
      <c r="G4553" s="4">
        <v>1</v>
      </c>
      <c r="H4553" t="s">
        <v>4162</v>
      </c>
    </row>
    <row r="4554" spans="1:8" x14ac:dyDescent="0.35">
      <c r="A4554" t="s">
        <v>3368</v>
      </c>
      <c r="B4554" t="s">
        <v>3985</v>
      </c>
      <c r="C4554">
        <v>1</v>
      </c>
      <c r="D4554">
        <v>-281.48200000000003</v>
      </c>
      <c r="E4554" t="s">
        <v>3986</v>
      </c>
      <c r="F4554" t="s">
        <v>4015</v>
      </c>
      <c r="G4554" s="4">
        <v>1</v>
      </c>
      <c r="H4554" t="s">
        <v>4163</v>
      </c>
    </row>
    <row r="4555" spans="1:8" x14ac:dyDescent="0.35">
      <c r="A4555" t="s">
        <v>3368</v>
      </c>
      <c r="B4555" t="s">
        <v>3985</v>
      </c>
      <c r="C4555">
        <v>1</v>
      </c>
      <c r="D4555">
        <v>-276.76400000000001</v>
      </c>
      <c r="E4555" t="s">
        <v>3989</v>
      </c>
      <c r="F4555" t="s">
        <v>3994</v>
      </c>
      <c r="G4555" s="4">
        <v>1</v>
      </c>
      <c r="H4555" t="s">
        <v>4164</v>
      </c>
    </row>
    <row r="4556" spans="1:8" x14ac:dyDescent="0.35">
      <c r="A4556" t="s">
        <v>3368</v>
      </c>
      <c r="B4556" t="s">
        <v>3985</v>
      </c>
      <c r="C4556">
        <v>1</v>
      </c>
      <c r="D4556">
        <v>-272.72500000000002</v>
      </c>
      <c r="E4556" t="s">
        <v>3989</v>
      </c>
      <c r="F4556" t="s">
        <v>4012</v>
      </c>
      <c r="G4556" s="4">
        <v>1</v>
      </c>
      <c r="H4556" t="s">
        <v>4165</v>
      </c>
    </row>
    <row r="4557" spans="1:8" x14ac:dyDescent="0.35">
      <c r="A4557" t="s">
        <v>3368</v>
      </c>
      <c r="B4557" t="s">
        <v>3985</v>
      </c>
      <c r="C4557">
        <v>1</v>
      </c>
      <c r="D4557">
        <v>-272.67399999999998</v>
      </c>
      <c r="E4557" t="s">
        <v>3986</v>
      </c>
      <c r="F4557" t="s">
        <v>3987</v>
      </c>
      <c r="G4557" s="4">
        <v>1</v>
      </c>
      <c r="H4557" t="s">
        <v>4166</v>
      </c>
    </row>
    <row r="4558" spans="1:8" x14ac:dyDescent="0.35">
      <c r="A4558" t="s">
        <v>3368</v>
      </c>
      <c r="B4558" t="s">
        <v>3985</v>
      </c>
      <c r="C4558">
        <v>1</v>
      </c>
      <c r="D4558">
        <v>-268.16699999999997</v>
      </c>
      <c r="E4558" t="s">
        <v>3989</v>
      </c>
      <c r="F4558" t="s">
        <v>3994</v>
      </c>
      <c r="G4558" s="4">
        <v>1</v>
      </c>
      <c r="H4558" t="s">
        <v>4167</v>
      </c>
    </row>
    <row r="4559" spans="1:8" x14ac:dyDescent="0.35">
      <c r="A4559" t="s">
        <v>3368</v>
      </c>
      <c r="B4559" t="s">
        <v>3985</v>
      </c>
      <c r="C4559">
        <v>1</v>
      </c>
      <c r="D4559">
        <v>-259.272999999999</v>
      </c>
      <c r="E4559" t="s">
        <v>3986</v>
      </c>
      <c r="F4559" t="s">
        <v>3992</v>
      </c>
      <c r="G4559" s="4">
        <v>1</v>
      </c>
      <c r="H4559" t="s">
        <v>4168</v>
      </c>
    </row>
    <row r="4560" spans="1:8" x14ac:dyDescent="0.35">
      <c r="A4560" t="s">
        <v>3368</v>
      </c>
      <c r="B4560" t="s">
        <v>3985</v>
      </c>
      <c r="C4560">
        <v>1</v>
      </c>
      <c r="D4560">
        <v>-259.20299999999997</v>
      </c>
      <c r="E4560" t="s">
        <v>3989</v>
      </c>
      <c r="F4560" t="s">
        <v>4005</v>
      </c>
      <c r="G4560" s="4">
        <v>1</v>
      </c>
      <c r="H4560" t="s">
        <v>267</v>
      </c>
    </row>
    <row r="4561" spans="1:8" x14ac:dyDescent="0.35">
      <c r="A4561" t="s">
        <v>3368</v>
      </c>
      <c r="B4561" t="s">
        <v>3985</v>
      </c>
      <c r="C4561">
        <v>1</v>
      </c>
      <c r="D4561">
        <v>-255.3</v>
      </c>
      <c r="E4561" t="s">
        <v>3986</v>
      </c>
      <c r="F4561" t="s">
        <v>4015</v>
      </c>
      <c r="G4561" s="4">
        <v>1</v>
      </c>
      <c r="H4561" t="s">
        <v>4169</v>
      </c>
    </row>
    <row r="4562" spans="1:8" x14ac:dyDescent="0.35">
      <c r="A4562" t="s">
        <v>3368</v>
      </c>
      <c r="B4562" t="s">
        <v>3985</v>
      </c>
      <c r="C4562">
        <v>1</v>
      </c>
      <c r="D4562">
        <v>-243.77199999999999</v>
      </c>
      <c r="E4562" t="s">
        <v>3989</v>
      </c>
      <c r="F4562" t="s">
        <v>3994</v>
      </c>
      <c r="G4562" s="4">
        <v>1</v>
      </c>
      <c r="H4562" t="s">
        <v>4170</v>
      </c>
    </row>
    <row r="4563" spans="1:8" x14ac:dyDescent="0.35">
      <c r="A4563" t="s">
        <v>3368</v>
      </c>
      <c r="B4563" t="s">
        <v>3985</v>
      </c>
      <c r="C4563">
        <v>1</v>
      </c>
      <c r="D4563">
        <v>-240.148</v>
      </c>
      <c r="E4563" t="s">
        <v>3989</v>
      </c>
      <c r="F4563" t="s">
        <v>3994</v>
      </c>
      <c r="G4563" s="4">
        <v>1</v>
      </c>
      <c r="H4563" t="s">
        <v>177</v>
      </c>
    </row>
    <row r="4564" spans="1:8" x14ac:dyDescent="0.35">
      <c r="A4564" t="s">
        <v>3368</v>
      </c>
      <c r="B4564" t="s">
        <v>3985</v>
      </c>
      <c r="C4564">
        <v>1</v>
      </c>
      <c r="D4564">
        <v>-237.637</v>
      </c>
      <c r="E4564" t="s">
        <v>3986</v>
      </c>
      <c r="F4564" t="s">
        <v>3992</v>
      </c>
      <c r="G4564" s="4">
        <v>1</v>
      </c>
      <c r="H4564" t="s">
        <v>4171</v>
      </c>
    </row>
    <row r="4565" spans="1:8" x14ac:dyDescent="0.35">
      <c r="A4565" t="s">
        <v>3368</v>
      </c>
      <c r="B4565" t="s">
        <v>3985</v>
      </c>
      <c r="C4565">
        <v>1</v>
      </c>
      <c r="D4565">
        <v>-235.66900000000001</v>
      </c>
      <c r="E4565" t="s">
        <v>3989</v>
      </c>
      <c r="F4565" t="s">
        <v>4012</v>
      </c>
      <c r="G4565" s="4">
        <v>1</v>
      </c>
      <c r="H4565" t="s">
        <v>2439</v>
      </c>
    </row>
    <row r="4566" spans="1:8" x14ac:dyDescent="0.35">
      <c r="A4566" t="s">
        <v>3368</v>
      </c>
      <c r="B4566" t="s">
        <v>3985</v>
      </c>
      <c r="C4566">
        <v>1</v>
      </c>
      <c r="D4566">
        <v>-235.11799999999999</v>
      </c>
      <c r="E4566" t="s">
        <v>3989</v>
      </c>
      <c r="F4566" t="s">
        <v>4005</v>
      </c>
      <c r="G4566" s="4">
        <v>1</v>
      </c>
      <c r="H4566" t="s">
        <v>4172</v>
      </c>
    </row>
    <row r="4567" spans="1:8" x14ac:dyDescent="0.35">
      <c r="A4567" t="s">
        <v>3368</v>
      </c>
      <c r="B4567" t="s">
        <v>3985</v>
      </c>
      <c r="C4567">
        <v>1</v>
      </c>
      <c r="D4567">
        <v>-233.69200000000001</v>
      </c>
      <c r="E4567" t="s">
        <v>3986</v>
      </c>
      <c r="F4567" t="s">
        <v>3987</v>
      </c>
      <c r="G4567" s="4">
        <v>1</v>
      </c>
      <c r="H4567" t="s">
        <v>4173</v>
      </c>
    </row>
    <row r="4568" spans="1:8" x14ac:dyDescent="0.35">
      <c r="A4568" t="s">
        <v>3368</v>
      </c>
      <c r="B4568" t="s">
        <v>3985</v>
      </c>
      <c r="C4568">
        <v>1</v>
      </c>
      <c r="D4568">
        <v>-225.81399999999999</v>
      </c>
      <c r="E4568" t="s">
        <v>3986</v>
      </c>
      <c r="F4568" t="s">
        <v>4003</v>
      </c>
      <c r="G4568" s="4">
        <v>1</v>
      </c>
      <c r="H4568" t="s">
        <v>856</v>
      </c>
    </row>
    <row r="4569" spans="1:8" x14ac:dyDescent="0.35">
      <c r="A4569" t="s">
        <v>3368</v>
      </c>
      <c r="B4569" t="s">
        <v>3985</v>
      </c>
      <c r="C4569">
        <v>1</v>
      </c>
      <c r="D4569">
        <v>-225.63200000000001</v>
      </c>
      <c r="E4569" t="s">
        <v>3989</v>
      </c>
      <c r="F4569" t="s">
        <v>4012</v>
      </c>
      <c r="G4569" s="4">
        <v>1</v>
      </c>
      <c r="H4569" t="s">
        <v>4174</v>
      </c>
    </row>
    <row r="4570" spans="1:8" x14ac:dyDescent="0.35">
      <c r="A4570" t="s">
        <v>3368</v>
      </c>
      <c r="B4570" t="s">
        <v>3985</v>
      </c>
      <c r="C4570">
        <v>1</v>
      </c>
      <c r="D4570">
        <v>-221.572</v>
      </c>
      <c r="E4570" t="s">
        <v>3989</v>
      </c>
      <c r="F4570" t="s">
        <v>3994</v>
      </c>
      <c r="G4570" s="4">
        <v>1</v>
      </c>
      <c r="H4570" t="s">
        <v>4175</v>
      </c>
    </row>
    <row r="4571" spans="1:8" x14ac:dyDescent="0.35">
      <c r="A4571" t="s">
        <v>3368</v>
      </c>
      <c r="B4571" t="s">
        <v>3985</v>
      </c>
      <c r="C4571">
        <v>1</v>
      </c>
      <c r="D4571">
        <v>-218.65299999999999</v>
      </c>
      <c r="E4571" t="s">
        <v>3989</v>
      </c>
      <c r="F4571" t="s">
        <v>4005</v>
      </c>
      <c r="G4571" s="4">
        <v>1</v>
      </c>
      <c r="H4571" t="s">
        <v>4176</v>
      </c>
    </row>
    <row r="4572" spans="1:8" x14ac:dyDescent="0.35">
      <c r="A4572" t="s">
        <v>3368</v>
      </c>
      <c r="B4572" t="s">
        <v>3985</v>
      </c>
      <c r="C4572">
        <v>1</v>
      </c>
      <c r="D4572">
        <v>-215.57299999999901</v>
      </c>
      <c r="E4572" t="s">
        <v>3986</v>
      </c>
      <c r="F4572" t="s">
        <v>4015</v>
      </c>
      <c r="G4572" s="4">
        <v>1</v>
      </c>
      <c r="H4572" t="s">
        <v>90</v>
      </c>
    </row>
    <row r="4573" spans="1:8" x14ac:dyDescent="0.35">
      <c r="A4573" t="s">
        <v>3368</v>
      </c>
      <c r="B4573" t="s">
        <v>3985</v>
      </c>
      <c r="C4573">
        <v>1</v>
      </c>
      <c r="D4573">
        <v>-209.17</v>
      </c>
      <c r="E4573" t="s">
        <v>3989</v>
      </c>
      <c r="F4573" t="s">
        <v>4005</v>
      </c>
      <c r="G4573" s="4">
        <v>1</v>
      </c>
      <c r="H4573" t="s">
        <v>4177</v>
      </c>
    </row>
    <row r="4574" spans="1:8" x14ac:dyDescent="0.35">
      <c r="A4574" t="s">
        <v>3368</v>
      </c>
      <c r="B4574" t="s">
        <v>3985</v>
      </c>
      <c r="C4574">
        <v>1</v>
      </c>
      <c r="D4574">
        <v>-203.137</v>
      </c>
      <c r="E4574" t="s">
        <v>3989</v>
      </c>
      <c r="F4574" t="s">
        <v>3994</v>
      </c>
      <c r="G4574" s="4">
        <v>1</v>
      </c>
      <c r="H4574" t="s">
        <v>4178</v>
      </c>
    </row>
    <row r="4575" spans="1:8" x14ac:dyDescent="0.35">
      <c r="A4575" t="s">
        <v>3368</v>
      </c>
      <c r="B4575" t="s">
        <v>3985</v>
      </c>
      <c r="C4575">
        <v>1</v>
      </c>
      <c r="D4575">
        <v>-196.85299999999901</v>
      </c>
      <c r="E4575" t="s">
        <v>3989</v>
      </c>
      <c r="F4575" t="s">
        <v>4012</v>
      </c>
      <c r="G4575" s="4">
        <v>1</v>
      </c>
      <c r="H4575" t="s">
        <v>4179</v>
      </c>
    </row>
    <row r="4576" spans="1:8" x14ac:dyDescent="0.35">
      <c r="A4576" t="s">
        <v>3368</v>
      </c>
      <c r="B4576" t="s">
        <v>3985</v>
      </c>
      <c r="C4576">
        <v>1</v>
      </c>
      <c r="D4576">
        <v>-191.86599999999899</v>
      </c>
      <c r="E4576" t="s">
        <v>3989</v>
      </c>
      <c r="F4576" t="s">
        <v>3990</v>
      </c>
      <c r="G4576" s="4">
        <v>1</v>
      </c>
      <c r="H4576" t="s">
        <v>4180</v>
      </c>
    </row>
    <row r="4577" spans="1:8" x14ac:dyDescent="0.35">
      <c r="A4577" t="s">
        <v>3368</v>
      </c>
      <c r="B4577" t="s">
        <v>3985</v>
      </c>
      <c r="C4577">
        <v>1</v>
      </c>
      <c r="D4577">
        <v>-190.839</v>
      </c>
      <c r="E4577" t="s">
        <v>3989</v>
      </c>
      <c r="F4577" t="s">
        <v>4005</v>
      </c>
      <c r="G4577" s="4">
        <v>1</v>
      </c>
      <c r="H4577" t="s">
        <v>1373</v>
      </c>
    </row>
    <row r="4578" spans="1:8" x14ac:dyDescent="0.35">
      <c r="A4578" t="s">
        <v>3368</v>
      </c>
      <c r="B4578" t="s">
        <v>3985</v>
      </c>
      <c r="C4578">
        <v>1</v>
      </c>
      <c r="D4578">
        <v>-186.31700000000001</v>
      </c>
      <c r="E4578" t="s">
        <v>3986</v>
      </c>
      <c r="F4578" t="s">
        <v>3992</v>
      </c>
      <c r="G4578" s="4">
        <v>1</v>
      </c>
      <c r="H4578" t="s">
        <v>4181</v>
      </c>
    </row>
    <row r="4579" spans="1:8" x14ac:dyDescent="0.35">
      <c r="A4579" t="s">
        <v>3368</v>
      </c>
      <c r="B4579" t="s">
        <v>3985</v>
      </c>
      <c r="C4579">
        <v>1</v>
      </c>
      <c r="D4579">
        <v>-181.452</v>
      </c>
      <c r="E4579" t="s">
        <v>3986</v>
      </c>
      <c r="F4579" t="s">
        <v>4015</v>
      </c>
      <c r="G4579" s="4">
        <v>1</v>
      </c>
      <c r="H4579" t="s">
        <v>4182</v>
      </c>
    </row>
    <row r="4580" spans="1:8" x14ac:dyDescent="0.35">
      <c r="A4580" t="s">
        <v>3368</v>
      </c>
      <c r="B4580" t="s">
        <v>3985</v>
      </c>
      <c r="C4580">
        <v>1</v>
      </c>
      <c r="D4580">
        <v>-171.298</v>
      </c>
      <c r="E4580" t="s">
        <v>3989</v>
      </c>
      <c r="F4580" t="s">
        <v>3994</v>
      </c>
      <c r="G4580" s="4">
        <v>1</v>
      </c>
      <c r="H4580" t="s">
        <v>4183</v>
      </c>
    </row>
    <row r="4581" spans="1:8" x14ac:dyDescent="0.35">
      <c r="A4581" t="s">
        <v>3368</v>
      </c>
      <c r="B4581" t="s">
        <v>3985</v>
      </c>
      <c r="C4581">
        <v>1</v>
      </c>
      <c r="D4581">
        <v>-170.42</v>
      </c>
      <c r="E4581" t="s">
        <v>3989</v>
      </c>
      <c r="F4581" t="s">
        <v>4005</v>
      </c>
      <c r="G4581" s="4">
        <v>1</v>
      </c>
      <c r="H4581" t="s">
        <v>4184</v>
      </c>
    </row>
    <row r="4582" spans="1:8" x14ac:dyDescent="0.35">
      <c r="A4582" t="s">
        <v>3368</v>
      </c>
      <c r="B4582" t="s">
        <v>3985</v>
      </c>
      <c r="C4582">
        <v>1</v>
      </c>
      <c r="D4582">
        <v>-164.64599999999999</v>
      </c>
      <c r="E4582" t="s">
        <v>3989</v>
      </c>
      <c r="F4582" t="s">
        <v>4005</v>
      </c>
      <c r="G4582" s="4">
        <v>1</v>
      </c>
      <c r="H4582" t="s">
        <v>4172</v>
      </c>
    </row>
    <row r="4583" spans="1:8" x14ac:dyDescent="0.35">
      <c r="A4583" t="s">
        <v>3368</v>
      </c>
      <c r="B4583" t="s">
        <v>3985</v>
      </c>
      <c r="C4583">
        <v>1</v>
      </c>
      <c r="D4583">
        <v>-156.95400000000001</v>
      </c>
      <c r="E4583" t="s">
        <v>3986</v>
      </c>
      <c r="F4583" t="s">
        <v>3987</v>
      </c>
      <c r="G4583" s="4">
        <v>1</v>
      </c>
      <c r="H4583" t="s">
        <v>4185</v>
      </c>
    </row>
    <row r="4584" spans="1:8" x14ac:dyDescent="0.35">
      <c r="A4584" t="s">
        <v>3368</v>
      </c>
      <c r="B4584" t="s">
        <v>3985</v>
      </c>
      <c r="C4584">
        <v>1</v>
      </c>
      <c r="D4584">
        <v>-150.74799999999999</v>
      </c>
      <c r="E4584" t="s">
        <v>3986</v>
      </c>
      <c r="F4584" t="s">
        <v>4015</v>
      </c>
      <c r="G4584" s="4">
        <v>1</v>
      </c>
      <c r="H4584" t="s">
        <v>4186</v>
      </c>
    </row>
    <row r="4585" spans="1:8" x14ac:dyDescent="0.35">
      <c r="A4585" t="s">
        <v>3368</v>
      </c>
      <c r="B4585" t="s">
        <v>3985</v>
      </c>
      <c r="C4585">
        <v>1</v>
      </c>
      <c r="D4585">
        <v>-146.54599999999999</v>
      </c>
      <c r="E4585" t="s">
        <v>3989</v>
      </c>
      <c r="F4585" t="s">
        <v>3990</v>
      </c>
      <c r="G4585" s="4">
        <v>1</v>
      </c>
      <c r="H4585" t="s">
        <v>4187</v>
      </c>
    </row>
    <row r="4586" spans="1:8" x14ac:dyDescent="0.35">
      <c r="A4586" t="s">
        <v>3368</v>
      </c>
      <c r="B4586" t="s">
        <v>3985</v>
      </c>
      <c r="C4586">
        <v>1</v>
      </c>
      <c r="D4586">
        <v>-144.87299999999999</v>
      </c>
      <c r="E4586" t="s">
        <v>3989</v>
      </c>
      <c r="F4586" t="s">
        <v>4012</v>
      </c>
      <c r="G4586" s="4">
        <v>1</v>
      </c>
      <c r="H4586" t="s">
        <v>4188</v>
      </c>
    </row>
    <row r="4587" spans="1:8" x14ac:dyDescent="0.35">
      <c r="A4587" t="s">
        <v>3368</v>
      </c>
      <c r="B4587" t="s">
        <v>3985</v>
      </c>
      <c r="C4587">
        <v>1</v>
      </c>
      <c r="D4587">
        <v>-143.55699999999999</v>
      </c>
      <c r="E4587" t="s">
        <v>3986</v>
      </c>
      <c r="F4587" t="s">
        <v>3992</v>
      </c>
      <c r="G4587" s="4">
        <v>1</v>
      </c>
      <c r="H4587" t="s">
        <v>4189</v>
      </c>
    </row>
    <row r="4588" spans="1:8" x14ac:dyDescent="0.35">
      <c r="A4588" t="s">
        <v>3368</v>
      </c>
      <c r="B4588" t="s">
        <v>3985</v>
      </c>
      <c r="C4588">
        <v>1</v>
      </c>
      <c r="D4588">
        <v>-139.506</v>
      </c>
      <c r="E4588" t="s">
        <v>3986</v>
      </c>
      <c r="F4588" t="s">
        <v>4003</v>
      </c>
      <c r="G4588" s="4">
        <v>1</v>
      </c>
      <c r="H4588" t="s">
        <v>4190</v>
      </c>
    </row>
    <row r="4589" spans="1:8" x14ac:dyDescent="0.35">
      <c r="A4589" t="s">
        <v>3368</v>
      </c>
      <c r="B4589" t="s">
        <v>3985</v>
      </c>
      <c r="C4589">
        <v>1</v>
      </c>
      <c r="D4589">
        <v>-138.244</v>
      </c>
      <c r="E4589" t="s">
        <v>3989</v>
      </c>
      <c r="F4589" t="s">
        <v>3994</v>
      </c>
      <c r="G4589" s="4">
        <v>1</v>
      </c>
      <c r="H4589" t="s">
        <v>446</v>
      </c>
    </row>
    <row r="4590" spans="1:8" x14ac:dyDescent="0.35">
      <c r="A4590" t="s">
        <v>3368</v>
      </c>
      <c r="B4590" t="s">
        <v>3985</v>
      </c>
      <c r="C4590">
        <v>1</v>
      </c>
      <c r="D4590">
        <v>-137.36500000000001</v>
      </c>
      <c r="E4590" t="s">
        <v>3989</v>
      </c>
      <c r="F4590" t="s">
        <v>3990</v>
      </c>
      <c r="G4590" s="4">
        <v>1</v>
      </c>
      <c r="H4590" t="s">
        <v>4191</v>
      </c>
    </row>
    <row r="4591" spans="1:8" x14ac:dyDescent="0.35">
      <c r="A4591" t="s">
        <v>3368</v>
      </c>
      <c r="B4591" t="s">
        <v>3985</v>
      </c>
      <c r="C4591">
        <v>1</v>
      </c>
      <c r="D4591">
        <v>-136.76300000000001</v>
      </c>
      <c r="E4591" t="s">
        <v>3986</v>
      </c>
      <c r="F4591" t="s">
        <v>3992</v>
      </c>
      <c r="G4591" s="4">
        <v>1</v>
      </c>
      <c r="H4591" t="s">
        <v>4192</v>
      </c>
    </row>
    <row r="4592" spans="1:8" x14ac:dyDescent="0.35">
      <c r="A4592" t="s">
        <v>3368</v>
      </c>
      <c r="B4592" t="s">
        <v>3985</v>
      </c>
      <c r="C4592">
        <v>1</v>
      </c>
      <c r="D4592">
        <v>-134.958</v>
      </c>
      <c r="E4592" t="s">
        <v>3986</v>
      </c>
      <c r="F4592" t="s">
        <v>3987</v>
      </c>
      <c r="G4592" s="4">
        <v>1</v>
      </c>
      <c r="H4592" t="s">
        <v>4193</v>
      </c>
    </row>
    <row r="4593" spans="1:8" x14ac:dyDescent="0.35">
      <c r="A4593" t="s">
        <v>3368</v>
      </c>
      <c r="B4593" t="s">
        <v>3985</v>
      </c>
      <c r="C4593">
        <v>1</v>
      </c>
      <c r="D4593">
        <v>-133.81799999999899</v>
      </c>
      <c r="E4593" t="s">
        <v>3989</v>
      </c>
      <c r="F4593" t="s">
        <v>4012</v>
      </c>
      <c r="G4593" s="4">
        <v>1</v>
      </c>
      <c r="H4593" t="s">
        <v>4194</v>
      </c>
    </row>
    <row r="4594" spans="1:8" x14ac:dyDescent="0.35">
      <c r="A4594" t="s">
        <v>3368</v>
      </c>
      <c r="B4594" t="s">
        <v>3985</v>
      </c>
      <c r="C4594">
        <v>1</v>
      </c>
      <c r="D4594">
        <v>-133.136</v>
      </c>
      <c r="E4594" t="s">
        <v>3989</v>
      </c>
      <c r="F4594" t="s">
        <v>4005</v>
      </c>
      <c r="G4594" s="4">
        <v>1</v>
      </c>
      <c r="H4594" t="s">
        <v>4195</v>
      </c>
    </row>
    <row r="4595" spans="1:8" x14ac:dyDescent="0.35">
      <c r="A4595" t="s">
        <v>3368</v>
      </c>
      <c r="B4595" t="s">
        <v>3985</v>
      </c>
      <c r="C4595">
        <v>1</v>
      </c>
      <c r="D4595">
        <v>-128.626</v>
      </c>
      <c r="E4595" t="s">
        <v>3989</v>
      </c>
      <c r="F4595" t="s">
        <v>4005</v>
      </c>
      <c r="G4595" s="4">
        <v>1</v>
      </c>
      <c r="H4595" t="s">
        <v>4196</v>
      </c>
    </row>
    <row r="4596" spans="1:8" x14ac:dyDescent="0.35">
      <c r="A4596" t="s">
        <v>3368</v>
      </c>
      <c r="B4596" t="s">
        <v>3985</v>
      </c>
      <c r="C4596">
        <v>1</v>
      </c>
      <c r="D4596">
        <v>-126.07599999999999</v>
      </c>
      <c r="E4596" t="s">
        <v>3986</v>
      </c>
      <c r="F4596" t="s">
        <v>3992</v>
      </c>
      <c r="G4596" s="4">
        <v>1</v>
      </c>
      <c r="H4596" t="s">
        <v>4197</v>
      </c>
    </row>
    <row r="4597" spans="1:8" x14ac:dyDescent="0.35">
      <c r="A4597" t="s">
        <v>3368</v>
      </c>
      <c r="B4597" t="s">
        <v>3985</v>
      </c>
      <c r="C4597">
        <v>1</v>
      </c>
      <c r="D4597">
        <v>-125.128999999999</v>
      </c>
      <c r="E4597" t="s">
        <v>3989</v>
      </c>
      <c r="F4597" t="s">
        <v>3994</v>
      </c>
      <c r="G4597" s="4">
        <v>1</v>
      </c>
      <c r="H4597" t="s">
        <v>4198</v>
      </c>
    </row>
    <row r="4598" spans="1:8" x14ac:dyDescent="0.35">
      <c r="A4598" t="s">
        <v>3368</v>
      </c>
      <c r="B4598" t="s">
        <v>3985</v>
      </c>
      <c r="C4598">
        <v>1</v>
      </c>
      <c r="D4598">
        <v>-117.601</v>
      </c>
      <c r="E4598" t="s">
        <v>3989</v>
      </c>
      <c r="F4598" t="s">
        <v>4005</v>
      </c>
      <c r="G4598" s="4">
        <v>1</v>
      </c>
      <c r="H4598" t="s">
        <v>4199</v>
      </c>
    </row>
    <row r="4599" spans="1:8" x14ac:dyDescent="0.35">
      <c r="A4599" t="s">
        <v>3368</v>
      </c>
      <c r="B4599" t="s">
        <v>3985</v>
      </c>
      <c r="C4599">
        <v>1</v>
      </c>
      <c r="D4599">
        <v>-117.452</v>
      </c>
      <c r="E4599" t="s">
        <v>3986</v>
      </c>
      <c r="F4599" t="s">
        <v>4015</v>
      </c>
      <c r="G4599" s="4">
        <v>1</v>
      </c>
      <c r="H4599" t="s">
        <v>4200</v>
      </c>
    </row>
    <row r="4600" spans="1:8" x14ac:dyDescent="0.35">
      <c r="A4600" t="s">
        <v>3368</v>
      </c>
      <c r="B4600" t="s">
        <v>3985</v>
      </c>
      <c r="C4600">
        <v>1</v>
      </c>
      <c r="D4600">
        <v>-115.167</v>
      </c>
      <c r="E4600" t="s">
        <v>3996</v>
      </c>
      <c r="F4600" t="s">
        <v>3997</v>
      </c>
      <c r="G4600" s="4">
        <v>1</v>
      </c>
      <c r="H4600" t="s">
        <v>2002</v>
      </c>
    </row>
    <row r="4601" spans="1:8" x14ac:dyDescent="0.35">
      <c r="A4601" t="s">
        <v>3368</v>
      </c>
      <c r="B4601" t="s">
        <v>3985</v>
      </c>
      <c r="C4601">
        <v>1</v>
      </c>
      <c r="D4601">
        <v>-114.949</v>
      </c>
      <c r="E4601" t="s">
        <v>3989</v>
      </c>
      <c r="F4601" t="s">
        <v>3994</v>
      </c>
      <c r="G4601" s="4">
        <v>1</v>
      </c>
      <c r="H4601" t="s">
        <v>4201</v>
      </c>
    </row>
    <row r="4602" spans="1:8" x14ac:dyDescent="0.35">
      <c r="A4602" t="s">
        <v>3368</v>
      </c>
      <c r="B4602" t="s">
        <v>3985</v>
      </c>
      <c r="C4602">
        <v>1</v>
      </c>
      <c r="D4602">
        <v>-111.074</v>
      </c>
      <c r="E4602" t="s">
        <v>3986</v>
      </c>
      <c r="F4602" t="s">
        <v>4003</v>
      </c>
      <c r="G4602" s="4">
        <v>1</v>
      </c>
      <c r="H4602" t="s">
        <v>4202</v>
      </c>
    </row>
    <row r="4603" spans="1:8" x14ac:dyDescent="0.35">
      <c r="A4603" t="s">
        <v>3368</v>
      </c>
      <c r="B4603" t="s">
        <v>3985</v>
      </c>
      <c r="C4603">
        <v>1</v>
      </c>
      <c r="D4603">
        <v>-110.86499999999999</v>
      </c>
      <c r="E4603" t="s">
        <v>3989</v>
      </c>
      <c r="F4603" t="s">
        <v>3994</v>
      </c>
      <c r="G4603" s="4">
        <v>1</v>
      </c>
      <c r="H4603" t="s">
        <v>3184</v>
      </c>
    </row>
    <row r="4604" spans="1:8" x14ac:dyDescent="0.35">
      <c r="A4604" t="s">
        <v>3368</v>
      </c>
      <c r="B4604" t="s">
        <v>3985</v>
      </c>
      <c r="C4604">
        <v>1</v>
      </c>
      <c r="D4604">
        <v>10.939</v>
      </c>
      <c r="E4604" t="s">
        <v>3989</v>
      </c>
      <c r="F4604" t="s">
        <v>4012</v>
      </c>
      <c r="G4604" s="4">
        <v>4</v>
      </c>
      <c r="H4604" t="s">
        <v>4203</v>
      </c>
    </row>
    <row r="4605" spans="1:8" x14ac:dyDescent="0.35">
      <c r="A4605" t="s">
        <v>3368</v>
      </c>
      <c r="B4605" t="s">
        <v>3985</v>
      </c>
      <c r="C4605">
        <v>1</v>
      </c>
      <c r="D4605">
        <v>82.134</v>
      </c>
      <c r="E4605" t="s">
        <v>3989</v>
      </c>
      <c r="F4605" t="s">
        <v>3990</v>
      </c>
      <c r="G4605" s="4">
        <v>1</v>
      </c>
      <c r="H4605" t="s">
        <v>722</v>
      </c>
    </row>
    <row r="4606" spans="1:8" x14ac:dyDescent="0.35">
      <c r="A4606" t="s">
        <v>3368</v>
      </c>
      <c r="B4606" t="s">
        <v>3985</v>
      </c>
      <c r="C4606">
        <v>1</v>
      </c>
      <c r="D4606">
        <v>111.95099999999999</v>
      </c>
      <c r="E4606" t="s">
        <v>3996</v>
      </c>
      <c r="F4606" t="s">
        <v>3999</v>
      </c>
      <c r="G4606" s="4">
        <v>4</v>
      </c>
      <c r="H4606" t="s">
        <v>4204</v>
      </c>
    </row>
    <row r="4607" spans="1:8" x14ac:dyDescent="0.35">
      <c r="A4607" t="s">
        <v>3368</v>
      </c>
      <c r="B4607" t="s">
        <v>3985</v>
      </c>
      <c r="C4607">
        <v>1</v>
      </c>
      <c r="D4607">
        <v>115.52200000000001</v>
      </c>
      <c r="E4607" t="s">
        <v>3989</v>
      </c>
      <c r="F4607" t="s">
        <v>4005</v>
      </c>
      <c r="G4607" s="4">
        <v>2</v>
      </c>
      <c r="H4607" t="s">
        <v>4205</v>
      </c>
    </row>
    <row r="4608" spans="1:8" x14ac:dyDescent="0.35">
      <c r="A4608" t="s">
        <v>3368</v>
      </c>
      <c r="B4608" t="s">
        <v>3985</v>
      </c>
      <c r="C4608">
        <v>1</v>
      </c>
      <c r="D4608">
        <v>135.238</v>
      </c>
      <c r="E4608" t="s">
        <v>3989</v>
      </c>
      <c r="F4608" t="s">
        <v>3990</v>
      </c>
      <c r="G4608" s="4">
        <v>1</v>
      </c>
      <c r="H4608" t="s">
        <v>4206</v>
      </c>
    </row>
    <row r="4609" spans="1:8" x14ac:dyDescent="0.35">
      <c r="A4609" t="s">
        <v>3368</v>
      </c>
      <c r="B4609" t="s">
        <v>3985</v>
      </c>
      <c r="C4609">
        <v>1</v>
      </c>
      <c r="D4609">
        <v>137.03100000000001</v>
      </c>
      <c r="E4609" t="s">
        <v>3996</v>
      </c>
      <c r="F4609" t="s">
        <v>3999</v>
      </c>
      <c r="G4609" s="4">
        <v>4</v>
      </c>
      <c r="H4609" t="s">
        <v>4207</v>
      </c>
    </row>
    <row r="4610" spans="1:8" x14ac:dyDescent="0.35">
      <c r="A4610" t="s">
        <v>3368</v>
      </c>
      <c r="B4610" t="s">
        <v>3985</v>
      </c>
      <c r="C4610">
        <v>1</v>
      </c>
      <c r="D4610">
        <v>139.81</v>
      </c>
      <c r="E4610" t="s">
        <v>3989</v>
      </c>
      <c r="F4610" t="s">
        <v>4012</v>
      </c>
      <c r="G4610" s="4">
        <v>4</v>
      </c>
      <c r="H4610" t="s">
        <v>4208</v>
      </c>
    </row>
    <row r="4611" spans="1:8" x14ac:dyDescent="0.35">
      <c r="A4611" t="s">
        <v>3368</v>
      </c>
      <c r="B4611" t="s">
        <v>3985</v>
      </c>
      <c r="C4611">
        <v>1</v>
      </c>
      <c r="D4611">
        <v>143.172</v>
      </c>
      <c r="E4611" t="s">
        <v>3989</v>
      </c>
      <c r="F4611" t="s">
        <v>3994</v>
      </c>
      <c r="G4611" s="4">
        <v>3</v>
      </c>
      <c r="H4611" t="s">
        <v>4209</v>
      </c>
    </row>
    <row r="4612" spans="1:8" x14ac:dyDescent="0.35">
      <c r="A4612" t="s">
        <v>3368</v>
      </c>
      <c r="B4612" t="s">
        <v>3985</v>
      </c>
      <c r="C4612">
        <v>1</v>
      </c>
      <c r="D4612">
        <v>147.15</v>
      </c>
      <c r="E4612" t="s">
        <v>3989</v>
      </c>
      <c r="F4612" t="s">
        <v>4005</v>
      </c>
      <c r="G4612" s="4">
        <v>2</v>
      </c>
      <c r="H4612" t="s">
        <v>4210</v>
      </c>
    </row>
    <row r="4613" spans="1:8" x14ac:dyDescent="0.35">
      <c r="A4613" t="s">
        <v>3368</v>
      </c>
      <c r="B4613" t="s">
        <v>3985</v>
      </c>
      <c r="C4613">
        <v>1</v>
      </c>
      <c r="D4613">
        <v>155.71100000000001</v>
      </c>
      <c r="E4613" t="s">
        <v>3989</v>
      </c>
      <c r="F4613" t="s">
        <v>3990</v>
      </c>
      <c r="G4613" s="4">
        <v>1</v>
      </c>
      <c r="H4613" t="s">
        <v>4211</v>
      </c>
    </row>
    <row r="4614" spans="1:8" x14ac:dyDescent="0.35">
      <c r="A4614" t="s">
        <v>3368</v>
      </c>
      <c r="B4614" t="s">
        <v>3985</v>
      </c>
      <c r="C4614">
        <v>1</v>
      </c>
      <c r="D4614">
        <v>158.81</v>
      </c>
      <c r="E4614" t="s">
        <v>3989</v>
      </c>
      <c r="F4614" t="s">
        <v>4005</v>
      </c>
      <c r="G4614" s="4">
        <v>2</v>
      </c>
      <c r="H4614" t="s">
        <v>4212</v>
      </c>
    </row>
    <row r="4615" spans="1:8" x14ac:dyDescent="0.35">
      <c r="A4615" t="s">
        <v>3368</v>
      </c>
      <c r="B4615" t="s">
        <v>3985</v>
      </c>
      <c r="C4615">
        <v>1</v>
      </c>
      <c r="D4615">
        <v>164.1</v>
      </c>
      <c r="E4615" t="s">
        <v>3989</v>
      </c>
      <c r="F4615" t="s">
        <v>3994</v>
      </c>
      <c r="G4615" s="4">
        <v>3</v>
      </c>
      <c r="H4615" t="s">
        <v>4213</v>
      </c>
    </row>
    <row r="4616" spans="1:8" x14ac:dyDescent="0.35">
      <c r="A4616" t="s">
        <v>3368</v>
      </c>
      <c r="B4616" t="s">
        <v>3985</v>
      </c>
      <c r="C4616">
        <v>1</v>
      </c>
      <c r="D4616">
        <v>171.81399999999999</v>
      </c>
      <c r="E4616" t="s">
        <v>3989</v>
      </c>
      <c r="F4616" t="s">
        <v>3990</v>
      </c>
      <c r="G4616" s="4">
        <v>1</v>
      </c>
      <c r="H4616" t="s">
        <v>4214</v>
      </c>
    </row>
    <row r="4617" spans="1:8" x14ac:dyDescent="0.35">
      <c r="A4617" t="s">
        <v>3368</v>
      </c>
      <c r="B4617" t="s">
        <v>3985</v>
      </c>
      <c r="C4617">
        <v>1</v>
      </c>
      <c r="D4617">
        <v>172.46</v>
      </c>
      <c r="E4617" t="s">
        <v>3989</v>
      </c>
      <c r="F4617" t="s">
        <v>3994</v>
      </c>
      <c r="G4617" s="4">
        <v>3</v>
      </c>
      <c r="H4617" t="s">
        <v>4215</v>
      </c>
    </row>
    <row r="4618" spans="1:8" x14ac:dyDescent="0.35">
      <c r="A4618" t="s">
        <v>3368</v>
      </c>
      <c r="B4618" t="s">
        <v>3985</v>
      </c>
      <c r="C4618">
        <v>1</v>
      </c>
      <c r="D4618">
        <v>182.49799999999999</v>
      </c>
      <c r="E4618" t="s">
        <v>3989</v>
      </c>
      <c r="F4618" t="s">
        <v>4012</v>
      </c>
      <c r="G4618" s="4">
        <v>4</v>
      </c>
      <c r="H4618" t="s">
        <v>4216</v>
      </c>
    </row>
    <row r="4619" spans="1:8" x14ac:dyDescent="0.35">
      <c r="A4619" t="s">
        <v>3368</v>
      </c>
      <c r="B4619" t="s">
        <v>3985</v>
      </c>
      <c r="C4619">
        <v>1</v>
      </c>
      <c r="D4619">
        <v>185.65799999999999</v>
      </c>
      <c r="E4619" t="s">
        <v>3989</v>
      </c>
      <c r="F4619" t="s">
        <v>4005</v>
      </c>
      <c r="G4619" s="4">
        <v>2</v>
      </c>
      <c r="H4619" t="s">
        <v>4217</v>
      </c>
    </row>
    <row r="4620" spans="1:8" x14ac:dyDescent="0.35">
      <c r="A4620" t="s">
        <v>3368</v>
      </c>
      <c r="B4620" t="s">
        <v>3985</v>
      </c>
      <c r="C4620">
        <v>1</v>
      </c>
      <c r="D4620">
        <v>185.95</v>
      </c>
      <c r="E4620" t="s">
        <v>3989</v>
      </c>
      <c r="F4620" t="s">
        <v>3990</v>
      </c>
      <c r="G4620" s="4">
        <v>1</v>
      </c>
      <c r="H4620" t="s">
        <v>4218</v>
      </c>
    </row>
    <row r="4621" spans="1:8" x14ac:dyDescent="0.35">
      <c r="A4621" t="s">
        <v>3368</v>
      </c>
      <c r="B4621" t="s">
        <v>3985</v>
      </c>
      <c r="C4621">
        <v>1</v>
      </c>
      <c r="D4621">
        <v>194.81899999999999</v>
      </c>
      <c r="E4621" t="s">
        <v>3989</v>
      </c>
      <c r="F4621" t="s">
        <v>4012</v>
      </c>
      <c r="G4621" s="4">
        <v>4</v>
      </c>
      <c r="H4621" t="s">
        <v>4219</v>
      </c>
    </row>
    <row r="4622" spans="1:8" x14ac:dyDescent="0.35">
      <c r="A4622" t="s">
        <v>3368</v>
      </c>
      <c r="B4622" t="s">
        <v>3985</v>
      </c>
      <c r="C4622">
        <v>1</v>
      </c>
      <c r="D4622">
        <v>196.393</v>
      </c>
      <c r="E4622" t="s">
        <v>3996</v>
      </c>
      <c r="F4622" t="s">
        <v>3997</v>
      </c>
      <c r="G4622" s="4">
        <v>1</v>
      </c>
      <c r="H4622" t="s">
        <v>4220</v>
      </c>
    </row>
    <row r="4623" spans="1:8" x14ac:dyDescent="0.35">
      <c r="A4623" t="s">
        <v>3368</v>
      </c>
      <c r="B4623" t="s">
        <v>3985</v>
      </c>
      <c r="C4623">
        <v>1</v>
      </c>
      <c r="D4623">
        <v>198.96199999999999</v>
      </c>
      <c r="E4623" t="s">
        <v>3989</v>
      </c>
      <c r="F4623" t="s">
        <v>4005</v>
      </c>
      <c r="G4623" s="4">
        <v>2</v>
      </c>
      <c r="H4623" t="s">
        <v>4221</v>
      </c>
    </row>
    <row r="4624" spans="1:8" x14ac:dyDescent="0.35">
      <c r="A4624" t="s">
        <v>3368</v>
      </c>
      <c r="B4624" t="s">
        <v>3985</v>
      </c>
      <c r="C4624">
        <v>1</v>
      </c>
      <c r="D4624">
        <v>200.48599999999999</v>
      </c>
      <c r="E4624" t="s">
        <v>3989</v>
      </c>
      <c r="F4624" t="s">
        <v>3990</v>
      </c>
      <c r="G4624" s="4">
        <v>1</v>
      </c>
      <c r="H4624" t="s">
        <v>4222</v>
      </c>
    </row>
    <row r="4625" spans="1:8" x14ac:dyDescent="0.35">
      <c r="A4625" t="s">
        <v>3368</v>
      </c>
      <c r="B4625" t="s">
        <v>3985</v>
      </c>
      <c r="C4625">
        <v>1</v>
      </c>
      <c r="D4625">
        <v>201.50599999999901</v>
      </c>
      <c r="E4625" t="s">
        <v>3989</v>
      </c>
      <c r="F4625" t="s">
        <v>4012</v>
      </c>
      <c r="G4625" s="4">
        <v>4</v>
      </c>
      <c r="H4625" t="s">
        <v>4223</v>
      </c>
    </row>
    <row r="4626" spans="1:8" x14ac:dyDescent="0.35">
      <c r="A4626" t="s">
        <v>3368</v>
      </c>
      <c r="B4626" t="s">
        <v>3985</v>
      </c>
      <c r="C4626">
        <v>1</v>
      </c>
      <c r="D4626">
        <v>207.41</v>
      </c>
      <c r="E4626" t="s">
        <v>3989</v>
      </c>
      <c r="F4626" t="s">
        <v>4005</v>
      </c>
      <c r="G4626" s="4">
        <v>2</v>
      </c>
      <c r="H4626" t="s">
        <v>1945</v>
      </c>
    </row>
    <row r="4627" spans="1:8" x14ac:dyDescent="0.35">
      <c r="A4627" t="s">
        <v>3368</v>
      </c>
      <c r="B4627" t="s">
        <v>3985</v>
      </c>
      <c r="C4627">
        <v>1</v>
      </c>
      <c r="D4627">
        <v>211.11599999999899</v>
      </c>
      <c r="E4627" t="s">
        <v>3989</v>
      </c>
      <c r="F4627" t="s">
        <v>3994</v>
      </c>
      <c r="G4627" s="4">
        <v>3</v>
      </c>
      <c r="H4627" t="s">
        <v>4224</v>
      </c>
    </row>
    <row r="4628" spans="1:8" x14ac:dyDescent="0.35">
      <c r="A4628" t="s">
        <v>3368</v>
      </c>
      <c r="B4628" t="s">
        <v>3985</v>
      </c>
      <c r="C4628">
        <v>1</v>
      </c>
      <c r="D4628">
        <v>220.697</v>
      </c>
      <c r="E4628" t="s">
        <v>3989</v>
      </c>
      <c r="F4628" t="s">
        <v>4005</v>
      </c>
      <c r="G4628" s="4">
        <v>2</v>
      </c>
      <c r="H4628" t="s">
        <v>267</v>
      </c>
    </row>
    <row r="4629" spans="1:8" x14ac:dyDescent="0.35">
      <c r="A4629" t="s">
        <v>3368</v>
      </c>
      <c r="B4629" t="s">
        <v>3985</v>
      </c>
      <c r="C4629">
        <v>1</v>
      </c>
      <c r="D4629">
        <v>222.077</v>
      </c>
      <c r="E4629" t="s">
        <v>3986</v>
      </c>
      <c r="F4629" t="s">
        <v>3987</v>
      </c>
      <c r="G4629" s="4">
        <v>3</v>
      </c>
      <c r="H4629" t="s">
        <v>3973</v>
      </c>
    </row>
    <row r="4630" spans="1:8" x14ac:dyDescent="0.35">
      <c r="A4630" t="s">
        <v>3368</v>
      </c>
      <c r="B4630" t="s">
        <v>3985</v>
      </c>
      <c r="C4630">
        <v>1</v>
      </c>
      <c r="D4630">
        <v>223.64</v>
      </c>
      <c r="E4630" t="s">
        <v>3986</v>
      </c>
      <c r="F4630" t="s">
        <v>4003</v>
      </c>
      <c r="G4630" s="4">
        <v>4</v>
      </c>
      <c r="H4630" t="s">
        <v>4225</v>
      </c>
    </row>
    <row r="4631" spans="1:8" x14ac:dyDescent="0.35">
      <c r="A4631" t="s">
        <v>3368</v>
      </c>
      <c r="B4631" t="s">
        <v>3985</v>
      </c>
      <c r="C4631">
        <v>1</v>
      </c>
      <c r="D4631">
        <v>224.64400000000001</v>
      </c>
      <c r="E4631" t="s">
        <v>3989</v>
      </c>
      <c r="F4631" t="s">
        <v>3994</v>
      </c>
      <c r="G4631" s="4">
        <v>3</v>
      </c>
      <c r="H4631" t="s">
        <v>4226</v>
      </c>
    </row>
    <row r="4632" spans="1:8" x14ac:dyDescent="0.35">
      <c r="A4632" t="s">
        <v>3368</v>
      </c>
      <c r="B4632" t="s">
        <v>3985</v>
      </c>
      <c r="C4632">
        <v>1</v>
      </c>
      <c r="D4632">
        <v>226.709</v>
      </c>
      <c r="E4632" t="s">
        <v>3986</v>
      </c>
      <c r="F4632" t="s">
        <v>3987</v>
      </c>
      <c r="G4632" s="4">
        <v>3</v>
      </c>
      <c r="H4632" t="s">
        <v>4227</v>
      </c>
    </row>
    <row r="4633" spans="1:8" x14ac:dyDescent="0.35">
      <c r="A4633" t="s">
        <v>3368</v>
      </c>
      <c r="B4633" t="s">
        <v>3985</v>
      </c>
      <c r="C4633">
        <v>1</v>
      </c>
      <c r="D4633">
        <v>229.66800000000001</v>
      </c>
      <c r="E4633" t="s">
        <v>3989</v>
      </c>
      <c r="F4633" t="s">
        <v>3994</v>
      </c>
      <c r="G4633" s="4">
        <v>3</v>
      </c>
      <c r="H4633" t="s">
        <v>4228</v>
      </c>
    </row>
    <row r="4634" spans="1:8" x14ac:dyDescent="0.35">
      <c r="A4634" t="s">
        <v>3368</v>
      </c>
      <c r="B4634" t="s">
        <v>3985</v>
      </c>
      <c r="C4634">
        <v>1</v>
      </c>
      <c r="D4634">
        <v>233.608</v>
      </c>
      <c r="E4634" t="s">
        <v>3996</v>
      </c>
      <c r="F4634" t="s">
        <v>4140</v>
      </c>
      <c r="G4634" s="4">
        <v>3</v>
      </c>
      <c r="H4634" t="s">
        <v>4229</v>
      </c>
    </row>
    <row r="4635" spans="1:8" x14ac:dyDescent="0.35">
      <c r="A4635" t="s">
        <v>3368</v>
      </c>
      <c r="B4635" t="s">
        <v>3985</v>
      </c>
      <c r="C4635">
        <v>1</v>
      </c>
      <c r="D4635">
        <v>235.898</v>
      </c>
      <c r="E4635" t="s">
        <v>3989</v>
      </c>
      <c r="F4635" t="s">
        <v>4012</v>
      </c>
      <c r="G4635" s="4">
        <v>4</v>
      </c>
      <c r="H4635" t="s">
        <v>4230</v>
      </c>
    </row>
    <row r="4636" spans="1:8" x14ac:dyDescent="0.35">
      <c r="A4636" t="s">
        <v>3368</v>
      </c>
      <c r="B4636" t="s">
        <v>3985</v>
      </c>
      <c r="C4636">
        <v>2</v>
      </c>
      <c r="D4636">
        <v>-393.41399999999999</v>
      </c>
      <c r="E4636" t="s">
        <v>3989</v>
      </c>
      <c r="F4636" t="s">
        <v>4005</v>
      </c>
      <c r="G4636" s="4">
        <v>2</v>
      </c>
      <c r="H4636" t="s">
        <v>4231</v>
      </c>
    </row>
    <row r="4637" spans="1:8" x14ac:dyDescent="0.35">
      <c r="A4637" t="s">
        <v>3368</v>
      </c>
      <c r="B4637" t="s">
        <v>3985</v>
      </c>
      <c r="C4637">
        <v>2</v>
      </c>
      <c r="D4637">
        <v>-384.31900000000002</v>
      </c>
      <c r="E4637" t="s">
        <v>3989</v>
      </c>
      <c r="F4637" t="s">
        <v>4005</v>
      </c>
      <c r="G4637" s="4">
        <v>2</v>
      </c>
      <c r="H4637" t="s">
        <v>4232</v>
      </c>
    </row>
    <row r="4638" spans="1:8" x14ac:dyDescent="0.35">
      <c r="A4638" t="s">
        <v>3368</v>
      </c>
      <c r="B4638" t="s">
        <v>3985</v>
      </c>
      <c r="C4638">
        <v>2</v>
      </c>
      <c r="D4638">
        <v>-384.14400000000001</v>
      </c>
      <c r="E4638" t="s">
        <v>3989</v>
      </c>
      <c r="F4638" t="s">
        <v>3994</v>
      </c>
      <c r="G4638" s="4">
        <v>3</v>
      </c>
      <c r="H4638" t="s">
        <v>4233</v>
      </c>
    </row>
    <row r="4639" spans="1:8" x14ac:dyDescent="0.35">
      <c r="A4639" t="s">
        <v>3368</v>
      </c>
      <c r="B4639" t="s">
        <v>3985</v>
      </c>
      <c r="C4639">
        <v>2</v>
      </c>
      <c r="D4639">
        <v>-380.21</v>
      </c>
      <c r="E4639" t="s">
        <v>3989</v>
      </c>
      <c r="F4639" t="s">
        <v>4005</v>
      </c>
      <c r="G4639" s="4">
        <v>2</v>
      </c>
      <c r="H4639" t="s">
        <v>4234</v>
      </c>
    </row>
    <row r="4640" spans="1:8" x14ac:dyDescent="0.35">
      <c r="A4640" t="s">
        <v>3368</v>
      </c>
      <c r="B4640" t="s">
        <v>3985</v>
      </c>
      <c r="C4640">
        <v>2</v>
      </c>
      <c r="D4640">
        <v>-379.84300000000002</v>
      </c>
      <c r="E4640" t="s">
        <v>3996</v>
      </c>
      <c r="F4640" t="s">
        <v>3997</v>
      </c>
      <c r="G4640" s="4">
        <v>1</v>
      </c>
      <c r="H4640" t="s">
        <v>4235</v>
      </c>
    </row>
    <row r="4641" spans="1:8" x14ac:dyDescent="0.35">
      <c r="A4641" t="s">
        <v>3368</v>
      </c>
      <c r="B4641" t="s">
        <v>3985</v>
      </c>
      <c r="C4641">
        <v>2</v>
      </c>
      <c r="D4641">
        <v>-378.78899999999999</v>
      </c>
      <c r="E4641" t="s">
        <v>3996</v>
      </c>
      <c r="F4641" t="s">
        <v>4017</v>
      </c>
      <c r="G4641" s="4">
        <v>2</v>
      </c>
      <c r="H4641" t="s">
        <v>4236</v>
      </c>
    </row>
    <row r="4642" spans="1:8" x14ac:dyDescent="0.35">
      <c r="A4642" t="s">
        <v>3368</v>
      </c>
      <c r="B4642" t="s">
        <v>3985</v>
      </c>
      <c r="C4642">
        <v>2</v>
      </c>
      <c r="D4642">
        <v>-373.00199999999899</v>
      </c>
      <c r="E4642" t="s">
        <v>3989</v>
      </c>
      <c r="F4642" t="s">
        <v>4005</v>
      </c>
      <c r="G4642" s="4">
        <v>2</v>
      </c>
      <c r="H4642" t="s">
        <v>4237</v>
      </c>
    </row>
    <row r="4643" spans="1:8" x14ac:dyDescent="0.35">
      <c r="A4643" t="s">
        <v>3368</v>
      </c>
      <c r="B4643" t="s">
        <v>3985</v>
      </c>
      <c r="C4643">
        <v>2</v>
      </c>
      <c r="D4643">
        <v>-366.75699999999898</v>
      </c>
      <c r="E4643" t="s">
        <v>3996</v>
      </c>
      <c r="F4643" t="s">
        <v>3999</v>
      </c>
      <c r="G4643" s="4">
        <v>4</v>
      </c>
      <c r="H4643" t="s">
        <v>4238</v>
      </c>
    </row>
    <row r="4644" spans="1:8" x14ac:dyDescent="0.35">
      <c r="A4644" t="s">
        <v>3368</v>
      </c>
      <c r="B4644" t="s">
        <v>3985</v>
      </c>
      <c r="C4644">
        <v>2</v>
      </c>
      <c r="D4644">
        <v>-361.55</v>
      </c>
      <c r="E4644" t="s">
        <v>3989</v>
      </c>
      <c r="F4644" t="s">
        <v>4005</v>
      </c>
      <c r="G4644" s="4">
        <v>2</v>
      </c>
      <c r="H4644" t="s">
        <v>4239</v>
      </c>
    </row>
    <row r="4645" spans="1:8" x14ac:dyDescent="0.35">
      <c r="A4645" t="s">
        <v>3368</v>
      </c>
      <c r="B4645" t="s">
        <v>3985</v>
      </c>
      <c r="C4645">
        <v>2</v>
      </c>
      <c r="D4645">
        <v>-361.38799999999998</v>
      </c>
      <c r="E4645" t="s">
        <v>3996</v>
      </c>
      <c r="F4645" t="s">
        <v>3997</v>
      </c>
      <c r="G4645" s="4">
        <v>1</v>
      </c>
      <c r="H4645" t="s">
        <v>856</v>
      </c>
    </row>
    <row r="4646" spans="1:8" x14ac:dyDescent="0.35">
      <c r="A4646" t="s">
        <v>3368</v>
      </c>
      <c r="B4646" t="s">
        <v>3985</v>
      </c>
      <c r="C4646">
        <v>2</v>
      </c>
      <c r="D4646">
        <v>-358.39499999999998</v>
      </c>
      <c r="E4646" t="s">
        <v>3989</v>
      </c>
      <c r="F4646" t="s">
        <v>3990</v>
      </c>
      <c r="G4646" s="4">
        <v>1</v>
      </c>
      <c r="H4646" t="s">
        <v>4240</v>
      </c>
    </row>
    <row r="4647" spans="1:8" x14ac:dyDescent="0.35">
      <c r="A4647" t="s">
        <v>3368</v>
      </c>
      <c r="B4647" t="s">
        <v>3985</v>
      </c>
      <c r="C4647">
        <v>2</v>
      </c>
      <c r="D4647">
        <v>-352.53800000000001</v>
      </c>
      <c r="E4647" t="s">
        <v>3989</v>
      </c>
      <c r="F4647" t="s">
        <v>4012</v>
      </c>
      <c r="G4647" s="4">
        <v>4</v>
      </c>
      <c r="H4647" t="s">
        <v>4241</v>
      </c>
    </row>
    <row r="4648" spans="1:8" x14ac:dyDescent="0.35">
      <c r="A4648" t="s">
        <v>3368</v>
      </c>
      <c r="B4648" t="s">
        <v>3985</v>
      </c>
      <c r="C4648">
        <v>2</v>
      </c>
      <c r="D4648">
        <v>-351.8</v>
      </c>
      <c r="E4648" t="s">
        <v>3986</v>
      </c>
      <c r="F4648" t="s">
        <v>3992</v>
      </c>
      <c r="G4648" s="4">
        <v>1</v>
      </c>
      <c r="H4648" t="s">
        <v>4242</v>
      </c>
    </row>
    <row r="4649" spans="1:8" x14ac:dyDescent="0.35">
      <c r="A4649" t="s">
        <v>3368</v>
      </c>
      <c r="B4649" t="s">
        <v>3985</v>
      </c>
      <c r="C4649">
        <v>2</v>
      </c>
      <c r="D4649">
        <v>-348.798</v>
      </c>
      <c r="E4649" t="s">
        <v>3989</v>
      </c>
      <c r="F4649" t="s">
        <v>4012</v>
      </c>
      <c r="G4649" s="4">
        <v>4</v>
      </c>
      <c r="H4649" t="s">
        <v>4243</v>
      </c>
    </row>
    <row r="4650" spans="1:8" x14ac:dyDescent="0.35">
      <c r="A4650" t="s">
        <v>3368</v>
      </c>
      <c r="B4650" t="s">
        <v>3985</v>
      </c>
      <c r="C4650">
        <v>2</v>
      </c>
      <c r="D4650">
        <v>-348.05099999999999</v>
      </c>
      <c r="E4650" t="s">
        <v>3989</v>
      </c>
      <c r="F4650" t="s">
        <v>4005</v>
      </c>
      <c r="G4650" s="4">
        <v>2</v>
      </c>
      <c r="H4650" t="s">
        <v>4244</v>
      </c>
    </row>
    <row r="4651" spans="1:8" x14ac:dyDescent="0.35">
      <c r="A4651" t="s">
        <v>3368</v>
      </c>
      <c r="B4651" t="s">
        <v>3985</v>
      </c>
      <c r="C4651">
        <v>2</v>
      </c>
      <c r="D4651">
        <v>-347.51199999999898</v>
      </c>
      <c r="E4651" t="s">
        <v>3986</v>
      </c>
      <c r="F4651" t="s">
        <v>4015</v>
      </c>
      <c r="G4651" s="4">
        <v>2</v>
      </c>
      <c r="H4651" t="s">
        <v>4245</v>
      </c>
    </row>
    <row r="4652" spans="1:8" x14ac:dyDescent="0.35">
      <c r="A4652" t="s">
        <v>3368</v>
      </c>
      <c r="B4652" t="s">
        <v>3985</v>
      </c>
      <c r="C4652">
        <v>2</v>
      </c>
      <c r="D4652">
        <v>-338.46</v>
      </c>
      <c r="E4652" t="s">
        <v>3989</v>
      </c>
      <c r="F4652" t="s">
        <v>3994</v>
      </c>
      <c r="G4652" s="4">
        <v>3</v>
      </c>
      <c r="H4652" t="s">
        <v>4246</v>
      </c>
    </row>
    <row r="4653" spans="1:8" x14ac:dyDescent="0.35">
      <c r="A4653" t="s">
        <v>3368</v>
      </c>
      <c r="B4653" t="s">
        <v>3985</v>
      </c>
      <c r="C4653">
        <v>2</v>
      </c>
      <c r="D4653">
        <v>-331.10599999999999</v>
      </c>
      <c r="E4653" t="s">
        <v>3989</v>
      </c>
      <c r="F4653" t="s">
        <v>3994</v>
      </c>
      <c r="G4653" s="4">
        <v>3</v>
      </c>
      <c r="H4653" t="s">
        <v>4247</v>
      </c>
    </row>
    <row r="4654" spans="1:8" x14ac:dyDescent="0.35">
      <c r="A4654" t="s">
        <v>3368</v>
      </c>
      <c r="B4654" t="s">
        <v>3985</v>
      </c>
      <c r="C4654">
        <v>2</v>
      </c>
      <c r="D4654">
        <v>-328.596</v>
      </c>
      <c r="E4654" t="s">
        <v>3996</v>
      </c>
      <c r="F4654" t="s">
        <v>4140</v>
      </c>
      <c r="G4654" s="4">
        <v>3</v>
      </c>
      <c r="H4654" t="s">
        <v>4248</v>
      </c>
    </row>
    <row r="4655" spans="1:8" x14ac:dyDescent="0.35">
      <c r="A4655" t="s">
        <v>3368</v>
      </c>
      <c r="B4655" t="s">
        <v>3985</v>
      </c>
      <c r="C4655">
        <v>2</v>
      </c>
      <c r="D4655">
        <v>-328.53300000000002</v>
      </c>
      <c r="E4655" t="s">
        <v>3996</v>
      </c>
      <c r="F4655" t="s">
        <v>3999</v>
      </c>
      <c r="G4655" s="4">
        <v>4</v>
      </c>
      <c r="H4655" t="s">
        <v>4249</v>
      </c>
    </row>
    <row r="4656" spans="1:8" x14ac:dyDescent="0.35">
      <c r="A4656" t="s">
        <v>3368</v>
      </c>
      <c r="B4656" t="s">
        <v>3985</v>
      </c>
      <c r="C4656">
        <v>2</v>
      </c>
      <c r="D4656">
        <v>-326.69299999999998</v>
      </c>
      <c r="E4656" t="s">
        <v>3986</v>
      </c>
      <c r="F4656" t="s">
        <v>3987</v>
      </c>
      <c r="G4656" s="4">
        <v>3</v>
      </c>
      <c r="H4656" t="s">
        <v>4250</v>
      </c>
    </row>
    <row r="4657" spans="1:8" x14ac:dyDescent="0.35">
      <c r="A4657" t="s">
        <v>3368</v>
      </c>
      <c r="B4657" t="s">
        <v>3985</v>
      </c>
      <c r="C4657">
        <v>2</v>
      </c>
      <c r="D4657">
        <v>-314.61500000000001</v>
      </c>
      <c r="E4657" t="s">
        <v>3986</v>
      </c>
      <c r="F4657" t="s">
        <v>3987</v>
      </c>
      <c r="G4657" s="4">
        <v>3</v>
      </c>
      <c r="H4657" t="s">
        <v>4251</v>
      </c>
    </row>
    <row r="4658" spans="1:8" x14ac:dyDescent="0.35">
      <c r="A4658" t="s">
        <v>3368</v>
      </c>
      <c r="B4658" t="s">
        <v>3985</v>
      </c>
      <c r="C4658">
        <v>2</v>
      </c>
      <c r="D4658">
        <v>-308.83199999999999</v>
      </c>
      <c r="E4658" t="s">
        <v>3996</v>
      </c>
      <c r="F4658" t="s">
        <v>4017</v>
      </c>
      <c r="G4658" s="4">
        <v>2</v>
      </c>
      <c r="H4658" t="s">
        <v>4252</v>
      </c>
    </row>
    <row r="4659" spans="1:8" x14ac:dyDescent="0.35">
      <c r="A4659" t="s">
        <v>3368</v>
      </c>
      <c r="B4659" t="s">
        <v>3985</v>
      </c>
      <c r="C4659">
        <v>2</v>
      </c>
      <c r="D4659">
        <v>-306.23399999999998</v>
      </c>
      <c r="E4659" t="s">
        <v>3989</v>
      </c>
      <c r="F4659" t="s">
        <v>4012</v>
      </c>
      <c r="G4659" s="4">
        <v>4</v>
      </c>
      <c r="H4659" t="s">
        <v>4253</v>
      </c>
    </row>
    <row r="4660" spans="1:8" x14ac:dyDescent="0.35">
      <c r="A4660" t="s">
        <v>3368</v>
      </c>
      <c r="B4660" t="s">
        <v>3985</v>
      </c>
      <c r="C4660">
        <v>2</v>
      </c>
      <c r="D4660">
        <v>-299.15300000000002</v>
      </c>
      <c r="E4660" t="s">
        <v>3986</v>
      </c>
      <c r="F4660" t="s">
        <v>3992</v>
      </c>
      <c r="G4660" s="4">
        <v>1</v>
      </c>
      <c r="H4660" t="s">
        <v>4254</v>
      </c>
    </row>
    <row r="4661" spans="1:8" x14ac:dyDescent="0.35">
      <c r="A4661" t="s">
        <v>3368</v>
      </c>
      <c r="B4661" t="s">
        <v>3985</v>
      </c>
      <c r="C4661">
        <v>2</v>
      </c>
      <c r="D4661">
        <v>-296.78800000000001</v>
      </c>
      <c r="E4661" t="s">
        <v>3986</v>
      </c>
      <c r="F4661" t="s">
        <v>3987</v>
      </c>
      <c r="G4661" s="4">
        <v>3</v>
      </c>
      <c r="H4661" t="s">
        <v>4255</v>
      </c>
    </row>
    <row r="4662" spans="1:8" x14ac:dyDescent="0.35">
      <c r="A4662" t="s">
        <v>3368</v>
      </c>
      <c r="B4662" t="s">
        <v>3985</v>
      </c>
      <c r="C4662">
        <v>2</v>
      </c>
      <c r="D4662">
        <v>-294.66699999999997</v>
      </c>
      <c r="E4662" t="s">
        <v>3996</v>
      </c>
      <c r="F4662" t="s">
        <v>3997</v>
      </c>
      <c r="G4662" s="4">
        <v>1</v>
      </c>
      <c r="H4662" t="s">
        <v>386</v>
      </c>
    </row>
    <row r="4663" spans="1:8" x14ac:dyDescent="0.35">
      <c r="A4663" t="s">
        <v>3368</v>
      </c>
      <c r="B4663" t="s">
        <v>3985</v>
      </c>
      <c r="C4663">
        <v>2</v>
      </c>
      <c r="D4663">
        <v>-294.60199999999998</v>
      </c>
      <c r="E4663" t="s">
        <v>3989</v>
      </c>
      <c r="F4663" t="s">
        <v>4012</v>
      </c>
      <c r="G4663" s="4">
        <v>4</v>
      </c>
      <c r="H4663" t="s">
        <v>4256</v>
      </c>
    </row>
    <row r="4664" spans="1:8" x14ac:dyDescent="0.35">
      <c r="A4664" t="s">
        <v>3368</v>
      </c>
      <c r="B4664" t="s">
        <v>3985</v>
      </c>
      <c r="C4664">
        <v>2</v>
      </c>
      <c r="D4664">
        <v>-293.375</v>
      </c>
      <c r="E4664" t="s">
        <v>3989</v>
      </c>
      <c r="F4664" t="s">
        <v>4005</v>
      </c>
      <c r="G4664" s="4">
        <v>2</v>
      </c>
      <c r="H4664" t="s">
        <v>4257</v>
      </c>
    </row>
    <row r="4665" spans="1:8" x14ac:dyDescent="0.35">
      <c r="A4665" t="s">
        <v>3368</v>
      </c>
      <c r="B4665" t="s">
        <v>3985</v>
      </c>
      <c r="C4665">
        <v>2</v>
      </c>
      <c r="D4665">
        <v>-293.207999999999</v>
      </c>
      <c r="E4665" t="s">
        <v>3989</v>
      </c>
      <c r="F4665" t="s">
        <v>3994</v>
      </c>
      <c r="G4665" s="4">
        <v>3</v>
      </c>
      <c r="H4665" t="s">
        <v>4258</v>
      </c>
    </row>
    <row r="4666" spans="1:8" x14ac:dyDescent="0.35">
      <c r="A4666" t="s">
        <v>3368</v>
      </c>
      <c r="B4666" t="s">
        <v>3985</v>
      </c>
      <c r="C4666">
        <v>2</v>
      </c>
      <c r="D4666">
        <v>-290.32400000000001</v>
      </c>
      <c r="E4666" t="s">
        <v>3996</v>
      </c>
      <c r="F4666" t="s">
        <v>4140</v>
      </c>
      <c r="G4666" s="4">
        <v>3</v>
      </c>
      <c r="H4666" t="s">
        <v>4259</v>
      </c>
    </row>
    <row r="4667" spans="1:8" x14ac:dyDescent="0.35">
      <c r="A4667" t="s">
        <v>3368</v>
      </c>
      <c r="B4667" t="s">
        <v>3985</v>
      </c>
      <c r="C4667">
        <v>2</v>
      </c>
      <c r="D4667">
        <v>-286.12900000000002</v>
      </c>
      <c r="E4667" t="s">
        <v>3996</v>
      </c>
      <c r="F4667" t="s">
        <v>4017</v>
      </c>
      <c r="G4667" s="4">
        <v>2</v>
      </c>
      <c r="H4667" t="s">
        <v>4260</v>
      </c>
    </row>
    <row r="4668" spans="1:8" x14ac:dyDescent="0.35">
      <c r="A4668" t="s">
        <v>3368</v>
      </c>
      <c r="B4668" t="s">
        <v>3985</v>
      </c>
      <c r="C4668">
        <v>2</v>
      </c>
      <c r="D4668">
        <v>-284.60199999999998</v>
      </c>
      <c r="E4668" t="s">
        <v>3989</v>
      </c>
      <c r="F4668" t="s">
        <v>4012</v>
      </c>
      <c r="G4668" s="4">
        <v>4</v>
      </c>
      <c r="H4668" t="s">
        <v>4261</v>
      </c>
    </row>
    <row r="4669" spans="1:8" x14ac:dyDescent="0.35">
      <c r="A4669" t="s">
        <v>3368</v>
      </c>
      <c r="B4669" t="s">
        <v>3985</v>
      </c>
      <c r="C4669">
        <v>2</v>
      </c>
      <c r="D4669">
        <v>-284.20999999999998</v>
      </c>
      <c r="E4669" t="s">
        <v>3986</v>
      </c>
      <c r="F4669" t="s">
        <v>3987</v>
      </c>
      <c r="G4669" s="4">
        <v>3</v>
      </c>
      <c r="H4669" t="s">
        <v>4262</v>
      </c>
    </row>
    <row r="4670" spans="1:8" x14ac:dyDescent="0.35">
      <c r="A4670" t="s">
        <v>3368</v>
      </c>
      <c r="B4670" t="s">
        <v>3985</v>
      </c>
      <c r="C4670">
        <v>2</v>
      </c>
      <c r="D4670">
        <v>-283.10899999999998</v>
      </c>
      <c r="E4670" t="s">
        <v>3986</v>
      </c>
      <c r="F4670" t="s">
        <v>3992</v>
      </c>
      <c r="G4670" s="4">
        <v>1</v>
      </c>
      <c r="H4670" t="s">
        <v>4263</v>
      </c>
    </row>
    <row r="4671" spans="1:8" x14ac:dyDescent="0.35">
      <c r="A4671" t="s">
        <v>3368</v>
      </c>
      <c r="B4671" t="s">
        <v>3985</v>
      </c>
      <c r="C4671">
        <v>2</v>
      </c>
      <c r="D4671">
        <v>-278.28800000000001</v>
      </c>
      <c r="E4671" t="s">
        <v>3989</v>
      </c>
      <c r="F4671" t="s">
        <v>3994</v>
      </c>
      <c r="G4671" s="4">
        <v>3</v>
      </c>
      <c r="H4671" t="s">
        <v>4264</v>
      </c>
    </row>
    <row r="4672" spans="1:8" x14ac:dyDescent="0.35">
      <c r="A4672" t="s">
        <v>3368</v>
      </c>
      <c r="B4672" t="s">
        <v>3985</v>
      </c>
      <c r="C4672">
        <v>2</v>
      </c>
      <c r="D4672">
        <v>-275.60899999999998</v>
      </c>
      <c r="E4672" t="s">
        <v>3989</v>
      </c>
      <c r="F4672" t="s">
        <v>4012</v>
      </c>
      <c r="G4672" s="4">
        <v>4</v>
      </c>
      <c r="H4672" t="s">
        <v>4265</v>
      </c>
    </row>
    <row r="4673" spans="1:8" x14ac:dyDescent="0.35">
      <c r="A4673" t="s">
        <v>3368</v>
      </c>
      <c r="B4673" t="s">
        <v>3985</v>
      </c>
      <c r="C4673">
        <v>2</v>
      </c>
      <c r="D4673">
        <v>-273.71499999999997</v>
      </c>
      <c r="E4673" t="s">
        <v>3989</v>
      </c>
      <c r="F4673" t="s">
        <v>4005</v>
      </c>
      <c r="G4673" s="4">
        <v>2</v>
      </c>
      <c r="H4673" t="s">
        <v>4266</v>
      </c>
    </row>
    <row r="4674" spans="1:8" x14ac:dyDescent="0.35">
      <c r="A4674" t="s">
        <v>3368</v>
      </c>
      <c r="B4674" t="s">
        <v>3985</v>
      </c>
      <c r="C4674">
        <v>2</v>
      </c>
      <c r="D4674">
        <v>-258.41800000000001</v>
      </c>
      <c r="E4674" t="s">
        <v>3989</v>
      </c>
      <c r="F4674" t="s">
        <v>4005</v>
      </c>
      <c r="G4674" s="4">
        <v>2</v>
      </c>
      <c r="H4674" t="s">
        <v>4267</v>
      </c>
    </row>
    <row r="4675" spans="1:8" x14ac:dyDescent="0.35">
      <c r="A4675" t="s">
        <v>3368</v>
      </c>
      <c r="B4675" t="s">
        <v>3985</v>
      </c>
      <c r="C4675">
        <v>2</v>
      </c>
      <c r="D4675">
        <v>-253.14400000000001</v>
      </c>
      <c r="E4675" t="s">
        <v>3986</v>
      </c>
      <c r="F4675" t="s">
        <v>3987</v>
      </c>
      <c r="G4675" s="4">
        <v>3</v>
      </c>
      <c r="H4675" t="s">
        <v>4268</v>
      </c>
    </row>
    <row r="4676" spans="1:8" x14ac:dyDescent="0.35">
      <c r="A4676" t="s">
        <v>3368</v>
      </c>
      <c r="B4676" t="s">
        <v>3985</v>
      </c>
      <c r="C4676">
        <v>2</v>
      </c>
      <c r="D4676">
        <v>-251.44099999999901</v>
      </c>
      <c r="E4676" t="s">
        <v>3986</v>
      </c>
      <c r="F4676" t="s">
        <v>3992</v>
      </c>
      <c r="G4676" s="4">
        <v>1</v>
      </c>
      <c r="H4676" t="s">
        <v>4269</v>
      </c>
    </row>
    <row r="4677" spans="1:8" x14ac:dyDescent="0.35">
      <c r="A4677" t="s">
        <v>3368</v>
      </c>
      <c r="B4677" t="s">
        <v>3985</v>
      </c>
      <c r="C4677">
        <v>2</v>
      </c>
      <c r="D4677">
        <v>-246.33099999999999</v>
      </c>
      <c r="E4677" t="s">
        <v>3986</v>
      </c>
      <c r="F4677" t="s">
        <v>4015</v>
      </c>
      <c r="G4677" s="4">
        <v>2</v>
      </c>
      <c r="H4677" t="s">
        <v>386</v>
      </c>
    </row>
    <row r="4678" spans="1:8" x14ac:dyDescent="0.35">
      <c r="A4678" t="s">
        <v>3368</v>
      </c>
      <c r="B4678" t="s">
        <v>3985</v>
      </c>
      <c r="C4678">
        <v>2</v>
      </c>
      <c r="D4678">
        <v>-245.762</v>
      </c>
      <c r="E4678" t="s">
        <v>3989</v>
      </c>
      <c r="F4678" t="s">
        <v>4012</v>
      </c>
      <c r="G4678" s="4">
        <v>4</v>
      </c>
      <c r="H4678" t="s">
        <v>4270</v>
      </c>
    </row>
    <row r="4679" spans="1:8" x14ac:dyDescent="0.35">
      <c r="A4679" t="s">
        <v>3368</v>
      </c>
      <c r="B4679" t="s">
        <v>3985</v>
      </c>
      <c r="C4679">
        <v>2</v>
      </c>
      <c r="D4679">
        <v>-244.30699999999999</v>
      </c>
      <c r="E4679" t="s">
        <v>3989</v>
      </c>
      <c r="F4679" t="s">
        <v>3994</v>
      </c>
      <c r="G4679" s="4">
        <v>3</v>
      </c>
      <c r="H4679" t="s">
        <v>4271</v>
      </c>
    </row>
    <row r="4680" spans="1:8" x14ac:dyDescent="0.35">
      <c r="A4680" t="s">
        <v>3368</v>
      </c>
      <c r="B4680" t="s">
        <v>3985</v>
      </c>
      <c r="C4680">
        <v>2</v>
      </c>
      <c r="D4680">
        <v>-239.762</v>
      </c>
      <c r="E4680" t="s">
        <v>3996</v>
      </c>
      <c r="F4680" t="s">
        <v>3999</v>
      </c>
      <c r="G4680" s="4">
        <v>4</v>
      </c>
      <c r="H4680" t="s">
        <v>4272</v>
      </c>
    </row>
    <row r="4681" spans="1:8" x14ac:dyDescent="0.35">
      <c r="A4681" t="s">
        <v>3368</v>
      </c>
      <c r="B4681" t="s">
        <v>3985</v>
      </c>
      <c r="C4681">
        <v>2</v>
      </c>
      <c r="D4681">
        <v>-235.755</v>
      </c>
      <c r="E4681" t="s">
        <v>3986</v>
      </c>
      <c r="F4681" t="s">
        <v>4003</v>
      </c>
      <c r="G4681" s="4">
        <v>4</v>
      </c>
      <c r="H4681" t="s">
        <v>4273</v>
      </c>
    </row>
    <row r="4682" spans="1:8" x14ac:dyDescent="0.35">
      <c r="A4682" t="s">
        <v>3368</v>
      </c>
      <c r="B4682" t="s">
        <v>3985</v>
      </c>
      <c r="C4682">
        <v>2</v>
      </c>
      <c r="D4682">
        <v>-233.768</v>
      </c>
      <c r="E4682" t="s">
        <v>3986</v>
      </c>
      <c r="F4682" t="s">
        <v>3987</v>
      </c>
      <c r="G4682" s="4">
        <v>3</v>
      </c>
      <c r="H4682" t="s">
        <v>4274</v>
      </c>
    </row>
    <row r="4683" spans="1:8" x14ac:dyDescent="0.35">
      <c r="A4683" t="s">
        <v>3368</v>
      </c>
      <c r="B4683" t="s">
        <v>3985</v>
      </c>
      <c r="C4683">
        <v>2</v>
      </c>
      <c r="D4683">
        <v>-232.72499999999999</v>
      </c>
      <c r="E4683" t="s">
        <v>3996</v>
      </c>
      <c r="F4683" t="s">
        <v>3999</v>
      </c>
      <c r="G4683" s="4">
        <v>4</v>
      </c>
      <c r="H4683" t="s">
        <v>4275</v>
      </c>
    </row>
    <row r="4684" spans="1:8" x14ac:dyDescent="0.35">
      <c r="A4684" t="s">
        <v>3368</v>
      </c>
      <c r="B4684" t="s">
        <v>3985</v>
      </c>
      <c r="C4684">
        <v>2</v>
      </c>
      <c r="D4684">
        <v>-230.96599999999901</v>
      </c>
      <c r="E4684" t="s">
        <v>3989</v>
      </c>
      <c r="F4684" t="s">
        <v>3990</v>
      </c>
      <c r="G4684" s="4">
        <v>1</v>
      </c>
      <c r="H4684" t="s">
        <v>3237</v>
      </c>
    </row>
    <row r="4685" spans="1:8" x14ac:dyDescent="0.35">
      <c r="A4685" t="s">
        <v>3368</v>
      </c>
      <c r="B4685" t="s">
        <v>3985</v>
      </c>
      <c r="C4685">
        <v>2</v>
      </c>
      <c r="D4685">
        <v>-230.90299999999999</v>
      </c>
      <c r="E4685" t="s">
        <v>3986</v>
      </c>
      <c r="F4685" t="s">
        <v>3987</v>
      </c>
      <c r="G4685" s="4">
        <v>3</v>
      </c>
      <c r="H4685" t="s">
        <v>4276</v>
      </c>
    </row>
    <row r="4686" spans="1:8" x14ac:dyDescent="0.35">
      <c r="A4686" t="s">
        <v>3368</v>
      </c>
      <c r="B4686" t="s">
        <v>3985</v>
      </c>
      <c r="C4686">
        <v>2</v>
      </c>
      <c r="D4686">
        <v>-225.404</v>
      </c>
      <c r="E4686" t="s">
        <v>3989</v>
      </c>
      <c r="F4686" t="s">
        <v>4005</v>
      </c>
      <c r="G4686" s="4">
        <v>2</v>
      </c>
      <c r="H4686" t="s">
        <v>4277</v>
      </c>
    </row>
    <row r="4687" spans="1:8" x14ac:dyDescent="0.35">
      <c r="A4687" t="s">
        <v>3368</v>
      </c>
      <c r="B4687" t="s">
        <v>3985</v>
      </c>
      <c r="C4687">
        <v>2</v>
      </c>
      <c r="D4687">
        <v>-223.34200000000001</v>
      </c>
      <c r="E4687" t="s">
        <v>3989</v>
      </c>
      <c r="F4687" t="s">
        <v>4005</v>
      </c>
      <c r="G4687" s="4">
        <v>2</v>
      </c>
      <c r="H4687" t="s">
        <v>4278</v>
      </c>
    </row>
    <row r="4688" spans="1:8" x14ac:dyDescent="0.35">
      <c r="A4688" t="s">
        <v>3368</v>
      </c>
      <c r="B4688" t="s">
        <v>3985</v>
      </c>
      <c r="C4688">
        <v>2</v>
      </c>
      <c r="D4688">
        <v>-217.80799999999999</v>
      </c>
      <c r="E4688" t="s">
        <v>3986</v>
      </c>
      <c r="F4688" t="s">
        <v>3987</v>
      </c>
      <c r="G4688" s="4">
        <v>3</v>
      </c>
      <c r="H4688" t="s">
        <v>4279</v>
      </c>
    </row>
    <row r="4689" spans="1:8" x14ac:dyDescent="0.35">
      <c r="A4689" t="s">
        <v>3368</v>
      </c>
      <c r="B4689" t="s">
        <v>3985</v>
      </c>
      <c r="C4689">
        <v>2</v>
      </c>
      <c r="D4689">
        <v>-213.965</v>
      </c>
      <c r="E4689" t="s">
        <v>3989</v>
      </c>
      <c r="F4689" t="s">
        <v>4005</v>
      </c>
      <c r="G4689" s="4">
        <v>2</v>
      </c>
      <c r="H4689" t="s">
        <v>4280</v>
      </c>
    </row>
    <row r="4690" spans="1:8" x14ac:dyDescent="0.35">
      <c r="A4690" t="s">
        <v>3368</v>
      </c>
      <c r="B4690" t="s">
        <v>3985</v>
      </c>
      <c r="C4690">
        <v>2</v>
      </c>
      <c r="D4690">
        <v>-208.17500000000001</v>
      </c>
      <c r="E4690" t="s">
        <v>3986</v>
      </c>
      <c r="F4690" t="s">
        <v>3992</v>
      </c>
      <c r="G4690" s="4">
        <v>1</v>
      </c>
      <c r="H4690" t="s">
        <v>4281</v>
      </c>
    </row>
    <row r="4691" spans="1:8" x14ac:dyDescent="0.35">
      <c r="A4691" t="s">
        <v>3368</v>
      </c>
      <c r="B4691" t="s">
        <v>3985</v>
      </c>
      <c r="C4691">
        <v>2</v>
      </c>
      <c r="D4691">
        <v>-207.29</v>
      </c>
      <c r="E4691" t="s">
        <v>3989</v>
      </c>
      <c r="F4691" t="s">
        <v>4012</v>
      </c>
      <c r="G4691" s="4">
        <v>4</v>
      </c>
      <c r="H4691" t="s">
        <v>4282</v>
      </c>
    </row>
    <row r="4692" spans="1:8" x14ac:dyDescent="0.35">
      <c r="A4692" t="s">
        <v>3368</v>
      </c>
      <c r="B4692" t="s">
        <v>3985</v>
      </c>
      <c r="C4692">
        <v>2</v>
      </c>
      <c r="D4692">
        <v>-197.96</v>
      </c>
      <c r="E4692" t="s">
        <v>3986</v>
      </c>
      <c r="F4692" t="s">
        <v>4015</v>
      </c>
      <c r="G4692" s="4">
        <v>2</v>
      </c>
      <c r="H4692" t="s">
        <v>4283</v>
      </c>
    </row>
    <row r="4693" spans="1:8" x14ac:dyDescent="0.35">
      <c r="A4693" t="s">
        <v>3368</v>
      </c>
      <c r="B4693" t="s">
        <v>3985</v>
      </c>
      <c r="C4693">
        <v>2</v>
      </c>
      <c r="D4693">
        <v>-194.114</v>
      </c>
      <c r="E4693" t="s">
        <v>3989</v>
      </c>
      <c r="F4693" t="s">
        <v>4012</v>
      </c>
      <c r="G4693" s="4">
        <v>4</v>
      </c>
      <c r="H4693" t="s">
        <v>4284</v>
      </c>
    </row>
    <row r="4694" spans="1:8" x14ac:dyDescent="0.35">
      <c r="A4694" t="s">
        <v>3368</v>
      </c>
      <c r="B4694" t="s">
        <v>3985</v>
      </c>
      <c r="C4694">
        <v>2</v>
      </c>
      <c r="D4694">
        <v>-189.75200000000001</v>
      </c>
      <c r="E4694" t="s">
        <v>3986</v>
      </c>
      <c r="F4694" t="s">
        <v>3987</v>
      </c>
      <c r="G4694" s="4">
        <v>3</v>
      </c>
      <c r="H4694" t="s">
        <v>4285</v>
      </c>
    </row>
    <row r="4695" spans="1:8" x14ac:dyDescent="0.35">
      <c r="A4695" t="s">
        <v>3368</v>
      </c>
      <c r="B4695" t="s">
        <v>3985</v>
      </c>
      <c r="C4695">
        <v>2</v>
      </c>
      <c r="D4695">
        <v>-185.16099999999901</v>
      </c>
      <c r="E4695" t="s">
        <v>3986</v>
      </c>
      <c r="F4695" t="s">
        <v>3987</v>
      </c>
      <c r="G4695" s="4">
        <v>3</v>
      </c>
      <c r="H4695" t="s">
        <v>4286</v>
      </c>
    </row>
    <row r="4696" spans="1:8" x14ac:dyDescent="0.35">
      <c r="A4696" t="s">
        <v>3368</v>
      </c>
      <c r="B4696" t="s">
        <v>3985</v>
      </c>
      <c r="C4696">
        <v>2</v>
      </c>
      <c r="D4696">
        <v>-183.99199999999999</v>
      </c>
      <c r="E4696" t="s">
        <v>3986</v>
      </c>
      <c r="F4696" t="s">
        <v>3992</v>
      </c>
      <c r="G4696" s="4">
        <v>1</v>
      </c>
      <c r="H4696" t="s">
        <v>4287</v>
      </c>
    </row>
    <row r="4697" spans="1:8" x14ac:dyDescent="0.35">
      <c r="A4697" t="s">
        <v>3368</v>
      </c>
      <c r="B4697" t="s">
        <v>3985</v>
      </c>
      <c r="C4697">
        <v>2</v>
      </c>
      <c r="D4697">
        <v>-183.20599999999999</v>
      </c>
      <c r="E4697" t="s">
        <v>3986</v>
      </c>
      <c r="F4697" t="s">
        <v>4003</v>
      </c>
      <c r="G4697" s="4">
        <v>4</v>
      </c>
      <c r="H4697" t="s">
        <v>4288</v>
      </c>
    </row>
    <row r="4698" spans="1:8" x14ac:dyDescent="0.35">
      <c r="A4698" t="s">
        <v>3368</v>
      </c>
      <c r="B4698" t="s">
        <v>3985</v>
      </c>
      <c r="C4698">
        <v>2</v>
      </c>
      <c r="D4698">
        <v>-182.06099999999901</v>
      </c>
      <c r="E4698" t="s">
        <v>3989</v>
      </c>
      <c r="F4698" t="s">
        <v>4005</v>
      </c>
      <c r="G4698" s="4">
        <v>2</v>
      </c>
      <c r="H4698" t="s">
        <v>4289</v>
      </c>
    </row>
    <row r="4699" spans="1:8" x14ac:dyDescent="0.35">
      <c r="A4699" t="s">
        <v>3368</v>
      </c>
      <c r="B4699" t="s">
        <v>3985</v>
      </c>
      <c r="C4699">
        <v>2</v>
      </c>
      <c r="D4699">
        <v>-177.702</v>
      </c>
      <c r="E4699" t="s">
        <v>3989</v>
      </c>
      <c r="F4699" t="s">
        <v>3990</v>
      </c>
      <c r="G4699" s="4">
        <v>1</v>
      </c>
      <c r="H4699" t="s">
        <v>4290</v>
      </c>
    </row>
    <row r="4700" spans="1:8" x14ac:dyDescent="0.35">
      <c r="A4700" t="s">
        <v>3368</v>
      </c>
      <c r="B4700" t="s">
        <v>3985</v>
      </c>
      <c r="C4700">
        <v>2</v>
      </c>
      <c r="D4700">
        <v>-170.69</v>
      </c>
      <c r="E4700" t="s">
        <v>3989</v>
      </c>
      <c r="F4700" t="s">
        <v>4012</v>
      </c>
      <c r="G4700" s="4">
        <v>4</v>
      </c>
      <c r="H4700" t="s">
        <v>4291</v>
      </c>
    </row>
    <row r="4701" spans="1:8" x14ac:dyDescent="0.35">
      <c r="A4701" t="s">
        <v>3368</v>
      </c>
      <c r="B4701" t="s">
        <v>3985</v>
      </c>
      <c r="C4701">
        <v>2</v>
      </c>
      <c r="D4701">
        <v>-169.09399999999999</v>
      </c>
      <c r="E4701" t="s">
        <v>3986</v>
      </c>
      <c r="F4701" t="s">
        <v>3992</v>
      </c>
      <c r="G4701" s="4">
        <v>1</v>
      </c>
      <c r="H4701" t="s">
        <v>4292</v>
      </c>
    </row>
    <row r="4702" spans="1:8" x14ac:dyDescent="0.35">
      <c r="A4702" t="s">
        <v>3368</v>
      </c>
      <c r="B4702" t="s">
        <v>3985</v>
      </c>
      <c r="C4702">
        <v>2</v>
      </c>
      <c r="D4702">
        <v>-167.93299999999999</v>
      </c>
      <c r="E4702" t="s">
        <v>3989</v>
      </c>
      <c r="F4702" t="s">
        <v>4005</v>
      </c>
      <c r="G4702" s="4">
        <v>2</v>
      </c>
      <c r="H4702" t="s">
        <v>222</v>
      </c>
    </row>
    <row r="4703" spans="1:8" x14ac:dyDescent="0.35">
      <c r="A4703" t="s">
        <v>3368</v>
      </c>
      <c r="B4703" t="s">
        <v>3985</v>
      </c>
      <c r="C4703">
        <v>2</v>
      </c>
      <c r="D4703">
        <v>-156.483</v>
      </c>
      <c r="E4703" t="s">
        <v>3986</v>
      </c>
      <c r="F4703" t="s">
        <v>4003</v>
      </c>
      <c r="G4703" s="4">
        <v>4</v>
      </c>
      <c r="H4703" t="s">
        <v>4293</v>
      </c>
    </row>
    <row r="4704" spans="1:8" x14ac:dyDescent="0.35">
      <c r="A4704" t="s">
        <v>3368</v>
      </c>
      <c r="B4704" t="s">
        <v>3985</v>
      </c>
      <c r="C4704">
        <v>2</v>
      </c>
      <c r="D4704">
        <v>-151.78299999999999</v>
      </c>
      <c r="E4704" t="s">
        <v>3986</v>
      </c>
      <c r="F4704" t="s">
        <v>4015</v>
      </c>
      <c r="G4704" s="4">
        <v>2</v>
      </c>
      <c r="H4704" t="s">
        <v>4294</v>
      </c>
    </row>
    <row r="4705" spans="1:8" x14ac:dyDescent="0.35">
      <c r="A4705" t="s">
        <v>3368</v>
      </c>
      <c r="B4705" t="s">
        <v>3985</v>
      </c>
      <c r="C4705">
        <v>2</v>
      </c>
      <c r="D4705">
        <v>-148.02099999999999</v>
      </c>
      <c r="E4705" t="s">
        <v>3986</v>
      </c>
      <c r="F4705" t="s">
        <v>3992</v>
      </c>
      <c r="G4705" s="4">
        <v>1</v>
      </c>
      <c r="H4705" t="s">
        <v>4295</v>
      </c>
    </row>
    <row r="4706" spans="1:8" x14ac:dyDescent="0.35">
      <c r="A4706" t="s">
        <v>3368</v>
      </c>
      <c r="B4706" t="s">
        <v>3985</v>
      </c>
      <c r="C4706">
        <v>2</v>
      </c>
      <c r="D4706">
        <v>-143.196</v>
      </c>
      <c r="E4706" t="s">
        <v>3986</v>
      </c>
      <c r="F4706" t="s">
        <v>3987</v>
      </c>
      <c r="G4706" s="4">
        <v>3</v>
      </c>
      <c r="H4706" t="s">
        <v>4296</v>
      </c>
    </row>
    <row r="4707" spans="1:8" x14ac:dyDescent="0.35">
      <c r="A4707" t="s">
        <v>3368</v>
      </c>
      <c r="B4707" t="s">
        <v>3985</v>
      </c>
      <c r="C4707">
        <v>2</v>
      </c>
      <c r="D4707">
        <v>-140.57</v>
      </c>
      <c r="E4707" t="s">
        <v>3989</v>
      </c>
      <c r="F4707" t="s">
        <v>4005</v>
      </c>
      <c r="G4707" s="4">
        <v>2</v>
      </c>
      <c r="H4707" t="s">
        <v>4297</v>
      </c>
    </row>
    <row r="4708" spans="1:8" x14ac:dyDescent="0.35">
      <c r="A4708" t="s">
        <v>3368</v>
      </c>
      <c r="B4708" t="s">
        <v>3985</v>
      </c>
      <c r="C4708">
        <v>2</v>
      </c>
      <c r="D4708">
        <v>-140.52699999999999</v>
      </c>
      <c r="E4708" t="s">
        <v>3986</v>
      </c>
      <c r="F4708" t="s">
        <v>3987</v>
      </c>
      <c r="G4708" s="4">
        <v>3</v>
      </c>
      <c r="H4708" t="s">
        <v>4298</v>
      </c>
    </row>
    <row r="4709" spans="1:8" x14ac:dyDescent="0.35">
      <c r="A4709" t="s">
        <v>3368</v>
      </c>
      <c r="B4709" t="s">
        <v>3985</v>
      </c>
      <c r="C4709">
        <v>2</v>
      </c>
      <c r="D4709">
        <v>-137.203</v>
      </c>
      <c r="E4709" t="s">
        <v>3986</v>
      </c>
      <c r="F4709" t="s">
        <v>4003</v>
      </c>
      <c r="G4709" s="4">
        <v>4</v>
      </c>
      <c r="H4709" t="s">
        <v>4299</v>
      </c>
    </row>
    <row r="4710" spans="1:8" x14ac:dyDescent="0.35">
      <c r="A4710" t="s">
        <v>3368</v>
      </c>
      <c r="B4710" t="s">
        <v>3985</v>
      </c>
      <c r="C4710">
        <v>2</v>
      </c>
      <c r="D4710">
        <v>-134.52699999999999</v>
      </c>
      <c r="E4710" t="s">
        <v>3986</v>
      </c>
      <c r="F4710" t="s">
        <v>3987</v>
      </c>
      <c r="G4710" s="4">
        <v>3</v>
      </c>
      <c r="H4710" t="s">
        <v>4300</v>
      </c>
    </row>
    <row r="4711" spans="1:8" x14ac:dyDescent="0.35">
      <c r="A4711" t="s">
        <v>3368</v>
      </c>
      <c r="B4711" t="s">
        <v>3985</v>
      </c>
      <c r="C4711">
        <v>2</v>
      </c>
      <c r="D4711">
        <v>-133.43700000000001</v>
      </c>
      <c r="E4711" t="s">
        <v>3989</v>
      </c>
      <c r="F4711" t="s">
        <v>3990</v>
      </c>
      <c r="G4711" s="4">
        <v>1</v>
      </c>
      <c r="H4711" t="s">
        <v>4301</v>
      </c>
    </row>
    <row r="4712" spans="1:8" x14ac:dyDescent="0.35">
      <c r="A4712" t="s">
        <v>3368</v>
      </c>
      <c r="B4712" t="s">
        <v>3985</v>
      </c>
      <c r="C4712">
        <v>2</v>
      </c>
      <c r="D4712">
        <v>-130.983</v>
      </c>
      <c r="E4712" t="s">
        <v>3986</v>
      </c>
      <c r="F4712" t="s">
        <v>3987</v>
      </c>
      <c r="G4712" s="4">
        <v>3</v>
      </c>
      <c r="H4712" t="s">
        <v>4302</v>
      </c>
    </row>
    <row r="4713" spans="1:8" x14ac:dyDescent="0.35">
      <c r="A4713" t="s">
        <v>3368</v>
      </c>
      <c r="B4713" t="s">
        <v>3985</v>
      </c>
      <c r="C4713">
        <v>2</v>
      </c>
      <c r="D4713">
        <v>-128.60499999999999</v>
      </c>
      <c r="E4713" t="s">
        <v>3986</v>
      </c>
      <c r="F4713" t="s">
        <v>4015</v>
      </c>
      <c r="G4713" s="4">
        <v>2</v>
      </c>
      <c r="H4713" t="s">
        <v>4303</v>
      </c>
    </row>
    <row r="4714" spans="1:8" x14ac:dyDescent="0.35">
      <c r="A4714" t="s">
        <v>3368</v>
      </c>
      <c r="B4714" t="s">
        <v>3985</v>
      </c>
      <c r="C4714">
        <v>2</v>
      </c>
      <c r="D4714">
        <v>-125.81699999999999</v>
      </c>
      <c r="E4714" t="s">
        <v>3989</v>
      </c>
      <c r="F4714" t="s">
        <v>4005</v>
      </c>
      <c r="G4714" s="4">
        <v>2</v>
      </c>
      <c r="H4714" t="s">
        <v>4304</v>
      </c>
    </row>
    <row r="4715" spans="1:8" x14ac:dyDescent="0.35">
      <c r="A4715" t="s">
        <v>3368</v>
      </c>
      <c r="B4715" t="s">
        <v>3985</v>
      </c>
      <c r="C4715">
        <v>2</v>
      </c>
      <c r="D4715">
        <v>-124.249</v>
      </c>
      <c r="E4715" t="s">
        <v>3989</v>
      </c>
      <c r="F4715" t="s">
        <v>4005</v>
      </c>
      <c r="G4715" s="4">
        <v>2</v>
      </c>
      <c r="H4715" t="s">
        <v>140</v>
      </c>
    </row>
    <row r="4716" spans="1:8" x14ac:dyDescent="0.35">
      <c r="A4716" t="s">
        <v>3368</v>
      </c>
      <c r="B4716" t="s">
        <v>3985</v>
      </c>
      <c r="C4716">
        <v>2</v>
      </c>
      <c r="D4716">
        <v>-123.715</v>
      </c>
      <c r="E4716" t="s">
        <v>3986</v>
      </c>
      <c r="F4716" t="s">
        <v>4003</v>
      </c>
      <c r="G4716" s="4">
        <v>4</v>
      </c>
      <c r="H4716" t="s">
        <v>4305</v>
      </c>
    </row>
    <row r="4717" spans="1:8" x14ac:dyDescent="0.35">
      <c r="A4717" t="s">
        <v>3368</v>
      </c>
      <c r="B4717" t="s">
        <v>3985</v>
      </c>
      <c r="C4717">
        <v>2</v>
      </c>
      <c r="D4717">
        <v>-118.42299999999901</v>
      </c>
      <c r="E4717" t="s">
        <v>3989</v>
      </c>
      <c r="F4717" t="s">
        <v>3994</v>
      </c>
      <c r="G4717" s="4">
        <v>3</v>
      </c>
      <c r="H4717" t="s">
        <v>1517</v>
      </c>
    </row>
    <row r="4718" spans="1:8" x14ac:dyDescent="0.35">
      <c r="A4718" t="s">
        <v>3368</v>
      </c>
      <c r="B4718" t="s">
        <v>3985</v>
      </c>
      <c r="C4718">
        <v>2</v>
      </c>
      <c r="D4718">
        <v>-116.024</v>
      </c>
      <c r="E4718" t="s">
        <v>3989</v>
      </c>
      <c r="F4718" t="s">
        <v>4012</v>
      </c>
      <c r="G4718" s="4">
        <v>4</v>
      </c>
      <c r="H4718" t="s">
        <v>4306</v>
      </c>
    </row>
    <row r="4719" spans="1:8" x14ac:dyDescent="0.35">
      <c r="A4719" t="s">
        <v>3368</v>
      </c>
      <c r="B4719" t="s">
        <v>3985</v>
      </c>
      <c r="C4719">
        <v>2</v>
      </c>
      <c r="D4719">
        <v>-111.96899999999999</v>
      </c>
      <c r="E4719" t="s">
        <v>3986</v>
      </c>
      <c r="F4719" t="s">
        <v>3992</v>
      </c>
      <c r="G4719" s="4">
        <v>1</v>
      </c>
      <c r="H4719" t="s">
        <v>4307</v>
      </c>
    </row>
    <row r="4720" spans="1:8" x14ac:dyDescent="0.35">
      <c r="A4720" t="s">
        <v>3368</v>
      </c>
      <c r="B4720" t="s">
        <v>3985</v>
      </c>
      <c r="C4720">
        <v>2</v>
      </c>
      <c r="D4720">
        <v>-107.875</v>
      </c>
      <c r="E4720" t="s">
        <v>3989</v>
      </c>
      <c r="F4720" t="s">
        <v>4012</v>
      </c>
      <c r="G4720" s="4">
        <v>4</v>
      </c>
      <c r="H4720" t="s">
        <v>222</v>
      </c>
    </row>
    <row r="4721" spans="1:8" x14ac:dyDescent="0.35">
      <c r="A4721" t="s">
        <v>3368</v>
      </c>
      <c r="B4721" t="s">
        <v>3985</v>
      </c>
      <c r="C4721">
        <v>2</v>
      </c>
      <c r="D4721">
        <v>-104.827</v>
      </c>
      <c r="E4721" t="s">
        <v>3986</v>
      </c>
      <c r="F4721" t="s">
        <v>4003</v>
      </c>
      <c r="G4721" s="4">
        <v>4</v>
      </c>
      <c r="H4721" t="s">
        <v>4308</v>
      </c>
    </row>
    <row r="4722" spans="1:8" x14ac:dyDescent="0.35">
      <c r="A4722" t="s">
        <v>3368</v>
      </c>
      <c r="B4722" t="s">
        <v>3985</v>
      </c>
      <c r="C4722">
        <v>2</v>
      </c>
      <c r="D4722">
        <v>-102.67700000000001</v>
      </c>
      <c r="E4722" t="s">
        <v>3989</v>
      </c>
      <c r="F4722" t="s">
        <v>3994</v>
      </c>
      <c r="G4722" s="4">
        <v>3</v>
      </c>
      <c r="H4722" t="s">
        <v>4309</v>
      </c>
    </row>
    <row r="4723" spans="1:8" x14ac:dyDescent="0.35">
      <c r="A4723" t="s">
        <v>3368</v>
      </c>
      <c r="B4723" t="s">
        <v>3985</v>
      </c>
      <c r="C4723">
        <v>2</v>
      </c>
      <c r="D4723">
        <v>-102.622999999999</v>
      </c>
      <c r="E4723" t="s">
        <v>3986</v>
      </c>
      <c r="F4723" t="s">
        <v>4015</v>
      </c>
      <c r="G4723" s="4">
        <v>2</v>
      </c>
      <c r="H4723" t="s">
        <v>4310</v>
      </c>
    </row>
    <row r="4724" spans="1:8" x14ac:dyDescent="0.35">
      <c r="A4724" t="s">
        <v>3368</v>
      </c>
      <c r="B4724" t="s">
        <v>3985</v>
      </c>
      <c r="C4724">
        <v>2</v>
      </c>
      <c r="D4724">
        <v>-98.034999999999997</v>
      </c>
      <c r="E4724" t="s">
        <v>3986</v>
      </c>
      <c r="F4724" t="s">
        <v>3992</v>
      </c>
      <c r="G4724" s="4">
        <v>1</v>
      </c>
      <c r="H4724" t="s">
        <v>4311</v>
      </c>
    </row>
    <row r="4725" spans="1:8" x14ac:dyDescent="0.35">
      <c r="A4725" t="s">
        <v>3368</v>
      </c>
      <c r="B4725" t="s">
        <v>3985</v>
      </c>
      <c r="C4725">
        <v>2</v>
      </c>
      <c r="D4725">
        <v>-96.575000000000003</v>
      </c>
      <c r="E4725" t="s">
        <v>3986</v>
      </c>
      <c r="F4725" t="s">
        <v>3987</v>
      </c>
      <c r="G4725" s="4">
        <v>3</v>
      </c>
      <c r="H4725" t="s">
        <v>4312</v>
      </c>
    </row>
    <row r="4726" spans="1:8" x14ac:dyDescent="0.35">
      <c r="A4726" t="s">
        <v>3368</v>
      </c>
      <c r="B4726" t="s">
        <v>3985</v>
      </c>
      <c r="C4726">
        <v>2</v>
      </c>
      <c r="D4726">
        <v>-88.043999999999997</v>
      </c>
      <c r="E4726" t="s">
        <v>3986</v>
      </c>
      <c r="F4726" t="s">
        <v>3992</v>
      </c>
      <c r="G4726" s="4">
        <v>1</v>
      </c>
      <c r="H4726" t="s">
        <v>4313</v>
      </c>
    </row>
    <row r="4727" spans="1:8" x14ac:dyDescent="0.35">
      <c r="A4727" t="s">
        <v>3368</v>
      </c>
      <c r="B4727" t="s">
        <v>3985</v>
      </c>
      <c r="C4727">
        <v>2</v>
      </c>
      <c r="D4727">
        <v>-77.861999999999995</v>
      </c>
      <c r="E4727" t="s">
        <v>3986</v>
      </c>
      <c r="F4727" t="s">
        <v>3992</v>
      </c>
      <c r="G4727" s="4">
        <v>1</v>
      </c>
      <c r="H4727" t="s">
        <v>4314</v>
      </c>
    </row>
    <row r="4728" spans="1:8" x14ac:dyDescent="0.35">
      <c r="A4728" t="s">
        <v>3368</v>
      </c>
      <c r="B4728" t="s">
        <v>3985</v>
      </c>
      <c r="C4728">
        <v>2</v>
      </c>
      <c r="D4728">
        <v>-72.941999999999993</v>
      </c>
      <c r="E4728" t="s">
        <v>3989</v>
      </c>
      <c r="F4728" t="s">
        <v>4012</v>
      </c>
      <c r="G4728" s="4">
        <v>4</v>
      </c>
      <c r="H4728" t="s">
        <v>4315</v>
      </c>
    </row>
    <row r="4729" spans="1:8" x14ac:dyDescent="0.35">
      <c r="A4729" t="s">
        <v>3368</v>
      </c>
      <c r="B4729" t="s">
        <v>3985</v>
      </c>
      <c r="C4729">
        <v>2</v>
      </c>
      <c r="D4729">
        <v>-72.822000000000003</v>
      </c>
      <c r="E4729" t="s">
        <v>3986</v>
      </c>
      <c r="F4729" t="s">
        <v>4003</v>
      </c>
      <c r="G4729" s="4">
        <v>4</v>
      </c>
      <c r="H4729" t="s">
        <v>4316</v>
      </c>
    </row>
    <row r="4730" spans="1:8" x14ac:dyDescent="0.35">
      <c r="A4730" t="s">
        <v>3368</v>
      </c>
      <c r="B4730" t="s">
        <v>3985</v>
      </c>
      <c r="C4730">
        <v>2</v>
      </c>
      <c r="D4730">
        <v>-63.011000000000003</v>
      </c>
      <c r="E4730" t="s">
        <v>3986</v>
      </c>
      <c r="F4730" t="s">
        <v>3992</v>
      </c>
      <c r="G4730" s="4">
        <v>1</v>
      </c>
      <c r="H4730" t="s">
        <v>4317</v>
      </c>
    </row>
    <row r="4731" spans="1:8" x14ac:dyDescent="0.35">
      <c r="A4731" t="s">
        <v>3368</v>
      </c>
      <c r="B4731" t="s">
        <v>3985</v>
      </c>
      <c r="C4731">
        <v>2</v>
      </c>
      <c r="D4731">
        <v>-59.801000000000002</v>
      </c>
      <c r="E4731" t="s">
        <v>3989</v>
      </c>
      <c r="F4731" t="s">
        <v>3994</v>
      </c>
      <c r="G4731" s="4">
        <v>3</v>
      </c>
      <c r="H4731" t="s">
        <v>4318</v>
      </c>
    </row>
    <row r="4732" spans="1:8" x14ac:dyDescent="0.35">
      <c r="A4732" t="s">
        <v>3368</v>
      </c>
      <c r="B4732" t="s">
        <v>3985</v>
      </c>
      <c r="C4732">
        <v>2</v>
      </c>
      <c r="D4732">
        <v>-59.512999999999998</v>
      </c>
      <c r="E4732" t="s">
        <v>3986</v>
      </c>
      <c r="F4732" t="s">
        <v>4015</v>
      </c>
      <c r="G4732" s="4">
        <v>2</v>
      </c>
      <c r="H4732" t="s">
        <v>4319</v>
      </c>
    </row>
    <row r="4733" spans="1:8" x14ac:dyDescent="0.35">
      <c r="A4733" t="s">
        <v>3368</v>
      </c>
      <c r="B4733" t="s">
        <v>3985</v>
      </c>
      <c r="C4733">
        <v>2</v>
      </c>
      <c r="D4733">
        <v>-56.350999999999999</v>
      </c>
      <c r="E4733" t="s">
        <v>3986</v>
      </c>
      <c r="F4733" t="s">
        <v>3987</v>
      </c>
      <c r="G4733" s="4">
        <v>3</v>
      </c>
      <c r="H4733" t="s">
        <v>4320</v>
      </c>
    </row>
    <row r="4734" spans="1:8" x14ac:dyDescent="0.35">
      <c r="A4734" t="s">
        <v>3368</v>
      </c>
      <c r="B4734" t="s">
        <v>3985</v>
      </c>
      <c r="C4734">
        <v>2</v>
      </c>
      <c r="D4734">
        <v>-53.14</v>
      </c>
      <c r="E4734" t="s">
        <v>3986</v>
      </c>
      <c r="F4734" t="s">
        <v>3992</v>
      </c>
      <c r="G4734" s="4">
        <v>1</v>
      </c>
      <c r="H4734" t="s">
        <v>4321</v>
      </c>
    </row>
    <row r="4735" spans="1:8" x14ac:dyDescent="0.35">
      <c r="A4735" t="s">
        <v>3368</v>
      </c>
      <c r="B4735" t="s">
        <v>3985</v>
      </c>
      <c r="C4735">
        <v>2</v>
      </c>
      <c r="D4735">
        <v>-49.725999999999999</v>
      </c>
      <c r="E4735" t="s">
        <v>3986</v>
      </c>
      <c r="F4735" t="s">
        <v>4003</v>
      </c>
      <c r="G4735" s="4">
        <v>4</v>
      </c>
      <c r="H4735" t="s">
        <v>422</v>
      </c>
    </row>
    <row r="4736" spans="1:8" x14ac:dyDescent="0.35">
      <c r="A4736" t="s">
        <v>3368</v>
      </c>
      <c r="B4736" t="s">
        <v>3985</v>
      </c>
      <c r="C4736">
        <v>2</v>
      </c>
      <c r="D4736">
        <v>-47.843000000000004</v>
      </c>
      <c r="E4736" t="s">
        <v>3989</v>
      </c>
      <c r="F4736" t="s">
        <v>3994</v>
      </c>
      <c r="G4736" s="4">
        <v>3</v>
      </c>
      <c r="H4736" t="s">
        <v>4322</v>
      </c>
    </row>
    <row r="4737" spans="1:8" x14ac:dyDescent="0.35">
      <c r="A4737" t="s">
        <v>3368</v>
      </c>
      <c r="B4737" t="s">
        <v>3985</v>
      </c>
      <c r="C4737">
        <v>2</v>
      </c>
      <c r="D4737">
        <v>-47.523000000000003</v>
      </c>
      <c r="E4737" t="s">
        <v>3989</v>
      </c>
      <c r="F4737" t="s">
        <v>4005</v>
      </c>
      <c r="G4737" s="4">
        <v>2</v>
      </c>
      <c r="H4737" t="s">
        <v>4323</v>
      </c>
    </row>
    <row r="4738" spans="1:8" x14ac:dyDescent="0.35">
      <c r="A4738" t="s">
        <v>3368</v>
      </c>
      <c r="B4738" t="s">
        <v>3985</v>
      </c>
      <c r="C4738">
        <v>2</v>
      </c>
      <c r="D4738">
        <v>-41.597999999999999</v>
      </c>
      <c r="E4738" t="s">
        <v>3989</v>
      </c>
      <c r="F4738" t="s">
        <v>3994</v>
      </c>
      <c r="G4738" s="4">
        <v>3</v>
      </c>
      <c r="H4738" t="s">
        <v>140</v>
      </c>
    </row>
    <row r="4739" spans="1:8" x14ac:dyDescent="0.35">
      <c r="A4739" t="s">
        <v>3368</v>
      </c>
      <c r="B4739" t="s">
        <v>3985</v>
      </c>
      <c r="C4739">
        <v>2</v>
      </c>
      <c r="D4739">
        <v>-39.171999999999997</v>
      </c>
      <c r="E4739" t="s">
        <v>3986</v>
      </c>
      <c r="F4739" t="s">
        <v>3987</v>
      </c>
      <c r="G4739" s="4">
        <v>3</v>
      </c>
      <c r="H4739" t="s">
        <v>4324</v>
      </c>
    </row>
    <row r="4740" spans="1:8" x14ac:dyDescent="0.35">
      <c r="A4740" t="s">
        <v>3368</v>
      </c>
      <c r="B4740" t="s">
        <v>3985</v>
      </c>
      <c r="C4740">
        <v>2</v>
      </c>
      <c r="D4740">
        <v>16.741</v>
      </c>
      <c r="E4740" t="s">
        <v>3989</v>
      </c>
      <c r="F4740" t="s">
        <v>4012</v>
      </c>
      <c r="G4740" s="4">
        <v>4</v>
      </c>
      <c r="H4740" t="s">
        <v>4325</v>
      </c>
    </row>
    <row r="4741" spans="1:8" x14ac:dyDescent="0.35">
      <c r="A4741" t="s">
        <v>3368</v>
      </c>
      <c r="B4741" t="s">
        <v>3985</v>
      </c>
      <c r="C4741">
        <v>2</v>
      </c>
      <c r="D4741">
        <v>32.688000000000002</v>
      </c>
      <c r="E4741" t="s">
        <v>3989</v>
      </c>
      <c r="F4741" t="s">
        <v>3994</v>
      </c>
      <c r="G4741" s="4">
        <v>3</v>
      </c>
      <c r="H4741" t="s">
        <v>4326</v>
      </c>
    </row>
    <row r="4742" spans="1:8" x14ac:dyDescent="0.35">
      <c r="A4742" t="s">
        <v>3368</v>
      </c>
      <c r="B4742" t="s">
        <v>3985</v>
      </c>
      <c r="C4742">
        <v>2</v>
      </c>
      <c r="D4742">
        <v>37.811</v>
      </c>
      <c r="E4742" t="s">
        <v>3986</v>
      </c>
      <c r="F4742" t="s">
        <v>3987</v>
      </c>
      <c r="G4742" s="4">
        <v>3</v>
      </c>
      <c r="H4742" t="s">
        <v>4327</v>
      </c>
    </row>
    <row r="4743" spans="1:8" x14ac:dyDescent="0.35">
      <c r="A4743" t="s">
        <v>3368</v>
      </c>
      <c r="B4743" t="s">
        <v>3985</v>
      </c>
      <c r="C4743">
        <v>2</v>
      </c>
      <c r="D4743">
        <v>39.052999999999997</v>
      </c>
      <c r="E4743" t="s">
        <v>3989</v>
      </c>
      <c r="F4743" t="s">
        <v>4012</v>
      </c>
      <c r="G4743" s="4">
        <v>4</v>
      </c>
      <c r="H4743" t="s">
        <v>4328</v>
      </c>
    </row>
    <row r="4744" spans="1:8" x14ac:dyDescent="0.35">
      <c r="A4744" t="s">
        <v>3368</v>
      </c>
      <c r="B4744" t="s">
        <v>3985</v>
      </c>
      <c r="C4744">
        <v>2</v>
      </c>
      <c r="D4744">
        <v>47.621000000000002</v>
      </c>
      <c r="E4744" t="s">
        <v>3989</v>
      </c>
      <c r="F4744" t="s">
        <v>4005</v>
      </c>
      <c r="G4744" s="4">
        <v>2</v>
      </c>
      <c r="H4744" t="s">
        <v>4108</v>
      </c>
    </row>
    <row r="4745" spans="1:8" x14ac:dyDescent="0.35">
      <c r="A4745" t="s">
        <v>3368</v>
      </c>
      <c r="B4745" t="s">
        <v>3985</v>
      </c>
      <c r="C4745">
        <v>2</v>
      </c>
      <c r="D4745">
        <v>49.436</v>
      </c>
      <c r="E4745" t="s">
        <v>3986</v>
      </c>
      <c r="F4745" t="s">
        <v>3992</v>
      </c>
      <c r="G4745" s="4">
        <v>1</v>
      </c>
      <c r="H4745" t="s">
        <v>4329</v>
      </c>
    </row>
    <row r="4746" spans="1:8" x14ac:dyDescent="0.35">
      <c r="A4746" t="s">
        <v>3368</v>
      </c>
      <c r="B4746" t="s">
        <v>3985</v>
      </c>
      <c r="C4746">
        <v>2</v>
      </c>
      <c r="D4746">
        <v>52.476999999999997</v>
      </c>
      <c r="E4746" t="s">
        <v>3989</v>
      </c>
      <c r="F4746" t="s">
        <v>4005</v>
      </c>
      <c r="G4746" s="4">
        <v>2</v>
      </c>
      <c r="H4746" t="s">
        <v>1622</v>
      </c>
    </row>
    <row r="4747" spans="1:8" x14ac:dyDescent="0.35">
      <c r="A4747" t="s">
        <v>3368</v>
      </c>
      <c r="B4747" t="s">
        <v>3985</v>
      </c>
      <c r="C4747">
        <v>2</v>
      </c>
      <c r="D4747">
        <v>55.44</v>
      </c>
      <c r="E4747" t="s">
        <v>3986</v>
      </c>
      <c r="F4747" t="s">
        <v>3987</v>
      </c>
      <c r="G4747" s="4">
        <v>3</v>
      </c>
      <c r="H4747" t="s">
        <v>4330</v>
      </c>
    </row>
    <row r="4748" spans="1:8" x14ac:dyDescent="0.35">
      <c r="A4748" t="s">
        <v>3368</v>
      </c>
      <c r="B4748" t="s">
        <v>3985</v>
      </c>
      <c r="C4748">
        <v>2</v>
      </c>
      <c r="D4748">
        <v>62.068999999999903</v>
      </c>
      <c r="E4748" t="s">
        <v>3989</v>
      </c>
      <c r="F4748" t="s">
        <v>4012</v>
      </c>
      <c r="G4748" s="4">
        <v>4</v>
      </c>
      <c r="H4748" t="s">
        <v>4331</v>
      </c>
    </row>
    <row r="4749" spans="1:8" x14ac:dyDescent="0.35">
      <c r="A4749" t="s">
        <v>3368</v>
      </c>
      <c r="B4749" t="s">
        <v>3985</v>
      </c>
      <c r="C4749">
        <v>2</v>
      </c>
      <c r="D4749">
        <v>83.412000000000006</v>
      </c>
      <c r="E4749" t="s">
        <v>3986</v>
      </c>
      <c r="F4749" t="s">
        <v>3992</v>
      </c>
      <c r="G4749" s="4">
        <v>1</v>
      </c>
      <c r="H4749" t="s">
        <v>4332</v>
      </c>
    </row>
    <row r="4750" spans="1:8" x14ac:dyDescent="0.35">
      <c r="A4750" t="s">
        <v>3368</v>
      </c>
      <c r="B4750" t="s">
        <v>3985</v>
      </c>
      <c r="C4750">
        <v>2</v>
      </c>
      <c r="D4750">
        <v>102.544</v>
      </c>
      <c r="E4750" t="s">
        <v>3989</v>
      </c>
      <c r="F4750" t="s">
        <v>3994</v>
      </c>
      <c r="G4750" s="4">
        <v>3</v>
      </c>
      <c r="H4750" t="s">
        <v>4333</v>
      </c>
    </row>
    <row r="4751" spans="1:8" x14ac:dyDescent="0.35">
      <c r="A4751" t="s">
        <v>3368</v>
      </c>
      <c r="B4751" t="s">
        <v>3985</v>
      </c>
      <c r="C4751">
        <v>2</v>
      </c>
      <c r="D4751">
        <v>108.57599999999999</v>
      </c>
      <c r="E4751" t="s">
        <v>3989</v>
      </c>
      <c r="F4751" t="s">
        <v>3994</v>
      </c>
      <c r="G4751" s="4">
        <v>3</v>
      </c>
      <c r="H4751" t="s">
        <v>4334</v>
      </c>
    </row>
    <row r="4752" spans="1:8" x14ac:dyDescent="0.35">
      <c r="A4752" t="s">
        <v>3368</v>
      </c>
      <c r="B4752" t="s">
        <v>3985</v>
      </c>
      <c r="C4752">
        <v>2</v>
      </c>
      <c r="D4752">
        <v>108.693</v>
      </c>
      <c r="E4752" t="s">
        <v>3989</v>
      </c>
      <c r="F4752" t="s">
        <v>4012</v>
      </c>
      <c r="G4752" s="4">
        <v>4</v>
      </c>
      <c r="H4752" t="s">
        <v>4335</v>
      </c>
    </row>
    <row r="4753" spans="1:8" x14ac:dyDescent="0.35">
      <c r="A4753" t="s">
        <v>3368</v>
      </c>
      <c r="B4753" t="s">
        <v>3985</v>
      </c>
      <c r="C4753">
        <v>2</v>
      </c>
      <c r="D4753">
        <v>111.117</v>
      </c>
      <c r="E4753" t="s">
        <v>3989</v>
      </c>
      <c r="F4753" t="s">
        <v>4005</v>
      </c>
      <c r="G4753" s="4">
        <v>2</v>
      </c>
      <c r="H4753" t="s">
        <v>4336</v>
      </c>
    </row>
    <row r="4754" spans="1:8" x14ac:dyDescent="0.35">
      <c r="A4754" t="s">
        <v>3368</v>
      </c>
      <c r="B4754" t="s">
        <v>3985</v>
      </c>
      <c r="C4754">
        <v>2</v>
      </c>
      <c r="D4754">
        <v>159.87700000000001</v>
      </c>
      <c r="E4754" t="s">
        <v>3989</v>
      </c>
      <c r="F4754" t="s">
        <v>4005</v>
      </c>
      <c r="G4754" s="4">
        <v>2</v>
      </c>
      <c r="H4754" t="s">
        <v>4337</v>
      </c>
    </row>
    <row r="4755" spans="1:8" x14ac:dyDescent="0.35">
      <c r="A4755" t="s">
        <v>3368</v>
      </c>
      <c r="B4755" t="s">
        <v>3985</v>
      </c>
      <c r="C4755">
        <v>2</v>
      </c>
      <c r="D4755">
        <v>171.16299999999899</v>
      </c>
      <c r="E4755" t="s">
        <v>3989</v>
      </c>
      <c r="F4755" t="s">
        <v>3990</v>
      </c>
      <c r="G4755" s="4">
        <v>1</v>
      </c>
      <c r="H4755" t="s">
        <v>4338</v>
      </c>
    </row>
    <row r="4756" spans="1:8" x14ac:dyDescent="0.35">
      <c r="A4756" t="s">
        <v>3368</v>
      </c>
      <c r="B4756" t="s">
        <v>3985</v>
      </c>
      <c r="C4756">
        <v>2</v>
      </c>
      <c r="D4756">
        <v>186.88499999999999</v>
      </c>
      <c r="E4756" t="s">
        <v>3989</v>
      </c>
      <c r="F4756" t="s">
        <v>4005</v>
      </c>
      <c r="G4756" s="4">
        <v>2</v>
      </c>
      <c r="H4756" t="s">
        <v>4339</v>
      </c>
    </row>
    <row r="4757" spans="1:8" x14ac:dyDescent="0.35">
      <c r="A4757" t="s">
        <v>3368</v>
      </c>
      <c r="B4757" t="s">
        <v>3985</v>
      </c>
      <c r="C4757">
        <v>2</v>
      </c>
      <c r="D4757">
        <v>203.11699999999999</v>
      </c>
      <c r="E4757" t="s">
        <v>3989</v>
      </c>
      <c r="F4757" t="s">
        <v>4012</v>
      </c>
      <c r="G4757" s="4">
        <v>4</v>
      </c>
      <c r="H4757" t="s">
        <v>4340</v>
      </c>
    </row>
    <row r="4758" spans="1:8" x14ac:dyDescent="0.35">
      <c r="A4758" t="s">
        <v>3368</v>
      </c>
      <c r="B4758" t="s">
        <v>3985</v>
      </c>
      <c r="C4758">
        <v>2</v>
      </c>
      <c r="D4758">
        <v>205.36</v>
      </c>
      <c r="E4758" t="s">
        <v>3989</v>
      </c>
      <c r="F4758" t="s">
        <v>3994</v>
      </c>
      <c r="G4758" s="4">
        <v>3</v>
      </c>
      <c r="H4758" t="s">
        <v>3564</v>
      </c>
    </row>
    <row r="4759" spans="1:8" x14ac:dyDescent="0.35">
      <c r="A4759" t="s">
        <v>3368</v>
      </c>
      <c r="B4759" t="s">
        <v>3985</v>
      </c>
      <c r="C4759">
        <v>2</v>
      </c>
      <c r="D4759">
        <v>221.101</v>
      </c>
      <c r="E4759" t="s">
        <v>3989</v>
      </c>
      <c r="F4759" t="s">
        <v>4005</v>
      </c>
      <c r="G4759" s="4">
        <v>2</v>
      </c>
      <c r="H4759" t="s">
        <v>4341</v>
      </c>
    </row>
    <row r="4760" spans="1:8" x14ac:dyDescent="0.35">
      <c r="A4760" t="s">
        <v>3368</v>
      </c>
      <c r="B4760" t="s">
        <v>3985</v>
      </c>
      <c r="C4760">
        <v>2</v>
      </c>
      <c r="D4760">
        <v>221.435</v>
      </c>
      <c r="E4760" t="s">
        <v>3989</v>
      </c>
      <c r="F4760" t="s">
        <v>3990</v>
      </c>
      <c r="G4760" s="4">
        <v>1</v>
      </c>
      <c r="H4760" t="s">
        <v>4342</v>
      </c>
    </row>
    <row r="4761" spans="1:8" x14ac:dyDescent="0.35">
      <c r="A4761" t="s">
        <v>3368</v>
      </c>
      <c r="B4761" t="s">
        <v>3985</v>
      </c>
      <c r="C4761">
        <v>2</v>
      </c>
      <c r="D4761">
        <v>228.893</v>
      </c>
      <c r="E4761" t="s">
        <v>3989</v>
      </c>
      <c r="F4761" t="s">
        <v>4012</v>
      </c>
      <c r="G4761" s="4">
        <v>4</v>
      </c>
      <c r="H4761" t="s">
        <v>4343</v>
      </c>
    </row>
    <row r="4762" spans="1:8" x14ac:dyDescent="0.35">
      <c r="A4762" t="s">
        <v>3368</v>
      </c>
      <c r="B4762" t="s">
        <v>3985</v>
      </c>
      <c r="C4762">
        <v>2</v>
      </c>
      <c r="D4762">
        <v>234.893</v>
      </c>
      <c r="E4762" t="s">
        <v>3989</v>
      </c>
      <c r="F4762" t="s">
        <v>4005</v>
      </c>
      <c r="G4762" s="4">
        <v>2</v>
      </c>
      <c r="H4762" t="s">
        <v>4344</v>
      </c>
    </row>
    <row r="4763" spans="1:8" x14ac:dyDescent="0.35">
      <c r="A4763" t="s">
        <v>3368</v>
      </c>
      <c r="B4763" t="s">
        <v>3985</v>
      </c>
      <c r="C4763">
        <v>2</v>
      </c>
      <c r="D4763">
        <v>237.304</v>
      </c>
      <c r="E4763" t="s">
        <v>3989</v>
      </c>
      <c r="F4763" t="s">
        <v>3994</v>
      </c>
      <c r="G4763" s="4">
        <v>3</v>
      </c>
      <c r="H4763" t="s">
        <v>1872</v>
      </c>
    </row>
    <row r="4764" spans="1:8" x14ac:dyDescent="0.35">
      <c r="A4764" t="s">
        <v>3368</v>
      </c>
      <c r="B4764" t="s">
        <v>4345</v>
      </c>
      <c r="C4764">
        <v>2</v>
      </c>
      <c r="D4764">
        <v>-369.88400000000001</v>
      </c>
      <c r="E4764" t="s">
        <v>4346</v>
      </c>
      <c r="F4764" t="s">
        <v>4347</v>
      </c>
      <c r="G4764" s="4">
        <v>3</v>
      </c>
      <c r="H4764" t="s">
        <v>4348</v>
      </c>
    </row>
    <row r="4765" spans="1:8" x14ac:dyDescent="0.35">
      <c r="A4765" t="s">
        <v>3368</v>
      </c>
      <c r="B4765" t="s">
        <v>4345</v>
      </c>
      <c r="C4765">
        <v>2</v>
      </c>
      <c r="D4765">
        <v>-364.50699999999898</v>
      </c>
      <c r="E4765" t="s">
        <v>4349</v>
      </c>
      <c r="F4765" t="s">
        <v>4350</v>
      </c>
      <c r="G4765" s="4">
        <v>1</v>
      </c>
      <c r="H4765" t="s">
        <v>4351</v>
      </c>
    </row>
    <row r="4766" spans="1:8" x14ac:dyDescent="0.35">
      <c r="A4766" t="s">
        <v>3368</v>
      </c>
      <c r="B4766" t="s">
        <v>4345</v>
      </c>
      <c r="C4766">
        <v>2</v>
      </c>
      <c r="D4766">
        <v>-361.35500000000002</v>
      </c>
      <c r="E4766" t="s">
        <v>4346</v>
      </c>
      <c r="F4766" t="s">
        <v>4352</v>
      </c>
      <c r="G4766" s="4">
        <v>1</v>
      </c>
      <c r="H4766" t="s">
        <v>4353</v>
      </c>
    </row>
    <row r="4767" spans="1:8" x14ac:dyDescent="0.35">
      <c r="A4767" t="s">
        <v>3368</v>
      </c>
      <c r="B4767" t="s">
        <v>4345</v>
      </c>
      <c r="C4767">
        <v>2</v>
      </c>
      <c r="D4767">
        <v>-352.41800000000001</v>
      </c>
      <c r="E4767" t="s">
        <v>4349</v>
      </c>
      <c r="F4767" t="s">
        <v>4354</v>
      </c>
      <c r="G4767" s="4">
        <v>4</v>
      </c>
      <c r="H4767" t="s">
        <v>4355</v>
      </c>
    </row>
    <row r="4768" spans="1:8" x14ac:dyDescent="0.35">
      <c r="A4768" t="s">
        <v>3368</v>
      </c>
      <c r="B4768" t="s">
        <v>4345</v>
      </c>
      <c r="C4768">
        <v>2</v>
      </c>
      <c r="D4768">
        <v>-352.24599999999998</v>
      </c>
      <c r="E4768" t="s">
        <v>4349</v>
      </c>
      <c r="F4768" t="s">
        <v>4356</v>
      </c>
      <c r="G4768" s="4">
        <v>3</v>
      </c>
      <c r="H4768" t="s">
        <v>4357</v>
      </c>
    </row>
    <row r="4769" spans="1:8" x14ac:dyDescent="0.35">
      <c r="A4769" t="s">
        <v>3368</v>
      </c>
      <c r="B4769" t="s">
        <v>4345</v>
      </c>
      <c r="C4769">
        <v>2</v>
      </c>
      <c r="D4769">
        <v>-348.116999999999</v>
      </c>
      <c r="E4769" t="s">
        <v>4346</v>
      </c>
      <c r="F4769" t="s">
        <v>4358</v>
      </c>
      <c r="G4769" s="4">
        <v>4</v>
      </c>
      <c r="H4769" t="s">
        <v>4359</v>
      </c>
    </row>
    <row r="4770" spans="1:8" x14ac:dyDescent="0.35">
      <c r="A4770" t="s">
        <v>3368</v>
      </c>
      <c r="B4770" t="s">
        <v>4345</v>
      </c>
      <c r="C4770">
        <v>2</v>
      </c>
      <c r="D4770">
        <v>-346.481999999999</v>
      </c>
      <c r="E4770" t="s">
        <v>4349</v>
      </c>
      <c r="F4770" t="s">
        <v>4350</v>
      </c>
      <c r="G4770" s="4">
        <v>1</v>
      </c>
      <c r="H4770" t="s">
        <v>4360</v>
      </c>
    </row>
    <row r="4771" spans="1:8" x14ac:dyDescent="0.35">
      <c r="A4771" t="s">
        <v>3368</v>
      </c>
      <c r="B4771" t="s">
        <v>4345</v>
      </c>
      <c r="C4771">
        <v>2</v>
      </c>
      <c r="D4771">
        <v>-338.66500000000002</v>
      </c>
      <c r="E4771" t="s">
        <v>4349</v>
      </c>
      <c r="F4771" t="s">
        <v>4350</v>
      </c>
      <c r="G4771" s="4">
        <v>1</v>
      </c>
      <c r="H4771" t="s">
        <v>4361</v>
      </c>
    </row>
    <row r="4772" spans="1:8" x14ac:dyDescent="0.35">
      <c r="A4772" t="s">
        <v>3368</v>
      </c>
      <c r="B4772" t="s">
        <v>4345</v>
      </c>
      <c r="C4772">
        <v>2</v>
      </c>
      <c r="D4772">
        <v>-334.59500000000003</v>
      </c>
      <c r="E4772" t="s">
        <v>4346</v>
      </c>
      <c r="F4772" t="s">
        <v>4352</v>
      </c>
      <c r="G4772" s="4">
        <v>1</v>
      </c>
      <c r="H4772" t="s">
        <v>4362</v>
      </c>
    </row>
    <row r="4773" spans="1:8" x14ac:dyDescent="0.35">
      <c r="A4773" t="s">
        <v>3368</v>
      </c>
      <c r="B4773" t="s">
        <v>4345</v>
      </c>
      <c r="C4773">
        <v>2</v>
      </c>
      <c r="D4773">
        <v>-333.76900000000001</v>
      </c>
      <c r="E4773" t="s">
        <v>4349</v>
      </c>
      <c r="F4773" t="s">
        <v>4350</v>
      </c>
      <c r="G4773" s="4">
        <v>1</v>
      </c>
      <c r="H4773" t="s">
        <v>4363</v>
      </c>
    </row>
    <row r="4774" spans="1:8" x14ac:dyDescent="0.35">
      <c r="A4774" t="s">
        <v>3368</v>
      </c>
      <c r="B4774" t="s">
        <v>4345</v>
      </c>
      <c r="C4774">
        <v>2</v>
      </c>
      <c r="D4774">
        <v>-324.93099999999998</v>
      </c>
      <c r="E4774" t="s">
        <v>4346</v>
      </c>
      <c r="F4774" t="s">
        <v>4358</v>
      </c>
      <c r="G4774" s="4">
        <v>4</v>
      </c>
      <c r="H4774" t="s">
        <v>4364</v>
      </c>
    </row>
    <row r="4775" spans="1:8" x14ac:dyDescent="0.35">
      <c r="A4775" t="s">
        <v>3368</v>
      </c>
      <c r="B4775" t="s">
        <v>4345</v>
      </c>
      <c r="C4775">
        <v>2</v>
      </c>
      <c r="D4775">
        <v>-322.68200000000002</v>
      </c>
      <c r="E4775" t="s">
        <v>4349</v>
      </c>
      <c r="F4775" t="s">
        <v>4354</v>
      </c>
      <c r="G4775" s="4">
        <v>4</v>
      </c>
      <c r="H4775" t="s">
        <v>4365</v>
      </c>
    </row>
    <row r="4776" spans="1:8" x14ac:dyDescent="0.35">
      <c r="A4776" t="s">
        <v>3368</v>
      </c>
      <c r="B4776" t="s">
        <v>4345</v>
      </c>
      <c r="C4776">
        <v>2</v>
      </c>
      <c r="D4776">
        <v>-314.90199999999999</v>
      </c>
      <c r="E4776" t="s">
        <v>4346</v>
      </c>
      <c r="F4776" t="s">
        <v>4347</v>
      </c>
      <c r="G4776" s="4">
        <v>3</v>
      </c>
      <c r="H4776" t="s">
        <v>4366</v>
      </c>
    </row>
    <row r="4777" spans="1:8" x14ac:dyDescent="0.35">
      <c r="A4777" t="s">
        <v>3368</v>
      </c>
      <c r="B4777" t="s">
        <v>4345</v>
      </c>
      <c r="C4777">
        <v>2</v>
      </c>
      <c r="D4777">
        <v>-306.95599999999899</v>
      </c>
      <c r="E4777" t="s">
        <v>4349</v>
      </c>
      <c r="F4777" t="s">
        <v>4350</v>
      </c>
      <c r="G4777" s="4">
        <v>1</v>
      </c>
      <c r="H4777" t="s">
        <v>4367</v>
      </c>
    </row>
    <row r="4778" spans="1:8" x14ac:dyDescent="0.35">
      <c r="A4778" t="s">
        <v>3368</v>
      </c>
      <c r="B4778" t="s">
        <v>4345</v>
      </c>
      <c r="C4778">
        <v>2</v>
      </c>
      <c r="D4778">
        <v>-305.62599999999998</v>
      </c>
      <c r="E4778" t="s">
        <v>4349</v>
      </c>
      <c r="F4778" t="s">
        <v>4350</v>
      </c>
      <c r="G4778" s="4">
        <v>1</v>
      </c>
      <c r="H4778" t="s">
        <v>140</v>
      </c>
    </row>
    <row r="4779" spans="1:8" x14ac:dyDescent="0.35">
      <c r="A4779" t="s">
        <v>3368</v>
      </c>
      <c r="B4779" t="s">
        <v>4345</v>
      </c>
      <c r="C4779">
        <v>2</v>
      </c>
      <c r="D4779">
        <v>-301.31299999999999</v>
      </c>
      <c r="E4779" t="s">
        <v>4349</v>
      </c>
      <c r="F4779" t="s">
        <v>4350</v>
      </c>
      <c r="G4779" s="4">
        <v>1</v>
      </c>
      <c r="H4779" t="s">
        <v>4368</v>
      </c>
    </row>
    <row r="4780" spans="1:8" x14ac:dyDescent="0.35">
      <c r="A4780" t="s">
        <v>3368</v>
      </c>
      <c r="B4780" t="s">
        <v>4345</v>
      </c>
      <c r="C4780">
        <v>2</v>
      </c>
      <c r="D4780">
        <v>-301.17500000000001</v>
      </c>
      <c r="E4780" t="s">
        <v>4346</v>
      </c>
      <c r="F4780" t="s">
        <v>4352</v>
      </c>
      <c r="G4780" s="4">
        <v>1</v>
      </c>
      <c r="H4780" t="s">
        <v>4369</v>
      </c>
    </row>
    <row r="4781" spans="1:8" x14ac:dyDescent="0.35">
      <c r="A4781" t="s">
        <v>3368</v>
      </c>
      <c r="B4781" t="s">
        <v>4345</v>
      </c>
      <c r="C4781">
        <v>2</v>
      </c>
      <c r="D4781">
        <v>-299.601</v>
      </c>
      <c r="E4781" t="s">
        <v>4349</v>
      </c>
      <c r="F4781" t="s">
        <v>4354</v>
      </c>
      <c r="G4781" s="4">
        <v>4</v>
      </c>
      <c r="H4781" t="s">
        <v>4370</v>
      </c>
    </row>
    <row r="4782" spans="1:8" x14ac:dyDescent="0.35">
      <c r="A4782" t="s">
        <v>3368</v>
      </c>
      <c r="B4782" t="s">
        <v>4345</v>
      </c>
      <c r="C4782">
        <v>2</v>
      </c>
      <c r="D4782">
        <v>-297.411</v>
      </c>
      <c r="E4782" t="s">
        <v>4349</v>
      </c>
      <c r="F4782" t="s">
        <v>4350</v>
      </c>
      <c r="G4782" s="4">
        <v>1</v>
      </c>
      <c r="H4782" t="s">
        <v>4371</v>
      </c>
    </row>
    <row r="4783" spans="1:8" x14ac:dyDescent="0.35">
      <c r="A4783" t="s">
        <v>3368</v>
      </c>
      <c r="B4783" t="s">
        <v>4345</v>
      </c>
      <c r="C4783">
        <v>2</v>
      </c>
      <c r="D4783">
        <v>-289.601</v>
      </c>
      <c r="E4783" t="s">
        <v>4349</v>
      </c>
      <c r="F4783" t="s">
        <v>4354</v>
      </c>
      <c r="G4783" s="4">
        <v>4</v>
      </c>
      <c r="H4783" t="s">
        <v>4372</v>
      </c>
    </row>
    <row r="4784" spans="1:8" x14ac:dyDescent="0.35">
      <c r="A4784" t="s">
        <v>3368</v>
      </c>
      <c r="B4784" t="s">
        <v>4345</v>
      </c>
      <c r="C4784">
        <v>2</v>
      </c>
      <c r="D4784">
        <v>-287.673</v>
      </c>
      <c r="E4784" t="s">
        <v>4349</v>
      </c>
      <c r="F4784" t="s">
        <v>4350</v>
      </c>
      <c r="G4784" s="4">
        <v>1</v>
      </c>
      <c r="H4784" t="s">
        <v>4373</v>
      </c>
    </row>
    <row r="4785" spans="1:8" x14ac:dyDescent="0.35">
      <c r="A4785" t="s">
        <v>3368</v>
      </c>
      <c r="B4785" t="s">
        <v>4345</v>
      </c>
      <c r="C4785">
        <v>2</v>
      </c>
      <c r="D4785">
        <v>-278.50799999999998</v>
      </c>
      <c r="E4785" t="s">
        <v>4349</v>
      </c>
      <c r="F4785" t="s">
        <v>4354</v>
      </c>
      <c r="G4785" s="4">
        <v>4</v>
      </c>
      <c r="H4785" t="s">
        <v>4374</v>
      </c>
    </row>
    <row r="4786" spans="1:8" x14ac:dyDescent="0.35">
      <c r="A4786" t="s">
        <v>3368</v>
      </c>
      <c r="B4786" t="s">
        <v>4345</v>
      </c>
      <c r="C4786">
        <v>2</v>
      </c>
      <c r="D4786">
        <v>-269.12400000000002</v>
      </c>
      <c r="E4786" t="s">
        <v>4346</v>
      </c>
      <c r="F4786" t="s">
        <v>4358</v>
      </c>
      <c r="G4786" s="4">
        <v>4</v>
      </c>
      <c r="H4786" t="s">
        <v>4375</v>
      </c>
    </row>
    <row r="4787" spans="1:8" x14ac:dyDescent="0.35">
      <c r="A4787" t="s">
        <v>3368</v>
      </c>
      <c r="B4787" t="s">
        <v>4345</v>
      </c>
      <c r="C4787">
        <v>2</v>
      </c>
      <c r="D4787">
        <v>-255.93599999999901</v>
      </c>
      <c r="E4787" t="s">
        <v>4349</v>
      </c>
      <c r="F4787" t="s">
        <v>4350</v>
      </c>
      <c r="G4787" s="4">
        <v>1</v>
      </c>
      <c r="H4787" t="s">
        <v>4376</v>
      </c>
    </row>
    <row r="4788" spans="1:8" x14ac:dyDescent="0.35">
      <c r="A4788" t="s">
        <v>3368</v>
      </c>
      <c r="B4788" t="s">
        <v>4345</v>
      </c>
      <c r="C4788">
        <v>2</v>
      </c>
      <c r="D4788">
        <v>-255.399</v>
      </c>
      <c r="E4788" t="s">
        <v>4346</v>
      </c>
      <c r="F4788" t="s">
        <v>4347</v>
      </c>
      <c r="G4788" s="4">
        <v>3</v>
      </c>
      <c r="H4788" t="s">
        <v>4377</v>
      </c>
    </row>
    <row r="4789" spans="1:8" x14ac:dyDescent="0.35">
      <c r="A4789" t="s">
        <v>3368</v>
      </c>
      <c r="B4789" t="s">
        <v>4345</v>
      </c>
      <c r="C4789">
        <v>2</v>
      </c>
      <c r="D4789">
        <v>-254.548</v>
      </c>
      <c r="E4789" t="s">
        <v>4349</v>
      </c>
      <c r="F4789" t="s">
        <v>4356</v>
      </c>
      <c r="G4789" s="4">
        <v>3</v>
      </c>
      <c r="H4789" t="s">
        <v>4378</v>
      </c>
    </row>
    <row r="4790" spans="1:8" x14ac:dyDescent="0.35">
      <c r="A4790" t="s">
        <v>3368</v>
      </c>
      <c r="B4790" t="s">
        <v>4345</v>
      </c>
      <c r="C4790">
        <v>2</v>
      </c>
      <c r="D4790">
        <v>-251.68599999999901</v>
      </c>
      <c r="E4790" t="s">
        <v>4349</v>
      </c>
      <c r="F4790" t="s">
        <v>4350</v>
      </c>
      <c r="G4790" s="4">
        <v>1</v>
      </c>
      <c r="H4790" t="s">
        <v>4379</v>
      </c>
    </row>
    <row r="4791" spans="1:8" x14ac:dyDescent="0.35">
      <c r="A4791" t="s">
        <v>3368</v>
      </c>
      <c r="B4791" t="s">
        <v>4345</v>
      </c>
      <c r="C4791">
        <v>2</v>
      </c>
      <c r="D4791">
        <v>-245.22799999999901</v>
      </c>
      <c r="E4791" t="s">
        <v>4349</v>
      </c>
      <c r="F4791" t="s">
        <v>4350</v>
      </c>
      <c r="G4791" s="4">
        <v>1</v>
      </c>
      <c r="H4791" t="s">
        <v>4380</v>
      </c>
    </row>
    <row r="4792" spans="1:8" x14ac:dyDescent="0.35">
      <c r="A4792" t="s">
        <v>3368</v>
      </c>
      <c r="B4792" t="s">
        <v>4345</v>
      </c>
      <c r="C4792">
        <v>2</v>
      </c>
      <c r="D4792">
        <v>-234.87599999999901</v>
      </c>
      <c r="E4792" t="s">
        <v>4349</v>
      </c>
      <c r="F4792" t="s">
        <v>4354</v>
      </c>
      <c r="G4792" s="4">
        <v>4</v>
      </c>
      <c r="H4792" t="s">
        <v>4381</v>
      </c>
    </row>
    <row r="4793" spans="1:8" x14ac:dyDescent="0.35">
      <c r="A4793" t="s">
        <v>3368</v>
      </c>
      <c r="B4793" t="s">
        <v>4345</v>
      </c>
      <c r="C4793">
        <v>2</v>
      </c>
      <c r="D4793">
        <v>-234.42</v>
      </c>
      <c r="E4793" t="s">
        <v>4346</v>
      </c>
      <c r="F4793" t="s">
        <v>4358</v>
      </c>
      <c r="G4793" s="4">
        <v>4</v>
      </c>
      <c r="H4793" t="s">
        <v>4382</v>
      </c>
    </row>
    <row r="4794" spans="1:8" x14ac:dyDescent="0.35">
      <c r="A4794" t="s">
        <v>3368</v>
      </c>
      <c r="B4794" t="s">
        <v>4345</v>
      </c>
      <c r="C4794">
        <v>2</v>
      </c>
      <c r="D4794">
        <v>-195.90700000000001</v>
      </c>
      <c r="E4794" t="s">
        <v>4349</v>
      </c>
      <c r="F4794" t="s">
        <v>4350</v>
      </c>
      <c r="G4794" s="4">
        <v>1</v>
      </c>
      <c r="H4794" t="s">
        <v>4383</v>
      </c>
    </row>
    <row r="4795" spans="1:8" x14ac:dyDescent="0.35">
      <c r="A4795" t="s">
        <v>3368</v>
      </c>
      <c r="B4795" t="s">
        <v>4345</v>
      </c>
      <c r="C4795">
        <v>2</v>
      </c>
      <c r="D4795">
        <v>-186.446</v>
      </c>
      <c r="E4795" t="s">
        <v>4349</v>
      </c>
      <c r="F4795" t="s">
        <v>4354</v>
      </c>
      <c r="G4795" s="4">
        <v>4</v>
      </c>
      <c r="H4795" t="s">
        <v>4384</v>
      </c>
    </row>
    <row r="4796" spans="1:8" x14ac:dyDescent="0.35">
      <c r="A4796" t="s">
        <v>3368</v>
      </c>
      <c r="B4796" t="s">
        <v>4345</v>
      </c>
      <c r="C4796">
        <v>2</v>
      </c>
      <c r="D4796">
        <v>-181.46899999999999</v>
      </c>
      <c r="E4796" t="s">
        <v>4349</v>
      </c>
      <c r="F4796" t="s">
        <v>4356</v>
      </c>
      <c r="G4796" s="4">
        <v>3</v>
      </c>
      <c r="H4796" t="s">
        <v>1755</v>
      </c>
    </row>
    <row r="4797" spans="1:8" x14ac:dyDescent="0.35">
      <c r="A4797" t="s">
        <v>3368</v>
      </c>
      <c r="B4797" t="s">
        <v>4345</v>
      </c>
      <c r="C4797">
        <v>2</v>
      </c>
      <c r="D4797">
        <v>-175.77</v>
      </c>
      <c r="E4797" t="s">
        <v>4349</v>
      </c>
      <c r="F4797" t="s">
        <v>4350</v>
      </c>
      <c r="G4797" s="4">
        <v>1</v>
      </c>
      <c r="H4797" t="s">
        <v>4385</v>
      </c>
    </row>
    <row r="4798" spans="1:8" x14ac:dyDescent="0.35">
      <c r="A4798" t="s">
        <v>3368</v>
      </c>
      <c r="B4798" t="s">
        <v>4345</v>
      </c>
      <c r="C4798">
        <v>2</v>
      </c>
      <c r="D4798">
        <v>-147.376</v>
      </c>
      <c r="E4798" t="s">
        <v>4349</v>
      </c>
      <c r="F4798" t="s">
        <v>4350</v>
      </c>
      <c r="G4798" s="4">
        <v>1</v>
      </c>
      <c r="H4798" t="s">
        <v>4386</v>
      </c>
    </row>
    <row r="4799" spans="1:8" x14ac:dyDescent="0.35">
      <c r="A4799" t="s">
        <v>3368</v>
      </c>
      <c r="B4799" t="s">
        <v>4345</v>
      </c>
      <c r="C4799">
        <v>2</v>
      </c>
      <c r="D4799">
        <v>-145.22200000000001</v>
      </c>
      <c r="E4799" t="s">
        <v>4346</v>
      </c>
      <c r="F4799" t="s">
        <v>4358</v>
      </c>
      <c r="G4799" s="4">
        <v>4</v>
      </c>
      <c r="H4799" t="s">
        <v>4387</v>
      </c>
    </row>
    <row r="4800" spans="1:8" x14ac:dyDescent="0.35">
      <c r="A4800" t="s">
        <v>3368</v>
      </c>
      <c r="B4800" t="s">
        <v>4345</v>
      </c>
      <c r="C4800">
        <v>2</v>
      </c>
      <c r="D4800">
        <v>-142.827</v>
      </c>
      <c r="E4800" t="s">
        <v>4346</v>
      </c>
      <c r="F4800" t="s">
        <v>4347</v>
      </c>
      <c r="G4800" s="4">
        <v>3</v>
      </c>
      <c r="H4800" t="s">
        <v>4388</v>
      </c>
    </row>
    <row r="4801" spans="1:8" x14ac:dyDescent="0.35">
      <c r="A4801" t="s">
        <v>3368</v>
      </c>
      <c r="B4801" t="s">
        <v>4345</v>
      </c>
      <c r="C4801">
        <v>2</v>
      </c>
      <c r="D4801">
        <v>-134.88800000000001</v>
      </c>
      <c r="E4801" t="s">
        <v>4349</v>
      </c>
      <c r="F4801" t="s">
        <v>4350</v>
      </c>
      <c r="G4801" s="4">
        <v>1</v>
      </c>
      <c r="H4801" t="s">
        <v>4389</v>
      </c>
    </row>
    <row r="4802" spans="1:8" x14ac:dyDescent="0.35">
      <c r="A4802" t="s">
        <v>3368</v>
      </c>
      <c r="B4802" t="s">
        <v>4345</v>
      </c>
      <c r="C4802">
        <v>2</v>
      </c>
      <c r="D4802">
        <v>-123.07299999999999</v>
      </c>
      <c r="E4802" t="s">
        <v>4346</v>
      </c>
      <c r="F4802" t="s">
        <v>4358</v>
      </c>
      <c r="G4802" s="4">
        <v>4</v>
      </c>
      <c r="H4802" t="s">
        <v>4390</v>
      </c>
    </row>
    <row r="4803" spans="1:8" x14ac:dyDescent="0.35">
      <c r="A4803" t="s">
        <v>3368</v>
      </c>
      <c r="B4803" t="s">
        <v>4345</v>
      </c>
      <c r="C4803">
        <v>2</v>
      </c>
      <c r="D4803">
        <v>-71.655000000000001</v>
      </c>
      <c r="E4803" t="s">
        <v>4349</v>
      </c>
      <c r="F4803" t="s">
        <v>4350</v>
      </c>
      <c r="G4803" s="4">
        <v>1</v>
      </c>
      <c r="H4803" t="s">
        <v>4391</v>
      </c>
    </row>
    <row r="4804" spans="1:8" x14ac:dyDescent="0.35">
      <c r="A4804" t="s">
        <v>3368</v>
      </c>
      <c r="B4804" t="s">
        <v>4345</v>
      </c>
      <c r="C4804">
        <v>2</v>
      </c>
      <c r="D4804">
        <v>-49.951999999999998</v>
      </c>
      <c r="E4804" t="s">
        <v>4349</v>
      </c>
      <c r="F4804" t="s">
        <v>4354</v>
      </c>
      <c r="G4804" s="4">
        <v>4</v>
      </c>
      <c r="H4804" t="s">
        <v>4392</v>
      </c>
    </row>
    <row r="4805" spans="1:8" x14ac:dyDescent="0.35">
      <c r="A4805" t="s">
        <v>3368</v>
      </c>
      <c r="B4805" t="s">
        <v>4345</v>
      </c>
      <c r="C4805">
        <v>2</v>
      </c>
      <c r="D4805">
        <v>-48.750999999999998</v>
      </c>
      <c r="E4805" t="s">
        <v>4349</v>
      </c>
      <c r="F4805" t="s">
        <v>4350</v>
      </c>
      <c r="G4805" s="4">
        <v>1</v>
      </c>
      <c r="H4805" t="s">
        <v>4393</v>
      </c>
    </row>
    <row r="4806" spans="1:8" x14ac:dyDescent="0.35">
      <c r="A4806" t="s">
        <v>3368</v>
      </c>
      <c r="B4806" t="s">
        <v>4345</v>
      </c>
      <c r="C4806">
        <v>2</v>
      </c>
      <c r="D4806">
        <v>-32.381</v>
      </c>
      <c r="E4806" t="s">
        <v>4349</v>
      </c>
      <c r="F4806" t="s">
        <v>4350</v>
      </c>
      <c r="G4806" s="4">
        <v>1</v>
      </c>
      <c r="H4806" t="s">
        <v>4394</v>
      </c>
    </row>
    <row r="4807" spans="1:8" x14ac:dyDescent="0.35">
      <c r="A4807" t="s">
        <v>3368</v>
      </c>
      <c r="B4807" t="s">
        <v>4345</v>
      </c>
      <c r="C4807">
        <v>2</v>
      </c>
      <c r="D4807">
        <v>16.584</v>
      </c>
      <c r="E4807" t="s">
        <v>4349</v>
      </c>
      <c r="F4807" t="s">
        <v>4350</v>
      </c>
      <c r="G4807" s="4">
        <v>1</v>
      </c>
      <c r="H4807" t="s">
        <v>4395</v>
      </c>
    </row>
    <row r="4808" spans="1:8" x14ac:dyDescent="0.35">
      <c r="A4808" t="s">
        <v>3368</v>
      </c>
      <c r="B4808" t="s">
        <v>4345</v>
      </c>
      <c r="C4808">
        <v>2</v>
      </c>
      <c r="D4808">
        <v>70.078000000000003</v>
      </c>
      <c r="E4808" t="s">
        <v>4349</v>
      </c>
      <c r="F4808" t="s">
        <v>4354</v>
      </c>
      <c r="G4808" s="4">
        <v>4</v>
      </c>
      <c r="H4808" t="s">
        <v>4396</v>
      </c>
    </row>
    <row r="4809" spans="1:8" x14ac:dyDescent="0.35">
      <c r="A4809" t="s">
        <v>3368</v>
      </c>
      <c r="B4809" t="s">
        <v>4345</v>
      </c>
      <c r="C4809">
        <v>2</v>
      </c>
      <c r="D4809">
        <v>79.935000000000002</v>
      </c>
      <c r="E4809" t="s">
        <v>4349</v>
      </c>
      <c r="F4809" t="s">
        <v>4397</v>
      </c>
      <c r="G4809" s="4">
        <v>2</v>
      </c>
      <c r="H4809" t="s">
        <v>4398</v>
      </c>
    </row>
    <row r="4810" spans="1:8" x14ac:dyDescent="0.35">
      <c r="A4810" t="s">
        <v>3368</v>
      </c>
      <c r="B4810" t="s">
        <v>4345</v>
      </c>
      <c r="C4810">
        <v>2</v>
      </c>
      <c r="D4810">
        <v>111.158999999999</v>
      </c>
      <c r="E4810" t="s">
        <v>4349</v>
      </c>
      <c r="F4810" t="s">
        <v>4397</v>
      </c>
      <c r="G4810" s="4">
        <v>2</v>
      </c>
      <c r="H4810" t="s">
        <v>4399</v>
      </c>
    </row>
    <row r="4811" spans="1:8" x14ac:dyDescent="0.35">
      <c r="A4811" t="s">
        <v>3368</v>
      </c>
      <c r="B4811" t="s">
        <v>4345</v>
      </c>
      <c r="C4811">
        <v>2</v>
      </c>
      <c r="D4811">
        <v>128.76</v>
      </c>
      <c r="E4811" t="s">
        <v>4349</v>
      </c>
      <c r="F4811" t="s">
        <v>4350</v>
      </c>
      <c r="G4811" s="4">
        <v>1</v>
      </c>
      <c r="H4811" t="s">
        <v>4400</v>
      </c>
    </row>
    <row r="4812" spans="1:8" x14ac:dyDescent="0.35">
      <c r="A4812" t="s">
        <v>3368</v>
      </c>
      <c r="B4812" t="s">
        <v>4345</v>
      </c>
      <c r="C4812">
        <v>2</v>
      </c>
      <c r="D4812">
        <v>208.27199999999999</v>
      </c>
      <c r="E4812" t="s">
        <v>4349</v>
      </c>
      <c r="F4812" t="s">
        <v>4350</v>
      </c>
      <c r="G4812" s="4">
        <v>1</v>
      </c>
      <c r="H4812" t="s">
        <v>4401</v>
      </c>
    </row>
    <row r="4813" spans="1:8" x14ac:dyDescent="0.35">
      <c r="A4813" t="s">
        <v>3368</v>
      </c>
      <c r="B4813" t="s">
        <v>4345</v>
      </c>
      <c r="C4813">
        <v>2</v>
      </c>
      <c r="D4813">
        <v>210.41399999999999</v>
      </c>
      <c r="E4813" t="s">
        <v>4349</v>
      </c>
      <c r="F4813" t="s">
        <v>4354</v>
      </c>
      <c r="G4813" s="4">
        <v>4</v>
      </c>
      <c r="H4813" t="s">
        <v>4402</v>
      </c>
    </row>
    <row r="4814" spans="1:8" x14ac:dyDescent="0.35">
      <c r="A4814" t="s">
        <v>3368</v>
      </c>
      <c r="B4814" t="s">
        <v>4345</v>
      </c>
      <c r="C4814">
        <v>2</v>
      </c>
      <c r="D4814">
        <v>215.976</v>
      </c>
      <c r="E4814" t="s">
        <v>4349</v>
      </c>
      <c r="F4814" t="s">
        <v>4350</v>
      </c>
      <c r="G4814" s="4">
        <v>1</v>
      </c>
      <c r="H4814" t="s">
        <v>835</v>
      </c>
    </row>
    <row r="4815" spans="1:8" x14ac:dyDescent="0.35">
      <c r="A4815" t="s">
        <v>3368</v>
      </c>
      <c r="B4815" t="s">
        <v>4345</v>
      </c>
      <c r="C4815">
        <v>2</v>
      </c>
      <c r="D4815">
        <v>219.55699999999999</v>
      </c>
      <c r="E4815" t="s">
        <v>4349</v>
      </c>
      <c r="F4815" t="s">
        <v>4354</v>
      </c>
      <c r="G4815" s="4">
        <v>4</v>
      </c>
      <c r="H4815" t="s">
        <v>4403</v>
      </c>
    </row>
    <row r="4816" spans="1:8" x14ac:dyDescent="0.35">
      <c r="A4816" t="s">
        <v>3368</v>
      </c>
      <c r="B4816" t="s">
        <v>4345</v>
      </c>
      <c r="C4816">
        <v>2</v>
      </c>
      <c r="D4816">
        <v>225.00700000000001</v>
      </c>
      <c r="E4816" t="s">
        <v>4349</v>
      </c>
      <c r="F4816" t="s">
        <v>4397</v>
      </c>
      <c r="G4816" s="4">
        <v>2</v>
      </c>
      <c r="H4816" t="s">
        <v>4404</v>
      </c>
    </row>
    <row r="4817" spans="1:8" x14ac:dyDescent="0.35">
      <c r="A4817" t="s">
        <v>3368</v>
      </c>
      <c r="B4817" t="s">
        <v>4345</v>
      </c>
      <c r="C4817">
        <v>2</v>
      </c>
      <c r="D4817">
        <v>225.81599999999901</v>
      </c>
      <c r="E4817" t="s">
        <v>4349</v>
      </c>
      <c r="F4817" t="s">
        <v>4356</v>
      </c>
      <c r="G4817" s="4">
        <v>3</v>
      </c>
      <c r="H4817" t="s">
        <v>4405</v>
      </c>
    </row>
    <row r="4818" spans="1:8" x14ac:dyDescent="0.35">
      <c r="A4818" t="s">
        <v>3368</v>
      </c>
      <c r="B4818" t="s">
        <v>4345</v>
      </c>
      <c r="C4818">
        <v>2</v>
      </c>
      <c r="D4818">
        <v>230.114</v>
      </c>
      <c r="E4818" t="s">
        <v>4349</v>
      </c>
      <c r="F4818" t="s">
        <v>4350</v>
      </c>
      <c r="G4818" s="4">
        <v>1</v>
      </c>
      <c r="H4818" t="s">
        <v>4108</v>
      </c>
    </row>
    <row r="4819" spans="1:8" x14ac:dyDescent="0.35">
      <c r="A4819" t="s">
        <v>3368</v>
      </c>
      <c r="B4819" t="s">
        <v>4345</v>
      </c>
      <c r="C4819">
        <v>2</v>
      </c>
      <c r="D4819">
        <v>235.91800000000001</v>
      </c>
      <c r="E4819" t="s">
        <v>4349</v>
      </c>
      <c r="F4819" t="s">
        <v>4354</v>
      </c>
      <c r="G4819" s="4">
        <v>4</v>
      </c>
      <c r="H4819" t="s">
        <v>4406</v>
      </c>
    </row>
    <row r="4820" spans="1:8" x14ac:dyDescent="0.35">
      <c r="A4820" t="s">
        <v>3368</v>
      </c>
      <c r="B4820" t="s">
        <v>4345</v>
      </c>
      <c r="C4820">
        <v>1</v>
      </c>
      <c r="D4820">
        <v>-393.450999999999</v>
      </c>
      <c r="E4820" t="s">
        <v>4346</v>
      </c>
      <c r="F4820" t="s">
        <v>4347</v>
      </c>
      <c r="G4820" s="4">
        <v>1</v>
      </c>
      <c r="H4820" t="s">
        <v>4407</v>
      </c>
    </row>
    <row r="4821" spans="1:8" x14ac:dyDescent="0.35">
      <c r="A4821" t="s">
        <v>3368</v>
      </c>
      <c r="B4821" t="s">
        <v>4345</v>
      </c>
      <c r="C4821">
        <v>1</v>
      </c>
      <c r="D4821">
        <v>-393.142</v>
      </c>
      <c r="E4821" t="s">
        <v>4349</v>
      </c>
      <c r="F4821" t="s">
        <v>4350</v>
      </c>
      <c r="G4821" s="4">
        <v>1</v>
      </c>
      <c r="H4821" t="s">
        <v>4408</v>
      </c>
    </row>
    <row r="4822" spans="1:8" x14ac:dyDescent="0.35">
      <c r="A4822" t="s">
        <v>3368</v>
      </c>
      <c r="B4822" t="s">
        <v>4345</v>
      </c>
      <c r="C4822">
        <v>1</v>
      </c>
      <c r="D4822">
        <v>-388.731999999999</v>
      </c>
      <c r="E4822" t="s">
        <v>4346</v>
      </c>
      <c r="F4822" t="s">
        <v>4358</v>
      </c>
      <c r="G4822" s="4">
        <v>1</v>
      </c>
      <c r="H4822" t="s">
        <v>4409</v>
      </c>
    </row>
    <row r="4823" spans="1:8" x14ac:dyDescent="0.35">
      <c r="A4823" t="s">
        <v>3368</v>
      </c>
      <c r="B4823" t="s">
        <v>4345</v>
      </c>
      <c r="C4823">
        <v>1</v>
      </c>
      <c r="D4823">
        <v>-385.28199999999998</v>
      </c>
      <c r="E4823" t="s">
        <v>4346</v>
      </c>
      <c r="F4823" t="s">
        <v>4352</v>
      </c>
      <c r="G4823" s="4">
        <v>1</v>
      </c>
      <c r="H4823" t="s">
        <v>4410</v>
      </c>
    </row>
    <row r="4824" spans="1:8" x14ac:dyDescent="0.35">
      <c r="A4824" t="s">
        <v>3368</v>
      </c>
      <c r="B4824" t="s">
        <v>4345</v>
      </c>
      <c r="C4824">
        <v>1</v>
      </c>
      <c r="D4824">
        <v>-382.21199999999999</v>
      </c>
      <c r="E4824" t="s">
        <v>4346</v>
      </c>
      <c r="F4824" t="s">
        <v>4411</v>
      </c>
      <c r="G4824" s="4">
        <v>1</v>
      </c>
      <c r="H4824" t="s">
        <v>4412</v>
      </c>
    </row>
    <row r="4825" spans="1:8" x14ac:dyDescent="0.35">
      <c r="A4825" t="s">
        <v>3368</v>
      </c>
      <c r="B4825" t="s">
        <v>4345</v>
      </c>
      <c r="C4825">
        <v>1</v>
      </c>
      <c r="D4825">
        <v>-380.95800000000003</v>
      </c>
      <c r="E4825" t="s">
        <v>4349</v>
      </c>
      <c r="F4825" t="s">
        <v>4350</v>
      </c>
      <c r="G4825" s="4">
        <v>1</v>
      </c>
      <c r="H4825" t="s">
        <v>4413</v>
      </c>
    </row>
    <row r="4826" spans="1:8" x14ac:dyDescent="0.35">
      <c r="A4826" t="s">
        <v>3368</v>
      </c>
      <c r="B4826" t="s">
        <v>4345</v>
      </c>
      <c r="C4826">
        <v>1</v>
      </c>
      <c r="D4826">
        <v>-377.65899999999999</v>
      </c>
      <c r="E4826" t="s">
        <v>4349</v>
      </c>
      <c r="F4826" t="s">
        <v>4354</v>
      </c>
      <c r="G4826" s="4">
        <v>1</v>
      </c>
      <c r="H4826" t="s">
        <v>4414</v>
      </c>
    </row>
    <row r="4827" spans="1:8" x14ac:dyDescent="0.35">
      <c r="A4827" t="s">
        <v>3368</v>
      </c>
      <c r="B4827" t="s">
        <v>4345</v>
      </c>
      <c r="C4827">
        <v>1</v>
      </c>
      <c r="D4827">
        <v>-377.08300000000003</v>
      </c>
      <c r="E4827" t="s">
        <v>4349</v>
      </c>
      <c r="F4827" t="s">
        <v>4356</v>
      </c>
      <c r="G4827" s="4">
        <v>1</v>
      </c>
      <c r="H4827" t="s">
        <v>4415</v>
      </c>
    </row>
    <row r="4828" spans="1:8" x14ac:dyDescent="0.35">
      <c r="A4828" t="s">
        <v>3368</v>
      </c>
      <c r="B4828" t="s">
        <v>4345</v>
      </c>
      <c r="C4828">
        <v>1</v>
      </c>
      <c r="D4828">
        <v>-375.29599999999999</v>
      </c>
      <c r="E4828" t="s">
        <v>4346</v>
      </c>
      <c r="F4828" t="s">
        <v>4347</v>
      </c>
      <c r="G4828" s="4">
        <v>1</v>
      </c>
      <c r="H4828" t="s">
        <v>4416</v>
      </c>
    </row>
    <row r="4829" spans="1:8" x14ac:dyDescent="0.35">
      <c r="A4829" t="s">
        <v>3368</v>
      </c>
      <c r="B4829" t="s">
        <v>4345</v>
      </c>
      <c r="C4829">
        <v>1</v>
      </c>
      <c r="D4829">
        <v>-362.96499999999997</v>
      </c>
      <c r="E4829" t="s">
        <v>4346</v>
      </c>
      <c r="F4829" t="s">
        <v>4352</v>
      </c>
      <c r="G4829" s="4">
        <v>1</v>
      </c>
      <c r="H4829" t="s">
        <v>4417</v>
      </c>
    </row>
    <row r="4830" spans="1:8" x14ac:dyDescent="0.35">
      <c r="A4830" t="s">
        <v>3368</v>
      </c>
      <c r="B4830" t="s">
        <v>4345</v>
      </c>
      <c r="C4830">
        <v>1</v>
      </c>
      <c r="D4830">
        <v>-362.861999999999</v>
      </c>
      <c r="E4830" t="s">
        <v>4349</v>
      </c>
      <c r="F4830" t="s">
        <v>4350</v>
      </c>
      <c r="G4830" s="4">
        <v>1</v>
      </c>
      <c r="H4830" t="s">
        <v>4418</v>
      </c>
    </row>
    <row r="4831" spans="1:8" x14ac:dyDescent="0.35">
      <c r="A4831" t="s">
        <v>3368</v>
      </c>
      <c r="B4831" t="s">
        <v>4345</v>
      </c>
      <c r="C4831">
        <v>1</v>
      </c>
      <c r="D4831">
        <v>-362.74099999999999</v>
      </c>
      <c r="E4831" t="s">
        <v>4346</v>
      </c>
      <c r="F4831" t="s">
        <v>4358</v>
      </c>
      <c r="G4831" s="4">
        <v>1</v>
      </c>
      <c r="H4831" t="s">
        <v>4359</v>
      </c>
    </row>
    <row r="4832" spans="1:8" x14ac:dyDescent="0.35">
      <c r="A4832" t="s">
        <v>3368</v>
      </c>
      <c r="B4832" t="s">
        <v>4345</v>
      </c>
      <c r="C4832">
        <v>1</v>
      </c>
      <c r="D4832">
        <v>-360.28100000000001</v>
      </c>
      <c r="E4832" t="s">
        <v>4349</v>
      </c>
      <c r="F4832" t="s">
        <v>4354</v>
      </c>
      <c r="G4832" s="4">
        <v>1</v>
      </c>
      <c r="H4832" t="s">
        <v>4419</v>
      </c>
    </row>
    <row r="4833" spans="1:8" x14ac:dyDescent="0.35">
      <c r="A4833" t="s">
        <v>3368</v>
      </c>
      <c r="B4833" t="s">
        <v>4345</v>
      </c>
      <c r="C4833">
        <v>1</v>
      </c>
      <c r="D4833">
        <v>-357.03199999999998</v>
      </c>
      <c r="E4833" t="s">
        <v>4349</v>
      </c>
      <c r="F4833" t="s">
        <v>4350</v>
      </c>
      <c r="G4833" s="4">
        <v>1</v>
      </c>
      <c r="H4833" t="s">
        <v>4420</v>
      </c>
    </row>
    <row r="4834" spans="1:8" x14ac:dyDescent="0.35">
      <c r="A4834" t="s">
        <v>3368</v>
      </c>
      <c r="B4834" t="s">
        <v>4345</v>
      </c>
      <c r="C4834">
        <v>1</v>
      </c>
      <c r="D4834">
        <v>-351.68699999999899</v>
      </c>
      <c r="E4834" t="s">
        <v>4346</v>
      </c>
      <c r="F4834" t="s">
        <v>4347</v>
      </c>
      <c r="G4834" s="4">
        <v>1</v>
      </c>
      <c r="H4834" t="s">
        <v>4421</v>
      </c>
    </row>
    <row r="4835" spans="1:8" x14ac:dyDescent="0.35">
      <c r="A4835" t="s">
        <v>3368</v>
      </c>
      <c r="B4835" t="s">
        <v>4345</v>
      </c>
      <c r="C4835">
        <v>1</v>
      </c>
      <c r="D4835">
        <v>-351.50099999999998</v>
      </c>
      <c r="E4835" t="s">
        <v>4346</v>
      </c>
      <c r="F4835" t="s">
        <v>4358</v>
      </c>
      <c r="G4835" s="4">
        <v>1</v>
      </c>
      <c r="H4835" t="s">
        <v>4422</v>
      </c>
    </row>
    <row r="4836" spans="1:8" x14ac:dyDescent="0.35">
      <c r="A4836" t="s">
        <v>3368</v>
      </c>
      <c r="B4836" t="s">
        <v>4345</v>
      </c>
      <c r="C4836">
        <v>1</v>
      </c>
      <c r="D4836">
        <v>-347.16699999999997</v>
      </c>
      <c r="E4836" t="s">
        <v>4349</v>
      </c>
      <c r="F4836" t="s">
        <v>4350</v>
      </c>
      <c r="G4836" s="4">
        <v>1</v>
      </c>
      <c r="H4836" t="s">
        <v>140</v>
      </c>
    </row>
    <row r="4837" spans="1:8" x14ac:dyDescent="0.35">
      <c r="A4837" t="s">
        <v>3368</v>
      </c>
      <c r="B4837" t="s">
        <v>4345</v>
      </c>
      <c r="C4837">
        <v>1</v>
      </c>
      <c r="D4837">
        <v>-341.825999999999</v>
      </c>
      <c r="E4837" t="s">
        <v>4349</v>
      </c>
      <c r="F4837" t="s">
        <v>4397</v>
      </c>
      <c r="G4837" s="4">
        <v>1</v>
      </c>
      <c r="H4837" t="s">
        <v>4423</v>
      </c>
    </row>
    <row r="4838" spans="1:8" x14ac:dyDescent="0.35">
      <c r="A4838" t="s">
        <v>3368</v>
      </c>
      <c r="B4838" t="s">
        <v>4345</v>
      </c>
      <c r="C4838">
        <v>1</v>
      </c>
      <c r="D4838">
        <v>-336.861999999999</v>
      </c>
      <c r="E4838" t="s">
        <v>4349</v>
      </c>
      <c r="F4838" t="s">
        <v>4354</v>
      </c>
      <c r="G4838" s="4">
        <v>1</v>
      </c>
      <c r="H4838" t="s">
        <v>4424</v>
      </c>
    </row>
    <row r="4839" spans="1:8" x14ac:dyDescent="0.35">
      <c r="A4839" t="s">
        <v>3368</v>
      </c>
      <c r="B4839" t="s">
        <v>4345</v>
      </c>
      <c r="C4839">
        <v>1</v>
      </c>
      <c r="D4839">
        <v>-336.17399999999998</v>
      </c>
      <c r="E4839" t="s">
        <v>4349</v>
      </c>
      <c r="F4839" t="s">
        <v>4356</v>
      </c>
      <c r="G4839" s="4">
        <v>1</v>
      </c>
      <c r="H4839" t="s">
        <v>4425</v>
      </c>
    </row>
    <row r="4840" spans="1:8" x14ac:dyDescent="0.35">
      <c r="A4840" t="s">
        <v>3368</v>
      </c>
      <c r="B4840" t="s">
        <v>4345</v>
      </c>
      <c r="C4840">
        <v>1</v>
      </c>
      <c r="D4840">
        <v>-334.48</v>
      </c>
      <c r="E4840" t="s">
        <v>4346</v>
      </c>
      <c r="F4840" t="s">
        <v>4352</v>
      </c>
      <c r="G4840" s="4">
        <v>1</v>
      </c>
      <c r="H4840" t="s">
        <v>4426</v>
      </c>
    </row>
    <row r="4841" spans="1:8" x14ac:dyDescent="0.35">
      <c r="A4841" t="s">
        <v>3368</v>
      </c>
      <c r="B4841" t="s">
        <v>4345</v>
      </c>
      <c r="C4841">
        <v>1</v>
      </c>
      <c r="D4841">
        <v>-332.108</v>
      </c>
      <c r="E4841" t="s">
        <v>4346</v>
      </c>
      <c r="F4841" t="s">
        <v>4347</v>
      </c>
      <c r="G4841" s="4">
        <v>1</v>
      </c>
      <c r="H4841" t="s">
        <v>4427</v>
      </c>
    </row>
    <row r="4842" spans="1:8" x14ac:dyDescent="0.35">
      <c r="A4842" t="s">
        <v>3368</v>
      </c>
      <c r="B4842" t="s">
        <v>4345</v>
      </c>
      <c r="C4842">
        <v>1</v>
      </c>
      <c r="D4842">
        <v>-325.61500000000001</v>
      </c>
      <c r="E4842" t="s">
        <v>4349</v>
      </c>
      <c r="F4842" t="s">
        <v>4350</v>
      </c>
      <c r="G4842" s="4">
        <v>1</v>
      </c>
      <c r="H4842" t="s">
        <v>4428</v>
      </c>
    </row>
    <row r="4843" spans="1:8" x14ac:dyDescent="0.35">
      <c r="A4843" t="s">
        <v>3368</v>
      </c>
      <c r="B4843" t="s">
        <v>4345</v>
      </c>
      <c r="C4843">
        <v>1</v>
      </c>
      <c r="D4843">
        <v>-322.21199999999999</v>
      </c>
      <c r="E4843" t="s">
        <v>4346</v>
      </c>
      <c r="F4843" t="s">
        <v>4358</v>
      </c>
      <c r="G4843" s="4">
        <v>1</v>
      </c>
      <c r="H4843" t="s">
        <v>366</v>
      </c>
    </row>
    <row r="4844" spans="1:8" x14ac:dyDescent="0.35">
      <c r="A4844" t="s">
        <v>3368</v>
      </c>
      <c r="B4844" t="s">
        <v>4345</v>
      </c>
      <c r="C4844">
        <v>1</v>
      </c>
      <c r="D4844">
        <v>-318.98500000000001</v>
      </c>
      <c r="E4844" t="s">
        <v>4349</v>
      </c>
      <c r="F4844" t="s">
        <v>4354</v>
      </c>
      <c r="G4844" s="4">
        <v>1</v>
      </c>
      <c r="H4844" t="s">
        <v>4429</v>
      </c>
    </row>
    <row r="4845" spans="1:8" x14ac:dyDescent="0.35">
      <c r="A4845" t="s">
        <v>3368</v>
      </c>
      <c r="B4845" t="s">
        <v>4345</v>
      </c>
      <c r="C4845">
        <v>1</v>
      </c>
      <c r="D4845">
        <v>-313.274</v>
      </c>
      <c r="E4845" t="s">
        <v>4349</v>
      </c>
      <c r="F4845" t="s">
        <v>4350</v>
      </c>
      <c r="G4845" s="4">
        <v>1</v>
      </c>
      <c r="H4845" t="s">
        <v>140</v>
      </c>
    </row>
    <row r="4846" spans="1:8" x14ac:dyDescent="0.35">
      <c r="A4846" t="s">
        <v>3368</v>
      </c>
      <c r="B4846" t="s">
        <v>4345</v>
      </c>
      <c r="C4846">
        <v>1</v>
      </c>
      <c r="D4846">
        <v>-308.58600000000001</v>
      </c>
      <c r="E4846" t="s">
        <v>4349</v>
      </c>
      <c r="F4846" t="s">
        <v>4397</v>
      </c>
      <c r="G4846" s="4">
        <v>1</v>
      </c>
      <c r="H4846" t="s">
        <v>4430</v>
      </c>
    </row>
    <row r="4847" spans="1:8" x14ac:dyDescent="0.35">
      <c r="A4847" t="s">
        <v>3368</v>
      </c>
      <c r="B4847" t="s">
        <v>4345</v>
      </c>
      <c r="C4847">
        <v>1</v>
      </c>
      <c r="D4847">
        <v>-302.7</v>
      </c>
      <c r="E4847" t="s">
        <v>4349</v>
      </c>
      <c r="F4847" t="s">
        <v>4350</v>
      </c>
      <c r="G4847" s="4">
        <v>1</v>
      </c>
      <c r="H4847" t="s">
        <v>4431</v>
      </c>
    </row>
    <row r="4848" spans="1:8" x14ac:dyDescent="0.35">
      <c r="A4848" t="s">
        <v>3368</v>
      </c>
      <c r="B4848" t="s">
        <v>4345</v>
      </c>
      <c r="C4848">
        <v>1</v>
      </c>
      <c r="D4848">
        <v>-299.445999999999</v>
      </c>
      <c r="E4848" t="s">
        <v>4349</v>
      </c>
      <c r="F4848" t="s">
        <v>4354</v>
      </c>
      <c r="G4848" s="4">
        <v>1</v>
      </c>
      <c r="H4848" t="s">
        <v>4432</v>
      </c>
    </row>
    <row r="4849" spans="1:8" x14ac:dyDescent="0.35">
      <c r="A4849" t="s">
        <v>3368</v>
      </c>
      <c r="B4849" t="s">
        <v>4345</v>
      </c>
      <c r="C4849">
        <v>1</v>
      </c>
      <c r="D4849">
        <v>-289.25099999999998</v>
      </c>
      <c r="E4849" t="s">
        <v>4349</v>
      </c>
      <c r="F4849" t="s">
        <v>4356</v>
      </c>
      <c r="G4849" s="4">
        <v>1</v>
      </c>
      <c r="H4849" t="s">
        <v>4433</v>
      </c>
    </row>
    <row r="4850" spans="1:8" x14ac:dyDescent="0.35">
      <c r="A4850" t="s">
        <v>3368</v>
      </c>
      <c r="B4850" t="s">
        <v>4345</v>
      </c>
      <c r="C4850">
        <v>1</v>
      </c>
      <c r="D4850">
        <v>-285.59399999999999</v>
      </c>
      <c r="E4850" t="s">
        <v>4346</v>
      </c>
      <c r="F4850" t="s">
        <v>4358</v>
      </c>
      <c r="G4850" s="4">
        <v>1</v>
      </c>
      <c r="H4850" t="s">
        <v>4434</v>
      </c>
    </row>
    <row r="4851" spans="1:8" x14ac:dyDescent="0.35">
      <c r="A4851" t="s">
        <v>3368</v>
      </c>
      <c r="B4851" t="s">
        <v>4345</v>
      </c>
      <c r="C4851">
        <v>1</v>
      </c>
      <c r="D4851">
        <v>-284.358</v>
      </c>
      <c r="E4851" t="s">
        <v>4349</v>
      </c>
      <c r="F4851" t="s">
        <v>4354</v>
      </c>
      <c r="G4851" s="4">
        <v>1</v>
      </c>
      <c r="H4851" t="s">
        <v>4435</v>
      </c>
    </row>
    <row r="4852" spans="1:8" x14ac:dyDescent="0.35">
      <c r="A4852" t="s">
        <v>3368</v>
      </c>
      <c r="B4852" t="s">
        <v>4345</v>
      </c>
      <c r="C4852">
        <v>1</v>
      </c>
      <c r="D4852">
        <v>-278.613</v>
      </c>
      <c r="E4852" t="s">
        <v>4346</v>
      </c>
      <c r="F4852" t="s">
        <v>4352</v>
      </c>
      <c r="G4852" s="4">
        <v>1</v>
      </c>
      <c r="H4852" t="s">
        <v>4436</v>
      </c>
    </row>
    <row r="4853" spans="1:8" x14ac:dyDescent="0.35">
      <c r="A4853" t="s">
        <v>3368</v>
      </c>
      <c r="B4853" t="s">
        <v>4345</v>
      </c>
      <c r="C4853">
        <v>1</v>
      </c>
      <c r="D4853">
        <v>-276.86900000000003</v>
      </c>
      <c r="E4853" t="s">
        <v>4349</v>
      </c>
      <c r="F4853" t="s">
        <v>4350</v>
      </c>
      <c r="G4853" s="4">
        <v>1</v>
      </c>
      <c r="H4853" t="s">
        <v>4437</v>
      </c>
    </row>
    <row r="4854" spans="1:8" x14ac:dyDescent="0.35">
      <c r="A4854" t="s">
        <v>3368</v>
      </c>
      <c r="B4854" t="s">
        <v>4345</v>
      </c>
      <c r="C4854">
        <v>1</v>
      </c>
      <c r="D4854">
        <v>-272.78300000000002</v>
      </c>
      <c r="E4854" t="s">
        <v>4349</v>
      </c>
      <c r="F4854" t="s">
        <v>4397</v>
      </c>
      <c r="G4854" s="4">
        <v>1</v>
      </c>
      <c r="H4854" t="s">
        <v>4438</v>
      </c>
    </row>
    <row r="4855" spans="1:8" x14ac:dyDescent="0.35">
      <c r="A4855" t="s">
        <v>3368</v>
      </c>
      <c r="B4855" t="s">
        <v>4345</v>
      </c>
      <c r="C4855">
        <v>1</v>
      </c>
      <c r="D4855">
        <v>-272.47699999999998</v>
      </c>
      <c r="E4855" t="s">
        <v>4349</v>
      </c>
      <c r="F4855" t="s">
        <v>4350</v>
      </c>
      <c r="G4855" s="4">
        <v>1</v>
      </c>
      <c r="H4855" t="s">
        <v>4439</v>
      </c>
    </row>
    <row r="4856" spans="1:8" x14ac:dyDescent="0.35">
      <c r="A4856" t="s">
        <v>3368</v>
      </c>
      <c r="B4856" t="s">
        <v>4345</v>
      </c>
      <c r="C4856">
        <v>1</v>
      </c>
      <c r="D4856">
        <v>-265.390999999999</v>
      </c>
      <c r="E4856" t="s">
        <v>4346</v>
      </c>
      <c r="F4856" t="s">
        <v>4347</v>
      </c>
      <c r="G4856" s="4">
        <v>1</v>
      </c>
      <c r="H4856" t="s">
        <v>4440</v>
      </c>
    </row>
    <row r="4857" spans="1:8" x14ac:dyDescent="0.35">
      <c r="A4857" t="s">
        <v>3368</v>
      </c>
      <c r="B4857" t="s">
        <v>4345</v>
      </c>
      <c r="C4857">
        <v>1</v>
      </c>
      <c r="D4857">
        <v>-263.75400000000002</v>
      </c>
      <c r="E4857" t="s">
        <v>4349</v>
      </c>
      <c r="F4857" t="s">
        <v>4350</v>
      </c>
      <c r="G4857" s="4">
        <v>1</v>
      </c>
      <c r="H4857" t="s">
        <v>4441</v>
      </c>
    </row>
    <row r="4858" spans="1:8" x14ac:dyDescent="0.35">
      <c r="A4858" t="s">
        <v>3368</v>
      </c>
      <c r="B4858" t="s">
        <v>4345</v>
      </c>
      <c r="C4858">
        <v>1</v>
      </c>
      <c r="D4858">
        <v>-259.27199999999999</v>
      </c>
      <c r="E4858" t="s">
        <v>4349</v>
      </c>
      <c r="F4858" t="s">
        <v>4354</v>
      </c>
      <c r="G4858" s="4">
        <v>1</v>
      </c>
      <c r="H4858" t="s">
        <v>4442</v>
      </c>
    </row>
    <row r="4859" spans="1:8" x14ac:dyDescent="0.35">
      <c r="A4859" t="s">
        <v>3368</v>
      </c>
      <c r="B4859" t="s">
        <v>4345</v>
      </c>
      <c r="C4859">
        <v>1</v>
      </c>
      <c r="D4859">
        <v>-247.52199999999999</v>
      </c>
      <c r="E4859" t="s">
        <v>4349</v>
      </c>
      <c r="F4859" t="s">
        <v>4354</v>
      </c>
      <c r="G4859" s="4">
        <v>1</v>
      </c>
      <c r="H4859" t="s">
        <v>4443</v>
      </c>
    </row>
    <row r="4860" spans="1:8" x14ac:dyDescent="0.35">
      <c r="A4860" t="s">
        <v>3368</v>
      </c>
      <c r="B4860" t="s">
        <v>4345</v>
      </c>
      <c r="C4860">
        <v>1</v>
      </c>
      <c r="D4860">
        <v>-241.49599999999899</v>
      </c>
      <c r="E4860" t="s">
        <v>4346</v>
      </c>
      <c r="F4860" t="s">
        <v>4411</v>
      </c>
      <c r="G4860" s="4">
        <v>1</v>
      </c>
      <c r="H4860" t="s">
        <v>4444</v>
      </c>
    </row>
    <row r="4861" spans="1:8" x14ac:dyDescent="0.35">
      <c r="A4861" t="s">
        <v>3368</v>
      </c>
      <c r="B4861" t="s">
        <v>4345</v>
      </c>
      <c r="C4861">
        <v>1</v>
      </c>
      <c r="D4861">
        <v>-239.36500000000001</v>
      </c>
      <c r="E4861" t="s">
        <v>4349</v>
      </c>
      <c r="F4861" t="s">
        <v>4397</v>
      </c>
      <c r="G4861" s="4">
        <v>1</v>
      </c>
      <c r="H4861" t="s">
        <v>4445</v>
      </c>
    </row>
    <row r="4862" spans="1:8" x14ac:dyDescent="0.35">
      <c r="A4862" t="s">
        <v>3368</v>
      </c>
      <c r="B4862" t="s">
        <v>4345</v>
      </c>
      <c r="C4862">
        <v>1</v>
      </c>
      <c r="D4862">
        <v>-237.58500000000001</v>
      </c>
      <c r="E4862" t="s">
        <v>4349</v>
      </c>
      <c r="F4862" t="s">
        <v>4350</v>
      </c>
      <c r="G4862" s="4">
        <v>1</v>
      </c>
      <c r="H4862" t="s">
        <v>4446</v>
      </c>
    </row>
    <row r="4863" spans="1:8" x14ac:dyDescent="0.35">
      <c r="A4863" t="s">
        <v>3368</v>
      </c>
      <c r="B4863" t="s">
        <v>4345</v>
      </c>
      <c r="C4863">
        <v>1</v>
      </c>
      <c r="D4863">
        <v>-228.28299999999999</v>
      </c>
      <c r="E4863" t="s">
        <v>4349</v>
      </c>
      <c r="F4863" t="s">
        <v>4354</v>
      </c>
      <c r="G4863" s="4">
        <v>1</v>
      </c>
      <c r="H4863" t="s">
        <v>4447</v>
      </c>
    </row>
    <row r="4864" spans="1:8" x14ac:dyDescent="0.35">
      <c r="A4864" t="s">
        <v>3368</v>
      </c>
      <c r="B4864" t="s">
        <v>4345</v>
      </c>
      <c r="C4864">
        <v>1</v>
      </c>
      <c r="D4864">
        <v>-227.15099999999899</v>
      </c>
      <c r="E4864" t="s">
        <v>4346</v>
      </c>
      <c r="F4864" t="s">
        <v>4347</v>
      </c>
      <c r="G4864" s="4">
        <v>1</v>
      </c>
      <c r="H4864" t="s">
        <v>4448</v>
      </c>
    </row>
    <row r="4865" spans="1:8" x14ac:dyDescent="0.35">
      <c r="A4865" t="s">
        <v>3368</v>
      </c>
      <c r="B4865" t="s">
        <v>4345</v>
      </c>
      <c r="C4865">
        <v>1</v>
      </c>
      <c r="D4865">
        <v>-215.71</v>
      </c>
      <c r="E4865" t="s">
        <v>4349</v>
      </c>
      <c r="F4865" t="s">
        <v>4350</v>
      </c>
      <c r="G4865" s="4">
        <v>1</v>
      </c>
      <c r="H4865" t="s">
        <v>4449</v>
      </c>
    </row>
    <row r="4866" spans="1:8" x14ac:dyDescent="0.35">
      <c r="A4866" t="s">
        <v>3368</v>
      </c>
      <c r="B4866" t="s">
        <v>4345</v>
      </c>
      <c r="C4866">
        <v>1</v>
      </c>
      <c r="D4866">
        <v>-207.489</v>
      </c>
      <c r="E4866" t="s">
        <v>4349</v>
      </c>
      <c r="F4866" t="s">
        <v>4356</v>
      </c>
      <c r="G4866" s="4">
        <v>1</v>
      </c>
      <c r="H4866" t="s">
        <v>4450</v>
      </c>
    </row>
    <row r="4867" spans="1:8" x14ac:dyDescent="0.35">
      <c r="A4867" t="s">
        <v>3368</v>
      </c>
      <c r="B4867" t="s">
        <v>4345</v>
      </c>
      <c r="C4867">
        <v>1</v>
      </c>
      <c r="D4867">
        <v>-206.886</v>
      </c>
      <c r="E4867" t="s">
        <v>4349</v>
      </c>
      <c r="F4867" t="s">
        <v>4350</v>
      </c>
      <c r="G4867" s="4">
        <v>1</v>
      </c>
      <c r="H4867" t="s">
        <v>4451</v>
      </c>
    </row>
    <row r="4868" spans="1:8" x14ac:dyDescent="0.35">
      <c r="A4868" t="s">
        <v>3368</v>
      </c>
      <c r="B4868" t="s">
        <v>4345</v>
      </c>
      <c r="C4868">
        <v>1</v>
      </c>
      <c r="D4868">
        <v>-203.71899999999999</v>
      </c>
      <c r="E4868" t="s">
        <v>4346</v>
      </c>
      <c r="F4868" t="s">
        <v>4347</v>
      </c>
      <c r="G4868" s="4">
        <v>1</v>
      </c>
      <c r="H4868" t="s">
        <v>4452</v>
      </c>
    </row>
    <row r="4869" spans="1:8" x14ac:dyDescent="0.35">
      <c r="A4869" t="s">
        <v>3368</v>
      </c>
      <c r="B4869" t="s">
        <v>4345</v>
      </c>
      <c r="C4869">
        <v>1</v>
      </c>
      <c r="D4869">
        <v>-197.19900000000001</v>
      </c>
      <c r="E4869" t="s">
        <v>4349</v>
      </c>
      <c r="F4869" t="s">
        <v>4350</v>
      </c>
      <c r="G4869" s="4">
        <v>1</v>
      </c>
      <c r="H4869" t="s">
        <v>4453</v>
      </c>
    </row>
    <row r="4870" spans="1:8" x14ac:dyDescent="0.35">
      <c r="A4870" t="s">
        <v>3368</v>
      </c>
      <c r="B4870" t="s">
        <v>4345</v>
      </c>
      <c r="C4870">
        <v>1</v>
      </c>
      <c r="D4870">
        <v>-195.398</v>
      </c>
      <c r="E4870" t="s">
        <v>4349</v>
      </c>
      <c r="F4870" t="s">
        <v>4354</v>
      </c>
      <c r="G4870" s="4">
        <v>1</v>
      </c>
      <c r="H4870" t="s">
        <v>4454</v>
      </c>
    </row>
    <row r="4871" spans="1:8" x14ac:dyDescent="0.35">
      <c r="A4871" t="s">
        <v>3368</v>
      </c>
      <c r="B4871" t="s">
        <v>4345</v>
      </c>
      <c r="C4871">
        <v>1</v>
      </c>
      <c r="D4871">
        <v>-191.96599999999901</v>
      </c>
      <c r="E4871" t="s">
        <v>4349</v>
      </c>
      <c r="F4871" t="s">
        <v>4350</v>
      </c>
      <c r="G4871" s="4">
        <v>1</v>
      </c>
      <c r="H4871" t="s">
        <v>4455</v>
      </c>
    </row>
    <row r="4872" spans="1:8" x14ac:dyDescent="0.35">
      <c r="A4872" t="s">
        <v>3368</v>
      </c>
      <c r="B4872" t="s">
        <v>4345</v>
      </c>
      <c r="C4872">
        <v>1</v>
      </c>
      <c r="D4872">
        <v>-188.47399999999999</v>
      </c>
      <c r="E4872" t="s">
        <v>4346</v>
      </c>
      <c r="F4872" t="s">
        <v>4358</v>
      </c>
      <c r="G4872" s="4">
        <v>1</v>
      </c>
      <c r="H4872" t="s">
        <v>4456</v>
      </c>
    </row>
    <row r="4873" spans="1:8" x14ac:dyDescent="0.35">
      <c r="A4873" t="s">
        <v>3368</v>
      </c>
      <c r="B4873" t="s">
        <v>4345</v>
      </c>
      <c r="C4873">
        <v>1</v>
      </c>
      <c r="D4873">
        <v>-178.92599999999999</v>
      </c>
      <c r="E4873" t="s">
        <v>4349</v>
      </c>
      <c r="F4873" t="s">
        <v>4354</v>
      </c>
      <c r="G4873" s="4">
        <v>1</v>
      </c>
      <c r="H4873" t="s">
        <v>4457</v>
      </c>
    </row>
    <row r="4874" spans="1:8" x14ac:dyDescent="0.35">
      <c r="A4874" t="s">
        <v>3368</v>
      </c>
      <c r="B4874" t="s">
        <v>4345</v>
      </c>
      <c r="C4874">
        <v>1</v>
      </c>
      <c r="D4874">
        <v>-163.74600000000001</v>
      </c>
      <c r="E4874" t="s">
        <v>4346</v>
      </c>
      <c r="F4874" t="s">
        <v>4347</v>
      </c>
      <c r="G4874" s="4">
        <v>1</v>
      </c>
      <c r="H4874" t="s">
        <v>4458</v>
      </c>
    </row>
    <row r="4875" spans="1:8" x14ac:dyDescent="0.35">
      <c r="A4875" t="s">
        <v>3368</v>
      </c>
      <c r="B4875" t="s">
        <v>4345</v>
      </c>
      <c r="C4875">
        <v>1</v>
      </c>
      <c r="D4875">
        <v>-157.131</v>
      </c>
      <c r="E4875" t="s">
        <v>4349</v>
      </c>
      <c r="F4875" t="s">
        <v>4354</v>
      </c>
      <c r="G4875" s="4">
        <v>1</v>
      </c>
      <c r="H4875" t="s">
        <v>4459</v>
      </c>
    </row>
    <row r="4876" spans="1:8" x14ac:dyDescent="0.35">
      <c r="A4876" t="s">
        <v>3368</v>
      </c>
      <c r="B4876" t="s">
        <v>4345</v>
      </c>
      <c r="C4876">
        <v>1</v>
      </c>
      <c r="D4876">
        <v>-143.708</v>
      </c>
      <c r="E4876" t="s">
        <v>4349</v>
      </c>
      <c r="F4876" t="s">
        <v>4350</v>
      </c>
      <c r="G4876" s="4">
        <v>1</v>
      </c>
      <c r="H4876" t="s">
        <v>4460</v>
      </c>
    </row>
    <row r="4877" spans="1:8" x14ac:dyDescent="0.35">
      <c r="A4877" t="s">
        <v>3368</v>
      </c>
      <c r="B4877" t="s">
        <v>4345</v>
      </c>
      <c r="C4877">
        <v>1</v>
      </c>
      <c r="D4877">
        <v>-135.95400000000001</v>
      </c>
      <c r="E4877" t="s">
        <v>4346</v>
      </c>
      <c r="F4877" t="s">
        <v>4358</v>
      </c>
      <c r="G4877" s="4">
        <v>1</v>
      </c>
      <c r="H4877" t="s">
        <v>4461</v>
      </c>
    </row>
    <row r="4878" spans="1:8" x14ac:dyDescent="0.35">
      <c r="A4878" t="s">
        <v>3368</v>
      </c>
      <c r="B4878" t="s">
        <v>4345</v>
      </c>
      <c r="C4878">
        <v>1</v>
      </c>
      <c r="D4878">
        <v>-132.72499999999999</v>
      </c>
      <c r="E4878" t="s">
        <v>4349</v>
      </c>
      <c r="F4878" t="s">
        <v>4356</v>
      </c>
      <c r="G4878" s="4">
        <v>1</v>
      </c>
      <c r="H4878" t="s">
        <v>4462</v>
      </c>
    </row>
    <row r="4879" spans="1:8" x14ac:dyDescent="0.35">
      <c r="A4879" t="s">
        <v>3368</v>
      </c>
      <c r="B4879" t="s">
        <v>4345</v>
      </c>
      <c r="C4879">
        <v>1</v>
      </c>
      <c r="D4879">
        <v>-132.07299999999901</v>
      </c>
      <c r="E4879" t="s">
        <v>4346</v>
      </c>
      <c r="F4879" t="s">
        <v>4352</v>
      </c>
      <c r="G4879" s="4">
        <v>1</v>
      </c>
      <c r="H4879" t="s">
        <v>4463</v>
      </c>
    </row>
    <row r="4880" spans="1:8" x14ac:dyDescent="0.35">
      <c r="A4880" t="s">
        <v>3368</v>
      </c>
      <c r="B4880" t="s">
        <v>4345</v>
      </c>
      <c r="C4880">
        <v>1</v>
      </c>
      <c r="D4880">
        <v>-131.89400000000001</v>
      </c>
      <c r="E4880" t="s">
        <v>4349</v>
      </c>
      <c r="F4880" t="s">
        <v>4354</v>
      </c>
      <c r="G4880" s="4">
        <v>1</v>
      </c>
      <c r="H4880" t="s">
        <v>4464</v>
      </c>
    </row>
    <row r="4881" spans="1:8" x14ac:dyDescent="0.35">
      <c r="A4881" t="s">
        <v>3368</v>
      </c>
      <c r="B4881" t="s">
        <v>4345</v>
      </c>
      <c r="C4881">
        <v>1</v>
      </c>
      <c r="D4881">
        <v>-119.726</v>
      </c>
      <c r="E4881" t="s">
        <v>4349</v>
      </c>
      <c r="F4881" t="s">
        <v>4350</v>
      </c>
      <c r="G4881" s="4">
        <v>1</v>
      </c>
      <c r="H4881" t="s">
        <v>4465</v>
      </c>
    </row>
    <row r="4882" spans="1:8" x14ac:dyDescent="0.35">
      <c r="A4882" t="s">
        <v>3368</v>
      </c>
      <c r="B4882" t="s">
        <v>4345</v>
      </c>
      <c r="C4882">
        <v>1</v>
      </c>
      <c r="D4882">
        <v>-118.32799999999899</v>
      </c>
      <c r="E4882" t="s">
        <v>4346</v>
      </c>
      <c r="F4882" t="s">
        <v>4347</v>
      </c>
      <c r="G4882" s="4">
        <v>1</v>
      </c>
      <c r="H4882" t="s">
        <v>1144</v>
      </c>
    </row>
    <row r="4883" spans="1:8" x14ac:dyDescent="0.35">
      <c r="A4883" t="s">
        <v>3368</v>
      </c>
      <c r="B4883" t="s">
        <v>4345</v>
      </c>
      <c r="C4883">
        <v>1</v>
      </c>
      <c r="D4883">
        <v>-106.74299999999999</v>
      </c>
      <c r="E4883" t="s">
        <v>4349</v>
      </c>
      <c r="F4883" t="s">
        <v>4354</v>
      </c>
      <c r="G4883" s="4">
        <v>1</v>
      </c>
      <c r="H4883" t="s">
        <v>4466</v>
      </c>
    </row>
    <row r="4884" spans="1:8" x14ac:dyDescent="0.35">
      <c r="A4884" t="s">
        <v>3368</v>
      </c>
      <c r="B4884" t="s">
        <v>4345</v>
      </c>
      <c r="C4884">
        <v>1</v>
      </c>
      <c r="D4884">
        <v>-98.94</v>
      </c>
      <c r="E4884" t="s">
        <v>4349</v>
      </c>
      <c r="F4884" t="s">
        <v>4350</v>
      </c>
      <c r="G4884" s="4">
        <v>1</v>
      </c>
      <c r="H4884" t="s">
        <v>4467</v>
      </c>
    </row>
    <row r="4885" spans="1:8" x14ac:dyDescent="0.35">
      <c r="A4885" t="s">
        <v>3368</v>
      </c>
      <c r="B4885" t="s">
        <v>4345</v>
      </c>
      <c r="C4885">
        <v>1</v>
      </c>
      <c r="D4885">
        <v>-98.685000000000002</v>
      </c>
      <c r="E4885" t="s">
        <v>4349</v>
      </c>
      <c r="F4885" t="s">
        <v>4356</v>
      </c>
      <c r="G4885" s="4">
        <v>1</v>
      </c>
      <c r="H4885" t="s">
        <v>4468</v>
      </c>
    </row>
    <row r="4886" spans="1:8" x14ac:dyDescent="0.35">
      <c r="A4886" t="s">
        <v>3368</v>
      </c>
      <c r="B4886" t="s">
        <v>4345</v>
      </c>
      <c r="C4886">
        <v>1</v>
      </c>
      <c r="D4886">
        <v>-94.715000000000003</v>
      </c>
      <c r="E4886" t="s">
        <v>4349</v>
      </c>
      <c r="F4886" t="s">
        <v>4350</v>
      </c>
      <c r="G4886" s="4">
        <v>1</v>
      </c>
      <c r="H4886" t="s">
        <v>4469</v>
      </c>
    </row>
    <row r="4887" spans="1:8" x14ac:dyDescent="0.35">
      <c r="A4887" t="s">
        <v>3368</v>
      </c>
      <c r="B4887" t="s">
        <v>4345</v>
      </c>
      <c r="C4887">
        <v>1</v>
      </c>
      <c r="D4887">
        <v>-93.281000000000006</v>
      </c>
      <c r="E4887" t="s">
        <v>4346</v>
      </c>
      <c r="F4887" t="s">
        <v>4358</v>
      </c>
      <c r="G4887" s="4">
        <v>1</v>
      </c>
      <c r="H4887" t="s">
        <v>4470</v>
      </c>
    </row>
    <row r="4888" spans="1:8" x14ac:dyDescent="0.35">
      <c r="A4888" t="s">
        <v>3368</v>
      </c>
      <c r="B4888" t="s">
        <v>4345</v>
      </c>
      <c r="C4888">
        <v>1</v>
      </c>
      <c r="D4888">
        <v>-71.951999999999998</v>
      </c>
      <c r="E4888" t="s">
        <v>4349</v>
      </c>
      <c r="F4888" t="s">
        <v>4350</v>
      </c>
      <c r="G4888" s="4">
        <v>1</v>
      </c>
      <c r="H4888" t="s">
        <v>1956</v>
      </c>
    </row>
    <row r="4889" spans="1:8" x14ac:dyDescent="0.35">
      <c r="A4889" t="s">
        <v>3368</v>
      </c>
      <c r="B4889" t="s">
        <v>4345</v>
      </c>
      <c r="C4889">
        <v>1</v>
      </c>
      <c r="D4889">
        <v>-70.078000000000003</v>
      </c>
      <c r="E4889" t="s">
        <v>4349</v>
      </c>
      <c r="F4889" t="s">
        <v>4350</v>
      </c>
      <c r="G4889" s="4">
        <v>1</v>
      </c>
      <c r="H4889" t="s">
        <v>4471</v>
      </c>
    </row>
    <row r="4890" spans="1:8" x14ac:dyDescent="0.35">
      <c r="A4890" t="s">
        <v>3368</v>
      </c>
      <c r="B4890" t="s">
        <v>4345</v>
      </c>
      <c r="C4890">
        <v>1</v>
      </c>
      <c r="D4890">
        <v>-66.774000000000001</v>
      </c>
      <c r="E4890" t="s">
        <v>4349</v>
      </c>
      <c r="F4890" t="s">
        <v>4350</v>
      </c>
      <c r="G4890" s="4">
        <v>1</v>
      </c>
      <c r="H4890" t="s">
        <v>3541</v>
      </c>
    </row>
    <row r="4891" spans="1:8" x14ac:dyDescent="0.35">
      <c r="A4891" t="s">
        <v>3368</v>
      </c>
      <c r="B4891" t="s">
        <v>4345</v>
      </c>
      <c r="C4891">
        <v>1</v>
      </c>
      <c r="D4891">
        <v>-66.388000000000005</v>
      </c>
      <c r="E4891" t="s">
        <v>4349</v>
      </c>
      <c r="F4891" t="s">
        <v>4354</v>
      </c>
      <c r="G4891" s="4">
        <v>1</v>
      </c>
      <c r="H4891" t="s">
        <v>4472</v>
      </c>
    </row>
    <row r="4892" spans="1:8" x14ac:dyDescent="0.35">
      <c r="A4892" t="s">
        <v>3368</v>
      </c>
      <c r="B4892" t="s">
        <v>4345</v>
      </c>
      <c r="C4892">
        <v>1</v>
      </c>
      <c r="D4892">
        <v>-59.603000000000002</v>
      </c>
      <c r="E4892" t="s">
        <v>4349</v>
      </c>
      <c r="F4892" t="s">
        <v>4354</v>
      </c>
      <c r="G4892" s="4">
        <v>1</v>
      </c>
      <c r="H4892" t="s">
        <v>4473</v>
      </c>
    </row>
    <row r="4893" spans="1:8" x14ac:dyDescent="0.35">
      <c r="A4893" t="s">
        <v>3368</v>
      </c>
      <c r="B4893" t="s">
        <v>4345</v>
      </c>
      <c r="C4893">
        <v>1</v>
      </c>
      <c r="D4893">
        <v>-51.616</v>
      </c>
      <c r="E4893" t="s">
        <v>4346</v>
      </c>
      <c r="F4893" t="s">
        <v>4352</v>
      </c>
      <c r="G4893" s="4">
        <v>1</v>
      </c>
      <c r="H4893" t="s">
        <v>4474</v>
      </c>
    </row>
    <row r="4894" spans="1:8" x14ac:dyDescent="0.35">
      <c r="A4894" t="s">
        <v>3368</v>
      </c>
      <c r="B4894" t="s">
        <v>4345</v>
      </c>
      <c r="C4894">
        <v>1</v>
      </c>
      <c r="D4894">
        <v>-47.881</v>
      </c>
      <c r="E4894" t="s">
        <v>4346</v>
      </c>
      <c r="F4894" t="s">
        <v>4347</v>
      </c>
      <c r="G4894" s="4">
        <v>1</v>
      </c>
      <c r="H4894" t="s">
        <v>3444</v>
      </c>
    </row>
    <row r="4895" spans="1:8" x14ac:dyDescent="0.35">
      <c r="A4895" t="s">
        <v>3368</v>
      </c>
      <c r="B4895" t="s">
        <v>4345</v>
      </c>
      <c r="C4895">
        <v>1</v>
      </c>
      <c r="D4895">
        <v>54.298000000000002</v>
      </c>
      <c r="E4895" t="s">
        <v>4349</v>
      </c>
      <c r="F4895" t="s">
        <v>4354</v>
      </c>
      <c r="G4895" s="4">
        <v>4</v>
      </c>
      <c r="H4895" t="s">
        <v>4475</v>
      </c>
    </row>
    <row r="4896" spans="1:8" x14ac:dyDescent="0.35">
      <c r="A4896" t="s">
        <v>3368</v>
      </c>
      <c r="B4896" t="s">
        <v>4345</v>
      </c>
      <c r="C4896">
        <v>1</v>
      </c>
      <c r="D4896">
        <v>75.658999999999907</v>
      </c>
      <c r="E4896" t="s">
        <v>4349</v>
      </c>
      <c r="F4896" t="s">
        <v>4350</v>
      </c>
      <c r="G4896" s="4">
        <v>1</v>
      </c>
      <c r="H4896" t="s">
        <v>4476</v>
      </c>
    </row>
    <row r="4897" spans="1:8" x14ac:dyDescent="0.35">
      <c r="A4897" t="s">
        <v>3368</v>
      </c>
      <c r="B4897" t="s">
        <v>4345</v>
      </c>
      <c r="C4897">
        <v>1</v>
      </c>
      <c r="D4897">
        <v>91.995000000000005</v>
      </c>
      <c r="E4897" t="s">
        <v>4349</v>
      </c>
      <c r="F4897" t="s">
        <v>4350</v>
      </c>
      <c r="G4897" s="4">
        <v>1</v>
      </c>
      <c r="H4897" t="s">
        <v>4477</v>
      </c>
    </row>
    <row r="4898" spans="1:8" x14ac:dyDescent="0.35">
      <c r="A4898" t="s">
        <v>3368</v>
      </c>
      <c r="B4898" t="s">
        <v>4345</v>
      </c>
      <c r="C4898">
        <v>1</v>
      </c>
      <c r="D4898">
        <v>107.24299999999999</v>
      </c>
      <c r="E4898" t="s">
        <v>4349</v>
      </c>
      <c r="F4898" t="s">
        <v>4350</v>
      </c>
      <c r="G4898" s="4">
        <v>1</v>
      </c>
      <c r="H4898" t="s">
        <v>4478</v>
      </c>
    </row>
    <row r="4899" spans="1:8" x14ac:dyDescent="0.35">
      <c r="A4899" t="s">
        <v>3368</v>
      </c>
      <c r="B4899" t="s">
        <v>4345</v>
      </c>
      <c r="C4899">
        <v>1</v>
      </c>
      <c r="D4899">
        <v>110.46599999999999</v>
      </c>
      <c r="E4899" t="s">
        <v>4349</v>
      </c>
      <c r="F4899" t="s">
        <v>4354</v>
      </c>
      <c r="G4899" s="4">
        <v>4</v>
      </c>
      <c r="H4899" t="s">
        <v>4479</v>
      </c>
    </row>
    <row r="4900" spans="1:8" x14ac:dyDescent="0.35">
      <c r="A4900" t="s">
        <v>3368</v>
      </c>
      <c r="B4900" t="s">
        <v>4345</v>
      </c>
      <c r="C4900">
        <v>1</v>
      </c>
      <c r="D4900">
        <v>121.514</v>
      </c>
      <c r="E4900" t="s">
        <v>4349</v>
      </c>
      <c r="F4900" t="s">
        <v>4397</v>
      </c>
      <c r="G4900" s="4">
        <v>2</v>
      </c>
      <c r="H4900" t="s">
        <v>4480</v>
      </c>
    </row>
    <row r="4901" spans="1:8" x14ac:dyDescent="0.35">
      <c r="A4901" t="s">
        <v>3368</v>
      </c>
      <c r="B4901" t="s">
        <v>4345</v>
      </c>
      <c r="C4901">
        <v>1</v>
      </c>
      <c r="D4901">
        <v>132.61099999999999</v>
      </c>
      <c r="E4901" t="s">
        <v>4349</v>
      </c>
      <c r="F4901" t="s">
        <v>4350</v>
      </c>
      <c r="G4901" s="4">
        <v>1</v>
      </c>
      <c r="H4901" t="s">
        <v>4481</v>
      </c>
    </row>
    <row r="4902" spans="1:8" x14ac:dyDescent="0.35">
      <c r="A4902" t="s">
        <v>3368</v>
      </c>
      <c r="B4902" t="s">
        <v>4345</v>
      </c>
      <c r="C4902">
        <v>1</v>
      </c>
      <c r="D4902">
        <v>137.17099999999999</v>
      </c>
      <c r="E4902" t="s">
        <v>4349</v>
      </c>
      <c r="F4902" t="s">
        <v>4350</v>
      </c>
      <c r="G4902" s="4">
        <v>1</v>
      </c>
      <c r="H4902" t="s">
        <v>4482</v>
      </c>
    </row>
    <row r="4903" spans="1:8" x14ac:dyDescent="0.35">
      <c r="A4903" t="s">
        <v>3368</v>
      </c>
      <c r="B4903" t="s">
        <v>4345</v>
      </c>
      <c r="C4903">
        <v>1</v>
      </c>
      <c r="D4903">
        <v>141.91499999999999</v>
      </c>
      <c r="E4903" t="s">
        <v>4349</v>
      </c>
      <c r="F4903" t="s">
        <v>4356</v>
      </c>
      <c r="G4903" s="4">
        <v>3</v>
      </c>
      <c r="H4903" t="s">
        <v>4483</v>
      </c>
    </row>
    <row r="4904" spans="1:8" x14ac:dyDescent="0.35">
      <c r="A4904" t="s">
        <v>3368</v>
      </c>
      <c r="B4904" t="s">
        <v>4345</v>
      </c>
      <c r="C4904">
        <v>1</v>
      </c>
      <c r="D4904">
        <v>145.273</v>
      </c>
      <c r="E4904" t="s">
        <v>4346</v>
      </c>
      <c r="F4904" t="s">
        <v>4347</v>
      </c>
      <c r="G4904" s="4">
        <v>3</v>
      </c>
      <c r="H4904" t="s">
        <v>4484</v>
      </c>
    </row>
    <row r="4905" spans="1:8" x14ac:dyDescent="0.35">
      <c r="A4905" t="s">
        <v>3368</v>
      </c>
      <c r="B4905" t="s">
        <v>4345</v>
      </c>
      <c r="C4905">
        <v>1</v>
      </c>
      <c r="D4905">
        <v>154.86699999999999</v>
      </c>
      <c r="E4905" t="s">
        <v>4349</v>
      </c>
      <c r="F4905" t="s">
        <v>4350</v>
      </c>
      <c r="G4905" s="4">
        <v>1</v>
      </c>
      <c r="H4905" t="s">
        <v>4485</v>
      </c>
    </row>
    <row r="4906" spans="1:8" x14ac:dyDescent="0.35">
      <c r="A4906" t="s">
        <v>3368</v>
      </c>
      <c r="B4906" t="s">
        <v>4345</v>
      </c>
      <c r="C4906">
        <v>1</v>
      </c>
      <c r="D4906">
        <v>161.29900000000001</v>
      </c>
      <c r="E4906" t="s">
        <v>4349</v>
      </c>
      <c r="F4906" t="s">
        <v>4350</v>
      </c>
      <c r="G4906" s="4">
        <v>1</v>
      </c>
      <c r="H4906" t="s">
        <v>4486</v>
      </c>
    </row>
    <row r="4907" spans="1:8" x14ac:dyDescent="0.35">
      <c r="A4907" t="s">
        <v>3368</v>
      </c>
      <c r="B4907" t="s">
        <v>4345</v>
      </c>
      <c r="C4907">
        <v>1</v>
      </c>
      <c r="D4907">
        <v>168.77799999999999</v>
      </c>
      <c r="E4907" t="s">
        <v>4349</v>
      </c>
      <c r="F4907" t="s">
        <v>4397</v>
      </c>
      <c r="G4907" s="4">
        <v>2</v>
      </c>
      <c r="H4907" t="s">
        <v>4487</v>
      </c>
    </row>
    <row r="4908" spans="1:8" x14ac:dyDescent="0.35">
      <c r="A4908" t="s">
        <v>3368</v>
      </c>
      <c r="B4908" t="s">
        <v>4345</v>
      </c>
      <c r="C4908">
        <v>1</v>
      </c>
      <c r="D4908">
        <v>172.922</v>
      </c>
      <c r="E4908" t="s">
        <v>4349</v>
      </c>
      <c r="F4908" t="s">
        <v>4354</v>
      </c>
      <c r="G4908" s="4">
        <v>4</v>
      </c>
      <c r="H4908" t="s">
        <v>4488</v>
      </c>
    </row>
    <row r="4909" spans="1:8" x14ac:dyDescent="0.35">
      <c r="A4909" t="s">
        <v>3368</v>
      </c>
      <c r="B4909" t="s">
        <v>4345</v>
      </c>
      <c r="C4909">
        <v>1</v>
      </c>
      <c r="D4909">
        <v>185.39</v>
      </c>
      <c r="E4909" t="s">
        <v>4349</v>
      </c>
      <c r="F4909" t="s">
        <v>4350</v>
      </c>
      <c r="G4909" s="4">
        <v>1</v>
      </c>
      <c r="H4909" t="s">
        <v>4489</v>
      </c>
    </row>
    <row r="4910" spans="1:8" x14ac:dyDescent="0.35">
      <c r="A4910" t="s">
        <v>3368</v>
      </c>
      <c r="B4910" t="s">
        <v>4345</v>
      </c>
      <c r="C4910">
        <v>1</v>
      </c>
      <c r="D4910">
        <v>186.50599999999901</v>
      </c>
      <c r="E4910" t="s">
        <v>4349</v>
      </c>
      <c r="F4910" t="s">
        <v>4397</v>
      </c>
      <c r="G4910" s="4">
        <v>2</v>
      </c>
      <c r="H4910" t="s">
        <v>4490</v>
      </c>
    </row>
    <row r="4911" spans="1:8" x14ac:dyDescent="0.35">
      <c r="A4911" t="s">
        <v>3368</v>
      </c>
      <c r="B4911" t="s">
        <v>4345</v>
      </c>
      <c r="C4911">
        <v>1</v>
      </c>
      <c r="D4911">
        <v>190.29900000000001</v>
      </c>
      <c r="E4911" t="s">
        <v>4349</v>
      </c>
      <c r="F4911" t="s">
        <v>4350</v>
      </c>
      <c r="G4911" s="4">
        <v>1</v>
      </c>
      <c r="H4911" t="s">
        <v>4491</v>
      </c>
    </row>
    <row r="4912" spans="1:8" x14ac:dyDescent="0.35">
      <c r="A4912" t="s">
        <v>3368</v>
      </c>
      <c r="B4912" t="s">
        <v>4345</v>
      </c>
      <c r="C4912">
        <v>1</v>
      </c>
      <c r="D4912">
        <v>201.851</v>
      </c>
      <c r="E4912" t="s">
        <v>4349</v>
      </c>
      <c r="F4912" t="s">
        <v>4350</v>
      </c>
      <c r="G4912" s="4">
        <v>1</v>
      </c>
      <c r="H4912" t="s">
        <v>4492</v>
      </c>
    </row>
    <row r="4913" spans="1:8" x14ac:dyDescent="0.35">
      <c r="A4913" t="s">
        <v>3368</v>
      </c>
      <c r="B4913" t="s">
        <v>4345</v>
      </c>
      <c r="C4913">
        <v>1</v>
      </c>
      <c r="D4913">
        <v>210.953</v>
      </c>
      <c r="E4913" t="s">
        <v>4349</v>
      </c>
      <c r="F4913" t="s">
        <v>4354</v>
      </c>
      <c r="G4913" s="4">
        <v>4</v>
      </c>
      <c r="H4913" t="s">
        <v>4493</v>
      </c>
    </row>
    <row r="4914" spans="1:8" x14ac:dyDescent="0.35">
      <c r="A4914" t="s">
        <v>3368</v>
      </c>
      <c r="B4914" t="s">
        <v>4345</v>
      </c>
      <c r="C4914">
        <v>1</v>
      </c>
      <c r="D4914">
        <v>213.63499999999999</v>
      </c>
      <c r="E4914" t="s">
        <v>4349</v>
      </c>
      <c r="F4914" t="s">
        <v>4350</v>
      </c>
      <c r="G4914" s="4">
        <v>1</v>
      </c>
      <c r="H4914" t="s">
        <v>4494</v>
      </c>
    </row>
    <row r="4915" spans="1:8" x14ac:dyDescent="0.35">
      <c r="A4915" t="s">
        <v>3368</v>
      </c>
      <c r="B4915" t="s">
        <v>4345</v>
      </c>
      <c r="C4915">
        <v>1</v>
      </c>
      <c r="D4915">
        <v>226.803</v>
      </c>
      <c r="E4915" t="s">
        <v>4349</v>
      </c>
      <c r="F4915" t="s">
        <v>4397</v>
      </c>
      <c r="G4915" s="4">
        <v>2</v>
      </c>
      <c r="H4915" t="s">
        <v>4495</v>
      </c>
    </row>
    <row r="4916" spans="1:8" x14ac:dyDescent="0.35">
      <c r="A4916" t="s">
        <v>3368</v>
      </c>
      <c r="B4916" t="s">
        <v>4345</v>
      </c>
      <c r="C4916">
        <v>1</v>
      </c>
      <c r="D4916">
        <v>230.95500000000001</v>
      </c>
      <c r="E4916" t="s">
        <v>4349</v>
      </c>
      <c r="F4916" t="s">
        <v>4350</v>
      </c>
      <c r="G4916" s="4">
        <v>1</v>
      </c>
      <c r="H4916" t="s">
        <v>4496</v>
      </c>
    </row>
    <row r="4917" spans="1:8" x14ac:dyDescent="0.35">
      <c r="A4917" t="s">
        <v>3368</v>
      </c>
      <c r="B4917" t="s">
        <v>4345</v>
      </c>
      <c r="C4917">
        <v>3</v>
      </c>
      <c r="D4917">
        <v>-369.49900000000002</v>
      </c>
      <c r="E4917" t="s">
        <v>4349</v>
      </c>
      <c r="F4917" t="s">
        <v>4354</v>
      </c>
      <c r="G4917" s="4">
        <v>4</v>
      </c>
      <c r="H4917" t="s">
        <v>4405</v>
      </c>
    </row>
    <row r="4918" spans="1:8" x14ac:dyDescent="0.35">
      <c r="A4918" t="s">
        <v>3368</v>
      </c>
      <c r="B4918" t="s">
        <v>4345</v>
      </c>
      <c r="C4918">
        <v>3</v>
      </c>
      <c r="D4918">
        <v>-365.57400000000001</v>
      </c>
      <c r="E4918" t="s">
        <v>4349</v>
      </c>
      <c r="F4918" t="s">
        <v>4350</v>
      </c>
      <c r="G4918" s="4">
        <v>1</v>
      </c>
      <c r="H4918" t="s">
        <v>4497</v>
      </c>
    </row>
    <row r="4919" spans="1:8" x14ac:dyDescent="0.35">
      <c r="A4919" t="s">
        <v>3368</v>
      </c>
      <c r="B4919" t="s">
        <v>4345</v>
      </c>
      <c r="C4919">
        <v>3</v>
      </c>
      <c r="D4919">
        <v>-364.07</v>
      </c>
      <c r="E4919" t="s">
        <v>4349</v>
      </c>
      <c r="F4919" t="s">
        <v>4397</v>
      </c>
      <c r="G4919" s="4">
        <v>2</v>
      </c>
      <c r="H4919" t="s">
        <v>4498</v>
      </c>
    </row>
    <row r="4920" spans="1:8" x14ac:dyDescent="0.35">
      <c r="A4920" t="s">
        <v>3368</v>
      </c>
      <c r="B4920" t="s">
        <v>4345</v>
      </c>
      <c r="C4920">
        <v>3</v>
      </c>
      <c r="D4920">
        <v>-359.96899999999999</v>
      </c>
      <c r="E4920" t="s">
        <v>4349</v>
      </c>
      <c r="F4920" t="s">
        <v>4350</v>
      </c>
      <c r="G4920" s="4">
        <v>1</v>
      </c>
      <c r="H4920" t="s">
        <v>4499</v>
      </c>
    </row>
    <row r="4921" spans="1:8" x14ac:dyDescent="0.35">
      <c r="A4921" t="s">
        <v>3368</v>
      </c>
      <c r="B4921" t="s">
        <v>4345</v>
      </c>
      <c r="C4921">
        <v>3</v>
      </c>
      <c r="D4921">
        <v>-353.94699999999898</v>
      </c>
      <c r="E4921" t="s">
        <v>4346</v>
      </c>
      <c r="F4921" t="s">
        <v>4352</v>
      </c>
      <c r="G4921" s="4">
        <v>1</v>
      </c>
      <c r="H4921" t="s">
        <v>4500</v>
      </c>
    </row>
    <row r="4922" spans="1:8" x14ac:dyDescent="0.35">
      <c r="A4922" t="s">
        <v>3368</v>
      </c>
      <c r="B4922" t="s">
        <v>4345</v>
      </c>
      <c r="C4922">
        <v>3</v>
      </c>
      <c r="D4922">
        <v>-349.93299999999999</v>
      </c>
      <c r="E4922" t="s">
        <v>4346</v>
      </c>
      <c r="F4922" t="s">
        <v>4347</v>
      </c>
      <c r="G4922" s="4">
        <v>3</v>
      </c>
      <c r="H4922" t="s">
        <v>4501</v>
      </c>
    </row>
    <row r="4923" spans="1:8" x14ac:dyDescent="0.35">
      <c r="A4923" t="s">
        <v>3368</v>
      </c>
      <c r="B4923" t="s">
        <v>4345</v>
      </c>
      <c r="C4923">
        <v>3</v>
      </c>
      <c r="D4923">
        <v>-349.34699999999998</v>
      </c>
      <c r="E4923" t="s">
        <v>4349</v>
      </c>
      <c r="F4923" t="s">
        <v>4397</v>
      </c>
      <c r="G4923" s="4">
        <v>2</v>
      </c>
      <c r="H4923" t="s">
        <v>4502</v>
      </c>
    </row>
    <row r="4924" spans="1:8" x14ac:dyDescent="0.35">
      <c r="A4924" t="s">
        <v>3368</v>
      </c>
      <c r="B4924" t="s">
        <v>4345</v>
      </c>
      <c r="C4924">
        <v>3</v>
      </c>
      <c r="D4924">
        <v>-346.839</v>
      </c>
      <c r="E4924" t="s">
        <v>4346</v>
      </c>
      <c r="F4924" t="s">
        <v>4358</v>
      </c>
      <c r="G4924" s="4">
        <v>4</v>
      </c>
      <c r="H4924" t="s">
        <v>366</v>
      </c>
    </row>
    <row r="4925" spans="1:8" x14ac:dyDescent="0.35">
      <c r="A4925" t="s">
        <v>3368</v>
      </c>
      <c r="B4925" t="s">
        <v>4345</v>
      </c>
      <c r="C4925">
        <v>3</v>
      </c>
      <c r="D4925">
        <v>-344.96600000000001</v>
      </c>
      <c r="E4925" t="s">
        <v>4346</v>
      </c>
      <c r="F4925" t="s">
        <v>4347</v>
      </c>
      <c r="G4925" s="4">
        <v>3</v>
      </c>
      <c r="H4925" t="s">
        <v>4503</v>
      </c>
    </row>
    <row r="4926" spans="1:8" x14ac:dyDescent="0.35">
      <c r="A4926" t="s">
        <v>3368</v>
      </c>
      <c r="B4926" t="s">
        <v>4345</v>
      </c>
      <c r="C4926">
        <v>3</v>
      </c>
      <c r="D4926">
        <v>-340.21899999999999</v>
      </c>
      <c r="E4926" t="s">
        <v>4349</v>
      </c>
      <c r="F4926" t="s">
        <v>4350</v>
      </c>
      <c r="G4926" s="4">
        <v>1</v>
      </c>
      <c r="H4926" t="s">
        <v>4504</v>
      </c>
    </row>
    <row r="4927" spans="1:8" x14ac:dyDescent="0.35">
      <c r="A4927" t="s">
        <v>3368</v>
      </c>
      <c r="B4927" t="s">
        <v>4345</v>
      </c>
      <c r="C4927">
        <v>3</v>
      </c>
      <c r="D4927">
        <v>-337.63699999999898</v>
      </c>
      <c r="E4927" t="s">
        <v>4346</v>
      </c>
      <c r="F4927" t="s">
        <v>4358</v>
      </c>
      <c r="G4927" s="4">
        <v>4</v>
      </c>
      <c r="H4927" t="s">
        <v>4505</v>
      </c>
    </row>
    <row r="4928" spans="1:8" x14ac:dyDescent="0.35">
      <c r="A4928" t="s">
        <v>3368</v>
      </c>
      <c r="B4928" t="s">
        <v>4345</v>
      </c>
      <c r="C4928">
        <v>3</v>
      </c>
      <c r="D4928">
        <v>-336.27300000000002</v>
      </c>
      <c r="E4928" t="s">
        <v>4349</v>
      </c>
      <c r="F4928" t="s">
        <v>4350</v>
      </c>
      <c r="G4928" s="4">
        <v>1</v>
      </c>
      <c r="H4928" t="s">
        <v>4506</v>
      </c>
    </row>
    <row r="4929" spans="1:8" x14ac:dyDescent="0.35">
      <c r="A4929" t="s">
        <v>3368</v>
      </c>
      <c r="B4929" t="s">
        <v>4345</v>
      </c>
      <c r="C4929">
        <v>3</v>
      </c>
      <c r="D4929">
        <v>-322.48</v>
      </c>
      <c r="E4929" t="s">
        <v>4349</v>
      </c>
      <c r="F4929" t="s">
        <v>4350</v>
      </c>
      <c r="G4929" s="4">
        <v>1</v>
      </c>
      <c r="H4929" t="s">
        <v>4507</v>
      </c>
    </row>
    <row r="4930" spans="1:8" x14ac:dyDescent="0.35">
      <c r="A4930" t="s">
        <v>3368</v>
      </c>
      <c r="B4930" t="s">
        <v>4345</v>
      </c>
      <c r="C4930">
        <v>3</v>
      </c>
      <c r="D4930">
        <v>-319.82</v>
      </c>
      <c r="E4930" t="s">
        <v>4349</v>
      </c>
      <c r="F4930" t="s">
        <v>4350</v>
      </c>
      <c r="G4930" s="4">
        <v>1</v>
      </c>
      <c r="H4930" t="s">
        <v>4485</v>
      </c>
    </row>
    <row r="4931" spans="1:8" x14ac:dyDescent="0.35">
      <c r="A4931" t="s">
        <v>3368</v>
      </c>
      <c r="B4931" t="s">
        <v>4345</v>
      </c>
      <c r="C4931">
        <v>3</v>
      </c>
      <c r="D4931">
        <v>-308.450999999999</v>
      </c>
      <c r="E4931" t="s">
        <v>4346</v>
      </c>
      <c r="F4931" t="s">
        <v>4347</v>
      </c>
      <c r="G4931" s="4">
        <v>3</v>
      </c>
      <c r="H4931" t="s">
        <v>115</v>
      </c>
    </row>
    <row r="4932" spans="1:8" x14ac:dyDescent="0.35">
      <c r="A4932" t="s">
        <v>3368</v>
      </c>
      <c r="B4932" t="s">
        <v>4345</v>
      </c>
      <c r="C4932">
        <v>3</v>
      </c>
      <c r="D4932">
        <v>-293.35399999999998</v>
      </c>
      <c r="E4932" t="s">
        <v>4349</v>
      </c>
      <c r="F4932" t="s">
        <v>4354</v>
      </c>
      <c r="G4932" s="4">
        <v>4</v>
      </c>
      <c r="H4932" t="s">
        <v>4508</v>
      </c>
    </row>
    <row r="4933" spans="1:8" x14ac:dyDescent="0.35">
      <c r="A4933" t="s">
        <v>3368</v>
      </c>
      <c r="B4933" t="s">
        <v>4345</v>
      </c>
      <c r="C4933">
        <v>3</v>
      </c>
      <c r="D4933">
        <v>-288.584</v>
      </c>
      <c r="E4933" t="s">
        <v>4349</v>
      </c>
      <c r="F4933" t="s">
        <v>4354</v>
      </c>
      <c r="G4933" s="4">
        <v>4</v>
      </c>
      <c r="H4933" t="s">
        <v>4509</v>
      </c>
    </row>
    <row r="4934" spans="1:8" x14ac:dyDescent="0.35">
      <c r="A4934" t="s">
        <v>3368</v>
      </c>
      <c r="B4934" t="s">
        <v>4345</v>
      </c>
      <c r="C4934">
        <v>3</v>
      </c>
      <c r="D4934">
        <v>-283.89299999999997</v>
      </c>
      <c r="E4934" t="s">
        <v>4346</v>
      </c>
      <c r="F4934" t="s">
        <v>4358</v>
      </c>
      <c r="G4934" s="4">
        <v>4</v>
      </c>
      <c r="H4934" t="s">
        <v>4510</v>
      </c>
    </row>
    <row r="4935" spans="1:8" x14ac:dyDescent="0.35">
      <c r="A4935" t="s">
        <v>3368</v>
      </c>
      <c r="B4935" t="s">
        <v>4345</v>
      </c>
      <c r="C4935">
        <v>3</v>
      </c>
      <c r="D4935">
        <v>-277.12099999999998</v>
      </c>
      <c r="E4935" t="s">
        <v>4349</v>
      </c>
      <c r="F4935" t="s">
        <v>4350</v>
      </c>
      <c r="G4935" s="4">
        <v>1</v>
      </c>
      <c r="H4935" t="s">
        <v>4511</v>
      </c>
    </row>
    <row r="4936" spans="1:8" x14ac:dyDescent="0.35">
      <c r="A4936" t="s">
        <v>3368</v>
      </c>
      <c r="B4936" t="s">
        <v>4345</v>
      </c>
      <c r="C4936">
        <v>3</v>
      </c>
      <c r="D4936">
        <v>-274.70699999999999</v>
      </c>
      <c r="E4936" t="s">
        <v>4349</v>
      </c>
      <c r="F4936" t="s">
        <v>4350</v>
      </c>
      <c r="G4936" s="4">
        <v>1</v>
      </c>
      <c r="H4936" t="s">
        <v>4512</v>
      </c>
    </row>
    <row r="4937" spans="1:8" x14ac:dyDescent="0.35">
      <c r="A4937" t="s">
        <v>3368</v>
      </c>
      <c r="B4937" t="s">
        <v>4345</v>
      </c>
      <c r="C4937">
        <v>3</v>
      </c>
      <c r="D4937">
        <v>-273.529</v>
      </c>
      <c r="E4937" t="s">
        <v>4349</v>
      </c>
      <c r="F4937" t="s">
        <v>4350</v>
      </c>
      <c r="G4937" s="4">
        <v>1</v>
      </c>
      <c r="H4937" t="s">
        <v>140</v>
      </c>
    </row>
    <row r="4938" spans="1:8" x14ac:dyDescent="0.35">
      <c r="A4938" t="s">
        <v>3368</v>
      </c>
      <c r="B4938" t="s">
        <v>4345</v>
      </c>
      <c r="C4938">
        <v>3</v>
      </c>
      <c r="D4938">
        <v>-268.78899999999999</v>
      </c>
      <c r="E4938" t="s">
        <v>4349</v>
      </c>
      <c r="F4938" t="s">
        <v>4350</v>
      </c>
      <c r="G4938" s="4">
        <v>1</v>
      </c>
      <c r="H4938" t="s">
        <v>4513</v>
      </c>
    </row>
    <row r="4939" spans="1:8" x14ac:dyDescent="0.35">
      <c r="A4939" t="s">
        <v>3368</v>
      </c>
      <c r="B4939" t="s">
        <v>4345</v>
      </c>
      <c r="C4939">
        <v>3</v>
      </c>
      <c r="D4939">
        <v>-267.73599999999999</v>
      </c>
      <c r="E4939" t="s">
        <v>4349</v>
      </c>
      <c r="F4939" t="s">
        <v>4354</v>
      </c>
      <c r="G4939" s="4">
        <v>4</v>
      </c>
      <c r="H4939" t="s">
        <v>4514</v>
      </c>
    </row>
    <row r="4940" spans="1:8" x14ac:dyDescent="0.35">
      <c r="A4940" t="s">
        <v>3368</v>
      </c>
      <c r="B4940" t="s">
        <v>4345</v>
      </c>
      <c r="C4940">
        <v>3</v>
      </c>
      <c r="D4940">
        <v>-267.084</v>
      </c>
      <c r="E4940" t="s">
        <v>4349</v>
      </c>
      <c r="F4940" t="s">
        <v>4397</v>
      </c>
      <c r="G4940" s="4">
        <v>2</v>
      </c>
      <c r="H4940" t="s">
        <v>4515</v>
      </c>
    </row>
    <row r="4941" spans="1:8" x14ac:dyDescent="0.35">
      <c r="A4941" t="s">
        <v>3368</v>
      </c>
      <c r="B4941" t="s">
        <v>4345</v>
      </c>
      <c r="C4941">
        <v>3</v>
      </c>
      <c r="D4941">
        <v>-266.38</v>
      </c>
      <c r="E4941" t="s">
        <v>4346</v>
      </c>
      <c r="F4941" t="s">
        <v>4352</v>
      </c>
      <c r="G4941" s="4">
        <v>1</v>
      </c>
      <c r="H4941" t="s">
        <v>4516</v>
      </c>
    </row>
    <row r="4942" spans="1:8" x14ac:dyDescent="0.35">
      <c r="A4942" t="s">
        <v>3368</v>
      </c>
      <c r="B4942" t="s">
        <v>4345</v>
      </c>
      <c r="C4942">
        <v>3</v>
      </c>
      <c r="D4942">
        <v>-258.072</v>
      </c>
      <c r="E4942" t="s">
        <v>4349</v>
      </c>
      <c r="F4942" t="s">
        <v>4350</v>
      </c>
      <c r="G4942" s="4">
        <v>1</v>
      </c>
      <c r="H4942" t="s">
        <v>4517</v>
      </c>
    </row>
    <row r="4943" spans="1:8" x14ac:dyDescent="0.35">
      <c r="A4943" t="s">
        <v>3368</v>
      </c>
      <c r="B4943" t="s">
        <v>4345</v>
      </c>
      <c r="C4943">
        <v>3</v>
      </c>
      <c r="D4943">
        <v>-253.31899999999999</v>
      </c>
      <c r="E4943" t="s">
        <v>4349</v>
      </c>
      <c r="F4943" t="s">
        <v>4354</v>
      </c>
      <c r="G4943" s="4">
        <v>4</v>
      </c>
      <c r="H4943" t="s">
        <v>4518</v>
      </c>
    </row>
    <row r="4944" spans="1:8" x14ac:dyDescent="0.35">
      <c r="A4944" t="s">
        <v>3368</v>
      </c>
      <c r="B4944" t="s">
        <v>4345</v>
      </c>
      <c r="C4944">
        <v>3</v>
      </c>
      <c r="D4944">
        <v>-252.03700000000001</v>
      </c>
      <c r="E4944" t="s">
        <v>4346</v>
      </c>
      <c r="F4944" t="s">
        <v>4358</v>
      </c>
      <c r="G4944" s="4">
        <v>4</v>
      </c>
      <c r="H4944" t="s">
        <v>4519</v>
      </c>
    </row>
    <row r="4945" spans="1:8" x14ac:dyDescent="0.35">
      <c r="A4945" t="s">
        <v>3368</v>
      </c>
      <c r="B4945" t="s">
        <v>4345</v>
      </c>
      <c r="C4945">
        <v>3</v>
      </c>
      <c r="D4945">
        <v>-249.59200000000001</v>
      </c>
      <c r="E4945" t="s">
        <v>4346</v>
      </c>
      <c r="F4945" t="s">
        <v>4347</v>
      </c>
      <c r="G4945" s="4">
        <v>3</v>
      </c>
      <c r="H4945" t="s">
        <v>4520</v>
      </c>
    </row>
    <row r="4946" spans="1:8" x14ac:dyDescent="0.35">
      <c r="A4946" t="s">
        <v>3368</v>
      </c>
      <c r="B4946" t="s">
        <v>4345</v>
      </c>
      <c r="C4946">
        <v>3</v>
      </c>
      <c r="D4946">
        <v>-249.03899999999999</v>
      </c>
      <c r="E4946" t="s">
        <v>4349</v>
      </c>
      <c r="F4946" t="s">
        <v>4356</v>
      </c>
      <c r="G4946" s="4">
        <v>3</v>
      </c>
      <c r="H4946" t="s">
        <v>4521</v>
      </c>
    </row>
    <row r="4947" spans="1:8" x14ac:dyDescent="0.35">
      <c r="A4947" t="s">
        <v>3368</v>
      </c>
      <c r="B4947" t="s">
        <v>4345</v>
      </c>
      <c r="C4947">
        <v>3</v>
      </c>
      <c r="D4947">
        <v>-247.59099999999901</v>
      </c>
      <c r="E4947" t="s">
        <v>4349</v>
      </c>
      <c r="F4947" t="s">
        <v>4350</v>
      </c>
      <c r="G4947" s="4">
        <v>1</v>
      </c>
      <c r="H4947" t="s">
        <v>767</v>
      </c>
    </row>
    <row r="4948" spans="1:8" x14ac:dyDescent="0.35">
      <c r="A4948" t="s">
        <v>3368</v>
      </c>
      <c r="B4948" t="s">
        <v>4345</v>
      </c>
      <c r="C4948">
        <v>3</v>
      </c>
      <c r="D4948">
        <v>-242.56899999999999</v>
      </c>
      <c r="E4948" t="s">
        <v>4349</v>
      </c>
      <c r="F4948" t="s">
        <v>4350</v>
      </c>
      <c r="G4948" s="4">
        <v>1</v>
      </c>
      <c r="H4948" t="s">
        <v>4522</v>
      </c>
    </row>
    <row r="4949" spans="1:8" x14ac:dyDescent="0.35">
      <c r="A4949" t="s">
        <v>3368</v>
      </c>
      <c r="B4949" t="s">
        <v>4345</v>
      </c>
      <c r="C4949">
        <v>3</v>
      </c>
      <c r="D4949">
        <v>-241.67599999999999</v>
      </c>
      <c r="E4949" t="s">
        <v>4346</v>
      </c>
      <c r="F4949" t="s">
        <v>4347</v>
      </c>
      <c r="G4949" s="4">
        <v>3</v>
      </c>
      <c r="H4949" t="s">
        <v>4523</v>
      </c>
    </row>
    <row r="4950" spans="1:8" x14ac:dyDescent="0.35">
      <c r="A4950" t="s">
        <v>3368</v>
      </c>
      <c r="B4950" t="s">
        <v>4345</v>
      </c>
      <c r="C4950">
        <v>3</v>
      </c>
      <c r="D4950">
        <v>-236.40899999999999</v>
      </c>
      <c r="E4950" t="s">
        <v>4349</v>
      </c>
      <c r="F4950" t="s">
        <v>4356</v>
      </c>
      <c r="G4950" s="4">
        <v>3</v>
      </c>
      <c r="H4950" t="s">
        <v>4524</v>
      </c>
    </row>
    <row r="4951" spans="1:8" x14ac:dyDescent="0.35">
      <c r="A4951" t="s">
        <v>3368</v>
      </c>
      <c r="B4951" t="s">
        <v>4345</v>
      </c>
      <c r="C4951">
        <v>3</v>
      </c>
      <c r="D4951">
        <v>-235.792</v>
      </c>
      <c r="E4951" t="s">
        <v>4349</v>
      </c>
      <c r="F4951" t="s">
        <v>4350</v>
      </c>
      <c r="G4951" s="4">
        <v>1</v>
      </c>
      <c r="H4951" t="s">
        <v>2098</v>
      </c>
    </row>
    <row r="4952" spans="1:8" x14ac:dyDescent="0.35">
      <c r="A4952" t="s">
        <v>3368</v>
      </c>
      <c r="B4952" t="s">
        <v>4345</v>
      </c>
      <c r="C4952">
        <v>3</v>
      </c>
      <c r="D4952">
        <v>-230.53799999999899</v>
      </c>
      <c r="E4952" t="s">
        <v>4349</v>
      </c>
      <c r="F4952" t="s">
        <v>4397</v>
      </c>
      <c r="G4952" s="4">
        <v>2</v>
      </c>
      <c r="H4952" t="s">
        <v>4525</v>
      </c>
    </row>
    <row r="4953" spans="1:8" x14ac:dyDescent="0.35">
      <c r="A4953" t="s">
        <v>3368</v>
      </c>
      <c r="B4953" t="s">
        <v>4345</v>
      </c>
      <c r="C4953">
        <v>3</v>
      </c>
      <c r="D4953">
        <v>-230.09700000000001</v>
      </c>
      <c r="E4953" t="s">
        <v>4349</v>
      </c>
      <c r="F4953" t="s">
        <v>4350</v>
      </c>
      <c r="G4953" s="4">
        <v>1</v>
      </c>
      <c r="H4953" t="s">
        <v>4526</v>
      </c>
    </row>
    <row r="4954" spans="1:8" x14ac:dyDescent="0.35">
      <c r="A4954" t="s">
        <v>3368</v>
      </c>
      <c r="B4954" t="s">
        <v>4345</v>
      </c>
      <c r="C4954">
        <v>3</v>
      </c>
      <c r="D4954">
        <v>-226.952</v>
      </c>
      <c r="E4954" t="s">
        <v>4349</v>
      </c>
      <c r="F4954" t="s">
        <v>4350</v>
      </c>
      <c r="G4954" s="4">
        <v>1</v>
      </c>
      <c r="H4954" t="s">
        <v>422</v>
      </c>
    </row>
    <row r="4955" spans="1:8" x14ac:dyDescent="0.35">
      <c r="A4955" t="s">
        <v>3368</v>
      </c>
      <c r="B4955" t="s">
        <v>4345</v>
      </c>
      <c r="C4955">
        <v>3</v>
      </c>
      <c r="D4955">
        <v>-216.32499999999999</v>
      </c>
      <c r="E4955" t="s">
        <v>4346</v>
      </c>
      <c r="F4955" t="s">
        <v>4358</v>
      </c>
      <c r="G4955" s="4">
        <v>4</v>
      </c>
      <c r="H4955" t="s">
        <v>4527</v>
      </c>
    </row>
    <row r="4956" spans="1:8" x14ac:dyDescent="0.35">
      <c r="A4956" t="s">
        <v>3368</v>
      </c>
      <c r="B4956" t="s">
        <v>4345</v>
      </c>
      <c r="C4956">
        <v>3</v>
      </c>
      <c r="D4956">
        <v>-214.46</v>
      </c>
      <c r="E4956" t="s">
        <v>4349</v>
      </c>
      <c r="F4956" t="s">
        <v>4354</v>
      </c>
      <c r="G4956" s="4">
        <v>4</v>
      </c>
      <c r="H4956" t="s">
        <v>4528</v>
      </c>
    </row>
    <row r="4957" spans="1:8" x14ac:dyDescent="0.35">
      <c r="A4957" t="s">
        <v>3368</v>
      </c>
      <c r="B4957" t="s">
        <v>4345</v>
      </c>
      <c r="C4957">
        <v>3</v>
      </c>
      <c r="D4957">
        <v>-213.43099999999899</v>
      </c>
      <c r="E4957" t="s">
        <v>4349</v>
      </c>
      <c r="F4957" t="s">
        <v>4350</v>
      </c>
      <c r="G4957" s="4">
        <v>1</v>
      </c>
      <c r="H4957" t="s">
        <v>4529</v>
      </c>
    </row>
    <row r="4958" spans="1:8" x14ac:dyDescent="0.35">
      <c r="A4958" t="s">
        <v>3368</v>
      </c>
      <c r="B4958" t="s">
        <v>4345</v>
      </c>
      <c r="C4958">
        <v>3</v>
      </c>
      <c r="D4958">
        <v>-209.654</v>
      </c>
      <c r="E4958" t="s">
        <v>4349</v>
      </c>
      <c r="F4958" t="s">
        <v>4350</v>
      </c>
      <c r="G4958" s="4">
        <v>1</v>
      </c>
      <c r="H4958" t="s">
        <v>4530</v>
      </c>
    </row>
    <row r="4959" spans="1:8" x14ac:dyDescent="0.35">
      <c r="A4959" t="s">
        <v>3368</v>
      </c>
      <c r="B4959" t="s">
        <v>4345</v>
      </c>
      <c r="C4959">
        <v>3</v>
      </c>
      <c r="D4959">
        <v>-207.63499999999999</v>
      </c>
      <c r="E4959" t="s">
        <v>4349</v>
      </c>
      <c r="F4959" t="s">
        <v>4350</v>
      </c>
      <c r="G4959" s="4">
        <v>1</v>
      </c>
      <c r="H4959" t="s">
        <v>4531</v>
      </c>
    </row>
    <row r="4960" spans="1:8" x14ac:dyDescent="0.35">
      <c r="A4960" t="s">
        <v>3368</v>
      </c>
      <c r="B4960" t="s">
        <v>4345</v>
      </c>
      <c r="C4960">
        <v>3</v>
      </c>
      <c r="D4960">
        <v>-206.178</v>
      </c>
      <c r="E4960" t="s">
        <v>4346</v>
      </c>
      <c r="F4960" t="s">
        <v>4347</v>
      </c>
      <c r="G4960" s="4">
        <v>3</v>
      </c>
      <c r="H4960" t="s">
        <v>2598</v>
      </c>
    </row>
    <row r="4961" spans="1:8" x14ac:dyDescent="0.35">
      <c r="A4961" t="s">
        <v>3368</v>
      </c>
      <c r="B4961" t="s">
        <v>4345</v>
      </c>
      <c r="C4961">
        <v>3</v>
      </c>
      <c r="D4961">
        <v>-203.66800000000001</v>
      </c>
      <c r="E4961" t="s">
        <v>4349</v>
      </c>
      <c r="F4961" t="s">
        <v>4354</v>
      </c>
      <c r="G4961" s="4">
        <v>4</v>
      </c>
      <c r="H4961" t="s">
        <v>4532</v>
      </c>
    </row>
    <row r="4962" spans="1:8" x14ac:dyDescent="0.35">
      <c r="A4962" t="s">
        <v>3368</v>
      </c>
      <c r="B4962" t="s">
        <v>4345</v>
      </c>
      <c r="C4962">
        <v>3</v>
      </c>
      <c r="D4962">
        <v>-200.73599999999999</v>
      </c>
      <c r="E4962" t="s">
        <v>4346</v>
      </c>
      <c r="F4962" t="s">
        <v>4352</v>
      </c>
      <c r="G4962" s="4">
        <v>1</v>
      </c>
      <c r="H4962" t="s">
        <v>4533</v>
      </c>
    </row>
    <row r="4963" spans="1:8" x14ac:dyDescent="0.35">
      <c r="A4963" t="s">
        <v>3368</v>
      </c>
      <c r="B4963" t="s">
        <v>4345</v>
      </c>
      <c r="C4963">
        <v>3</v>
      </c>
      <c r="D4963">
        <v>-198.20500000000001</v>
      </c>
      <c r="E4963" t="s">
        <v>4346</v>
      </c>
      <c r="F4963" t="s">
        <v>4358</v>
      </c>
      <c r="G4963" s="4">
        <v>4</v>
      </c>
      <c r="H4963" t="s">
        <v>4534</v>
      </c>
    </row>
    <row r="4964" spans="1:8" x14ac:dyDescent="0.35">
      <c r="A4964" t="s">
        <v>3368</v>
      </c>
      <c r="B4964" t="s">
        <v>4345</v>
      </c>
      <c r="C4964">
        <v>3</v>
      </c>
      <c r="D4964">
        <v>-196.06399999999999</v>
      </c>
      <c r="E4964" t="s">
        <v>4349</v>
      </c>
      <c r="F4964" t="s">
        <v>4350</v>
      </c>
      <c r="G4964" s="4">
        <v>1</v>
      </c>
      <c r="H4964" t="s">
        <v>4535</v>
      </c>
    </row>
    <row r="4965" spans="1:8" x14ac:dyDescent="0.35">
      <c r="A4965" t="s">
        <v>3368</v>
      </c>
      <c r="B4965" t="s">
        <v>4345</v>
      </c>
      <c r="C4965">
        <v>3</v>
      </c>
      <c r="D4965">
        <v>-195.667</v>
      </c>
      <c r="E4965" t="s">
        <v>4349</v>
      </c>
      <c r="F4965" t="s">
        <v>4397</v>
      </c>
      <c r="G4965" s="4">
        <v>2</v>
      </c>
      <c r="H4965" t="s">
        <v>4536</v>
      </c>
    </row>
    <row r="4966" spans="1:8" x14ac:dyDescent="0.35">
      <c r="A4966" t="s">
        <v>3368</v>
      </c>
      <c r="B4966" t="s">
        <v>4345</v>
      </c>
      <c r="C4966">
        <v>3</v>
      </c>
      <c r="D4966">
        <v>-189.696</v>
      </c>
      <c r="E4966" t="s">
        <v>4349</v>
      </c>
      <c r="F4966" t="s">
        <v>4350</v>
      </c>
      <c r="G4966" s="4">
        <v>1</v>
      </c>
      <c r="H4966" t="s">
        <v>4537</v>
      </c>
    </row>
    <row r="4967" spans="1:8" x14ac:dyDescent="0.35">
      <c r="A4967" t="s">
        <v>3368</v>
      </c>
      <c r="B4967" t="s">
        <v>4345</v>
      </c>
      <c r="C4967">
        <v>3</v>
      </c>
      <c r="D4967">
        <v>-189.38</v>
      </c>
      <c r="E4967" t="s">
        <v>4349</v>
      </c>
      <c r="F4967" t="s">
        <v>4354</v>
      </c>
      <c r="G4967" s="4">
        <v>4</v>
      </c>
      <c r="H4967" t="s">
        <v>4405</v>
      </c>
    </row>
    <row r="4968" spans="1:8" x14ac:dyDescent="0.35">
      <c r="A4968" t="s">
        <v>3368</v>
      </c>
      <c r="B4968" t="s">
        <v>4345</v>
      </c>
      <c r="C4968">
        <v>3</v>
      </c>
      <c r="D4968">
        <v>-182.03099999999901</v>
      </c>
      <c r="E4968" t="s">
        <v>4346</v>
      </c>
      <c r="F4968" t="s">
        <v>4347</v>
      </c>
      <c r="G4968" s="4">
        <v>3</v>
      </c>
      <c r="H4968" t="s">
        <v>4538</v>
      </c>
    </row>
    <row r="4969" spans="1:8" x14ac:dyDescent="0.35">
      <c r="A4969" t="s">
        <v>3368</v>
      </c>
      <c r="B4969" t="s">
        <v>4345</v>
      </c>
      <c r="C4969">
        <v>3</v>
      </c>
      <c r="D4969">
        <v>-178.358</v>
      </c>
      <c r="E4969" t="s">
        <v>4346</v>
      </c>
      <c r="F4969" t="s">
        <v>4347</v>
      </c>
      <c r="G4969" s="4">
        <v>3</v>
      </c>
      <c r="H4969" t="s">
        <v>4539</v>
      </c>
    </row>
    <row r="4970" spans="1:8" x14ac:dyDescent="0.35">
      <c r="A4970" t="s">
        <v>3368</v>
      </c>
      <c r="B4970" t="s">
        <v>4345</v>
      </c>
      <c r="C4970">
        <v>3</v>
      </c>
      <c r="D4970">
        <v>-162.85900000000001</v>
      </c>
      <c r="E4970" t="s">
        <v>4349</v>
      </c>
      <c r="F4970" t="s">
        <v>4350</v>
      </c>
      <c r="G4970" s="4">
        <v>1</v>
      </c>
      <c r="H4970" t="s">
        <v>4540</v>
      </c>
    </row>
    <row r="4971" spans="1:8" x14ac:dyDescent="0.35">
      <c r="A4971" t="s">
        <v>3368</v>
      </c>
      <c r="B4971" t="s">
        <v>4345</v>
      </c>
      <c r="C4971">
        <v>3</v>
      </c>
      <c r="D4971">
        <v>-159.62</v>
      </c>
      <c r="E4971" t="s">
        <v>4346</v>
      </c>
      <c r="F4971" t="s">
        <v>4358</v>
      </c>
      <c r="G4971" s="4">
        <v>4</v>
      </c>
      <c r="H4971" t="s">
        <v>3812</v>
      </c>
    </row>
    <row r="4972" spans="1:8" x14ac:dyDescent="0.35">
      <c r="A4972" t="s">
        <v>3368</v>
      </c>
      <c r="B4972" t="s">
        <v>4345</v>
      </c>
      <c r="C4972">
        <v>3</v>
      </c>
      <c r="D4972">
        <v>-159.36699999999999</v>
      </c>
      <c r="E4972" t="s">
        <v>4346</v>
      </c>
      <c r="F4972" t="s">
        <v>4352</v>
      </c>
      <c r="G4972" s="4">
        <v>1</v>
      </c>
      <c r="H4972" t="s">
        <v>4541</v>
      </c>
    </row>
    <row r="4973" spans="1:8" x14ac:dyDescent="0.35">
      <c r="A4973" t="s">
        <v>3368</v>
      </c>
      <c r="B4973" t="s">
        <v>4345</v>
      </c>
      <c r="C4973">
        <v>3</v>
      </c>
      <c r="D4973">
        <v>-154.524</v>
      </c>
      <c r="E4973" t="s">
        <v>4349</v>
      </c>
      <c r="F4973" t="s">
        <v>4354</v>
      </c>
      <c r="G4973" s="4">
        <v>4</v>
      </c>
      <c r="H4973" t="s">
        <v>4542</v>
      </c>
    </row>
    <row r="4974" spans="1:8" x14ac:dyDescent="0.35">
      <c r="A4974" t="s">
        <v>3368</v>
      </c>
      <c r="B4974" t="s">
        <v>4345</v>
      </c>
      <c r="C4974">
        <v>3</v>
      </c>
      <c r="D4974">
        <v>-151.261</v>
      </c>
      <c r="E4974" t="s">
        <v>4346</v>
      </c>
      <c r="F4974" t="s">
        <v>4358</v>
      </c>
      <c r="G4974" s="4">
        <v>4</v>
      </c>
      <c r="H4974" t="s">
        <v>4543</v>
      </c>
    </row>
    <row r="4975" spans="1:8" x14ac:dyDescent="0.35">
      <c r="A4975" t="s">
        <v>3368</v>
      </c>
      <c r="B4975" t="s">
        <v>4345</v>
      </c>
      <c r="C4975">
        <v>3</v>
      </c>
      <c r="D4975">
        <v>-148.85499999999999</v>
      </c>
      <c r="E4975" t="s">
        <v>4346</v>
      </c>
      <c r="F4975" t="s">
        <v>4347</v>
      </c>
      <c r="G4975" s="4">
        <v>3</v>
      </c>
      <c r="H4975" t="s">
        <v>4544</v>
      </c>
    </row>
    <row r="4976" spans="1:8" x14ac:dyDescent="0.35">
      <c r="A4976" t="s">
        <v>3368</v>
      </c>
      <c r="B4976" t="s">
        <v>4345</v>
      </c>
      <c r="C4976">
        <v>3</v>
      </c>
      <c r="D4976">
        <v>-141.81799999999899</v>
      </c>
      <c r="E4976" t="s">
        <v>4349</v>
      </c>
      <c r="F4976" t="s">
        <v>4397</v>
      </c>
      <c r="G4976" s="4">
        <v>2</v>
      </c>
      <c r="H4976" t="s">
        <v>4545</v>
      </c>
    </row>
    <row r="4977" spans="1:8" x14ac:dyDescent="0.35">
      <c r="A4977" t="s">
        <v>3368</v>
      </c>
      <c r="B4977" t="s">
        <v>4345</v>
      </c>
      <c r="C4977">
        <v>3</v>
      </c>
      <c r="D4977">
        <v>-140.74799999999999</v>
      </c>
      <c r="E4977" t="s">
        <v>4349</v>
      </c>
      <c r="F4977" t="s">
        <v>4354</v>
      </c>
      <c r="G4977" s="4">
        <v>4</v>
      </c>
      <c r="H4977" t="s">
        <v>4546</v>
      </c>
    </row>
    <row r="4978" spans="1:8" x14ac:dyDescent="0.35">
      <c r="A4978" t="s">
        <v>3368</v>
      </c>
      <c r="B4978" t="s">
        <v>4345</v>
      </c>
      <c r="C4978">
        <v>3</v>
      </c>
      <c r="D4978">
        <v>-136.197</v>
      </c>
      <c r="E4978" t="s">
        <v>4346</v>
      </c>
      <c r="F4978" t="s">
        <v>4358</v>
      </c>
      <c r="G4978" s="4">
        <v>4</v>
      </c>
      <c r="H4978" t="s">
        <v>4547</v>
      </c>
    </row>
    <row r="4979" spans="1:8" x14ac:dyDescent="0.35">
      <c r="A4979" t="s">
        <v>3368</v>
      </c>
      <c r="B4979" t="s">
        <v>4345</v>
      </c>
      <c r="C4979">
        <v>3</v>
      </c>
      <c r="D4979">
        <v>-136.089</v>
      </c>
      <c r="E4979" t="s">
        <v>4346</v>
      </c>
      <c r="F4979" t="s">
        <v>4347</v>
      </c>
      <c r="G4979" s="4">
        <v>3</v>
      </c>
      <c r="H4979" t="s">
        <v>4548</v>
      </c>
    </row>
    <row r="4980" spans="1:8" x14ac:dyDescent="0.35">
      <c r="A4980" t="s">
        <v>3368</v>
      </c>
      <c r="B4980" t="s">
        <v>4345</v>
      </c>
      <c r="C4980">
        <v>3</v>
      </c>
      <c r="D4980">
        <v>-127.20699999999999</v>
      </c>
      <c r="E4980" t="s">
        <v>4349</v>
      </c>
      <c r="F4980" t="s">
        <v>4354</v>
      </c>
      <c r="G4980" s="4">
        <v>4</v>
      </c>
      <c r="H4980" t="s">
        <v>4549</v>
      </c>
    </row>
    <row r="4981" spans="1:8" x14ac:dyDescent="0.35">
      <c r="A4981" t="s">
        <v>3368</v>
      </c>
      <c r="B4981" t="s">
        <v>4345</v>
      </c>
      <c r="C4981">
        <v>3</v>
      </c>
      <c r="D4981">
        <v>-124.79799999999901</v>
      </c>
      <c r="E4981" t="s">
        <v>4349</v>
      </c>
      <c r="F4981" t="s">
        <v>4350</v>
      </c>
      <c r="G4981" s="4">
        <v>1</v>
      </c>
      <c r="H4981" t="s">
        <v>4550</v>
      </c>
    </row>
    <row r="4982" spans="1:8" x14ac:dyDescent="0.35">
      <c r="A4982" t="s">
        <v>3368</v>
      </c>
      <c r="B4982" t="s">
        <v>4345</v>
      </c>
      <c r="C4982">
        <v>3</v>
      </c>
      <c r="D4982">
        <v>-121.68</v>
      </c>
      <c r="E4982" t="s">
        <v>4346</v>
      </c>
      <c r="F4982" t="s">
        <v>4352</v>
      </c>
      <c r="G4982" s="4">
        <v>1</v>
      </c>
      <c r="H4982" t="s">
        <v>4551</v>
      </c>
    </row>
    <row r="4983" spans="1:8" x14ac:dyDescent="0.35">
      <c r="A4983" t="s">
        <v>3368</v>
      </c>
      <c r="B4983" t="s">
        <v>4345</v>
      </c>
      <c r="C4983">
        <v>3</v>
      </c>
      <c r="D4983">
        <v>-115.36</v>
      </c>
      <c r="E4983" t="s">
        <v>4349</v>
      </c>
      <c r="F4983" t="s">
        <v>4350</v>
      </c>
      <c r="G4983" s="4">
        <v>1</v>
      </c>
      <c r="H4983" t="s">
        <v>4552</v>
      </c>
    </row>
    <row r="4984" spans="1:8" x14ac:dyDescent="0.35">
      <c r="A4984" t="s">
        <v>3368</v>
      </c>
      <c r="B4984" t="s">
        <v>4345</v>
      </c>
      <c r="C4984">
        <v>3</v>
      </c>
      <c r="D4984">
        <v>-114.876</v>
      </c>
      <c r="E4984" t="s">
        <v>4346</v>
      </c>
      <c r="F4984" t="s">
        <v>4352</v>
      </c>
      <c r="G4984" s="4">
        <v>1</v>
      </c>
      <c r="H4984" t="s">
        <v>127</v>
      </c>
    </row>
    <row r="4985" spans="1:8" x14ac:dyDescent="0.35">
      <c r="A4985" t="s">
        <v>3368</v>
      </c>
      <c r="B4985" t="s">
        <v>4345</v>
      </c>
      <c r="C4985">
        <v>3</v>
      </c>
      <c r="D4985">
        <v>-112.783999999999</v>
      </c>
      <c r="E4985" t="s">
        <v>4349</v>
      </c>
      <c r="F4985" t="s">
        <v>4397</v>
      </c>
      <c r="G4985" s="4">
        <v>2</v>
      </c>
      <c r="H4985" t="s">
        <v>4553</v>
      </c>
    </row>
    <row r="4986" spans="1:8" x14ac:dyDescent="0.35">
      <c r="A4986" t="s">
        <v>3368</v>
      </c>
      <c r="B4986" t="s">
        <v>4345</v>
      </c>
      <c r="C4986">
        <v>3</v>
      </c>
      <c r="D4986">
        <v>-112.48099999999999</v>
      </c>
      <c r="E4986" t="s">
        <v>4349</v>
      </c>
      <c r="F4986" t="s">
        <v>4350</v>
      </c>
      <c r="G4986" s="4">
        <v>1</v>
      </c>
      <c r="H4986" t="s">
        <v>4554</v>
      </c>
    </row>
    <row r="4987" spans="1:8" x14ac:dyDescent="0.35">
      <c r="A4987" t="s">
        <v>3368</v>
      </c>
      <c r="B4987" t="s">
        <v>4345</v>
      </c>
      <c r="C4987">
        <v>3</v>
      </c>
      <c r="D4987">
        <v>-108.944</v>
      </c>
      <c r="E4987" t="s">
        <v>4346</v>
      </c>
      <c r="F4987" t="s">
        <v>4358</v>
      </c>
      <c r="G4987" s="4">
        <v>4</v>
      </c>
      <c r="H4987" t="s">
        <v>4555</v>
      </c>
    </row>
    <row r="4988" spans="1:8" x14ac:dyDescent="0.35">
      <c r="A4988" t="s">
        <v>3368</v>
      </c>
      <c r="B4988" t="s">
        <v>4345</v>
      </c>
      <c r="C4988">
        <v>3</v>
      </c>
      <c r="D4988">
        <v>-105.721</v>
      </c>
      <c r="E4988" t="s">
        <v>4349</v>
      </c>
      <c r="F4988" t="s">
        <v>4354</v>
      </c>
      <c r="G4988" s="4">
        <v>4</v>
      </c>
      <c r="H4988" t="s">
        <v>4556</v>
      </c>
    </row>
    <row r="4989" spans="1:8" x14ac:dyDescent="0.35">
      <c r="A4989" t="s">
        <v>3368</v>
      </c>
      <c r="B4989" t="s">
        <v>4345</v>
      </c>
      <c r="C4989">
        <v>3</v>
      </c>
      <c r="D4989">
        <v>-105.193</v>
      </c>
      <c r="E4989" t="s">
        <v>4349</v>
      </c>
      <c r="F4989" t="s">
        <v>4350</v>
      </c>
      <c r="G4989" s="4">
        <v>1</v>
      </c>
      <c r="H4989" t="s">
        <v>4557</v>
      </c>
    </row>
    <row r="4990" spans="1:8" x14ac:dyDescent="0.35">
      <c r="A4990" t="s">
        <v>3368</v>
      </c>
      <c r="B4990" t="s">
        <v>4345</v>
      </c>
      <c r="C4990">
        <v>3</v>
      </c>
      <c r="D4990">
        <v>-98.296000000000006</v>
      </c>
      <c r="E4990" t="s">
        <v>4349</v>
      </c>
      <c r="F4990" t="s">
        <v>4354</v>
      </c>
      <c r="G4990" s="4">
        <v>4</v>
      </c>
      <c r="H4990" t="s">
        <v>4558</v>
      </c>
    </row>
    <row r="4991" spans="1:8" x14ac:dyDescent="0.35">
      <c r="A4991" t="s">
        <v>3368</v>
      </c>
      <c r="B4991" t="s">
        <v>4345</v>
      </c>
      <c r="C4991">
        <v>3</v>
      </c>
      <c r="D4991">
        <v>-85.912999999999997</v>
      </c>
      <c r="E4991" t="s">
        <v>4349</v>
      </c>
      <c r="F4991" t="s">
        <v>4350</v>
      </c>
      <c r="G4991" s="4">
        <v>1</v>
      </c>
      <c r="H4991" t="s">
        <v>4559</v>
      </c>
    </row>
    <row r="4992" spans="1:8" x14ac:dyDescent="0.35">
      <c r="A4992" t="s">
        <v>3368</v>
      </c>
      <c r="B4992" t="s">
        <v>4345</v>
      </c>
      <c r="C4992">
        <v>3</v>
      </c>
      <c r="D4992">
        <v>-85.820999999999998</v>
      </c>
      <c r="E4992" t="s">
        <v>4346</v>
      </c>
      <c r="F4992" t="s">
        <v>4352</v>
      </c>
      <c r="G4992" s="4">
        <v>1</v>
      </c>
      <c r="H4992" t="s">
        <v>4560</v>
      </c>
    </row>
    <row r="4993" spans="1:8" x14ac:dyDescent="0.35">
      <c r="A4993" t="s">
        <v>3368</v>
      </c>
      <c r="B4993" t="s">
        <v>4345</v>
      </c>
      <c r="C4993">
        <v>3</v>
      </c>
      <c r="D4993">
        <v>-85.547999999999902</v>
      </c>
      <c r="E4993" t="s">
        <v>4346</v>
      </c>
      <c r="F4993" t="s">
        <v>4347</v>
      </c>
      <c r="G4993" s="4">
        <v>3</v>
      </c>
      <c r="H4993" t="s">
        <v>4561</v>
      </c>
    </row>
    <row r="4994" spans="1:8" x14ac:dyDescent="0.35">
      <c r="A4994" t="s">
        <v>3368</v>
      </c>
      <c r="B4994" t="s">
        <v>4345</v>
      </c>
      <c r="C4994">
        <v>3</v>
      </c>
      <c r="D4994">
        <v>-79.751999999999995</v>
      </c>
      <c r="E4994" t="s">
        <v>4349</v>
      </c>
      <c r="F4994" t="s">
        <v>4350</v>
      </c>
      <c r="G4994" s="4">
        <v>1</v>
      </c>
      <c r="H4994" t="s">
        <v>4562</v>
      </c>
    </row>
    <row r="4995" spans="1:8" x14ac:dyDescent="0.35">
      <c r="A4995" t="s">
        <v>3368</v>
      </c>
      <c r="B4995" t="s">
        <v>4345</v>
      </c>
      <c r="C4995">
        <v>3</v>
      </c>
      <c r="D4995">
        <v>-78.900999999999996</v>
      </c>
      <c r="E4995" t="s">
        <v>4346</v>
      </c>
      <c r="F4995" t="s">
        <v>4347</v>
      </c>
      <c r="G4995" s="4">
        <v>3</v>
      </c>
      <c r="H4995" t="s">
        <v>4563</v>
      </c>
    </row>
    <row r="4996" spans="1:8" x14ac:dyDescent="0.35">
      <c r="A4996" t="s">
        <v>3368</v>
      </c>
      <c r="B4996" t="s">
        <v>4345</v>
      </c>
      <c r="C4996">
        <v>3</v>
      </c>
      <c r="D4996">
        <v>-66.225999999999999</v>
      </c>
      <c r="E4996" t="s">
        <v>4346</v>
      </c>
      <c r="F4996" t="s">
        <v>4352</v>
      </c>
      <c r="G4996" s="4">
        <v>1</v>
      </c>
      <c r="H4996" t="s">
        <v>4564</v>
      </c>
    </row>
    <row r="4997" spans="1:8" x14ac:dyDescent="0.35">
      <c r="A4997" t="s">
        <v>3368</v>
      </c>
      <c r="B4997" t="s">
        <v>4345</v>
      </c>
      <c r="C4997">
        <v>3</v>
      </c>
      <c r="D4997">
        <v>-65.819999999999993</v>
      </c>
      <c r="E4997" t="s">
        <v>4349</v>
      </c>
      <c r="F4997" t="s">
        <v>4350</v>
      </c>
      <c r="G4997" s="4">
        <v>1</v>
      </c>
      <c r="H4997" t="s">
        <v>4565</v>
      </c>
    </row>
    <row r="4998" spans="1:8" x14ac:dyDescent="0.35">
      <c r="A4998" t="s">
        <v>3368</v>
      </c>
      <c r="B4998" t="s">
        <v>4345</v>
      </c>
      <c r="C4998">
        <v>3</v>
      </c>
      <c r="D4998">
        <v>-62.195</v>
      </c>
      <c r="E4998" t="s">
        <v>4349</v>
      </c>
      <c r="F4998" t="s">
        <v>4354</v>
      </c>
      <c r="G4998" s="4">
        <v>4</v>
      </c>
      <c r="H4998" t="s">
        <v>4566</v>
      </c>
    </row>
    <row r="4999" spans="1:8" x14ac:dyDescent="0.35">
      <c r="A4999" t="s">
        <v>3368</v>
      </c>
      <c r="B4999" t="s">
        <v>4345</v>
      </c>
      <c r="C4999">
        <v>3</v>
      </c>
      <c r="D4999">
        <v>-56.805999999999997</v>
      </c>
      <c r="E4999" t="s">
        <v>4349</v>
      </c>
      <c r="F4999" t="s">
        <v>4397</v>
      </c>
      <c r="G4999" s="4">
        <v>2</v>
      </c>
      <c r="H4999" t="s">
        <v>4567</v>
      </c>
    </row>
    <row r="5000" spans="1:8" x14ac:dyDescent="0.35">
      <c r="A5000" t="s">
        <v>3368</v>
      </c>
      <c r="B5000" t="s">
        <v>4345</v>
      </c>
      <c r="C5000">
        <v>3</v>
      </c>
      <c r="D5000">
        <v>-51.93</v>
      </c>
      <c r="E5000" t="s">
        <v>4346</v>
      </c>
      <c r="F5000" t="s">
        <v>4347</v>
      </c>
      <c r="G5000" s="4">
        <v>3</v>
      </c>
      <c r="H5000" t="s">
        <v>4568</v>
      </c>
    </row>
    <row r="5001" spans="1:8" x14ac:dyDescent="0.35">
      <c r="A5001" t="s">
        <v>3368</v>
      </c>
      <c r="B5001" t="s">
        <v>4345</v>
      </c>
      <c r="C5001">
        <v>3</v>
      </c>
      <c r="D5001">
        <v>-51.771999999999998</v>
      </c>
      <c r="E5001" t="s">
        <v>4349</v>
      </c>
      <c r="F5001" t="s">
        <v>4354</v>
      </c>
      <c r="G5001" s="4">
        <v>4</v>
      </c>
      <c r="H5001" t="s">
        <v>4569</v>
      </c>
    </row>
    <row r="5002" spans="1:8" x14ac:dyDescent="0.35">
      <c r="A5002" t="s">
        <v>3368</v>
      </c>
      <c r="B5002" t="s">
        <v>4345</v>
      </c>
      <c r="C5002">
        <v>3</v>
      </c>
      <c r="D5002">
        <v>-41.96</v>
      </c>
      <c r="E5002" t="s">
        <v>4346</v>
      </c>
      <c r="F5002" t="s">
        <v>4358</v>
      </c>
      <c r="G5002" s="4">
        <v>4</v>
      </c>
      <c r="H5002" t="s">
        <v>4570</v>
      </c>
    </row>
    <row r="5003" spans="1:8" x14ac:dyDescent="0.35">
      <c r="A5003" t="s">
        <v>3368</v>
      </c>
      <c r="B5003" t="s">
        <v>4345</v>
      </c>
      <c r="C5003">
        <v>3</v>
      </c>
      <c r="D5003">
        <v>-40.131999999999998</v>
      </c>
      <c r="E5003" t="s">
        <v>4349</v>
      </c>
      <c r="F5003" t="s">
        <v>4354</v>
      </c>
      <c r="G5003" s="4">
        <v>4</v>
      </c>
      <c r="H5003" t="s">
        <v>4571</v>
      </c>
    </row>
    <row r="5004" spans="1:8" x14ac:dyDescent="0.35">
      <c r="A5004" t="s">
        <v>3368</v>
      </c>
      <c r="B5004" t="s">
        <v>4345</v>
      </c>
      <c r="C5004">
        <v>3</v>
      </c>
      <c r="D5004">
        <v>-38.203000000000003</v>
      </c>
      <c r="E5004" t="s">
        <v>4349</v>
      </c>
      <c r="F5004" t="s">
        <v>4350</v>
      </c>
      <c r="G5004" s="4">
        <v>1</v>
      </c>
      <c r="H5004" t="s">
        <v>4572</v>
      </c>
    </row>
    <row r="5005" spans="1:8" x14ac:dyDescent="0.35">
      <c r="A5005" t="s">
        <v>3368</v>
      </c>
      <c r="B5005" t="s">
        <v>4345</v>
      </c>
      <c r="C5005">
        <v>3</v>
      </c>
      <c r="D5005">
        <v>-33.744</v>
      </c>
      <c r="E5005" t="s">
        <v>4346</v>
      </c>
      <c r="F5005" t="s">
        <v>4352</v>
      </c>
      <c r="G5005" s="4">
        <v>1</v>
      </c>
      <c r="H5005" t="s">
        <v>4573</v>
      </c>
    </row>
    <row r="5006" spans="1:8" x14ac:dyDescent="0.35">
      <c r="A5006" t="s">
        <v>3368</v>
      </c>
      <c r="B5006" t="s">
        <v>4345</v>
      </c>
      <c r="C5006">
        <v>3</v>
      </c>
      <c r="D5006">
        <v>-31.905999999999999</v>
      </c>
      <c r="E5006" t="s">
        <v>4349</v>
      </c>
      <c r="F5006" t="s">
        <v>4350</v>
      </c>
      <c r="G5006" s="4">
        <v>1</v>
      </c>
      <c r="H5006" t="s">
        <v>4574</v>
      </c>
    </row>
    <row r="5007" spans="1:8" x14ac:dyDescent="0.35">
      <c r="A5007" t="s">
        <v>3368</v>
      </c>
      <c r="B5007" t="s">
        <v>4345</v>
      </c>
      <c r="C5007">
        <v>3</v>
      </c>
      <c r="D5007">
        <v>-31.686</v>
      </c>
      <c r="E5007" t="s">
        <v>4349</v>
      </c>
      <c r="F5007" t="s">
        <v>4354</v>
      </c>
      <c r="G5007" s="4">
        <v>4</v>
      </c>
      <c r="H5007" t="s">
        <v>4575</v>
      </c>
    </row>
    <row r="5008" spans="1:8" x14ac:dyDescent="0.35">
      <c r="A5008" t="s">
        <v>3368</v>
      </c>
      <c r="B5008" t="s">
        <v>4345</v>
      </c>
      <c r="C5008">
        <v>3</v>
      </c>
      <c r="D5008">
        <v>-23.221</v>
      </c>
      <c r="E5008" t="s">
        <v>4349</v>
      </c>
      <c r="F5008" t="s">
        <v>4354</v>
      </c>
      <c r="G5008" s="4">
        <v>4</v>
      </c>
      <c r="H5008" t="s">
        <v>4576</v>
      </c>
    </row>
    <row r="5009" spans="1:8" x14ac:dyDescent="0.35">
      <c r="A5009" t="s">
        <v>3368</v>
      </c>
      <c r="B5009" t="s">
        <v>4345</v>
      </c>
      <c r="C5009">
        <v>3</v>
      </c>
      <c r="D5009">
        <v>42.823999999999998</v>
      </c>
      <c r="E5009" t="s">
        <v>4349</v>
      </c>
      <c r="F5009" t="s">
        <v>4350</v>
      </c>
      <c r="G5009" s="4">
        <v>1</v>
      </c>
      <c r="H5009" t="s">
        <v>4577</v>
      </c>
    </row>
    <row r="5010" spans="1:8" x14ac:dyDescent="0.35">
      <c r="A5010" t="s">
        <v>3368</v>
      </c>
      <c r="B5010" t="s">
        <v>4345</v>
      </c>
      <c r="C5010">
        <v>3</v>
      </c>
      <c r="D5010">
        <v>52.82</v>
      </c>
      <c r="E5010" t="s">
        <v>4349</v>
      </c>
      <c r="F5010" t="s">
        <v>4354</v>
      </c>
      <c r="G5010" s="4">
        <v>4</v>
      </c>
      <c r="H5010" t="s">
        <v>1566</v>
      </c>
    </row>
    <row r="5011" spans="1:8" x14ac:dyDescent="0.35">
      <c r="A5011" t="s">
        <v>3368</v>
      </c>
      <c r="B5011" t="s">
        <v>4345</v>
      </c>
      <c r="C5011">
        <v>3</v>
      </c>
      <c r="D5011">
        <v>74.141999999999996</v>
      </c>
      <c r="E5011" t="s">
        <v>4349</v>
      </c>
      <c r="F5011" t="s">
        <v>4397</v>
      </c>
      <c r="G5011" s="4">
        <v>2</v>
      </c>
      <c r="H5011" t="s">
        <v>4578</v>
      </c>
    </row>
    <row r="5012" spans="1:8" x14ac:dyDescent="0.35">
      <c r="A5012" t="s">
        <v>3368</v>
      </c>
      <c r="B5012" t="s">
        <v>4345</v>
      </c>
      <c r="C5012">
        <v>3</v>
      </c>
      <c r="D5012">
        <v>84.524000000000001</v>
      </c>
      <c r="E5012" t="s">
        <v>4349</v>
      </c>
      <c r="F5012" t="s">
        <v>4354</v>
      </c>
      <c r="G5012" s="4">
        <v>4</v>
      </c>
      <c r="H5012" t="s">
        <v>4579</v>
      </c>
    </row>
    <row r="5013" spans="1:8" x14ac:dyDescent="0.35">
      <c r="A5013" t="s">
        <v>3368</v>
      </c>
      <c r="B5013" t="s">
        <v>4345</v>
      </c>
      <c r="C5013">
        <v>3</v>
      </c>
      <c r="D5013">
        <v>99.687999999999903</v>
      </c>
      <c r="E5013" t="s">
        <v>4349</v>
      </c>
      <c r="F5013" t="s">
        <v>4350</v>
      </c>
      <c r="G5013" s="4">
        <v>1</v>
      </c>
      <c r="H5013" t="s">
        <v>4580</v>
      </c>
    </row>
    <row r="5014" spans="1:8" x14ac:dyDescent="0.35">
      <c r="A5014" t="s">
        <v>3368</v>
      </c>
      <c r="B5014" t="s">
        <v>4345</v>
      </c>
      <c r="C5014">
        <v>3</v>
      </c>
      <c r="D5014">
        <v>111.3</v>
      </c>
      <c r="E5014" t="s">
        <v>4349</v>
      </c>
      <c r="F5014" t="s">
        <v>4354</v>
      </c>
      <c r="G5014" s="4">
        <v>4</v>
      </c>
      <c r="H5014" t="s">
        <v>4581</v>
      </c>
    </row>
    <row r="5015" spans="1:8" x14ac:dyDescent="0.35">
      <c r="A5015" t="s">
        <v>3368</v>
      </c>
      <c r="B5015" t="s">
        <v>4345</v>
      </c>
      <c r="C5015">
        <v>3</v>
      </c>
      <c r="D5015">
        <v>113.238</v>
      </c>
      <c r="E5015" t="s">
        <v>4349</v>
      </c>
      <c r="F5015" t="s">
        <v>4397</v>
      </c>
      <c r="G5015" s="4">
        <v>2</v>
      </c>
      <c r="H5015" t="s">
        <v>4582</v>
      </c>
    </row>
    <row r="5016" spans="1:8" x14ac:dyDescent="0.35">
      <c r="A5016" t="s">
        <v>3368</v>
      </c>
      <c r="B5016" t="s">
        <v>4345</v>
      </c>
      <c r="C5016">
        <v>3</v>
      </c>
      <c r="D5016">
        <v>133.22200000000001</v>
      </c>
      <c r="E5016" t="s">
        <v>4349</v>
      </c>
      <c r="F5016" t="s">
        <v>4397</v>
      </c>
      <c r="G5016" s="4">
        <v>2</v>
      </c>
      <c r="H5016" t="s">
        <v>4583</v>
      </c>
    </row>
    <row r="5017" spans="1:8" x14ac:dyDescent="0.35">
      <c r="A5017" t="s">
        <v>3368</v>
      </c>
      <c r="B5017" t="s">
        <v>4345</v>
      </c>
      <c r="C5017">
        <v>3</v>
      </c>
      <c r="D5017">
        <v>167.11799999999999</v>
      </c>
      <c r="E5017" t="s">
        <v>4349</v>
      </c>
      <c r="F5017" t="s">
        <v>4354</v>
      </c>
      <c r="G5017" s="4">
        <v>4</v>
      </c>
      <c r="H5017" t="s">
        <v>4584</v>
      </c>
    </row>
    <row r="5018" spans="1:8" x14ac:dyDescent="0.35">
      <c r="A5018" t="s">
        <v>3368</v>
      </c>
      <c r="B5018" t="s">
        <v>4345</v>
      </c>
      <c r="C5018">
        <v>3</v>
      </c>
      <c r="D5018">
        <v>209.22399999999999</v>
      </c>
      <c r="E5018" t="s">
        <v>4349</v>
      </c>
      <c r="F5018" t="s">
        <v>4350</v>
      </c>
      <c r="G5018" s="4">
        <v>1</v>
      </c>
      <c r="H5018" t="s">
        <v>4585</v>
      </c>
    </row>
    <row r="5019" spans="1:8" x14ac:dyDescent="0.35">
      <c r="A5019" t="s">
        <v>3368</v>
      </c>
      <c r="B5019" t="s">
        <v>4345</v>
      </c>
      <c r="C5019">
        <v>3</v>
      </c>
      <c r="D5019">
        <v>215.33500000000001</v>
      </c>
      <c r="E5019" t="s">
        <v>4349</v>
      </c>
      <c r="F5019" t="s">
        <v>4356</v>
      </c>
      <c r="G5019" s="4">
        <v>3</v>
      </c>
      <c r="H5019" t="s">
        <v>4586</v>
      </c>
    </row>
    <row r="5020" spans="1:8" x14ac:dyDescent="0.35">
      <c r="A5020" t="s">
        <v>3368</v>
      </c>
      <c r="B5020" t="s">
        <v>4345</v>
      </c>
      <c r="C5020">
        <v>3</v>
      </c>
      <c r="D5020">
        <v>218.91800000000001</v>
      </c>
      <c r="E5020" t="s">
        <v>4349</v>
      </c>
      <c r="F5020" t="s">
        <v>4397</v>
      </c>
      <c r="G5020" s="4">
        <v>2</v>
      </c>
      <c r="H5020" t="s">
        <v>4587</v>
      </c>
    </row>
    <row r="5021" spans="1:8" x14ac:dyDescent="0.35">
      <c r="A5021" t="s">
        <v>3368</v>
      </c>
      <c r="B5021" t="s">
        <v>4345</v>
      </c>
      <c r="C5021">
        <v>3</v>
      </c>
      <c r="D5021">
        <v>226.01900000000001</v>
      </c>
      <c r="E5021" t="s">
        <v>4349</v>
      </c>
      <c r="F5021" t="s">
        <v>4354</v>
      </c>
      <c r="G5021" s="4">
        <v>4</v>
      </c>
      <c r="H5021" t="s">
        <v>4588</v>
      </c>
    </row>
    <row r="5022" spans="1:8" x14ac:dyDescent="0.35">
      <c r="A5022" t="s">
        <v>3368</v>
      </c>
      <c r="B5022" t="s">
        <v>4345</v>
      </c>
      <c r="C5022">
        <v>3</v>
      </c>
      <c r="D5022">
        <v>232.81099999999901</v>
      </c>
      <c r="E5022" t="s">
        <v>4349</v>
      </c>
      <c r="F5022" t="s">
        <v>4350</v>
      </c>
      <c r="G5022" s="4">
        <v>1</v>
      </c>
      <c r="H5022" t="s">
        <v>140</v>
      </c>
    </row>
    <row r="5023" spans="1:8" x14ac:dyDescent="0.35">
      <c r="A5023" t="s">
        <v>3368</v>
      </c>
      <c r="B5023" t="s">
        <v>4345</v>
      </c>
      <c r="C5023">
        <v>3</v>
      </c>
      <c r="D5023">
        <v>235.239</v>
      </c>
      <c r="E5023" t="s">
        <v>4349</v>
      </c>
      <c r="F5023" t="s">
        <v>4356</v>
      </c>
      <c r="G5023" s="4">
        <v>3</v>
      </c>
      <c r="H5023" t="s">
        <v>4589</v>
      </c>
    </row>
    <row r="5024" spans="1:8" x14ac:dyDescent="0.35">
      <c r="A5024" t="s">
        <v>4590</v>
      </c>
      <c r="B5024" t="s">
        <v>4591</v>
      </c>
      <c r="C5024">
        <v>4</v>
      </c>
      <c r="D5024">
        <v>-415.42599999999999</v>
      </c>
      <c r="E5024" t="s">
        <v>4592</v>
      </c>
      <c r="F5024" t="s">
        <v>4593</v>
      </c>
      <c r="G5024" s="4">
        <v>1</v>
      </c>
      <c r="H5024" t="s">
        <v>1693</v>
      </c>
    </row>
    <row r="5025" spans="1:8" x14ac:dyDescent="0.35">
      <c r="A5025" t="s">
        <v>4590</v>
      </c>
      <c r="B5025" t="s">
        <v>4591</v>
      </c>
      <c r="C5025">
        <v>4</v>
      </c>
      <c r="D5025">
        <v>-411.616999999999</v>
      </c>
      <c r="E5025" t="s">
        <v>4594</v>
      </c>
      <c r="F5025" t="s">
        <v>4595</v>
      </c>
      <c r="G5025" s="4">
        <v>3</v>
      </c>
      <c r="H5025" t="s">
        <v>1693</v>
      </c>
    </row>
    <row r="5026" spans="1:8" x14ac:dyDescent="0.35">
      <c r="A5026" t="s">
        <v>4590</v>
      </c>
      <c r="B5026" t="s">
        <v>4591</v>
      </c>
      <c r="C5026">
        <v>4</v>
      </c>
      <c r="D5026">
        <v>-409.22500000000002</v>
      </c>
      <c r="E5026" t="s">
        <v>4596</v>
      </c>
      <c r="F5026" t="s">
        <v>4597</v>
      </c>
      <c r="G5026" s="4">
        <v>3</v>
      </c>
      <c r="H5026" t="s">
        <v>4598</v>
      </c>
    </row>
    <row r="5027" spans="1:8" x14ac:dyDescent="0.35">
      <c r="A5027" t="s">
        <v>4590</v>
      </c>
      <c r="B5027" t="s">
        <v>4591</v>
      </c>
      <c r="C5027">
        <v>4</v>
      </c>
      <c r="D5027">
        <v>-408.70599999999899</v>
      </c>
      <c r="E5027" t="s">
        <v>4594</v>
      </c>
      <c r="F5027" t="s">
        <v>4599</v>
      </c>
      <c r="G5027" s="4">
        <v>4</v>
      </c>
      <c r="H5027" t="s">
        <v>4600</v>
      </c>
    </row>
    <row r="5028" spans="1:8" x14ac:dyDescent="0.35">
      <c r="A5028" t="s">
        <v>4590</v>
      </c>
      <c r="B5028" t="s">
        <v>4591</v>
      </c>
      <c r="C5028">
        <v>4</v>
      </c>
      <c r="D5028">
        <v>-407.72300000000001</v>
      </c>
      <c r="E5028" t="s">
        <v>4596</v>
      </c>
      <c r="F5028" t="s">
        <v>4601</v>
      </c>
      <c r="G5028" s="4">
        <v>4</v>
      </c>
      <c r="H5028" t="s">
        <v>4602</v>
      </c>
    </row>
    <row r="5029" spans="1:8" x14ac:dyDescent="0.35">
      <c r="A5029" t="s">
        <v>4590</v>
      </c>
      <c r="B5029" t="s">
        <v>4591</v>
      </c>
      <c r="C5029">
        <v>4</v>
      </c>
      <c r="D5029">
        <v>-406.49299999999999</v>
      </c>
      <c r="E5029" t="s">
        <v>4596</v>
      </c>
      <c r="F5029" t="s">
        <v>4603</v>
      </c>
      <c r="G5029" s="4">
        <v>1</v>
      </c>
      <c r="H5029" t="s">
        <v>1693</v>
      </c>
    </row>
    <row r="5030" spans="1:8" x14ac:dyDescent="0.35">
      <c r="A5030" t="s">
        <v>4590</v>
      </c>
      <c r="B5030" t="s">
        <v>4591</v>
      </c>
      <c r="C5030">
        <v>4</v>
      </c>
      <c r="D5030">
        <v>-402.31699999999898</v>
      </c>
      <c r="E5030" t="s">
        <v>4594</v>
      </c>
      <c r="F5030" t="s">
        <v>4604</v>
      </c>
      <c r="G5030" s="4">
        <v>2</v>
      </c>
      <c r="H5030" t="s">
        <v>4605</v>
      </c>
    </row>
    <row r="5031" spans="1:8" x14ac:dyDescent="0.35">
      <c r="A5031" t="s">
        <v>4590</v>
      </c>
      <c r="B5031" t="s">
        <v>4591</v>
      </c>
      <c r="C5031">
        <v>4</v>
      </c>
      <c r="D5031">
        <v>-399.796999999999</v>
      </c>
      <c r="E5031" t="s">
        <v>4596</v>
      </c>
      <c r="F5031" t="s">
        <v>4606</v>
      </c>
      <c r="G5031" s="4">
        <v>2</v>
      </c>
      <c r="H5031" t="s">
        <v>4607</v>
      </c>
    </row>
    <row r="5032" spans="1:8" x14ac:dyDescent="0.35">
      <c r="A5032" t="s">
        <v>4590</v>
      </c>
      <c r="B5032" t="s">
        <v>4591</v>
      </c>
      <c r="C5032">
        <v>4</v>
      </c>
      <c r="D5032">
        <v>-398.93</v>
      </c>
      <c r="E5032" t="s">
        <v>4594</v>
      </c>
      <c r="F5032" t="s">
        <v>4595</v>
      </c>
      <c r="G5032" s="4">
        <v>3</v>
      </c>
      <c r="H5032" t="s">
        <v>63</v>
      </c>
    </row>
    <row r="5033" spans="1:8" x14ac:dyDescent="0.35">
      <c r="A5033" t="s">
        <v>4590</v>
      </c>
      <c r="B5033" t="s">
        <v>4591</v>
      </c>
      <c r="C5033">
        <v>4</v>
      </c>
      <c r="D5033">
        <v>-398.51199999999898</v>
      </c>
      <c r="E5033" t="s">
        <v>4596</v>
      </c>
      <c r="F5033" t="s">
        <v>4601</v>
      </c>
      <c r="G5033" s="4">
        <v>4</v>
      </c>
      <c r="H5033" t="s">
        <v>4608</v>
      </c>
    </row>
    <row r="5034" spans="1:8" x14ac:dyDescent="0.35">
      <c r="A5034" t="s">
        <v>4590</v>
      </c>
      <c r="B5034" t="s">
        <v>4591</v>
      </c>
      <c r="C5034">
        <v>4</v>
      </c>
      <c r="D5034">
        <v>-397.55699999999899</v>
      </c>
      <c r="E5034" t="s">
        <v>4596</v>
      </c>
      <c r="F5034" t="s">
        <v>4606</v>
      </c>
      <c r="G5034" s="4">
        <v>2</v>
      </c>
      <c r="H5034" t="s">
        <v>4609</v>
      </c>
    </row>
    <row r="5035" spans="1:8" x14ac:dyDescent="0.35">
      <c r="A5035" t="s">
        <v>4590</v>
      </c>
      <c r="B5035" t="s">
        <v>4591</v>
      </c>
      <c r="C5035">
        <v>4</v>
      </c>
      <c r="D5035">
        <v>-397.13400000000001</v>
      </c>
      <c r="E5035" t="s">
        <v>4594</v>
      </c>
      <c r="F5035" t="s">
        <v>4599</v>
      </c>
      <c r="G5035" s="4">
        <v>4</v>
      </c>
      <c r="H5035" t="s">
        <v>1209</v>
      </c>
    </row>
    <row r="5036" spans="1:8" x14ac:dyDescent="0.35">
      <c r="A5036" t="s">
        <v>4590</v>
      </c>
      <c r="B5036" t="s">
        <v>4591</v>
      </c>
      <c r="C5036">
        <v>4</v>
      </c>
      <c r="D5036">
        <v>-392.67500000000001</v>
      </c>
      <c r="E5036" t="s">
        <v>4596</v>
      </c>
      <c r="F5036" t="s">
        <v>4597</v>
      </c>
      <c r="G5036" s="4">
        <v>3</v>
      </c>
      <c r="H5036" t="s">
        <v>4610</v>
      </c>
    </row>
    <row r="5037" spans="1:8" x14ac:dyDescent="0.35">
      <c r="A5037" t="s">
        <v>4590</v>
      </c>
      <c r="B5037" t="s">
        <v>4591</v>
      </c>
      <c r="C5037">
        <v>4</v>
      </c>
      <c r="D5037">
        <v>-388.73</v>
      </c>
      <c r="E5037" t="s">
        <v>4592</v>
      </c>
      <c r="F5037" t="s">
        <v>4593</v>
      </c>
      <c r="G5037" s="4">
        <v>1</v>
      </c>
      <c r="H5037" t="s">
        <v>4611</v>
      </c>
    </row>
    <row r="5038" spans="1:8" x14ac:dyDescent="0.35">
      <c r="A5038" t="s">
        <v>4590</v>
      </c>
      <c r="B5038" t="s">
        <v>4591</v>
      </c>
      <c r="C5038">
        <v>4</v>
      </c>
      <c r="D5038">
        <v>-388.19499999999999</v>
      </c>
      <c r="E5038" t="s">
        <v>4594</v>
      </c>
      <c r="F5038" t="s">
        <v>4599</v>
      </c>
      <c r="G5038" s="4">
        <v>4</v>
      </c>
      <c r="H5038" t="s">
        <v>4612</v>
      </c>
    </row>
    <row r="5039" spans="1:8" x14ac:dyDescent="0.35">
      <c r="A5039" t="s">
        <v>4590</v>
      </c>
      <c r="B5039" t="s">
        <v>4591</v>
      </c>
      <c r="C5039">
        <v>4</v>
      </c>
      <c r="D5039">
        <v>-386.85399999999998</v>
      </c>
      <c r="E5039" t="s">
        <v>4592</v>
      </c>
      <c r="F5039" t="s">
        <v>4613</v>
      </c>
      <c r="G5039" s="4">
        <v>3</v>
      </c>
      <c r="H5039" t="s">
        <v>4614</v>
      </c>
    </row>
    <row r="5040" spans="1:8" x14ac:dyDescent="0.35">
      <c r="A5040" t="s">
        <v>4590</v>
      </c>
      <c r="B5040" t="s">
        <v>4591</v>
      </c>
      <c r="C5040">
        <v>4</v>
      </c>
      <c r="D5040">
        <v>-386.15899999999999</v>
      </c>
      <c r="E5040" t="s">
        <v>4596</v>
      </c>
      <c r="F5040" t="s">
        <v>4597</v>
      </c>
      <c r="G5040" s="4">
        <v>3</v>
      </c>
      <c r="H5040" t="s">
        <v>4615</v>
      </c>
    </row>
    <row r="5041" spans="1:8" x14ac:dyDescent="0.35">
      <c r="A5041" t="s">
        <v>4590</v>
      </c>
      <c r="B5041" t="s">
        <v>4591</v>
      </c>
      <c r="C5041">
        <v>4</v>
      </c>
      <c r="D5041">
        <v>-385.577</v>
      </c>
      <c r="E5041" t="s">
        <v>4596</v>
      </c>
      <c r="F5041" t="s">
        <v>4603</v>
      </c>
      <c r="G5041" s="4">
        <v>1</v>
      </c>
      <c r="H5041" t="s">
        <v>4616</v>
      </c>
    </row>
    <row r="5042" spans="1:8" x14ac:dyDescent="0.35">
      <c r="A5042" t="s">
        <v>4590</v>
      </c>
      <c r="B5042" t="s">
        <v>4591</v>
      </c>
      <c r="C5042">
        <v>4</v>
      </c>
      <c r="D5042">
        <v>-384.65699999999998</v>
      </c>
      <c r="E5042" t="s">
        <v>4592</v>
      </c>
      <c r="F5042" t="s">
        <v>4617</v>
      </c>
      <c r="G5042" s="4">
        <v>2</v>
      </c>
      <c r="H5042" t="s">
        <v>4618</v>
      </c>
    </row>
    <row r="5043" spans="1:8" x14ac:dyDescent="0.35">
      <c r="A5043" t="s">
        <v>4590</v>
      </c>
      <c r="B5043" t="s">
        <v>4591</v>
      </c>
      <c r="C5043">
        <v>4</v>
      </c>
      <c r="D5043">
        <v>-383.75199999999899</v>
      </c>
      <c r="E5043" t="s">
        <v>4596</v>
      </c>
      <c r="F5043" t="s">
        <v>4597</v>
      </c>
      <c r="G5043" s="4">
        <v>3</v>
      </c>
      <c r="H5043" t="s">
        <v>4619</v>
      </c>
    </row>
    <row r="5044" spans="1:8" x14ac:dyDescent="0.35">
      <c r="A5044" t="s">
        <v>4590</v>
      </c>
      <c r="B5044" t="s">
        <v>4591</v>
      </c>
      <c r="C5044">
        <v>4</v>
      </c>
      <c r="D5044">
        <v>-382.464</v>
      </c>
      <c r="E5044" t="s">
        <v>4596</v>
      </c>
      <c r="F5044" t="s">
        <v>4597</v>
      </c>
      <c r="G5044" s="4">
        <v>3</v>
      </c>
      <c r="H5044" t="s">
        <v>4620</v>
      </c>
    </row>
    <row r="5045" spans="1:8" x14ac:dyDescent="0.35">
      <c r="A5045" t="s">
        <v>4590</v>
      </c>
      <c r="B5045" t="s">
        <v>4591</v>
      </c>
      <c r="C5045">
        <v>4</v>
      </c>
      <c r="D5045">
        <v>-381.68299999999999</v>
      </c>
      <c r="E5045" t="s">
        <v>4594</v>
      </c>
      <c r="F5045" t="s">
        <v>4621</v>
      </c>
      <c r="G5045" s="4">
        <v>1</v>
      </c>
      <c r="H5045" t="s">
        <v>4622</v>
      </c>
    </row>
    <row r="5046" spans="1:8" x14ac:dyDescent="0.35">
      <c r="A5046" t="s">
        <v>4590</v>
      </c>
      <c r="B5046" t="s">
        <v>4591</v>
      </c>
      <c r="C5046">
        <v>4</v>
      </c>
      <c r="D5046">
        <v>-381.00400000000002</v>
      </c>
      <c r="E5046" t="s">
        <v>4596</v>
      </c>
      <c r="F5046" t="s">
        <v>4597</v>
      </c>
      <c r="G5046" s="4">
        <v>3</v>
      </c>
      <c r="H5046" t="s">
        <v>3723</v>
      </c>
    </row>
    <row r="5047" spans="1:8" x14ac:dyDescent="0.35">
      <c r="A5047" t="s">
        <v>4590</v>
      </c>
      <c r="B5047" t="s">
        <v>4591</v>
      </c>
      <c r="C5047">
        <v>4</v>
      </c>
      <c r="D5047">
        <v>-379.12199999999899</v>
      </c>
      <c r="E5047" t="s">
        <v>4596</v>
      </c>
      <c r="F5047" t="s">
        <v>4606</v>
      </c>
      <c r="G5047" s="4">
        <v>2</v>
      </c>
      <c r="H5047" t="s">
        <v>2729</v>
      </c>
    </row>
    <row r="5048" spans="1:8" x14ac:dyDescent="0.35">
      <c r="A5048" t="s">
        <v>4590</v>
      </c>
      <c r="B5048" t="s">
        <v>4591</v>
      </c>
      <c r="C5048">
        <v>4</v>
      </c>
      <c r="D5048">
        <v>-377.428</v>
      </c>
      <c r="E5048" t="s">
        <v>4592</v>
      </c>
      <c r="F5048" t="s">
        <v>4593</v>
      </c>
      <c r="G5048" s="4">
        <v>1</v>
      </c>
      <c r="H5048" t="s">
        <v>4623</v>
      </c>
    </row>
    <row r="5049" spans="1:8" x14ac:dyDescent="0.35">
      <c r="A5049" t="s">
        <v>4590</v>
      </c>
      <c r="B5049" t="s">
        <v>4591</v>
      </c>
      <c r="C5049">
        <v>4</v>
      </c>
      <c r="D5049">
        <v>-376.185</v>
      </c>
      <c r="E5049" t="s">
        <v>4594</v>
      </c>
      <c r="F5049" t="s">
        <v>4604</v>
      </c>
      <c r="G5049" s="4">
        <v>2</v>
      </c>
      <c r="H5049" t="s">
        <v>4624</v>
      </c>
    </row>
    <row r="5050" spans="1:8" x14ac:dyDescent="0.35">
      <c r="A5050" t="s">
        <v>4590</v>
      </c>
      <c r="B5050" t="s">
        <v>4591</v>
      </c>
      <c r="C5050">
        <v>4</v>
      </c>
      <c r="D5050">
        <v>-375.70499999999998</v>
      </c>
      <c r="E5050" t="s">
        <v>4592</v>
      </c>
      <c r="F5050" t="s">
        <v>4625</v>
      </c>
      <c r="G5050" s="4">
        <v>4</v>
      </c>
      <c r="H5050" t="s">
        <v>4626</v>
      </c>
    </row>
    <row r="5051" spans="1:8" x14ac:dyDescent="0.35">
      <c r="A5051" t="s">
        <v>4590</v>
      </c>
      <c r="B5051" t="s">
        <v>4591</v>
      </c>
      <c r="C5051">
        <v>4</v>
      </c>
      <c r="D5051">
        <v>-374.19</v>
      </c>
      <c r="E5051" t="s">
        <v>4596</v>
      </c>
      <c r="F5051" t="s">
        <v>4601</v>
      </c>
      <c r="G5051" s="4">
        <v>4</v>
      </c>
      <c r="H5051" t="s">
        <v>4627</v>
      </c>
    </row>
    <row r="5052" spans="1:8" x14ac:dyDescent="0.35">
      <c r="A5052" t="s">
        <v>4590</v>
      </c>
      <c r="B5052" t="s">
        <v>4591</v>
      </c>
      <c r="C5052">
        <v>4</v>
      </c>
      <c r="D5052">
        <v>-373.84</v>
      </c>
      <c r="E5052" t="s">
        <v>4592</v>
      </c>
      <c r="F5052" t="s">
        <v>4593</v>
      </c>
      <c r="G5052" s="4">
        <v>1</v>
      </c>
      <c r="H5052" t="s">
        <v>4628</v>
      </c>
    </row>
    <row r="5053" spans="1:8" x14ac:dyDescent="0.35">
      <c r="A5053" t="s">
        <v>4590</v>
      </c>
      <c r="B5053" t="s">
        <v>4591</v>
      </c>
      <c r="C5053">
        <v>4</v>
      </c>
      <c r="D5053">
        <v>-369.945999999999</v>
      </c>
      <c r="E5053" t="s">
        <v>4596</v>
      </c>
      <c r="F5053" t="s">
        <v>4597</v>
      </c>
      <c r="G5053" s="4">
        <v>3</v>
      </c>
      <c r="H5053" t="s">
        <v>4629</v>
      </c>
    </row>
    <row r="5054" spans="1:8" x14ac:dyDescent="0.35">
      <c r="A5054" t="s">
        <v>4590</v>
      </c>
      <c r="B5054" t="s">
        <v>4591</v>
      </c>
      <c r="C5054">
        <v>4</v>
      </c>
      <c r="D5054">
        <v>-368.74699999999899</v>
      </c>
      <c r="E5054" t="s">
        <v>4596</v>
      </c>
      <c r="F5054" t="s">
        <v>4601</v>
      </c>
      <c r="G5054" s="4">
        <v>4</v>
      </c>
      <c r="H5054" t="s">
        <v>4630</v>
      </c>
    </row>
    <row r="5055" spans="1:8" x14ac:dyDescent="0.35">
      <c r="A5055" t="s">
        <v>4590</v>
      </c>
      <c r="B5055" t="s">
        <v>4591</v>
      </c>
      <c r="C5055">
        <v>4</v>
      </c>
      <c r="D5055">
        <v>-362.02099999999899</v>
      </c>
      <c r="E5055" t="s">
        <v>4592</v>
      </c>
      <c r="F5055" t="s">
        <v>4613</v>
      </c>
      <c r="G5055" s="4">
        <v>3</v>
      </c>
      <c r="H5055" t="s">
        <v>4631</v>
      </c>
    </row>
    <row r="5056" spans="1:8" x14ac:dyDescent="0.35">
      <c r="A5056" t="s">
        <v>4590</v>
      </c>
      <c r="B5056" t="s">
        <v>4591</v>
      </c>
      <c r="C5056">
        <v>4</v>
      </c>
      <c r="D5056">
        <v>-361.91800000000001</v>
      </c>
      <c r="E5056" t="s">
        <v>4596</v>
      </c>
      <c r="F5056" t="s">
        <v>4606</v>
      </c>
      <c r="G5056" s="4">
        <v>2</v>
      </c>
      <c r="H5056" t="s">
        <v>4632</v>
      </c>
    </row>
    <row r="5057" spans="1:8" x14ac:dyDescent="0.35">
      <c r="A5057" t="s">
        <v>4590</v>
      </c>
      <c r="B5057" t="s">
        <v>4591</v>
      </c>
      <c r="C5057">
        <v>4</v>
      </c>
      <c r="D5057">
        <v>-361.671999999999</v>
      </c>
      <c r="E5057" t="s">
        <v>4596</v>
      </c>
      <c r="F5057" t="s">
        <v>4601</v>
      </c>
      <c r="G5057" s="4">
        <v>4</v>
      </c>
      <c r="H5057" t="s">
        <v>4633</v>
      </c>
    </row>
    <row r="5058" spans="1:8" x14ac:dyDescent="0.35">
      <c r="A5058" t="s">
        <v>4590</v>
      </c>
      <c r="B5058" t="s">
        <v>4591</v>
      </c>
      <c r="C5058">
        <v>4</v>
      </c>
      <c r="D5058">
        <v>-361.10300000000001</v>
      </c>
      <c r="E5058" t="s">
        <v>4594</v>
      </c>
      <c r="F5058" t="s">
        <v>4604</v>
      </c>
      <c r="G5058" s="4">
        <v>2</v>
      </c>
      <c r="H5058" t="s">
        <v>4634</v>
      </c>
    </row>
    <row r="5059" spans="1:8" x14ac:dyDescent="0.35">
      <c r="A5059" t="s">
        <v>4590</v>
      </c>
      <c r="B5059" t="s">
        <v>4591</v>
      </c>
      <c r="C5059">
        <v>4</v>
      </c>
      <c r="D5059">
        <v>-360.59300000000002</v>
      </c>
      <c r="E5059" t="s">
        <v>4596</v>
      </c>
      <c r="F5059" t="s">
        <v>4597</v>
      </c>
      <c r="G5059" s="4">
        <v>3</v>
      </c>
      <c r="H5059" t="s">
        <v>4635</v>
      </c>
    </row>
    <row r="5060" spans="1:8" x14ac:dyDescent="0.35">
      <c r="A5060" t="s">
        <v>4590</v>
      </c>
      <c r="B5060" t="s">
        <v>4591</v>
      </c>
      <c r="C5060">
        <v>4</v>
      </c>
      <c r="D5060">
        <v>-359.96300000000002</v>
      </c>
      <c r="E5060" t="s">
        <v>4592</v>
      </c>
      <c r="F5060" t="s">
        <v>4617</v>
      </c>
      <c r="G5060" s="4">
        <v>2</v>
      </c>
      <c r="H5060" t="s">
        <v>4636</v>
      </c>
    </row>
    <row r="5061" spans="1:8" x14ac:dyDescent="0.35">
      <c r="A5061" t="s">
        <v>4590</v>
      </c>
      <c r="B5061" t="s">
        <v>4591</v>
      </c>
      <c r="C5061">
        <v>4</v>
      </c>
      <c r="D5061">
        <v>-359.12099999999998</v>
      </c>
      <c r="E5061" t="s">
        <v>4594</v>
      </c>
      <c r="F5061" t="s">
        <v>4599</v>
      </c>
      <c r="G5061" s="4">
        <v>4</v>
      </c>
      <c r="H5061" t="s">
        <v>450</v>
      </c>
    </row>
    <row r="5062" spans="1:8" x14ac:dyDescent="0.35">
      <c r="A5062" t="s">
        <v>4590</v>
      </c>
      <c r="B5062" t="s">
        <v>4591</v>
      </c>
      <c r="C5062">
        <v>4</v>
      </c>
      <c r="D5062">
        <v>-357.07</v>
      </c>
      <c r="E5062" t="s">
        <v>4596</v>
      </c>
      <c r="F5062" t="s">
        <v>4601</v>
      </c>
      <c r="G5062" s="4">
        <v>4</v>
      </c>
      <c r="H5062" t="s">
        <v>4637</v>
      </c>
    </row>
    <row r="5063" spans="1:8" x14ac:dyDescent="0.35">
      <c r="A5063" t="s">
        <v>4590</v>
      </c>
      <c r="B5063" t="s">
        <v>4591</v>
      </c>
      <c r="C5063">
        <v>4</v>
      </c>
      <c r="D5063">
        <v>-356.39299999999997</v>
      </c>
      <c r="E5063" t="s">
        <v>4596</v>
      </c>
      <c r="F5063" t="s">
        <v>4597</v>
      </c>
      <c r="G5063" s="4">
        <v>3</v>
      </c>
      <c r="H5063" t="s">
        <v>4638</v>
      </c>
    </row>
    <row r="5064" spans="1:8" x14ac:dyDescent="0.35">
      <c r="A5064" t="s">
        <v>4590</v>
      </c>
      <c r="B5064" t="s">
        <v>4591</v>
      </c>
      <c r="C5064">
        <v>4</v>
      </c>
      <c r="D5064">
        <v>-353.95599999999899</v>
      </c>
      <c r="E5064" t="s">
        <v>4592</v>
      </c>
      <c r="F5064" t="s">
        <v>4617</v>
      </c>
      <c r="G5064" s="4">
        <v>2</v>
      </c>
      <c r="H5064" t="s">
        <v>4639</v>
      </c>
    </row>
    <row r="5065" spans="1:8" x14ac:dyDescent="0.35">
      <c r="A5065" t="s">
        <v>4590</v>
      </c>
      <c r="B5065" t="s">
        <v>4591</v>
      </c>
      <c r="C5065">
        <v>4</v>
      </c>
      <c r="D5065">
        <v>-348.731999999999</v>
      </c>
      <c r="E5065" t="s">
        <v>4592</v>
      </c>
      <c r="F5065" t="s">
        <v>4617</v>
      </c>
      <c r="G5065" s="4">
        <v>2</v>
      </c>
      <c r="H5065" t="s">
        <v>4640</v>
      </c>
    </row>
    <row r="5066" spans="1:8" x14ac:dyDescent="0.35">
      <c r="A5066" t="s">
        <v>4590</v>
      </c>
      <c r="B5066" t="s">
        <v>4591</v>
      </c>
      <c r="C5066">
        <v>4</v>
      </c>
      <c r="D5066">
        <v>-346.5</v>
      </c>
      <c r="E5066" t="s">
        <v>4594</v>
      </c>
      <c r="F5066" t="s">
        <v>4595</v>
      </c>
      <c r="G5066" s="4">
        <v>3</v>
      </c>
      <c r="H5066" t="s">
        <v>4641</v>
      </c>
    </row>
    <row r="5067" spans="1:8" x14ac:dyDescent="0.35">
      <c r="A5067" t="s">
        <v>4590</v>
      </c>
      <c r="B5067" t="s">
        <v>4591</v>
      </c>
      <c r="C5067">
        <v>4</v>
      </c>
      <c r="D5067">
        <v>-346.09199999999998</v>
      </c>
      <c r="E5067" t="s">
        <v>4596</v>
      </c>
      <c r="F5067" t="s">
        <v>4603</v>
      </c>
      <c r="G5067" s="4">
        <v>1</v>
      </c>
      <c r="H5067" t="s">
        <v>4642</v>
      </c>
    </row>
    <row r="5068" spans="1:8" x14ac:dyDescent="0.35">
      <c r="A5068" t="s">
        <v>4590</v>
      </c>
      <c r="B5068" t="s">
        <v>4591</v>
      </c>
      <c r="C5068">
        <v>4</v>
      </c>
      <c r="D5068">
        <v>-345.25099999999998</v>
      </c>
      <c r="E5068" t="s">
        <v>4596</v>
      </c>
      <c r="F5068" t="s">
        <v>4597</v>
      </c>
      <c r="G5068" s="4">
        <v>3</v>
      </c>
      <c r="H5068" t="s">
        <v>4643</v>
      </c>
    </row>
    <row r="5069" spans="1:8" x14ac:dyDescent="0.35">
      <c r="A5069" t="s">
        <v>4590</v>
      </c>
      <c r="B5069" t="s">
        <v>4591</v>
      </c>
      <c r="C5069">
        <v>4</v>
      </c>
      <c r="D5069">
        <v>-343.50299999999999</v>
      </c>
      <c r="E5069" t="s">
        <v>4592</v>
      </c>
      <c r="F5069" t="s">
        <v>4593</v>
      </c>
      <c r="G5069" s="4">
        <v>1</v>
      </c>
      <c r="H5069" t="s">
        <v>4644</v>
      </c>
    </row>
    <row r="5070" spans="1:8" x14ac:dyDescent="0.35">
      <c r="A5070" t="s">
        <v>4590</v>
      </c>
      <c r="B5070" t="s">
        <v>4591</v>
      </c>
      <c r="C5070">
        <v>4</v>
      </c>
      <c r="D5070">
        <v>-339.075999999999</v>
      </c>
      <c r="E5070" t="s">
        <v>4596</v>
      </c>
      <c r="F5070" t="s">
        <v>4597</v>
      </c>
      <c r="G5070" s="4">
        <v>3</v>
      </c>
      <c r="H5070">
        <v>34</v>
      </c>
    </row>
    <row r="5071" spans="1:8" x14ac:dyDescent="0.35">
      <c r="A5071" t="s">
        <v>4590</v>
      </c>
      <c r="B5071" t="s">
        <v>4591</v>
      </c>
      <c r="C5071">
        <v>4</v>
      </c>
      <c r="D5071">
        <v>-338.71600000000001</v>
      </c>
      <c r="E5071" t="s">
        <v>4596</v>
      </c>
      <c r="F5071" t="s">
        <v>4606</v>
      </c>
      <c r="G5071" s="4">
        <v>2</v>
      </c>
      <c r="H5071" t="s">
        <v>4645</v>
      </c>
    </row>
    <row r="5072" spans="1:8" x14ac:dyDescent="0.35">
      <c r="A5072" t="s">
        <v>4590</v>
      </c>
      <c r="B5072" t="s">
        <v>4591</v>
      </c>
      <c r="C5072">
        <v>4</v>
      </c>
      <c r="D5072">
        <v>-338.59399999999999</v>
      </c>
      <c r="E5072" t="s">
        <v>4596</v>
      </c>
      <c r="F5072" t="s">
        <v>4597</v>
      </c>
      <c r="G5072" s="4">
        <v>3</v>
      </c>
      <c r="H5072">
        <v>21</v>
      </c>
    </row>
    <row r="5073" spans="1:8" x14ac:dyDescent="0.35">
      <c r="A5073" t="s">
        <v>4590</v>
      </c>
      <c r="B5073" t="s">
        <v>4591</v>
      </c>
      <c r="C5073">
        <v>4</v>
      </c>
      <c r="D5073">
        <v>-338.01199999999898</v>
      </c>
      <c r="E5073" t="s">
        <v>4592</v>
      </c>
      <c r="F5073" t="s">
        <v>4593</v>
      </c>
      <c r="G5073" s="4">
        <v>1</v>
      </c>
      <c r="H5073" t="s">
        <v>4646</v>
      </c>
    </row>
    <row r="5074" spans="1:8" x14ac:dyDescent="0.35">
      <c r="A5074" t="s">
        <v>4590</v>
      </c>
      <c r="B5074" t="s">
        <v>4591</v>
      </c>
      <c r="C5074">
        <v>4</v>
      </c>
      <c r="D5074">
        <v>-337.92099999999999</v>
      </c>
      <c r="E5074" t="s">
        <v>4594</v>
      </c>
      <c r="F5074" t="s">
        <v>4599</v>
      </c>
      <c r="G5074" s="4">
        <v>4</v>
      </c>
      <c r="H5074" t="s">
        <v>4647</v>
      </c>
    </row>
    <row r="5075" spans="1:8" x14ac:dyDescent="0.35">
      <c r="A5075" t="s">
        <v>4590</v>
      </c>
      <c r="B5075" t="s">
        <v>4591</v>
      </c>
      <c r="C5075">
        <v>4</v>
      </c>
      <c r="D5075">
        <v>-337.73899999999998</v>
      </c>
      <c r="E5075" t="s">
        <v>4594</v>
      </c>
      <c r="F5075" t="s">
        <v>4595</v>
      </c>
      <c r="G5075" s="4">
        <v>3</v>
      </c>
      <c r="H5075" t="s">
        <v>4648</v>
      </c>
    </row>
    <row r="5076" spans="1:8" x14ac:dyDescent="0.35">
      <c r="A5076" t="s">
        <v>4590</v>
      </c>
      <c r="B5076" t="s">
        <v>4591</v>
      </c>
      <c r="C5076">
        <v>4</v>
      </c>
      <c r="D5076">
        <v>-334.33699999999999</v>
      </c>
      <c r="E5076" t="s">
        <v>4594</v>
      </c>
      <c r="F5076" t="s">
        <v>4621</v>
      </c>
      <c r="G5076" s="4">
        <v>1</v>
      </c>
      <c r="H5076" t="s">
        <v>4649</v>
      </c>
    </row>
    <row r="5077" spans="1:8" x14ac:dyDescent="0.35">
      <c r="A5077" t="s">
        <v>4590</v>
      </c>
      <c r="B5077" t="s">
        <v>4591</v>
      </c>
      <c r="C5077">
        <v>4</v>
      </c>
      <c r="D5077">
        <v>-332.23399999999998</v>
      </c>
      <c r="E5077" t="s">
        <v>4594</v>
      </c>
      <c r="F5077" t="s">
        <v>4604</v>
      </c>
      <c r="G5077" s="4">
        <v>2</v>
      </c>
      <c r="H5077" t="s">
        <v>856</v>
      </c>
    </row>
    <row r="5078" spans="1:8" x14ac:dyDescent="0.35">
      <c r="A5078" t="s">
        <v>4590</v>
      </c>
      <c r="B5078" t="s">
        <v>4591</v>
      </c>
      <c r="C5078">
        <v>4</v>
      </c>
      <c r="D5078">
        <v>-328.16899999999998</v>
      </c>
      <c r="E5078" t="s">
        <v>4596</v>
      </c>
      <c r="F5078" t="s">
        <v>4597</v>
      </c>
      <c r="G5078" s="4">
        <v>3</v>
      </c>
      <c r="H5078" t="s">
        <v>4650</v>
      </c>
    </row>
    <row r="5079" spans="1:8" x14ac:dyDescent="0.35">
      <c r="A5079" t="s">
        <v>4590</v>
      </c>
      <c r="B5079" t="s">
        <v>4591</v>
      </c>
      <c r="C5079">
        <v>4</v>
      </c>
      <c r="D5079">
        <v>-327.82299999999998</v>
      </c>
      <c r="E5079" t="s">
        <v>4592</v>
      </c>
      <c r="F5079" t="s">
        <v>4593</v>
      </c>
      <c r="G5079" s="4">
        <v>1</v>
      </c>
      <c r="H5079" t="s">
        <v>4651</v>
      </c>
    </row>
    <row r="5080" spans="1:8" x14ac:dyDescent="0.35">
      <c r="A5080" t="s">
        <v>4590</v>
      </c>
      <c r="B5080" t="s">
        <v>4591</v>
      </c>
      <c r="C5080">
        <v>4</v>
      </c>
      <c r="D5080">
        <v>-325.95499999999998</v>
      </c>
      <c r="E5080" t="s">
        <v>4592</v>
      </c>
      <c r="F5080" t="s">
        <v>4613</v>
      </c>
      <c r="G5080" s="4">
        <v>3</v>
      </c>
      <c r="H5080" t="s">
        <v>4652</v>
      </c>
    </row>
    <row r="5081" spans="1:8" x14ac:dyDescent="0.35">
      <c r="A5081" t="s">
        <v>4590</v>
      </c>
      <c r="B5081" t="s">
        <v>4591</v>
      </c>
      <c r="C5081">
        <v>4</v>
      </c>
      <c r="D5081">
        <v>-322.94900000000001</v>
      </c>
      <c r="E5081" t="s">
        <v>4592</v>
      </c>
      <c r="F5081" t="s">
        <v>4613</v>
      </c>
      <c r="G5081" s="4">
        <v>3</v>
      </c>
      <c r="H5081" t="s">
        <v>4653</v>
      </c>
    </row>
    <row r="5082" spans="1:8" x14ac:dyDescent="0.35">
      <c r="A5082" t="s">
        <v>4590</v>
      </c>
      <c r="B5082" t="s">
        <v>4591</v>
      </c>
      <c r="C5082">
        <v>4</v>
      </c>
      <c r="D5082">
        <v>-321.82400000000001</v>
      </c>
      <c r="E5082" t="s">
        <v>4594</v>
      </c>
      <c r="F5082" t="s">
        <v>4599</v>
      </c>
      <c r="G5082" s="4">
        <v>4</v>
      </c>
      <c r="H5082" t="s">
        <v>4654</v>
      </c>
    </row>
    <row r="5083" spans="1:8" x14ac:dyDescent="0.35">
      <c r="A5083" t="s">
        <v>4590</v>
      </c>
      <c r="B5083" t="s">
        <v>4591</v>
      </c>
      <c r="C5083">
        <v>4</v>
      </c>
      <c r="D5083">
        <v>-318.02499999999998</v>
      </c>
      <c r="E5083" t="s">
        <v>4594</v>
      </c>
      <c r="F5083" t="s">
        <v>4604</v>
      </c>
      <c r="G5083" s="4">
        <v>2</v>
      </c>
      <c r="H5083" t="s">
        <v>215</v>
      </c>
    </row>
    <row r="5084" spans="1:8" x14ac:dyDescent="0.35">
      <c r="A5084" t="s">
        <v>4590</v>
      </c>
      <c r="B5084" t="s">
        <v>4591</v>
      </c>
      <c r="C5084">
        <v>4</v>
      </c>
      <c r="D5084">
        <v>-317.86099999999999</v>
      </c>
      <c r="E5084" t="s">
        <v>4592</v>
      </c>
      <c r="F5084" t="s">
        <v>4625</v>
      </c>
      <c r="G5084" s="4">
        <v>4</v>
      </c>
      <c r="H5084" t="s">
        <v>4655</v>
      </c>
    </row>
    <row r="5085" spans="1:8" x14ac:dyDescent="0.35">
      <c r="A5085" t="s">
        <v>4590</v>
      </c>
      <c r="B5085" t="s">
        <v>4591</v>
      </c>
      <c r="C5085">
        <v>4</v>
      </c>
      <c r="D5085">
        <v>-315.93700000000001</v>
      </c>
      <c r="E5085" t="s">
        <v>4594</v>
      </c>
      <c r="F5085" t="s">
        <v>4621</v>
      </c>
      <c r="G5085" s="4">
        <v>1</v>
      </c>
      <c r="H5085" t="s">
        <v>4656</v>
      </c>
    </row>
    <row r="5086" spans="1:8" x14ac:dyDescent="0.35">
      <c r="A5086" t="s">
        <v>4590</v>
      </c>
      <c r="B5086" t="s">
        <v>4591</v>
      </c>
      <c r="C5086">
        <v>4</v>
      </c>
      <c r="D5086">
        <v>-313.61599999999999</v>
      </c>
      <c r="E5086" t="s">
        <v>4596</v>
      </c>
      <c r="F5086" t="s">
        <v>4606</v>
      </c>
      <c r="G5086" s="4">
        <v>2</v>
      </c>
      <c r="H5086" t="s">
        <v>4657</v>
      </c>
    </row>
    <row r="5087" spans="1:8" x14ac:dyDescent="0.35">
      <c r="A5087" t="s">
        <v>4590</v>
      </c>
      <c r="B5087" t="s">
        <v>4591</v>
      </c>
      <c r="C5087">
        <v>4</v>
      </c>
      <c r="D5087">
        <v>-311.22199999999998</v>
      </c>
      <c r="E5087" t="s">
        <v>4596</v>
      </c>
      <c r="F5087" t="s">
        <v>4601</v>
      </c>
      <c r="G5087" s="4">
        <v>4</v>
      </c>
      <c r="H5087" t="s">
        <v>4658</v>
      </c>
    </row>
    <row r="5088" spans="1:8" x14ac:dyDescent="0.35">
      <c r="A5088" t="s">
        <v>4590</v>
      </c>
      <c r="B5088" t="s">
        <v>4591</v>
      </c>
      <c r="C5088">
        <v>4</v>
      </c>
      <c r="D5088">
        <v>-310.24799999999999</v>
      </c>
      <c r="E5088" t="s">
        <v>4594</v>
      </c>
      <c r="F5088" t="s">
        <v>4595</v>
      </c>
      <c r="G5088" s="4">
        <v>3</v>
      </c>
      <c r="H5088" t="s">
        <v>4659</v>
      </c>
    </row>
    <row r="5089" spans="1:8" x14ac:dyDescent="0.35">
      <c r="A5089" t="s">
        <v>4590</v>
      </c>
      <c r="B5089" t="s">
        <v>4591</v>
      </c>
      <c r="C5089">
        <v>4</v>
      </c>
      <c r="D5089">
        <v>-308.88499999999999</v>
      </c>
      <c r="E5089" t="s">
        <v>4596</v>
      </c>
      <c r="F5089" t="s">
        <v>4597</v>
      </c>
      <c r="G5089" s="4">
        <v>3</v>
      </c>
      <c r="H5089" t="s">
        <v>4660</v>
      </c>
    </row>
    <row r="5090" spans="1:8" x14ac:dyDescent="0.35">
      <c r="A5090" t="s">
        <v>4590</v>
      </c>
      <c r="B5090" t="s">
        <v>4591</v>
      </c>
      <c r="C5090">
        <v>4</v>
      </c>
      <c r="D5090">
        <v>-300.5</v>
      </c>
      <c r="E5090" t="s">
        <v>4594</v>
      </c>
      <c r="F5090" t="s">
        <v>4599</v>
      </c>
      <c r="G5090" s="4">
        <v>4</v>
      </c>
      <c r="H5090" t="s">
        <v>4661</v>
      </c>
    </row>
    <row r="5091" spans="1:8" x14ac:dyDescent="0.35">
      <c r="A5091" t="s">
        <v>4590</v>
      </c>
      <c r="B5091" t="s">
        <v>4591</v>
      </c>
      <c r="C5091">
        <v>4</v>
      </c>
      <c r="D5091">
        <v>-298.19900000000001</v>
      </c>
      <c r="E5091" t="s">
        <v>4596</v>
      </c>
      <c r="F5091" t="s">
        <v>4597</v>
      </c>
      <c r="G5091" s="4">
        <v>3</v>
      </c>
      <c r="H5091" t="s">
        <v>4662</v>
      </c>
    </row>
    <row r="5092" spans="1:8" x14ac:dyDescent="0.35">
      <c r="A5092" t="s">
        <v>4590</v>
      </c>
      <c r="B5092" t="s">
        <v>4591</v>
      </c>
      <c r="C5092">
        <v>4</v>
      </c>
      <c r="D5092">
        <v>-297.70599999999899</v>
      </c>
      <c r="E5092" t="s">
        <v>4592</v>
      </c>
      <c r="F5092" t="s">
        <v>4593</v>
      </c>
      <c r="G5092" s="4">
        <v>1</v>
      </c>
      <c r="H5092" t="s">
        <v>2671</v>
      </c>
    </row>
    <row r="5093" spans="1:8" x14ac:dyDescent="0.35">
      <c r="A5093" t="s">
        <v>4590</v>
      </c>
      <c r="B5093" t="s">
        <v>4591</v>
      </c>
      <c r="C5093">
        <v>4</v>
      </c>
      <c r="D5093">
        <v>-294.315</v>
      </c>
      <c r="E5093" t="s">
        <v>4596</v>
      </c>
      <c r="F5093" t="s">
        <v>4601</v>
      </c>
      <c r="G5093" s="4">
        <v>4</v>
      </c>
      <c r="H5093" t="s">
        <v>4663</v>
      </c>
    </row>
    <row r="5094" spans="1:8" x14ac:dyDescent="0.35">
      <c r="A5094" t="s">
        <v>4590</v>
      </c>
      <c r="B5094" t="s">
        <v>4591</v>
      </c>
      <c r="C5094">
        <v>4</v>
      </c>
      <c r="D5094">
        <v>-290.26799999999997</v>
      </c>
      <c r="E5094" t="s">
        <v>4596</v>
      </c>
      <c r="F5094" t="s">
        <v>4603</v>
      </c>
      <c r="G5094" s="4">
        <v>1</v>
      </c>
      <c r="H5094" t="s">
        <v>4664</v>
      </c>
    </row>
    <row r="5095" spans="1:8" x14ac:dyDescent="0.35">
      <c r="A5095" t="s">
        <v>4590</v>
      </c>
      <c r="B5095" t="s">
        <v>4591</v>
      </c>
      <c r="C5095">
        <v>4</v>
      </c>
      <c r="D5095">
        <v>-289.17899999999997</v>
      </c>
      <c r="E5095" t="s">
        <v>4596</v>
      </c>
      <c r="F5095" t="s">
        <v>4597</v>
      </c>
      <c r="G5095" s="4">
        <v>3</v>
      </c>
      <c r="H5095" t="s">
        <v>4665</v>
      </c>
    </row>
    <row r="5096" spans="1:8" x14ac:dyDescent="0.35">
      <c r="A5096" t="s">
        <v>4590</v>
      </c>
      <c r="B5096" t="s">
        <v>4591</v>
      </c>
      <c r="C5096">
        <v>4</v>
      </c>
      <c r="D5096">
        <v>-287.320999999999</v>
      </c>
      <c r="E5096" t="s">
        <v>4594</v>
      </c>
      <c r="F5096" t="s">
        <v>4604</v>
      </c>
      <c r="G5096" s="4">
        <v>2</v>
      </c>
      <c r="H5096" t="s">
        <v>4666</v>
      </c>
    </row>
    <row r="5097" spans="1:8" x14ac:dyDescent="0.35">
      <c r="A5097" t="s">
        <v>4590</v>
      </c>
      <c r="B5097" t="s">
        <v>4591</v>
      </c>
      <c r="C5097">
        <v>4</v>
      </c>
      <c r="D5097">
        <v>-284.14499999999998</v>
      </c>
      <c r="E5097" t="s">
        <v>4594</v>
      </c>
      <c r="F5097" t="s">
        <v>4621</v>
      </c>
      <c r="G5097" s="4">
        <v>1</v>
      </c>
      <c r="H5097" t="s">
        <v>4667</v>
      </c>
    </row>
    <row r="5098" spans="1:8" x14ac:dyDescent="0.35">
      <c r="A5098" t="s">
        <v>4590</v>
      </c>
      <c r="B5098" t="s">
        <v>4591</v>
      </c>
      <c r="C5098">
        <v>4</v>
      </c>
      <c r="D5098">
        <v>-282.75599999999997</v>
      </c>
      <c r="E5098" t="s">
        <v>4596</v>
      </c>
      <c r="F5098" t="s">
        <v>4597</v>
      </c>
      <c r="G5098" s="4">
        <v>3</v>
      </c>
      <c r="H5098" t="s">
        <v>4668</v>
      </c>
    </row>
    <row r="5099" spans="1:8" x14ac:dyDescent="0.35">
      <c r="A5099" t="s">
        <v>4590</v>
      </c>
      <c r="B5099" t="s">
        <v>4591</v>
      </c>
      <c r="C5099">
        <v>4</v>
      </c>
      <c r="D5099">
        <v>-282.68299999999999</v>
      </c>
      <c r="E5099" t="s">
        <v>4592</v>
      </c>
      <c r="F5099" t="s">
        <v>4613</v>
      </c>
      <c r="G5099" s="4">
        <v>3</v>
      </c>
      <c r="H5099" t="s">
        <v>4669</v>
      </c>
    </row>
    <row r="5100" spans="1:8" x14ac:dyDescent="0.35">
      <c r="A5100" t="s">
        <v>4590</v>
      </c>
      <c r="B5100" t="s">
        <v>4591</v>
      </c>
      <c r="C5100">
        <v>4</v>
      </c>
      <c r="D5100">
        <v>-281.97800000000001</v>
      </c>
      <c r="E5100" t="s">
        <v>4592</v>
      </c>
      <c r="F5100" t="s">
        <v>4593</v>
      </c>
      <c r="G5100" s="4">
        <v>1</v>
      </c>
      <c r="H5100" t="s">
        <v>4670</v>
      </c>
    </row>
    <row r="5101" spans="1:8" x14ac:dyDescent="0.35">
      <c r="A5101" t="s">
        <v>4590</v>
      </c>
      <c r="B5101" t="s">
        <v>4591</v>
      </c>
      <c r="C5101">
        <v>4</v>
      </c>
      <c r="D5101">
        <v>-280.68400000000003</v>
      </c>
      <c r="E5101" t="s">
        <v>4594</v>
      </c>
      <c r="F5101" t="s">
        <v>4604</v>
      </c>
      <c r="G5101" s="4">
        <v>2</v>
      </c>
      <c r="H5101" t="s">
        <v>4671</v>
      </c>
    </row>
    <row r="5102" spans="1:8" x14ac:dyDescent="0.35">
      <c r="A5102" t="s">
        <v>4590</v>
      </c>
      <c r="B5102" t="s">
        <v>4591</v>
      </c>
      <c r="C5102">
        <v>4</v>
      </c>
      <c r="D5102">
        <v>-276.91899999999998</v>
      </c>
      <c r="E5102" t="s">
        <v>4592</v>
      </c>
      <c r="F5102" t="s">
        <v>4593</v>
      </c>
      <c r="G5102" s="4">
        <v>1</v>
      </c>
      <c r="H5102" t="s">
        <v>4672</v>
      </c>
    </row>
    <row r="5103" spans="1:8" x14ac:dyDescent="0.35">
      <c r="A5103" t="s">
        <v>4590</v>
      </c>
      <c r="B5103" t="s">
        <v>4591</v>
      </c>
      <c r="C5103">
        <v>4</v>
      </c>
      <c r="D5103">
        <v>-276.755</v>
      </c>
      <c r="E5103" t="s">
        <v>4594</v>
      </c>
      <c r="F5103" t="s">
        <v>4595</v>
      </c>
      <c r="G5103" s="4">
        <v>3</v>
      </c>
      <c r="H5103" t="s">
        <v>4673</v>
      </c>
    </row>
    <row r="5104" spans="1:8" x14ac:dyDescent="0.35">
      <c r="A5104" t="s">
        <v>4590</v>
      </c>
      <c r="B5104" t="s">
        <v>4591</v>
      </c>
      <c r="C5104">
        <v>4</v>
      </c>
      <c r="D5104">
        <v>-271.99099999999999</v>
      </c>
      <c r="E5104" t="s">
        <v>4592</v>
      </c>
      <c r="F5104" t="s">
        <v>4593</v>
      </c>
      <c r="G5104" s="4">
        <v>1</v>
      </c>
      <c r="H5104" t="s">
        <v>4674</v>
      </c>
    </row>
    <row r="5105" spans="1:8" x14ac:dyDescent="0.35">
      <c r="A5105" t="s">
        <v>4590</v>
      </c>
      <c r="B5105" t="s">
        <v>4591</v>
      </c>
      <c r="C5105">
        <v>4</v>
      </c>
      <c r="D5105">
        <v>-270.40899999999999</v>
      </c>
      <c r="E5105" t="s">
        <v>4592</v>
      </c>
      <c r="F5105" t="s">
        <v>4617</v>
      </c>
      <c r="G5105" s="4">
        <v>2</v>
      </c>
      <c r="H5105" t="s">
        <v>4675</v>
      </c>
    </row>
    <row r="5106" spans="1:8" x14ac:dyDescent="0.35">
      <c r="A5106" t="s">
        <v>4590</v>
      </c>
      <c r="B5106" t="s">
        <v>4591</v>
      </c>
      <c r="C5106">
        <v>4</v>
      </c>
      <c r="D5106">
        <v>-264.28800000000001</v>
      </c>
      <c r="E5106" t="s">
        <v>4596</v>
      </c>
      <c r="F5106" t="s">
        <v>4606</v>
      </c>
      <c r="G5106" s="4">
        <v>2</v>
      </c>
      <c r="H5106" t="s">
        <v>4676</v>
      </c>
    </row>
    <row r="5107" spans="1:8" x14ac:dyDescent="0.35">
      <c r="A5107" t="s">
        <v>4590</v>
      </c>
      <c r="B5107" t="s">
        <v>4591</v>
      </c>
      <c r="C5107">
        <v>4</v>
      </c>
      <c r="D5107">
        <v>-262.35700000000003</v>
      </c>
      <c r="E5107" t="s">
        <v>4592</v>
      </c>
      <c r="F5107" t="s">
        <v>4613</v>
      </c>
      <c r="G5107" s="4">
        <v>3</v>
      </c>
      <c r="H5107" t="s">
        <v>68</v>
      </c>
    </row>
    <row r="5108" spans="1:8" x14ac:dyDescent="0.35">
      <c r="A5108" t="s">
        <v>4590</v>
      </c>
      <c r="B5108" t="s">
        <v>4591</v>
      </c>
      <c r="C5108">
        <v>4</v>
      </c>
      <c r="D5108">
        <v>-261.97500000000002</v>
      </c>
      <c r="E5108" t="s">
        <v>4592</v>
      </c>
      <c r="F5108" t="s">
        <v>4625</v>
      </c>
      <c r="G5108" s="4">
        <v>4</v>
      </c>
      <c r="H5108" t="s">
        <v>4677</v>
      </c>
    </row>
    <row r="5109" spans="1:8" x14ac:dyDescent="0.35">
      <c r="A5109" t="s">
        <v>4590</v>
      </c>
      <c r="B5109" t="s">
        <v>4591</v>
      </c>
      <c r="C5109">
        <v>4</v>
      </c>
      <c r="D5109">
        <v>-261.649</v>
      </c>
      <c r="E5109" t="s">
        <v>4596</v>
      </c>
      <c r="F5109" t="s">
        <v>4601</v>
      </c>
      <c r="G5109" s="4">
        <v>4</v>
      </c>
      <c r="H5109" t="s">
        <v>4678</v>
      </c>
    </row>
    <row r="5110" spans="1:8" x14ac:dyDescent="0.35">
      <c r="A5110" t="s">
        <v>4590</v>
      </c>
      <c r="B5110" t="s">
        <v>4591</v>
      </c>
      <c r="C5110">
        <v>4</v>
      </c>
      <c r="D5110">
        <v>-256.779</v>
      </c>
      <c r="E5110" t="s">
        <v>4596</v>
      </c>
      <c r="F5110" t="s">
        <v>4603</v>
      </c>
      <c r="G5110" s="4">
        <v>1</v>
      </c>
      <c r="H5110" t="s">
        <v>4679</v>
      </c>
    </row>
    <row r="5111" spans="1:8" x14ac:dyDescent="0.35">
      <c r="A5111" t="s">
        <v>4590</v>
      </c>
      <c r="B5111" t="s">
        <v>4591</v>
      </c>
      <c r="C5111">
        <v>4</v>
      </c>
      <c r="D5111">
        <v>-252.791</v>
      </c>
      <c r="E5111" t="s">
        <v>4594</v>
      </c>
      <c r="F5111" t="s">
        <v>4621</v>
      </c>
      <c r="G5111" s="4">
        <v>1</v>
      </c>
      <c r="H5111" t="s">
        <v>4680</v>
      </c>
    </row>
    <row r="5112" spans="1:8" x14ac:dyDescent="0.35">
      <c r="A5112" t="s">
        <v>4590</v>
      </c>
      <c r="B5112" t="s">
        <v>4591</v>
      </c>
      <c r="C5112">
        <v>4</v>
      </c>
      <c r="D5112">
        <v>-252.077</v>
      </c>
      <c r="E5112" t="s">
        <v>4592</v>
      </c>
      <c r="F5112" t="s">
        <v>4613</v>
      </c>
      <c r="G5112" s="4">
        <v>3</v>
      </c>
      <c r="H5112" t="s">
        <v>4681</v>
      </c>
    </row>
    <row r="5113" spans="1:8" x14ac:dyDescent="0.35">
      <c r="A5113" t="s">
        <v>4590</v>
      </c>
      <c r="B5113" t="s">
        <v>4591</v>
      </c>
      <c r="C5113">
        <v>4</v>
      </c>
      <c r="D5113">
        <v>-251.643</v>
      </c>
      <c r="E5113" t="s">
        <v>4594</v>
      </c>
      <c r="F5113" t="s">
        <v>4599</v>
      </c>
      <c r="G5113" s="4">
        <v>4</v>
      </c>
      <c r="H5113" t="s">
        <v>4682</v>
      </c>
    </row>
    <row r="5114" spans="1:8" x14ac:dyDescent="0.35">
      <c r="A5114" t="s">
        <v>4590</v>
      </c>
      <c r="B5114" t="s">
        <v>4591</v>
      </c>
      <c r="C5114">
        <v>4</v>
      </c>
      <c r="D5114">
        <v>-250.929</v>
      </c>
      <c r="E5114" t="s">
        <v>4596</v>
      </c>
      <c r="F5114" t="s">
        <v>4606</v>
      </c>
      <c r="G5114" s="4">
        <v>2</v>
      </c>
      <c r="H5114" t="s">
        <v>386</v>
      </c>
    </row>
    <row r="5115" spans="1:8" x14ac:dyDescent="0.35">
      <c r="A5115" t="s">
        <v>4590</v>
      </c>
      <c r="B5115" t="s">
        <v>4591</v>
      </c>
      <c r="C5115">
        <v>4</v>
      </c>
      <c r="D5115">
        <v>-250.46199999999999</v>
      </c>
      <c r="E5115" t="s">
        <v>4596</v>
      </c>
      <c r="F5115" t="s">
        <v>4597</v>
      </c>
      <c r="G5115" s="4">
        <v>3</v>
      </c>
      <c r="H5115" t="s">
        <v>4683</v>
      </c>
    </row>
    <row r="5116" spans="1:8" x14ac:dyDescent="0.35">
      <c r="A5116" t="s">
        <v>4590</v>
      </c>
      <c r="B5116" t="s">
        <v>4591</v>
      </c>
      <c r="C5116">
        <v>4</v>
      </c>
      <c r="D5116">
        <v>-247.92599999999999</v>
      </c>
      <c r="E5116" t="s">
        <v>4596</v>
      </c>
      <c r="F5116" t="s">
        <v>4603</v>
      </c>
      <c r="G5116" s="4">
        <v>1</v>
      </c>
      <c r="H5116" t="s">
        <v>4684</v>
      </c>
    </row>
    <row r="5117" spans="1:8" x14ac:dyDescent="0.35">
      <c r="A5117" t="s">
        <v>4590</v>
      </c>
      <c r="B5117" t="s">
        <v>4591</v>
      </c>
      <c r="C5117">
        <v>4</v>
      </c>
      <c r="D5117">
        <v>-246.75200000000001</v>
      </c>
      <c r="E5117" t="s">
        <v>4596</v>
      </c>
      <c r="F5117" t="s">
        <v>4601</v>
      </c>
      <c r="G5117" s="4">
        <v>4</v>
      </c>
      <c r="H5117" t="s">
        <v>4685</v>
      </c>
    </row>
    <row r="5118" spans="1:8" x14ac:dyDescent="0.35">
      <c r="A5118" t="s">
        <v>4590</v>
      </c>
      <c r="B5118" t="s">
        <v>4591</v>
      </c>
      <c r="C5118">
        <v>4</v>
      </c>
      <c r="D5118">
        <v>-246.59399999999999</v>
      </c>
      <c r="E5118" t="s">
        <v>4592</v>
      </c>
      <c r="F5118" t="s">
        <v>4625</v>
      </c>
      <c r="G5118" s="4">
        <v>4</v>
      </c>
      <c r="H5118" t="s">
        <v>4686</v>
      </c>
    </row>
    <row r="5119" spans="1:8" x14ac:dyDescent="0.35">
      <c r="A5119" t="s">
        <v>4590</v>
      </c>
      <c r="B5119" t="s">
        <v>4591</v>
      </c>
      <c r="C5119">
        <v>4</v>
      </c>
      <c r="D5119">
        <v>-245.68700000000001</v>
      </c>
      <c r="E5119" t="s">
        <v>4596</v>
      </c>
      <c r="F5119" t="s">
        <v>4597</v>
      </c>
      <c r="G5119" s="4">
        <v>3</v>
      </c>
      <c r="H5119" t="s">
        <v>4687</v>
      </c>
    </row>
    <row r="5120" spans="1:8" x14ac:dyDescent="0.35">
      <c r="A5120" t="s">
        <v>4590</v>
      </c>
      <c r="B5120" t="s">
        <v>4591</v>
      </c>
      <c r="C5120">
        <v>4</v>
      </c>
      <c r="D5120">
        <v>-243.05199999999999</v>
      </c>
      <c r="E5120" t="s">
        <v>4594</v>
      </c>
      <c r="F5120" t="s">
        <v>4604</v>
      </c>
      <c r="G5120" s="4">
        <v>2</v>
      </c>
      <c r="H5120" t="s">
        <v>863</v>
      </c>
    </row>
    <row r="5121" spans="1:8" x14ac:dyDescent="0.35">
      <c r="A5121" t="s">
        <v>4590</v>
      </c>
      <c r="B5121" t="s">
        <v>4591</v>
      </c>
      <c r="C5121">
        <v>4</v>
      </c>
      <c r="D5121">
        <v>-242.185</v>
      </c>
      <c r="E5121" t="s">
        <v>4592</v>
      </c>
      <c r="F5121" t="s">
        <v>4593</v>
      </c>
      <c r="G5121" s="4">
        <v>1</v>
      </c>
      <c r="H5121" t="s">
        <v>2045</v>
      </c>
    </row>
    <row r="5122" spans="1:8" x14ac:dyDescent="0.35">
      <c r="A5122" t="s">
        <v>4590</v>
      </c>
      <c r="B5122" t="s">
        <v>4591</v>
      </c>
      <c r="C5122">
        <v>4</v>
      </c>
      <c r="D5122">
        <v>-238.107</v>
      </c>
      <c r="E5122" t="s">
        <v>4592</v>
      </c>
      <c r="F5122" t="s">
        <v>4613</v>
      </c>
      <c r="G5122" s="4">
        <v>3</v>
      </c>
      <c r="H5122" t="s">
        <v>136</v>
      </c>
    </row>
    <row r="5123" spans="1:8" x14ac:dyDescent="0.35">
      <c r="A5123" t="s">
        <v>4590</v>
      </c>
      <c r="B5123" t="s">
        <v>4591</v>
      </c>
      <c r="C5123">
        <v>4</v>
      </c>
      <c r="D5123">
        <v>-235.167</v>
      </c>
      <c r="E5123" t="s">
        <v>4594</v>
      </c>
      <c r="F5123" t="s">
        <v>4621</v>
      </c>
      <c r="G5123" s="4">
        <v>1</v>
      </c>
      <c r="H5123" t="s">
        <v>4688</v>
      </c>
    </row>
    <row r="5124" spans="1:8" x14ac:dyDescent="0.35">
      <c r="A5124" t="s">
        <v>4590</v>
      </c>
      <c r="B5124" t="s">
        <v>4591</v>
      </c>
      <c r="C5124">
        <v>4</v>
      </c>
      <c r="D5124">
        <v>-234.595</v>
      </c>
      <c r="E5124" t="s">
        <v>4592</v>
      </c>
      <c r="F5124" t="s">
        <v>4617</v>
      </c>
      <c r="G5124" s="4">
        <v>2</v>
      </c>
      <c r="H5124" t="s">
        <v>4689</v>
      </c>
    </row>
    <row r="5125" spans="1:8" x14ac:dyDescent="0.35">
      <c r="A5125" t="s">
        <v>4590</v>
      </c>
      <c r="B5125" t="s">
        <v>4591</v>
      </c>
      <c r="C5125">
        <v>4</v>
      </c>
      <c r="D5125">
        <v>-231.78299999999999</v>
      </c>
      <c r="E5125" t="s">
        <v>4592</v>
      </c>
      <c r="F5125" t="s">
        <v>4593</v>
      </c>
      <c r="G5125" s="4">
        <v>1</v>
      </c>
      <c r="H5125" t="s">
        <v>4690</v>
      </c>
    </row>
    <row r="5126" spans="1:8" x14ac:dyDescent="0.35">
      <c r="A5126" t="s">
        <v>4590</v>
      </c>
      <c r="B5126" t="s">
        <v>4591</v>
      </c>
      <c r="C5126">
        <v>4</v>
      </c>
      <c r="D5126">
        <v>-228.749</v>
      </c>
      <c r="E5126" t="s">
        <v>4592</v>
      </c>
      <c r="F5126" t="s">
        <v>4613</v>
      </c>
      <c r="G5126" s="4">
        <v>3</v>
      </c>
      <c r="H5126" t="s">
        <v>415</v>
      </c>
    </row>
    <row r="5127" spans="1:8" x14ac:dyDescent="0.35">
      <c r="A5127" t="s">
        <v>4590</v>
      </c>
      <c r="B5127" t="s">
        <v>4591</v>
      </c>
      <c r="C5127">
        <v>4</v>
      </c>
      <c r="D5127">
        <v>-228.30599999999899</v>
      </c>
      <c r="E5127" t="s">
        <v>4594</v>
      </c>
      <c r="F5127" t="s">
        <v>4595</v>
      </c>
      <c r="G5127" s="4">
        <v>3</v>
      </c>
      <c r="H5127" t="s">
        <v>4691</v>
      </c>
    </row>
    <row r="5128" spans="1:8" x14ac:dyDescent="0.35">
      <c r="A5128" t="s">
        <v>4590</v>
      </c>
      <c r="B5128" t="s">
        <v>4591</v>
      </c>
      <c r="C5128">
        <v>4</v>
      </c>
      <c r="D5128">
        <v>-224.45599999999999</v>
      </c>
      <c r="E5128" t="s">
        <v>4592</v>
      </c>
      <c r="F5128" t="s">
        <v>4617</v>
      </c>
      <c r="G5128" s="4">
        <v>2</v>
      </c>
      <c r="H5128" t="s">
        <v>4692</v>
      </c>
    </row>
    <row r="5129" spans="1:8" x14ac:dyDescent="0.35">
      <c r="A5129" t="s">
        <v>4590</v>
      </c>
      <c r="B5129" t="s">
        <v>4591</v>
      </c>
      <c r="C5129">
        <v>4</v>
      </c>
      <c r="D5129">
        <v>-222.92500000000001</v>
      </c>
      <c r="E5129" t="s">
        <v>4592</v>
      </c>
      <c r="F5129" t="s">
        <v>4625</v>
      </c>
      <c r="G5129" s="4">
        <v>4</v>
      </c>
      <c r="H5129" t="s">
        <v>140</v>
      </c>
    </row>
    <row r="5130" spans="1:8" x14ac:dyDescent="0.35">
      <c r="A5130" t="s">
        <v>4590</v>
      </c>
      <c r="B5130" t="s">
        <v>4591</v>
      </c>
      <c r="C5130">
        <v>4</v>
      </c>
      <c r="D5130">
        <v>-220.33</v>
      </c>
      <c r="E5130" t="s">
        <v>4596</v>
      </c>
      <c r="F5130" t="s">
        <v>4606</v>
      </c>
      <c r="G5130" s="4">
        <v>2</v>
      </c>
      <c r="H5130" t="s">
        <v>4693</v>
      </c>
    </row>
    <row r="5131" spans="1:8" x14ac:dyDescent="0.35">
      <c r="A5131" t="s">
        <v>4590</v>
      </c>
      <c r="B5131" t="s">
        <v>4591</v>
      </c>
      <c r="C5131">
        <v>4</v>
      </c>
      <c r="D5131">
        <v>-217.887</v>
      </c>
      <c r="E5131" t="s">
        <v>4592</v>
      </c>
      <c r="F5131" t="s">
        <v>4625</v>
      </c>
      <c r="G5131" s="4">
        <v>4</v>
      </c>
      <c r="H5131" t="s">
        <v>4694</v>
      </c>
    </row>
    <row r="5132" spans="1:8" x14ac:dyDescent="0.35">
      <c r="A5132" t="s">
        <v>4590</v>
      </c>
      <c r="B5132" t="s">
        <v>4591</v>
      </c>
      <c r="C5132">
        <v>4</v>
      </c>
      <c r="D5132">
        <v>-217.63299999999899</v>
      </c>
      <c r="E5132" t="s">
        <v>4594</v>
      </c>
      <c r="F5132" t="s">
        <v>4599</v>
      </c>
      <c r="G5132" s="4">
        <v>4</v>
      </c>
      <c r="H5132" t="s">
        <v>4695</v>
      </c>
    </row>
    <row r="5133" spans="1:8" x14ac:dyDescent="0.35">
      <c r="A5133" t="s">
        <v>4590</v>
      </c>
      <c r="B5133" t="s">
        <v>4591</v>
      </c>
      <c r="C5133">
        <v>4</v>
      </c>
      <c r="D5133">
        <v>-217.511</v>
      </c>
      <c r="E5133" t="s">
        <v>4592</v>
      </c>
      <c r="F5133" t="s">
        <v>4617</v>
      </c>
      <c r="G5133" s="4">
        <v>2</v>
      </c>
      <c r="H5133" t="s">
        <v>4696</v>
      </c>
    </row>
    <row r="5134" spans="1:8" x14ac:dyDescent="0.35">
      <c r="A5134" t="s">
        <v>4590</v>
      </c>
      <c r="B5134" t="s">
        <v>4591</v>
      </c>
      <c r="C5134">
        <v>4</v>
      </c>
      <c r="D5134">
        <v>-215.607</v>
      </c>
      <c r="E5134" t="s">
        <v>4594</v>
      </c>
      <c r="F5134" t="s">
        <v>4621</v>
      </c>
      <c r="G5134" s="4">
        <v>1</v>
      </c>
      <c r="H5134" t="s">
        <v>4697</v>
      </c>
    </row>
    <row r="5135" spans="1:8" x14ac:dyDescent="0.35">
      <c r="A5135" t="s">
        <v>4590</v>
      </c>
      <c r="B5135" t="s">
        <v>4591</v>
      </c>
      <c r="C5135">
        <v>4</v>
      </c>
      <c r="D5135">
        <v>-214.08699999999999</v>
      </c>
      <c r="E5135" t="s">
        <v>4592</v>
      </c>
      <c r="F5135" t="s">
        <v>4617</v>
      </c>
      <c r="G5135" s="4">
        <v>2</v>
      </c>
      <c r="H5135" t="s">
        <v>4698</v>
      </c>
    </row>
    <row r="5136" spans="1:8" x14ac:dyDescent="0.35">
      <c r="A5136" t="s">
        <v>4590</v>
      </c>
      <c r="B5136" t="s">
        <v>4591</v>
      </c>
      <c r="C5136">
        <v>4</v>
      </c>
      <c r="D5136">
        <v>-213.82400000000001</v>
      </c>
      <c r="E5136" t="s">
        <v>4592</v>
      </c>
      <c r="F5136" t="s">
        <v>4613</v>
      </c>
      <c r="G5136" s="4">
        <v>3</v>
      </c>
      <c r="H5136" t="s">
        <v>4699</v>
      </c>
    </row>
    <row r="5137" spans="1:8" x14ac:dyDescent="0.35">
      <c r="A5137" t="s">
        <v>4590</v>
      </c>
      <c r="B5137" t="s">
        <v>4591</v>
      </c>
      <c r="C5137">
        <v>4</v>
      </c>
      <c r="D5137">
        <v>-210.87799999999999</v>
      </c>
      <c r="E5137" t="s">
        <v>4596</v>
      </c>
      <c r="F5137" t="s">
        <v>4603</v>
      </c>
      <c r="G5137" s="4">
        <v>1</v>
      </c>
      <c r="H5137" t="s">
        <v>4700</v>
      </c>
    </row>
    <row r="5138" spans="1:8" x14ac:dyDescent="0.35">
      <c r="A5138" t="s">
        <v>4590</v>
      </c>
      <c r="B5138" t="s">
        <v>4591</v>
      </c>
      <c r="C5138">
        <v>4</v>
      </c>
      <c r="D5138">
        <v>-204.714</v>
      </c>
      <c r="E5138" t="s">
        <v>4596</v>
      </c>
      <c r="F5138" t="s">
        <v>4601</v>
      </c>
      <c r="G5138" s="4">
        <v>4</v>
      </c>
      <c r="H5138" t="s">
        <v>55</v>
      </c>
    </row>
    <row r="5139" spans="1:8" x14ac:dyDescent="0.35">
      <c r="A5139" t="s">
        <v>4590</v>
      </c>
      <c r="B5139" t="s">
        <v>4591</v>
      </c>
      <c r="C5139">
        <v>4</v>
      </c>
      <c r="D5139">
        <v>-204.684</v>
      </c>
      <c r="E5139" t="s">
        <v>4596</v>
      </c>
      <c r="F5139" t="s">
        <v>4597</v>
      </c>
      <c r="G5139" s="4">
        <v>3</v>
      </c>
      <c r="H5139" t="s">
        <v>4701</v>
      </c>
    </row>
    <row r="5140" spans="1:8" x14ac:dyDescent="0.35">
      <c r="A5140" t="s">
        <v>4590</v>
      </c>
      <c r="B5140" t="s">
        <v>4591</v>
      </c>
      <c r="C5140">
        <v>4</v>
      </c>
      <c r="D5140">
        <v>-204.26300000000001</v>
      </c>
      <c r="E5140" t="s">
        <v>4592</v>
      </c>
      <c r="F5140" t="s">
        <v>4593</v>
      </c>
      <c r="G5140" s="4">
        <v>1</v>
      </c>
      <c r="H5140" t="s">
        <v>4702</v>
      </c>
    </row>
    <row r="5141" spans="1:8" x14ac:dyDescent="0.35">
      <c r="A5141" t="s">
        <v>4590</v>
      </c>
      <c r="B5141" t="s">
        <v>4591</v>
      </c>
      <c r="C5141">
        <v>4</v>
      </c>
      <c r="D5141">
        <v>-203.05199999999999</v>
      </c>
      <c r="E5141" t="s">
        <v>4596</v>
      </c>
      <c r="F5141" t="s">
        <v>4597</v>
      </c>
      <c r="G5141" s="4">
        <v>3</v>
      </c>
      <c r="H5141" t="s">
        <v>4703</v>
      </c>
    </row>
    <row r="5142" spans="1:8" x14ac:dyDescent="0.35">
      <c r="A5142" t="s">
        <v>4590</v>
      </c>
      <c r="B5142" t="s">
        <v>4591</v>
      </c>
      <c r="C5142">
        <v>4</v>
      </c>
      <c r="D5142">
        <v>-198.10299999999901</v>
      </c>
      <c r="E5142" t="s">
        <v>4596</v>
      </c>
      <c r="F5142" t="s">
        <v>4603</v>
      </c>
      <c r="G5142" s="4">
        <v>1</v>
      </c>
      <c r="H5142" t="s">
        <v>4704</v>
      </c>
    </row>
    <row r="5143" spans="1:8" x14ac:dyDescent="0.35">
      <c r="A5143" t="s">
        <v>4590</v>
      </c>
      <c r="B5143" t="s">
        <v>4591</v>
      </c>
      <c r="C5143">
        <v>4</v>
      </c>
      <c r="D5143">
        <v>-198.059</v>
      </c>
      <c r="E5143" t="s">
        <v>4596</v>
      </c>
      <c r="F5143" t="s">
        <v>4601</v>
      </c>
      <c r="G5143" s="4">
        <v>4</v>
      </c>
      <c r="H5143" t="s">
        <v>4705</v>
      </c>
    </row>
    <row r="5144" spans="1:8" x14ac:dyDescent="0.35">
      <c r="A5144" t="s">
        <v>4590</v>
      </c>
      <c r="B5144" t="s">
        <v>4591</v>
      </c>
      <c r="C5144">
        <v>4</v>
      </c>
      <c r="D5144">
        <v>-187.13800000000001</v>
      </c>
      <c r="E5144" t="s">
        <v>4592</v>
      </c>
      <c r="F5144" t="s">
        <v>4617</v>
      </c>
      <c r="G5144" s="4">
        <v>2</v>
      </c>
      <c r="H5144" t="s">
        <v>4706</v>
      </c>
    </row>
    <row r="5145" spans="1:8" x14ac:dyDescent="0.35">
      <c r="A5145" t="s">
        <v>4590</v>
      </c>
      <c r="B5145" t="s">
        <v>4591</v>
      </c>
      <c r="C5145">
        <v>4</v>
      </c>
      <c r="D5145">
        <v>-186.434</v>
      </c>
      <c r="E5145" t="s">
        <v>4594</v>
      </c>
      <c r="F5145" t="s">
        <v>4595</v>
      </c>
      <c r="G5145" s="4">
        <v>3</v>
      </c>
      <c r="H5145" t="s">
        <v>1282</v>
      </c>
    </row>
    <row r="5146" spans="1:8" x14ac:dyDescent="0.35">
      <c r="A5146" t="s">
        <v>4590</v>
      </c>
      <c r="B5146" t="s">
        <v>4591</v>
      </c>
      <c r="C5146">
        <v>4</v>
      </c>
      <c r="D5146">
        <v>-181.62</v>
      </c>
      <c r="E5146" t="s">
        <v>4592</v>
      </c>
      <c r="F5146" t="s">
        <v>4613</v>
      </c>
      <c r="G5146" s="4">
        <v>3</v>
      </c>
      <c r="H5146" t="s">
        <v>4707</v>
      </c>
    </row>
    <row r="5147" spans="1:8" x14ac:dyDescent="0.35">
      <c r="A5147" t="s">
        <v>4590</v>
      </c>
      <c r="B5147" t="s">
        <v>4591</v>
      </c>
      <c r="C5147">
        <v>4</v>
      </c>
      <c r="D5147">
        <v>-180.77</v>
      </c>
      <c r="E5147" t="s">
        <v>4592</v>
      </c>
      <c r="F5147" t="s">
        <v>4593</v>
      </c>
      <c r="G5147" s="4">
        <v>1</v>
      </c>
      <c r="H5147" t="s">
        <v>4708</v>
      </c>
    </row>
    <row r="5148" spans="1:8" x14ac:dyDescent="0.35">
      <c r="A5148" t="s">
        <v>4590</v>
      </c>
      <c r="B5148" t="s">
        <v>4591</v>
      </c>
      <c r="C5148">
        <v>4</v>
      </c>
      <c r="D5148">
        <v>-180.392</v>
      </c>
      <c r="E5148" t="s">
        <v>4592</v>
      </c>
      <c r="F5148" t="s">
        <v>4617</v>
      </c>
      <c r="G5148" s="4">
        <v>2</v>
      </c>
      <c r="H5148" t="s">
        <v>4709</v>
      </c>
    </row>
    <row r="5149" spans="1:8" x14ac:dyDescent="0.35">
      <c r="A5149" t="s">
        <v>4590</v>
      </c>
      <c r="B5149" t="s">
        <v>4591</v>
      </c>
      <c r="C5149">
        <v>4</v>
      </c>
      <c r="D5149">
        <v>-173.56</v>
      </c>
      <c r="E5149" t="s">
        <v>4594</v>
      </c>
      <c r="F5149" t="s">
        <v>4599</v>
      </c>
      <c r="G5149" s="4">
        <v>4</v>
      </c>
      <c r="H5149" t="s">
        <v>2739</v>
      </c>
    </row>
    <row r="5150" spans="1:8" x14ac:dyDescent="0.35">
      <c r="A5150" t="s">
        <v>4590</v>
      </c>
      <c r="B5150" t="s">
        <v>4591</v>
      </c>
      <c r="C5150">
        <v>4</v>
      </c>
      <c r="D5150">
        <v>-169.50099999999901</v>
      </c>
      <c r="E5150" t="s">
        <v>4596</v>
      </c>
      <c r="F5150" t="s">
        <v>4603</v>
      </c>
      <c r="G5150" s="4">
        <v>1</v>
      </c>
      <c r="H5150" t="s">
        <v>4710</v>
      </c>
    </row>
    <row r="5151" spans="1:8" x14ac:dyDescent="0.35">
      <c r="A5151" t="s">
        <v>4590</v>
      </c>
      <c r="B5151" t="s">
        <v>4591</v>
      </c>
      <c r="C5151">
        <v>4</v>
      </c>
      <c r="D5151">
        <v>-167.73400000000001</v>
      </c>
      <c r="E5151" t="s">
        <v>4594</v>
      </c>
      <c r="F5151" t="s">
        <v>4595</v>
      </c>
      <c r="G5151" s="4">
        <v>3</v>
      </c>
      <c r="H5151" t="s">
        <v>4711</v>
      </c>
    </row>
    <row r="5152" spans="1:8" x14ac:dyDescent="0.35">
      <c r="A5152" t="s">
        <v>4590</v>
      </c>
      <c r="B5152" t="s">
        <v>4591</v>
      </c>
      <c r="C5152">
        <v>4</v>
      </c>
      <c r="D5152">
        <v>-166.99799999999999</v>
      </c>
      <c r="E5152" t="s">
        <v>4592</v>
      </c>
      <c r="F5152" t="s">
        <v>4613</v>
      </c>
      <c r="G5152" s="4">
        <v>3</v>
      </c>
      <c r="H5152" t="s">
        <v>4712</v>
      </c>
    </row>
    <row r="5153" spans="1:8" x14ac:dyDescent="0.35">
      <c r="A5153" t="s">
        <v>4590</v>
      </c>
      <c r="B5153" t="s">
        <v>4591</v>
      </c>
      <c r="C5153">
        <v>4</v>
      </c>
      <c r="D5153">
        <v>-165.54900000000001</v>
      </c>
      <c r="E5153" t="s">
        <v>4596</v>
      </c>
      <c r="F5153" t="s">
        <v>4597</v>
      </c>
      <c r="G5153" s="4">
        <v>3</v>
      </c>
      <c r="H5153" t="s">
        <v>4713</v>
      </c>
    </row>
    <row r="5154" spans="1:8" x14ac:dyDescent="0.35">
      <c r="A5154" t="s">
        <v>4590</v>
      </c>
      <c r="B5154" t="s">
        <v>4591</v>
      </c>
      <c r="C5154">
        <v>4</v>
      </c>
      <c r="D5154">
        <v>-164.982</v>
      </c>
      <c r="E5154" t="s">
        <v>4596</v>
      </c>
      <c r="F5154" t="s">
        <v>4601</v>
      </c>
      <c r="G5154" s="4">
        <v>4</v>
      </c>
      <c r="H5154" t="s">
        <v>4714</v>
      </c>
    </row>
    <row r="5155" spans="1:8" x14ac:dyDescent="0.35">
      <c r="A5155" t="s">
        <v>4590</v>
      </c>
      <c r="B5155" t="s">
        <v>4591</v>
      </c>
      <c r="C5155">
        <v>4</v>
      </c>
      <c r="D5155">
        <v>-164.66900000000001</v>
      </c>
      <c r="E5155" t="s">
        <v>4592</v>
      </c>
      <c r="F5155" t="s">
        <v>4617</v>
      </c>
      <c r="G5155" s="4">
        <v>2</v>
      </c>
      <c r="H5155" t="s">
        <v>4715</v>
      </c>
    </row>
    <row r="5156" spans="1:8" x14ac:dyDescent="0.35">
      <c r="A5156" t="s">
        <v>4590</v>
      </c>
      <c r="B5156" t="s">
        <v>4591</v>
      </c>
      <c r="C5156">
        <v>4</v>
      </c>
      <c r="D5156">
        <v>-164.494</v>
      </c>
      <c r="E5156" t="s">
        <v>4596</v>
      </c>
      <c r="F5156" t="s">
        <v>4603</v>
      </c>
      <c r="G5156" s="4">
        <v>1</v>
      </c>
      <c r="H5156" t="s">
        <v>4716</v>
      </c>
    </row>
    <row r="5157" spans="1:8" x14ac:dyDescent="0.35">
      <c r="A5157" t="s">
        <v>4590</v>
      </c>
      <c r="B5157" t="s">
        <v>4591</v>
      </c>
      <c r="C5157">
        <v>4</v>
      </c>
      <c r="D5157">
        <v>-163.97200000000001</v>
      </c>
      <c r="E5157" t="s">
        <v>4596</v>
      </c>
      <c r="F5157" t="s">
        <v>4606</v>
      </c>
      <c r="G5157" s="4">
        <v>2</v>
      </c>
      <c r="H5157" t="s">
        <v>4717</v>
      </c>
    </row>
    <row r="5158" spans="1:8" x14ac:dyDescent="0.35">
      <c r="A5158" t="s">
        <v>4590</v>
      </c>
      <c r="B5158" t="s">
        <v>4591</v>
      </c>
      <c r="C5158">
        <v>4</v>
      </c>
      <c r="D5158">
        <v>-161.333</v>
      </c>
      <c r="E5158" t="s">
        <v>4596</v>
      </c>
      <c r="F5158" t="s">
        <v>4601</v>
      </c>
      <c r="G5158" s="4">
        <v>4</v>
      </c>
      <c r="H5158" t="s">
        <v>4718</v>
      </c>
    </row>
    <row r="5159" spans="1:8" x14ac:dyDescent="0.35">
      <c r="A5159" t="s">
        <v>4590</v>
      </c>
      <c r="B5159" t="s">
        <v>4591</v>
      </c>
      <c r="C5159">
        <v>4</v>
      </c>
      <c r="D5159">
        <v>-160.44499999999999</v>
      </c>
      <c r="E5159" t="s">
        <v>4592</v>
      </c>
      <c r="F5159" t="s">
        <v>4613</v>
      </c>
      <c r="G5159" s="4">
        <v>3</v>
      </c>
      <c r="H5159" t="s">
        <v>4719</v>
      </c>
    </row>
    <row r="5160" spans="1:8" x14ac:dyDescent="0.35">
      <c r="A5160" t="s">
        <v>4590</v>
      </c>
      <c r="B5160" t="s">
        <v>4591</v>
      </c>
      <c r="C5160">
        <v>4</v>
      </c>
      <c r="D5160">
        <v>-157.62799999999999</v>
      </c>
      <c r="E5160" t="s">
        <v>4596</v>
      </c>
      <c r="F5160" t="s">
        <v>4597</v>
      </c>
      <c r="G5160" s="4">
        <v>3</v>
      </c>
      <c r="H5160" t="s">
        <v>4720</v>
      </c>
    </row>
    <row r="5161" spans="1:8" x14ac:dyDescent="0.35">
      <c r="A5161" t="s">
        <v>4590</v>
      </c>
      <c r="B5161" t="s">
        <v>4591</v>
      </c>
      <c r="C5161">
        <v>4</v>
      </c>
      <c r="D5161">
        <v>-155.09200000000001</v>
      </c>
      <c r="E5161" t="s">
        <v>4592</v>
      </c>
      <c r="F5161" t="s">
        <v>4617</v>
      </c>
      <c r="G5161" s="4">
        <v>2</v>
      </c>
      <c r="H5161" t="s">
        <v>4721</v>
      </c>
    </row>
    <row r="5162" spans="1:8" x14ac:dyDescent="0.35">
      <c r="A5162" t="s">
        <v>4590</v>
      </c>
      <c r="B5162" t="s">
        <v>4591</v>
      </c>
      <c r="C5162">
        <v>4</v>
      </c>
      <c r="D5162">
        <v>-151.85900000000001</v>
      </c>
      <c r="E5162" t="s">
        <v>4592</v>
      </c>
      <c r="F5162" t="s">
        <v>4593</v>
      </c>
      <c r="G5162" s="4">
        <v>1</v>
      </c>
      <c r="H5162" t="s">
        <v>4722</v>
      </c>
    </row>
    <row r="5163" spans="1:8" x14ac:dyDescent="0.35">
      <c r="A5163" t="s">
        <v>4590</v>
      </c>
      <c r="B5163" t="s">
        <v>4591</v>
      </c>
      <c r="C5163">
        <v>4</v>
      </c>
      <c r="D5163">
        <v>-148.93199999999999</v>
      </c>
      <c r="E5163" t="s">
        <v>4596</v>
      </c>
      <c r="F5163" t="s">
        <v>4601</v>
      </c>
      <c r="G5163" s="4">
        <v>4</v>
      </c>
      <c r="H5163" t="s">
        <v>4723</v>
      </c>
    </row>
    <row r="5164" spans="1:8" x14ac:dyDescent="0.35">
      <c r="A5164" t="s">
        <v>4590</v>
      </c>
      <c r="B5164" t="s">
        <v>4591</v>
      </c>
      <c r="C5164">
        <v>4</v>
      </c>
      <c r="D5164">
        <v>-146.68600000000001</v>
      </c>
      <c r="E5164" t="s">
        <v>4596</v>
      </c>
      <c r="F5164" t="s">
        <v>4606</v>
      </c>
      <c r="G5164" s="4">
        <v>2</v>
      </c>
      <c r="H5164" t="s">
        <v>4724</v>
      </c>
    </row>
    <row r="5165" spans="1:8" x14ac:dyDescent="0.35">
      <c r="A5165" t="s">
        <v>4590</v>
      </c>
      <c r="B5165" t="s">
        <v>4591</v>
      </c>
      <c r="C5165">
        <v>4</v>
      </c>
      <c r="D5165">
        <v>-145.184</v>
      </c>
      <c r="E5165" t="s">
        <v>4594</v>
      </c>
      <c r="F5165" t="s">
        <v>4621</v>
      </c>
      <c r="G5165" s="4">
        <v>1</v>
      </c>
      <c r="H5165" t="s">
        <v>4725</v>
      </c>
    </row>
    <row r="5166" spans="1:8" x14ac:dyDescent="0.35">
      <c r="A5166" t="s">
        <v>4590</v>
      </c>
      <c r="B5166" t="s">
        <v>4591</v>
      </c>
      <c r="C5166">
        <v>4</v>
      </c>
      <c r="D5166">
        <v>-144.02099999999999</v>
      </c>
      <c r="E5166" t="s">
        <v>4592</v>
      </c>
      <c r="F5166" t="s">
        <v>4613</v>
      </c>
      <c r="G5166" s="4">
        <v>3</v>
      </c>
      <c r="H5166" t="s">
        <v>2160</v>
      </c>
    </row>
    <row r="5167" spans="1:8" x14ac:dyDescent="0.35">
      <c r="A5167" t="s">
        <v>4590</v>
      </c>
      <c r="B5167" t="s">
        <v>4591</v>
      </c>
      <c r="C5167">
        <v>4</v>
      </c>
      <c r="D5167">
        <v>-142.63900000000001</v>
      </c>
      <c r="E5167" t="s">
        <v>4596</v>
      </c>
      <c r="F5167" t="s">
        <v>4601</v>
      </c>
      <c r="G5167" s="4">
        <v>4</v>
      </c>
      <c r="H5167" t="s">
        <v>265</v>
      </c>
    </row>
    <row r="5168" spans="1:8" x14ac:dyDescent="0.35">
      <c r="A5168" t="s">
        <v>4590</v>
      </c>
      <c r="B5168" t="s">
        <v>4591</v>
      </c>
      <c r="C5168">
        <v>4</v>
      </c>
      <c r="D5168">
        <v>-138.76400000000001</v>
      </c>
      <c r="E5168" t="s">
        <v>4596</v>
      </c>
      <c r="F5168" t="s">
        <v>4603</v>
      </c>
      <c r="G5168" s="4">
        <v>1</v>
      </c>
      <c r="H5168" t="b">
        <v>1</v>
      </c>
    </row>
    <row r="5169" spans="1:8" x14ac:dyDescent="0.35">
      <c r="A5169" t="s">
        <v>4590</v>
      </c>
      <c r="B5169" t="s">
        <v>4591</v>
      </c>
      <c r="C5169">
        <v>4</v>
      </c>
      <c r="D5169">
        <v>-138.53</v>
      </c>
      <c r="E5169" t="s">
        <v>4594</v>
      </c>
      <c r="F5169" t="s">
        <v>4599</v>
      </c>
      <c r="G5169" s="4">
        <v>4</v>
      </c>
      <c r="H5169" t="s">
        <v>4726</v>
      </c>
    </row>
    <row r="5170" spans="1:8" x14ac:dyDescent="0.35">
      <c r="A5170" t="s">
        <v>4590</v>
      </c>
      <c r="B5170" t="s">
        <v>4591</v>
      </c>
      <c r="C5170">
        <v>4</v>
      </c>
      <c r="D5170">
        <v>-138.36799999999999</v>
      </c>
      <c r="E5170" t="s">
        <v>4594</v>
      </c>
      <c r="F5170" t="s">
        <v>4604</v>
      </c>
      <c r="G5170" s="4">
        <v>2</v>
      </c>
      <c r="H5170" t="s">
        <v>4727</v>
      </c>
    </row>
    <row r="5171" spans="1:8" x14ac:dyDescent="0.35">
      <c r="A5171" t="s">
        <v>4590</v>
      </c>
      <c r="B5171" t="s">
        <v>4591</v>
      </c>
      <c r="C5171">
        <v>4</v>
      </c>
      <c r="D5171">
        <v>-137.08799999999999</v>
      </c>
      <c r="E5171" t="s">
        <v>4592</v>
      </c>
      <c r="F5171" t="s">
        <v>4617</v>
      </c>
      <c r="G5171" s="4">
        <v>2</v>
      </c>
      <c r="H5171" t="s">
        <v>4728</v>
      </c>
    </row>
    <row r="5172" spans="1:8" x14ac:dyDescent="0.35">
      <c r="A5172" t="s">
        <v>4590</v>
      </c>
      <c r="B5172" t="s">
        <v>4591</v>
      </c>
      <c r="C5172">
        <v>4</v>
      </c>
      <c r="D5172">
        <v>-135.04900000000001</v>
      </c>
      <c r="E5172" t="s">
        <v>4592</v>
      </c>
      <c r="F5172" t="s">
        <v>4625</v>
      </c>
      <c r="G5172" s="4">
        <v>4</v>
      </c>
      <c r="H5172" t="s">
        <v>3741</v>
      </c>
    </row>
    <row r="5173" spans="1:8" x14ac:dyDescent="0.35">
      <c r="A5173" t="s">
        <v>4590</v>
      </c>
      <c r="B5173" t="s">
        <v>4591</v>
      </c>
      <c r="C5173">
        <v>4</v>
      </c>
      <c r="D5173">
        <v>-133.34799999999899</v>
      </c>
      <c r="E5173" t="s">
        <v>4596</v>
      </c>
      <c r="F5173" t="s">
        <v>4606</v>
      </c>
      <c r="G5173" s="4">
        <v>2</v>
      </c>
      <c r="H5173" t="s">
        <v>4729</v>
      </c>
    </row>
    <row r="5174" spans="1:8" x14ac:dyDescent="0.35">
      <c r="A5174" t="s">
        <v>4590</v>
      </c>
      <c r="B5174" t="s">
        <v>4591</v>
      </c>
      <c r="C5174">
        <v>4</v>
      </c>
      <c r="D5174">
        <v>-133.21899999999999</v>
      </c>
      <c r="E5174" t="s">
        <v>4596</v>
      </c>
      <c r="F5174" t="s">
        <v>4597</v>
      </c>
      <c r="G5174" s="4">
        <v>3</v>
      </c>
      <c r="H5174" t="s">
        <v>4730</v>
      </c>
    </row>
    <row r="5175" spans="1:8" x14ac:dyDescent="0.35">
      <c r="A5175" t="s">
        <v>4590</v>
      </c>
      <c r="B5175" t="s">
        <v>4591</v>
      </c>
      <c r="C5175">
        <v>4</v>
      </c>
      <c r="D5175">
        <v>-131.83099999999999</v>
      </c>
      <c r="E5175" t="s">
        <v>4592</v>
      </c>
      <c r="F5175" t="s">
        <v>4593</v>
      </c>
      <c r="G5175" s="4">
        <v>1</v>
      </c>
      <c r="H5175" t="s">
        <v>4731</v>
      </c>
    </row>
    <row r="5176" spans="1:8" x14ac:dyDescent="0.35">
      <c r="A5176" t="s">
        <v>4590</v>
      </c>
      <c r="B5176" t="s">
        <v>4591</v>
      </c>
      <c r="C5176">
        <v>4</v>
      </c>
      <c r="D5176">
        <v>-127.19</v>
      </c>
      <c r="E5176" t="s">
        <v>4596</v>
      </c>
      <c r="F5176" t="s">
        <v>4601</v>
      </c>
      <c r="G5176" s="4">
        <v>4</v>
      </c>
      <c r="H5176" t="s">
        <v>4732</v>
      </c>
    </row>
    <row r="5177" spans="1:8" x14ac:dyDescent="0.35">
      <c r="A5177" t="s">
        <v>4590</v>
      </c>
      <c r="B5177" t="s">
        <v>4591</v>
      </c>
      <c r="C5177">
        <v>4</v>
      </c>
      <c r="D5177">
        <v>-122.202</v>
      </c>
      <c r="E5177" t="s">
        <v>4594</v>
      </c>
      <c r="F5177" t="s">
        <v>4599</v>
      </c>
      <c r="G5177" s="4">
        <v>4</v>
      </c>
      <c r="H5177" t="s">
        <v>4733</v>
      </c>
    </row>
    <row r="5178" spans="1:8" x14ac:dyDescent="0.35">
      <c r="A5178" t="s">
        <v>4590</v>
      </c>
      <c r="B5178" t="s">
        <v>4591</v>
      </c>
      <c r="C5178">
        <v>4</v>
      </c>
      <c r="D5178">
        <v>-122.00700000000001</v>
      </c>
      <c r="E5178" t="s">
        <v>4592</v>
      </c>
      <c r="F5178" t="s">
        <v>4617</v>
      </c>
      <c r="G5178" s="4">
        <v>2</v>
      </c>
      <c r="H5178" t="s">
        <v>4734</v>
      </c>
    </row>
    <row r="5179" spans="1:8" x14ac:dyDescent="0.35">
      <c r="A5179" t="s">
        <v>4590</v>
      </c>
      <c r="B5179" t="s">
        <v>4591</v>
      </c>
      <c r="C5179">
        <v>4</v>
      </c>
      <c r="D5179">
        <v>-119.152999999999</v>
      </c>
      <c r="E5179" t="s">
        <v>4594</v>
      </c>
      <c r="F5179" t="s">
        <v>4621</v>
      </c>
      <c r="G5179" s="4">
        <v>1</v>
      </c>
      <c r="H5179" t="s">
        <v>4735</v>
      </c>
    </row>
    <row r="5180" spans="1:8" x14ac:dyDescent="0.35">
      <c r="A5180" t="s">
        <v>4590</v>
      </c>
      <c r="B5180" t="s">
        <v>4591</v>
      </c>
      <c r="C5180">
        <v>4</v>
      </c>
      <c r="D5180">
        <v>-118.352</v>
      </c>
      <c r="E5180" t="s">
        <v>4596</v>
      </c>
      <c r="F5180" t="s">
        <v>4603</v>
      </c>
      <c r="G5180" s="4">
        <v>1</v>
      </c>
      <c r="H5180" t="s">
        <v>4736</v>
      </c>
    </row>
    <row r="5181" spans="1:8" x14ac:dyDescent="0.35">
      <c r="A5181" t="s">
        <v>4590</v>
      </c>
      <c r="B5181" t="s">
        <v>4591</v>
      </c>
      <c r="C5181">
        <v>4</v>
      </c>
      <c r="D5181">
        <v>-117.33799999999999</v>
      </c>
      <c r="E5181" t="s">
        <v>4594</v>
      </c>
      <c r="F5181" t="s">
        <v>4595</v>
      </c>
      <c r="G5181" s="4">
        <v>3</v>
      </c>
      <c r="H5181" t="s">
        <v>4737</v>
      </c>
    </row>
    <row r="5182" spans="1:8" x14ac:dyDescent="0.35">
      <c r="A5182" t="s">
        <v>4590</v>
      </c>
      <c r="B5182" t="s">
        <v>4591</v>
      </c>
      <c r="C5182">
        <v>4</v>
      </c>
      <c r="D5182">
        <v>-115.872999999999</v>
      </c>
      <c r="E5182" t="s">
        <v>4592</v>
      </c>
      <c r="F5182" t="s">
        <v>4613</v>
      </c>
      <c r="G5182" s="4">
        <v>3</v>
      </c>
      <c r="H5182" t="s">
        <v>4738</v>
      </c>
    </row>
    <row r="5183" spans="1:8" x14ac:dyDescent="0.35">
      <c r="A5183" t="s">
        <v>4590</v>
      </c>
      <c r="B5183" t="s">
        <v>4591</v>
      </c>
      <c r="C5183">
        <v>4</v>
      </c>
      <c r="D5183">
        <v>-115.495</v>
      </c>
      <c r="E5183" t="s">
        <v>4592</v>
      </c>
      <c r="F5183" t="s">
        <v>4593</v>
      </c>
      <c r="G5183" s="4">
        <v>1</v>
      </c>
      <c r="H5183" t="s">
        <v>4739</v>
      </c>
    </row>
    <row r="5184" spans="1:8" x14ac:dyDescent="0.35">
      <c r="A5184" t="s">
        <v>4590</v>
      </c>
      <c r="B5184" t="s">
        <v>4591</v>
      </c>
      <c r="C5184">
        <v>4</v>
      </c>
      <c r="D5184">
        <v>-113.697</v>
      </c>
      <c r="E5184" t="s">
        <v>4596</v>
      </c>
      <c r="F5184" t="s">
        <v>4603</v>
      </c>
      <c r="G5184" s="4">
        <v>1</v>
      </c>
      <c r="H5184" t="s">
        <v>4740</v>
      </c>
    </row>
    <row r="5185" spans="1:8" x14ac:dyDescent="0.35">
      <c r="A5185" t="s">
        <v>4590</v>
      </c>
      <c r="B5185" t="s">
        <v>4591</v>
      </c>
      <c r="C5185">
        <v>4</v>
      </c>
      <c r="D5185">
        <v>-112.512</v>
      </c>
      <c r="E5185" t="s">
        <v>4592</v>
      </c>
      <c r="F5185" t="s">
        <v>4593</v>
      </c>
      <c r="G5185" s="4">
        <v>1</v>
      </c>
      <c r="H5185" t="s">
        <v>4741</v>
      </c>
    </row>
    <row r="5186" spans="1:8" x14ac:dyDescent="0.35">
      <c r="A5186" t="s">
        <v>4590</v>
      </c>
      <c r="B5186" t="s">
        <v>4591</v>
      </c>
      <c r="C5186">
        <v>4</v>
      </c>
      <c r="D5186">
        <v>-111.417999999999</v>
      </c>
      <c r="E5186" t="s">
        <v>4592</v>
      </c>
      <c r="F5186" t="s">
        <v>4593</v>
      </c>
      <c r="G5186" s="4">
        <v>1</v>
      </c>
      <c r="H5186" t="s">
        <v>4742</v>
      </c>
    </row>
    <row r="5187" spans="1:8" x14ac:dyDescent="0.35">
      <c r="A5187" t="s">
        <v>4590</v>
      </c>
      <c r="B5187" t="s">
        <v>4591</v>
      </c>
      <c r="C5187">
        <v>4</v>
      </c>
      <c r="D5187">
        <v>-109.675</v>
      </c>
      <c r="E5187" t="s">
        <v>4594</v>
      </c>
      <c r="F5187" t="s">
        <v>4604</v>
      </c>
      <c r="G5187" s="4">
        <v>2</v>
      </c>
      <c r="H5187" t="s">
        <v>4743</v>
      </c>
    </row>
    <row r="5188" spans="1:8" x14ac:dyDescent="0.35">
      <c r="A5188" t="s">
        <v>4590</v>
      </c>
      <c r="B5188" t="s">
        <v>4591</v>
      </c>
      <c r="C5188">
        <v>4</v>
      </c>
      <c r="D5188">
        <v>-109.477</v>
      </c>
      <c r="E5188" t="s">
        <v>4592</v>
      </c>
      <c r="F5188" t="s">
        <v>4593</v>
      </c>
      <c r="G5188" s="4">
        <v>1</v>
      </c>
      <c r="H5188" t="s">
        <v>4744</v>
      </c>
    </row>
    <row r="5189" spans="1:8" x14ac:dyDescent="0.35">
      <c r="A5189" t="s">
        <v>4590</v>
      </c>
      <c r="B5189" t="s">
        <v>4591</v>
      </c>
      <c r="C5189">
        <v>4</v>
      </c>
      <c r="D5189">
        <v>-109.465</v>
      </c>
      <c r="E5189" t="s">
        <v>4596</v>
      </c>
      <c r="F5189" t="s">
        <v>4606</v>
      </c>
      <c r="G5189" s="4">
        <v>2</v>
      </c>
      <c r="H5189" t="s">
        <v>4745</v>
      </c>
    </row>
    <row r="5190" spans="1:8" x14ac:dyDescent="0.35">
      <c r="A5190" t="s">
        <v>4590</v>
      </c>
      <c r="B5190" t="s">
        <v>4591</v>
      </c>
      <c r="C5190">
        <v>4</v>
      </c>
      <c r="D5190">
        <v>-107.342</v>
      </c>
      <c r="E5190" t="s">
        <v>4596</v>
      </c>
      <c r="F5190" t="s">
        <v>4597</v>
      </c>
      <c r="G5190" s="4">
        <v>3</v>
      </c>
      <c r="H5190" t="s">
        <v>4692</v>
      </c>
    </row>
    <row r="5191" spans="1:8" x14ac:dyDescent="0.35">
      <c r="A5191" t="s">
        <v>4590</v>
      </c>
      <c r="B5191" t="s">
        <v>4591</v>
      </c>
      <c r="C5191">
        <v>4</v>
      </c>
      <c r="D5191">
        <v>-107.065</v>
      </c>
      <c r="E5191" t="s">
        <v>4594</v>
      </c>
      <c r="F5191" t="s">
        <v>4595</v>
      </c>
      <c r="G5191" s="4">
        <v>3</v>
      </c>
      <c r="H5191" t="s">
        <v>4746</v>
      </c>
    </row>
    <row r="5192" spans="1:8" x14ac:dyDescent="0.35">
      <c r="A5192" t="s">
        <v>4590</v>
      </c>
      <c r="B5192" t="s">
        <v>4591</v>
      </c>
      <c r="C5192">
        <v>4</v>
      </c>
      <c r="D5192">
        <v>-107.035</v>
      </c>
      <c r="E5192" t="s">
        <v>4596</v>
      </c>
      <c r="F5192" t="s">
        <v>4601</v>
      </c>
      <c r="G5192" s="4">
        <v>4</v>
      </c>
      <c r="H5192" t="s">
        <v>4747</v>
      </c>
    </row>
    <row r="5193" spans="1:8" x14ac:dyDescent="0.35">
      <c r="A5193" t="s">
        <v>4590</v>
      </c>
      <c r="B5193" t="s">
        <v>4591</v>
      </c>
      <c r="C5193">
        <v>4</v>
      </c>
      <c r="D5193">
        <v>-105.6</v>
      </c>
      <c r="E5193" t="s">
        <v>4592</v>
      </c>
      <c r="F5193" t="s">
        <v>4625</v>
      </c>
      <c r="G5193" s="4">
        <v>4</v>
      </c>
      <c r="H5193" t="s">
        <v>4748</v>
      </c>
    </row>
    <row r="5194" spans="1:8" x14ac:dyDescent="0.35">
      <c r="A5194" t="s">
        <v>4590</v>
      </c>
      <c r="B5194" t="s">
        <v>4591</v>
      </c>
      <c r="C5194">
        <v>4</v>
      </c>
      <c r="D5194">
        <v>-105.19199999999999</v>
      </c>
      <c r="E5194" t="s">
        <v>4592</v>
      </c>
      <c r="F5194" t="s">
        <v>4593</v>
      </c>
      <c r="G5194" s="4">
        <v>1</v>
      </c>
      <c r="H5194" t="s">
        <v>4749</v>
      </c>
    </row>
    <row r="5195" spans="1:8" x14ac:dyDescent="0.35">
      <c r="A5195" t="s">
        <v>4590</v>
      </c>
      <c r="B5195" t="s">
        <v>4591</v>
      </c>
      <c r="C5195">
        <v>4</v>
      </c>
      <c r="D5195">
        <v>-104.039</v>
      </c>
      <c r="E5195" t="s">
        <v>4592</v>
      </c>
      <c r="F5195" t="s">
        <v>4593</v>
      </c>
      <c r="G5195" s="4">
        <v>1</v>
      </c>
      <c r="H5195" t="s">
        <v>222</v>
      </c>
    </row>
    <row r="5196" spans="1:8" x14ac:dyDescent="0.35">
      <c r="A5196" t="s">
        <v>4590</v>
      </c>
      <c r="B5196" t="s">
        <v>4591</v>
      </c>
      <c r="C5196">
        <v>4</v>
      </c>
      <c r="D5196">
        <v>-103.569</v>
      </c>
      <c r="E5196" t="s">
        <v>4594</v>
      </c>
      <c r="F5196" t="s">
        <v>4604</v>
      </c>
      <c r="G5196" s="4">
        <v>2</v>
      </c>
      <c r="H5196" t="s">
        <v>4750</v>
      </c>
    </row>
    <row r="5197" spans="1:8" x14ac:dyDescent="0.35">
      <c r="A5197" t="s">
        <v>4590</v>
      </c>
      <c r="B5197" t="s">
        <v>4591</v>
      </c>
      <c r="C5197">
        <v>4</v>
      </c>
      <c r="D5197">
        <v>-103.56299999999899</v>
      </c>
      <c r="E5197" t="s">
        <v>4596</v>
      </c>
      <c r="F5197" t="s">
        <v>4603</v>
      </c>
      <c r="G5197" s="4">
        <v>1</v>
      </c>
      <c r="H5197" t="s">
        <v>608</v>
      </c>
    </row>
    <row r="5198" spans="1:8" x14ac:dyDescent="0.35">
      <c r="A5198" t="s">
        <v>4590</v>
      </c>
      <c r="B5198" t="s">
        <v>4591</v>
      </c>
      <c r="C5198">
        <v>4</v>
      </c>
      <c r="D5198">
        <v>-99.391000000000005</v>
      </c>
      <c r="E5198" t="s">
        <v>4592</v>
      </c>
      <c r="F5198" t="s">
        <v>4617</v>
      </c>
      <c r="G5198" s="4">
        <v>2</v>
      </c>
      <c r="H5198" t="s">
        <v>4751</v>
      </c>
    </row>
    <row r="5199" spans="1:8" x14ac:dyDescent="0.35">
      <c r="A5199" t="s">
        <v>4590</v>
      </c>
      <c r="B5199" t="s">
        <v>4591</v>
      </c>
      <c r="C5199">
        <v>4</v>
      </c>
      <c r="D5199">
        <v>-98.391000000000005</v>
      </c>
      <c r="E5199" t="s">
        <v>4594</v>
      </c>
      <c r="F5199" t="s">
        <v>4621</v>
      </c>
      <c r="G5199" s="4">
        <v>1</v>
      </c>
      <c r="H5199" t="s">
        <v>4752</v>
      </c>
    </row>
    <row r="5200" spans="1:8" x14ac:dyDescent="0.35">
      <c r="A5200" t="s">
        <v>4590</v>
      </c>
      <c r="B5200" t="s">
        <v>4591</v>
      </c>
      <c r="C5200">
        <v>4</v>
      </c>
      <c r="D5200">
        <v>-97.024000000000001</v>
      </c>
      <c r="E5200" t="s">
        <v>4592</v>
      </c>
      <c r="F5200" t="s">
        <v>4625</v>
      </c>
      <c r="G5200" s="4">
        <v>4</v>
      </c>
      <c r="H5200" t="s">
        <v>4753</v>
      </c>
    </row>
    <row r="5201" spans="1:8" x14ac:dyDescent="0.35">
      <c r="A5201" t="s">
        <v>4590</v>
      </c>
      <c r="B5201" t="s">
        <v>4591</v>
      </c>
      <c r="C5201">
        <v>4</v>
      </c>
      <c r="D5201">
        <v>-96.816000000000003</v>
      </c>
      <c r="E5201" t="s">
        <v>4592</v>
      </c>
      <c r="F5201" t="s">
        <v>4613</v>
      </c>
      <c r="G5201" s="4">
        <v>3</v>
      </c>
      <c r="H5201" t="s">
        <v>222</v>
      </c>
    </row>
    <row r="5202" spans="1:8" x14ac:dyDescent="0.35">
      <c r="A5202" t="s">
        <v>4590</v>
      </c>
      <c r="B5202" t="s">
        <v>4591</v>
      </c>
      <c r="C5202">
        <v>4</v>
      </c>
      <c r="D5202">
        <v>-94.840999999999994</v>
      </c>
      <c r="E5202" t="s">
        <v>4592</v>
      </c>
      <c r="F5202" t="s">
        <v>4617</v>
      </c>
      <c r="G5202" s="4">
        <v>2</v>
      </c>
      <c r="H5202" t="s">
        <v>4754</v>
      </c>
    </row>
    <row r="5203" spans="1:8" x14ac:dyDescent="0.35">
      <c r="A5203" t="s">
        <v>4590</v>
      </c>
      <c r="B5203" t="s">
        <v>4591</v>
      </c>
      <c r="C5203">
        <v>4</v>
      </c>
      <c r="D5203">
        <v>-93.022999999999996</v>
      </c>
      <c r="E5203" t="s">
        <v>4594</v>
      </c>
      <c r="F5203" t="s">
        <v>4599</v>
      </c>
      <c r="G5203" s="4">
        <v>4</v>
      </c>
      <c r="H5203" t="s">
        <v>4755</v>
      </c>
    </row>
    <row r="5204" spans="1:8" x14ac:dyDescent="0.35">
      <c r="A5204" t="s">
        <v>4590</v>
      </c>
      <c r="B5204" t="s">
        <v>4591</v>
      </c>
      <c r="C5204">
        <v>4</v>
      </c>
      <c r="D5204">
        <v>-90.781999999999996</v>
      </c>
      <c r="E5204" t="s">
        <v>4596</v>
      </c>
      <c r="F5204" t="s">
        <v>4597</v>
      </c>
      <c r="G5204" s="4">
        <v>3</v>
      </c>
      <c r="H5204" t="s">
        <v>4756</v>
      </c>
    </row>
    <row r="5205" spans="1:8" x14ac:dyDescent="0.35">
      <c r="A5205" t="s">
        <v>4590</v>
      </c>
      <c r="B5205" t="s">
        <v>4591</v>
      </c>
      <c r="C5205">
        <v>4</v>
      </c>
      <c r="D5205">
        <v>-87.156999999999996</v>
      </c>
      <c r="E5205" t="s">
        <v>4594</v>
      </c>
      <c r="F5205" t="s">
        <v>4595</v>
      </c>
      <c r="G5205" s="4">
        <v>3</v>
      </c>
      <c r="H5205" t="s">
        <v>4757</v>
      </c>
    </row>
    <row r="5206" spans="1:8" x14ac:dyDescent="0.35">
      <c r="A5206" t="s">
        <v>4590</v>
      </c>
      <c r="B5206" t="s">
        <v>4591</v>
      </c>
      <c r="C5206">
        <v>4</v>
      </c>
      <c r="D5206">
        <v>-86.007000000000005</v>
      </c>
      <c r="E5206" t="s">
        <v>4592</v>
      </c>
      <c r="F5206" t="s">
        <v>4625</v>
      </c>
      <c r="G5206" s="4">
        <v>4</v>
      </c>
      <c r="H5206" t="s">
        <v>4758</v>
      </c>
    </row>
    <row r="5207" spans="1:8" x14ac:dyDescent="0.35">
      <c r="A5207" t="s">
        <v>4590</v>
      </c>
      <c r="B5207" t="s">
        <v>4591</v>
      </c>
      <c r="C5207">
        <v>4</v>
      </c>
      <c r="D5207">
        <v>-84.215999999999994</v>
      </c>
      <c r="E5207" t="s">
        <v>4592</v>
      </c>
      <c r="F5207" t="s">
        <v>4617</v>
      </c>
      <c r="G5207" s="4">
        <v>2</v>
      </c>
      <c r="H5207" t="s">
        <v>4759</v>
      </c>
    </row>
    <row r="5208" spans="1:8" x14ac:dyDescent="0.35">
      <c r="A5208" t="s">
        <v>4590</v>
      </c>
      <c r="B5208" t="s">
        <v>4591</v>
      </c>
      <c r="C5208">
        <v>4</v>
      </c>
      <c r="D5208">
        <v>-83.539000000000001</v>
      </c>
      <c r="E5208" t="s">
        <v>4592</v>
      </c>
      <c r="F5208" t="s">
        <v>4593</v>
      </c>
      <c r="G5208" s="4">
        <v>1</v>
      </c>
      <c r="H5208" t="s">
        <v>4760</v>
      </c>
    </row>
    <row r="5209" spans="1:8" x14ac:dyDescent="0.35">
      <c r="A5209" t="s">
        <v>4590</v>
      </c>
      <c r="B5209" t="s">
        <v>4591</v>
      </c>
      <c r="C5209">
        <v>4</v>
      </c>
      <c r="D5209">
        <v>-81.073999999999998</v>
      </c>
      <c r="E5209" t="s">
        <v>4596</v>
      </c>
      <c r="F5209" t="s">
        <v>4603</v>
      </c>
      <c r="G5209" s="4">
        <v>1</v>
      </c>
      <c r="H5209" t="s">
        <v>4761</v>
      </c>
    </row>
    <row r="5210" spans="1:8" x14ac:dyDescent="0.35">
      <c r="A5210" t="s">
        <v>4590</v>
      </c>
      <c r="B5210" t="s">
        <v>4591</v>
      </c>
      <c r="C5210">
        <v>4</v>
      </c>
      <c r="D5210">
        <v>-77.304000000000002</v>
      </c>
      <c r="E5210" t="s">
        <v>4596</v>
      </c>
      <c r="F5210" t="s">
        <v>4606</v>
      </c>
      <c r="G5210" s="4">
        <v>2</v>
      </c>
      <c r="H5210" t="s">
        <v>4762</v>
      </c>
    </row>
    <row r="5211" spans="1:8" x14ac:dyDescent="0.35">
      <c r="A5211" t="s">
        <v>4590</v>
      </c>
      <c r="B5211" t="s">
        <v>4591</v>
      </c>
      <c r="C5211">
        <v>4</v>
      </c>
      <c r="D5211">
        <v>-77.212000000000003</v>
      </c>
      <c r="E5211" t="s">
        <v>4596</v>
      </c>
      <c r="F5211" t="s">
        <v>4597</v>
      </c>
      <c r="G5211" s="4">
        <v>3</v>
      </c>
      <c r="H5211" t="s">
        <v>4763</v>
      </c>
    </row>
    <row r="5212" spans="1:8" x14ac:dyDescent="0.35">
      <c r="A5212" t="s">
        <v>4590</v>
      </c>
      <c r="B5212" t="s">
        <v>4591</v>
      </c>
      <c r="C5212">
        <v>4</v>
      </c>
      <c r="D5212">
        <v>-77.087000000000003</v>
      </c>
      <c r="E5212" t="s">
        <v>4592</v>
      </c>
      <c r="F5212" t="s">
        <v>4625</v>
      </c>
      <c r="G5212" s="4">
        <v>4</v>
      </c>
      <c r="H5212" t="s">
        <v>4764</v>
      </c>
    </row>
    <row r="5213" spans="1:8" x14ac:dyDescent="0.35">
      <c r="A5213" t="s">
        <v>4590</v>
      </c>
      <c r="B5213" t="s">
        <v>4591</v>
      </c>
      <c r="C5213">
        <v>4</v>
      </c>
      <c r="D5213">
        <v>-76.069000000000003</v>
      </c>
      <c r="E5213" t="s">
        <v>4592</v>
      </c>
      <c r="F5213" t="s">
        <v>4613</v>
      </c>
      <c r="G5213" s="4">
        <v>3</v>
      </c>
      <c r="H5213" t="s">
        <v>4765</v>
      </c>
    </row>
    <row r="5214" spans="1:8" x14ac:dyDescent="0.35">
      <c r="A5214" t="s">
        <v>4590</v>
      </c>
      <c r="B5214" t="s">
        <v>4591</v>
      </c>
      <c r="C5214">
        <v>4</v>
      </c>
      <c r="D5214">
        <v>-73.757000000000005</v>
      </c>
      <c r="E5214" t="s">
        <v>4596</v>
      </c>
      <c r="F5214" t="s">
        <v>4597</v>
      </c>
      <c r="G5214" s="4">
        <v>3</v>
      </c>
      <c r="H5214" t="s">
        <v>68</v>
      </c>
    </row>
    <row r="5215" spans="1:8" x14ac:dyDescent="0.35">
      <c r="A5215" t="s">
        <v>4590</v>
      </c>
      <c r="B5215" t="s">
        <v>4591</v>
      </c>
      <c r="C5215">
        <v>4</v>
      </c>
      <c r="D5215">
        <v>-72.781000000000006</v>
      </c>
      <c r="E5215" t="s">
        <v>4592</v>
      </c>
      <c r="F5215" t="s">
        <v>4593</v>
      </c>
      <c r="G5215" s="4">
        <v>1</v>
      </c>
      <c r="H5215" t="s">
        <v>4766</v>
      </c>
    </row>
    <row r="5216" spans="1:8" x14ac:dyDescent="0.35">
      <c r="A5216" t="s">
        <v>4590</v>
      </c>
      <c r="B5216" t="s">
        <v>4591</v>
      </c>
      <c r="C5216">
        <v>4</v>
      </c>
      <c r="D5216">
        <v>-71.56</v>
      </c>
      <c r="E5216" t="s">
        <v>4596</v>
      </c>
      <c r="F5216" t="s">
        <v>4601</v>
      </c>
      <c r="G5216" s="4">
        <v>4</v>
      </c>
      <c r="H5216" t="s">
        <v>4767</v>
      </c>
    </row>
    <row r="5217" spans="1:8" x14ac:dyDescent="0.35">
      <c r="A5217" t="s">
        <v>4590</v>
      </c>
      <c r="B5217" t="s">
        <v>4591</v>
      </c>
      <c r="C5217">
        <v>4</v>
      </c>
      <c r="D5217">
        <v>-71.12</v>
      </c>
      <c r="E5217" t="s">
        <v>4592</v>
      </c>
      <c r="F5217" t="s">
        <v>4617</v>
      </c>
      <c r="G5217" s="4">
        <v>2</v>
      </c>
      <c r="H5217" t="s">
        <v>4692</v>
      </c>
    </row>
    <row r="5218" spans="1:8" x14ac:dyDescent="0.35">
      <c r="A5218" t="s">
        <v>4590</v>
      </c>
      <c r="B5218" t="s">
        <v>4591</v>
      </c>
      <c r="C5218">
        <v>4</v>
      </c>
      <c r="D5218">
        <v>-69.503</v>
      </c>
      <c r="E5218" t="s">
        <v>4594</v>
      </c>
      <c r="F5218" t="s">
        <v>4599</v>
      </c>
      <c r="G5218" s="4">
        <v>4</v>
      </c>
      <c r="H5218" t="s">
        <v>4768</v>
      </c>
    </row>
    <row r="5219" spans="1:8" x14ac:dyDescent="0.35">
      <c r="A5219" t="s">
        <v>4590</v>
      </c>
      <c r="B5219" t="s">
        <v>4591</v>
      </c>
      <c r="C5219">
        <v>4</v>
      </c>
      <c r="D5219">
        <v>-69.122</v>
      </c>
      <c r="E5219" t="s">
        <v>4594</v>
      </c>
      <c r="F5219" t="s">
        <v>4621</v>
      </c>
      <c r="G5219" s="4">
        <v>1</v>
      </c>
      <c r="H5219" t="s">
        <v>4769</v>
      </c>
    </row>
    <row r="5220" spans="1:8" x14ac:dyDescent="0.35">
      <c r="A5220" t="s">
        <v>4590</v>
      </c>
      <c r="B5220" t="s">
        <v>4591</v>
      </c>
      <c r="C5220">
        <v>4</v>
      </c>
      <c r="D5220">
        <v>-68.138999999999996</v>
      </c>
      <c r="E5220" t="s">
        <v>4596</v>
      </c>
      <c r="F5220" t="s">
        <v>4606</v>
      </c>
      <c r="G5220" s="4">
        <v>2</v>
      </c>
      <c r="H5220" t="s">
        <v>4770</v>
      </c>
    </row>
    <row r="5221" spans="1:8" x14ac:dyDescent="0.35">
      <c r="A5221" t="s">
        <v>4590</v>
      </c>
      <c r="B5221" t="s">
        <v>4591</v>
      </c>
      <c r="C5221">
        <v>4</v>
      </c>
      <c r="D5221">
        <v>-68.010000000000005</v>
      </c>
      <c r="E5221" t="s">
        <v>4596</v>
      </c>
      <c r="F5221" t="s">
        <v>4597</v>
      </c>
      <c r="G5221" s="4">
        <v>3</v>
      </c>
      <c r="H5221" t="s">
        <v>4771</v>
      </c>
    </row>
    <row r="5222" spans="1:8" x14ac:dyDescent="0.35">
      <c r="A5222" t="s">
        <v>4590</v>
      </c>
      <c r="B5222" t="s">
        <v>4591</v>
      </c>
      <c r="C5222">
        <v>4</v>
      </c>
      <c r="D5222">
        <v>-67.12</v>
      </c>
      <c r="E5222" t="s">
        <v>4596</v>
      </c>
      <c r="F5222" t="s">
        <v>4603</v>
      </c>
      <c r="G5222" s="4">
        <v>1</v>
      </c>
      <c r="H5222" t="s">
        <v>4772</v>
      </c>
    </row>
    <row r="5223" spans="1:8" x14ac:dyDescent="0.35">
      <c r="A5223" t="s">
        <v>4590</v>
      </c>
      <c r="B5223" t="s">
        <v>4591</v>
      </c>
      <c r="C5223">
        <v>4</v>
      </c>
      <c r="D5223">
        <v>-65.623999999999995</v>
      </c>
      <c r="E5223" t="s">
        <v>4592</v>
      </c>
      <c r="F5223" t="s">
        <v>4617</v>
      </c>
      <c r="G5223" s="4">
        <v>2</v>
      </c>
      <c r="H5223" t="s">
        <v>4773</v>
      </c>
    </row>
    <row r="5224" spans="1:8" x14ac:dyDescent="0.35">
      <c r="A5224" t="s">
        <v>4590</v>
      </c>
      <c r="B5224" t="s">
        <v>4591</v>
      </c>
      <c r="C5224">
        <v>4</v>
      </c>
      <c r="D5224">
        <v>-65.477000000000004</v>
      </c>
      <c r="E5224" t="s">
        <v>4592</v>
      </c>
      <c r="F5224" t="s">
        <v>4613</v>
      </c>
      <c r="G5224" s="4">
        <v>3</v>
      </c>
      <c r="H5224">
        <v>4</v>
      </c>
    </row>
    <row r="5225" spans="1:8" x14ac:dyDescent="0.35">
      <c r="A5225" t="s">
        <v>4590</v>
      </c>
      <c r="B5225" t="s">
        <v>4591</v>
      </c>
      <c r="C5225">
        <v>4</v>
      </c>
      <c r="D5225">
        <v>-64.248999999999995</v>
      </c>
      <c r="E5225" t="s">
        <v>4592</v>
      </c>
      <c r="F5225" t="s">
        <v>4593</v>
      </c>
      <c r="G5225" s="4">
        <v>1</v>
      </c>
      <c r="H5225" t="s">
        <v>4774</v>
      </c>
    </row>
    <row r="5226" spans="1:8" x14ac:dyDescent="0.35">
      <c r="A5226" t="s">
        <v>4590</v>
      </c>
      <c r="B5226" t="s">
        <v>4591</v>
      </c>
      <c r="C5226">
        <v>4</v>
      </c>
      <c r="D5226">
        <v>-64.066000000000003</v>
      </c>
      <c r="E5226" t="s">
        <v>4594</v>
      </c>
      <c r="F5226" t="s">
        <v>4595</v>
      </c>
      <c r="G5226" s="4">
        <v>3</v>
      </c>
      <c r="H5226" t="s">
        <v>4775</v>
      </c>
    </row>
    <row r="5227" spans="1:8" x14ac:dyDescent="0.35">
      <c r="A5227" t="s">
        <v>4590</v>
      </c>
      <c r="B5227" t="s">
        <v>4591</v>
      </c>
      <c r="C5227">
        <v>4</v>
      </c>
      <c r="D5227">
        <v>-62.898000000000003</v>
      </c>
      <c r="E5227" t="s">
        <v>4592</v>
      </c>
      <c r="F5227" t="s">
        <v>4613</v>
      </c>
      <c r="G5227" s="4">
        <v>3</v>
      </c>
      <c r="H5227">
        <v>2</v>
      </c>
    </row>
    <row r="5228" spans="1:8" x14ac:dyDescent="0.35">
      <c r="A5228" t="s">
        <v>4590</v>
      </c>
      <c r="B5228" t="s">
        <v>4591</v>
      </c>
      <c r="C5228">
        <v>4</v>
      </c>
      <c r="D5228">
        <v>-62.133000000000003</v>
      </c>
      <c r="E5228" t="s">
        <v>4592</v>
      </c>
      <c r="F5228" t="s">
        <v>4613</v>
      </c>
      <c r="G5228" s="4">
        <v>3</v>
      </c>
      <c r="H5228">
        <v>1</v>
      </c>
    </row>
    <row r="5229" spans="1:8" x14ac:dyDescent="0.35">
      <c r="A5229" t="s">
        <v>4590</v>
      </c>
      <c r="B5229" t="s">
        <v>4591</v>
      </c>
      <c r="C5229">
        <v>4</v>
      </c>
      <c r="D5229">
        <v>-61.898999999999901</v>
      </c>
      <c r="E5229" t="s">
        <v>4592</v>
      </c>
      <c r="F5229" t="s">
        <v>4617</v>
      </c>
      <c r="G5229" s="4">
        <v>2</v>
      </c>
      <c r="H5229" t="s">
        <v>4776</v>
      </c>
    </row>
    <row r="5230" spans="1:8" x14ac:dyDescent="0.35">
      <c r="A5230" t="s">
        <v>4590</v>
      </c>
      <c r="B5230" t="s">
        <v>4591</v>
      </c>
      <c r="C5230">
        <v>4</v>
      </c>
      <c r="D5230">
        <v>-61.475999999999999</v>
      </c>
      <c r="E5230" t="s">
        <v>4596</v>
      </c>
      <c r="F5230" t="s">
        <v>4601</v>
      </c>
      <c r="G5230" s="4">
        <v>4</v>
      </c>
      <c r="H5230" t="s">
        <v>4777</v>
      </c>
    </row>
    <row r="5231" spans="1:8" x14ac:dyDescent="0.35">
      <c r="A5231" t="s">
        <v>4590</v>
      </c>
      <c r="B5231" t="s">
        <v>4591</v>
      </c>
      <c r="C5231">
        <v>4</v>
      </c>
      <c r="D5231">
        <v>-61.073999999999998</v>
      </c>
      <c r="E5231" t="s">
        <v>4594</v>
      </c>
      <c r="F5231" t="s">
        <v>4599</v>
      </c>
      <c r="G5231" s="4">
        <v>4</v>
      </c>
      <c r="H5231" t="s">
        <v>4776</v>
      </c>
    </row>
    <row r="5232" spans="1:8" x14ac:dyDescent="0.35">
      <c r="A5232" t="s">
        <v>4590</v>
      </c>
      <c r="B5232" t="s">
        <v>4591</v>
      </c>
      <c r="C5232">
        <v>4</v>
      </c>
      <c r="D5232">
        <v>34.570999999999998</v>
      </c>
      <c r="E5232" t="s">
        <v>4592</v>
      </c>
      <c r="F5232" t="s">
        <v>4613</v>
      </c>
      <c r="G5232" s="4">
        <v>3</v>
      </c>
      <c r="H5232" t="s">
        <v>4778</v>
      </c>
    </row>
    <row r="5233" spans="1:8" x14ac:dyDescent="0.35">
      <c r="A5233" t="s">
        <v>4590</v>
      </c>
      <c r="B5233" t="s">
        <v>4591</v>
      </c>
      <c r="C5233">
        <v>4</v>
      </c>
      <c r="D5233">
        <v>41.192</v>
      </c>
      <c r="E5233" t="s">
        <v>4592</v>
      </c>
      <c r="F5233" t="s">
        <v>4617</v>
      </c>
      <c r="G5233" s="4">
        <v>2</v>
      </c>
      <c r="H5233" t="s">
        <v>4779</v>
      </c>
    </row>
    <row r="5234" spans="1:8" x14ac:dyDescent="0.35">
      <c r="A5234" t="s">
        <v>4590</v>
      </c>
      <c r="B5234" t="s">
        <v>4591</v>
      </c>
      <c r="C5234">
        <v>4</v>
      </c>
      <c r="D5234">
        <v>53.883000000000003</v>
      </c>
      <c r="E5234" t="s">
        <v>4592</v>
      </c>
      <c r="F5234" t="s">
        <v>4613</v>
      </c>
      <c r="G5234" s="4">
        <v>3</v>
      </c>
      <c r="H5234" t="s">
        <v>4780</v>
      </c>
    </row>
    <row r="5235" spans="1:8" x14ac:dyDescent="0.35">
      <c r="A5235" t="s">
        <v>4590</v>
      </c>
      <c r="B5235" t="s">
        <v>4591</v>
      </c>
      <c r="C5235">
        <v>4</v>
      </c>
      <c r="D5235">
        <v>61.823999999999998</v>
      </c>
      <c r="E5235" t="s">
        <v>4592</v>
      </c>
      <c r="F5235" t="s">
        <v>4617</v>
      </c>
      <c r="G5235" s="4">
        <v>2</v>
      </c>
      <c r="H5235" t="s">
        <v>856</v>
      </c>
    </row>
    <row r="5236" spans="1:8" x14ac:dyDescent="0.35">
      <c r="A5236" t="s">
        <v>4590</v>
      </c>
      <c r="B5236" t="s">
        <v>4591</v>
      </c>
      <c r="C5236">
        <v>4</v>
      </c>
      <c r="D5236">
        <v>81.673999999999893</v>
      </c>
      <c r="E5236" t="s">
        <v>4596</v>
      </c>
      <c r="F5236" t="s">
        <v>4601</v>
      </c>
      <c r="G5236" s="4">
        <v>4</v>
      </c>
      <c r="H5236" t="s">
        <v>4781</v>
      </c>
    </row>
    <row r="5237" spans="1:8" x14ac:dyDescent="0.35">
      <c r="A5237" t="s">
        <v>4590</v>
      </c>
      <c r="B5237" t="s">
        <v>4591</v>
      </c>
      <c r="C5237">
        <v>4</v>
      </c>
      <c r="D5237">
        <v>82.715000000000003</v>
      </c>
      <c r="E5237" t="s">
        <v>4592</v>
      </c>
      <c r="F5237" t="s">
        <v>4613</v>
      </c>
      <c r="G5237" s="4">
        <v>3</v>
      </c>
      <c r="H5237" t="s">
        <v>4782</v>
      </c>
    </row>
    <row r="5238" spans="1:8" x14ac:dyDescent="0.35">
      <c r="A5238" t="s">
        <v>4590</v>
      </c>
      <c r="B5238" t="s">
        <v>4591</v>
      </c>
      <c r="C5238">
        <v>4</v>
      </c>
      <c r="D5238">
        <v>86.53</v>
      </c>
      <c r="E5238" t="s">
        <v>4596</v>
      </c>
      <c r="F5238" t="s">
        <v>4606</v>
      </c>
      <c r="G5238" s="4">
        <v>2</v>
      </c>
      <c r="H5238" t="s">
        <v>4783</v>
      </c>
    </row>
    <row r="5239" spans="1:8" x14ac:dyDescent="0.35">
      <c r="A5239" t="s">
        <v>4590</v>
      </c>
      <c r="B5239" t="s">
        <v>4591</v>
      </c>
      <c r="C5239">
        <v>4</v>
      </c>
      <c r="D5239">
        <v>92.936999999999998</v>
      </c>
      <c r="E5239" t="s">
        <v>4592</v>
      </c>
      <c r="F5239" t="s">
        <v>4593</v>
      </c>
      <c r="G5239" s="4">
        <v>1</v>
      </c>
      <c r="H5239" t="s">
        <v>4784</v>
      </c>
    </row>
    <row r="5240" spans="1:8" x14ac:dyDescent="0.35">
      <c r="A5240" t="s">
        <v>4590</v>
      </c>
      <c r="B5240" t="s">
        <v>4591</v>
      </c>
      <c r="C5240">
        <v>4</v>
      </c>
      <c r="D5240">
        <v>100.258</v>
      </c>
      <c r="E5240" t="s">
        <v>4596</v>
      </c>
      <c r="F5240" t="s">
        <v>4606</v>
      </c>
      <c r="G5240" s="4">
        <v>2</v>
      </c>
      <c r="H5240" t="s">
        <v>4785</v>
      </c>
    </row>
    <row r="5241" spans="1:8" x14ac:dyDescent="0.35">
      <c r="A5241" t="s">
        <v>4590</v>
      </c>
      <c r="B5241" t="s">
        <v>4591</v>
      </c>
      <c r="C5241">
        <v>4</v>
      </c>
      <c r="D5241">
        <v>108.682999999999</v>
      </c>
      <c r="E5241" t="s">
        <v>4596</v>
      </c>
      <c r="F5241" t="s">
        <v>4597</v>
      </c>
      <c r="G5241" s="4">
        <v>3</v>
      </c>
      <c r="H5241" t="s">
        <v>4786</v>
      </c>
    </row>
    <row r="5242" spans="1:8" x14ac:dyDescent="0.35">
      <c r="A5242" t="s">
        <v>4590</v>
      </c>
      <c r="B5242" t="s">
        <v>4591</v>
      </c>
      <c r="C5242">
        <v>4</v>
      </c>
      <c r="D5242">
        <v>111.435</v>
      </c>
      <c r="E5242" t="s">
        <v>4592</v>
      </c>
      <c r="F5242" t="s">
        <v>4613</v>
      </c>
      <c r="G5242" s="4">
        <v>3</v>
      </c>
      <c r="H5242" t="s">
        <v>4787</v>
      </c>
    </row>
    <row r="5243" spans="1:8" x14ac:dyDescent="0.35">
      <c r="A5243" t="s">
        <v>4590</v>
      </c>
      <c r="B5243" t="s">
        <v>4591</v>
      </c>
      <c r="C5243">
        <v>4</v>
      </c>
      <c r="D5243">
        <v>111.81</v>
      </c>
      <c r="E5243" t="s">
        <v>4596</v>
      </c>
      <c r="F5243" t="s">
        <v>4601</v>
      </c>
      <c r="G5243" s="4">
        <v>4</v>
      </c>
      <c r="H5243" t="s">
        <v>265</v>
      </c>
    </row>
    <row r="5244" spans="1:8" x14ac:dyDescent="0.35">
      <c r="A5244" t="s">
        <v>4590</v>
      </c>
      <c r="B5244" t="s">
        <v>4591</v>
      </c>
      <c r="C5244">
        <v>4</v>
      </c>
      <c r="D5244">
        <v>115.515</v>
      </c>
      <c r="E5244" t="s">
        <v>4596</v>
      </c>
      <c r="F5244" t="s">
        <v>4597</v>
      </c>
      <c r="G5244" s="4">
        <v>3</v>
      </c>
      <c r="H5244" t="s">
        <v>4788</v>
      </c>
    </row>
    <row r="5245" spans="1:8" x14ac:dyDescent="0.35">
      <c r="A5245" t="s">
        <v>4590</v>
      </c>
      <c r="B5245" t="s">
        <v>4591</v>
      </c>
      <c r="C5245">
        <v>4</v>
      </c>
      <c r="D5245">
        <v>125.753999999999</v>
      </c>
      <c r="E5245" t="s">
        <v>4596</v>
      </c>
      <c r="F5245" t="s">
        <v>4601</v>
      </c>
      <c r="G5245" s="4">
        <v>4</v>
      </c>
      <c r="H5245" t="s">
        <v>4789</v>
      </c>
    </row>
    <row r="5246" spans="1:8" x14ac:dyDescent="0.35">
      <c r="A5246" t="s">
        <v>4590</v>
      </c>
      <c r="B5246" t="s">
        <v>4591</v>
      </c>
      <c r="C5246">
        <v>4</v>
      </c>
      <c r="D5246">
        <v>126.002</v>
      </c>
      <c r="E5246" t="s">
        <v>4596</v>
      </c>
      <c r="F5246" t="s">
        <v>4606</v>
      </c>
      <c r="G5246" s="4">
        <v>2</v>
      </c>
      <c r="H5246" t="s">
        <v>4790</v>
      </c>
    </row>
    <row r="5247" spans="1:8" x14ac:dyDescent="0.35">
      <c r="A5247" t="s">
        <v>4590</v>
      </c>
      <c r="B5247" t="s">
        <v>4591</v>
      </c>
      <c r="C5247">
        <v>4</v>
      </c>
      <c r="D5247">
        <v>129.64099999999999</v>
      </c>
      <c r="E5247" t="s">
        <v>4592</v>
      </c>
      <c r="F5247" t="s">
        <v>4593</v>
      </c>
      <c r="G5247" s="4">
        <v>1</v>
      </c>
      <c r="H5247" t="s">
        <v>4791</v>
      </c>
    </row>
    <row r="5248" spans="1:8" x14ac:dyDescent="0.35">
      <c r="A5248" t="s">
        <v>4590</v>
      </c>
      <c r="B5248" t="s">
        <v>4591</v>
      </c>
      <c r="C5248">
        <v>4</v>
      </c>
      <c r="D5248">
        <v>132.13299999999899</v>
      </c>
      <c r="E5248" t="s">
        <v>4596</v>
      </c>
      <c r="F5248" t="s">
        <v>4597</v>
      </c>
      <c r="G5248" s="4">
        <v>3</v>
      </c>
      <c r="H5248" t="s">
        <v>4792</v>
      </c>
    </row>
    <row r="5249" spans="1:8" x14ac:dyDescent="0.35">
      <c r="A5249" t="s">
        <v>4590</v>
      </c>
      <c r="B5249" t="s">
        <v>4591</v>
      </c>
      <c r="C5249">
        <v>4</v>
      </c>
      <c r="D5249">
        <v>145.21799999999999</v>
      </c>
      <c r="E5249" t="s">
        <v>4596</v>
      </c>
      <c r="F5249" t="s">
        <v>4601</v>
      </c>
      <c r="G5249" s="4">
        <v>4</v>
      </c>
      <c r="H5249" t="s">
        <v>4793</v>
      </c>
    </row>
    <row r="5250" spans="1:8" x14ac:dyDescent="0.35">
      <c r="A5250" t="s">
        <v>4590</v>
      </c>
      <c r="B5250" t="s">
        <v>4591</v>
      </c>
      <c r="C5250">
        <v>4</v>
      </c>
      <c r="D5250">
        <v>149.72299999999899</v>
      </c>
      <c r="E5250" t="s">
        <v>4596</v>
      </c>
      <c r="F5250" t="s">
        <v>4597</v>
      </c>
      <c r="G5250" s="4">
        <v>3</v>
      </c>
      <c r="H5250" t="s">
        <v>4794</v>
      </c>
    </row>
    <row r="5251" spans="1:8" x14ac:dyDescent="0.35">
      <c r="A5251" t="s">
        <v>4590</v>
      </c>
      <c r="B5251" t="s">
        <v>4591</v>
      </c>
      <c r="C5251">
        <v>4</v>
      </c>
      <c r="D5251">
        <v>154.14599999999999</v>
      </c>
      <c r="E5251" t="s">
        <v>4596</v>
      </c>
      <c r="F5251" t="s">
        <v>4606</v>
      </c>
      <c r="G5251" s="4">
        <v>2</v>
      </c>
      <c r="H5251" t="s">
        <v>4795</v>
      </c>
    </row>
    <row r="5252" spans="1:8" x14ac:dyDescent="0.35">
      <c r="A5252" t="s">
        <v>4590</v>
      </c>
      <c r="B5252" t="s">
        <v>4591</v>
      </c>
      <c r="C5252">
        <v>4</v>
      </c>
      <c r="D5252">
        <v>158.16299999999899</v>
      </c>
      <c r="E5252" t="s">
        <v>4596</v>
      </c>
      <c r="F5252" t="s">
        <v>4597</v>
      </c>
      <c r="G5252" s="4">
        <v>3</v>
      </c>
      <c r="H5252" t="s">
        <v>4796</v>
      </c>
    </row>
    <row r="5253" spans="1:8" x14ac:dyDescent="0.35">
      <c r="A5253" t="s">
        <v>4590</v>
      </c>
      <c r="B5253" t="s">
        <v>4591</v>
      </c>
      <c r="C5253">
        <v>4</v>
      </c>
      <c r="D5253">
        <v>161.28200000000001</v>
      </c>
      <c r="E5253" t="s">
        <v>4596</v>
      </c>
      <c r="F5253" t="s">
        <v>4606</v>
      </c>
      <c r="G5253" s="4">
        <v>2</v>
      </c>
      <c r="H5253" t="s">
        <v>4797</v>
      </c>
    </row>
    <row r="5254" spans="1:8" x14ac:dyDescent="0.35">
      <c r="A5254" t="s">
        <v>4590</v>
      </c>
      <c r="B5254" t="s">
        <v>4591</v>
      </c>
      <c r="C5254">
        <v>4</v>
      </c>
      <c r="D5254">
        <v>161.40299999999999</v>
      </c>
      <c r="E5254" t="s">
        <v>4596</v>
      </c>
      <c r="F5254" t="s">
        <v>4601</v>
      </c>
      <c r="G5254" s="4">
        <v>4</v>
      </c>
      <c r="H5254" t="s">
        <v>4798</v>
      </c>
    </row>
    <row r="5255" spans="1:8" x14ac:dyDescent="0.35">
      <c r="A5255" t="s">
        <v>4590</v>
      </c>
      <c r="B5255" t="s">
        <v>4591</v>
      </c>
      <c r="C5255">
        <v>4</v>
      </c>
      <c r="D5255">
        <v>175.93</v>
      </c>
      <c r="E5255" t="s">
        <v>4596</v>
      </c>
      <c r="F5255" t="s">
        <v>4606</v>
      </c>
      <c r="G5255" s="4">
        <v>2</v>
      </c>
      <c r="H5255" t="s">
        <v>4799</v>
      </c>
    </row>
    <row r="5256" spans="1:8" x14ac:dyDescent="0.35">
      <c r="A5256" t="s">
        <v>4590</v>
      </c>
      <c r="B5256" t="s">
        <v>4591</v>
      </c>
      <c r="C5256">
        <v>4</v>
      </c>
      <c r="D5256">
        <v>180.02</v>
      </c>
      <c r="E5256" t="s">
        <v>4592</v>
      </c>
      <c r="F5256" t="s">
        <v>4617</v>
      </c>
      <c r="G5256" s="4">
        <v>2</v>
      </c>
      <c r="H5256" t="s">
        <v>4800</v>
      </c>
    </row>
    <row r="5257" spans="1:8" x14ac:dyDescent="0.35">
      <c r="A5257" t="s">
        <v>4590</v>
      </c>
      <c r="B5257" t="s">
        <v>4591</v>
      </c>
      <c r="C5257">
        <v>4</v>
      </c>
      <c r="D5257">
        <v>188.999</v>
      </c>
      <c r="E5257" t="s">
        <v>4596</v>
      </c>
      <c r="F5257" t="s">
        <v>4606</v>
      </c>
      <c r="G5257" s="4">
        <v>2</v>
      </c>
      <c r="H5257" t="s">
        <v>4801</v>
      </c>
    </row>
    <row r="5258" spans="1:8" x14ac:dyDescent="0.35">
      <c r="A5258" t="s">
        <v>4590</v>
      </c>
      <c r="B5258" t="s">
        <v>4591</v>
      </c>
      <c r="C5258">
        <v>4</v>
      </c>
      <c r="D5258">
        <v>194.51900000000001</v>
      </c>
      <c r="E5258" t="s">
        <v>4596</v>
      </c>
      <c r="F5258" t="s">
        <v>4597</v>
      </c>
      <c r="G5258" s="4">
        <v>3</v>
      </c>
      <c r="H5258" t="s">
        <v>4802</v>
      </c>
    </row>
    <row r="5259" spans="1:8" x14ac:dyDescent="0.35">
      <c r="A5259" t="s">
        <v>4590</v>
      </c>
      <c r="B5259" t="s">
        <v>4591</v>
      </c>
      <c r="C5259">
        <v>4</v>
      </c>
      <c r="D5259">
        <v>200.137</v>
      </c>
      <c r="E5259" t="s">
        <v>4592</v>
      </c>
      <c r="F5259" t="s">
        <v>4593</v>
      </c>
      <c r="G5259" s="4">
        <v>1</v>
      </c>
      <c r="H5259" t="s">
        <v>4803</v>
      </c>
    </row>
    <row r="5260" spans="1:8" x14ac:dyDescent="0.35">
      <c r="A5260" t="s">
        <v>4590</v>
      </c>
      <c r="B5260" t="s">
        <v>4591</v>
      </c>
      <c r="C5260">
        <v>4</v>
      </c>
      <c r="D5260">
        <v>200.28299999999999</v>
      </c>
      <c r="E5260" t="s">
        <v>4596</v>
      </c>
      <c r="F5260" t="s">
        <v>4601</v>
      </c>
      <c r="G5260" s="4">
        <v>4</v>
      </c>
      <c r="H5260" t="s">
        <v>4804</v>
      </c>
    </row>
    <row r="5261" spans="1:8" x14ac:dyDescent="0.35">
      <c r="A5261" t="s">
        <v>4590</v>
      </c>
      <c r="B5261" t="s">
        <v>4591</v>
      </c>
      <c r="C5261">
        <v>4</v>
      </c>
      <c r="D5261">
        <v>207.46700000000001</v>
      </c>
      <c r="E5261" t="s">
        <v>4596</v>
      </c>
      <c r="F5261" t="s">
        <v>4597</v>
      </c>
      <c r="G5261" s="4">
        <v>3</v>
      </c>
      <c r="H5261" t="s">
        <v>4805</v>
      </c>
    </row>
    <row r="5262" spans="1:8" x14ac:dyDescent="0.35">
      <c r="A5262" t="s">
        <v>4590</v>
      </c>
      <c r="B5262" t="s">
        <v>4591</v>
      </c>
      <c r="C5262">
        <v>4</v>
      </c>
      <c r="D5262">
        <v>211.02699999999999</v>
      </c>
      <c r="E5262" t="s">
        <v>4596</v>
      </c>
      <c r="F5262" t="s">
        <v>4601</v>
      </c>
      <c r="G5262" s="4">
        <v>4</v>
      </c>
      <c r="H5262" t="s">
        <v>4806</v>
      </c>
    </row>
    <row r="5263" spans="1:8" x14ac:dyDescent="0.35">
      <c r="A5263" t="s">
        <v>4590</v>
      </c>
      <c r="B5263" t="s">
        <v>4591</v>
      </c>
      <c r="C5263">
        <v>4</v>
      </c>
      <c r="D5263">
        <v>213.69799999999901</v>
      </c>
      <c r="E5263" t="s">
        <v>4596</v>
      </c>
      <c r="F5263" t="s">
        <v>4606</v>
      </c>
      <c r="G5263" s="4">
        <v>2</v>
      </c>
      <c r="H5263" t="s">
        <v>4807</v>
      </c>
    </row>
    <row r="5264" spans="1:8" x14ac:dyDescent="0.35">
      <c r="A5264" t="s">
        <v>4590</v>
      </c>
      <c r="B5264" t="s">
        <v>4591</v>
      </c>
      <c r="C5264">
        <v>4</v>
      </c>
      <c r="D5264">
        <v>217.363</v>
      </c>
      <c r="E5264" t="s">
        <v>4596</v>
      </c>
      <c r="F5264" t="s">
        <v>4601</v>
      </c>
      <c r="G5264" s="4">
        <v>4</v>
      </c>
      <c r="H5264" t="s">
        <v>4808</v>
      </c>
    </row>
    <row r="5265" spans="1:8" x14ac:dyDescent="0.35">
      <c r="A5265" t="s">
        <v>4590</v>
      </c>
      <c r="B5265" t="s">
        <v>4591</v>
      </c>
      <c r="C5265">
        <v>4</v>
      </c>
      <c r="D5265">
        <v>219.547</v>
      </c>
      <c r="E5265" t="s">
        <v>4596</v>
      </c>
      <c r="F5265" t="s">
        <v>4597</v>
      </c>
      <c r="G5265" s="4">
        <v>3</v>
      </c>
      <c r="H5265" t="s">
        <v>4809</v>
      </c>
    </row>
    <row r="5266" spans="1:8" x14ac:dyDescent="0.35">
      <c r="A5266" t="s">
        <v>4590</v>
      </c>
      <c r="B5266" t="s">
        <v>4591</v>
      </c>
      <c r="C5266">
        <v>4</v>
      </c>
      <c r="D5266">
        <v>228.96299999999999</v>
      </c>
      <c r="E5266" t="s">
        <v>4596</v>
      </c>
      <c r="F5266" t="s">
        <v>4597</v>
      </c>
      <c r="G5266" s="4">
        <v>3</v>
      </c>
      <c r="H5266" t="s">
        <v>4810</v>
      </c>
    </row>
    <row r="5267" spans="1:8" x14ac:dyDescent="0.35">
      <c r="A5267" t="s">
        <v>4590</v>
      </c>
      <c r="B5267" t="s">
        <v>4591</v>
      </c>
      <c r="C5267">
        <v>4</v>
      </c>
      <c r="D5267">
        <v>229.74700000000001</v>
      </c>
      <c r="E5267" t="s">
        <v>4592</v>
      </c>
      <c r="F5267" t="s">
        <v>4613</v>
      </c>
      <c r="G5267" s="4">
        <v>3</v>
      </c>
      <c r="H5267" t="s">
        <v>4811</v>
      </c>
    </row>
    <row r="5268" spans="1:8" x14ac:dyDescent="0.35">
      <c r="A5268" t="s">
        <v>4590</v>
      </c>
      <c r="B5268" t="s">
        <v>4591</v>
      </c>
      <c r="C5268">
        <v>4</v>
      </c>
      <c r="D5268">
        <v>232.02500000000001</v>
      </c>
      <c r="E5268" t="s">
        <v>4592</v>
      </c>
      <c r="F5268" t="s">
        <v>4593</v>
      </c>
      <c r="G5268" s="4">
        <v>1</v>
      </c>
      <c r="H5268" t="s">
        <v>4812</v>
      </c>
    </row>
    <row r="5269" spans="1:8" x14ac:dyDescent="0.35">
      <c r="A5269" t="s">
        <v>4590</v>
      </c>
      <c r="B5269" t="s">
        <v>4591</v>
      </c>
      <c r="C5269">
        <v>4</v>
      </c>
      <c r="D5269">
        <v>234.16800000000001</v>
      </c>
      <c r="E5269" t="s">
        <v>4592</v>
      </c>
      <c r="F5269" t="s">
        <v>4617</v>
      </c>
      <c r="G5269" s="4">
        <v>2</v>
      </c>
      <c r="H5269" t="s">
        <v>914</v>
      </c>
    </row>
    <row r="5270" spans="1:8" x14ac:dyDescent="0.35">
      <c r="A5270" t="s">
        <v>4590</v>
      </c>
      <c r="B5270" t="s">
        <v>4591</v>
      </c>
      <c r="C5270">
        <v>4</v>
      </c>
      <c r="D5270">
        <v>238.79499999999999</v>
      </c>
      <c r="E5270" t="s">
        <v>4596</v>
      </c>
      <c r="F5270" t="s">
        <v>4601</v>
      </c>
      <c r="G5270" s="4">
        <v>4</v>
      </c>
      <c r="H5270" t="s">
        <v>4813</v>
      </c>
    </row>
    <row r="5271" spans="1:8" x14ac:dyDescent="0.35">
      <c r="A5271" t="s">
        <v>4590</v>
      </c>
      <c r="B5271" t="s">
        <v>4591</v>
      </c>
      <c r="C5271">
        <v>4</v>
      </c>
      <c r="D5271">
        <v>239.05699999999999</v>
      </c>
      <c r="E5271" t="s">
        <v>4592</v>
      </c>
      <c r="F5271" t="s">
        <v>4625</v>
      </c>
      <c r="G5271" s="4">
        <v>4</v>
      </c>
      <c r="H5271" t="s">
        <v>4814</v>
      </c>
    </row>
    <row r="5272" spans="1:8" x14ac:dyDescent="0.35">
      <c r="A5272" t="s">
        <v>4590</v>
      </c>
      <c r="B5272" t="s">
        <v>4591</v>
      </c>
      <c r="C5272">
        <v>5</v>
      </c>
      <c r="D5272">
        <v>-376.76299999999998</v>
      </c>
      <c r="E5272" t="s">
        <v>4592</v>
      </c>
      <c r="F5272" t="s">
        <v>4593</v>
      </c>
      <c r="G5272" s="4">
        <v>1</v>
      </c>
      <c r="H5272" t="s">
        <v>4815</v>
      </c>
    </row>
    <row r="5273" spans="1:8" x14ac:dyDescent="0.35">
      <c r="A5273" t="s">
        <v>4590</v>
      </c>
      <c r="B5273" t="s">
        <v>4591</v>
      </c>
      <c r="C5273">
        <v>5</v>
      </c>
      <c r="D5273">
        <v>-375.63900000000001</v>
      </c>
      <c r="E5273" t="s">
        <v>4594</v>
      </c>
      <c r="F5273" t="s">
        <v>4599</v>
      </c>
      <c r="G5273" s="4">
        <v>4</v>
      </c>
      <c r="H5273" t="s">
        <v>4816</v>
      </c>
    </row>
    <row r="5274" spans="1:8" x14ac:dyDescent="0.35">
      <c r="A5274" t="s">
        <v>4590</v>
      </c>
      <c r="B5274" t="s">
        <v>4591</v>
      </c>
      <c r="C5274">
        <v>5</v>
      </c>
      <c r="D5274">
        <v>-375.01199999999898</v>
      </c>
      <c r="E5274" t="s">
        <v>4596</v>
      </c>
      <c r="F5274" t="s">
        <v>4597</v>
      </c>
      <c r="G5274" s="4">
        <v>3</v>
      </c>
      <c r="H5274" t="s">
        <v>4817</v>
      </c>
    </row>
    <row r="5275" spans="1:8" x14ac:dyDescent="0.35">
      <c r="A5275" t="s">
        <v>4590</v>
      </c>
      <c r="B5275" t="s">
        <v>4591</v>
      </c>
      <c r="C5275">
        <v>5</v>
      </c>
      <c r="D5275">
        <v>-374.52099999999899</v>
      </c>
      <c r="E5275" t="s">
        <v>4596</v>
      </c>
      <c r="F5275" t="s">
        <v>4601</v>
      </c>
      <c r="G5275" s="4">
        <v>4</v>
      </c>
      <c r="H5275" t="s">
        <v>4818</v>
      </c>
    </row>
    <row r="5276" spans="1:8" x14ac:dyDescent="0.35">
      <c r="A5276" t="s">
        <v>4590</v>
      </c>
      <c r="B5276" t="s">
        <v>4591</v>
      </c>
      <c r="C5276">
        <v>5</v>
      </c>
      <c r="D5276">
        <v>-372.68900000000002</v>
      </c>
      <c r="E5276" t="s">
        <v>4592</v>
      </c>
      <c r="F5276" t="s">
        <v>4613</v>
      </c>
      <c r="G5276" s="4">
        <v>3</v>
      </c>
      <c r="H5276" t="s">
        <v>4819</v>
      </c>
    </row>
    <row r="5277" spans="1:8" x14ac:dyDescent="0.35">
      <c r="A5277" t="s">
        <v>4590</v>
      </c>
      <c r="B5277" t="s">
        <v>4591</v>
      </c>
      <c r="C5277">
        <v>5</v>
      </c>
      <c r="D5277">
        <v>-370.89299999999997</v>
      </c>
      <c r="E5277" t="s">
        <v>4596</v>
      </c>
      <c r="F5277" t="s">
        <v>4606</v>
      </c>
      <c r="G5277" s="4">
        <v>2</v>
      </c>
      <c r="H5277" t="s">
        <v>4820</v>
      </c>
    </row>
    <row r="5278" spans="1:8" x14ac:dyDescent="0.35">
      <c r="A5278" t="s">
        <v>4590</v>
      </c>
      <c r="B5278" t="s">
        <v>4591</v>
      </c>
      <c r="C5278">
        <v>5</v>
      </c>
      <c r="D5278">
        <v>-369.265999999999</v>
      </c>
      <c r="E5278" t="s">
        <v>4592</v>
      </c>
      <c r="F5278" t="s">
        <v>4593</v>
      </c>
      <c r="G5278" s="4">
        <v>1</v>
      </c>
      <c r="H5278" t="s">
        <v>4821</v>
      </c>
    </row>
    <row r="5279" spans="1:8" x14ac:dyDescent="0.35">
      <c r="A5279" t="s">
        <v>4590</v>
      </c>
      <c r="B5279" t="s">
        <v>4591</v>
      </c>
      <c r="C5279">
        <v>5</v>
      </c>
      <c r="D5279">
        <v>-368.69199999999898</v>
      </c>
      <c r="E5279" t="s">
        <v>4592</v>
      </c>
      <c r="F5279" t="s">
        <v>4625</v>
      </c>
      <c r="G5279" s="4">
        <v>4</v>
      </c>
      <c r="H5279" t="s">
        <v>4822</v>
      </c>
    </row>
    <row r="5280" spans="1:8" x14ac:dyDescent="0.35">
      <c r="A5280" t="s">
        <v>4590</v>
      </c>
      <c r="B5280" t="s">
        <v>4591</v>
      </c>
      <c r="C5280">
        <v>5</v>
      </c>
      <c r="D5280">
        <v>-368.471</v>
      </c>
      <c r="E5280" t="s">
        <v>4594</v>
      </c>
      <c r="F5280" t="s">
        <v>4604</v>
      </c>
      <c r="G5280" s="4">
        <v>2</v>
      </c>
      <c r="H5280" t="s">
        <v>4823</v>
      </c>
    </row>
    <row r="5281" spans="1:8" x14ac:dyDescent="0.35">
      <c r="A5281" t="s">
        <v>4590</v>
      </c>
      <c r="B5281" t="s">
        <v>4591</v>
      </c>
      <c r="C5281">
        <v>5</v>
      </c>
      <c r="D5281">
        <v>-363.161</v>
      </c>
      <c r="E5281" t="s">
        <v>4592</v>
      </c>
      <c r="F5281" t="s">
        <v>4617</v>
      </c>
      <c r="G5281" s="4">
        <v>2</v>
      </c>
      <c r="H5281" t="s">
        <v>136</v>
      </c>
    </row>
    <row r="5282" spans="1:8" x14ac:dyDescent="0.35">
      <c r="A5282" t="s">
        <v>4590</v>
      </c>
      <c r="B5282" t="s">
        <v>4591</v>
      </c>
      <c r="C5282">
        <v>5</v>
      </c>
      <c r="D5282">
        <v>-363.03300000000002</v>
      </c>
      <c r="E5282" t="s">
        <v>4594</v>
      </c>
      <c r="F5282" t="s">
        <v>4595</v>
      </c>
      <c r="G5282" s="4">
        <v>3</v>
      </c>
      <c r="H5282" t="s">
        <v>4824</v>
      </c>
    </row>
    <row r="5283" spans="1:8" x14ac:dyDescent="0.35">
      <c r="A5283" t="s">
        <v>4590</v>
      </c>
      <c r="B5283" t="s">
        <v>4591</v>
      </c>
      <c r="C5283">
        <v>5</v>
      </c>
      <c r="D5283">
        <v>-359.26900000000001</v>
      </c>
      <c r="E5283" t="s">
        <v>4596</v>
      </c>
      <c r="F5283" t="s">
        <v>4603</v>
      </c>
      <c r="G5283" s="4">
        <v>1</v>
      </c>
      <c r="H5283" t="s">
        <v>4825</v>
      </c>
    </row>
    <row r="5284" spans="1:8" x14ac:dyDescent="0.35">
      <c r="A5284" t="s">
        <v>4590</v>
      </c>
      <c r="B5284" t="s">
        <v>4591</v>
      </c>
      <c r="C5284">
        <v>5</v>
      </c>
      <c r="D5284">
        <v>-359.25099999999998</v>
      </c>
      <c r="E5284" t="s">
        <v>4592</v>
      </c>
      <c r="F5284" t="s">
        <v>4593</v>
      </c>
      <c r="G5284" s="4">
        <v>1</v>
      </c>
      <c r="H5284" t="s">
        <v>4826</v>
      </c>
    </row>
    <row r="5285" spans="1:8" x14ac:dyDescent="0.35">
      <c r="A5285" t="s">
        <v>4590</v>
      </c>
      <c r="B5285" t="s">
        <v>4591</v>
      </c>
      <c r="C5285">
        <v>5</v>
      </c>
      <c r="D5285">
        <v>-356.995</v>
      </c>
      <c r="E5285" t="s">
        <v>4592</v>
      </c>
      <c r="F5285" t="s">
        <v>4625</v>
      </c>
      <c r="G5285" s="4">
        <v>4</v>
      </c>
      <c r="H5285" t="s">
        <v>4827</v>
      </c>
    </row>
    <row r="5286" spans="1:8" x14ac:dyDescent="0.35">
      <c r="A5286" t="s">
        <v>4590</v>
      </c>
      <c r="B5286" t="s">
        <v>4591</v>
      </c>
      <c r="C5286">
        <v>5</v>
      </c>
      <c r="D5286">
        <v>-356.548</v>
      </c>
      <c r="E5286" t="s">
        <v>4596</v>
      </c>
      <c r="F5286" t="s">
        <v>4601</v>
      </c>
      <c r="G5286" s="4">
        <v>4</v>
      </c>
      <c r="H5286" t="s">
        <v>4828</v>
      </c>
    </row>
    <row r="5287" spans="1:8" x14ac:dyDescent="0.35">
      <c r="A5287" t="s">
        <v>4590</v>
      </c>
      <c r="B5287" t="s">
        <v>4591</v>
      </c>
      <c r="C5287">
        <v>5</v>
      </c>
      <c r="D5287">
        <v>-354.51900000000001</v>
      </c>
      <c r="E5287" t="s">
        <v>4596</v>
      </c>
      <c r="F5287" t="s">
        <v>4606</v>
      </c>
      <c r="G5287" s="4">
        <v>2</v>
      </c>
      <c r="H5287" t="s">
        <v>4829</v>
      </c>
    </row>
    <row r="5288" spans="1:8" x14ac:dyDescent="0.35">
      <c r="A5288" t="s">
        <v>4590</v>
      </c>
      <c r="B5288" t="s">
        <v>4591</v>
      </c>
      <c r="C5288">
        <v>5</v>
      </c>
      <c r="D5288">
        <v>-349.91199999999998</v>
      </c>
      <c r="E5288" t="s">
        <v>4594</v>
      </c>
      <c r="F5288" t="s">
        <v>4621</v>
      </c>
      <c r="G5288" s="4">
        <v>1</v>
      </c>
      <c r="H5288" t="s">
        <v>4830</v>
      </c>
    </row>
    <row r="5289" spans="1:8" x14ac:dyDescent="0.35">
      <c r="A5289" t="s">
        <v>4590</v>
      </c>
      <c r="B5289" t="s">
        <v>4591</v>
      </c>
      <c r="C5289">
        <v>5</v>
      </c>
      <c r="D5289">
        <v>-349.736999999999</v>
      </c>
      <c r="E5289" t="s">
        <v>4592</v>
      </c>
      <c r="F5289" t="s">
        <v>4613</v>
      </c>
      <c r="G5289" s="4">
        <v>3</v>
      </c>
      <c r="H5289" t="s">
        <v>4831</v>
      </c>
    </row>
    <row r="5290" spans="1:8" x14ac:dyDescent="0.35">
      <c r="A5290" t="s">
        <v>4590</v>
      </c>
      <c r="B5290" t="s">
        <v>4591</v>
      </c>
      <c r="C5290">
        <v>5</v>
      </c>
      <c r="D5290">
        <v>-348.88199999999898</v>
      </c>
      <c r="E5290" t="s">
        <v>4596</v>
      </c>
      <c r="F5290" t="s">
        <v>4597</v>
      </c>
      <c r="G5290" s="4">
        <v>3</v>
      </c>
      <c r="H5290" t="s">
        <v>4832</v>
      </c>
    </row>
    <row r="5291" spans="1:8" x14ac:dyDescent="0.35">
      <c r="A5291" t="s">
        <v>4590</v>
      </c>
      <c r="B5291" t="s">
        <v>4591</v>
      </c>
      <c r="C5291">
        <v>5</v>
      </c>
      <c r="D5291">
        <v>-348.483</v>
      </c>
      <c r="E5291" t="s">
        <v>4592</v>
      </c>
      <c r="F5291" t="s">
        <v>4593</v>
      </c>
      <c r="G5291" s="4">
        <v>1</v>
      </c>
      <c r="H5291" t="s">
        <v>4833</v>
      </c>
    </row>
    <row r="5292" spans="1:8" x14ac:dyDescent="0.35">
      <c r="A5292" t="s">
        <v>4590</v>
      </c>
      <c r="B5292" t="s">
        <v>4591</v>
      </c>
      <c r="C5292">
        <v>5</v>
      </c>
      <c r="D5292">
        <v>-343.51799999999997</v>
      </c>
      <c r="E5292" t="s">
        <v>4594</v>
      </c>
      <c r="F5292" t="s">
        <v>4604</v>
      </c>
      <c r="G5292" s="4">
        <v>2</v>
      </c>
      <c r="H5292" t="s">
        <v>4834</v>
      </c>
    </row>
    <row r="5293" spans="1:8" x14ac:dyDescent="0.35">
      <c r="A5293" t="s">
        <v>4590</v>
      </c>
      <c r="B5293" t="s">
        <v>4591</v>
      </c>
      <c r="C5293">
        <v>5</v>
      </c>
      <c r="D5293">
        <v>-341.63299999999998</v>
      </c>
      <c r="E5293" t="s">
        <v>4596</v>
      </c>
      <c r="F5293" t="s">
        <v>4597</v>
      </c>
      <c r="G5293" s="4">
        <v>3</v>
      </c>
      <c r="H5293" t="s">
        <v>4835</v>
      </c>
    </row>
    <row r="5294" spans="1:8" x14ac:dyDescent="0.35">
      <c r="A5294" t="s">
        <v>4590</v>
      </c>
      <c r="B5294" t="s">
        <v>4591</v>
      </c>
      <c r="C5294">
        <v>5</v>
      </c>
      <c r="D5294">
        <v>-341.28100000000001</v>
      </c>
      <c r="E5294" t="s">
        <v>4596</v>
      </c>
      <c r="F5294" t="s">
        <v>4601</v>
      </c>
      <c r="G5294" s="4">
        <v>4</v>
      </c>
      <c r="H5294" t="s">
        <v>4836</v>
      </c>
    </row>
    <row r="5295" spans="1:8" x14ac:dyDescent="0.35">
      <c r="A5295" t="s">
        <v>4590</v>
      </c>
      <c r="B5295" t="s">
        <v>4591</v>
      </c>
      <c r="C5295">
        <v>5</v>
      </c>
      <c r="D5295">
        <v>-335.851</v>
      </c>
      <c r="E5295" t="s">
        <v>4596</v>
      </c>
      <c r="F5295" t="s">
        <v>4603</v>
      </c>
      <c r="G5295" s="4">
        <v>1</v>
      </c>
      <c r="H5295" t="s">
        <v>4837</v>
      </c>
    </row>
    <row r="5296" spans="1:8" x14ac:dyDescent="0.35">
      <c r="A5296" t="s">
        <v>4590</v>
      </c>
      <c r="B5296" t="s">
        <v>4591</v>
      </c>
      <c r="C5296">
        <v>5</v>
      </c>
      <c r="D5296">
        <v>-333.55399999999997</v>
      </c>
      <c r="E5296" t="s">
        <v>4592</v>
      </c>
      <c r="F5296" t="s">
        <v>4625</v>
      </c>
      <c r="G5296" s="4">
        <v>4</v>
      </c>
      <c r="H5296" t="s">
        <v>4838</v>
      </c>
    </row>
    <row r="5297" spans="1:8" x14ac:dyDescent="0.35">
      <c r="A5297" t="s">
        <v>4590</v>
      </c>
      <c r="B5297" t="s">
        <v>4591</v>
      </c>
      <c r="C5297">
        <v>5</v>
      </c>
      <c r="D5297">
        <v>-333.51400000000001</v>
      </c>
      <c r="E5297" t="s">
        <v>4596</v>
      </c>
      <c r="F5297" t="s">
        <v>4597</v>
      </c>
      <c r="G5297" s="4">
        <v>3</v>
      </c>
      <c r="H5297" t="s">
        <v>4839</v>
      </c>
    </row>
    <row r="5298" spans="1:8" x14ac:dyDescent="0.35">
      <c r="A5298" t="s">
        <v>4590</v>
      </c>
      <c r="B5298" t="s">
        <v>4591</v>
      </c>
      <c r="C5298">
        <v>5</v>
      </c>
      <c r="D5298">
        <v>-333.161</v>
      </c>
      <c r="E5298" t="s">
        <v>4592</v>
      </c>
      <c r="F5298" t="s">
        <v>4617</v>
      </c>
      <c r="G5298" s="4">
        <v>2</v>
      </c>
      <c r="H5298" t="s">
        <v>4840</v>
      </c>
    </row>
    <row r="5299" spans="1:8" x14ac:dyDescent="0.35">
      <c r="A5299" t="s">
        <v>4590</v>
      </c>
      <c r="B5299" t="s">
        <v>4591</v>
      </c>
      <c r="C5299">
        <v>5</v>
      </c>
      <c r="D5299">
        <v>-331.44</v>
      </c>
      <c r="E5299" t="s">
        <v>4596</v>
      </c>
      <c r="F5299" t="s">
        <v>4603</v>
      </c>
      <c r="G5299" s="4">
        <v>1</v>
      </c>
      <c r="H5299" t="s">
        <v>4841</v>
      </c>
    </row>
    <row r="5300" spans="1:8" x14ac:dyDescent="0.35">
      <c r="A5300" t="s">
        <v>4590</v>
      </c>
      <c r="B5300" t="s">
        <v>4591</v>
      </c>
      <c r="C5300">
        <v>5</v>
      </c>
      <c r="D5300">
        <v>-329.01199999999898</v>
      </c>
      <c r="E5300" t="s">
        <v>4594</v>
      </c>
      <c r="F5300" t="s">
        <v>4599</v>
      </c>
      <c r="G5300" s="4">
        <v>4</v>
      </c>
      <c r="H5300" t="s">
        <v>4842</v>
      </c>
    </row>
    <row r="5301" spans="1:8" x14ac:dyDescent="0.35">
      <c r="A5301" t="s">
        <v>4590</v>
      </c>
      <c r="B5301" t="s">
        <v>4591</v>
      </c>
      <c r="C5301">
        <v>5</v>
      </c>
      <c r="D5301">
        <v>-327.18700000000001</v>
      </c>
      <c r="E5301" t="s">
        <v>4596</v>
      </c>
      <c r="F5301" t="s">
        <v>4597</v>
      </c>
      <c r="G5301" s="4">
        <v>3</v>
      </c>
      <c r="H5301" t="s">
        <v>4843</v>
      </c>
    </row>
    <row r="5302" spans="1:8" x14ac:dyDescent="0.35">
      <c r="A5302" t="s">
        <v>4590</v>
      </c>
      <c r="B5302" t="s">
        <v>4591</v>
      </c>
      <c r="C5302">
        <v>5</v>
      </c>
      <c r="D5302">
        <v>-321.10300000000001</v>
      </c>
      <c r="E5302" t="s">
        <v>4596</v>
      </c>
      <c r="F5302" t="s">
        <v>4606</v>
      </c>
      <c r="G5302" s="4">
        <v>2</v>
      </c>
      <c r="H5302" t="s">
        <v>4844</v>
      </c>
    </row>
    <row r="5303" spans="1:8" x14ac:dyDescent="0.35">
      <c r="A5303" t="s">
        <v>4590</v>
      </c>
      <c r="B5303" t="s">
        <v>4591</v>
      </c>
      <c r="C5303">
        <v>5</v>
      </c>
      <c r="D5303">
        <v>-319.70499999999998</v>
      </c>
      <c r="E5303" t="s">
        <v>4594</v>
      </c>
      <c r="F5303" t="s">
        <v>4599</v>
      </c>
      <c r="G5303" s="4">
        <v>4</v>
      </c>
      <c r="H5303" t="s">
        <v>4845</v>
      </c>
    </row>
    <row r="5304" spans="1:8" x14ac:dyDescent="0.35">
      <c r="A5304" t="s">
        <v>4590</v>
      </c>
      <c r="B5304" t="s">
        <v>4591</v>
      </c>
      <c r="C5304">
        <v>5</v>
      </c>
      <c r="D5304">
        <v>-313.50299999999999</v>
      </c>
      <c r="E5304" t="s">
        <v>4596</v>
      </c>
      <c r="F5304" t="s">
        <v>4597</v>
      </c>
      <c r="G5304" s="4">
        <v>3</v>
      </c>
      <c r="H5304" t="s">
        <v>3629</v>
      </c>
    </row>
    <row r="5305" spans="1:8" x14ac:dyDescent="0.35">
      <c r="A5305" t="s">
        <v>4590</v>
      </c>
      <c r="B5305" t="s">
        <v>4591</v>
      </c>
      <c r="C5305">
        <v>5</v>
      </c>
      <c r="D5305">
        <v>-312.53500000000003</v>
      </c>
      <c r="E5305" t="s">
        <v>4594</v>
      </c>
      <c r="F5305" t="s">
        <v>4621</v>
      </c>
      <c r="G5305" s="4">
        <v>1</v>
      </c>
      <c r="H5305" t="s">
        <v>4846</v>
      </c>
    </row>
    <row r="5306" spans="1:8" x14ac:dyDescent="0.35">
      <c r="A5306" t="s">
        <v>4590</v>
      </c>
      <c r="B5306" t="s">
        <v>4591</v>
      </c>
      <c r="C5306">
        <v>5</v>
      </c>
      <c r="D5306">
        <v>-312.42599999999999</v>
      </c>
      <c r="E5306" t="s">
        <v>4596</v>
      </c>
      <c r="F5306" t="s">
        <v>4606</v>
      </c>
      <c r="G5306" s="4">
        <v>2</v>
      </c>
      <c r="H5306" t="s">
        <v>4847</v>
      </c>
    </row>
    <row r="5307" spans="1:8" x14ac:dyDescent="0.35">
      <c r="A5307" t="s">
        <v>4590</v>
      </c>
      <c r="B5307" t="s">
        <v>4591</v>
      </c>
      <c r="C5307">
        <v>5</v>
      </c>
      <c r="D5307">
        <v>-312.21899999999999</v>
      </c>
      <c r="E5307" t="s">
        <v>4596</v>
      </c>
      <c r="F5307" t="s">
        <v>4601</v>
      </c>
      <c r="G5307" s="4">
        <v>4</v>
      </c>
      <c r="H5307" t="s">
        <v>4848</v>
      </c>
    </row>
    <row r="5308" spans="1:8" x14ac:dyDescent="0.35">
      <c r="A5308" t="s">
        <v>4590</v>
      </c>
      <c r="B5308" t="s">
        <v>4591</v>
      </c>
      <c r="C5308">
        <v>5</v>
      </c>
      <c r="D5308">
        <v>-309.22899999999998</v>
      </c>
      <c r="E5308" t="s">
        <v>4596</v>
      </c>
      <c r="F5308" t="s">
        <v>4597</v>
      </c>
      <c r="G5308" s="4">
        <v>3</v>
      </c>
      <c r="H5308" t="s">
        <v>4849</v>
      </c>
    </row>
    <row r="5309" spans="1:8" x14ac:dyDescent="0.35">
      <c r="A5309" t="s">
        <v>4590</v>
      </c>
      <c r="B5309" t="s">
        <v>4591</v>
      </c>
      <c r="C5309">
        <v>5</v>
      </c>
      <c r="D5309">
        <v>-308.64999999999998</v>
      </c>
      <c r="E5309" t="s">
        <v>4592</v>
      </c>
      <c r="F5309" t="s">
        <v>4625</v>
      </c>
      <c r="G5309" s="4">
        <v>4</v>
      </c>
      <c r="H5309" t="s">
        <v>4850</v>
      </c>
    </row>
    <row r="5310" spans="1:8" x14ac:dyDescent="0.35">
      <c r="A5310" t="s">
        <v>4590</v>
      </c>
      <c r="B5310" t="s">
        <v>4591</v>
      </c>
      <c r="C5310">
        <v>5</v>
      </c>
      <c r="D5310">
        <v>-307.161</v>
      </c>
      <c r="E5310" t="s">
        <v>4596</v>
      </c>
      <c r="F5310" t="s">
        <v>4606</v>
      </c>
      <c r="G5310" s="4">
        <v>2</v>
      </c>
      <c r="H5310" t="s">
        <v>4851</v>
      </c>
    </row>
    <row r="5311" spans="1:8" x14ac:dyDescent="0.35">
      <c r="A5311" t="s">
        <v>4590</v>
      </c>
      <c r="B5311" t="s">
        <v>4591</v>
      </c>
      <c r="C5311">
        <v>5</v>
      </c>
      <c r="D5311">
        <v>-304.21899999999999</v>
      </c>
      <c r="E5311" t="s">
        <v>4592</v>
      </c>
      <c r="F5311" t="s">
        <v>4593</v>
      </c>
      <c r="G5311" s="4">
        <v>1</v>
      </c>
      <c r="H5311" t="s">
        <v>4852</v>
      </c>
    </row>
    <row r="5312" spans="1:8" x14ac:dyDescent="0.35">
      <c r="A5312" t="s">
        <v>4590</v>
      </c>
      <c r="B5312" t="s">
        <v>4591</v>
      </c>
      <c r="C5312">
        <v>5</v>
      </c>
      <c r="D5312">
        <v>-302.80900000000003</v>
      </c>
      <c r="E5312" t="s">
        <v>4596</v>
      </c>
      <c r="F5312" t="s">
        <v>4601</v>
      </c>
      <c r="G5312" s="4">
        <v>4</v>
      </c>
      <c r="H5312" t="s">
        <v>4853</v>
      </c>
    </row>
    <row r="5313" spans="1:8" x14ac:dyDescent="0.35">
      <c r="A5313" t="s">
        <v>4590</v>
      </c>
      <c r="B5313" t="s">
        <v>4591</v>
      </c>
      <c r="C5313">
        <v>5</v>
      </c>
      <c r="D5313">
        <v>-301.95699999999999</v>
      </c>
      <c r="E5313" t="s">
        <v>4594</v>
      </c>
      <c r="F5313" t="s">
        <v>4604</v>
      </c>
      <c r="G5313" s="4">
        <v>2</v>
      </c>
      <c r="H5313" t="s">
        <v>4854</v>
      </c>
    </row>
    <row r="5314" spans="1:8" x14ac:dyDescent="0.35">
      <c r="A5314" t="s">
        <v>4590</v>
      </c>
      <c r="B5314" t="s">
        <v>4591</v>
      </c>
      <c r="C5314">
        <v>5</v>
      </c>
      <c r="D5314">
        <v>-300.803</v>
      </c>
      <c r="E5314" t="s">
        <v>4596</v>
      </c>
      <c r="F5314" t="s">
        <v>4603</v>
      </c>
      <c r="G5314" s="4">
        <v>1</v>
      </c>
      <c r="H5314" t="s">
        <v>4855</v>
      </c>
    </row>
    <row r="5315" spans="1:8" x14ac:dyDescent="0.35">
      <c r="A5315" t="s">
        <v>4590</v>
      </c>
      <c r="B5315" t="s">
        <v>4591</v>
      </c>
      <c r="C5315">
        <v>5</v>
      </c>
      <c r="D5315">
        <v>-298.27199999999999</v>
      </c>
      <c r="E5315" t="s">
        <v>4596</v>
      </c>
      <c r="F5315" t="s">
        <v>4601</v>
      </c>
      <c r="G5315" s="4">
        <v>4</v>
      </c>
      <c r="H5315" t="s">
        <v>4856</v>
      </c>
    </row>
    <row r="5316" spans="1:8" x14ac:dyDescent="0.35">
      <c r="A5316" t="s">
        <v>4590</v>
      </c>
      <c r="B5316" t="s">
        <v>4591</v>
      </c>
      <c r="C5316">
        <v>5</v>
      </c>
      <c r="D5316">
        <v>-297.82</v>
      </c>
      <c r="E5316" t="s">
        <v>4592</v>
      </c>
      <c r="F5316" t="s">
        <v>4625</v>
      </c>
      <c r="G5316" s="4">
        <v>4</v>
      </c>
      <c r="H5316" t="s">
        <v>4857</v>
      </c>
    </row>
    <row r="5317" spans="1:8" x14ac:dyDescent="0.35">
      <c r="A5317" t="s">
        <v>4590</v>
      </c>
      <c r="B5317" t="s">
        <v>4591</v>
      </c>
      <c r="C5317">
        <v>5</v>
      </c>
      <c r="D5317">
        <v>-295.37299999999999</v>
      </c>
      <c r="E5317" t="s">
        <v>4592</v>
      </c>
      <c r="F5317" t="s">
        <v>4593</v>
      </c>
      <c r="G5317" s="4">
        <v>1</v>
      </c>
      <c r="H5317" t="s">
        <v>4858</v>
      </c>
    </row>
    <row r="5318" spans="1:8" x14ac:dyDescent="0.35">
      <c r="A5318" t="s">
        <v>4590</v>
      </c>
      <c r="B5318" t="s">
        <v>4591</v>
      </c>
      <c r="C5318">
        <v>5</v>
      </c>
      <c r="D5318">
        <v>-294.22800000000001</v>
      </c>
      <c r="E5318" t="s">
        <v>4596</v>
      </c>
      <c r="F5318" t="s">
        <v>4603</v>
      </c>
      <c r="G5318" s="4">
        <v>1</v>
      </c>
      <c r="H5318" t="s">
        <v>4859</v>
      </c>
    </row>
    <row r="5319" spans="1:8" x14ac:dyDescent="0.35">
      <c r="A5319" t="s">
        <v>4590</v>
      </c>
      <c r="B5319" t="s">
        <v>4591</v>
      </c>
      <c r="C5319">
        <v>5</v>
      </c>
      <c r="D5319">
        <v>-290.46100000000001</v>
      </c>
      <c r="E5319" t="s">
        <v>4596</v>
      </c>
      <c r="F5319" t="s">
        <v>4603</v>
      </c>
      <c r="G5319" s="4">
        <v>1</v>
      </c>
      <c r="H5319" t="s">
        <v>4860</v>
      </c>
    </row>
    <row r="5320" spans="1:8" x14ac:dyDescent="0.35">
      <c r="A5320" t="s">
        <v>4590</v>
      </c>
      <c r="B5320" t="s">
        <v>4591</v>
      </c>
      <c r="C5320">
        <v>5</v>
      </c>
      <c r="D5320">
        <v>-290.28800000000001</v>
      </c>
      <c r="E5320" t="s">
        <v>4596</v>
      </c>
      <c r="F5320" t="s">
        <v>4597</v>
      </c>
      <c r="G5320" s="4">
        <v>3</v>
      </c>
      <c r="H5320" t="s">
        <v>4861</v>
      </c>
    </row>
    <row r="5321" spans="1:8" x14ac:dyDescent="0.35">
      <c r="A5321" t="s">
        <v>4590</v>
      </c>
      <c r="B5321" t="s">
        <v>4591</v>
      </c>
      <c r="C5321">
        <v>5</v>
      </c>
      <c r="D5321">
        <v>-289.57799999999997</v>
      </c>
      <c r="E5321" t="s">
        <v>4592</v>
      </c>
      <c r="F5321" t="s">
        <v>4593</v>
      </c>
      <c r="G5321" s="4">
        <v>1</v>
      </c>
      <c r="H5321" t="s">
        <v>4862</v>
      </c>
    </row>
    <row r="5322" spans="1:8" x14ac:dyDescent="0.35">
      <c r="A5322" t="s">
        <v>4590</v>
      </c>
      <c r="B5322" t="s">
        <v>4591</v>
      </c>
      <c r="C5322">
        <v>5</v>
      </c>
      <c r="D5322">
        <v>-287.61799999999999</v>
      </c>
      <c r="E5322" t="s">
        <v>4596</v>
      </c>
      <c r="F5322" t="s">
        <v>4606</v>
      </c>
      <c r="G5322" s="4">
        <v>2</v>
      </c>
      <c r="H5322" t="s">
        <v>4863</v>
      </c>
    </row>
    <row r="5323" spans="1:8" x14ac:dyDescent="0.35">
      <c r="A5323" t="s">
        <v>4590</v>
      </c>
      <c r="B5323" t="s">
        <v>4591</v>
      </c>
      <c r="C5323">
        <v>5</v>
      </c>
      <c r="D5323">
        <v>-286.75799999999998</v>
      </c>
      <c r="E5323" t="s">
        <v>4592</v>
      </c>
      <c r="F5323" t="s">
        <v>4613</v>
      </c>
      <c r="G5323" s="4">
        <v>3</v>
      </c>
      <c r="H5323" t="s">
        <v>4864</v>
      </c>
    </row>
    <row r="5324" spans="1:8" x14ac:dyDescent="0.35">
      <c r="A5324" t="s">
        <v>4590</v>
      </c>
      <c r="B5324" t="s">
        <v>4591</v>
      </c>
      <c r="C5324">
        <v>5</v>
      </c>
      <c r="D5324">
        <v>-284.640999999999</v>
      </c>
      <c r="E5324" t="s">
        <v>4592</v>
      </c>
      <c r="F5324" t="s">
        <v>4617</v>
      </c>
      <c r="G5324" s="4">
        <v>2</v>
      </c>
      <c r="H5324" t="s">
        <v>4865</v>
      </c>
    </row>
    <row r="5325" spans="1:8" x14ac:dyDescent="0.35">
      <c r="A5325" t="s">
        <v>4590</v>
      </c>
      <c r="B5325" t="s">
        <v>4591</v>
      </c>
      <c r="C5325">
        <v>5</v>
      </c>
      <c r="D5325">
        <v>-282.70400000000001</v>
      </c>
      <c r="E5325" t="s">
        <v>4592</v>
      </c>
      <c r="F5325" t="s">
        <v>4613</v>
      </c>
      <c r="G5325" s="4">
        <v>3</v>
      </c>
      <c r="H5325" t="s">
        <v>4866</v>
      </c>
    </row>
    <row r="5326" spans="1:8" x14ac:dyDescent="0.35">
      <c r="A5326" t="s">
        <v>4590</v>
      </c>
      <c r="B5326" t="s">
        <v>4591</v>
      </c>
      <c r="C5326">
        <v>5</v>
      </c>
      <c r="D5326">
        <v>-280.327</v>
      </c>
      <c r="E5326" t="s">
        <v>4592</v>
      </c>
      <c r="F5326" t="s">
        <v>4593</v>
      </c>
      <c r="G5326" s="4">
        <v>1</v>
      </c>
      <c r="H5326" t="s">
        <v>1755</v>
      </c>
    </row>
    <row r="5327" spans="1:8" x14ac:dyDescent="0.35">
      <c r="A5327" t="s">
        <v>4590</v>
      </c>
      <c r="B5327" t="s">
        <v>4591</v>
      </c>
      <c r="C5327">
        <v>5</v>
      </c>
      <c r="D5327">
        <v>-278.48599999999999</v>
      </c>
      <c r="E5327" t="s">
        <v>4596</v>
      </c>
      <c r="F5327" t="s">
        <v>4601</v>
      </c>
      <c r="G5327" s="4">
        <v>4</v>
      </c>
      <c r="H5327" t="s">
        <v>4867</v>
      </c>
    </row>
    <row r="5328" spans="1:8" x14ac:dyDescent="0.35">
      <c r="A5328" t="s">
        <v>4590</v>
      </c>
      <c r="B5328" t="s">
        <v>4591</v>
      </c>
      <c r="C5328">
        <v>5</v>
      </c>
      <c r="D5328">
        <v>-277.81700000000001</v>
      </c>
      <c r="E5328" t="s">
        <v>4592</v>
      </c>
      <c r="F5328" t="s">
        <v>4617</v>
      </c>
      <c r="G5328" s="4">
        <v>2</v>
      </c>
      <c r="H5328" t="s">
        <v>1739</v>
      </c>
    </row>
    <row r="5329" spans="1:8" x14ac:dyDescent="0.35">
      <c r="A5329" t="s">
        <v>4590</v>
      </c>
      <c r="B5329" t="s">
        <v>4591</v>
      </c>
      <c r="C5329">
        <v>5</v>
      </c>
      <c r="D5329">
        <v>-274.35599999999999</v>
      </c>
      <c r="E5329" t="s">
        <v>4592</v>
      </c>
      <c r="F5329" t="s">
        <v>4617</v>
      </c>
      <c r="G5329" s="4">
        <v>2</v>
      </c>
      <c r="H5329" t="s">
        <v>4868</v>
      </c>
    </row>
    <row r="5330" spans="1:8" x14ac:dyDescent="0.35">
      <c r="A5330" t="s">
        <v>4590</v>
      </c>
      <c r="B5330" t="s">
        <v>4591</v>
      </c>
      <c r="C5330">
        <v>5</v>
      </c>
      <c r="D5330">
        <v>-272.221</v>
      </c>
      <c r="E5330" t="s">
        <v>4596</v>
      </c>
      <c r="F5330" t="s">
        <v>4606</v>
      </c>
      <c r="G5330" s="4">
        <v>2</v>
      </c>
      <c r="H5330" t="s">
        <v>4869</v>
      </c>
    </row>
    <row r="5331" spans="1:8" x14ac:dyDescent="0.35">
      <c r="A5331" t="s">
        <v>4590</v>
      </c>
      <c r="B5331" t="s">
        <v>4591</v>
      </c>
      <c r="C5331">
        <v>5</v>
      </c>
      <c r="D5331">
        <v>-270.79000000000002</v>
      </c>
      <c r="E5331" t="s">
        <v>4592</v>
      </c>
      <c r="F5331" t="s">
        <v>4617</v>
      </c>
      <c r="G5331" s="4">
        <v>2</v>
      </c>
      <c r="H5331" t="s">
        <v>4870</v>
      </c>
    </row>
    <row r="5332" spans="1:8" x14ac:dyDescent="0.35">
      <c r="A5332" t="s">
        <v>4590</v>
      </c>
      <c r="B5332" t="s">
        <v>4591</v>
      </c>
      <c r="C5332">
        <v>5</v>
      </c>
      <c r="D5332">
        <v>-268.53500000000003</v>
      </c>
      <c r="E5332" t="s">
        <v>4592</v>
      </c>
      <c r="F5332" t="s">
        <v>4625</v>
      </c>
      <c r="G5332" s="4">
        <v>4</v>
      </c>
      <c r="H5332" t="s">
        <v>4871</v>
      </c>
    </row>
    <row r="5333" spans="1:8" x14ac:dyDescent="0.35">
      <c r="A5333" t="s">
        <v>4590</v>
      </c>
      <c r="B5333" t="s">
        <v>4591</v>
      </c>
      <c r="C5333">
        <v>5</v>
      </c>
      <c r="D5333">
        <v>-268.42399999999998</v>
      </c>
      <c r="E5333" t="s">
        <v>4592</v>
      </c>
      <c r="F5333" t="s">
        <v>4613</v>
      </c>
      <c r="G5333" s="4">
        <v>3</v>
      </c>
      <c r="H5333" t="s">
        <v>1743</v>
      </c>
    </row>
    <row r="5334" spans="1:8" x14ac:dyDescent="0.35">
      <c r="A5334" t="s">
        <v>4590</v>
      </c>
      <c r="B5334" t="s">
        <v>4591</v>
      </c>
      <c r="C5334">
        <v>5</v>
      </c>
      <c r="D5334">
        <v>-267.11</v>
      </c>
      <c r="E5334" t="s">
        <v>4596</v>
      </c>
      <c r="F5334" t="s">
        <v>4597</v>
      </c>
      <c r="G5334" s="4">
        <v>3</v>
      </c>
      <c r="H5334" t="s">
        <v>4872</v>
      </c>
    </row>
    <row r="5335" spans="1:8" x14ac:dyDescent="0.35">
      <c r="A5335" t="s">
        <v>4590</v>
      </c>
      <c r="B5335" t="s">
        <v>4591</v>
      </c>
      <c r="C5335">
        <v>5</v>
      </c>
      <c r="D5335">
        <v>-265.346</v>
      </c>
      <c r="E5335" t="s">
        <v>4592</v>
      </c>
      <c r="F5335" t="s">
        <v>4593</v>
      </c>
      <c r="G5335" s="4">
        <v>1</v>
      </c>
      <c r="H5335" t="s">
        <v>222</v>
      </c>
    </row>
    <row r="5336" spans="1:8" x14ac:dyDescent="0.35">
      <c r="A5336" t="s">
        <v>4590</v>
      </c>
      <c r="B5336" t="s">
        <v>4591</v>
      </c>
      <c r="C5336">
        <v>5</v>
      </c>
      <c r="D5336">
        <v>-264.96100000000001</v>
      </c>
      <c r="E5336" t="s">
        <v>4592</v>
      </c>
      <c r="F5336" t="s">
        <v>4613</v>
      </c>
      <c r="G5336" s="4">
        <v>3</v>
      </c>
      <c r="H5336" t="s">
        <v>4873</v>
      </c>
    </row>
    <row r="5337" spans="1:8" x14ac:dyDescent="0.35">
      <c r="A5337" t="s">
        <v>4590</v>
      </c>
      <c r="B5337" t="s">
        <v>4591</v>
      </c>
      <c r="C5337">
        <v>5</v>
      </c>
      <c r="D5337">
        <v>-263.233</v>
      </c>
      <c r="E5337" t="s">
        <v>4592</v>
      </c>
      <c r="F5337" t="s">
        <v>4613</v>
      </c>
      <c r="G5337" s="4">
        <v>3</v>
      </c>
      <c r="H5337" t="s">
        <v>4874</v>
      </c>
    </row>
    <row r="5338" spans="1:8" x14ac:dyDescent="0.35">
      <c r="A5338" t="s">
        <v>4590</v>
      </c>
      <c r="B5338" t="s">
        <v>4591</v>
      </c>
      <c r="C5338">
        <v>5</v>
      </c>
      <c r="D5338">
        <v>-259.90800000000002</v>
      </c>
      <c r="E5338" t="s">
        <v>4596</v>
      </c>
      <c r="F5338" t="s">
        <v>4601</v>
      </c>
      <c r="G5338" s="4">
        <v>4</v>
      </c>
      <c r="H5338" t="s">
        <v>2124</v>
      </c>
    </row>
    <row r="5339" spans="1:8" x14ac:dyDescent="0.35">
      <c r="A5339" t="s">
        <v>4590</v>
      </c>
      <c r="B5339" t="s">
        <v>4591</v>
      </c>
      <c r="C5339">
        <v>5</v>
      </c>
      <c r="D5339">
        <v>-258.24400000000003</v>
      </c>
      <c r="E5339" t="s">
        <v>4596</v>
      </c>
      <c r="F5339" t="s">
        <v>4606</v>
      </c>
      <c r="G5339" s="4">
        <v>2</v>
      </c>
      <c r="H5339" t="s">
        <v>4875</v>
      </c>
    </row>
    <row r="5340" spans="1:8" x14ac:dyDescent="0.35">
      <c r="A5340" t="s">
        <v>4590</v>
      </c>
      <c r="B5340" t="s">
        <v>4591</v>
      </c>
      <c r="C5340">
        <v>5</v>
      </c>
      <c r="D5340">
        <v>-258.14299999999997</v>
      </c>
      <c r="E5340" t="s">
        <v>4596</v>
      </c>
      <c r="F5340" t="s">
        <v>4603</v>
      </c>
      <c r="G5340" s="4">
        <v>1</v>
      </c>
      <c r="H5340" t="s">
        <v>4876</v>
      </c>
    </row>
    <row r="5341" spans="1:8" x14ac:dyDescent="0.35">
      <c r="A5341" t="s">
        <v>4590</v>
      </c>
      <c r="B5341" t="s">
        <v>4591</v>
      </c>
      <c r="C5341">
        <v>5</v>
      </c>
      <c r="D5341">
        <v>-256.25299999999999</v>
      </c>
      <c r="E5341" t="s">
        <v>4596</v>
      </c>
      <c r="F5341" t="s">
        <v>4597</v>
      </c>
      <c r="G5341" s="4">
        <v>3</v>
      </c>
      <c r="H5341" t="s">
        <v>4877</v>
      </c>
    </row>
    <row r="5342" spans="1:8" x14ac:dyDescent="0.35">
      <c r="A5342" t="s">
        <v>4590</v>
      </c>
      <c r="B5342" t="s">
        <v>4591</v>
      </c>
      <c r="C5342">
        <v>5</v>
      </c>
      <c r="D5342">
        <v>-254.56899999999999</v>
      </c>
      <c r="E5342" t="s">
        <v>4596</v>
      </c>
      <c r="F5342" t="s">
        <v>4601</v>
      </c>
      <c r="G5342" s="4">
        <v>4</v>
      </c>
      <c r="H5342" t="s">
        <v>4878</v>
      </c>
    </row>
    <row r="5343" spans="1:8" x14ac:dyDescent="0.35">
      <c r="A5343" t="s">
        <v>4590</v>
      </c>
      <c r="B5343" t="s">
        <v>4591</v>
      </c>
      <c r="C5343">
        <v>5</v>
      </c>
      <c r="D5343">
        <v>-254.27</v>
      </c>
      <c r="E5343" t="s">
        <v>4596</v>
      </c>
      <c r="F5343" t="s">
        <v>4603</v>
      </c>
      <c r="G5343" s="4">
        <v>1</v>
      </c>
      <c r="H5343" t="s">
        <v>4879</v>
      </c>
    </row>
    <row r="5344" spans="1:8" x14ac:dyDescent="0.35">
      <c r="A5344" t="s">
        <v>4590</v>
      </c>
      <c r="B5344" t="s">
        <v>4591</v>
      </c>
      <c r="C5344">
        <v>5</v>
      </c>
      <c r="D5344">
        <v>-250.935</v>
      </c>
      <c r="E5344" t="s">
        <v>4592</v>
      </c>
      <c r="F5344" t="s">
        <v>4593</v>
      </c>
      <c r="G5344" s="4">
        <v>1</v>
      </c>
      <c r="H5344" t="s">
        <v>4880</v>
      </c>
    </row>
    <row r="5345" spans="1:8" x14ac:dyDescent="0.35">
      <c r="A5345" t="s">
        <v>4590</v>
      </c>
      <c r="B5345" t="s">
        <v>4591</v>
      </c>
      <c r="C5345">
        <v>5</v>
      </c>
      <c r="D5345">
        <v>-249.31099999999901</v>
      </c>
      <c r="E5345" t="s">
        <v>4596</v>
      </c>
      <c r="F5345" t="s">
        <v>4603</v>
      </c>
      <c r="G5345" s="4">
        <v>1</v>
      </c>
      <c r="H5345" t="s">
        <v>4881</v>
      </c>
    </row>
    <row r="5346" spans="1:8" x14ac:dyDescent="0.35">
      <c r="A5346" t="s">
        <v>4590</v>
      </c>
      <c r="B5346" t="s">
        <v>4591</v>
      </c>
      <c r="C5346">
        <v>5</v>
      </c>
      <c r="D5346">
        <v>-247.49299999999999</v>
      </c>
      <c r="E5346" t="s">
        <v>4596</v>
      </c>
      <c r="F5346" t="s">
        <v>4606</v>
      </c>
      <c r="G5346" s="4">
        <v>2</v>
      </c>
      <c r="H5346" t="s">
        <v>4882</v>
      </c>
    </row>
    <row r="5347" spans="1:8" x14ac:dyDescent="0.35">
      <c r="A5347" t="s">
        <v>4590</v>
      </c>
      <c r="B5347" t="s">
        <v>4591</v>
      </c>
      <c r="C5347">
        <v>5</v>
      </c>
      <c r="D5347">
        <v>-244.37200000000001</v>
      </c>
      <c r="E5347" t="s">
        <v>4592</v>
      </c>
      <c r="F5347" t="s">
        <v>4617</v>
      </c>
      <c r="G5347" s="4">
        <v>2</v>
      </c>
      <c r="H5347" t="s">
        <v>4883</v>
      </c>
    </row>
    <row r="5348" spans="1:8" x14ac:dyDescent="0.35">
      <c r="A5348" t="s">
        <v>4590</v>
      </c>
      <c r="B5348" t="s">
        <v>4591</v>
      </c>
      <c r="C5348">
        <v>5</v>
      </c>
      <c r="D5348">
        <v>-240.57299999999901</v>
      </c>
      <c r="E5348" t="s">
        <v>4594</v>
      </c>
      <c r="F5348" t="s">
        <v>4621</v>
      </c>
      <c r="G5348" s="4">
        <v>1</v>
      </c>
      <c r="H5348" t="s">
        <v>4884</v>
      </c>
    </row>
    <row r="5349" spans="1:8" x14ac:dyDescent="0.35">
      <c r="A5349" t="s">
        <v>4590</v>
      </c>
      <c r="B5349" t="s">
        <v>4591</v>
      </c>
      <c r="C5349">
        <v>5</v>
      </c>
      <c r="D5349">
        <v>-240.03799999999899</v>
      </c>
      <c r="E5349" t="s">
        <v>4596</v>
      </c>
      <c r="F5349" t="s">
        <v>4606</v>
      </c>
      <c r="G5349" s="4">
        <v>2</v>
      </c>
      <c r="H5349" t="s">
        <v>4885</v>
      </c>
    </row>
    <row r="5350" spans="1:8" x14ac:dyDescent="0.35">
      <c r="A5350" t="s">
        <v>4590</v>
      </c>
      <c r="B5350" t="s">
        <v>4591</v>
      </c>
      <c r="C5350">
        <v>5</v>
      </c>
      <c r="D5350">
        <v>-239.00700000000001</v>
      </c>
      <c r="E5350" t="s">
        <v>4594</v>
      </c>
      <c r="F5350" t="s">
        <v>4604</v>
      </c>
      <c r="G5350" s="4">
        <v>2</v>
      </c>
      <c r="H5350" t="s">
        <v>4886</v>
      </c>
    </row>
    <row r="5351" spans="1:8" x14ac:dyDescent="0.35">
      <c r="A5351" t="s">
        <v>4590</v>
      </c>
      <c r="B5351" t="s">
        <v>4591</v>
      </c>
      <c r="C5351">
        <v>5</v>
      </c>
      <c r="D5351">
        <v>-238.232</v>
      </c>
      <c r="E5351" t="s">
        <v>4592</v>
      </c>
      <c r="F5351" t="s">
        <v>4593</v>
      </c>
      <c r="G5351" s="4">
        <v>1</v>
      </c>
      <c r="H5351" t="s">
        <v>4887</v>
      </c>
    </row>
    <row r="5352" spans="1:8" x14ac:dyDescent="0.35">
      <c r="A5352" t="s">
        <v>4590</v>
      </c>
      <c r="B5352" t="s">
        <v>4591</v>
      </c>
      <c r="C5352">
        <v>5</v>
      </c>
      <c r="D5352">
        <v>-237.61699999999999</v>
      </c>
      <c r="E5352" t="s">
        <v>4596</v>
      </c>
      <c r="F5352" t="s">
        <v>4603</v>
      </c>
      <c r="G5352" s="4">
        <v>1</v>
      </c>
      <c r="H5352" t="s">
        <v>4888</v>
      </c>
    </row>
    <row r="5353" spans="1:8" x14ac:dyDescent="0.35">
      <c r="A5353" t="s">
        <v>4590</v>
      </c>
      <c r="B5353" t="s">
        <v>4591</v>
      </c>
      <c r="C5353">
        <v>5</v>
      </c>
      <c r="D5353">
        <v>-235.78700000000001</v>
      </c>
      <c r="E5353" t="s">
        <v>4592</v>
      </c>
      <c r="F5353" t="s">
        <v>4593</v>
      </c>
      <c r="G5353" s="4">
        <v>1</v>
      </c>
      <c r="H5353" t="s">
        <v>4889</v>
      </c>
    </row>
    <row r="5354" spans="1:8" x14ac:dyDescent="0.35">
      <c r="A5354" t="s">
        <v>4590</v>
      </c>
      <c r="B5354" t="s">
        <v>4591</v>
      </c>
      <c r="C5354">
        <v>5</v>
      </c>
      <c r="D5354">
        <v>-231.852</v>
      </c>
      <c r="E5354" t="s">
        <v>4594</v>
      </c>
      <c r="F5354" t="s">
        <v>4604</v>
      </c>
      <c r="G5354" s="4">
        <v>2</v>
      </c>
      <c r="H5354" t="s">
        <v>2027</v>
      </c>
    </row>
    <row r="5355" spans="1:8" x14ac:dyDescent="0.35">
      <c r="A5355" t="s">
        <v>4590</v>
      </c>
      <c r="B5355" t="s">
        <v>4591</v>
      </c>
      <c r="C5355">
        <v>5</v>
      </c>
      <c r="D5355">
        <v>-231.01</v>
      </c>
      <c r="E5355" t="s">
        <v>4596</v>
      </c>
      <c r="F5355" t="s">
        <v>4597</v>
      </c>
      <c r="G5355" s="4">
        <v>3</v>
      </c>
      <c r="H5355" t="s">
        <v>4890</v>
      </c>
    </row>
    <row r="5356" spans="1:8" x14ac:dyDescent="0.35">
      <c r="A5356" t="s">
        <v>4590</v>
      </c>
      <c r="B5356" t="s">
        <v>4591</v>
      </c>
      <c r="C5356">
        <v>5</v>
      </c>
      <c r="D5356">
        <v>-229.739</v>
      </c>
      <c r="E5356" t="s">
        <v>4592</v>
      </c>
      <c r="F5356" t="s">
        <v>4625</v>
      </c>
      <c r="G5356" s="4">
        <v>4</v>
      </c>
      <c r="H5356" t="s">
        <v>4891</v>
      </c>
    </row>
    <row r="5357" spans="1:8" x14ac:dyDescent="0.35">
      <c r="A5357" t="s">
        <v>4590</v>
      </c>
      <c r="B5357" t="s">
        <v>4591</v>
      </c>
      <c r="C5357">
        <v>5</v>
      </c>
      <c r="D5357">
        <v>-228.79900000000001</v>
      </c>
      <c r="E5357" t="s">
        <v>4596</v>
      </c>
      <c r="F5357" t="s">
        <v>4601</v>
      </c>
      <c r="G5357" s="4">
        <v>4</v>
      </c>
      <c r="H5357" t="s">
        <v>4892</v>
      </c>
    </row>
    <row r="5358" spans="1:8" x14ac:dyDescent="0.35">
      <c r="A5358" t="s">
        <v>4590</v>
      </c>
      <c r="B5358" t="s">
        <v>4591</v>
      </c>
      <c r="C5358">
        <v>5</v>
      </c>
      <c r="D5358">
        <v>-227.33799999999999</v>
      </c>
      <c r="E5358" t="s">
        <v>4596</v>
      </c>
      <c r="F5358" t="s">
        <v>4606</v>
      </c>
      <c r="G5358" s="4">
        <v>2</v>
      </c>
      <c r="H5358" t="s">
        <v>4893</v>
      </c>
    </row>
    <row r="5359" spans="1:8" x14ac:dyDescent="0.35">
      <c r="A5359" t="s">
        <v>4590</v>
      </c>
      <c r="B5359" t="s">
        <v>4591</v>
      </c>
      <c r="C5359">
        <v>5</v>
      </c>
      <c r="D5359">
        <v>-226.386</v>
      </c>
      <c r="E5359" t="s">
        <v>4596</v>
      </c>
      <c r="F5359" t="s">
        <v>4597</v>
      </c>
      <c r="G5359" s="4">
        <v>3</v>
      </c>
      <c r="H5359" t="s">
        <v>4894</v>
      </c>
    </row>
    <row r="5360" spans="1:8" x14ac:dyDescent="0.35">
      <c r="A5360" t="s">
        <v>4590</v>
      </c>
      <c r="B5360" t="s">
        <v>4591</v>
      </c>
      <c r="C5360">
        <v>5</v>
      </c>
      <c r="D5360">
        <v>-221.804</v>
      </c>
      <c r="E5360" t="s">
        <v>4594</v>
      </c>
      <c r="F5360" t="s">
        <v>4599</v>
      </c>
      <c r="G5360" s="4">
        <v>4</v>
      </c>
      <c r="H5360" t="s">
        <v>4895</v>
      </c>
    </row>
    <row r="5361" spans="1:8" x14ac:dyDescent="0.35">
      <c r="A5361" t="s">
        <v>4590</v>
      </c>
      <c r="B5361" t="s">
        <v>4591</v>
      </c>
      <c r="C5361">
        <v>5</v>
      </c>
      <c r="D5361">
        <v>-219.214</v>
      </c>
      <c r="E5361" t="s">
        <v>4596</v>
      </c>
      <c r="F5361" t="s">
        <v>4606</v>
      </c>
      <c r="G5361" s="4">
        <v>2</v>
      </c>
      <c r="H5361" t="s">
        <v>4896</v>
      </c>
    </row>
    <row r="5362" spans="1:8" x14ac:dyDescent="0.35">
      <c r="A5362" t="s">
        <v>4590</v>
      </c>
      <c r="B5362" t="s">
        <v>4591</v>
      </c>
      <c r="C5362">
        <v>5</v>
      </c>
      <c r="D5362">
        <v>-213.517</v>
      </c>
      <c r="E5362" t="s">
        <v>4596</v>
      </c>
      <c r="F5362" t="s">
        <v>4603</v>
      </c>
      <c r="G5362" s="4">
        <v>1</v>
      </c>
      <c r="H5362" t="s">
        <v>4897</v>
      </c>
    </row>
    <row r="5363" spans="1:8" x14ac:dyDescent="0.35">
      <c r="A5363" t="s">
        <v>4590</v>
      </c>
      <c r="B5363" t="s">
        <v>4591</v>
      </c>
      <c r="C5363">
        <v>5</v>
      </c>
      <c r="D5363">
        <v>-213.34</v>
      </c>
      <c r="E5363" t="s">
        <v>4592</v>
      </c>
      <c r="F5363" t="s">
        <v>4617</v>
      </c>
      <c r="G5363" s="4">
        <v>2</v>
      </c>
      <c r="H5363" t="s">
        <v>4898</v>
      </c>
    </row>
    <row r="5364" spans="1:8" x14ac:dyDescent="0.35">
      <c r="A5364" t="s">
        <v>4590</v>
      </c>
      <c r="B5364" t="s">
        <v>4591</v>
      </c>
      <c r="C5364">
        <v>5</v>
      </c>
      <c r="D5364">
        <v>-212.31200000000001</v>
      </c>
      <c r="E5364" t="s">
        <v>4596</v>
      </c>
      <c r="F5364" t="s">
        <v>4601</v>
      </c>
      <c r="G5364" s="4">
        <v>4</v>
      </c>
      <c r="H5364" t="s">
        <v>68</v>
      </c>
    </row>
    <row r="5365" spans="1:8" x14ac:dyDescent="0.35">
      <c r="A5365" t="s">
        <v>4590</v>
      </c>
      <c r="B5365" t="s">
        <v>4591</v>
      </c>
      <c r="C5365">
        <v>5</v>
      </c>
      <c r="D5365">
        <v>-210.47799999999901</v>
      </c>
      <c r="E5365" t="s">
        <v>4594</v>
      </c>
      <c r="F5365" t="s">
        <v>4621</v>
      </c>
      <c r="G5365" s="4">
        <v>1</v>
      </c>
      <c r="H5365" t="s">
        <v>4899</v>
      </c>
    </row>
    <row r="5366" spans="1:8" x14ac:dyDescent="0.35">
      <c r="A5366" t="s">
        <v>4590</v>
      </c>
      <c r="B5366" t="s">
        <v>4591</v>
      </c>
      <c r="C5366">
        <v>5</v>
      </c>
      <c r="D5366">
        <v>-203.29300000000001</v>
      </c>
      <c r="E5366" t="s">
        <v>4592</v>
      </c>
      <c r="F5366" t="s">
        <v>4613</v>
      </c>
      <c r="G5366" s="4">
        <v>3</v>
      </c>
      <c r="H5366" t="s">
        <v>4900</v>
      </c>
    </row>
    <row r="5367" spans="1:8" x14ac:dyDescent="0.35">
      <c r="A5367" t="s">
        <v>4590</v>
      </c>
      <c r="B5367" t="s">
        <v>4591</v>
      </c>
      <c r="C5367">
        <v>5</v>
      </c>
      <c r="D5367">
        <v>-202.99299999999999</v>
      </c>
      <c r="E5367" t="s">
        <v>4596</v>
      </c>
      <c r="F5367" t="s">
        <v>4606</v>
      </c>
      <c r="G5367" s="4">
        <v>2</v>
      </c>
      <c r="H5367" t="s">
        <v>4901</v>
      </c>
    </row>
    <row r="5368" spans="1:8" x14ac:dyDescent="0.35">
      <c r="A5368" t="s">
        <v>4590</v>
      </c>
      <c r="B5368" t="s">
        <v>4591</v>
      </c>
      <c r="C5368">
        <v>5</v>
      </c>
      <c r="D5368">
        <v>-201.73400000000001</v>
      </c>
      <c r="E5368" t="s">
        <v>4594</v>
      </c>
      <c r="F5368" t="s">
        <v>4599</v>
      </c>
      <c r="G5368" s="4">
        <v>4</v>
      </c>
      <c r="H5368" t="s">
        <v>4902</v>
      </c>
    </row>
    <row r="5369" spans="1:8" x14ac:dyDescent="0.35">
      <c r="A5369" t="s">
        <v>4590</v>
      </c>
      <c r="B5369" t="s">
        <v>4591</v>
      </c>
      <c r="C5369">
        <v>5</v>
      </c>
      <c r="D5369">
        <v>-197.25200000000001</v>
      </c>
      <c r="E5369" t="s">
        <v>4596</v>
      </c>
      <c r="F5369" t="s">
        <v>4603</v>
      </c>
      <c r="G5369" s="4">
        <v>1</v>
      </c>
      <c r="H5369" t="s">
        <v>4903</v>
      </c>
    </row>
    <row r="5370" spans="1:8" x14ac:dyDescent="0.35">
      <c r="A5370" t="s">
        <v>4590</v>
      </c>
      <c r="B5370" t="s">
        <v>4591</v>
      </c>
      <c r="C5370">
        <v>5</v>
      </c>
      <c r="D5370">
        <v>-195.86799999999999</v>
      </c>
      <c r="E5370" t="s">
        <v>4592</v>
      </c>
      <c r="F5370" t="s">
        <v>4617</v>
      </c>
      <c r="G5370" s="4">
        <v>2</v>
      </c>
      <c r="H5370" t="s">
        <v>139</v>
      </c>
    </row>
    <row r="5371" spans="1:8" x14ac:dyDescent="0.35">
      <c r="A5371" t="s">
        <v>4590</v>
      </c>
      <c r="B5371" t="s">
        <v>4591</v>
      </c>
      <c r="C5371">
        <v>5</v>
      </c>
      <c r="D5371">
        <v>-194.32299999999901</v>
      </c>
      <c r="E5371" t="s">
        <v>4594</v>
      </c>
      <c r="F5371" t="s">
        <v>4621</v>
      </c>
      <c r="G5371" s="4">
        <v>1</v>
      </c>
      <c r="H5371" t="s">
        <v>4904</v>
      </c>
    </row>
    <row r="5372" spans="1:8" x14ac:dyDescent="0.35">
      <c r="A5372" t="s">
        <v>4590</v>
      </c>
      <c r="B5372" t="s">
        <v>4591</v>
      </c>
      <c r="C5372">
        <v>5</v>
      </c>
      <c r="D5372">
        <v>-192.554</v>
      </c>
      <c r="E5372" t="s">
        <v>4594</v>
      </c>
      <c r="F5372" t="s">
        <v>4595</v>
      </c>
      <c r="G5372" s="4">
        <v>3</v>
      </c>
      <c r="H5372" t="s">
        <v>4905</v>
      </c>
    </row>
    <row r="5373" spans="1:8" x14ac:dyDescent="0.35">
      <c r="A5373" t="s">
        <v>4590</v>
      </c>
      <c r="B5373" t="s">
        <v>4591</v>
      </c>
      <c r="C5373">
        <v>5</v>
      </c>
      <c r="D5373">
        <v>-190.249</v>
      </c>
      <c r="E5373" t="s">
        <v>4592</v>
      </c>
      <c r="F5373" t="s">
        <v>4613</v>
      </c>
      <c r="G5373" s="4">
        <v>3</v>
      </c>
      <c r="H5373" t="s">
        <v>4906</v>
      </c>
    </row>
    <row r="5374" spans="1:8" x14ac:dyDescent="0.35">
      <c r="A5374" t="s">
        <v>4590</v>
      </c>
      <c r="B5374" t="s">
        <v>4591</v>
      </c>
      <c r="C5374">
        <v>5</v>
      </c>
      <c r="D5374">
        <v>-189.74700000000001</v>
      </c>
      <c r="E5374" t="s">
        <v>4592</v>
      </c>
      <c r="F5374" t="s">
        <v>4625</v>
      </c>
      <c r="G5374" s="4">
        <v>4</v>
      </c>
      <c r="H5374" t="s">
        <v>4907</v>
      </c>
    </row>
    <row r="5375" spans="1:8" x14ac:dyDescent="0.35">
      <c r="A5375" t="s">
        <v>4590</v>
      </c>
      <c r="B5375" t="s">
        <v>4591</v>
      </c>
      <c r="C5375">
        <v>5</v>
      </c>
      <c r="D5375">
        <v>-189.41800000000001</v>
      </c>
      <c r="E5375" t="s">
        <v>4596</v>
      </c>
      <c r="F5375" t="s">
        <v>4601</v>
      </c>
      <c r="G5375" s="4">
        <v>4</v>
      </c>
      <c r="H5375" t="s">
        <v>4908</v>
      </c>
    </row>
    <row r="5376" spans="1:8" x14ac:dyDescent="0.35">
      <c r="A5376" t="s">
        <v>4590</v>
      </c>
      <c r="B5376" t="s">
        <v>4591</v>
      </c>
      <c r="C5376">
        <v>5</v>
      </c>
      <c r="D5376">
        <v>-188.95400000000001</v>
      </c>
      <c r="E5376" t="s">
        <v>4596</v>
      </c>
      <c r="F5376" t="s">
        <v>4606</v>
      </c>
      <c r="G5376" s="4">
        <v>2</v>
      </c>
      <c r="H5376" t="s">
        <v>4909</v>
      </c>
    </row>
    <row r="5377" spans="1:8" x14ac:dyDescent="0.35">
      <c r="A5377" t="s">
        <v>4590</v>
      </c>
      <c r="B5377" t="s">
        <v>4591</v>
      </c>
      <c r="C5377">
        <v>5</v>
      </c>
      <c r="D5377">
        <v>-184.672</v>
      </c>
      <c r="E5377" t="s">
        <v>4596</v>
      </c>
      <c r="F5377" t="s">
        <v>4597</v>
      </c>
      <c r="G5377" s="4">
        <v>3</v>
      </c>
      <c r="H5377" t="s">
        <v>4910</v>
      </c>
    </row>
    <row r="5378" spans="1:8" x14ac:dyDescent="0.35">
      <c r="A5378" t="s">
        <v>4590</v>
      </c>
      <c r="B5378" t="s">
        <v>4591</v>
      </c>
      <c r="C5378">
        <v>5</v>
      </c>
      <c r="D5378">
        <v>-179.35900000000001</v>
      </c>
      <c r="E5378" t="s">
        <v>4596</v>
      </c>
      <c r="F5378" t="s">
        <v>4603</v>
      </c>
      <c r="G5378" s="4">
        <v>1</v>
      </c>
      <c r="H5378" t="s">
        <v>4911</v>
      </c>
    </row>
    <row r="5379" spans="1:8" x14ac:dyDescent="0.35">
      <c r="A5379" t="s">
        <v>4590</v>
      </c>
      <c r="B5379" t="s">
        <v>4591</v>
      </c>
      <c r="C5379">
        <v>5</v>
      </c>
      <c r="D5379">
        <v>-178.88399999999999</v>
      </c>
      <c r="E5379" t="s">
        <v>4594</v>
      </c>
      <c r="F5379" t="s">
        <v>4604</v>
      </c>
      <c r="G5379" s="4">
        <v>2</v>
      </c>
      <c r="H5379" t="s">
        <v>4912</v>
      </c>
    </row>
    <row r="5380" spans="1:8" x14ac:dyDescent="0.35">
      <c r="A5380" t="s">
        <v>4590</v>
      </c>
      <c r="B5380" t="s">
        <v>4591</v>
      </c>
      <c r="C5380">
        <v>5</v>
      </c>
      <c r="D5380">
        <v>-175.57499999999999</v>
      </c>
      <c r="E5380" t="s">
        <v>4596</v>
      </c>
      <c r="F5380" t="s">
        <v>4606</v>
      </c>
      <c r="G5380" s="4">
        <v>2</v>
      </c>
      <c r="H5380" t="s">
        <v>4913</v>
      </c>
    </row>
    <row r="5381" spans="1:8" x14ac:dyDescent="0.35">
      <c r="A5381" t="s">
        <v>4590</v>
      </c>
      <c r="B5381" t="s">
        <v>4591</v>
      </c>
      <c r="C5381">
        <v>5</v>
      </c>
      <c r="D5381">
        <v>-172.63099999999901</v>
      </c>
      <c r="E5381" t="s">
        <v>4592</v>
      </c>
      <c r="F5381" t="s">
        <v>4617</v>
      </c>
      <c r="G5381" s="4">
        <v>2</v>
      </c>
      <c r="H5381" t="s">
        <v>4914</v>
      </c>
    </row>
    <row r="5382" spans="1:8" x14ac:dyDescent="0.35">
      <c r="A5382" t="s">
        <v>4590</v>
      </c>
      <c r="B5382" t="s">
        <v>4591</v>
      </c>
      <c r="C5382">
        <v>5</v>
      </c>
      <c r="D5382">
        <v>-170.29400000000001</v>
      </c>
      <c r="E5382" t="s">
        <v>4596</v>
      </c>
      <c r="F5382" t="s">
        <v>4603</v>
      </c>
      <c r="G5382" s="4">
        <v>1</v>
      </c>
      <c r="H5382" t="s">
        <v>4915</v>
      </c>
    </row>
    <row r="5383" spans="1:8" x14ac:dyDescent="0.35">
      <c r="A5383" t="s">
        <v>4590</v>
      </c>
      <c r="B5383" t="s">
        <v>4591</v>
      </c>
      <c r="C5383">
        <v>5</v>
      </c>
      <c r="D5383">
        <v>-170.21599999999901</v>
      </c>
      <c r="E5383" t="s">
        <v>4592</v>
      </c>
      <c r="F5383" t="s">
        <v>4617</v>
      </c>
      <c r="G5383" s="4">
        <v>2</v>
      </c>
      <c r="H5383" t="s">
        <v>4916</v>
      </c>
    </row>
    <row r="5384" spans="1:8" x14ac:dyDescent="0.35">
      <c r="A5384" t="s">
        <v>4590</v>
      </c>
      <c r="B5384" t="s">
        <v>4591</v>
      </c>
      <c r="C5384">
        <v>5</v>
      </c>
      <c r="D5384">
        <v>-168.49700000000001</v>
      </c>
      <c r="E5384" t="s">
        <v>4596</v>
      </c>
      <c r="F5384" t="s">
        <v>4601</v>
      </c>
      <c r="G5384" s="4">
        <v>4</v>
      </c>
      <c r="H5384" t="s">
        <v>4917</v>
      </c>
    </row>
    <row r="5385" spans="1:8" x14ac:dyDescent="0.35">
      <c r="A5385" t="s">
        <v>4590</v>
      </c>
      <c r="B5385" t="s">
        <v>4591</v>
      </c>
      <c r="C5385">
        <v>5</v>
      </c>
      <c r="D5385">
        <v>-168.10599999999999</v>
      </c>
      <c r="E5385" t="s">
        <v>4596</v>
      </c>
      <c r="F5385" t="s">
        <v>4597</v>
      </c>
      <c r="G5385" s="4">
        <v>3</v>
      </c>
      <c r="H5385" t="s">
        <v>4918</v>
      </c>
    </row>
    <row r="5386" spans="1:8" x14ac:dyDescent="0.35">
      <c r="A5386" t="s">
        <v>4590</v>
      </c>
      <c r="B5386" t="s">
        <v>4591</v>
      </c>
      <c r="C5386">
        <v>5</v>
      </c>
      <c r="D5386">
        <v>-165.28599999999901</v>
      </c>
      <c r="E5386" t="s">
        <v>4594</v>
      </c>
      <c r="F5386" t="s">
        <v>4595</v>
      </c>
      <c r="G5386" s="4">
        <v>3</v>
      </c>
      <c r="H5386" t="s">
        <v>4919</v>
      </c>
    </row>
    <row r="5387" spans="1:8" x14ac:dyDescent="0.35">
      <c r="A5387" t="s">
        <v>4590</v>
      </c>
      <c r="B5387" t="s">
        <v>4591</v>
      </c>
      <c r="C5387">
        <v>5</v>
      </c>
      <c r="D5387">
        <v>-165.15899999999999</v>
      </c>
      <c r="E5387" t="s">
        <v>4596</v>
      </c>
      <c r="F5387" t="s">
        <v>4603</v>
      </c>
      <c r="G5387" s="4">
        <v>1</v>
      </c>
      <c r="H5387" t="s">
        <v>4920</v>
      </c>
    </row>
    <row r="5388" spans="1:8" x14ac:dyDescent="0.35">
      <c r="A5388" t="s">
        <v>4590</v>
      </c>
      <c r="B5388" t="s">
        <v>4591</v>
      </c>
      <c r="C5388">
        <v>5</v>
      </c>
      <c r="D5388">
        <v>-164.512</v>
      </c>
      <c r="E5388" t="s">
        <v>4592</v>
      </c>
      <c r="F5388" t="s">
        <v>4593</v>
      </c>
      <c r="G5388" s="4">
        <v>1</v>
      </c>
      <c r="H5388" t="s">
        <v>400</v>
      </c>
    </row>
    <row r="5389" spans="1:8" x14ac:dyDescent="0.35">
      <c r="A5389" t="s">
        <v>4590</v>
      </c>
      <c r="B5389" t="s">
        <v>4591</v>
      </c>
      <c r="C5389">
        <v>5</v>
      </c>
      <c r="D5389">
        <v>-162.22999999999999</v>
      </c>
      <c r="E5389" t="s">
        <v>4596</v>
      </c>
      <c r="F5389" t="s">
        <v>4603</v>
      </c>
      <c r="G5389" s="4">
        <v>1</v>
      </c>
      <c r="H5389" t="s">
        <v>4921</v>
      </c>
    </row>
    <row r="5390" spans="1:8" x14ac:dyDescent="0.35">
      <c r="A5390" t="s">
        <v>4590</v>
      </c>
      <c r="B5390" t="s">
        <v>4591</v>
      </c>
      <c r="C5390">
        <v>5</v>
      </c>
      <c r="D5390">
        <v>-161.69999999999999</v>
      </c>
      <c r="E5390" t="s">
        <v>4594</v>
      </c>
      <c r="F5390" t="s">
        <v>4599</v>
      </c>
      <c r="G5390" s="4">
        <v>4</v>
      </c>
      <c r="H5390" t="s">
        <v>4922</v>
      </c>
    </row>
    <row r="5391" spans="1:8" x14ac:dyDescent="0.35">
      <c r="A5391" t="s">
        <v>4590</v>
      </c>
      <c r="B5391" t="s">
        <v>4591</v>
      </c>
      <c r="C5391">
        <v>5</v>
      </c>
      <c r="D5391">
        <v>-160.1</v>
      </c>
      <c r="E5391" t="s">
        <v>4596</v>
      </c>
      <c r="F5391" t="s">
        <v>4597</v>
      </c>
      <c r="G5391" s="4">
        <v>3</v>
      </c>
      <c r="H5391" t="s">
        <v>4923</v>
      </c>
    </row>
    <row r="5392" spans="1:8" x14ac:dyDescent="0.35">
      <c r="A5392" t="s">
        <v>4590</v>
      </c>
      <c r="B5392" t="s">
        <v>4591</v>
      </c>
      <c r="C5392">
        <v>5</v>
      </c>
      <c r="D5392">
        <v>-158.04499999999999</v>
      </c>
      <c r="E5392" t="s">
        <v>4594</v>
      </c>
      <c r="F5392" t="s">
        <v>4621</v>
      </c>
      <c r="G5392" s="4">
        <v>1</v>
      </c>
      <c r="H5392" t="s">
        <v>4924</v>
      </c>
    </row>
    <row r="5393" spans="1:8" x14ac:dyDescent="0.35">
      <c r="A5393" t="s">
        <v>4590</v>
      </c>
      <c r="B5393" t="s">
        <v>4591</v>
      </c>
      <c r="C5393">
        <v>5</v>
      </c>
      <c r="D5393">
        <v>-154.26499999999999</v>
      </c>
      <c r="E5393" t="s">
        <v>4596</v>
      </c>
      <c r="F5393" t="s">
        <v>4601</v>
      </c>
      <c r="G5393" s="4">
        <v>4</v>
      </c>
      <c r="H5393" t="s">
        <v>4925</v>
      </c>
    </row>
    <row r="5394" spans="1:8" x14ac:dyDescent="0.35">
      <c r="A5394" t="s">
        <v>4590</v>
      </c>
      <c r="B5394" t="s">
        <v>4591</v>
      </c>
      <c r="C5394">
        <v>5</v>
      </c>
      <c r="D5394">
        <v>-154.208</v>
      </c>
      <c r="E5394" t="s">
        <v>4592</v>
      </c>
      <c r="F5394" t="s">
        <v>4593</v>
      </c>
      <c r="G5394" s="4">
        <v>1</v>
      </c>
      <c r="H5394" t="s">
        <v>4926</v>
      </c>
    </row>
    <row r="5395" spans="1:8" x14ac:dyDescent="0.35">
      <c r="A5395" t="s">
        <v>4590</v>
      </c>
      <c r="B5395" t="s">
        <v>4591</v>
      </c>
      <c r="C5395">
        <v>5</v>
      </c>
      <c r="D5395">
        <v>-151.92099999999999</v>
      </c>
      <c r="E5395" t="s">
        <v>4596</v>
      </c>
      <c r="F5395" t="s">
        <v>4603</v>
      </c>
      <c r="G5395" s="4">
        <v>1</v>
      </c>
      <c r="H5395" t="s">
        <v>4927</v>
      </c>
    </row>
    <row r="5396" spans="1:8" x14ac:dyDescent="0.35">
      <c r="A5396" t="s">
        <v>4590</v>
      </c>
      <c r="B5396" t="s">
        <v>4591</v>
      </c>
      <c r="C5396">
        <v>5</v>
      </c>
      <c r="D5396">
        <v>-150.73400000000001</v>
      </c>
      <c r="E5396" t="s">
        <v>4596</v>
      </c>
      <c r="F5396" t="s">
        <v>4606</v>
      </c>
      <c r="G5396" s="4">
        <v>2</v>
      </c>
      <c r="H5396" t="s">
        <v>4928</v>
      </c>
    </row>
    <row r="5397" spans="1:8" x14ac:dyDescent="0.35">
      <c r="A5397" t="s">
        <v>4590</v>
      </c>
      <c r="B5397" t="s">
        <v>4591</v>
      </c>
      <c r="C5397">
        <v>5</v>
      </c>
      <c r="D5397">
        <v>-145.505</v>
      </c>
      <c r="E5397" t="s">
        <v>4592</v>
      </c>
      <c r="F5397" t="s">
        <v>4613</v>
      </c>
      <c r="G5397" s="4">
        <v>3</v>
      </c>
      <c r="H5397" t="s">
        <v>4929</v>
      </c>
    </row>
    <row r="5398" spans="1:8" x14ac:dyDescent="0.35">
      <c r="A5398" t="s">
        <v>4590</v>
      </c>
      <c r="B5398" t="s">
        <v>4591</v>
      </c>
      <c r="C5398">
        <v>5</v>
      </c>
      <c r="D5398">
        <v>-141.96</v>
      </c>
      <c r="E5398" t="s">
        <v>4594</v>
      </c>
      <c r="F5398" t="s">
        <v>4595</v>
      </c>
      <c r="G5398" s="4">
        <v>3</v>
      </c>
      <c r="H5398" t="s">
        <v>4930</v>
      </c>
    </row>
    <row r="5399" spans="1:8" x14ac:dyDescent="0.35">
      <c r="A5399" t="s">
        <v>4590</v>
      </c>
      <c r="B5399" t="s">
        <v>4591</v>
      </c>
      <c r="C5399">
        <v>5</v>
      </c>
      <c r="D5399">
        <v>-139.74600000000001</v>
      </c>
      <c r="E5399" t="s">
        <v>4596</v>
      </c>
      <c r="F5399" t="s">
        <v>4606</v>
      </c>
      <c r="G5399" s="4">
        <v>2</v>
      </c>
      <c r="H5399" t="s">
        <v>4931</v>
      </c>
    </row>
    <row r="5400" spans="1:8" x14ac:dyDescent="0.35">
      <c r="A5400" t="s">
        <v>4590</v>
      </c>
      <c r="B5400" t="s">
        <v>4591</v>
      </c>
      <c r="C5400">
        <v>5</v>
      </c>
      <c r="D5400">
        <v>-139.72299999999899</v>
      </c>
      <c r="E5400" t="s">
        <v>4592</v>
      </c>
      <c r="F5400" t="s">
        <v>4593</v>
      </c>
      <c r="G5400" s="4">
        <v>1</v>
      </c>
      <c r="H5400" t="s">
        <v>4932</v>
      </c>
    </row>
    <row r="5401" spans="1:8" x14ac:dyDescent="0.35">
      <c r="A5401" t="s">
        <v>4590</v>
      </c>
      <c r="B5401" t="s">
        <v>4591</v>
      </c>
      <c r="C5401">
        <v>5</v>
      </c>
      <c r="D5401">
        <v>-139.286</v>
      </c>
      <c r="E5401" t="s">
        <v>4592</v>
      </c>
      <c r="F5401" t="s">
        <v>4625</v>
      </c>
      <c r="G5401" s="4">
        <v>4</v>
      </c>
      <c r="H5401" t="s">
        <v>4933</v>
      </c>
    </row>
    <row r="5402" spans="1:8" x14ac:dyDescent="0.35">
      <c r="A5402" t="s">
        <v>4590</v>
      </c>
      <c r="B5402" t="s">
        <v>4591</v>
      </c>
      <c r="C5402">
        <v>5</v>
      </c>
      <c r="D5402">
        <v>-133.65700000000001</v>
      </c>
      <c r="E5402" t="s">
        <v>4592</v>
      </c>
      <c r="F5402" t="s">
        <v>4617</v>
      </c>
      <c r="G5402" s="4">
        <v>2</v>
      </c>
      <c r="H5402" t="s">
        <v>4934</v>
      </c>
    </row>
    <row r="5403" spans="1:8" x14ac:dyDescent="0.35">
      <c r="A5403" t="s">
        <v>4590</v>
      </c>
      <c r="B5403" t="s">
        <v>4591</v>
      </c>
      <c r="C5403">
        <v>5</v>
      </c>
      <c r="D5403">
        <v>-133.01400000000001</v>
      </c>
      <c r="E5403" t="s">
        <v>4596</v>
      </c>
      <c r="F5403" t="s">
        <v>4603</v>
      </c>
      <c r="G5403" s="4">
        <v>1</v>
      </c>
      <c r="H5403" t="s">
        <v>4935</v>
      </c>
    </row>
    <row r="5404" spans="1:8" x14ac:dyDescent="0.35">
      <c r="A5404" t="s">
        <v>4590</v>
      </c>
      <c r="B5404" t="s">
        <v>4591</v>
      </c>
      <c r="C5404">
        <v>5</v>
      </c>
      <c r="D5404">
        <v>-132.429</v>
      </c>
      <c r="E5404" t="s">
        <v>4594</v>
      </c>
      <c r="F5404" t="s">
        <v>4595</v>
      </c>
      <c r="G5404" s="4">
        <v>3</v>
      </c>
      <c r="H5404" t="s">
        <v>4936</v>
      </c>
    </row>
    <row r="5405" spans="1:8" x14ac:dyDescent="0.35">
      <c r="A5405" t="s">
        <v>4590</v>
      </c>
      <c r="B5405" t="s">
        <v>4591</v>
      </c>
      <c r="C5405">
        <v>5</v>
      </c>
      <c r="D5405">
        <v>-128.393</v>
      </c>
      <c r="E5405" t="s">
        <v>4592</v>
      </c>
      <c r="F5405" t="s">
        <v>4617</v>
      </c>
      <c r="G5405" s="4">
        <v>2</v>
      </c>
      <c r="H5405" t="s">
        <v>4937</v>
      </c>
    </row>
    <row r="5406" spans="1:8" x14ac:dyDescent="0.35">
      <c r="A5406" t="s">
        <v>4590</v>
      </c>
      <c r="B5406" t="s">
        <v>4591</v>
      </c>
      <c r="C5406">
        <v>5</v>
      </c>
      <c r="D5406">
        <v>-126.961</v>
      </c>
      <c r="E5406" t="s">
        <v>4592</v>
      </c>
      <c r="F5406" t="s">
        <v>4593</v>
      </c>
      <c r="G5406" s="4">
        <v>1</v>
      </c>
      <c r="H5406" t="s">
        <v>1870</v>
      </c>
    </row>
    <row r="5407" spans="1:8" x14ac:dyDescent="0.35">
      <c r="A5407" t="s">
        <v>4590</v>
      </c>
      <c r="B5407" t="s">
        <v>4591</v>
      </c>
      <c r="C5407">
        <v>5</v>
      </c>
      <c r="D5407">
        <v>-124.003999999999</v>
      </c>
      <c r="E5407" t="s">
        <v>4596</v>
      </c>
      <c r="F5407" t="s">
        <v>4606</v>
      </c>
      <c r="G5407" s="4">
        <v>2</v>
      </c>
      <c r="H5407" t="s">
        <v>4938</v>
      </c>
    </row>
    <row r="5408" spans="1:8" x14ac:dyDescent="0.35">
      <c r="A5408" t="s">
        <v>4590</v>
      </c>
      <c r="B5408" t="s">
        <v>4591</v>
      </c>
      <c r="C5408">
        <v>5</v>
      </c>
      <c r="D5408">
        <v>-122.461</v>
      </c>
      <c r="E5408" t="s">
        <v>4594</v>
      </c>
      <c r="F5408" t="s">
        <v>4599</v>
      </c>
      <c r="G5408" s="4">
        <v>4</v>
      </c>
      <c r="H5408" t="s">
        <v>4939</v>
      </c>
    </row>
    <row r="5409" spans="1:8" x14ac:dyDescent="0.35">
      <c r="A5409" t="s">
        <v>4590</v>
      </c>
      <c r="B5409" t="s">
        <v>4591</v>
      </c>
      <c r="C5409">
        <v>5</v>
      </c>
      <c r="D5409">
        <v>-117.661</v>
      </c>
      <c r="E5409" t="s">
        <v>4594</v>
      </c>
      <c r="F5409" t="s">
        <v>4621</v>
      </c>
      <c r="G5409" s="4">
        <v>1</v>
      </c>
      <c r="H5409" t="s">
        <v>4940</v>
      </c>
    </row>
    <row r="5410" spans="1:8" x14ac:dyDescent="0.35">
      <c r="A5410" t="s">
        <v>4590</v>
      </c>
      <c r="B5410" t="s">
        <v>4591</v>
      </c>
      <c r="C5410">
        <v>5</v>
      </c>
      <c r="D5410">
        <v>-117.22199999999999</v>
      </c>
      <c r="E5410" t="s">
        <v>4592</v>
      </c>
      <c r="F5410" t="s">
        <v>4625</v>
      </c>
      <c r="G5410" s="4">
        <v>4</v>
      </c>
      <c r="H5410" t="s">
        <v>4941</v>
      </c>
    </row>
    <row r="5411" spans="1:8" x14ac:dyDescent="0.35">
      <c r="A5411" t="s">
        <v>4590</v>
      </c>
      <c r="B5411" t="s">
        <v>4591</v>
      </c>
      <c r="C5411">
        <v>5</v>
      </c>
      <c r="D5411">
        <v>-111.337</v>
      </c>
      <c r="E5411" t="s">
        <v>4596</v>
      </c>
      <c r="F5411" t="s">
        <v>4601</v>
      </c>
      <c r="G5411" s="4">
        <v>4</v>
      </c>
      <c r="H5411" t="s">
        <v>4942</v>
      </c>
    </row>
    <row r="5412" spans="1:8" x14ac:dyDescent="0.35">
      <c r="A5412" t="s">
        <v>4590</v>
      </c>
      <c r="B5412" t="s">
        <v>4591</v>
      </c>
      <c r="C5412">
        <v>5</v>
      </c>
      <c r="D5412">
        <v>-110.928</v>
      </c>
      <c r="E5412" t="s">
        <v>4594</v>
      </c>
      <c r="F5412" t="s">
        <v>4595</v>
      </c>
      <c r="G5412" s="4">
        <v>3</v>
      </c>
      <c r="H5412" t="s">
        <v>4943</v>
      </c>
    </row>
    <row r="5413" spans="1:8" x14ac:dyDescent="0.35">
      <c r="A5413" t="s">
        <v>4590</v>
      </c>
      <c r="B5413" t="s">
        <v>4591</v>
      </c>
      <c r="C5413">
        <v>5</v>
      </c>
      <c r="D5413">
        <v>-107.58799999999999</v>
      </c>
      <c r="E5413" t="s">
        <v>4594</v>
      </c>
      <c r="F5413" t="s">
        <v>4599</v>
      </c>
      <c r="G5413" s="4">
        <v>4</v>
      </c>
      <c r="H5413" t="s">
        <v>4944</v>
      </c>
    </row>
    <row r="5414" spans="1:8" x14ac:dyDescent="0.35">
      <c r="A5414" t="s">
        <v>4590</v>
      </c>
      <c r="B5414" t="s">
        <v>4591</v>
      </c>
      <c r="C5414">
        <v>5</v>
      </c>
      <c r="D5414">
        <v>-106.89299999999901</v>
      </c>
      <c r="E5414" t="s">
        <v>4596</v>
      </c>
      <c r="F5414" t="s">
        <v>4603</v>
      </c>
      <c r="G5414" s="4">
        <v>1</v>
      </c>
      <c r="H5414" t="s">
        <v>4945</v>
      </c>
    </row>
    <row r="5415" spans="1:8" x14ac:dyDescent="0.35">
      <c r="A5415" t="s">
        <v>4590</v>
      </c>
      <c r="B5415" t="s">
        <v>4591</v>
      </c>
      <c r="C5415">
        <v>5</v>
      </c>
      <c r="D5415">
        <v>-104.709</v>
      </c>
      <c r="E5415" t="s">
        <v>4596</v>
      </c>
      <c r="F5415" t="s">
        <v>4601</v>
      </c>
      <c r="G5415" s="4">
        <v>4</v>
      </c>
      <c r="H5415" t="s">
        <v>4946</v>
      </c>
    </row>
    <row r="5416" spans="1:8" x14ac:dyDescent="0.35">
      <c r="A5416" t="s">
        <v>4590</v>
      </c>
      <c r="B5416" t="s">
        <v>4591</v>
      </c>
      <c r="C5416">
        <v>5</v>
      </c>
      <c r="D5416">
        <v>-101.931</v>
      </c>
      <c r="E5416" t="s">
        <v>4596</v>
      </c>
      <c r="F5416" t="s">
        <v>4603</v>
      </c>
      <c r="G5416" s="4">
        <v>1</v>
      </c>
      <c r="H5416" t="s">
        <v>4947</v>
      </c>
    </row>
    <row r="5417" spans="1:8" x14ac:dyDescent="0.35">
      <c r="A5417" t="s">
        <v>4590</v>
      </c>
      <c r="B5417" t="s">
        <v>4591</v>
      </c>
      <c r="C5417">
        <v>5</v>
      </c>
      <c r="D5417">
        <v>-95.305999999999997</v>
      </c>
      <c r="E5417" t="s">
        <v>4592</v>
      </c>
      <c r="F5417" t="s">
        <v>4613</v>
      </c>
      <c r="G5417" s="4">
        <v>3</v>
      </c>
      <c r="H5417" t="s">
        <v>2900</v>
      </c>
    </row>
    <row r="5418" spans="1:8" x14ac:dyDescent="0.35">
      <c r="A5418" t="s">
        <v>4590</v>
      </c>
      <c r="B5418" t="s">
        <v>4591</v>
      </c>
      <c r="C5418">
        <v>5</v>
      </c>
      <c r="D5418">
        <v>-89.812999999999903</v>
      </c>
      <c r="E5418" t="s">
        <v>4596</v>
      </c>
      <c r="F5418" t="s">
        <v>4601</v>
      </c>
      <c r="G5418" s="4">
        <v>4</v>
      </c>
      <c r="H5418" t="s">
        <v>4948</v>
      </c>
    </row>
    <row r="5419" spans="1:8" x14ac:dyDescent="0.35">
      <c r="A5419" t="s">
        <v>4590</v>
      </c>
      <c r="B5419" t="s">
        <v>4591</v>
      </c>
      <c r="C5419">
        <v>5</v>
      </c>
      <c r="D5419">
        <v>-86.748999999999995</v>
      </c>
      <c r="E5419" t="s">
        <v>4592</v>
      </c>
      <c r="F5419" t="s">
        <v>4625</v>
      </c>
      <c r="G5419" s="4">
        <v>4</v>
      </c>
      <c r="H5419" t="s">
        <v>4949</v>
      </c>
    </row>
    <row r="5420" spans="1:8" x14ac:dyDescent="0.35">
      <c r="A5420" t="s">
        <v>4590</v>
      </c>
      <c r="B5420" t="s">
        <v>4591</v>
      </c>
      <c r="C5420">
        <v>5</v>
      </c>
      <c r="D5420">
        <v>-85.638999999999996</v>
      </c>
      <c r="E5420" t="s">
        <v>4594</v>
      </c>
      <c r="F5420" t="s">
        <v>4621</v>
      </c>
      <c r="G5420" s="4">
        <v>1</v>
      </c>
      <c r="H5420" t="s">
        <v>4950</v>
      </c>
    </row>
    <row r="5421" spans="1:8" x14ac:dyDescent="0.35">
      <c r="A5421" t="s">
        <v>4590</v>
      </c>
      <c r="B5421" t="s">
        <v>4591</v>
      </c>
      <c r="C5421">
        <v>5</v>
      </c>
      <c r="D5421">
        <v>-83.712999999999994</v>
      </c>
      <c r="E5421" t="s">
        <v>4594</v>
      </c>
      <c r="F5421" t="s">
        <v>4595</v>
      </c>
      <c r="G5421" s="4">
        <v>3</v>
      </c>
      <c r="H5421" t="s">
        <v>4951</v>
      </c>
    </row>
    <row r="5422" spans="1:8" x14ac:dyDescent="0.35">
      <c r="A5422" t="s">
        <v>4590</v>
      </c>
      <c r="B5422" t="s">
        <v>4591</v>
      </c>
      <c r="C5422">
        <v>5</v>
      </c>
      <c r="D5422">
        <v>-83.328999999999994</v>
      </c>
      <c r="E5422" t="s">
        <v>4592</v>
      </c>
      <c r="F5422" t="s">
        <v>4617</v>
      </c>
      <c r="G5422" s="4">
        <v>2</v>
      </c>
      <c r="H5422" t="s">
        <v>140</v>
      </c>
    </row>
    <row r="5423" spans="1:8" x14ac:dyDescent="0.35">
      <c r="A5423" t="s">
        <v>4590</v>
      </c>
      <c r="B5423" t="s">
        <v>4591</v>
      </c>
      <c r="C5423">
        <v>5</v>
      </c>
      <c r="D5423">
        <v>-82.107999999999905</v>
      </c>
      <c r="E5423" t="s">
        <v>4596</v>
      </c>
      <c r="F5423" t="s">
        <v>4603</v>
      </c>
      <c r="G5423" s="4">
        <v>1</v>
      </c>
      <c r="H5423" t="s">
        <v>4952</v>
      </c>
    </row>
    <row r="5424" spans="1:8" x14ac:dyDescent="0.35">
      <c r="A5424" t="s">
        <v>4590</v>
      </c>
      <c r="B5424" t="s">
        <v>4591</v>
      </c>
      <c r="C5424">
        <v>5</v>
      </c>
      <c r="D5424">
        <v>-80.938000000000002</v>
      </c>
      <c r="E5424" t="s">
        <v>4596</v>
      </c>
      <c r="F5424" t="s">
        <v>4597</v>
      </c>
      <c r="G5424" s="4">
        <v>3</v>
      </c>
      <c r="H5424" t="s">
        <v>4953</v>
      </c>
    </row>
    <row r="5425" spans="1:8" x14ac:dyDescent="0.35">
      <c r="A5425" t="s">
        <v>4590</v>
      </c>
      <c r="B5425" t="s">
        <v>4591</v>
      </c>
      <c r="C5425">
        <v>5</v>
      </c>
      <c r="D5425">
        <v>-79.268000000000001</v>
      </c>
      <c r="E5425" t="s">
        <v>4596</v>
      </c>
      <c r="F5425" t="s">
        <v>4597</v>
      </c>
      <c r="G5425" s="4">
        <v>3</v>
      </c>
      <c r="H5425" t="s">
        <v>4954</v>
      </c>
    </row>
    <row r="5426" spans="1:8" x14ac:dyDescent="0.35">
      <c r="A5426" t="s">
        <v>4590</v>
      </c>
      <c r="B5426" t="s">
        <v>4591</v>
      </c>
      <c r="C5426">
        <v>5</v>
      </c>
      <c r="D5426">
        <v>-77.506</v>
      </c>
      <c r="E5426" t="s">
        <v>4596</v>
      </c>
      <c r="F5426" t="s">
        <v>4603</v>
      </c>
      <c r="G5426" s="4">
        <v>1</v>
      </c>
      <c r="H5426" t="s">
        <v>4955</v>
      </c>
    </row>
    <row r="5427" spans="1:8" x14ac:dyDescent="0.35">
      <c r="A5427" t="s">
        <v>4590</v>
      </c>
      <c r="B5427" t="s">
        <v>4591</v>
      </c>
      <c r="C5427">
        <v>5</v>
      </c>
      <c r="D5427">
        <v>-77.103999999999999</v>
      </c>
      <c r="E5427" t="s">
        <v>4596</v>
      </c>
      <c r="F5427" t="s">
        <v>4601</v>
      </c>
      <c r="G5427" s="4">
        <v>4</v>
      </c>
      <c r="H5427" t="s">
        <v>4956</v>
      </c>
    </row>
    <row r="5428" spans="1:8" x14ac:dyDescent="0.35">
      <c r="A5428" t="s">
        <v>4590</v>
      </c>
      <c r="B5428" t="s">
        <v>4591</v>
      </c>
      <c r="C5428">
        <v>5</v>
      </c>
      <c r="D5428">
        <v>-74.754999999999995</v>
      </c>
      <c r="E5428" t="s">
        <v>4592</v>
      </c>
      <c r="F5428" t="s">
        <v>4625</v>
      </c>
      <c r="G5428" s="4">
        <v>4</v>
      </c>
      <c r="H5428" t="s">
        <v>4957</v>
      </c>
    </row>
    <row r="5429" spans="1:8" x14ac:dyDescent="0.35">
      <c r="A5429" t="s">
        <v>4590</v>
      </c>
      <c r="B5429" t="s">
        <v>4591</v>
      </c>
      <c r="C5429">
        <v>5</v>
      </c>
      <c r="D5429">
        <v>-73.903999999999996</v>
      </c>
      <c r="E5429" t="s">
        <v>4594</v>
      </c>
      <c r="F5429" t="s">
        <v>4599</v>
      </c>
      <c r="G5429" s="4">
        <v>4</v>
      </c>
      <c r="H5429" t="s">
        <v>4958</v>
      </c>
    </row>
    <row r="5430" spans="1:8" x14ac:dyDescent="0.35">
      <c r="A5430" t="s">
        <v>4590</v>
      </c>
      <c r="B5430" t="s">
        <v>4591</v>
      </c>
      <c r="C5430">
        <v>5</v>
      </c>
      <c r="D5430">
        <v>-73.230999999999995</v>
      </c>
      <c r="E5430" t="s">
        <v>4596</v>
      </c>
      <c r="F5430" t="s">
        <v>4606</v>
      </c>
      <c r="G5430" s="4">
        <v>2</v>
      </c>
      <c r="H5430" t="s">
        <v>4959</v>
      </c>
    </row>
    <row r="5431" spans="1:8" x14ac:dyDescent="0.35">
      <c r="A5431" t="s">
        <v>4590</v>
      </c>
      <c r="B5431" t="s">
        <v>4591</v>
      </c>
      <c r="C5431">
        <v>5</v>
      </c>
      <c r="D5431">
        <v>-70.975999999999999</v>
      </c>
      <c r="E5431" t="s">
        <v>4594</v>
      </c>
      <c r="F5431" t="s">
        <v>4604</v>
      </c>
      <c r="G5431" s="4">
        <v>2</v>
      </c>
      <c r="H5431" t="s">
        <v>4960</v>
      </c>
    </row>
    <row r="5432" spans="1:8" x14ac:dyDescent="0.35">
      <c r="A5432" t="s">
        <v>4590</v>
      </c>
      <c r="B5432" t="s">
        <v>4591</v>
      </c>
      <c r="C5432">
        <v>5</v>
      </c>
      <c r="D5432">
        <v>-70.600999999999999</v>
      </c>
      <c r="E5432" t="s">
        <v>4596</v>
      </c>
      <c r="F5432" t="s">
        <v>4601</v>
      </c>
      <c r="G5432" s="4">
        <v>4</v>
      </c>
      <c r="H5432" t="s">
        <v>4961</v>
      </c>
    </row>
    <row r="5433" spans="1:8" x14ac:dyDescent="0.35">
      <c r="A5433" t="s">
        <v>4590</v>
      </c>
      <c r="B5433" t="s">
        <v>4591</v>
      </c>
      <c r="C5433">
        <v>5</v>
      </c>
      <c r="D5433">
        <v>-66.703000000000003</v>
      </c>
      <c r="E5433" t="s">
        <v>4594</v>
      </c>
      <c r="F5433" t="s">
        <v>4599</v>
      </c>
      <c r="G5433" s="4">
        <v>4</v>
      </c>
      <c r="H5433" t="s">
        <v>4962</v>
      </c>
    </row>
    <row r="5434" spans="1:8" x14ac:dyDescent="0.35">
      <c r="A5434" t="s">
        <v>4590</v>
      </c>
      <c r="B5434" t="s">
        <v>4591</v>
      </c>
      <c r="C5434">
        <v>5</v>
      </c>
      <c r="D5434">
        <v>-66.018999999999906</v>
      </c>
      <c r="E5434" t="s">
        <v>4594</v>
      </c>
      <c r="F5434" t="s">
        <v>4621</v>
      </c>
      <c r="G5434" s="4">
        <v>1</v>
      </c>
      <c r="H5434" t="s">
        <v>4963</v>
      </c>
    </row>
    <row r="5435" spans="1:8" x14ac:dyDescent="0.35">
      <c r="A5435" t="s">
        <v>4590</v>
      </c>
      <c r="B5435" t="s">
        <v>4591</v>
      </c>
      <c r="C5435">
        <v>5</v>
      </c>
      <c r="D5435">
        <v>-65.617999999999995</v>
      </c>
      <c r="E5435" t="s">
        <v>4596</v>
      </c>
      <c r="F5435" t="s">
        <v>4606</v>
      </c>
      <c r="G5435" s="4">
        <v>2</v>
      </c>
      <c r="H5435" t="s">
        <v>4964</v>
      </c>
    </row>
    <row r="5436" spans="1:8" x14ac:dyDescent="0.35">
      <c r="A5436" t="s">
        <v>4590</v>
      </c>
      <c r="B5436" t="s">
        <v>4591</v>
      </c>
      <c r="C5436">
        <v>5</v>
      </c>
      <c r="D5436">
        <v>-63.97</v>
      </c>
      <c r="E5436" t="s">
        <v>4592</v>
      </c>
      <c r="F5436" t="s">
        <v>4593</v>
      </c>
      <c r="G5436" s="4">
        <v>1</v>
      </c>
      <c r="H5436" t="s">
        <v>4965</v>
      </c>
    </row>
    <row r="5437" spans="1:8" x14ac:dyDescent="0.35">
      <c r="A5437" t="s">
        <v>4590</v>
      </c>
      <c r="B5437" t="s">
        <v>4591</v>
      </c>
      <c r="C5437">
        <v>5</v>
      </c>
      <c r="D5437">
        <v>-62.768999999999998</v>
      </c>
      <c r="E5437" t="s">
        <v>4596</v>
      </c>
      <c r="F5437" t="s">
        <v>4601</v>
      </c>
      <c r="G5437" s="4">
        <v>4</v>
      </c>
      <c r="H5437" t="s">
        <v>4966</v>
      </c>
    </row>
    <row r="5438" spans="1:8" x14ac:dyDescent="0.35">
      <c r="A5438" t="s">
        <v>4590</v>
      </c>
      <c r="B5438" t="s">
        <v>4591</v>
      </c>
      <c r="C5438">
        <v>5</v>
      </c>
      <c r="D5438">
        <v>-53.85</v>
      </c>
      <c r="E5438" t="s">
        <v>4594</v>
      </c>
      <c r="F5438" t="s">
        <v>4595</v>
      </c>
      <c r="G5438" s="4">
        <v>3</v>
      </c>
      <c r="H5438" t="s">
        <v>4967</v>
      </c>
    </row>
    <row r="5439" spans="1:8" x14ac:dyDescent="0.35">
      <c r="A5439" t="s">
        <v>4590</v>
      </c>
      <c r="B5439" t="s">
        <v>4591</v>
      </c>
      <c r="C5439">
        <v>5</v>
      </c>
      <c r="D5439">
        <v>-53.523000000000003</v>
      </c>
      <c r="E5439" t="s">
        <v>4592</v>
      </c>
      <c r="F5439" t="s">
        <v>4625</v>
      </c>
      <c r="G5439" s="4">
        <v>4</v>
      </c>
      <c r="H5439" t="s">
        <v>4968</v>
      </c>
    </row>
    <row r="5440" spans="1:8" x14ac:dyDescent="0.35">
      <c r="A5440" t="s">
        <v>4590</v>
      </c>
      <c r="B5440" t="s">
        <v>4591</v>
      </c>
      <c r="C5440">
        <v>5</v>
      </c>
      <c r="D5440">
        <v>-52.595999999999997</v>
      </c>
      <c r="E5440" t="s">
        <v>4592</v>
      </c>
      <c r="F5440" t="s">
        <v>4617</v>
      </c>
      <c r="G5440" s="4">
        <v>2</v>
      </c>
      <c r="H5440" t="s">
        <v>4969</v>
      </c>
    </row>
    <row r="5441" spans="1:8" x14ac:dyDescent="0.35">
      <c r="A5441" t="s">
        <v>4590</v>
      </c>
      <c r="B5441" t="s">
        <v>4591</v>
      </c>
      <c r="C5441">
        <v>5</v>
      </c>
      <c r="D5441">
        <v>-52.542000000000002</v>
      </c>
      <c r="E5441" t="s">
        <v>4594</v>
      </c>
      <c r="F5441" t="s">
        <v>4599</v>
      </c>
      <c r="G5441" s="4">
        <v>4</v>
      </c>
      <c r="H5441" t="s">
        <v>3556</v>
      </c>
    </row>
    <row r="5442" spans="1:8" x14ac:dyDescent="0.35">
      <c r="A5442" t="s">
        <v>4590</v>
      </c>
      <c r="B5442" t="s">
        <v>4591</v>
      </c>
      <c r="C5442">
        <v>5</v>
      </c>
      <c r="D5442">
        <v>-51.05</v>
      </c>
      <c r="E5442" t="s">
        <v>4596</v>
      </c>
      <c r="F5442" t="s">
        <v>4603</v>
      </c>
      <c r="G5442" s="4">
        <v>1</v>
      </c>
      <c r="H5442" t="s">
        <v>4970</v>
      </c>
    </row>
    <row r="5443" spans="1:8" x14ac:dyDescent="0.35">
      <c r="A5443" t="s">
        <v>4590</v>
      </c>
      <c r="B5443" t="s">
        <v>4591</v>
      </c>
      <c r="C5443">
        <v>5</v>
      </c>
      <c r="D5443">
        <v>-46.295000000000002</v>
      </c>
      <c r="E5443" t="s">
        <v>4594</v>
      </c>
      <c r="F5443" t="s">
        <v>4599</v>
      </c>
      <c r="G5443" s="4">
        <v>4</v>
      </c>
      <c r="H5443" t="s">
        <v>4971</v>
      </c>
    </row>
    <row r="5444" spans="1:8" x14ac:dyDescent="0.35">
      <c r="A5444" t="s">
        <v>4590</v>
      </c>
      <c r="B5444" t="s">
        <v>4591</v>
      </c>
      <c r="C5444">
        <v>5</v>
      </c>
      <c r="D5444">
        <v>-45.206000000000003</v>
      </c>
      <c r="E5444" t="s">
        <v>4596</v>
      </c>
      <c r="F5444" t="s">
        <v>4601</v>
      </c>
      <c r="G5444" s="4">
        <v>4</v>
      </c>
      <c r="H5444" t="s">
        <v>4972</v>
      </c>
    </row>
    <row r="5445" spans="1:8" x14ac:dyDescent="0.35">
      <c r="A5445" t="s">
        <v>4590</v>
      </c>
      <c r="B5445" t="s">
        <v>4591</v>
      </c>
      <c r="C5445">
        <v>5</v>
      </c>
      <c r="D5445">
        <v>-43.917000000000002</v>
      </c>
      <c r="E5445" t="s">
        <v>4594</v>
      </c>
      <c r="F5445" t="s">
        <v>4621</v>
      </c>
      <c r="G5445" s="4">
        <v>1</v>
      </c>
      <c r="H5445" t="s">
        <v>4973</v>
      </c>
    </row>
    <row r="5446" spans="1:8" x14ac:dyDescent="0.35">
      <c r="A5446" t="s">
        <v>4590</v>
      </c>
      <c r="B5446" t="s">
        <v>4591</v>
      </c>
      <c r="C5446">
        <v>5</v>
      </c>
      <c r="D5446">
        <v>-42.710999999999999</v>
      </c>
      <c r="E5446" t="s">
        <v>4596</v>
      </c>
      <c r="F5446" t="s">
        <v>4603</v>
      </c>
      <c r="G5446" s="4">
        <v>1</v>
      </c>
      <c r="H5446" t="s">
        <v>4974</v>
      </c>
    </row>
    <row r="5447" spans="1:8" x14ac:dyDescent="0.35">
      <c r="A5447" t="s">
        <v>4590</v>
      </c>
      <c r="B5447" t="s">
        <v>4591</v>
      </c>
      <c r="C5447">
        <v>5</v>
      </c>
      <c r="D5447">
        <v>-40.603999999999999</v>
      </c>
      <c r="E5447" t="s">
        <v>4592</v>
      </c>
      <c r="F5447" t="s">
        <v>4617</v>
      </c>
      <c r="G5447" s="4">
        <v>2</v>
      </c>
      <c r="H5447" t="s">
        <v>4975</v>
      </c>
    </row>
    <row r="5448" spans="1:8" x14ac:dyDescent="0.35">
      <c r="A5448" t="s">
        <v>4590</v>
      </c>
      <c r="B5448" t="s">
        <v>4591</v>
      </c>
      <c r="C5448">
        <v>5</v>
      </c>
      <c r="D5448">
        <v>-40.457999999999998</v>
      </c>
      <c r="E5448" t="s">
        <v>4596</v>
      </c>
      <c r="F5448" t="s">
        <v>4601</v>
      </c>
      <c r="G5448" s="4">
        <v>4</v>
      </c>
      <c r="H5448" t="s">
        <v>4976</v>
      </c>
    </row>
    <row r="5449" spans="1:8" x14ac:dyDescent="0.35">
      <c r="A5449" t="s">
        <v>4590</v>
      </c>
      <c r="B5449" t="s">
        <v>4591</v>
      </c>
      <c r="C5449">
        <v>5</v>
      </c>
      <c r="D5449">
        <v>-38.344000000000001</v>
      </c>
      <c r="E5449" t="s">
        <v>4596</v>
      </c>
      <c r="F5449" t="s">
        <v>4597</v>
      </c>
      <c r="G5449" s="4">
        <v>3</v>
      </c>
      <c r="H5449" t="s">
        <v>4977</v>
      </c>
    </row>
    <row r="5450" spans="1:8" x14ac:dyDescent="0.35">
      <c r="A5450" t="s">
        <v>4590</v>
      </c>
      <c r="B5450" t="s">
        <v>4591</v>
      </c>
      <c r="C5450">
        <v>5</v>
      </c>
      <c r="D5450">
        <v>-36.869999999999997</v>
      </c>
      <c r="E5450" t="s">
        <v>4596</v>
      </c>
      <c r="F5450" t="s">
        <v>4601</v>
      </c>
      <c r="G5450" s="4">
        <v>4</v>
      </c>
      <c r="H5450" t="s">
        <v>1310</v>
      </c>
    </row>
    <row r="5451" spans="1:8" x14ac:dyDescent="0.35">
      <c r="A5451" t="s">
        <v>4590</v>
      </c>
      <c r="B5451" t="s">
        <v>4591</v>
      </c>
      <c r="C5451">
        <v>5</v>
      </c>
      <c r="D5451">
        <v>-33.970999999999997</v>
      </c>
      <c r="E5451" t="s">
        <v>4592</v>
      </c>
      <c r="F5451" t="s">
        <v>4593</v>
      </c>
      <c r="G5451" s="4">
        <v>1</v>
      </c>
      <c r="H5451" t="s">
        <v>4978</v>
      </c>
    </row>
    <row r="5452" spans="1:8" x14ac:dyDescent="0.35">
      <c r="A5452" t="s">
        <v>4590</v>
      </c>
      <c r="B5452" t="s">
        <v>4591</v>
      </c>
      <c r="C5452">
        <v>5</v>
      </c>
      <c r="D5452">
        <v>-33.819000000000003</v>
      </c>
      <c r="E5452" t="s">
        <v>4592</v>
      </c>
      <c r="F5452" t="s">
        <v>4625</v>
      </c>
      <c r="G5452" s="4">
        <v>4</v>
      </c>
      <c r="H5452" t="s">
        <v>4979</v>
      </c>
    </row>
    <row r="5453" spans="1:8" x14ac:dyDescent="0.35">
      <c r="A5453" t="s">
        <v>4590</v>
      </c>
      <c r="B5453" t="s">
        <v>4591</v>
      </c>
      <c r="C5453">
        <v>5</v>
      </c>
      <c r="D5453">
        <v>-32.005000000000003</v>
      </c>
      <c r="E5453" t="s">
        <v>4596</v>
      </c>
      <c r="F5453" t="s">
        <v>4601</v>
      </c>
      <c r="G5453" s="4">
        <v>4</v>
      </c>
      <c r="H5453" t="s">
        <v>4980</v>
      </c>
    </row>
    <row r="5454" spans="1:8" x14ac:dyDescent="0.35">
      <c r="A5454" t="s">
        <v>4590</v>
      </c>
      <c r="B5454" t="s">
        <v>4591</v>
      </c>
      <c r="C5454">
        <v>5</v>
      </c>
      <c r="D5454">
        <v>-31.664000000000001</v>
      </c>
      <c r="E5454" t="s">
        <v>4596</v>
      </c>
      <c r="F5454" t="s">
        <v>4603</v>
      </c>
      <c r="G5454" s="4">
        <v>1</v>
      </c>
      <c r="H5454" t="s">
        <v>55</v>
      </c>
    </row>
    <row r="5455" spans="1:8" x14ac:dyDescent="0.35">
      <c r="A5455" t="s">
        <v>4590</v>
      </c>
      <c r="B5455" t="s">
        <v>4591</v>
      </c>
      <c r="C5455">
        <v>5</v>
      </c>
      <c r="D5455">
        <v>-31.18</v>
      </c>
      <c r="E5455" t="s">
        <v>4592</v>
      </c>
      <c r="F5455" t="s">
        <v>4617</v>
      </c>
      <c r="G5455" s="4">
        <v>2</v>
      </c>
      <c r="H5455" t="s">
        <v>1209</v>
      </c>
    </row>
    <row r="5456" spans="1:8" x14ac:dyDescent="0.35">
      <c r="A5456" t="s">
        <v>4590</v>
      </c>
      <c r="B5456" t="s">
        <v>4591</v>
      </c>
      <c r="C5456">
        <v>5</v>
      </c>
      <c r="D5456">
        <v>-29.616</v>
      </c>
      <c r="E5456" t="s">
        <v>4596</v>
      </c>
      <c r="F5456" t="s">
        <v>4597</v>
      </c>
      <c r="G5456" s="4">
        <v>3</v>
      </c>
      <c r="H5456" t="s">
        <v>4981</v>
      </c>
    </row>
    <row r="5457" spans="1:8" x14ac:dyDescent="0.35">
      <c r="A5457" t="s">
        <v>4590</v>
      </c>
      <c r="B5457" t="s">
        <v>4591</v>
      </c>
      <c r="C5457">
        <v>5</v>
      </c>
      <c r="D5457">
        <v>-27.636999999999901</v>
      </c>
      <c r="E5457" t="s">
        <v>4596</v>
      </c>
      <c r="F5457" t="s">
        <v>4601</v>
      </c>
      <c r="G5457" s="4">
        <v>4</v>
      </c>
      <c r="H5457" t="s">
        <v>4982</v>
      </c>
    </row>
    <row r="5458" spans="1:8" x14ac:dyDescent="0.35">
      <c r="A5458" t="s">
        <v>4590</v>
      </c>
      <c r="B5458" t="s">
        <v>4591</v>
      </c>
      <c r="C5458">
        <v>5</v>
      </c>
      <c r="D5458">
        <v>-26.815000000000001</v>
      </c>
      <c r="E5458" t="s">
        <v>4592</v>
      </c>
      <c r="F5458" t="s">
        <v>4593</v>
      </c>
      <c r="G5458" s="4">
        <v>1</v>
      </c>
      <c r="H5458" t="s">
        <v>2116</v>
      </c>
    </row>
    <row r="5459" spans="1:8" x14ac:dyDescent="0.35">
      <c r="A5459" t="s">
        <v>4590</v>
      </c>
      <c r="B5459" t="s">
        <v>4591</v>
      </c>
      <c r="C5459">
        <v>5</v>
      </c>
      <c r="D5459">
        <v>-26.026999999999902</v>
      </c>
      <c r="E5459" t="s">
        <v>4592</v>
      </c>
      <c r="F5459" t="s">
        <v>4617</v>
      </c>
      <c r="G5459" s="4">
        <v>2</v>
      </c>
      <c r="H5459" t="s">
        <v>4983</v>
      </c>
    </row>
    <row r="5460" spans="1:8" x14ac:dyDescent="0.35">
      <c r="A5460" t="s">
        <v>4590</v>
      </c>
      <c r="B5460" t="s">
        <v>4591</v>
      </c>
      <c r="C5460">
        <v>5</v>
      </c>
      <c r="D5460">
        <v>-24.605</v>
      </c>
      <c r="E5460" t="s">
        <v>4594</v>
      </c>
      <c r="F5460" t="s">
        <v>4595</v>
      </c>
      <c r="G5460" s="4">
        <v>3</v>
      </c>
      <c r="H5460" t="s">
        <v>4984</v>
      </c>
    </row>
    <row r="5461" spans="1:8" x14ac:dyDescent="0.35">
      <c r="A5461" t="s">
        <v>4590</v>
      </c>
      <c r="B5461" t="s">
        <v>4591</v>
      </c>
      <c r="C5461">
        <v>5</v>
      </c>
      <c r="D5461">
        <v>-24.263000000000002</v>
      </c>
      <c r="E5461" t="s">
        <v>4596</v>
      </c>
      <c r="F5461" t="s">
        <v>4606</v>
      </c>
      <c r="G5461" s="4">
        <v>2</v>
      </c>
      <c r="H5461" t="s">
        <v>4985</v>
      </c>
    </row>
    <row r="5462" spans="1:8" x14ac:dyDescent="0.35">
      <c r="A5462" t="s">
        <v>4590</v>
      </c>
      <c r="B5462" t="s">
        <v>4591</v>
      </c>
      <c r="C5462">
        <v>5</v>
      </c>
      <c r="D5462">
        <v>-24.238</v>
      </c>
      <c r="E5462" t="s">
        <v>4592</v>
      </c>
      <c r="F5462" t="s">
        <v>4613</v>
      </c>
      <c r="G5462" s="4">
        <v>3</v>
      </c>
      <c r="H5462" t="s">
        <v>4986</v>
      </c>
    </row>
    <row r="5463" spans="1:8" x14ac:dyDescent="0.35">
      <c r="A5463" t="s">
        <v>4590</v>
      </c>
      <c r="B5463" t="s">
        <v>4591</v>
      </c>
      <c r="C5463">
        <v>5</v>
      </c>
      <c r="D5463">
        <v>-23.529</v>
      </c>
      <c r="E5463" t="s">
        <v>4596</v>
      </c>
      <c r="F5463" t="s">
        <v>4601</v>
      </c>
      <c r="G5463" s="4">
        <v>4</v>
      </c>
      <c r="H5463" t="s">
        <v>4987</v>
      </c>
    </row>
    <row r="5464" spans="1:8" x14ac:dyDescent="0.35">
      <c r="A5464" t="s">
        <v>4590</v>
      </c>
      <c r="B5464" t="s">
        <v>4591</v>
      </c>
      <c r="C5464">
        <v>5</v>
      </c>
      <c r="D5464">
        <v>-22.994</v>
      </c>
      <c r="E5464" t="s">
        <v>4596</v>
      </c>
      <c r="F5464" t="s">
        <v>4597</v>
      </c>
      <c r="G5464" s="4">
        <v>3</v>
      </c>
      <c r="H5464" t="s">
        <v>4988</v>
      </c>
    </row>
    <row r="5465" spans="1:8" x14ac:dyDescent="0.35">
      <c r="A5465" t="s">
        <v>4590</v>
      </c>
      <c r="B5465" t="s">
        <v>4591</v>
      </c>
      <c r="C5465">
        <v>5</v>
      </c>
      <c r="D5465">
        <v>62.573</v>
      </c>
      <c r="E5465" t="s">
        <v>4596</v>
      </c>
      <c r="F5465" t="s">
        <v>4597</v>
      </c>
      <c r="G5465" s="4">
        <v>3</v>
      </c>
      <c r="H5465" t="s">
        <v>4989</v>
      </c>
    </row>
    <row r="5466" spans="1:8" x14ac:dyDescent="0.35">
      <c r="A5466" t="s">
        <v>4590</v>
      </c>
      <c r="B5466" t="s">
        <v>4591</v>
      </c>
      <c r="C5466">
        <v>5</v>
      </c>
      <c r="D5466">
        <v>68.102000000000004</v>
      </c>
      <c r="E5466" t="s">
        <v>4596</v>
      </c>
      <c r="F5466" t="s">
        <v>4597</v>
      </c>
      <c r="G5466" s="4">
        <v>3</v>
      </c>
      <c r="H5466" t="s">
        <v>4990</v>
      </c>
    </row>
    <row r="5467" spans="1:8" x14ac:dyDescent="0.35">
      <c r="A5467" t="s">
        <v>4590</v>
      </c>
      <c r="B5467" t="s">
        <v>4591</v>
      </c>
      <c r="C5467">
        <v>5</v>
      </c>
      <c r="D5467">
        <v>82.637999999999906</v>
      </c>
      <c r="E5467" t="s">
        <v>4596</v>
      </c>
      <c r="F5467" t="s">
        <v>4606</v>
      </c>
      <c r="G5467" s="4">
        <v>2</v>
      </c>
      <c r="H5467" t="s">
        <v>4991</v>
      </c>
    </row>
    <row r="5468" spans="1:8" x14ac:dyDescent="0.35">
      <c r="A5468" t="s">
        <v>4590</v>
      </c>
      <c r="B5468" t="s">
        <v>4591</v>
      </c>
      <c r="C5468">
        <v>5</v>
      </c>
      <c r="D5468">
        <v>106.71799999999899</v>
      </c>
      <c r="E5468" t="s">
        <v>4596</v>
      </c>
      <c r="F5468" t="s">
        <v>4603</v>
      </c>
      <c r="G5468" s="4">
        <v>1</v>
      </c>
      <c r="H5468" t="s">
        <v>4992</v>
      </c>
    </row>
    <row r="5469" spans="1:8" x14ac:dyDescent="0.35">
      <c r="A5469" t="s">
        <v>4590</v>
      </c>
      <c r="B5469" t="s">
        <v>4591</v>
      </c>
      <c r="C5469">
        <v>5</v>
      </c>
      <c r="D5469">
        <v>118.206</v>
      </c>
      <c r="E5469" t="s">
        <v>4596</v>
      </c>
      <c r="F5469" t="s">
        <v>4597</v>
      </c>
      <c r="G5469" s="4">
        <v>3</v>
      </c>
      <c r="H5469" t="s">
        <v>4993</v>
      </c>
    </row>
    <row r="5470" spans="1:8" x14ac:dyDescent="0.35">
      <c r="A5470" t="s">
        <v>4590</v>
      </c>
      <c r="B5470" t="s">
        <v>4591</v>
      </c>
      <c r="C5470">
        <v>5</v>
      </c>
      <c r="D5470">
        <v>120.502</v>
      </c>
      <c r="E5470" t="s">
        <v>4596</v>
      </c>
      <c r="F5470" t="s">
        <v>4606</v>
      </c>
      <c r="G5470" s="4">
        <v>2</v>
      </c>
      <c r="H5470" t="s">
        <v>4994</v>
      </c>
    </row>
    <row r="5471" spans="1:8" x14ac:dyDescent="0.35">
      <c r="A5471" t="s">
        <v>4590</v>
      </c>
      <c r="B5471" t="s">
        <v>4591</v>
      </c>
      <c r="C5471">
        <v>5</v>
      </c>
      <c r="D5471">
        <v>123.622</v>
      </c>
      <c r="E5471" t="s">
        <v>4596</v>
      </c>
      <c r="F5471" t="s">
        <v>4603</v>
      </c>
      <c r="G5471" s="4">
        <v>1</v>
      </c>
      <c r="H5471" t="s">
        <v>4995</v>
      </c>
    </row>
    <row r="5472" spans="1:8" x14ac:dyDescent="0.35">
      <c r="A5472" t="s">
        <v>4590</v>
      </c>
      <c r="B5472" t="s">
        <v>4591</v>
      </c>
      <c r="C5472">
        <v>5</v>
      </c>
      <c r="D5472">
        <v>137.095</v>
      </c>
      <c r="E5472" t="s">
        <v>4596</v>
      </c>
      <c r="F5472" t="s">
        <v>4601</v>
      </c>
      <c r="G5472" s="4">
        <v>4</v>
      </c>
      <c r="H5472" t="s">
        <v>4996</v>
      </c>
    </row>
    <row r="5473" spans="1:8" x14ac:dyDescent="0.35">
      <c r="A5473" t="s">
        <v>4590</v>
      </c>
      <c r="B5473" t="s">
        <v>4591</v>
      </c>
      <c r="C5473">
        <v>5</v>
      </c>
      <c r="D5473">
        <v>179.67699999999999</v>
      </c>
      <c r="E5473" t="s">
        <v>4592</v>
      </c>
      <c r="F5473" t="s">
        <v>4593</v>
      </c>
      <c r="G5473" s="4">
        <v>1</v>
      </c>
      <c r="H5473" t="s">
        <v>4997</v>
      </c>
    </row>
    <row r="5474" spans="1:8" x14ac:dyDescent="0.35">
      <c r="A5474" t="s">
        <v>4590</v>
      </c>
      <c r="B5474" t="s">
        <v>4591</v>
      </c>
      <c r="C5474">
        <v>5</v>
      </c>
      <c r="D5474">
        <v>186.15</v>
      </c>
      <c r="E5474" t="s">
        <v>4596</v>
      </c>
      <c r="F5474" t="s">
        <v>4603</v>
      </c>
      <c r="G5474" s="4">
        <v>1</v>
      </c>
      <c r="H5474" t="s">
        <v>4998</v>
      </c>
    </row>
    <row r="5475" spans="1:8" x14ac:dyDescent="0.35">
      <c r="A5475" t="s">
        <v>4590</v>
      </c>
      <c r="B5475" t="s">
        <v>4591</v>
      </c>
      <c r="C5475">
        <v>5</v>
      </c>
      <c r="D5475">
        <v>191.733</v>
      </c>
      <c r="E5475" t="s">
        <v>4596</v>
      </c>
      <c r="F5475" t="s">
        <v>4597</v>
      </c>
      <c r="G5475" s="4">
        <v>3</v>
      </c>
      <c r="H5475" t="s">
        <v>4703</v>
      </c>
    </row>
    <row r="5476" spans="1:8" x14ac:dyDescent="0.35">
      <c r="A5476" t="s">
        <v>4590</v>
      </c>
      <c r="B5476" t="s">
        <v>4591</v>
      </c>
      <c r="C5476">
        <v>5</v>
      </c>
      <c r="D5476">
        <v>192.26400000000001</v>
      </c>
      <c r="E5476" t="s">
        <v>4596</v>
      </c>
      <c r="F5476" t="s">
        <v>4603</v>
      </c>
      <c r="G5476" s="4">
        <v>1</v>
      </c>
      <c r="H5476" t="s">
        <v>4999</v>
      </c>
    </row>
    <row r="5477" spans="1:8" x14ac:dyDescent="0.35">
      <c r="A5477" t="s">
        <v>4590</v>
      </c>
      <c r="B5477" t="s">
        <v>4591</v>
      </c>
      <c r="C5477">
        <v>5</v>
      </c>
      <c r="D5477">
        <v>220.36500000000001</v>
      </c>
      <c r="E5477" t="s">
        <v>4596</v>
      </c>
      <c r="F5477" t="s">
        <v>4597</v>
      </c>
      <c r="G5477" s="4">
        <v>3</v>
      </c>
      <c r="H5477" t="s">
        <v>5000</v>
      </c>
    </row>
    <row r="5478" spans="1:8" x14ac:dyDescent="0.35">
      <c r="A5478" t="s">
        <v>4590</v>
      </c>
      <c r="B5478" t="s">
        <v>4591</v>
      </c>
      <c r="C5478">
        <v>5</v>
      </c>
      <c r="D5478">
        <v>227.38099999999901</v>
      </c>
      <c r="E5478" t="s">
        <v>4596</v>
      </c>
      <c r="F5478" t="s">
        <v>4597</v>
      </c>
      <c r="G5478" s="4">
        <v>3</v>
      </c>
      <c r="H5478" t="s">
        <v>5001</v>
      </c>
    </row>
    <row r="5479" spans="1:8" x14ac:dyDescent="0.35">
      <c r="A5479" t="s">
        <v>4590</v>
      </c>
      <c r="B5479" t="s">
        <v>4591</v>
      </c>
      <c r="C5479">
        <v>5</v>
      </c>
      <c r="D5479">
        <v>235.733</v>
      </c>
      <c r="E5479" t="s">
        <v>4596</v>
      </c>
      <c r="F5479" t="s">
        <v>4597</v>
      </c>
      <c r="G5479" s="4">
        <v>3</v>
      </c>
      <c r="H5479" t="s">
        <v>5002</v>
      </c>
    </row>
    <row r="5480" spans="1:8" x14ac:dyDescent="0.35">
      <c r="A5480" t="s">
        <v>4590</v>
      </c>
      <c r="B5480" t="s">
        <v>4591</v>
      </c>
      <c r="C5480">
        <v>5</v>
      </c>
      <c r="D5480">
        <v>237.25299999999999</v>
      </c>
      <c r="E5480" t="s">
        <v>4596</v>
      </c>
      <c r="F5480" t="s">
        <v>4603</v>
      </c>
      <c r="G5480" s="4">
        <v>1</v>
      </c>
      <c r="H5480" t="s">
        <v>5003</v>
      </c>
    </row>
    <row r="5481" spans="1:8" x14ac:dyDescent="0.35">
      <c r="A5481" t="s">
        <v>4590</v>
      </c>
      <c r="B5481" t="s">
        <v>4591</v>
      </c>
      <c r="C5481">
        <v>6</v>
      </c>
      <c r="D5481">
        <v>-380.94499999999999</v>
      </c>
      <c r="E5481" t="s">
        <v>4592</v>
      </c>
      <c r="F5481" t="s">
        <v>4617</v>
      </c>
      <c r="G5481" s="4">
        <v>2</v>
      </c>
      <c r="H5481" t="s">
        <v>999</v>
      </c>
    </row>
    <row r="5482" spans="1:8" x14ac:dyDescent="0.35">
      <c r="A5482" t="s">
        <v>4590</v>
      </c>
      <c r="B5482" t="s">
        <v>4591</v>
      </c>
      <c r="C5482">
        <v>6</v>
      </c>
      <c r="D5482">
        <v>-379.19099999999997</v>
      </c>
      <c r="E5482" t="s">
        <v>4592</v>
      </c>
      <c r="F5482" t="s">
        <v>4617</v>
      </c>
      <c r="G5482" s="4">
        <v>2</v>
      </c>
      <c r="H5482" t="s">
        <v>76</v>
      </c>
    </row>
    <row r="5483" spans="1:8" x14ac:dyDescent="0.35">
      <c r="A5483" t="s">
        <v>4590</v>
      </c>
      <c r="B5483" t="s">
        <v>4591</v>
      </c>
      <c r="C5483">
        <v>6</v>
      </c>
      <c r="D5483">
        <v>-377.32400000000001</v>
      </c>
      <c r="E5483" t="s">
        <v>4596</v>
      </c>
      <c r="F5483" t="s">
        <v>4606</v>
      </c>
      <c r="G5483" s="4">
        <v>2</v>
      </c>
      <c r="H5483" t="s">
        <v>5004</v>
      </c>
    </row>
    <row r="5484" spans="1:8" x14ac:dyDescent="0.35">
      <c r="A5484" t="s">
        <v>4590</v>
      </c>
      <c r="B5484" t="s">
        <v>4591</v>
      </c>
      <c r="C5484">
        <v>6</v>
      </c>
      <c r="D5484">
        <v>-377.221</v>
      </c>
      <c r="E5484" t="s">
        <v>4596</v>
      </c>
      <c r="F5484" t="s">
        <v>4601</v>
      </c>
      <c r="G5484" s="4">
        <v>4</v>
      </c>
      <c r="H5484" t="s">
        <v>5005</v>
      </c>
    </row>
    <row r="5485" spans="1:8" x14ac:dyDescent="0.35">
      <c r="A5485" t="s">
        <v>4590</v>
      </c>
      <c r="B5485" t="s">
        <v>4591</v>
      </c>
      <c r="C5485">
        <v>6</v>
      </c>
      <c r="D5485">
        <v>-375.58099999999899</v>
      </c>
      <c r="E5485" t="s">
        <v>4592</v>
      </c>
      <c r="F5485" t="s">
        <v>4593</v>
      </c>
      <c r="G5485" s="4">
        <v>1</v>
      </c>
      <c r="H5485" t="s">
        <v>5006</v>
      </c>
    </row>
    <row r="5486" spans="1:8" x14ac:dyDescent="0.35">
      <c r="A5486" t="s">
        <v>4590</v>
      </c>
      <c r="B5486" t="s">
        <v>4591</v>
      </c>
      <c r="C5486">
        <v>6</v>
      </c>
      <c r="D5486">
        <v>-373.87599999999998</v>
      </c>
      <c r="E5486" t="s">
        <v>4592</v>
      </c>
      <c r="F5486" t="s">
        <v>4613</v>
      </c>
      <c r="G5486" s="4">
        <v>3</v>
      </c>
      <c r="H5486" t="s">
        <v>5007</v>
      </c>
    </row>
    <row r="5487" spans="1:8" x14ac:dyDescent="0.35">
      <c r="A5487" t="s">
        <v>4590</v>
      </c>
      <c r="B5487" t="s">
        <v>4591</v>
      </c>
      <c r="C5487">
        <v>6</v>
      </c>
      <c r="D5487">
        <v>-373.72699999999998</v>
      </c>
      <c r="E5487" t="s">
        <v>4596</v>
      </c>
      <c r="F5487" t="s">
        <v>4603</v>
      </c>
      <c r="G5487" s="4">
        <v>1</v>
      </c>
      <c r="H5487" t="s">
        <v>5008</v>
      </c>
    </row>
    <row r="5488" spans="1:8" x14ac:dyDescent="0.35">
      <c r="A5488" t="s">
        <v>4590</v>
      </c>
      <c r="B5488" t="s">
        <v>4591</v>
      </c>
      <c r="C5488">
        <v>6</v>
      </c>
      <c r="D5488">
        <v>-372.18699999999899</v>
      </c>
      <c r="E5488" t="s">
        <v>4596</v>
      </c>
      <c r="F5488" t="s">
        <v>4597</v>
      </c>
      <c r="G5488" s="4">
        <v>3</v>
      </c>
      <c r="H5488" t="s">
        <v>5009</v>
      </c>
    </row>
    <row r="5489" spans="1:8" x14ac:dyDescent="0.35">
      <c r="A5489" t="s">
        <v>4590</v>
      </c>
      <c r="B5489" t="s">
        <v>4591</v>
      </c>
      <c r="C5489">
        <v>6</v>
      </c>
      <c r="D5489">
        <v>-372.16199999999998</v>
      </c>
      <c r="E5489" t="s">
        <v>4596</v>
      </c>
      <c r="F5489" t="s">
        <v>4603</v>
      </c>
      <c r="G5489" s="4">
        <v>1</v>
      </c>
      <c r="H5489" t="s">
        <v>4176</v>
      </c>
    </row>
    <row r="5490" spans="1:8" x14ac:dyDescent="0.35">
      <c r="A5490" t="s">
        <v>4590</v>
      </c>
      <c r="B5490" t="s">
        <v>4591</v>
      </c>
      <c r="C5490">
        <v>6</v>
      </c>
      <c r="D5490">
        <v>-372.02</v>
      </c>
      <c r="E5490" t="s">
        <v>4592</v>
      </c>
      <c r="F5490" t="s">
        <v>4617</v>
      </c>
      <c r="G5490" s="4">
        <v>2</v>
      </c>
      <c r="H5490" t="s">
        <v>5010</v>
      </c>
    </row>
    <row r="5491" spans="1:8" x14ac:dyDescent="0.35">
      <c r="A5491" t="s">
        <v>4590</v>
      </c>
      <c r="B5491" t="s">
        <v>4591</v>
      </c>
      <c r="C5491">
        <v>6</v>
      </c>
      <c r="D5491">
        <v>-370.38099999999997</v>
      </c>
      <c r="E5491" t="s">
        <v>4592</v>
      </c>
      <c r="F5491" t="s">
        <v>4593</v>
      </c>
      <c r="G5491" s="4">
        <v>1</v>
      </c>
      <c r="H5491" t="s">
        <v>5011</v>
      </c>
    </row>
    <row r="5492" spans="1:8" x14ac:dyDescent="0.35">
      <c r="A5492" t="s">
        <v>4590</v>
      </c>
      <c r="B5492" t="s">
        <v>4591</v>
      </c>
      <c r="C5492">
        <v>6</v>
      </c>
      <c r="D5492">
        <v>-370.18</v>
      </c>
      <c r="E5492" t="s">
        <v>4596</v>
      </c>
      <c r="F5492" t="s">
        <v>4601</v>
      </c>
      <c r="G5492" s="4">
        <v>4</v>
      </c>
      <c r="H5492" t="s">
        <v>5012</v>
      </c>
    </row>
    <row r="5493" spans="1:8" x14ac:dyDescent="0.35">
      <c r="A5493" t="s">
        <v>4590</v>
      </c>
      <c r="B5493" t="s">
        <v>4591</v>
      </c>
      <c r="C5493">
        <v>6</v>
      </c>
      <c r="D5493">
        <v>-368.25699999999898</v>
      </c>
      <c r="E5493" t="s">
        <v>4594</v>
      </c>
      <c r="F5493" t="s">
        <v>4604</v>
      </c>
      <c r="G5493" s="4">
        <v>2</v>
      </c>
      <c r="H5493" t="s">
        <v>5013</v>
      </c>
    </row>
    <row r="5494" spans="1:8" x14ac:dyDescent="0.35">
      <c r="A5494" t="s">
        <v>4590</v>
      </c>
      <c r="B5494" t="s">
        <v>4591</v>
      </c>
      <c r="C5494">
        <v>6</v>
      </c>
      <c r="D5494">
        <v>-366.09199999999998</v>
      </c>
      <c r="E5494" t="s">
        <v>4596</v>
      </c>
      <c r="F5494" t="s">
        <v>4597</v>
      </c>
      <c r="G5494" s="4">
        <v>3</v>
      </c>
      <c r="H5494" t="s">
        <v>5014</v>
      </c>
    </row>
    <row r="5495" spans="1:8" x14ac:dyDescent="0.35">
      <c r="A5495" t="s">
        <v>4590</v>
      </c>
      <c r="B5495" t="s">
        <v>4591</v>
      </c>
      <c r="C5495">
        <v>6</v>
      </c>
      <c r="D5495">
        <v>-362.904</v>
      </c>
      <c r="E5495" t="s">
        <v>4592</v>
      </c>
      <c r="F5495" t="s">
        <v>4593</v>
      </c>
      <c r="G5495" s="4">
        <v>1</v>
      </c>
      <c r="H5495" t="s">
        <v>5015</v>
      </c>
    </row>
    <row r="5496" spans="1:8" x14ac:dyDescent="0.35">
      <c r="A5496" t="s">
        <v>4590</v>
      </c>
      <c r="B5496" t="s">
        <v>4591</v>
      </c>
      <c r="C5496">
        <v>6</v>
      </c>
      <c r="D5496">
        <v>-360.78899999999999</v>
      </c>
      <c r="E5496" t="s">
        <v>4592</v>
      </c>
      <c r="F5496" t="s">
        <v>4617</v>
      </c>
      <c r="G5496" s="4">
        <v>2</v>
      </c>
      <c r="H5496" t="s">
        <v>5016</v>
      </c>
    </row>
    <row r="5497" spans="1:8" x14ac:dyDescent="0.35">
      <c r="A5497" t="s">
        <v>4590</v>
      </c>
      <c r="B5497" t="s">
        <v>4591</v>
      </c>
      <c r="C5497">
        <v>6</v>
      </c>
      <c r="D5497">
        <v>-360.27600000000001</v>
      </c>
      <c r="E5497" t="s">
        <v>4592</v>
      </c>
      <c r="F5497" t="s">
        <v>4613</v>
      </c>
      <c r="G5497" s="4">
        <v>3</v>
      </c>
      <c r="H5497" t="s">
        <v>5017</v>
      </c>
    </row>
    <row r="5498" spans="1:8" x14ac:dyDescent="0.35">
      <c r="A5498" t="s">
        <v>4590</v>
      </c>
      <c r="B5498" t="s">
        <v>4591</v>
      </c>
      <c r="C5498">
        <v>6</v>
      </c>
      <c r="D5498">
        <v>-360.16199999999998</v>
      </c>
      <c r="E5498" t="s">
        <v>4594</v>
      </c>
      <c r="F5498" t="s">
        <v>4595</v>
      </c>
      <c r="G5498" s="4">
        <v>3</v>
      </c>
      <c r="H5498" t="s">
        <v>5018</v>
      </c>
    </row>
    <row r="5499" spans="1:8" x14ac:dyDescent="0.35">
      <c r="A5499" t="s">
        <v>4590</v>
      </c>
      <c r="B5499" t="s">
        <v>4591</v>
      </c>
      <c r="C5499">
        <v>6</v>
      </c>
      <c r="D5499">
        <v>-359.89800000000002</v>
      </c>
      <c r="E5499" t="s">
        <v>4596</v>
      </c>
      <c r="F5499" t="s">
        <v>4606</v>
      </c>
      <c r="G5499" s="4">
        <v>2</v>
      </c>
      <c r="H5499" t="s">
        <v>5019</v>
      </c>
    </row>
    <row r="5500" spans="1:8" x14ac:dyDescent="0.35">
      <c r="A5500" t="s">
        <v>4590</v>
      </c>
      <c r="B5500" t="s">
        <v>4591</v>
      </c>
      <c r="C5500">
        <v>6</v>
      </c>
      <c r="D5500">
        <v>-356.81599999999997</v>
      </c>
      <c r="E5500" t="s">
        <v>4596</v>
      </c>
      <c r="F5500" t="s">
        <v>4597</v>
      </c>
      <c r="G5500" s="4">
        <v>3</v>
      </c>
      <c r="H5500" t="s">
        <v>5020</v>
      </c>
    </row>
    <row r="5501" spans="1:8" x14ac:dyDescent="0.35">
      <c r="A5501" t="s">
        <v>4590</v>
      </c>
      <c r="B5501" t="s">
        <v>4591</v>
      </c>
      <c r="C5501">
        <v>6</v>
      </c>
      <c r="D5501">
        <v>-356.80799999999999</v>
      </c>
      <c r="E5501" t="s">
        <v>4592</v>
      </c>
      <c r="F5501" t="s">
        <v>4625</v>
      </c>
      <c r="G5501" s="4">
        <v>4</v>
      </c>
      <c r="H5501" t="s">
        <v>5021</v>
      </c>
    </row>
    <row r="5502" spans="1:8" x14ac:dyDescent="0.35">
      <c r="A5502" t="s">
        <v>4590</v>
      </c>
      <c r="B5502" t="s">
        <v>4591</v>
      </c>
      <c r="C5502">
        <v>6</v>
      </c>
      <c r="D5502">
        <v>-354.981999999999</v>
      </c>
      <c r="E5502" t="s">
        <v>4596</v>
      </c>
      <c r="F5502" t="s">
        <v>4601</v>
      </c>
      <c r="G5502" s="4">
        <v>4</v>
      </c>
      <c r="H5502" t="s">
        <v>5022</v>
      </c>
    </row>
    <row r="5503" spans="1:8" x14ac:dyDescent="0.35">
      <c r="A5503" t="s">
        <v>4590</v>
      </c>
      <c r="B5503" t="s">
        <v>4591</v>
      </c>
      <c r="C5503">
        <v>6</v>
      </c>
      <c r="D5503">
        <v>-354.98099999999999</v>
      </c>
      <c r="E5503" t="s">
        <v>4592</v>
      </c>
      <c r="F5503" t="s">
        <v>4613</v>
      </c>
      <c r="G5503" s="4">
        <v>3</v>
      </c>
      <c r="H5503" t="s">
        <v>136</v>
      </c>
    </row>
    <row r="5504" spans="1:8" x14ac:dyDescent="0.35">
      <c r="A5504" t="s">
        <v>4590</v>
      </c>
      <c r="B5504" t="s">
        <v>4591</v>
      </c>
      <c r="C5504">
        <v>6</v>
      </c>
      <c r="D5504">
        <v>-354.048</v>
      </c>
      <c r="E5504" t="s">
        <v>4594</v>
      </c>
      <c r="F5504" t="s">
        <v>4604</v>
      </c>
      <c r="G5504" s="4">
        <v>2</v>
      </c>
      <c r="H5504" t="s">
        <v>5023</v>
      </c>
    </row>
    <row r="5505" spans="1:8" x14ac:dyDescent="0.35">
      <c r="A5505" t="s">
        <v>4590</v>
      </c>
      <c r="B5505" t="s">
        <v>4591</v>
      </c>
      <c r="C5505">
        <v>6</v>
      </c>
      <c r="D5505">
        <v>-351.47699999999998</v>
      </c>
      <c r="E5505" t="s">
        <v>4594</v>
      </c>
      <c r="F5505" t="s">
        <v>4595</v>
      </c>
      <c r="G5505" s="4">
        <v>3</v>
      </c>
      <c r="H5505" t="s">
        <v>5024</v>
      </c>
    </row>
    <row r="5506" spans="1:8" x14ac:dyDescent="0.35">
      <c r="A5506" t="s">
        <v>4590</v>
      </c>
      <c r="B5506" t="s">
        <v>4591</v>
      </c>
      <c r="C5506">
        <v>6</v>
      </c>
      <c r="D5506">
        <v>-350.755</v>
      </c>
      <c r="E5506" t="s">
        <v>4596</v>
      </c>
      <c r="F5506" t="s">
        <v>4597</v>
      </c>
      <c r="G5506" s="4">
        <v>3</v>
      </c>
      <c r="H5506" t="s">
        <v>5025</v>
      </c>
    </row>
    <row r="5507" spans="1:8" x14ac:dyDescent="0.35">
      <c r="A5507" t="s">
        <v>4590</v>
      </c>
      <c r="B5507" t="s">
        <v>4591</v>
      </c>
      <c r="C5507">
        <v>6</v>
      </c>
      <c r="D5507">
        <v>-350.695999999999</v>
      </c>
      <c r="E5507" t="s">
        <v>4592</v>
      </c>
      <c r="F5507" t="s">
        <v>4617</v>
      </c>
      <c r="G5507" s="4">
        <v>2</v>
      </c>
      <c r="H5507" t="s">
        <v>5026</v>
      </c>
    </row>
    <row r="5508" spans="1:8" x14ac:dyDescent="0.35">
      <c r="A5508" t="s">
        <v>4590</v>
      </c>
      <c r="B5508" t="s">
        <v>4591</v>
      </c>
      <c r="C5508">
        <v>6</v>
      </c>
      <c r="D5508">
        <v>-349.07400000000001</v>
      </c>
      <c r="E5508" t="s">
        <v>4592</v>
      </c>
      <c r="F5508" t="s">
        <v>4593</v>
      </c>
      <c r="G5508" s="4">
        <v>1</v>
      </c>
      <c r="H5508" t="s">
        <v>5027</v>
      </c>
    </row>
    <row r="5509" spans="1:8" x14ac:dyDescent="0.35">
      <c r="A5509" t="s">
        <v>4590</v>
      </c>
      <c r="B5509" t="s">
        <v>4591</v>
      </c>
      <c r="C5509">
        <v>6</v>
      </c>
      <c r="D5509">
        <v>-348.56699999999898</v>
      </c>
      <c r="E5509" t="s">
        <v>4596</v>
      </c>
      <c r="F5509" t="s">
        <v>4603</v>
      </c>
      <c r="G5509" s="4">
        <v>1</v>
      </c>
      <c r="H5509" t="s">
        <v>5028</v>
      </c>
    </row>
    <row r="5510" spans="1:8" x14ac:dyDescent="0.35">
      <c r="A5510" t="s">
        <v>4590</v>
      </c>
      <c r="B5510" t="s">
        <v>4591</v>
      </c>
      <c r="C5510">
        <v>6</v>
      </c>
      <c r="D5510">
        <v>-346.96800000000002</v>
      </c>
      <c r="E5510" t="s">
        <v>4594</v>
      </c>
      <c r="F5510" t="s">
        <v>4599</v>
      </c>
      <c r="G5510" s="4">
        <v>4</v>
      </c>
      <c r="H5510" t="s">
        <v>5029</v>
      </c>
    </row>
    <row r="5511" spans="1:8" x14ac:dyDescent="0.35">
      <c r="A5511" t="s">
        <v>4590</v>
      </c>
      <c r="B5511" t="s">
        <v>4591</v>
      </c>
      <c r="C5511">
        <v>6</v>
      </c>
      <c r="D5511">
        <v>-346.43</v>
      </c>
      <c r="E5511" t="s">
        <v>4592</v>
      </c>
      <c r="F5511" t="s">
        <v>4625</v>
      </c>
      <c r="G5511" s="4">
        <v>4</v>
      </c>
      <c r="H5511" t="s">
        <v>5030</v>
      </c>
    </row>
    <row r="5512" spans="1:8" x14ac:dyDescent="0.35">
      <c r="A5512" t="s">
        <v>4590</v>
      </c>
      <c r="B5512" t="s">
        <v>4591</v>
      </c>
      <c r="C5512">
        <v>6</v>
      </c>
      <c r="D5512">
        <v>-344.15899999999999</v>
      </c>
      <c r="E5512" t="s">
        <v>4592</v>
      </c>
      <c r="F5512" t="s">
        <v>4617</v>
      </c>
      <c r="G5512" s="4">
        <v>2</v>
      </c>
      <c r="H5512" t="s">
        <v>5031</v>
      </c>
    </row>
    <row r="5513" spans="1:8" x14ac:dyDescent="0.35">
      <c r="A5513" t="s">
        <v>4590</v>
      </c>
      <c r="B5513" t="s">
        <v>4591</v>
      </c>
      <c r="C5513">
        <v>6</v>
      </c>
      <c r="D5513">
        <v>-340.83199999999999</v>
      </c>
      <c r="E5513" t="s">
        <v>4596</v>
      </c>
      <c r="F5513" t="s">
        <v>4597</v>
      </c>
      <c r="G5513" s="4">
        <v>3</v>
      </c>
      <c r="H5513" t="s">
        <v>5032</v>
      </c>
    </row>
    <row r="5514" spans="1:8" x14ac:dyDescent="0.35">
      <c r="A5514" t="s">
        <v>4590</v>
      </c>
      <c r="B5514" t="s">
        <v>4591</v>
      </c>
      <c r="C5514">
        <v>6</v>
      </c>
      <c r="D5514">
        <v>-338.904</v>
      </c>
      <c r="E5514" t="s">
        <v>4592</v>
      </c>
      <c r="F5514" t="s">
        <v>4625</v>
      </c>
      <c r="G5514" s="4">
        <v>4</v>
      </c>
      <c r="H5514" t="s">
        <v>4605</v>
      </c>
    </row>
    <row r="5515" spans="1:8" x14ac:dyDescent="0.35">
      <c r="A5515" t="s">
        <v>4590</v>
      </c>
      <c r="B5515" t="s">
        <v>4591</v>
      </c>
      <c r="C5515">
        <v>6</v>
      </c>
      <c r="D5515">
        <v>-337.41300000000001</v>
      </c>
      <c r="E5515" t="s">
        <v>4592</v>
      </c>
      <c r="F5515" t="s">
        <v>4593</v>
      </c>
      <c r="G5515" s="4">
        <v>1</v>
      </c>
      <c r="H5515" t="s">
        <v>5033</v>
      </c>
    </row>
    <row r="5516" spans="1:8" x14ac:dyDescent="0.35">
      <c r="A5516" t="s">
        <v>4590</v>
      </c>
      <c r="B5516" t="s">
        <v>4591</v>
      </c>
      <c r="C5516">
        <v>6</v>
      </c>
      <c r="D5516">
        <v>-337.10599999999999</v>
      </c>
      <c r="E5516" t="s">
        <v>4594</v>
      </c>
      <c r="F5516" t="s">
        <v>4599</v>
      </c>
      <c r="G5516" s="4">
        <v>4</v>
      </c>
      <c r="H5516" t="s">
        <v>5034</v>
      </c>
    </row>
    <row r="5517" spans="1:8" x14ac:dyDescent="0.35">
      <c r="A5517" t="s">
        <v>4590</v>
      </c>
      <c r="B5517" t="s">
        <v>4591</v>
      </c>
      <c r="C5517">
        <v>6</v>
      </c>
      <c r="D5517">
        <v>-334.46</v>
      </c>
      <c r="E5517" t="s">
        <v>4592</v>
      </c>
      <c r="F5517" t="s">
        <v>4617</v>
      </c>
      <c r="G5517" s="4">
        <v>2</v>
      </c>
      <c r="H5517" t="s">
        <v>5035</v>
      </c>
    </row>
    <row r="5518" spans="1:8" x14ac:dyDescent="0.35">
      <c r="A5518" t="s">
        <v>4590</v>
      </c>
      <c r="B5518" t="s">
        <v>4591</v>
      </c>
      <c r="C5518">
        <v>6</v>
      </c>
      <c r="D5518">
        <v>-333.202</v>
      </c>
      <c r="E5518" t="s">
        <v>4592</v>
      </c>
      <c r="F5518" t="s">
        <v>4613</v>
      </c>
      <c r="G5518" s="4">
        <v>3</v>
      </c>
      <c r="H5518" t="s">
        <v>5036</v>
      </c>
    </row>
    <row r="5519" spans="1:8" x14ac:dyDescent="0.35">
      <c r="A5519" t="s">
        <v>4590</v>
      </c>
      <c r="B5519" t="s">
        <v>4591</v>
      </c>
      <c r="C5519">
        <v>6</v>
      </c>
      <c r="D5519">
        <v>-333.04199999999997</v>
      </c>
      <c r="E5519" t="s">
        <v>4596</v>
      </c>
      <c r="F5519" t="s">
        <v>4606</v>
      </c>
      <c r="G5519" s="4">
        <v>2</v>
      </c>
      <c r="H5519" t="s">
        <v>5037</v>
      </c>
    </row>
    <row r="5520" spans="1:8" x14ac:dyDescent="0.35">
      <c r="A5520" t="s">
        <v>4590</v>
      </c>
      <c r="B5520" t="s">
        <v>4591</v>
      </c>
      <c r="C5520">
        <v>6</v>
      </c>
      <c r="D5520">
        <v>-330.94199999999898</v>
      </c>
      <c r="E5520" t="s">
        <v>4592</v>
      </c>
      <c r="F5520" t="s">
        <v>4593</v>
      </c>
      <c r="G5520" s="4">
        <v>1</v>
      </c>
      <c r="H5520" t="s">
        <v>5038</v>
      </c>
    </row>
    <row r="5521" spans="1:8" x14ac:dyDescent="0.35">
      <c r="A5521" t="s">
        <v>4590</v>
      </c>
      <c r="B5521" t="s">
        <v>4591</v>
      </c>
      <c r="C5521">
        <v>6</v>
      </c>
      <c r="D5521">
        <v>-330.53699999999998</v>
      </c>
      <c r="E5521" t="s">
        <v>4596</v>
      </c>
      <c r="F5521" t="s">
        <v>4597</v>
      </c>
      <c r="G5521" s="4">
        <v>3</v>
      </c>
      <c r="H5521" t="s">
        <v>5039</v>
      </c>
    </row>
    <row r="5522" spans="1:8" x14ac:dyDescent="0.35">
      <c r="A5522" t="s">
        <v>4590</v>
      </c>
      <c r="B5522" t="s">
        <v>4591</v>
      </c>
      <c r="C5522">
        <v>6</v>
      </c>
      <c r="D5522">
        <v>-328.23</v>
      </c>
      <c r="E5522" t="s">
        <v>4594</v>
      </c>
      <c r="F5522" t="s">
        <v>4621</v>
      </c>
      <c r="G5522" s="4">
        <v>1</v>
      </c>
      <c r="H5522" t="s">
        <v>5040</v>
      </c>
    </row>
    <row r="5523" spans="1:8" x14ac:dyDescent="0.35">
      <c r="A5523" t="s">
        <v>4590</v>
      </c>
      <c r="B5523" t="s">
        <v>4591</v>
      </c>
      <c r="C5523">
        <v>6</v>
      </c>
      <c r="D5523">
        <v>-325.90100000000001</v>
      </c>
      <c r="E5523" t="s">
        <v>4596</v>
      </c>
      <c r="F5523" t="s">
        <v>4601</v>
      </c>
      <c r="G5523" s="4">
        <v>4</v>
      </c>
      <c r="H5523" t="s">
        <v>5041</v>
      </c>
    </row>
    <row r="5524" spans="1:8" x14ac:dyDescent="0.35">
      <c r="A5524" t="s">
        <v>4590</v>
      </c>
      <c r="B5524" t="s">
        <v>4591</v>
      </c>
      <c r="C5524">
        <v>6</v>
      </c>
      <c r="D5524">
        <v>-324.04399999999998</v>
      </c>
      <c r="E5524" t="s">
        <v>4594</v>
      </c>
      <c r="F5524" t="s">
        <v>4599</v>
      </c>
      <c r="G5524" s="4">
        <v>4</v>
      </c>
      <c r="H5524" t="s">
        <v>140</v>
      </c>
    </row>
    <row r="5525" spans="1:8" x14ac:dyDescent="0.35">
      <c r="A5525" t="s">
        <v>4590</v>
      </c>
      <c r="B5525" t="s">
        <v>4591</v>
      </c>
      <c r="C5525">
        <v>6</v>
      </c>
      <c r="D5525">
        <v>-320.52</v>
      </c>
      <c r="E5525" t="s">
        <v>4596</v>
      </c>
      <c r="F5525" t="s">
        <v>4603</v>
      </c>
      <c r="G5525" s="4">
        <v>1</v>
      </c>
      <c r="H5525" t="s">
        <v>136</v>
      </c>
    </row>
    <row r="5526" spans="1:8" x14ac:dyDescent="0.35">
      <c r="A5526" t="s">
        <v>4590</v>
      </c>
      <c r="B5526" t="s">
        <v>4591</v>
      </c>
      <c r="C5526">
        <v>6</v>
      </c>
      <c r="D5526">
        <v>-318.255</v>
      </c>
      <c r="E5526" t="s">
        <v>4596</v>
      </c>
      <c r="F5526" t="s">
        <v>4597</v>
      </c>
      <c r="G5526" s="4">
        <v>3</v>
      </c>
      <c r="H5526" t="s">
        <v>5042</v>
      </c>
    </row>
    <row r="5527" spans="1:8" x14ac:dyDescent="0.35">
      <c r="A5527" t="s">
        <v>4590</v>
      </c>
      <c r="B5527" t="s">
        <v>4591</v>
      </c>
      <c r="C5527">
        <v>6</v>
      </c>
      <c r="D5527">
        <v>-318.178</v>
      </c>
      <c r="E5527" t="s">
        <v>4596</v>
      </c>
      <c r="F5527" t="s">
        <v>4606</v>
      </c>
      <c r="G5527" s="4">
        <v>2</v>
      </c>
      <c r="H5527" t="s">
        <v>5043</v>
      </c>
    </row>
    <row r="5528" spans="1:8" x14ac:dyDescent="0.35">
      <c r="A5528" t="s">
        <v>4590</v>
      </c>
      <c r="B5528" t="s">
        <v>4591</v>
      </c>
      <c r="C5528">
        <v>6</v>
      </c>
      <c r="D5528">
        <v>-313.43599999999998</v>
      </c>
      <c r="E5528" t="s">
        <v>4592</v>
      </c>
      <c r="F5528" t="s">
        <v>4593</v>
      </c>
      <c r="G5528" s="4">
        <v>1</v>
      </c>
      <c r="H5528" t="s">
        <v>5044</v>
      </c>
    </row>
    <row r="5529" spans="1:8" x14ac:dyDescent="0.35">
      <c r="A5529" t="s">
        <v>4590</v>
      </c>
      <c r="B5529" t="s">
        <v>4591</v>
      </c>
      <c r="C5529">
        <v>6</v>
      </c>
      <c r="D5529">
        <v>-313.012</v>
      </c>
      <c r="E5529" t="s">
        <v>4596</v>
      </c>
      <c r="F5529" t="s">
        <v>4606</v>
      </c>
      <c r="G5529" s="4">
        <v>2</v>
      </c>
      <c r="H5529" t="s">
        <v>4829</v>
      </c>
    </row>
    <row r="5530" spans="1:8" x14ac:dyDescent="0.35">
      <c r="A5530" t="s">
        <v>4590</v>
      </c>
      <c r="B5530" t="s">
        <v>4591</v>
      </c>
      <c r="C5530">
        <v>6</v>
      </c>
      <c r="D5530">
        <v>-303.64999999999998</v>
      </c>
      <c r="E5530" t="s">
        <v>4592</v>
      </c>
      <c r="F5530" t="s">
        <v>4593</v>
      </c>
      <c r="G5530" s="4">
        <v>1</v>
      </c>
      <c r="H5530" t="s">
        <v>5045</v>
      </c>
    </row>
    <row r="5531" spans="1:8" x14ac:dyDescent="0.35">
      <c r="A5531" t="s">
        <v>4590</v>
      </c>
      <c r="B5531" t="s">
        <v>4591</v>
      </c>
      <c r="C5531">
        <v>6</v>
      </c>
      <c r="D5531">
        <v>-300.995</v>
      </c>
      <c r="E5531" t="s">
        <v>4594</v>
      </c>
      <c r="F5531" t="s">
        <v>4599</v>
      </c>
      <c r="G5531" s="4">
        <v>4</v>
      </c>
      <c r="H5531" t="s">
        <v>5046</v>
      </c>
    </row>
    <row r="5532" spans="1:8" x14ac:dyDescent="0.35">
      <c r="A5532" t="s">
        <v>4590</v>
      </c>
      <c r="B5532" t="s">
        <v>4591</v>
      </c>
      <c r="C5532">
        <v>6</v>
      </c>
      <c r="D5532">
        <v>-300.61500000000001</v>
      </c>
      <c r="E5532" t="s">
        <v>4592</v>
      </c>
      <c r="F5532" t="s">
        <v>4593</v>
      </c>
      <c r="G5532" s="4">
        <v>1</v>
      </c>
      <c r="H5532" t="s">
        <v>5047</v>
      </c>
    </row>
    <row r="5533" spans="1:8" x14ac:dyDescent="0.35">
      <c r="A5533" t="s">
        <v>4590</v>
      </c>
      <c r="B5533" t="s">
        <v>4591</v>
      </c>
      <c r="C5533">
        <v>6</v>
      </c>
      <c r="D5533">
        <v>-299.22300000000001</v>
      </c>
      <c r="E5533" t="s">
        <v>4596</v>
      </c>
      <c r="F5533" t="s">
        <v>4606</v>
      </c>
      <c r="G5533" s="4">
        <v>2</v>
      </c>
      <c r="H5533" t="s">
        <v>5048</v>
      </c>
    </row>
    <row r="5534" spans="1:8" x14ac:dyDescent="0.35">
      <c r="A5534" t="s">
        <v>4590</v>
      </c>
      <c r="B5534" t="s">
        <v>4591</v>
      </c>
      <c r="C5534">
        <v>6</v>
      </c>
      <c r="D5534">
        <v>-298.79899999999998</v>
      </c>
      <c r="E5534" t="s">
        <v>4592</v>
      </c>
      <c r="F5534" t="s">
        <v>4593</v>
      </c>
      <c r="G5534" s="4">
        <v>1</v>
      </c>
      <c r="H5534" t="s">
        <v>5049</v>
      </c>
    </row>
    <row r="5535" spans="1:8" x14ac:dyDescent="0.35">
      <c r="A5535" t="s">
        <v>4590</v>
      </c>
      <c r="B5535" t="s">
        <v>4591</v>
      </c>
      <c r="C5535">
        <v>6</v>
      </c>
      <c r="D5535">
        <v>-298.33</v>
      </c>
      <c r="E5535" t="s">
        <v>4596</v>
      </c>
      <c r="F5535" t="s">
        <v>4603</v>
      </c>
      <c r="G5535" s="4">
        <v>1</v>
      </c>
      <c r="H5535" t="s">
        <v>5050</v>
      </c>
    </row>
    <row r="5536" spans="1:8" x14ac:dyDescent="0.35">
      <c r="A5536" t="s">
        <v>4590</v>
      </c>
      <c r="B5536" t="s">
        <v>4591</v>
      </c>
      <c r="C5536">
        <v>6</v>
      </c>
      <c r="D5536">
        <v>-298.25200000000001</v>
      </c>
      <c r="E5536" t="s">
        <v>4594</v>
      </c>
      <c r="F5536" t="s">
        <v>4595</v>
      </c>
      <c r="G5536" s="4">
        <v>3</v>
      </c>
      <c r="H5536" t="s">
        <v>5051</v>
      </c>
    </row>
    <row r="5537" spans="1:8" x14ac:dyDescent="0.35">
      <c r="A5537" t="s">
        <v>4590</v>
      </c>
      <c r="B5537" t="s">
        <v>4591</v>
      </c>
      <c r="C5537">
        <v>6</v>
      </c>
      <c r="D5537">
        <v>-296.19400000000002</v>
      </c>
      <c r="E5537" t="s">
        <v>4594</v>
      </c>
      <c r="F5537" t="s">
        <v>4595</v>
      </c>
      <c r="G5537" s="4">
        <v>3</v>
      </c>
      <c r="H5537" t="s">
        <v>1776</v>
      </c>
    </row>
    <row r="5538" spans="1:8" x14ac:dyDescent="0.35">
      <c r="A5538" t="s">
        <v>4590</v>
      </c>
      <c r="B5538" t="s">
        <v>4591</v>
      </c>
      <c r="C5538">
        <v>6</v>
      </c>
      <c r="D5538">
        <v>-295.39400000000001</v>
      </c>
      <c r="E5538" t="s">
        <v>4596</v>
      </c>
      <c r="F5538" t="s">
        <v>4606</v>
      </c>
      <c r="G5538" s="4">
        <v>2</v>
      </c>
      <c r="H5538" t="s">
        <v>2821</v>
      </c>
    </row>
    <row r="5539" spans="1:8" x14ac:dyDescent="0.35">
      <c r="A5539" t="s">
        <v>4590</v>
      </c>
      <c r="B5539" t="s">
        <v>4591</v>
      </c>
      <c r="C5539">
        <v>6</v>
      </c>
      <c r="D5539">
        <v>-291.55799999999999</v>
      </c>
      <c r="E5539" t="s">
        <v>4592</v>
      </c>
      <c r="F5539" t="s">
        <v>4613</v>
      </c>
      <c r="G5539" s="4">
        <v>3</v>
      </c>
      <c r="H5539" t="s">
        <v>5052</v>
      </c>
    </row>
    <row r="5540" spans="1:8" x14ac:dyDescent="0.35">
      <c r="A5540" t="s">
        <v>4590</v>
      </c>
      <c r="B5540" t="s">
        <v>4591</v>
      </c>
      <c r="C5540">
        <v>6</v>
      </c>
      <c r="D5540">
        <v>-287.529</v>
      </c>
      <c r="E5540" t="s">
        <v>4592</v>
      </c>
      <c r="F5540" t="s">
        <v>4617</v>
      </c>
      <c r="G5540" s="4">
        <v>2</v>
      </c>
      <c r="H5540" t="s">
        <v>55</v>
      </c>
    </row>
    <row r="5541" spans="1:8" x14ac:dyDescent="0.35">
      <c r="A5541" t="s">
        <v>4590</v>
      </c>
      <c r="B5541" t="s">
        <v>4591</v>
      </c>
      <c r="C5541">
        <v>6</v>
      </c>
      <c r="D5541">
        <v>-287.488</v>
      </c>
      <c r="E5541" t="s">
        <v>4594</v>
      </c>
      <c r="F5541" t="s">
        <v>4604</v>
      </c>
      <c r="G5541" s="4">
        <v>2</v>
      </c>
      <c r="H5541" t="s">
        <v>5053</v>
      </c>
    </row>
    <row r="5542" spans="1:8" x14ac:dyDescent="0.35">
      <c r="A5542" t="s">
        <v>4590</v>
      </c>
      <c r="B5542" t="s">
        <v>4591</v>
      </c>
      <c r="C5542">
        <v>6</v>
      </c>
      <c r="D5542">
        <v>-285.93799999999999</v>
      </c>
      <c r="E5542" t="s">
        <v>4592</v>
      </c>
      <c r="F5542" t="s">
        <v>4593</v>
      </c>
      <c r="G5542" s="4">
        <v>1</v>
      </c>
      <c r="H5542" t="s">
        <v>1755</v>
      </c>
    </row>
    <row r="5543" spans="1:8" x14ac:dyDescent="0.35">
      <c r="A5543" t="s">
        <v>4590</v>
      </c>
      <c r="B5543" t="s">
        <v>4591</v>
      </c>
      <c r="C5543">
        <v>6</v>
      </c>
      <c r="D5543">
        <v>-285.00099999999998</v>
      </c>
      <c r="E5543" t="s">
        <v>4596</v>
      </c>
      <c r="F5543" t="s">
        <v>4603</v>
      </c>
      <c r="G5543" s="4">
        <v>1</v>
      </c>
      <c r="H5543" t="s">
        <v>5054</v>
      </c>
    </row>
    <row r="5544" spans="1:8" x14ac:dyDescent="0.35">
      <c r="A5544" t="s">
        <v>4590</v>
      </c>
      <c r="B5544" t="s">
        <v>4591</v>
      </c>
      <c r="C5544">
        <v>6</v>
      </c>
      <c r="D5544">
        <v>-284.43799999999999</v>
      </c>
      <c r="E5544" t="s">
        <v>4596</v>
      </c>
      <c r="F5544" t="s">
        <v>4606</v>
      </c>
      <c r="G5544" s="4">
        <v>2</v>
      </c>
      <c r="H5544" t="s">
        <v>5055</v>
      </c>
    </row>
    <row r="5545" spans="1:8" x14ac:dyDescent="0.35">
      <c r="A5545" t="s">
        <v>4590</v>
      </c>
      <c r="B5545" t="s">
        <v>4591</v>
      </c>
      <c r="C5545">
        <v>6</v>
      </c>
      <c r="D5545">
        <v>-284.17399999999998</v>
      </c>
      <c r="E5545" t="s">
        <v>4592</v>
      </c>
      <c r="F5545" t="s">
        <v>4625</v>
      </c>
      <c r="G5545" s="4">
        <v>4</v>
      </c>
      <c r="H5545" t="s">
        <v>5056</v>
      </c>
    </row>
    <row r="5546" spans="1:8" x14ac:dyDescent="0.35">
      <c r="A5546" t="s">
        <v>4590</v>
      </c>
      <c r="B5546" t="s">
        <v>4591</v>
      </c>
      <c r="C5546">
        <v>6</v>
      </c>
      <c r="D5546">
        <v>-281.834</v>
      </c>
      <c r="E5546" t="s">
        <v>4596</v>
      </c>
      <c r="F5546" t="s">
        <v>4603</v>
      </c>
      <c r="G5546" s="4">
        <v>1</v>
      </c>
      <c r="H5546" t="s">
        <v>5057</v>
      </c>
    </row>
    <row r="5547" spans="1:8" x14ac:dyDescent="0.35">
      <c r="A5547" t="s">
        <v>4590</v>
      </c>
      <c r="B5547" t="s">
        <v>4591</v>
      </c>
      <c r="C5547">
        <v>6</v>
      </c>
      <c r="D5547">
        <v>-281.29700000000003</v>
      </c>
      <c r="E5547" t="s">
        <v>4594</v>
      </c>
      <c r="F5547" t="s">
        <v>4599</v>
      </c>
      <c r="G5547" s="4">
        <v>4</v>
      </c>
      <c r="H5547" t="s">
        <v>5058</v>
      </c>
    </row>
    <row r="5548" spans="1:8" x14ac:dyDescent="0.35">
      <c r="A5548" t="s">
        <v>4590</v>
      </c>
      <c r="B5548" t="s">
        <v>4591</v>
      </c>
      <c r="C5548">
        <v>6</v>
      </c>
      <c r="D5548">
        <v>-279.05</v>
      </c>
      <c r="E5548" t="s">
        <v>4592</v>
      </c>
      <c r="F5548" t="s">
        <v>4625</v>
      </c>
      <c r="G5548" s="4">
        <v>4</v>
      </c>
      <c r="H5548" t="s">
        <v>5059</v>
      </c>
    </row>
    <row r="5549" spans="1:8" x14ac:dyDescent="0.35">
      <c r="A5549" t="s">
        <v>4590</v>
      </c>
      <c r="B5549" t="s">
        <v>4591</v>
      </c>
      <c r="C5549">
        <v>6</v>
      </c>
      <c r="D5549">
        <v>-277.91800000000001</v>
      </c>
      <c r="E5549" t="s">
        <v>4596</v>
      </c>
      <c r="F5549" t="s">
        <v>4601</v>
      </c>
      <c r="G5549" s="4">
        <v>4</v>
      </c>
      <c r="H5549" t="s">
        <v>5060</v>
      </c>
    </row>
    <row r="5550" spans="1:8" x14ac:dyDescent="0.35">
      <c r="A5550" t="s">
        <v>4590</v>
      </c>
      <c r="B5550" t="s">
        <v>4591</v>
      </c>
      <c r="C5550">
        <v>6</v>
      </c>
      <c r="D5550">
        <v>-271.97199999999998</v>
      </c>
      <c r="E5550" t="s">
        <v>4596</v>
      </c>
      <c r="F5550" t="s">
        <v>4606</v>
      </c>
      <c r="G5550" s="4">
        <v>2</v>
      </c>
      <c r="H5550" t="s">
        <v>5061</v>
      </c>
    </row>
    <row r="5551" spans="1:8" x14ac:dyDescent="0.35">
      <c r="A5551" t="s">
        <v>4590</v>
      </c>
      <c r="B5551" t="s">
        <v>4591</v>
      </c>
      <c r="C5551">
        <v>6</v>
      </c>
      <c r="D5551">
        <v>-269.92700000000002</v>
      </c>
      <c r="E5551" t="s">
        <v>4596</v>
      </c>
      <c r="F5551" t="s">
        <v>4597</v>
      </c>
      <c r="G5551" s="4">
        <v>3</v>
      </c>
      <c r="H5551" t="s">
        <v>5062</v>
      </c>
    </row>
    <row r="5552" spans="1:8" x14ac:dyDescent="0.35">
      <c r="A5552" t="s">
        <v>4590</v>
      </c>
      <c r="B5552" t="s">
        <v>4591</v>
      </c>
      <c r="C5552">
        <v>6</v>
      </c>
      <c r="D5552">
        <v>-268.60399999999998</v>
      </c>
      <c r="E5552" t="s">
        <v>4596</v>
      </c>
      <c r="F5552" t="s">
        <v>4606</v>
      </c>
      <c r="G5552" s="4">
        <v>2</v>
      </c>
      <c r="H5552" t="s">
        <v>5063</v>
      </c>
    </row>
    <row r="5553" spans="1:8" x14ac:dyDescent="0.35">
      <c r="A5553" t="s">
        <v>4590</v>
      </c>
      <c r="B5553" t="s">
        <v>4591</v>
      </c>
      <c r="C5553">
        <v>6</v>
      </c>
      <c r="D5553">
        <v>-267.43700000000001</v>
      </c>
      <c r="E5553" t="s">
        <v>4592</v>
      </c>
      <c r="F5553" t="s">
        <v>4613</v>
      </c>
      <c r="G5553" s="4">
        <v>3</v>
      </c>
      <c r="H5553" t="s">
        <v>422</v>
      </c>
    </row>
    <row r="5554" spans="1:8" x14ac:dyDescent="0.35">
      <c r="A5554" t="s">
        <v>4590</v>
      </c>
      <c r="B5554" t="s">
        <v>4591</v>
      </c>
      <c r="C5554">
        <v>6</v>
      </c>
      <c r="D5554">
        <v>-266.13400000000001</v>
      </c>
      <c r="E5554" t="s">
        <v>4592</v>
      </c>
      <c r="F5554" t="s">
        <v>4593</v>
      </c>
      <c r="G5554" s="4">
        <v>1</v>
      </c>
      <c r="H5554" t="s">
        <v>5064</v>
      </c>
    </row>
    <row r="5555" spans="1:8" x14ac:dyDescent="0.35">
      <c r="A5555" t="s">
        <v>4590</v>
      </c>
      <c r="B5555" t="s">
        <v>4591</v>
      </c>
      <c r="C5555">
        <v>6</v>
      </c>
      <c r="D5555">
        <v>-262.28500000000003</v>
      </c>
      <c r="E5555" t="s">
        <v>4594</v>
      </c>
      <c r="F5555" t="s">
        <v>4621</v>
      </c>
      <c r="G5555" s="4">
        <v>1</v>
      </c>
      <c r="H5555" t="s">
        <v>5065</v>
      </c>
    </row>
    <row r="5556" spans="1:8" x14ac:dyDescent="0.35">
      <c r="A5556" t="s">
        <v>4590</v>
      </c>
      <c r="B5556" t="s">
        <v>4591</v>
      </c>
      <c r="C5556">
        <v>6</v>
      </c>
      <c r="D5556">
        <v>-260.423</v>
      </c>
      <c r="E5556" t="s">
        <v>4596</v>
      </c>
      <c r="F5556" t="s">
        <v>4597</v>
      </c>
      <c r="G5556" s="4">
        <v>3</v>
      </c>
      <c r="H5556" t="s">
        <v>5066</v>
      </c>
    </row>
    <row r="5557" spans="1:8" x14ac:dyDescent="0.35">
      <c r="A5557" t="s">
        <v>4590</v>
      </c>
      <c r="B5557" t="s">
        <v>4591</v>
      </c>
      <c r="C5557">
        <v>6</v>
      </c>
      <c r="D5557">
        <v>-258.075999999999</v>
      </c>
      <c r="E5557" t="s">
        <v>4594</v>
      </c>
      <c r="F5557" t="s">
        <v>4604</v>
      </c>
      <c r="G5557" s="4">
        <v>2</v>
      </c>
      <c r="H5557" t="s">
        <v>5067</v>
      </c>
    </row>
    <row r="5558" spans="1:8" x14ac:dyDescent="0.35">
      <c r="A5558" t="s">
        <v>4590</v>
      </c>
      <c r="B5558" t="s">
        <v>4591</v>
      </c>
      <c r="C5558">
        <v>6</v>
      </c>
      <c r="D5558">
        <v>-257.12299999999999</v>
      </c>
      <c r="E5558" t="s">
        <v>4596</v>
      </c>
      <c r="F5558" t="s">
        <v>4601</v>
      </c>
      <c r="G5558" s="4">
        <v>4</v>
      </c>
      <c r="H5558" t="s">
        <v>5068</v>
      </c>
    </row>
    <row r="5559" spans="1:8" x14ac:dyDescent="0.35">
      <c r="A5559" t="s">
        <v>4590</v>
      </c>
      <c r="B5559" t="s">
        <v>4591</v>
      </c>
      <c r="C5559">
        <v>6</v>
      </c>
      <c r="D5559">
        <v>-254.18599999999901</v>
      </c>
      <c r="E5559" t="s">
        <v>4594</v>
      </c>
      <c r="F5559" t="s">
        <v>4599</v>
      </c>
      <c r="G5559" s="4">
        <v>4</v>
      </c>
      <c r="H5559" t="s">
        <v>5069</v>
      </c>
    </row>
    <row r="5560" spans="1:8" x14ac:dyDescent="0.35">
      <c r="A5560" t="s">
        <v>4590</v>
      </c>
      <c r="B5560" t="s">
        <v>4591</v>
      </c>
      <c r="C5560">
        <v>6</v>
      </c>
      <c r="D5560">
        <v>-253.828</v>
      </c>
      <c r="E5560" t="s">
        <v>4596</v>
      </c>
      <c r="F5560" t="s">
        <v>4603</v>
      </c>
      <c r="G5560" s="4">
        <v>1</v>
      </c>
      <c r="H5560" t="s">
        <v>5070</v>
      </c>
    </row>
    <row r="5561" spans="1:8" x14ac:dyDescent="0.35">
      <c r="A5561" t="s">
        <v>4590</v>
      </c>
      <c r="B5561" t="s">
        <v>4591</v>
      </c>
      <c r="C5561">
        <v>6</v>
      </c>
      <c r="D5561">
        <v>-253.678</v>
      </c>
      <c r="E5561" t="s">
        <v>4594</v>
      </c>
      <c r="F5561" t="s">
        <v>4595</v>
      </c>
      <c r="G5561" s="4">
        <v>3</v>
      </c>
      <c r="H5561" t="s">
        <v>5071</v>
      </c>
    </row>
    <row r="5562" spans="1:8" x14ac:dyDescent="0.35">
      <c r="A5562" t="s">
        <v>4590</v>
      </c>
      <c r="B5562" t="s">
        <v>4591</v>
      </c>
      <c r="C5562">
        <v>6</v>
      </c>
      <c r="D5562">
        <v>-253.238</v>
      </c>
      <c r="E5562" t="s">
        <v>4592</v>
      </c>
      <c r="F5562" t="s">
        <v>4617</v>
      </c>
      <c r="G5562" s="4">
        <v>2</v>
      </c>
      <c r="H5562" t="s">
        <v>5072</v>
      </c>
    </row>
    <row r="5563" spans="1:8" x14ac:dyDescent="0.35">
      <c r="A5563" t="s">
        <v>4590</v>
      </c>
      <c r="B5563" t="s">
        <v>4591</v>
      </c>
      <c r="C5563">
        <v>6</v>
      </c>
      <c r="D5563">
        <v>-250.49799999999999</v>
      </c>
      <c r="E5563" t="s">
        <v>4596</v>
      </c>
      <c r="F5563" t="s">
        <v>4603</v>
      </c>
      <c r="G5563" s="4">
        <v>1</v>
      </c>
      <c r="H5563" t="s">
        <v>5073</v>
      </c>
    </row>
    <row r="5564" spans="1:8" x14ac:dyDescent="0.35">
      <c r="A5564" t="s">
        <v>4590</v>
      </c>
      <c r="B5564" t="s">
        <v>4591</v>
      </c>
      <c r="C5564">
        <v>6</v>
      </c>
      <c r="D5564">
        <v>-250.46299999999999</v>
      </c>
      <c r="E5564" t="s">
        <v>4594</v>
      </c>
      <c r="F5564" t="s">
        <v>4604</v>
      </c>
      <c r="G5564" s="4">
        <v>2</v>
      </c>
      <c r="H5564" t="s">
        <v>5074</v>
      </c>
    </row>
    <row r="5565" spans="1:8" x14ac:dyDescent="0.35">
      <c r="A5565" t="s">
        <v>4590</v>
      </c>
      <c r="B5565" t="s">
        <v>4591</v>
      </c>
      <c r="C5565">
        <v>6</v>
      </c>
      <c r="D5565">
        <v>-249.988</v>
      </c>
      <c r="E5565" t="s">
        <v>4594</v>
      </c>
      <c r="F5565" t="s">
        <v>4621</v>
      </c>
      <c r="G5565" s="4">
        <v>1</v>
      </c>
      <c r="H5565" t="s">
        <v>5075</v>
      </c>
    </row>
    <row r="5566" spans="1:8" x14ac:dyDescent="0.35">
      <c r="A5566" t="s">
        <v>4590</v>
      </c>
      <c r="B5566" t="s">
        <v>4591</v>
      </c>
      <c r="C5566">
        <v>6</v>
      </c>
      <c r="D5566">
        <v>-248.63299999999899</v>
      </c>
      <c r="E5566" t="s">
        <v>4592</v>
      </c>
      <c r="F5566" t="s">
        <v>4613</v>
      </c>
      <c r="G5566" s="4">
        <v>3</v>
      </c>
      <c r="H5566" t="s">
        <v>5076</v>
      </c>
    </row>
    <row r="5567" spans="1:8" x14ac:dyDescent="0.35">
      <c r="A5567" t="s">
        <v>4590</v>
      </c>
      <c r="B5567" t="s">
        <v>4591</v>
      </c>
      <c r="C5567">
        <v>6</v>
      </c>
      <c r="D5567">
        <v>-248.20699999999999</v>
      </c>
      <c r="E5567" t="s">
        <v>4596</v>
      </c>
      <c r="F5567" t="s">
        <v>4606</v>
      </c>
      <c r="G5567" s="4">
        <v>2</v>
      </c>
      <c r="H5567" t="s">
        <v>415</v>
      </c>
    </row>
    <row r="5568" spans="1:8" x14ac:dyDescent="0.35">
      <c r="A5568" t="s">
        <v>4590</v>
      </c>
      <c r="B5568" t="s">
        <v>4591</v>
      </c>
      <c r="C5568">
        <v>6</v>
      </c>
      <c r="D5568">
        <v>-245.51</v>
      </c>
      <c r="E5568" t="s">
        <v>4592</v>
      </c>
      <c r="F5568" t="s">
        <v>4625</v>
      </c>
      <c r="G5568" s="4">
        <v>4</v>
      </c>
      <c r="H5568" t="s">
        <v>55</v>
      </c>
    </row>
    <row r="5569" spans="1:8" x14ac:dyDescent="0.35">
      <c r="A5569" t="s">
        <v>4590</v>
      </c>
      <c r="B5569" t="s">
        <v>4591</v>
      </c>
      <c r="C5569">
        <v>6</v>
      </c>
      <c r="D5569">
        <v>-242.90899999999999</v>
      </c>
      <c r="E5569" t="s">
        <v>4592</v>
      </c>
      <c r="F5569" t="s">
        <v>4617</v>
      </c>
      <c r="G5569" s="4">
        <v>2</v>
      </c>
      <c r="H5569" t="s">
        <v>5077</v>
      </c>
    </row>
    <row r="5570" spans="1:8" x14ac:dyDescent="0.35">
      <c r="A5570" t="s">
        <v>4590</v>
      </c>
      <c r="B5570" t="s">
        <v>4591</v>
      </c>
      <c r="C5570">
        <v>6</v>
      </c>
      <c r="D5570">
        <v>-242.87099999999899</v>
      </c>
      <c r="E5570" t="s">
        <v>4594</v>
      </c>
      <c r="F5570" t="s">
        <v>4599</v>
      </c>
      <c r="G5570" s="4">
        <v>4</v>
      </c>
      <c r="H5570" t="s">
        <v>5078</v>
      </c>
    </row>
    <row r="5571" spans="1:8" x14ac:dyDescent="0.35">
      <c r="A5571" t="s">
        <v>4590</v>
      </c>
      <c r="B5571" t="s">
        <v>4591</v>
      </c>
      <c r="C5571">
        <v>6</v>
      </c>
      <c r="D5571">
        <v>-241.27699999999999</v>
      </c>
      <c r="E5571" t="s">
        <v>4594</v>
      </c>
      <c r="F5571" t="s">
        <v>4604</v>
      </c>
      <c r="G5571" s="4">
        <v>2</v>
      </c>
      <c r="H5571" t="s">
        <v>5079</v>
      </c>
    </row>
    <row r="5572" spans="1:8" x14ac:dyDescent="0.35">
      <c r="A5572" t="s">
        <v>4590</v>
      </c>
      <c r="B5572" t="s">
        <v>4591</v>
      </c>
      <c r="C5572">
        <v>6</v>
      </c>
      <c r="D5572">
        <v>-238.559</v>
      </c>
      <c r="E5572" t="s">
        <v>4594</v>
      </c>
      <c r="F5572" t="s">
        <v>4599</v>
      </c>
      <c r="G5572" s="4">
        <v>4</v>
      </c>
      <c r="H5572" t="s">
        <v>5080</v>
      </c>
    </row>
    <row r="5573" spans="1:8" x14ac:dyDescent="0.35">
      <c r="A5573" t="s">
        <v>4590</v>
      </c>
      <c r="B5573" t="s">
        <v>4591</v>
      </c>
      <c r="C5573">
        <v>6</v>
      </c>
      <c r="D5573">
        <v>-236.905</v>
      </c>
      <c r="E5573" t="s">
        <v>4592</v>
      </c>
      <c r="F5573" t="s">
        <v>4625</v>
      </c>
      <c r="G5573" s="4">
        <v>4</v>
      </c>
      <c r="H5573" t="s">
        <v>5081</v>
      </c>
    </row>
    <row r="5574" spans="1:8" x14ac:dyDescent="0.35">
      <c r="A5574" t="s">
        <v>4590</v>
      </c>
      <c r="B5574" t="s">
        <v>4591</v>
      </c>
      <c r="C5574">
        <v>6</v>
      </c>
      <c r="D5574">
        <v>-234.19</v>
      </c>
      <c r="E5574" t="s">
        <v>4592</v>
      </c>
      <c r="F5574" t="s">
        <v>4593</v>
      </c>
      <c r="G5574" s="4">
        <v>1</v>
      </c>
      <c r="H5574" t="s">
        <v>2496</v>
      </c>
    </row>
    <row r="5575" spans="1:8" x14ac:dyDescent="0.35">
      <c r="A5575" t="s">
        <v>4590</v>
      </c>
      <c r="B5575" t="s">
        <v>4591</v>
      </c>
      <c r="C5575">
        <v>6</v>
      </c>
      <c r="D5575">
        <v>-231.084</v>
      </c>
      <c r="E5575" t="s">
        <v>4596</v>
      </c>
      <c r="F5575" t="s">
        <v>4606</v>
      </c>
      <c r="G5575" s="4">
        <v>2</v>
      </c>
      <c r="H5575" t="s">
        <v>5082</v>
      </c>
    </row>
    <row r="5576" spans="1:8" x14ac:dyDescent="0.35">
      <c r="A5576" t="s">
        <v>4590</v>
      </c>
      <c r="B5576" t="s">
        <v>4591</v>
      </c>
      <c r="C5576">
        <v>6</v>
      </c>
      <c r="D5576">
        <v>-231.054</v>
      </c>
      <c r="E5576" t="s">
        <v>4592</v>
      </c>
      <c r="F5576" t="s">
        <v>4593</v>
      </c>
      <c r="G5576" s="4">
        <v>1</v>
      </c>
      <c r="H5576" t="s">
        <v>5083</v>
      </c>
    </row>
    <row r="5577" spans="1:8" x14ac:dyDescent="0.35">
      <c r="A5577" t="s">
        <v>4590</v>
      </c>
      <c r="B5577" t="s">
        <v>4591</v>
      </c>
      <c r="C5577">
        <v>6</v>
      </c>
      <c r="D5577">
        <v>-230.35299999999901</v>
      </c>
      <c r="E5577" t="s">
        <v>4594</v>
      </c>
      <c r="F5577" t="s">
        <v>4599</v>
      </c>
      <c r="G5577" s="4">
        <v>4</v>
      </c>
      <c r="H5577" t="s">
        <v>5084</v>
      </c>
    </row>
    <row r="5578" spans="1:8" x14ac:dyDescent="0.35">
      <c r="A5578" t="s">
        <v>4590</v>
      </c>
      <c r="B5578" t="s">
        <v>4591</v>
      </c>
      <c r="C5578">
        <v>6</v>
      </c>
      <c r="D5578">
        <v>-229.28399999999999</v>
      </c>
      <c r="E5578" t="s">
        <v>4592</v>
      </c>
      <c r="F5578" t="s">
        <v>4617</v>
      </c>
      <c r="G5578" s="4">
        <v>2</v>
      </c>
      <c r="H5578" t="s">
        <v>5085</v>
      </c>
    </row>
    <row r="5579" spans="1:8" x14ac:dyDescent="0.35">
      <c r="A5579" t="s">
        <v>4590</v>
      </c>
      <c r="B5579" t="s">
        <v>4591</v>
      </c>
      <c r="C5579">
        <v>6</v>
      </c>
      <c r="D5579">
        <v>-227.07299999999901</v>
      </c>
      <c r="E5579" t="s">
        <v>4592</v>
      </c>
      <c r="F5579" t="s">
        <v>4593</v>
      </c>
      <c r="G5579" s="4">
        <v>1</v>
      </c>
      <c r="H5579" t="s">
        <v>5086</v>
      </c>
    </row>
    <row r="5580" spans="1:8" x14ac:dyDescent="0.35">
      <c r="A5580" t="s">
        <v>4590</v>
      </c>
      <c r="B5580" t="s">
        <v>4591</v>
      </c>
      <c r="C5580">
        <v>6</v>
      </c>
      <c r="D5580">
        <v>-224.43599999999901</v>
      </c>
      <c r="E5580" t="s">
        <v>4596</v>
      </c>
      <c r="F5580" t="s">
        <v>4603</v>
      </c>
      <c r="G5580" s="4">
        <v>1</v>
      </c>
      <c r="H5580" t="s">
        <v>5087</v>
      </c>
    </row>
    <row r="5581" spans="1:8" x14ac:dyDescent="0.35">
      <c r="A5581" t="s">
        <v>4590</v>
      </c>
      <c r="B5581" t="s">
        <v>4591</v>
      </c>
      <c r="C5581">
        <v>6</v>
      </c>
      <c r="D5581">
        <v>-221.99799999999999</v>
      </c>
      <c r="E5581" t="s">
        <v>4596</v>
      </c>
      <c r="F5581" t="s">
        <v>4601</v>
      </c>
      <c r="G5581" s="4">
        <v>4</v>
      </c>
      <c r="H5581" t="s">
        <v>5088</v>
      </c>
    </row>
    <row r="5582" spans="1:8" x14ac:dyDescent="0.35">
      <c r="A5582" t="s">
        <v>4590</v>
      </c>
      <c r="B5582" t="s">
        <v>4591</v>
      </c>
      <c r="C5582">
        <v>6</v>
      </c>
      <c r="D5582">
        <v>-219.06299999999999</v>
      </c>
      <c r="E5582" t="s">
        <v>4594</v>
      </c>
      <c r="F5582" t="s">
        <v>4604</v>
      </c>
      <c r="G5582" s="4">
        <v>2</v>
      </c>
      <c r="H5582" t="s">
        <v>5089</v>
      </c>
    </row>
    <row r="5583" spans="1:8" x14ac:dyDescent="0.35">
      <c r="A5583" t="s">
        <v>4590</v>
      </c>
      <c r="B5583" t="s">
        <v>4591</v>
      </c>
      <c r="C5583">
        <v>6</v>
      </c>
      <c r="D5583">
        <v>-216.36199999999999</v>
      </c>
      <c r="E5583" t="s">
        <v>4594</v>
      </c>
      <c r="F5583" t="s">
        <v>4595</v>
      </c>
      <c r="G5583" s="4">
        <v>3</v>
      </c>
      <c r="H5583" t="s">
        <v>5090</v>
      </c>
    </row>
    <row r="5584" spans="1:8" x14ac:dyDescent="0.35">
      <c r="A5584" t="s">
        <v>4590</v>
      </c>
      <c r="B5584" t="s">
        <v>4591</v>
      </c>
      <c r="C5584">
        <v>6</v>
      </c>
      <c r="D5584">
        <v>-215.399</v>
      </c>
      <c r="E5584" t="s">
        <v>4592</v>
      </c>
      <c r="F5584" t="s">
        <v>4617</v>
      </c>
      <c r="G5584" s="4">
        <v>2</v>
      </c>
      <c r="H5584" t="s">
        <v>5091</v>
      </c>
    </row>
    <row r="5585" spans="1:8" x14ac:dyDescent="0.35">
      <c r="A5585" t="s">
        <v>4590</v>
      </c>
      <c r="B5585" t="s">
        <v>4591</v>
      </c>
      <c r="C5585">
        <v>6</v>
      </c>
      <c r="D5585">
        <v>-215.179</v>
      </c>
      <c r="E5585" t="s">
        <v>4596</v>
      </c>
      <c r="F5585" t="s">
        <v>4601</v>
      </c>
      <c r="G5585" s="4">
        <v>4</v>
      </c>
      <c r="H5585" t="s">
        <v>5092</v>
      </c>
    </row>
    <row r="5586" spans="1:8" x14ac:dyDescent="0.35">
      <c r="A5586" t="s">
        <v>4590</v>
      </c>
      <c r="B5586" t="s">
        <v>4591</v>
      </c>
      <c r="C5586">
        <v>6</v>
      </c>
      <c r="D5586">
        <v>-214.89500000000001</v>
      </c>
      <c r="E5586" t="s">
        <v>4596</v>
      </c>
      <c r="F5586" t="s">
        <v>4597</v>
      </c>
      <c r="G5586" s="4">
        <v>3</v>
      </c>
      <c r="H5586" t="s">
        <v>5093</v>
      </c>
    </row>
    <row r="5587" spans="1:8" x14ac:dyDescent="0.35">
      <c r="A5587" t="s">
        <v>4590</v>
      </c>
      <c r="B5587" t="s">
        <v>4591</v>
      </c>
      <c r="C5587">
        <v>6</v>
      </c>
      <c r="D5587">
        <v>-214.30500000000001</v>
      </c>
      <c r="E5587" t="s">
        <v>4596</v>
      </c>
      <c r="F5587" t="s">
        <v>4603</v>
      </c>
      <c r="G5587" s="4">
        <v>1</v>
      </c>
      <c r="H5587" t="s">
        <v>5094</v>
      </c>
    </row>
    <row r="5588" spans="1:8" x14ac:dyDescent="0.35">
      <c r="A5588" t="s">
        <v>4590</v>
      </c>
      <c r="B5588" t="s">
        <v>4591</v>
      </c>
      <c r="C5588">
        <v>6</v>
      </c>
      <c r="D5588">
        <v>-209.72299999999899</v>
      </c>
      <c r="E5588" t="s">
        <v>4594</v>
      </c>
      <c r="F5588" t="s">
        <v>4599</v>
      </c>
      <c r="G5588" s="4">
        <v>4</v>
      </c>
      <c r="H5588" t="s">
        <v>5095</v>
      </c>
    </row>
    <row r="5589" spans="1:8" x14ac:dyDescent="0.35">
      <c r="A5589" t="s">
        <v>4590</v>
      </c>
      <c r="B5589" t="s">
        <v>4591</v>
      </c>
      <c r="C5589">
        <v>6</v>
      </c>
      <c r="D5589">
        <v>-207.559</v>
      </c>
      <c r="E5589" t="s">
        <v>4592</v>
      </c>
      <c r="F5589" t="s">
        <v>4617</v>
      </c>
      <c r="G5589" s="4">
        <v>2</v>
      </c>
      <c r="H5589" t="s">
        <v>5096</v>
      </c>
    </row>
    <row r="5590" spans="1:8" x14ac:dyDescent="0.35">
      <c r="A5590" t="s">
        <v>4590</v>
      </c>
      <c r="B5590" t="s">
        <v>4591</v>
      </c>
      <c r="C5590">
        <v>6</v>
      </c>
      <c r="D5590">
        <v>-206.59399999999999</v>
      </c>
      <c r="E5590" t="s">
        <v>4594</v>
      </c>
      <c r="F5590" t="s">
        <v>4595</v>
      </c>
      <c r="G5590" s="4">
        <v>3</v>
      </c>
      <c r="H5590" t="s">
        <v>5097</v>
      </c>
    </row>
    <row r="5591" spans="1:8" x14ac:dyDescent="0.35">
      <c r="A5591" t="s">
        <v>4590</v>
      </c>
      <c r="B5591" t="s">
        <v>4591</v>
      </c>
      <c r="C5591">
        <v>6</v>
      </c>
      <c r="D5591">
        <v>-204.84599999999901</v>
      </c>
      <c r="E5591" t="s">
        <v>4596</v>
      </c>
      <c r="F5591" t="s">
        <v>4597</v>
      </c>
      <c r="G5591" s="4">
        <v>3</v>
      </c>
      <c r="H5591" t="s">
        <v>5098</v>
      </c>
    </row>
    <row r="5592" spans="1:8" x14ac:dyDescent="0.35">
      <c r="A5592" t="s">
        <v>4590</v>
      </c>
      <c r="B5592" t="s">
        <v>4591</v>
      </c>
      <c r="C5592">
        <v>6</v>
      </c>
      <c r="D5592">
        <v>-204.56299999999999</v>
      </c>
      <c r="E5592" t="s">
        <v>4596</v>
      </c>
      <c r="F5592" t="s">
        <v>4606</v>
      </c>
      <c r="G5592" s="4">
        <v>2</v>
      </c>
      <c r="H5592" t="s">
        <v>5099</v>
      </c>
    </row>
    <row r="5593" spans="1:8" x14ac:dyDescent="0.35">
      <c r="A5593" t="s">
        <v>4590</v>
      </c>
      <c r="B5593" t="s">
        <v>4591</v>
      </c>
      <c r="C5593">
        <v>6</v>
      </c>
      <c r="D5593">
        <v>-198.548</v>
      </c>
      <c r="E5593" t="s">
        <v>4594</v>
      </c>
      <c r="F5593" t="s">
        <v>4599</v>
      </c>
      <c r="G5593" s="4">
        <v>4</v>
      </c>
      <c r="H5593" t="s">
        <v>5100</v>
      </c>
    </row>
    <row r="5594" spans="1:8" x14ac:dyDescent="0.35">
      <c r="A5594" t="s">
        <v>4590</v>
      </c>
      <c r="B5594" t="s">
        <v>4591</v>
      </c>
      <c r="C5594">
        <v>6</v>
      </c>
      <c r="D5594">
        <v>-198.35299999999901</v>
      </c>
      <c r="E5594" t="s">
        <v>4596</v>
      </c>
      <c r="F5594" t="s">
        <v>4603</v>
      </c>
      <c r="G5594" s="4">
        <v>1</v>
      </c>
      <c r="H5594" t="s">
        <v>5101</v>
      </c>
    </row>
    <row r="5595" spans="1:8" x14ac:dyDescent="0.35">
      <c r="A5595" t="s">
        <v>4590</v>
      </c>
      <c r="B5595" t="s">
        <v>4591</v>
      </c>
      <c r="C5595">
        <v>6</v>
      </c>
      <c r="D5595">
        <v>-197.03099999999901</v>
      </c>
      <c r="E5595" t="s">
        <v>4592</v>
      </c>
      <c r="F5595" t="s">
        <v>4613</v>
      </c>
      <c r="G5595" s="4">
        <v>3</v>
      </c>
      <c r="H5595" t="s">
        <v>5102</v>
      </c>
    </row>
    <row r="5596" spans="1:8" x14ac:dyDescent="0.35">
      <c r="A5596" t="s">
        <v>4590</v>
      </c>
      <c r="B5596" t="s">
        <v>4591</v>
      </c>
      <c r="C5596">
        <v>6</v>
      </c>
      <c r="D5596">
        <v>-188.43</v>
      </c>
      <c r="E5596" t="s">
        <v>4592</v>
      </c>
      <c r="F5596" t="s">
        <v>4617</v>
      </c>
      <c r="G5596" s="4">
        <v>2</v>
      </c>
      <c r="H5596" t="s">
        <v>1160</v>
      </c>
    </row>
    <row r="5597" spans="1:8" x14ac:dyDescent="0.35">
      <c r="A5597" t="s">
        <v>4590</v>
      </c>
      <c r="B5597" t="s">
        <v>4591</v>
      </c>
      <c r="C5597">
        <v>6</v>
      </c>
      <c r="D5597">
        <v>-187.71099999999899</v>
      </c>
      <c r="E5597" t="s">
        <v>4596</v>
      </c>
      <c r="F5597" t="s">
        <v>4601</v>
      </c>
      <c r="G5597" s="4">
        <v>4</v>
      </c>
      <c r="H5597" t="s">
        <v>5103</v>
      </c>
    </row>
    <row r="5598" spans="1:8" x14ac:dyDescent="0.35">
      <c r="A5598" t="s">
        <v>4590</v>
      </c>
      <c r="B5598" t="s">
        <v>4591</v>
      </c>
      <c r="C5598">
        <v>6</v>
      </c>
      <c r="D5598">
        <v>-187.07499999999999</v>
      </c>
      <c r="E5598" t="s">
        <v>4596</v>
      </c>
      <c r="F5598" t="s">
        <v>4597</v>
      </c>
      <c r="G5598" s="4">
        <v>3</v>
      </c>
      <c r="H5598" t="s">
        <v>1269</v>
      </c>
    </row>
    <row r="5599" spans="1:8" x14ac:dyDescent="0.35">
      <c r="A5599" t="s">
        <v>4590</v>
      </c>
      <c r="B5599" t="s">
        <v>4591</v>
      </c>
      <c r="C5599">
        <v>6</v>
      </c>
      <c r="D5599">
        <v>-185.59700000000001</v>
      </c>
      <c r="E5599" t="s">
        <v>4592</v>
      </c>
      <c r="F5599" t="s">
        <v>4617</v>
      </c>
      <c r="G5599" s="4">
        <v>2</v>
      </c>
      <c r="H5599" t="s">
        <v>5104</v>
      </c>
    </row>
    <row r="5600" spans="1:8" x14ac:dyDescent="0.35">
      <c r="A5600" t="s">
        <v>4590</v>
      </c>
      <c r="B5600" t="s">
        <v>4591</v>
      </c>
      <c r="C5600">
        <v>6</v>
      </c>
      <c r="D5600">
        <v>-184.79300000000001</v>
      </c>
      <c r="E5600" t="s">
        <v>4594</v>
      </c>
      <c r="F5600" t="s">
        <v>4604</v>
      </c>
      <c r="G5600" s="4">
        <v>2</v>
      </c>
      <c r="H5600" t="s">
        <v>5105</v>
      </c>
    </row>
    <row r="5601" spans="1:8" x14ac:dyDescent="0.35">
      <c r="A5601" t="s">
        <v>4590</v>
      </c>
      <c r="B5601" t="s">
        <v>4591</v>
      </c>
      <c r="C5601">
        <v>6</v>
      </c>
      <c r="D5601">
        <v>-183.49799999999999</v>
      </c>
      <c r="E5601" t="s">
        <v>4592</v>
      </c>
      <c r="F5601" t="s">
        <v>4593</v>
      </c>
      <c r="G5601" s="4">
        <v>1</v>
      </c>
      <c r="H5601" t="s">
        <v>1212</v>
      </c>
    </row>
    <row r="5602" spans="1:8" x14ac:dyDescent="0.35">
      <c r="A5602" t="s">
        <v>4590</v>
      </c>
      <c r="B5602" t="s">
        <v>4591</v>
      </c>
      <c r="C5602">
        <v>6</v>
      </c>
      <c r="D5602">
        <v>-183.297</v>
      </c>
      <c r="E5602" t="s">
        <v>4594</v>
      </c>
      <c r="F5602" t="s">
        <v>4621</v>
      </c>
      <c r="G5602" s="4">
        <v>1</v>
      </c>
      <c r="H5602" t="s">
        <v>5106</v>
      </c>
    </row>
    <row r="5603" spans="1:8" x14ac:dyDescent="0.35">
      <c r="A5603" t="s">
        <v>4590</v>
      </c>
      <c r="B5603" t="s">
        <v>4591</v>
      </c>
      <c r="C5603">
        <v>6</v>
      </c>
      <c r="D5603">
        <v>-180.52</v>
      </c>
      <c r="E5603" t="s">
        <v>4596</v>
      </c>
      <c r="F5603" t="s">
        <v>4597</v>
      </c>
      <c r="G5603" s="4">
        <v>3</v>
      </c>
      <c r="H5603" t="s">
        <v>5107</v>
      </c>
    </row>
    <row r="5604" spans="1:8" x14ac:dyDescent="0.35">
      <c r="A5604" t="s">
        <v>4590</v>
      </c>
      <c r="B5604" t="s">
        <v>4591</v>
      </c>
      <c r="C5604">
        <v>6</v>
      </c>
      <c r="D5604">
        <v>-178.16800000000001</v>
      </c>
      <c r="E5604" t="s">
        <v>4596</v>
      </c>
      <c r="F5604" t="s">
        <v>4603</v>
      </c>
      <c r="G5604" s="4">
        <v>1</v>
      </c>
      <c r="H5604" t="s">
        <v>5108</v>
      </c>
    </row>
    <row r="5605" spans="1:8" x14ac:dyDescent="0.35">
      <c r="A5605" t="s">
        <v>4590</v>
      </c>
      <c r="B5605" t="s">
        <v>4591</v>
      </c>
      <c r="C5605">
        <v>6</v>
      </c>
      <c r="D5605">
        <v>-178.10599999999999</v>
      </c>
      <c r="E5605" t="s">
        <v>4592</v>
      </c>
      <c r="F5605" t="s">
        <v>4617</v>
      </c>
      <c r="G5605" s="4">
        <v>2</v>
      </c>
      <c r="H5605" t="s">
        <v>5109</v>
      </c>
    </row>
    <row r="5606" spans="1:8" x14ac:dyDescent="0.35">
      <c r="A5606" t="s">
        <v>4590</v>
      </c>
      <c r="B5606" t="s">
        <v>4591</v>
      </c>
      <c r="C5606">
        <v>6</v>
      </c>
      <c r="D5606">
        <v>-177.952</v>
      </c>
      <c r="E5606" t="s">
        <v>4596</v>
      </c>
      <c r="F5606" t="s">
        <v>4606</v>
      </c>
      <c r="G5606" s="4">
        <v>2</v>
      </c>
      <c r="H5606" t="s">
        <v>5110</v>
      </c>
    </row>
    <row r="5607" spans="1:8" x14ac:dyDescent="0.35">
      <c r="A5607" t="s">
        <v>4590</v>
      </c>
      <c r="B5607" t="s">
        <v>4591</v>
      </c>
      <c r="C5607">
        <v>6</v>
      </c>
      <c r="D5607">
        <v>-177.249</v>
      </c>
      <c r="E5607" t="s">
        <v>4594</v>
      </c>
      <c r="F5607" t="s">
        <v>4599</v>
      </c>
      <c r="G5607" s="4">
        <v>4</v>
      </c>
      <c r="H5607" t="s">
        <v>5111</v>
      </c>
    </row>
    <row r="5608" spans="1:8" x14ac:dyDescent="0.35">
      <c r="A5608" t="s">
        <v>4590</v>
      </c>
      <c r="B5608" t="s">
        <v>4591</v>
      </c>
      <c r="C5608">
        <v>6</v>
      </c>
      <c r="D5608">
        <v>-173.678</v>
      </c>
      <c r="E5608" t="s">
        <v>4596</v>
      </c>
      <c r="F5608" t="s">
        <v>4597</v>
      </c>
      <c r="G5608" s="4">
        <v>3</v>
      </c>
      <c r="H5608" t="s">
        <v>5112</v>
      </c>
    </row>
    <row r="5609" spans="1:8" x14ac:dyDescent="0.35">
      <c r="A5609" t="s">
        <v>4590</v>
      </c>
      <c r="B5609" t="s">
        <v>4591</v>
      </c>
      <c r="C5609">
        <v>6</v>
      </c>
      <c r="D5609">
        <v>-171.452</v>
      </c>
      <c r="E5609" t="s">
        <v>4592</v>
      </c>
      <c r="F5609" t="s">
        <v>4613</v>
      </c>
      <c r="G5609" s="4">
        <v>3</v>
      </c>
      <c r="H5609" t="s">
        <v>5113</v>
      </c>
    </row>
    <row r="5610" spans="1:8" x14ac:dyDescent="0.35">
      <c r="A5610" t="s">
        <v>4590</v>
      </c>
      <c r="B5610" t="s">
        <v>4591</v>
      </c>
      <c r="C5610">
        <v>6</v>
      </c>
      <c r="D5610">
        <v>-168.67400000000001</v>
      </c>
      <c r="E5610" t="s">
        <v>4592</v>
      </c>
      <c r="F5610" t="s">
        <v>4593</v>
      </c>
      <c r="G5610" s="4">
        <v>1</v>
      </c>
      <c r="H5610" t="s">
        <v>5114</v>
      </c>
    </row>
    <row r="5611" spans="1:8" x14ac:dyDescent="0.35">
      <c r="A5611" t="s">
        <v>4590</v>
      </c>
      <c r="B5611" t="s">
        <v>4591</v>
      </c>
      <c r="C5611">
        <v>6</v>
      </c>
      <c r="D5611">
        <v>-164.00399999999999</v>
      </c>
      <c r="E5611" t="s">
        <v>4596</v>
      </c>
      <c r="F5611" t="s">
        <v>4601</v>
      </c>
      <c r="G5611" s="4">
        <v>4</v>
      </c>
      <c r="H5611" t="s">
        <v>5115</v>
      </c>
    </row>
    <row r="5612" spans="1:8" x14ac:dyDescent="0.35">
      <c r="A5612" t="s">
        <v>4590</v>
      </c>
      <c r="B5612" t="s">
        <v>4591</v>
      </c>
      <c r="C5612">
        <v>6</v>
      </c>
      <c r="D5612">
        <v>-162.971</v>
      </c>
      <c r="E5612" t="s">
        <v>4594</v>
      </c>
      <c r="F5612" t="s">
        <v>4599</v>
      </c>
      <c r="G5612" s="4">
        <v>4</v>
      </c>
      <c r="H5612" t="s">
        <v>5116</v>
      </c>
    </row>
    <row r="5613" spans="1:8" x14ac:dyDescent="0.35">
      <c r="A5613" t="s">
        <v>4590</v>
      </c>
      <c r="B5613" t="s">
        <v>4591</v>
      </c>
      <c r="C5613">
        <v>6</v>
      </c>
      <c r="D5613">
        <v>-161.11799999999999</v>
      </c>
      <c r="E5613" t="s">
        <v>4592</v>
      </c>
      <c r="F5613" t="s">
        <v>4625</v>
      </c>
      <c r="G5613" s="4">
        <v>4</v>
      </c>
      <c r="H5613" t="s">
        <v>5117</v>
      </c>
    </row>
    <row r="5614" spans="1:8" x14ac:dyDescent="0.35">
      <c r="A5614" t="s">
        <v>4590</v>
      </c>
      <c r="B5614" t="s">
        <v>4591</v>
      </c>
      <c r="C5614">
        <v>6</v>
      </c>
      <c r="D5614">
        <v>-160.20400000000001</v>
      </c>
      <c r="E5614" t="s">
        <v>4596</v>
      </c>
      <c r="F5614" t="s">
        <v>4606</v>
      </c>
      <c r="G5614" s="4">
        <v>2</v>
      </c>
      <c r="H5614" t="s">
        <v>5118</v>
      </c>
    </row>
    <row r="5615" spans="1:8" x14ac:dyDescent="0.35">
      <c r="A5615" t="s">
        <v>4590</v>
      </c>
      <c r="B5615" t="s">
        <v>4591</v>
      </c>
      <c r="C5615">
        <v>6</v>
      </c>
      <c r="D5615">
        <v>-158.26499999999999</v>
      </c>
      <c r="E5615" t="s">
        <v>4594</v>
      </c>
      <c r="F5615" t="s">
        <v>4599</v>
      </c>
      <c r="G5615" s="4">
        <v>4</v>
      </c>
      <c r="H5615" t="s">
        <v>5119</v>
      </c>
    </row>
    <row r="5616" spans="1:8" x14ac:dyDescent="0.35">
      <c r="A5616" t="s">
        <v>4590</v>
      </c>
      <c r="B5616" t="s">
        <v>4591</v>
      </c>
      <c r="C5616">
        <v>6</v>
      </c>
      <c r="D5616">
        <v>-156.679</v>
      </c>
      <c r="E5616" t="s">
        <v>4592</v>
      </c>
      <c r="F5616" t="s">
        <v>4617</v>
      </c>
      <c r="G5616" s="4">
        <v>2</v>
      </c>
      <c r="H5616" t="s">
        <v>5120</v>
      </c>
    </row>
    <row r="5617" spans="1:8" x14ac:dyDescent="0.35">
      <c r="A5617" t="s">
        <v>4590</v>
      </c>
      <c r="B5617" t="s">
        <v>4591</v>
      </c>
      <c r="C5617">
        <v>6</v>
      </c>
      <c r="D5617">
        <v>-154.524</v>
      </c>
      <c r="E5617" t="s">
        <v>4596</v>
      </c>
      <c r="F5617" t="s">
        <v>4601</v>
      </c>
      <c r="G5617" s="4">
        <v>4</v>
      </c>
      <c r="H5617" t="s">
        <v>415</v>
      </c>
    </row>
    <row r="5618" spans="1:8" x14ac:dyDescent="0.35">
      <c r="A5618" t="s">
        <v>4590</v>
      </c>
      <c r="B5618" t="s">
        <v>4591</v>
      </c>
      <c r="C5618">
        <v>6</v>
      </c>
      <c r="D5618">
        <v>-150.84700000000001</v>
      </c>
      <c r="E5618" t="s">
        <v>4592</v>
      </c>
      <c r="F5618" t="s">
        <v>4617</v>
      </c>
      <c r="G5618" s="4">
        <v>2</v>
      </c>
      <c r="H5618" t="s">
        <v>140</v>
      </c>
    </row>
    <row r="5619" spans="1:8" x14ac:dyDescent="0.35">
      <c r="A5619" t="s">
        <v>4590</v>
      </c>
      <c r="B5619" t="s">
        <v>4591</v>
      </c>
      <c r="C5619">
        <v>6</v>
      </c>
      <c r="D5619">
        <v>-148.34799999999899</v>
      </c>
      <c r="E5619" t="s">
        <v>4596</v>
      </c>
      <c r="F5619" t="s">
        <v>4606</v>
      </c>
      <c r="G5619" s="4">
        <v>2</v>
      </c>
      <c r="H5619" t="s">
        <v>5121</v>
      </c>
    </row>
    <row r="5620" spans="1:8" x14ac:dyDescent="0.35">
      <c r="A5620" t="s">
        <v>4590</v>
      </c>
      <c r="B5620" t="s">
        <v>4591</v>
      </c>
      <c r="C5620">
        <v>6</v>
      </c>
      <c r="D5620">
        <v>-141.023</v>
      </c>
      <c r="E5620" t="s">
        <v>4592</v>
      </c>
      <c r="F5620" t="s">
        <v>4617</v>
      </c>
      <c r="G5620" s="4">
        <v>2</v>
      </c>
      <c r="H5620" t="s">
        <v>5122</v>
      </c>
    </row>
    <row r="5621" spans="1:8" x14ac:dyDescent="0.35">
      <c r="A5621" t="s">
        <v>4590</v>
      </c>
      <c r="B5621" t="s">
        <v>4591</v>
      </c>
      <c r="C5621">
        <v>6</v>
      </c>
      <c r="D5621">
        <v>-140.69200000000001</v>
      </c>
      <c r="E5621" t="s">
        <v>4596</v>
      </c>
      <c r="F5621" t="s">
        <v>4601</v>
      </c>
      <c r="G5621" s="4">
        <v>4</v>
      </c>
      <c r="H5621" t="s">
        <v>5123</v>
      </c>
    </row>
    <row r="5622" spans="1:8" x14ac:dyDescent="0.35">
      <c r="A5622" t="s">
        <v>4590</v>
      </c>
      <c r="B5622" t="s">
        <v>4591</v>
      </c>
      <c r="C5622">
        <v>6</v>
      </c>
      <c r="D5622">
        <v>-138.45400000000001</v>
      </c>
      <c r="E5622" t="s">
        <v>4592</v>
      </c>
      <c r="F5622" t="s">
        <v>4625</v>
      </c>
      <c r="G5622" s="4">
        <v>4</v>
      </c>
      <c r="H5622" t="s">
        <v>5124</v>
      </c>
    </row>
    <row r="5623" spans="1:8" x14ac:dyDescent="0.35">
      <c r="A5623" t="s">
        <v>4590</v>
      </c>
      <c r="B5623" t="s">
        <v>4591</v>
      </c>
      <c r="C5623">
        <v>6</v>
      </c>
      <c r="D5623">
        <v>-135.73099999999999</v>
      </c>
      <c r="E5623" t="s">
        <v>4596</v>
      </c>
      <c r="F5623" t="s">
        <v>4606</v>
      </c>
      <c r="G5623" s="4">
        <v>2</v>
      </c>
      <c r="H5623" t="s">
        <v>5125</v>
      </c>
    </row>
    <row r="5624" spans="1:8" x14ac:dyDescent="0.35">
      <c r="A5624" t="s">
        <v>4590</v>
      </c>
      <c r="B5624" t="s">
        <v>4591</v>
      </c>
      <c r="C5624">
        <v>6</v>
      </c>
      <c r="D5624">
        <v>-135.03399999999999</v>
      </c>
      <c r="E5624" t="s">
        <v>4594</v>
      </c>
      <c r="F5624" t="s">
        <v>4595</v>
      </c>
      <c r="G5624" s="4">
        <v>3</v>
      </c>
      <c r="H5624" t="s">
        <v>5126</v>
      </c>
    </row>
    <row r="5625" spans="1:8" x14ac:dyDescent="0.35">
      <c r="A5625" t="s">
        <v>4590</v>
      </c>
      <c r="B5625" t="s">
        <v>4591</v>
      </c>
      <c r="C5625">
        <v>6</v>
      </c>
      <c r="D5625">
        <v>-133.45400000000001</v>
      </c>
      <c r="E5625" t="s">
        <v>4596</v>
      </c>
      <c r="F5625" t="s">
        <v>4597</v>
      </c>
      <c r="G5625" s="4">
        <v>3</v>
      </c>
      <c r="H5625" t="s">
        <v>5127</v>
      </c>
    </row>
    <row r="5626" spans="1:8" x14ac:dyDescent="0.35">
      <c r="A5626" t="s">
        <v>4590</v>
      </c>
      <c r="B5626" t="s">
        <v>4591</v>
      </c>
      <c r="C5626">
        <v>6</v>
      </c>
      <c r="D5626">
        <v>-132.92699999999999</v>
      </c>
      <c r="E5626" t="s">
        <v>4594</v>
      </c>
      <c r="F5626" t="s">
        <v>4599</v>
      </c>
      <c r="G5626" s="4">
        <v>4</v>
      </c>
      <c r="H5626" t="s">
        <v>5128</v>
      </c>
    </row>
    <row r="5627" spans="1:8" x14ac:dyDescent="0.35">
      <c r="A5627" t="s">
        <v>4590</v>
      </c>
      <c r="B5627" t="s">
        <v>4591</v>
      </c>
      <c r="C5627">
        <v>6</v>
      </c>
      <c r="D5627">
        <v>-128.64500000000001</v>
      </c>
      <c r="E5627" t="s">
        <v>4594</v>
      </c>
      <c r="F5627" t="s">
        <v>4604</v>
      </c>
      <c r="G5627" s="4">
        <v>2</v>
      </c>
      <c r="H5627" t="s">
        <v>5129</v>
      </c>
    </row>
    <row r="5628" spans="1:8" x14ac:dyDescent="0.35">
      <c r="A5628" t="s">
        <v>4590</v>
      </c>
      <c r="B5628" t="s">
        <v>4591</v>
      </c>
      <c r="C5628">
        <v>6</v>
      </c>
      <c r="D5628">
        <v>-127.06299999999899</v>
      </c>
      <c r="E5628" t="s">
        <v>4592</v>
      </c>
      <c r="F5628" t="s">
        <v>4625</v>
      </c>
      <c r="G5628" s="4">
        <v>4</v>
      </c>
      <c r="H5628" t="s">
        <v>5130</v>
      </c>
    </row>
    <row r="5629" spans="1:8" x14ac:dyDescent="0.35">
      <c r="A5629" t="s">
        <v>4590</v>
      </c>
      <c r="B5629" t="s">
        <v>4591</v>
      </c>
      <c r="C5629">
        <v>6</v>
      </c>
      <c r="D5629">
        <v>-127.06</v>
      </c>
      <c r="E5629" t="s">
        <v>4596</v>
      </c>
      <c r="F5629" t="s">
        <v>4601</v>
      </c>
      <c r="G5629" s="4">
        <v>4</v>
      </c>
      <c r="H5629" t="s">
        <v>5131</v>
      </c>
    </row>
    <row r="5630" spans="1:8" x14ac:dyDescent="0.35">
      <c r="A5630" t="s">
        <v>4590</v>
      </c>
      <c r="B5630" t="s">
        <v>4591</v>
      </c>
      <c r="C5630">
        <v>6</v>
      </c>
      <c r="D5630">
        <v>-124.40799999999901</v>
      </c>
      <c r="E5630" t="s">
        <v>4594</v>
      </c>
      <c r="F5630" t="s">
        <v>4621</v>
      </c>
      <c r="G5630" s="4">
        <v>1</v>
      </c>
      <c r="H5630" t="s">
        <v>5132</v>
      </c>
    </row>
    <row r="5631" spans="1:8" x14ac:dyDescent="0.35">
      <c r="A5631" t="s">
        <v>4590</v>
      </c>
      <c r="B5631" t="s">
        <v>4591</v>
      </c>
      <c r="C5631">
        <v>6</v>
      </c>
      <c r="D5631">
        <v>-122.15</v>
      </c>
      <c r="E5631" t="s">
        <v>4592</v>
      </c>
      <c r="F5631" t="s">
        <v>4593</v>
      </c>
      <c r="G5631" s="4">
        <v>1</v>
      </c>
      <c r="H5631" t="s">
        <v>5133</v>
      </c>
    </row>
    <row r="5632" spans="1:8" x14ac:dyDescent="0.35">
      <c r="A5632" t="s">
        <v>4590</v>
      </c>
      <c r="B5632" t="s">
        <v>4591</v>
      </c>
      <c r="C5632">
        <v>6</v>
      </c>
      <c r="D5632">
        <v>-119.979</v>
      </c>
      <c r="E5632" t="s">
        <v>4596</v>
      </c>
      <c r="F5632" t="s">
        <v>4597</v>
      </c>
      <c r="G5632" s="4">
        <v>3</v>
      </c>
      <c r="H5632" t="s">
        <v>5134</v>
      </c>
    </row>
    <row r="5633" spans="1:8" x14ac:dyDescent="0.35">
      <c r="A5633" t="s">
        <v>4590</v>
      </c>
      <c r="B5633" t="s">
        <v>4591</v>
      </c>
      <c r="C5633">
        <v>6</v>
      </c>
      <c r="D5633">
        <v>-118.625</v>
      </c>
      <c r="E5633" t="s">
        <v>4592</v>
      </c>
      <c r="F5633" t="s">
        <v>4593</v>
      </c>
      <c r="G5633" s="4">
        <v>1</v>
      </c>
      <c r="H5633" t="s">
        <v>5135</v>
      </c>
    </row>
    <row r="5634" spans="1:8" x14ac:dyDescent="0.35">
      <c r="A5634" t="s">
        <v>4590</v>
      </c>
      <c r="B5634" t="s">
        <v>4591</v>
      </c>
      <c r="C5634">
        <v>6</v>
      </c>
      <c r="D5634">
        <v>-118.20099999999999</v>
      </c>
      <c r="E5634" t="s">
        <v>4592</v>
      </c>
      <c r="F5634" t="s">
        <v>4617</v>
      </c>
      <c r="G5634" s="4">
        <v>2</v>
      </c>
      <c r="H5634" t="s">
        <v>5136</v>
      </c>
    </row>
    <row r="5635" spans="1:8" x14ac:dyDescent="0.35">
      <c r="A5635" t="s">
        <v>4590</v>
      </c>
      <c r="B5635" t="s">
        <v>4591</v>
      </c>
      <c r="C5635">
        <v>6</v>
      </c>
      <c r="D5635">
        <v>-118.056</v>
      </c>
      <c r="E5635" t="s">
        <v>4596</v>
      </c>
      <c r="F5635" t="s">
        <v>4601</v>
      </c>
      <c r="G5635" s="4">
        <v>4</v>
      </c>
      <c r="H5635" t="s">
        <v>5137</v>
      </c>
    </row>
    <row r="5636" spans="1:8" x14ac:dyDescent="0.35">
      <c r="A5636" t="s">
        <v>4590</v>
      </c>
      <c r="B5636" t="s">
        <v>4591</v>
      </c>
      <c r="C5636">
        <v>6</v>
      </c>
      <c r="D5636">
        <v>-115.765</v>
      </c>
      <c r="E5636" t="s">
        <v>4596</v>
      </c>
      <c r="F5636" t="s">
        <v>4606</v>
      </c>
      <c r="G5636" s="4">
        <v>2</v>
      </c>
      <c r="H5636" t="s">
        <v>5138</v>
      </c>
    </row>
    <row r="5637" spans="1:8" x14ac:dyDescent="0.35">
      <c r="A5637" t="s">
        <v>4590</v>
      </c>
      <c r="B5637" t="s">
        <v>4591</v>
      </c>
      <c r="C5637">
        <v>6</v>
      </c>
      <c r="D5637">
        <v>-114.21799999999899</v>
      </c>
      <c r="E5637" t="s">
        <v>4594</v>
      </c>
      <c r="F5637" t="s">
        <v>4595</v>
      </c>
      <c r="G5637" s="4">
        <v>3</v>
      </c>
      <c r="H5637" t="s">
        <v>5139</v>
      </c>
    </row>
    <row r="5638" spans="1:8" x14ac:dyDescent="0.35">
      <c r="A5638" t="s">
        <v>4590</v>
      </c>
      <c r="B5638" t="s">
        <v>4591</v>
      </c>
      <c r="C5638">
        <v>6</v>
      </c>
      <c r="D5638">
        <v>-111.167</v>
      </c>
      <c r="E5638" t="s">
        <v>4592</v>
      </c>
      <c r="F5638" t="s">
        <v>4617</v>
      </c>
      <c r="G5638" s="4">
        <v>2</v>
      </c>
      <c r="H5638" t="s">
        <v>5140</v>
      </c>
    </row>
    <row r="5639" spans="1:8" x14ac:dyDescent="0.35">
      <c r="A5639" t="s">
        <v>4590</v>
      </c>
      <c r="B5639" t="s">
        <v>4591</v>
      </c>
      <c r="C5639">
        <v>6</v>
      </c>
      <c r="D5639">
        <v>-110.42</v>
      </c>
      <c r="E5639" t="s">
        <v>4594</v>
      </c>
      <c r="F5639" t="s">
        <v>4599</v>
      </c>
      <c r="G5639" s="4">
        <v>4</v>
      </c>
      <c r="H5639" t="s">
        <v>5141</v>
      </c>
    </row>
    <row r="5640" spans="1:8" x14ac:dyDescent="0.35">
      <c r="A5640" t="s">
        <v>4590</v>
      </c>
      <c r="B5640" t="s">
        <v>4591</v>
      </c>
      <c r="C5640">
        <v>6</v>
      </c>
      <c r="D5640">
        <v>-107.72</v>
      </c>
      <c r="E5640" t="s">
        <v>4592</v>
      </c>
      <c r="F5640" t="s">
        <v>4593</v>
      </c>
      <c r="G5640" s="4">
        <v>1</v>
      </c>
      <c r="H5640" t="s">
        <v>5142</v>
      </c>
    </row>
    <row r="5641" spans="1:8" x14ac:dyDescent="0.35">
      <c r="A5641" t="s">
        <v>4590</v>
      </c>
      <c r="B5641" t="s">
        <v>4591</v>
      </c>
      <c r="C5641">
        <v>6</v>
      </c>
      <c r="D5641">
        <v>-106.68</v>
      </c>
      <c r="E5641" t="s">
        <v>4596</v>
      </c>
      <c r="F5641" t="s">
        <v>4597</v>
      </c>
      <c r="G5641" s="4">
        <v>3</v>
      </c>
      <c r="H5641" t="s">
        <v>5143</v>
      </c>
    </row>
    <row r="5642" spans="1:8" x14ac:dyDescent="0.35">
      <c r="A5642" t="s">
        <v>4590</v>
      </c>
      <c r="B5642" t="s">
        <v>4591</v>
      </c>
      <c r="C5642">
        <v>6</v>
      </c>
      <c r="D5642">
        <v>-105.517</v>
      </c>
      <c r="E5642" t="s">
        <v>4596</v>
      </c>
      <c r="F5642" t="s">
        <v>4601</v>
      </c>
      <c r="G5642" s="4">
        <v>4</v>
      </c>
      <c r="H5642" t="s">
        <v>5144</v>
      </c>
    </row>
    <row r="5643" spans="1:8" x14ac:dyDescent="0.35">
      <c r="A5643" t="s">
        <v>4590</v>
      </c>
      <c r="B5643" t="s">
        <v>4591</v>
      </c>
      <c r="C5643">
        <v>6</v>
      </c>
      <c r="D5643">
        <v>-101.792</v>
      </c>
      <c r="E5643" t="s">
        <v>4594</v>
      </c>
      <c r="F5643" t="s">
        <v>4595</v>
      </c>
      <c r="G5643" s="4">
        <v>3</v>
      </c>
      <c r="H5643" t="s">
        <v>5145</v>
      </c>
    </row>
    <row r="5644" spans="1:8" x14ac:dyDescent="0.35">
      <c r="A5644" t="s">
        <v>4590</v>
      </c>
      <c r="B5644" t="s">
        <v>4591</v>
      </c>
      <c r="C5644">
        <v>6</v>
      </c>
      <c r="D5644">
        <v>-100.78299999999901</v>
      </c>
      <c r="E5644" t="s">
        <v>4592</v>
      </c>
      <c r="F5644" t="s">
        <v>4617</v>
      </c>
      <c r="G5644" s="4">
        <v>2</v>
      </c>
      <c r="H5644" t="s">
        <v>400</v>
      </c>
    </row>
    <row r="5645" spans="1:8" x14ac:dyDescent="0.35">
      <c r="A5645" t="s">
        <v>4590</v>
      </c>
      <c r="B5645" t="s">
        <v>4591</v>
      </c>
      <c r="C5645">
        <v>6</v>
      </c>
      <c r="D5645">
        <v>-99.896000000000001</v>
      </c>
      <c r="E5645" t="s">
        <v>4594</v>
      </c>
      <c r="F5645" t="s">
        <v>4621</v>
      </c>
      <c r="G5645" s="4">
        <v>1</v>
      </c>
      <c r="H5645" t="s">
        <v>5146</v>
      </c>
    </row>
    <row r="5646" spans="1:8" x14ac:dyDescent="0.35">
      <c r="A5646" t="s">
        <v>4590</v>
      </c>
      <c r="B5646" t="s">
        <v>4591</v>
      </c>
      <c r="C5646">
        <v>6</v>
      </c>
      <c r="D5646">
        <v>-97.153999999999996</v>
      </c>
      <c r="E5646" t="s">
        <v>4592</v>
      </c>
      <c r="F5646" t="s">
        <v>4625</v>
      </c>
      <c r="G5646" s="4">
        <v>4</v>
      </c>
      <c r="H5646" t="s">
        <v>5147</v>
      </c>
    </row>
    <row r="5647" spans="1:8" x14ac:dyDescent="0.35">
      <c r="A5647" t="s">
        <v>4590</v>
      </c>
      <c r="B5647" t="s">
        <v>4591</v>
      </c>
      <c r="C5647">
        <v>6</v>
      </c>
      <c r="D5647">
        <v>-93.52</v>
      </c>
      <c r="E5647" t="s">
        <v>4596</v>
      </c>
      <c r="F5647" t="s">
        <v>4603</v>
      </c>
      <c r="G5647" s="4">
        <v>1</v>
      </c>
      <c r="H5647" t="s">
        <v>5148</v>
      </c>
    </row>
    <row r="5648" spans="1:8" x14ac:dyDescent="0.35">
      <c r="A5648" t="s">
        <v>4590</v>
      </c>
      <c r="B5648" t="s">
        <v>4591</v>
      </c>
      <c r="C5648">
        <v>6</v>
      </c>
      <c r="D5648">
        <v>-92.506</v>
      </c>
      <c r="E5648" t="s">
        <v>4592</v>
      </c>
      <c r="F5648" t="s">
        <v>4625</v>
      </c>
      <c r="G5648" s="4">
        <v>4</v>
      </c>
      <c r="H5648" t="s">
        <v>5149</v>
      </c>
    </row>
    <row r="5649" spans="1:8" x14ac:dyDescent="0.35">
      <c r="A5649" t="s">
        <v>4590</v>
      </c>
      <c r="B5649" t="s">
        <v>4591</v>
      </c>
      <c r="C5649">
        <v>6</v>
      </c>
      <c r="D5649">
        <v>-90.207999999999998</v>
      </c>
      <c r="E5649" t="s">
        <v>4596</v>
      </c>
      <c r="F5649" t="s">
        <v>4606</v>
      </c>
      <c r="G5649" s="4">
        <v>2</v>
      </c>
      <c r="H5649" t="s">
        <v>5150</v>
      </c>
    </row>
    <row r="5650" spans="1:8" x14ac:dyDescent="0.35">
      <c r="A5650" t="s">
        <v>4590</v>
      </c>
      <c r="B5650" t="s">
        <v>4591</v>
      </c>
      <c r="C5650">
        <v>6</v>
      </c>
      <c r="D5650">
        <v>-89.614999999999995</v>
      </c>
      <c r="E5650" t="s">
        <v>4594</v>
      </c>
      <c r="F5650" t="s">
        <v>4595</v>
      </c>
      <c r="G5650" s="4">
        <v>3</v>
      </c>
      <c r="H5650" t="s">
        <v>5151</v>
      </c>
    </row>
    <row r="5651" spans="1:8" x14ac:dyDescent="0.35">
      <c r="A5651" t="s">
        <v>4590</v>
      </c>
      <c r="B5651" t="s">
        <v>4591</v>
      </c>
      <c r="C5651">
        <v>6</v>
      </c>
      <c r="D5651">
        <v>-88.92</v>
      </c>
      <c r="E5651" t="s">
        <v>4592</v>
      </c>
      <c r="F5651" t="s">
        <v>4617</v>
      </c>
      <c r="G5651" s="4">
        <v>2</v>
      </c>
      <c r="H5651" t="s">
        <v>5152</v>
      </c>
    </row>
    <row r="5652" spans="1:8" x14ac:dyDescent="0.35">
      <c r="A5652" t="s">
        <v>4590</v>
      </c>
      <c r="B5652" t="s">
        <v>4591</v>
      </c>
      <c r="C5652">
        <v>6</v>
      </c>
      <c r="D5652">
        <v>-86.814999999999998</v>
      </c>
      <c r="E5652" t="s">
        <v>4592</v>
      </c>
      <c r="F5652" t="s">
        <v>4617</v>
      </c>
      <c r="G5652" s="4">
        <v>2</v>
      </c>
      <c r="H5652" t="s">
        <v>5153</v>
      </c>
    </row>
    <row r="5653" spans="1:8" x14ac:dyDescent="0.35">
      <c r="A5653" t="s">
        <v>4590</v>
      </c>
      <c r="B5653" t="s">
        <v>4591</v>
      </c>
      <c r="C5653">
        <v>6</v>
      </c>
      <c r="D5653">
        <v>-83.397000000000006</v>
      </c>
      <c r="E5653" t="s">
        <v>4596</v>
      </c>
      <c r="F5653" t="s">
        <v>4603</v>
      </c>
      <c r="G5653" s="4">
        <v>1</v>
      </c>
      <c r="H5653" t="s">
        <v>5154</v>
      </c>
    </row>
    <row r="5654" spans="1:8" x14ac:dyDescent="0.35">
      <c r="A5654" t="s">
        <v>4590</v>
      </c>
      <c r="B5654" t="s">
        <v>4591</v>
      </c>
      <c r="C5654">
        <v>6</v>
      </c>
      <c r="D5654">
        <v>-82.066999999999993</v>
      </c>
      <c r="E5654" t="s">
        <v>4592</v>
      </c>
      <c r="F5654" t="s">
        <v>4625</v>
      </c>
      <c r="G5654" s="4">
        <v>4</v>
      </c>
      <c r="H5654" t="s">
        <v>140</v>
      </c>
    </row>
    <row r="5655" spans="1:8" x14ac:dyDescent="0.35">
      <c r="A5655" t="s">
        <v>4590</v>
      </c>
      <c r="B5655" t="s">
        <v>4591</v>
      </c>
      <c r="C5655">
        <v>6</v>
      </c>
      <c r="D5655">
        <v>-81.096000000000004</v>
      </c>
      <c r="E5655" t="s">
        <v>4592</v>
      </c>
      <c r="F5655" t="s">
        <v>4617</v>
      </c>
      <c r="G5655" s="4">
        <v>2</v>
      </c>
      <c r="H5655" t="s">
        <v>5155</v>
      </c>
    </row>
    <row r="5656" spans="1:8" x14ac:dyDescent="0.35">
      <c r="A5656" t="s">
        <v>4590</v>
      </c>
      <c r="B5656" t="s">
        <v>4591</v>
      </c>
      <c r="C5656">
        <v>6</v>
      </c>
      <c r="D5656">
        <v>-78.709000000000003</v>
      </c>
      <c r="E5656" t="s">
        <v>4594</v>
      </c>
      <c r="F5656" t="s">
        <v>4595</v>
      </c>
      <c r="G5656" s="4">
        <v>3</v>
      </c>
      <c r="H5656" t="s">
        <v>5156</v>
      </c>
    </row>
    <row r="5657" spans="1:8" x14ac:dyDescent="0.35">
      <c r="A5657" t="s">
        <v>4590</v>
      </c>
      <c r="B5657" t="s">
        <v>4591</v>
      </c>
      <c r="C5657">
        <v>6</v>
      </c>
      <c r="D5657">
        <v>-77.777000000000001</v>
      </c>
      <c r="E5657" t="s">
        <v>4596</v>
      </c>
      <c r="F5657" t="s">
        <v>4606</v>
      </c>
      <c r="G5657" s="4">
        <v>2</v>
      </c>
      <c r="H5657" t="s">
        <v>5157</v>
      </c>
    </row>
    <row r="5658" spans="1:8" x14ac:dyDescent="0.35">
      <c r="A5658" t="s">
        <v>4590</v>
      </c>
      <c r="B5658" t="s">
        <v>4591</v>
      </c>
      <c r="C5658">
        <v>6</v>
      </c>
      <c r="D5658">
        <v>-77.396000000000001</v>
      </c>
      <c r="E5658" t="s">
        <v>4596</v>
      </c>
      <c r="F5658" t="s">
        <v>4601</v>
      </c>
      <c r="G5658" s="4">
        <v>4</v>
      </c>
      <c r="H5658" t="s">
        <v>5158</v>
      </c>
    </row>
    <row r="5659" spans="1:8" x14ac:dyDescent="0.35">
      <c r="A5659" t="s">
        <v>4590</v>
      </c>
      <c r="B5659" t="s">
        <v>4591</v>
      </c>
      <c r="C5659">
        <v>6</v>
      </c>
      <c r="D5659">
        <v>-74.935000000000002</v>
      </c>
      <c r="E5659" t="s">
        <v>4596</v>
      </c>
      <c r="F5659" t="s">
        <v>4597</v>
      </c>
      <c r="G5659" s="4">
        <v>3</v>
      </c>
      <c r="H5659" t="s">
        <v>5159</v>
      </c>
    </row>
    <row r="5660" spans="1:8" x14ac:dyDescent="0.35">
      <c r="A5660" t="s">
        <v>4590</v>
      </c>
      <c r="B5660" t="s">
        <v>4591</v>
      </c>
      <c r="C5660">
        <v>6</v>
      </c>
      <c r="D5660">
        <v>-74.620999999999995</v>
      </c>
      <c r="E5660" t="s">
        <v>4596</v>
      </c>
      <c r="F5660" t="s">
        <v>4603</v>
      </c>
      <c r="G5660" s="4">
        <v>1</v>
      </c>
      <c r="H5660" t="s">
        <v>55</v>
      </c>
    </row>
    <row r="5661" spans="1:8" x14ac:dyDescent="0.35">
      <c r="A5661" t="s">
        <v>4590</v>
      </c>
      <c r="B5661" t="s">
        <v>4591</v>
      </c>
      <c r="C5661">
        <v>6</v>
      </c>
      <c r="D5661">
        <v>-68.536999999999907</v>
      </c>
      <c r="E5661" t="s">
        <v>4594</v>
      </c>
      <c r="F5661" t="s">
        <v>4599</v>
      </c>
      <c r="G5661" s="4">
        <v>4</v>
      </c>
      <c r="H5661" t="s">
        <v>5160</v>
      </c>
    </row>
    <row r="5662" spans="1:8" x14ac:dyDescent="0.35">
      <c r="A5662" t="s">
        <v>4590</v>
      </c>
      <c r="B5662" t="s">
        <v>4591</v>
      </c>
      <c r="C5662">
        <v>6</v>
      </c>
      <c r="D5662">
        <v>-67.212999999999994</v>
      </c>
      <c r="E5662" t="s">
        <v>4596</v>
      </c>
      <c r="F5662" t="s">
        <v>4603</v>
      </c>
      <c r="G5662" s="4">
        <v>1</v>
      </c>
      <c r="H5662" t="s">
        <v>5161</v>
      </c>
    </row>
    <row r="5663" spans="1:8" x14ac:dyDescent="0.35">
      <c r="A5663" t="s">
        <v>4590</v>
      </c>
      <c r="B5663" t="s">
        <v>4591</v>
      </c>
      <c r="C5663">
        <v>6</v>
      </c>
      <c r="D5663">
        <v>-61.383999999999901</v>
      </c>
      <c r="E5663" t="s">
        <v>4592</v>
      </c>
      <c r="F5663" t="s">
        <v>4593</v>
      </c>
      <c r="G5663" s="4">
        <v>1</v>
      </c>
      <c r="H5663" t="s">
        <v>5162</v>
      </c>
    </row>
    <row r="5664" spans="1:8" x14ac:dyDescent="0.35">
      <c r="A5664" t="s">
        <v>4590</v>
      </c>
      <c r="B5664" t="s">
        <v>4591</v>
      </c>
      <c r="C5664">
        <v>6</v>
      </c>
      <c r="D5664">
        <v>-60.083999999999897</v>
      </c>
      <c r="E5664" t="s">
        <v>4596</v>
      </c>
      <c r="F5664" t="s">
        <v>4603</v>
      </c>
      <c r="G5664" s="4">
        <v>1</v>
      </c>
      <c r="H5664" t="s">
        <v>5163</v>
      </c>
    </row>
    <row r="5665" spans="1:8" x14ac:dyDescent="0.35">
      <c r="A5665" t="s">
        <v>4590</v>
      </c>
      <c r="B5665" t="s">
        <v>4591</v>
      </c>
      <c r="C5665">
        <v>6</v>
      </c>
      <c r="D5665">
        <v>-58.857999999999997</v>
      </c>
      <c r="E5665" t="s">
        <v>4596</v>
      </c>
      <c r="F5665" t="s">
        <v>4606</v>
      </c>
      <c r="G5665" s="4">
        <v>2</v>
      </c>
      <c r="H5665" t="s">
        <v>5164</v>
      </c>
    </row>
    <row r="5666" spans="1:8" x14ac:dyDescent="0.35">
      <c r="A5666" t="s">
        <v>4590</v>
      </c>
      <c r="B5666" t="s">
        <v>4591</v>
      </c>
      <c r="C5666">
        <v>6</v>
      </c>
      <c r="D5666">
        <v>-58.372999999999998</v>
      </c>
      <c r="E5666" t="s">
        <v>4594</v>
      </c>
      <c r="F5666" t="s">
        <v>4599</v>
      </c>
      <c r="G5666" s="4">
        <v>4</v>
      </c>
      <c r="H5666" t="s">
        <v>5165</v>
      </c>
    </row>
    <row r="5667" spans="1:8" x14ac:dyDescent="0.35">
      <c r="A5667" t="s">
        <v>4590</v>
      </c>
      <c r="B5667" t="s">
        <v>4591</v>
      </c>
      <c r="C5667">
        <v>6</v>
      </c>
      <c r="D5667">
        <v>-57.748999999999903</v>
      </c>
      <c r="E5667" t="s">
        <v>4592</v>
      </c>
      <c r="F5667" t="s">
        <v>4617</v>
      </c>
      <c r="G5667" s="4">
        <v>2</v>
      </c>
      <c r="H5667" t="s">
        <v>4742</v>
      </c>
    </row>
    <row r="5668" spans="1:8" x14ac:dyDescent="0.35">
      <c r="A5668" t="s">
        <v>4590</v>
      </c>
      <c r="B5668" t="s">
        <v>4591</v>
      </c>
      <c r="C5668">
        <v>6</v>
      </c>
      <c r="D5668">
        <v>-55.470999999999997</v>
      </c>
      <c r="E5668" t="s">
        <v>4594</v>
      </c>
      <c r="F5668" t="s">
        <v>4595</v>
      </c>
      <c r="G5668" s="4">
        <v>3</v>
      </c>
      <c r="H5668" t="s">
        <v>5166</v>
      </c>
    </row>
    <row r="5669" spans="1:8" x14ac:dyDescent="0.35">
      <c r="A5669" t="s">
        <v>4590</v>
      </c>
      <c r="B5669" t="s">
        <v>4591</v>
      </c>
      <c r="C5669">
        <v>6</v>
      </c>
      <c r="D5669">
        <v>-55.366</v>
      </c>
      <c r="E5669" t="s">
        <v>4596</v>
      </c>
      <c r="F5669" t="s">
        <v>4597</v>
      </c>
      <c r="G5669" s="4">
        <v>3</v>
      </c>
      <c r="H5669" t="s">
        <v>5167</v>
      </c>
    </row>
    <row r="5670" spans="1:8" x14ac:dyDescent="0.35">
      <c r="A5670" t="s">
        <v>4590</v>
      </c>
      <c r="B5670" t="s">
        <v>4591</v>
      </c>
      <c r="C5670">
        <v>6</v>
      </c>
      <c r="D5670">
        <v>-55.255000000000003</v>
      </c>
      <c r="E5670" t="s">
        <v>4596</v>
      </c>
      <c r="F5670" t="s">
        <v>4603</v>
      </c>
      <c r="G5670" s="4">
        <v>1</v>
      </c>
      <c r="H5670" t="s">
        <v>5168</v>
      </c>
    </row>
    <row r="5671" spans="1:8" x14ac:dyDescent="0.35">
      <c r="A5671" t="s">
        <v>4590</v>
      </c>
      <c r="B5671" t="s">
        <v>4591</v>
      </c>
      <c r="C5671">
        <v>6</v>
      </c>
      <c r="D5671">
        <v>-54.613</v>
      </c>
      <c r="E5671" t="s">
        <v>4594</v>
      </c>
      <c r="F5671" t="s">
        <v>4621</v>
      </c>
      <c r="G5671" s="4">
        <v>1</v>
      </c>
      <c r="H5671" t="s">
        <v>5169</v>
      </c>
    </row>
    <row r="5672" spans="1:8" x14ac:dyDescent="0.35">
      <c r="A5672" t="s">
        <v>4590</v>
      </c>
      <c r="B5672" t="s">
        <v>4591</v>
      </c>
      <c r="C5672">
        <v>6</v>
      </c>
      <c r="D5672">
        <v>-53.351999999999997</v>
      </c>
      <c r="E5672" t="s">
        <v>4592</v>
      </c>
      <c r="F5672" t="s">
        <v>4617</v>
      </c>
      <c r="G5672" s="4">
        <v>2</v>
      </c>
      <c r="H5672" t="s">
        <v>5170</v>
      </c>
    </row>
    <row r="5673" spans="1:8" x14ac:dyDescent="0.35">
      <c r="A5673" t="s">
        <v>4590</v>
      </c>
      <c r="B5673" t="s">
        <v>4591</v>
      </c>
      <c r="C5673">
        <v>6</v>
      </c>
      <c r="D5673">
        <v>-53.201000000000001</v>
      </c>
      <c r="E5673" t="s">
        <v>4592</v>
      </c>
      <c r="F5673" t="s">
        <v>4613</v>
      </c>
      <c r="G5673" s="4">
        <v>3</v>
      </c>
      <c r="H5673" t="s">
        <v>5171</v>
      </c>
    </row>
    <row r="5674" spans="1:8" x14ac:dyDescent="0.35">
      <c r="A5674" t="s">
        <v>4590</v>
      </c>
      <c r="B5674" t="s">
        <v>4591</v>
      </c>
      <c r="C5674">
        <v>6</v>
      </c>
      <c r="D5674">
        <v>-53.183</v>
      </c>
      <c r="E5674" t="s">
        <v>4592</v>
      </c>
      <c r="F5674" t="s">
        <v>4593</v>
      </c>
      <c r="G5674" s="4">
        <v>1</v>
      </c>
      <c r="H5674" t="s">
        <v>5172</v>
      </c>
    </row>
    <row r="5675" spans="1:8" x14ac:dyDescent="0.35">
      <c r="A5675" t="s">
        <v>4590</v>
      </c>
      <c r="B5675" t="s">
        <v>4591</v>
      </c>
      <c r="C5675">
        <v>6</v>
      </c>
      <c r="D5675">
        <v>-52.468000000000004</v>
      </c>
      <c r="E5675" t="s">
        <v>4596</v>
      </c>
      <c r="F5675" t="s">
        <v>4601</v>
      </c>
      <c r="G5675" s="4">
        <v>4</v>
      </c>
      <c r="H5675" t="s">
        <v>5173</v>
      </c>
    </row>
    <row r="5676" spans="1:8" x14ac:dyDescent="0.35">
      <c r="A5676" t="s">
        <v>4590</v>
      </c>
      <c r="B5676" t="s">
        <v>4591</v>
      </c>
      <c r="C5676">
        <v>6</v>
      </c>
      <c r="D5676">
        <v>-51.463999999999999</v>
      </c>
      <c r="E5676" t="s">
        <v>4596</v>
      </c>
      <c r="F5676" t="s">
        <v>4597</v>
      </c>
      <c r="G5676" s="4">
        <v>3</v>
      </c>
      <c r="H5676" t="s">
        <v>5174</v>
      </c>
    </row>
    <row r="5677" spans="1:8" x14ac:dyDescent="0.35">
      <c r="A5677" t="s">
        <v>4590</v>
      </c>
      <c r="B5677" t="s">
        <v>4591</v>
      </c>
      <c r="C5677">
        <v>6</v>
      </c>
      <c r="D5677">
        <v>-49.667999999999999</v>
      </c>
      <c r="E5677" t="s">
        <v>4596</v>
      </c>
      <c r="F5677" t="s">
        <v>4606</v>
      </c>
      <c r="G5677" s="4">
        <v>2</v>
      </c>
      <c r="H5677" t="s">
        <v>5175</v>
      </c>
    </row>
    <row r="5678" spans="1:8" x14ac:dyDescent="0.35">
      <c r="A5678" t="s">
        <v>4590</v>
      </c>
      <c r="B5678" t="s">
        <v>4591</v>
      </c>
      <c r="C5678">
        <v>6</v>
      </c>
      <c r="D5678">
        <v>-47.625999999999998</v>
      </c>
      <c r="E5678" t="s">
        <v>4592</v>
      </c>
      <c r="F5678" t="s">
        <v>4613</v>
      </c>
      <c r="G5678" s="4">
        <v>3</v>
      </c>
      <c r="H5678">
        <v>5</v>
      </c>
    </row>
    <row r="5679" spans="1:8" x14ac:dyDescent="0.35">
      <c r="A5679" t="s">
        <v>4590</v>
      </c>
      <c r="B5679" t="s">
        <v>4591</v>
      </c>
      <c r="C5679">
        <v>6</v>
      </c>
      <c r="D5679">
        <v>-44.652999999999999</v>
      </c>
      <c r="E5679" t="s">
        <v>4592</v>
      </c>
      <c r="F5679" t="s">
        <v>4613</v>
      </c>
      <c r="G5679" s="4">
        <v>3</v>
      </c>
      <c r="H5679">
        <v>50</v>
      </c>
    </row>
    <row r="5680" spans="1:8" x14ac:dyDescent="0.35">
      <c r="A5680" t="s">
        <v>4590</v>
      </c>
      <c r="B5680" t="s">
        <v>4591</v>
      </c>
      <c r="C5680">
        <v>6</v>
      </c>
      <c r="D5680">
        <v>-43.887</v>
      </c>
      <c r="E5680" t="s">
        <v>4594</v>
      </c>
      <c r="F5680" t="s">
        <v>4595</v>
      </c>
      <c r="G5680" s="4">
        <v>3</v>
      </c>
      <c r="H5680" t="s">
        <v>55</v>
      </c>
    </row>
    <row r="5681" spans="1:8" x14ac:dyDescent="0.35">
      <c r="A5681" t="s">
        <v>4590</v>
      </c>
      <c r="B5681" t="s">
        <v>4591</v>
      </c>
      <c r="C5681">
        <v>6</v>
      </c>
      <c r="D5681">
        <v>-43.792000000000002</v>
      </c>
      <c r="E5681" t="s">
        <v>4594</v>
      </c>
      <c r="F5681" t="s">
        <v>4604</v>
      </c>
      <c r="G5681" s="4">
        <v>2</v>
      </c>
      <c r="H5681" t="s">
        <v>5176</v>
      </c>
    </row>
    <row r="5682" spans="1:8" x14ac:dyDescent="0.35">
      <c r="A5682" t="s">
        <v>4590</v>
      </c>
      <c r="B5682" t="s">
        <v>4591</v>
      </c>
      <c r="C5682">
        <v>6</v>
      </c>
      <c r="D5682">
        <v>-42.673000000000002</v>
      </c>
      <c r="E5682" t="s">
        <v>4596</v>
      </c>
      <c r="F5682" t="s">
        <v>4601</v>
      </c>
      <c r="G5682" s="4">
        <v>4</v>
      </c>
      <c r="H5682" t="s">
        <v>5177</v>
      </c>
    </row>
    <row r="5683" spans="1:8" x14ac:dyDescent="0.35">
      <c r="A5683" t="s">
        <v>4590</v>
      </c>
      <c r="B5683" t="s">
        <v>4591</v>
      </c>
      <c r="C5683">
        <v>6</v>
      </c>
      <c r="D5683">
        <v>-41.192999999999998</v>
      </c>
      <c r="E5683" t="s">
        <v>4596</v>
      </c>
      <c r="F5683" t="s">
        <v>4597</v>
      </c>
      <c r="G5683" s="4">
        <v>3</v>
      </c>
      <c r="H5683" t="s">
        <v>5178</v>
      </c>
    </row>
    <row r="5684" spans="1:8" x14ac:dyDescent="0.35">
      <c r="A5684" t="s">
        <v>4590</v>
      </c>
      <c r="B5684" t="s">
        <v>4591</v>
      </c>
      <c r="C5684">
        <v>6</v>
      </c>
      <c r="D5684">
        <v>-38.106000000000002</v>
      </c>
      <c r="E5684" t="s">
        <v>4594</v>
      </c>
      <c r="F5684" t="s">
        <v>4595</v>
      </c>
      <c r="G5684" s="4">
        <v>3</v>
      </c>
      <c r="H5684" t="s">
        <v>5179</v>
      </c>
    </row>
    <row r="5685" spans="1:8" x14ac:dyDescent="0.35">
      <c r="A5685" t="s">
        <v>4590</v>
      </c>
      <c r="B5685" t="s">
        <v>4591</v>
      </c>
      <c r="C5685">
        <v>6</v>
      </c>
      <c r="D5685">
        <v>-37.770000000000003</v>
      </c>
      <c r="E5685" t="s">
        <v>4596</v>
      </c>
      <c r="F5685" t="s">
        <v>4601</v>
      </c>
      <c r="G5685" s="4">
        <v>4</v>
      </c>
      <c r="H5685" t="s">
        <v>5180</v>
      </c>
    </row>
    <row r="5686" spans="1:8" x14ac:dyDescent="0.35">
      <c r="A5686" t="s">
        <v>4590</v>
      </c>
      <c r="B5686" t="s">
        <v>4591</v>
      </c>
      <c r="C5686">
        <v>6</v>
      </c>
      <c r="D5686">
        <v>-37.649000000000001</v>
      </c>
      <c r="E5686" t="s">
        <v>4594</v>
      </c>
      <c r="F5686" t="s">
        <v>4599</v>
      </c>
      <c r="G5686" s="4">
        <v>4</v>
      </c>
      <c r="H5686" t="s">
        <v>5181</v>
      </c>
    </row>
    <row r="5687" spans="1:8" x14ac:dyDescent="0.35">
      <c r="A5687" t="s">
        <v>4590</v>
      </c>
      <c r="B5687" t="s">
        <v>4591</v>
      </c>
      <c r="C5687">
        <v>6</v>
      </c>
      <c r="D5687">
        <v>-36.99</v>
      </c>
      <c r="E5687" t="s">
        <v>4592</v>
      </c>
      <c r="F5687" t="s">
        <v>4593</v>
      </c>
      <c r="G5687" s="4">
        <v>1</v>
      </c>
      <c r="H5687" t="s">
        <v>5182</v>
      </c>
    </row>
    <row r="5688" spans="1:8" x14ac:dyDescent="0.35">
      <c r="A5688" t="s">
        <v>4590</v>
      </c>
      <c r="B5688" t="s">
        <v>4591</v>
      </c>
      <c r="C5688">
        <v>6</v>
      </c>
      <c r="D5688">
        <v>-36.705999999999896</v>
      </c>
      <c r="E5688" t="s">
        <v>4596</v>
      </c>
      <c r="F5688" t="s">
        <v>4597</v>
      </c>
      <c r="G5688" s="4">
        <v>3</v>
      </c>
      <c r="H5688" t="s">
        <v>5183</v>
      </c>
    </row>
    <row r="5689" spans="1:8" x14ac:dyDescent="0.35">
      <c r="A5689" t="s">
        <v>4590</v>
      </c>
      <c r="B5689" t="s">
        <v>4591</v>
      </c>
      <c r="C5689">
        <v>6</v>
      </c>
      <c r="D5689">
        <v>-34.045999999999999</v>
      </c>
      <c r="E5689" t="s">
        <v>4596</v>
      </c>
      <c r="F5689" t="s">
        <v>4606</v>
      </c>
      <c r="G5689" s="4">
        <v>2</v>
      </c>
      <c r="H5689" t="s">
        <v>5184</v>
      </c>
    </row>
    <row r="5690" spans="1:8" x14ac:dyDescent="0.35">
      <c r="A5690" t="s">
        <v>4590</v>
      </c>
      <c r="B5690" t="s">
        <v>4591</v>
      </c>
      <c r="C5690">
        <v>6</v>
      </c>
      <c r="D5690">
        <v>-32.262</v>
      </c>
      <c r="E5690" t="s">
        <v>4594</v>
      </c>
      <c r="F5690" t="s">
        <v>4621</v>
      </c>
      <c r="G5690" s="4">
        <v>1</v>
      </c>
      <c r="H5690" t="s">
        <v>5185</v>
      </c>
    </row>
    <row r="5691" spans="1:8" x14ac:dyDescent="0.35">
      <c r="A5691" t="s">
        <v>4590</v>
      </c>
      <c r="B5691" t="s">
        <v>4591</v>
      </c>
      <c r="C5691">
        <v>6</v>
      </c>
      <c r="D5691">
        <v>-28.594999999999999</v>
      </c>
      <c r="E5691" t="s">
        <v>4596</v>
      </c>
      <c r="F5691" t="s">
        <v>4606</v>
      </c>
      <c r="G5691" s="4">
        <v>2</v>
      </c>
      <c r="H5691" t="s">
        <v>5186</v>
      </c>
    </row>
    <row r="5692" spans="1:8" x14ac:dyDescent="0.35">
      <c r="A5692" t="s">
        <v>4590</v>
      </c>
      <c r="B5692" t="s">
        <v>4591</v>
      </c>
      <c r="C5692">
        <v>6</v>
      </c>
      <c r="D5692">
        <v>-28.350999999999999</v>
      </c>
      <c r="E5692" t="s">
        <v>4596</v>
      </c>
      <c r="F5692" t="s">
        <v>4601</v>
      </c>
      <c r="G5692" s="4">
        <v>4</v>
      </c>
      <c r="H5692" t="s">
        <v>5187</v>
      </c>
    </row>
    <row r="5693" spans="1:8" x14ac:dyDescent="0.35">
      <c r="A5693" t="s">
        <v>4590</v>
      </c>
      <c r="B5693" t="s">
        <v>4591</v>
      </c>
      <c r="C5693">
        <v>6</v>
      </c>
      <c r="D5693">
        <v>-28.041</v>
      </c>
      <c r="E5693" t="s">
        <v>4596</v>
      </c>
      <c r="F5693" t="s">
        <v>4597</v>
      </c>
      <c r="G5693" s="4">
        <v>3</v>
      </c>
      <c r="H5693" t="s">
        <v>5188</v>
      </c>
    </row>
    <row r="5694" spans="1:8" x14ac:dyDescent="0.35">
      <c r="A5694" t="s">
        <v>4590</v>
      </c>
      <c r="B5694" t="s">
        <v>4591</v>
      </c>
      <c r="C5694">
        <v>6</v>
      </c>
      <c r="D5694">
        <v>-27.326999999999899</v>
      </c>
      <c r="E5694" t="s">
        <v>4592</v>
      </c>
      <c r="F5694" t="s">
        <v>4617</v>
      </c>
      <c r="G5694" s="4">
        <v>2</v>
      </c>
      <c r="H5694" t="s">
        <v>1282</v>
      </c>
    </row>
    <row r="5695" spans="1:8" x14ac:dyDescent="0.35">
      <c r="A5695" t="s">
        <v>4590</v>
      </c>
      <c r="B5695" t="s">
        <v>4591</v>
      </c>
      <c r="C5695">
        <v>6</v>
      </c>
      <c r="D5695">
        <v>-26.225999999999999</v>
      </c>
      <c r="E5695" t="s">
        <v>4594</v>
      </c>
      <c r="F5695" t="s">
        <v>4599</v>
      </c>
      <c r="G5695" s="4">
        <v>4</v>
      </c>
      <c r="H5695" t="s">
        <v>5189</v>
      </c>
    </row>
    <row r="5696" spans="1:8" x14ac:dyDescent="0.35">
      <c r="A5696" t="s">
        <v>4590</v>
      </c>
      <c r="B5696" t="s">
        <v>4591</v>
      </c>
      <c r="C5696">
        <v>6</v>
      </c>
      <c r="D5696">
        <v>-25.724</v>
      </c>
      <c r="E5696" t="s">
        <v>4596</v>
      </c>
      <c r="F5696" t="s">
        <v>4603</v>
      </c>
      <c r="G5696" s="4">
        <v>1</v>
      </c>
      <c r="H5696" t="s">
        <v>5190</v>
      </c>
    </row>
    <row r="5697" spans="1:8" x14ac:dyDescent="0.35">
      <c r="A5697" t="s">
        <v>4590</v>
      </c>
      <c r="B5697" t="s">
        <v>4591</v>
      </c>
      <c r="C5697">
        <v>6</v>
      </c>
      <c r="D5697">
        <v>-24.475999999999999</v>
      </c>
      <c r="E5697" t="s">
        <v>4594</v>
      </c>
      <c r="F5697" t="s">
        <v>4595</v>
      </c>
      <c r="G5697" s="4">
        <v>3</v>
      </c>
      <c r="H5697" t="s">
        <v>5191</v>
      </c>
    </row>
    <row r="5698" spans="1:8" x14ac:dyDescent="0.35">
      <c r="A5698" t="s">
        <v>4590</v>
      </c>
      <c r="B5698" t="s">
        <v>4591</v>
      </c>
      <c r="C5698">
        <v>6</v>
      </c>
      <c r="D5698">
        <v>-23.215999999999902</v>
      </c>
      <c r="E5698" t="s">
        <v>4596</v>
      </c>
      <c r="F5698" t="s">
        <v>4597</v>
      </c>
      <c r="G5698" s="4">
        <v>3</v>
      </c>
      <c r="H5698" t="s">
        <v>5192</v>
      </c>
    </row>
    <row r="5699" spans="1:8" x14ac:dyDescent="0.35">
      <c r="A5699" t="s">
        <v>4590</v>
      </c>
      <c r="B5699" t="s">
        <v>4591</v>
      </c>
      <c r="C5699">
        <v>6</v>
      </c>
      <c r="D5699">
        <v>-21.338999999999999</v>
      </c>
      <c r="E5699" t="s">
        <v>4594</v>
      </c>
      <c r="F5699" t="s">
        <v>4595</v>
      </c>
      <c r="G5699" s="4">
        <v>3</v>
      </c>
      <c r="H5699" t="s">
        <v>5193</v>
      </c>
    </row>
    <row r="5700" spans="1:8" x14ac:dyDescent="0.35">
      <c r="A5700" t="s">
        <v>4590</v>
      </c>
      <c r="B5700" t="s">
        <v>4591</v>
      </c>
      <c r="C5700">
        <v>6</v>
      </c>
      <c r="D5700">
        <v>47.475999999999999</v>
      </c>
      <c r="E5700" t="s">
        <v>4592</v>
      </c>
      <c r="F5700" t="s">
        <v>4613</v>
      </c>
      <c r="G5700" s="4">
        <v>3</v>
      </c>
      <c r="H5700" t="s">
        <v>5194</v>
      </c>
    </row>
    <row r="5701" spans="1:8" x14ac:dyDescent="0.35">
      <c r="A5701" t="s">
        <v>4590</v>
      </c>
      <c r="B5701" t="s">
        <v>4591</v>
      </c>
      <c r="C5701">
        <v>6</v>
      </c>
      <c r="D5701">
        <v>80.257999999999996</v>
      </c>
      <c r="E5701" t="s">
        <v>4596</v>
      </c>
      <c r="F5701" t="s">
        <v>4603</v>
      </c>
      <c r="G5701" s="4">
        <v>1</v>
      </c>
      <c r="H5701" t="s">
        <v>5195</v>
      </c>
    </row>
    <row r="5702" spans="1:8" x14ac:dyDescent="0.35">
      <c r="A5702" t="s">
        <v>4590</v>
      </c>
      <c r="B5702" t="s">
        <v>4591</v>
      </c>
      <c r="C5702">
        <v>6</v>
      </c>
      <c r="D5702">
        <v>83.784999999999997</v>
      </c>
      <c r="E5702" t="s">
        <v>4596</v>
      </c>
      <c r="F5702" t="s">
        <v>4597</v>
      </c>
      <c r="G5702" s="4">
        <v>3</v>
      </c>
      <c r="H5702" t="s">
        <v>68</v>
      </c>
    </row>
    <row r="5703" spans="1:8" x14ac:dyDescent="0.35">
      <c r="A5703" t="s">
        <v>4590</v>
      </c>
      <c r="B5703" t="s">
        <v>4591</v>
      </c>
      <c r="C5703">
        <v>6</v>
      </c>
      <c r="D5703">
        <v>84.26</v>
      </c>
      <c r="E5703" t="s">
        <v>4596</v>
      </c>
      <c r="F5703" t="s">
        <v>4601</v>
      </c>
      <c r="G5703" s="4">
        <v>4</v>
      </c>
      <c r="H5703" t="s">
        <v>5196</v>
      </c>
    </row>
    <row r="5704" spans="1:8" x14ac:dyDescent="0.35">
      <c r="A5704" t="s">
        <v>4590</v>
      </c>
      <c r="B5704" t="s">
        <v>4591</v>
      </c>
      <c r="C5704">
        <v>6</v>
      </c>
      <c r="D5704">
        <v>104.434</v>
      </c>
      <c r="E5704" t="s">
        <v>4592</v>
      </c>
      <c r="F5704" t="s">
        <v>4625</v>
      </c>
      <c r="G5704" s="4">
        <v>4</v>
      </c>
      <c r="H5704" t="s">
        <v>415</v>
      </c>
    </row>
    <row r="5705" spans="1:8" x14ac:dyDescent="0.35">
      <c r="A5705" t="s">
        <v>4590</v>
      </c>
      <c r="B5705" t="s">
        <v>4591</v>
      </c>
      <c r="C5705">
        <v>6</v>
      </c>
      <c r="D5705">
        <v>118.66</v>
      </c>
      <c r="E5705" t="s">
        <v>4596</v>
      </c>
      <c r="F5705" t="s">
        <v>4606</v>
      </c>
      <c r="G5705" s="4">
        <v>2</v>
      </c>
      <c r="H5705" t="s">
        <v>5197</v>
      </c>
    </row>
    <row r="5706" spans="1:8" x14ac:dyDescent="0.35">
      <c r="A5706" t="s">
        <v>4590</v>
      </c>
      <c r="B5706" t="s">
        <v>4591</v>
      </c>
      <c r="C5706">
        <v>6</v>
      </c>
      <c r="D5706">
        <v>123.152999999999</v>
      </c>
      <c r="E5706" t="s">
        <v>4592</v>
      </c>
      <c r="F5706" t="s">
        <v>4617</v>
      </c>
      <c r="G5706" s="4">
        <v>2</v>
      </c>
      <c r="H5706" t="s">
        <v>5198</v>
      </c>
    </row>
    <row r="5707" spans="1:8" x14ac:dyDescent="0.35">
      <c r="A5707" t="s">
        <v>4590</v>
      </c>
      <c r="B5707" t="s">
        <v>4591</v>
      </c>
      <c r="C5707">
        <v>6</v>
      </c>
      <c r="D5707">
        <v>130.02799999999999</v>
      </c>
      <c r="E5707" t="s">
        <v>4592</v>
      </c>
      <c r="F5707" t="s">
        <v>4613</v>
      </c>
      <c r="G5707" s="4">
        <v>3</v>
      </c>
      <c r="H5707" t="s">
        <v>5199</v>
      </c>
    </row>
    <row r="5708" spans="1:8" x14ac:dyDescent="0.35">
      <c r="A5708" t="s">
        <v>4590</v>
      </c>
      <c r="B5708" t="s">
        <v>4591</v>
      </c>
      <c r="C5708">
        <v>6</v>
      </c>
      <c r="D5708">
        <v>132.26499999999999</v>
      </c>
      <c r="E5708" t="s">
        <v>4592</v>
      </c>
      <c r="F5708" t="s">
        <v>4617</v>
      </c>
      <c r="G5708" s="4">
        <v>2</v>
      </c>
      <c r="H5708" t="s">
        <v>5200</v>
      </c>
    </row>
    <row r="5709" spans="1:8" x14ac:dyDescent="0.35">
      <c r="A5709" t="s">
        <v>4590</v>
      </c>
      <c r="B5709" t="s">
        <v>4591</v>
      </c>
      <c r="C5709">
        <v>6</v>
      </c>
      <c r="D5709">
        <v>138.51599999999999</v>
      </c>
      <c r="E5709" t="s">
        <v>4596</v>
      </c>
      <c r="F5709" t="s">
        <v>4606</v>
      </c>
      <c r="G5709" s="4">
        <v>2</v>
      </c>
      <c r="H5709" t="s">
        <v>5201</v>
      </c>
    </row>
    <row r="5710" spans="1:8" x14ac:dyDescent="0.35">
      <c r="A5710" t="s">
        <v>4590</v>
      </c>
      <c r="B5710" t="s">
        <v>4591</v>
      </c>
      <c r="C5710">
        <v>6</v>
      </c>
      <c r="D5710">
        <v>154.16399999999999</v>
      </c>
      <c r="E5710" t="s">
        <v>4592</v>
      </c>
      <c r="F5710" t="s">
        <v>4613</v>
      </c>
      <c r="G5710" s="4">
        <v>3</v>
      </c>
      <c r="H5710" t="s">
        <v>5202</v>
      </c>
    </row>
    <row r="5711" spans="1:8" x14ac:dyDescent="0.35">
      <c r="A5711" t="s">
        <v>4590</v>
      </c>
      <c r="B5711" t="s">
        <v>4591</v>
      </c>
      <c r="C5711">
        <v>6</v>
      </c>
      <c r="D5711">
        <v>223.12299999999999</v>
      </c>
      <c r="E5711" t="s">
        <v>4596</v>
      </c>
      <c r="F5711" t="s">
        <v>4603</v>
      </c>
      <c r="G5711" s="4">
        <v>1</v>
      </c>
    </row>
    <row r="5712" spans="1:8" x14ac:dyDescent="0.35">
      <c r="A5712" t="s">
        <v>4590</v>
      </c>
      <c r="B5712" t="s">
        <v>5203</v>
      </c>
      <c r="C5712">
        <v>5</v>
      </c>
      <c r="D5712">
        <v>-374.510999999999</v>
      </c>
      <c r="E5712" t="s">
        <v>5204</v>
      </c>
      <c r="F5712" t="s">
        <v>5205</v>
      </c>
      <c r="G5712" s="4">
        <v>4</v>
      </c>
      <c r="H5712" t="s">
        <v>5206</v>
      </c>
    </row>
    <row r="5713" spans="1:8" x14ac:dyDescent="0.35">
      <c r="A5713" t="s">
        <v>4590</v>
      </c>
      <c r="B5713" t="s">
        <v>5203</v>
      </c>
      <c r="C5713">
        <v>5</v>
      </c>
      <c r="D5713">
        <v>-372.678</v>
      </c>
      <c r="E5713" t="s">
        <v>5207</v>
      </c>
      <c r="F5713" t="s">
        <v>5208</v>
      </c>
      <c r="G5713" s="4">
        <v>1</v>
      </c>
      <c r="H5713" t="s">
        <v>5209</v>
      </c>
    </row>
    <row r="5714" spans="1:8" x14ac:dyDescent="0.35">
      <c r="A5714" t="s">
        <v>4590</v>
      </c>
      <c r="B5714" t="s">
        <v>5203</v>
      </c>
      <c r="C5714">
        <v>5</v>
      </c>
      <c r="D5714">
        <v>-367.17599999999999</v>
      </c>
      <c r="E5714" t="s">
        <v>5207</v>
      </c>
      <c r="F5714" t="s">
        <v>5210</v>
      </c>
      <c r="G5714" s="4">
        <v>4</v>
      </c>
      <c r="H5714" t="s">
        <v>5211</v>
      </c>
    </row>
    <row r="5715" spans="1:8" x14ac:dyDescent="0.35">
      <c r="A5715" t="s">
        <v>4590</v>
      </c>
      <c r="B5715" t="s">
        <v>5203</v>
      </c>
      <c r="C5715">
        <v>5</v>
      </c>
      <c r="D5715">
        <v>-366.03</v>
      </c>
      <c r="E5715" t="s">
        <v>5207</v>
      </c>
      <c r="F5715" t="s">
        <v>5212</v>
      </c>
      <c r="G5715" s="4">
        <v>3</v>
      </c>
      <c r="H5715" t="s">
        <v>5213</v>
      </c>
    </row>
    <row r="5716" spans="1:8" x14ac:dyDescent="0.35">
      <c r="A5716" t="s">
        <v>4590</v>
      </c>
      <c r="B5716" t="s">
        <v>5203</v>
      </c>
      <c r="C5716">
        <v>5</v>
      </c>
      <c r="D5716">
        <v>-363.90800000000002</v>
      </c>
      <c r="E5716" t="s">
        <v>5204</v>
      </c>
      <c r="F5716" t="s">
        <v>5214</v>
      </c>
      <c r="G5716" s="4">
        <v>2</v>
      </c>
      <c r="H5716" t="s">
        <v>5215</v>
      </c>
    </row>
    <row r="5717" spans="1:8" x14ac:dyDescent="0.35">
      <c r="A5717" t="s">
        <v>4590</v>
      </c>
      <c r="B5717" t="s">
        <v>5203</v>
      </c>
      <c r="C5717">
        <v>5</v>
      </c>
      <c r="D5717">
        <v>-360.34500000000003</v>
      </c>
      <c r="E5717" t="s">
        <v>5207</v>
      </c>
      <c r="F5717" t="s">
        <v>5210</v>
      </c>
      <c r="G5717" s="4">
        <v>4</v>
      </c>
      <c r="H5717" t="s">
        <v>5216</v>
      </c>
    </row>
    <row r="5718" spans="1:8" x14ac:dyDescent="0.35">
      <c r="A5718" t="s">
        <v>4590</v>
      </c>
      <c r="B5718" t="s">
        <v>5203</v>
      </c>
      <c r="C5718">
        <v>5</v>
      </c>
      <c r="D5718">
        <v>-359.27300000000002</v>
      </c>
      <c r="E5718" t="s">
        <v>5207</v>
      </c>
      <c r="F5718" t="s">
        <v>5212</v>
      </c>
      <c r="G5718" s="4">
        <v>3</v>
      </c>
      <c r="H5718" t="s">
        <v>5217</v>
      </c>
    </row>
    <row r="5719" spans="1:8" x14ac:dyDescent="0.35">
      <c r="A5719" t="s">
        <v>4590</v>
      </c>
      <c r="B5719" t="s">
        <v>5203</v>
      </c>
      <c r="C5719">
        <v>5</v>
      </c>
      <c r="D5719">
        <v>-359.07900000000001</v>
      </c>
      <c r="E5719" t="s">
        <v>5204</v>
      </c>
      <c r="F5719" t="s">
        <v>5218</v>
      </c>
      <c r="G5719" s="4">
        <v>3</v>
      </c>
      <c r="H5719" t="s">
        <v>5219</v>
      </c>
    </row>
    <row r="5720" spans="1:8" x14ac:dyDescent="0.35">
      <c r="A5720" t="s">
        <v>4590</v>
      </c>
      <c r="B5720" t="s">
        <v>5203</v>
      </c>
      <c r="C5720">
        <v>5</v>
      </c>
      <c r="D5720">
        <v>-333.26299999999998</v>
      </c>
      <c r="E5720" t="s">
        <v>5204</v>
      </c>
      <c r="F5720" t="s">
        <v>5205</v>
      </c>
      <c r="G5720" s="4">
        <v>4</v>
      </c>
      <c r="H5720" t="s">
        <v>5220</v>
      </c>
    </row>
    <row r="5721" spans="1:8" x14ac:dyDescent="0.35">
      <c r="A5721" t="s">
        <v>4590</v>
      </c>
      <c r="B5721" t="s">
        <v>5203</v>
      </c>
      <c r="C5721">
        <v>5</v>
      </c>
      <c r="D5721">
        <v>-318.16399999999999</v>
      </c>
      <c r="E5721" t="s">
        <v>5204</v>
      </c>
      <c r="F5721" t="s">
        <v>5205</v>
      </c>
      <c r="G5721" s="4">
        <v>4</v>
      </c>
      <c r="H5721" t="s">
        <v>5221</v>
      </c>
    </row>
    <row r="5722" spans="1:8" x14ac:dyDescent="0.35">
      <c r="A5722" t="s">
        <v>4590</v>
      </c>
      <c r="B5722" t="s">
        <v>5203</v>
      </c>
      <c r="C5722">
        <v>5</v>
      </c>
      <c r="D5722">
        <v>-317.53500000000003</v>
      </c>
      <c r="E5722" t="s">
        <v>5204</v>
      </c>
      <c r="F5722" t="s">
        <v>5218</v>
      </c>
      <c r="G5722" s="4">
        <v>3</v>
      </c>
      <c r="H5722" t="s">
        <v>1421</v>
      </c>
    </row>
    <row r="5723" spans="1:8" x14ac:dyDescent="0.35">
      <c r="A5723" t="s">
        <v>4590</v>
      </c>
      <c r="B5723" t="s">
        <v>5203</v>
      </c>
      <c r="C5723">
        <v>5</v>
      </c>
      <c r="D5723">
        <v>-301.28800000000001</v>
      </c>
      <c r="E5723" t="s">
        <v>5207</v>
      </c>
      <c r="F5723" t="s">
        <v>5210</v>
      </c>
      <c r="G5723" s="4">
        <v>4</v>
      </c>
      <c r="H5723" t="s">
        <v>5222</v>
      </c>
    </row>
    <row r="5724" spans="1:8" x14ac:dyDescent="0.35">
      <c r="A5724" t="s">
        <v>4590</v>
      </c>
      <c r="B5724" t="s">
        <v>5203</v>
      </c>
      <c r="C5724">
        <v>5</v>
      </c>
      <c r="D5724">
        <v>-289.91000000000003</v>
      </c>
      <c r="E5724" t="s">
        <v>5204</v>
      </c>
      <c r="F5724" t="s">
        <v>5223</v>
      </c>
      <c r="G5724" s="4">
        <v>1</v>
      </c>
      <c r="H5724" t="s">
        <v>5224</v>
      </c>
    </row>
    <row r="5725" spans="1:8" x14ac:dyDescent="0.35">
      <c r="A5725" t="s">
        <v>4590</v>
      </c>
      <c r="B5725" t="s">
        <v>5203</v>
      </c>
      <c r="C5725">
        <v>5</v>
      </c>
      <c r="D5725">
        <v>-282.02800000000002</v>
      </c>
      <c r="E5725" t="s">
        <v>5204</v>
      </c>
      <c r="F5725" t="s">
        <v>5223</v>
      </c>
      <c r="G5725" s="4">
        <v>1</v>
      </c>
      <c r="H5725" t="s">
        <v>5225</v>
      </c>
    </row>
    <row r="5726" spans="1:8" x14ac:dyDescent="0.35">
      <c r="A5726" t="s">
        <v>4590</v>
      </c>
      <c r="B5726" t="s">
        <v>5203</v>
      </c>
      <c r="C5726">
        <v>5</v>
      </c>
      <c r="D5726">
        <v>-278.79300000000001</v>
      </c>
      <c r="E5726" t="s">
        <v>5204</v>
      </c>
      <c r="F5726" t="s">
        <v>5223</v>
      </c>
      <c r="G5726" s="4">
        <v>1</v>
      </c>
      <c r="H5726" t="s">
        <v>5226</v>
      </c>
    </row>
    <row r="5727" spans="1:8" x14ac:dyDescent="0.35">
      <c r="A5727" t="s">
        <v>4590</v>
      </c>
      <c r="B5727" t="s">
        <v>5203</v>
      </c>
      <c r="C5727">
        <v>5</v>
      </c>
      <c r="D5727">
        <v>-274.85899999999998</v>
      </c>
      <c r="E5727" t="s">
        <v>5204</v>
      </c>
      <c r="F5727" t="s">
        <v>5214</v>
      </c>
      <c r="G5727" s="4">
        <v>2</v>
      </c>
      <c r="H5727" t="s">
        <v>55</v>
      </c>
    </row>
    <row r="5728" spans="1:8" x14ac:dyDescent="0.35">
      <c r="A5728" t="s">
        <v>4590</v>
      </c>
      <c r="B5728" t="s">
        <v>5203</v>
      </c>
      <c r="C5728">
        <v>5</v>
      </c>
      <c r="D5728">
        <v>-259.476</v>
      </c>
      <c r="E5728" t="s">
        <v>5204</v>
      </c>
      <c r="F5728" t="s">
        <v>5214</v>
      </c>
      <c r="G5728" s="4">
        <v>2</v>
      </c>
      <c r="H5728" t="s">
        <v>5227</v>
      </c>
    </row>
    <row r="5729" spans="1:8" x14ac:dyDescent="0.35">
      <c r="A5729" t="s">
        <v>4590</v>
      </c>
      <c r="B5729" t="s">
        <v>5203</v>
      </c>
      <c r="C5729">
        <v>5</v>
      </c>
      <c r="D5729">
        <v>-256.28899999999999</v>
      </c>
      <c r="E5729" t="s">
        <v>5207</v>
      </c>
      <c r="F5729" t="s">
        <v>5208</v>
      </c>
      <c r="G5729" s="4">
        <v>1</v>
      </c>
      <c r="H5729" t="s">
        <v>5228</v>
      </c>
    </row>
    <row r="5730" spans="1:8" x14ac:dyDescent="0.35">
      <c r="A5730" t="s">
        <v>4590</v>
      </c>
      <c r="B5730" t="s">
        <v>5203</v>
      </c>
      <c r="C5730">
        <v>5</v>
      </c>
      <c r="D5730">
        <v>-253.797</v>
      </c>
      <c r="E5730" t="s">
        <v>5204</v>
      </c>
      <c r="F5730" t="s">
        <v>5205</v>
      </c>
      <c r="G5730" s="4">
        <v>4</v>
      </c>
      <c r="H5730" t="s">
        <v>5229</v>
      </c>
    </row>
    <row r="5731" spans="1:8" x14ac:dyDescent="0.35">
      <c r="A5731" t="s">
        <v>4590</v>
      </c>
      <c r="B5731" t="s">
        <v>5203</v>
      </c>
      <c r="C5731">
        <v>5</v>
      </c>
      <c r="D5731">
        <v>-248.96799999999999</v>
      </c>
      <c r="E5731" t="s">
        <v>5204</v>
      </c>
      <c r="F5731" t="s">
        <v>5218</v>
      </c>
      <c r="G5731" s="4">
        <v>3</v>
      </c>
      <c r="H5731" t="s">
        <v>5230</v>
      </c>
    </row>
    <row r="5732" spans="1:8" x14ac:dyDescent="0.35">
      <c r="A5732" t="s">
        <v>4590</v>
      </c>
      <c r="B5732" t="s">
        <v>5203</v>
      </c>
      <c r="C5732">
        <v>5</v>
      </c>
      <c r="D5732">
        <v>-246.00299999999999</v>
      </c>
      <c r="E5732" t="s">
        <v>5204</v>
      </c>
      <c r="F5732" t="s">
        <v>5205</v>
      </c>
      <c r="G5732" s="4">
        <v>4</v>
      </c>
      <c r="H5732" t="s">
        <v>5231</v>
      </c>
    </row>
    <row r="5733" spans="1:8" x14ac:dyDescent="0.35">
      <c r="A5733" t="s">
        <v>4590</v>
      </c>
      <c r="B5733" t="s">
        <v>5203</v>
      </c>
      <c r="C5733">
        <v>5</v>
      </c>
      <c r="D5733">
        <v>-238.55500000000001</v>
      </c>
      <c r="E5733" t="s">
        <v>5204</v>
      </c>
      <c r="F5733" t="s">
        <v>5214</v>
      </c>
      <c r="G5733" s="4">
        <v>2</v>
      </c>
      <c r="H5733" t="s">
        <v>5232</v>
      </c>
    </row>
    <row r="5734" spans="1:8" x14ac:dyDescent="0.35">
      <c r="A5734" t="s">
        <v>4590</v>
      </c>
      <c r="B5734" t="s">
        <v>5203</v>
      </c>
      <c r="C5734">
        <v>5</v>
      </c>
      <c r="D5734">
        <v>-220.999</v>
      </c>
      <c r="E5734" t="s">
        <v>5207</v>
      </c>
      <c r="F5734" t="s">
        <v>5210</v>
      </c>
      <c r="G5734" s="4">
        <v>4</v>
      </c>
      <c r="H5734" t="s">
        <v>5233</v>
      </c>
    </row>
    <row r="5735" spans="1:8" x14ac:dyDescent="0.35">
      <c r="A5735" t="s">
        <v>4590</v>
      </c>
      <c r="B5735" t="s">
        <v>5203</v>
      </c>
      <c r="C5735">
        <v>5</v>
      </c>
      <c r="D5735">
        <v>-214.999</v>
      </c>
      <c r="E5735" t="s">
        <v>5204</v>
      </c>
      <c r="F5735" t="s">
        <v>5218</v>
      </c>
      <c r="G5735" s="4">
        <v>3</v>
      </c>
      <c r="H5735" t="s">
        <v>5234</v>
      </c>
    </row>
    <row r="5736" spans="1:8" x14ac:dyDescent="0.35">
      <c r="A5736" t="s">
        <v>4590</v>
      </c>
      <c r="B5736" t="s">
        <v>5203</v>
      </c>
      <c r="C5736">
        <v>5</v>
      </c>
      <c r="D5736">
        <v>-213.417</v>
      </c>
      <c r="E5736" t="s">
        <v>5204</v>
      </c>
      <c r="F5736" t="s">
        <v>5223</v>
      </c>
      <c r="G5736" s="4">
        <v>1</v>
      </c>
      <c r="H5736" t="s">
        <v>5235</v>
      </c>
    </row>
    <row r="5737" spans="1:8" x14ac:dyDescent="0.35">
      <c r="A5737" t="s">
        <v>4590</v>
      </c>
      <c r="B5737" t="s">
        <v>5203</v>
      </c>
      <c r="C5737">
        <v>5</v>
      </c>
      <c r="D5737">
        <v>-209.87799999999999</v>
      </c>
      <c r="E5737" t="s">
        <v>5204</v>
      </c>
      <c r="F5737" t="s">
        <v>5223</v>
      </c>
      <c r="G5737" s="4">
        <v>1</v>
      </c>
      <c r="H5737" t="s">
        <v>5236</v>
      </c>
    </row>
    <row r="5738" spans="1:8" x14ac:dyDescent="0.35">
      <c r="A5738" t="s">
        <v>4590</v>
      </c>
      <c r="B5738" t="s">
        <v>5203</v>
      </c>
      <c r="C5738">
        <v>5</v>
      </c>
      <c r="D5738">
        <v>-192.35499999999999</v>
      </c>
      <c r="E5738" t="s">
        <v>5204</v>
      </c>
      <c r="F5738" t="s">
        <v>5214</v>
      </c>
      <c r="G5738" s="4">
        <v>2</v>
      </c>
      <c r="H5738" t="s">
        <v>5237</v>
      </c>
    </row>
    <row r="5739" spans="1:8" x14ac:dyDescent="0.35">
      <c r="A5739" t="s">
        <v>4590</v>
      </c>
      <c r="B5739" t="s">
        <v>5203</v>
      </c>
      <c r="C5739">
        <v>5</v>
      </c>
      <c r="D5739">
        <v>-189.04300000000001</v>
      </c>
      <c r="E5739" t="s">
        <v>5204</v>
      </c>
      <c r="F5739" t="s">
        <v>5223</v>
      </c>
      <c r="G5739" s="4">
        <v>1</v>
      </c>
      <c r="H5739" t="s">
        <v>5238</v>
      </c>
    </row>
    <row r="5740" spans="1:8" x14ac:dyDescent="0.35">
      <c r="A5740" t="s">
        <v>4590</v>
      </c>
      <c r="B5740" t="s">
        <v>5203</v>
      </c>
      <c r="C5740">
        <v>5</v>
      </c>
      <c r="D5740">
        <v>-170.91099999999901</v>
      </c>
      <c r="E5740" t="s">
        <v>5207</v>
      </c>
      <c r="F5740" t="s">
        <v>5210</v>
      </c>
      <c r="G5740" s="4">
        <v>4</v>
      </c>
      <c r="H5740" t="s">
        <v>5239</v>
      </c>
    </row>
    <row r="5741" spans="1:8" x14ac:dyDescent="0.35">
      <c r="A5741" t="s">
        <v>4590</v>
      </c>
      <c r="B5741" t="s">
        <v>5203</v>
      </c>
      <c r="C5741">
        <v>5</v>
      </c>
      <c r="D5741">
        <v>-161.65299999999999</v>
      </c>
      <c r="E5741" t="s">
        <v>5207</v>
      </c>
      <c r="F5741" t="s">
        <v>5210</v>
      </c>
      <c r="G5741" s="4">
        <v>4</v>
      </c>
      <c r="H5741" t="s">
        <v>5240</v>
      </c>
    </row>
    <row r="5742" spans="1:8" x14ac:dyDescent="0.35">
      <c r="A5742" t="s">
        <v>4590</v>
      </c>
      <c r="B5742" t="s">
        <v>5203</v>
      </c>
      <c r="C5742">
        <v>5</v>
      </c>
      <c r="D5742">
        <v>-159.589</v>
      </c>
      <c r="E5742" t="s">
        <v>5207</v>
      </c>
      <c r="F5742" t="s">
        <v>5210</v>
      </c>
      <c r="G5742" s="4">
        <v>4</v>
      </c>
      <c r="H5742" t="s">
        <v>177</v>
      </c>
    </row>
    <row r="5743" spans="1:8" x14ac:dyDescent="0.35">
      <c r="A5743" t="s">
        <v>4590</v>
      </c>
      <c r="B5743" t="s">
        <v>5203</v>
      </c>
      <c r="C5743">
        <v>5</v>
      </c>
      <c r="D5743">
        <v>-157.22399999999999</v>
      </c>
      <c r="E5743" t="s">
        <v>5204</v>
      </c>
      <c r="F5743" t="s">
        <v>5223</v>
      </c>
      <c r="G5743" s="4">
        <v>1</v>
      </c>
      <c r="H5743" t="s">
        <v>5241</v>
      </c>
    </row>
    <row r="5744" spans="1:8" x14ac:dyDescent="0.35">
      <c r="A5744" t="s">
        <v>4590</v>
      </c>
      <c r="B5744" t="s">
        <v>5203</v>
      </c>
      <c r="C5744">
        <v>5</v>
      </c>
      <c r="D5744">
        <v>-148.11000000000001</v>
      </c>
      <c r="E5744" t="s">
        <v>5207</v>
      </c>
      <c r="F5744" t="s">
        <v>5208</v>
      </c>
      <c r="G5744" s="4">
        <v>1</v>
      </c>
      <c r="H5744" t="s">
        <v>5242</v>
      </c>
    </row>
    <row r="5745" spans="1:8" x14ac:dyDescent="0.35">
      <c r="A5745" t="s">
        <v>4590</v>
      </c>
      <c r="B5745" t="s">
        <v>5203</v>
      </c>
      <c r="C5745">
        <v>5</v>
      </c>
      <c r="D5745">
        <v>-143.01599999999999</v>
      </c>
      <c r="E5745" t="s">
        <v>5207</v>
      </c>
      <c r="F5745" t="s">
        <v>5208</v>
      </c>
      <c r="G5745" s="4">
        <v>1</v>
      </c>
      <c r="H5745" t="s">
        <v>5243</v>
      </c>
    </row>
    <row r="5746" spans="1:8" x14ac:dyDescent="0.35">
      <c r="A5746" t="s">
        <v>4590</v>
      </c>
      <c r="B5746" t="s">
        <v>5203</v>
      </c>
      <c r="C5746">
        <v>5</v>
      </c>
      <c r="D5746">
        <v>-129.49799999999999</v>
      </c>
      <c r="E5746" t="s">
        <v>5204</v>
      </c>
      <c r="F5746" t="s">
        <v>5205</v>
      </c>
      <c r="G5746" s="4">
        <v>4</v>
      </c>
      <c r="H5746" t="s">
        <v>3559</v>
      </c>
    </row>
    <row r="5747" spans="1:8" x14ac:dyDescent="0.35">
      <c r="A5747" t="s">
        <v>4590</v>
      </c>
      <c r="B5747" t="s">
        <v>5203</v>
      </c>
      <c r="C5747">
        <v>5</v>
      </c>
      <c r="D5747">
        <v>-123.416</v>
      </c>
      <c r="E5747" t="s">
        <v>5207</v>
      </c>
      <c r="F5747" t="s">
        <v>5210</v>
      </c>
      <c r="G5747" s="4">
        <v>4</v>
      </c>
      <c r="H5747" t="s">
        <v>5244</v>
      </c>
    </row>
    <row r="5748" spans="1:8" x14ac:dyDescent="0.35">
      <c r="A5748" t="s">
        <v>4590</v>
      </c>
      <c r="B5748" t="s">
        <v>5203</v>
      </c>
      <c r="C5748">
        <v>5</v>
      </c>
      <c r="D5748">
        <v>-122.44</v>
      </c>
      <c r="E5748" t="s">
        <v>5204</v>
      </c>
      <c r="F5748" t="s">
        <v>5214</v>
      </c>
      <c r="G5748" s="4">
        <v>2</v>
      </c>
      <c r="H5748" t="s">
        <v>5245</v>
      </c>
    </row>
    <row r="5749" spans="1:8" x14ac:dyDescent="0.35">
      <c r="A5749" t="s">
        <v>4590</v>
      </c>
      <c r="B5749" t="s">
        <v>5203</v>
      </c>
      <c r="C5749">
        <v>5</v>
      </c>
      <c r="D5749">
        <v>-120.967</v>
      </c>
      <c r="E5749" t="s">
        <v>5207</v>
      </c>
      <c r="F5749" t="s">
        <v>5212</v>
      </c>
      <c r="G5749" s="4">
        <v>3</v>
      </c>
      <c r="H5749" t="s">
        <v>5246</v>
      </c>
    </row>
    <row r="5750" spans="1:8" x14ac:dyDescent="0.35">
      <c r="A5750" t="s">
        <v>4590</v>
      </c>
      <c r="B5750" t="s">
        <v>5203</v>
      </c>
      <c r="C5750">
        <v>5</v>
      </c>
      <c r="D5750">
        <v>-120.61199999999999</v>
      </c>
      <c r="E5750" t="s">
        <v>5204</v>
      </c>
      <c r="F5750" t="s">
        <v>5223</v>
      </c>
      <c r="G5750" s="4">
        <v>1</v>
      </c>
      <c r="H5750" t="s">
        <v>5247</v>
      </c>
    </row>
    <row r="5751" spans="1:8" x14ac:dyDescent="0.35">
      <c r="A5751" t="s">
        <v>4590</v>
      </c>
      <c r="B5751" t="s">
        <v>5203</v>
      </c>
      <c r="C5751">
        <v>5</v>
      </c>
      <c r="D5751">
        <v>-109.777</v>
      </c>
      <c r="E5751" t="s">
        <v>5204</v>
      </c>
      <c r="F5751" t="s">
        <v>5223</v>
      </c>
      <c r="G5751" s="4">
        <v>1</v>
      </c>
      <c r="H5751" t="s">
        <v>5248</v>
      </c>
    </row>
    <row r="5752" spans="1:8" x14ac:dyDescent="0.35">
      <c r="A5752" t="s">
        <v>4590</v>
      </c>
      <c r="B5752" t="s">
        <v>5203</v>
      </c>
      <c r="C5752">
        <v>5</v>
      </c>
      <c r="D5752">
        <v>-109.65799999999901</v>
      </c>
      <c r="E5752" t="s">
        <v>5207</v>
      </c>
      <c r="F5752" t="s">
        <v>5208</v>
      </c>
      <c r="G5752" s="4">
        <v>1</v>
      </c>
      <c r="H5752" t="s">
        <v>140</v>
      </c>
    </row>
    <row r="5753" spans="1:8" x14ac:dyDescent="0.35">
      <c r="A5753" t="s">
        <v>4590</v>
      </c>
      <c r="B5753" t="s">
        <v>5203</v>
      </c>
      <c r="C5753">
        <v>5</v>
      </c>
      <c r="D5753">
        <v>-98.378999999999905</v>
      </c>
      <c r="E5753" t="s">
        <v>5204</v>
      </c>
      <c r="F5753" t="s">
        <v>5214</v>
      </c>
      <c r="G5753" s="4">
        <v>2</v>
      </c>
      <c r="H5753" t="s">
        <v>5249</v>
      </c>
    </row>
    <row r="5754" spans="1:8" x14ac:dyDescent="0.35">
      <c r="A5754" t="s">
        <v>4590</v>
      </c>
      <c r="B5754" t="s">
        <v>5203</v>
      </c>
      <c r="C5754">
        <v>5</v>
      </c>
      <c r="D5754">
        <v>-81.191999999999993</v>
      </c>
      <c r="E5754" t="s">
        <v>5207</v>
      </c>
      <c r="F5754" t="s">
        <v>5208</v>
      </c>
      <c r="G5754" s="4">
        <v>1</v>
      </c>
      <c r="H5754" t="s">
        <v>5250</v>
      </c>
    </row>
    <row r="5755" spans="1:8" x14ac:dyDescent="0.35">
      <c r="A5755" t="s">
        <v>4590</v>
      </c>
      <c r="B5755" t="s">
        <v>5203</v>
      </c>
      <c r="C5755">
        <v>5</v>
      </c>
      <c r="D5755">
        <v>-74.938999999999993</v>
      </c>
      <c r="E5755" t="s">
        <v>5207</v>
      </c>
      <c r="F5755" t="s">
        <v>5210</v>
      </c>
      <c r="G5755" s="4">
        <v>4</v>
      </c>
      <c r="H5755" t="s">
        <v>5251</v>
      </c>
    </row>
    <row r="5756" spans="1:8" x14ac:dyDescent="0.35">
      <c r="A5756" t="s">
        <v>4590</v>
      </c>
      <c r="B5756" t="s">
        <v>5203</v>
      </c>
      <c r="C5756">
        <v>5</v>
      </c>
      <c r="D5756">
        <v>-66.86</v>
      </c>
      <c r="E5756" t="s">
        <v>5207</v>
      </c>
      <c r="F5756" t="s">
        <v>5210</v>
      </c>
      <c r="G5756" s="4">
        <v>4</v>
      </c>
      <c r="H5756" t="s">
        <v>5252</v>
      </c>
    </row>
    <row r="5757" spans="1:8" x14ac:dyDescent="0.35">
      <c r="A5757" t="s">
        <v>4590</v>
      </c>
      <c r="B5757" t="s">
        <v>5203</v>
      </c>
      <c r="C5757">
        <v>5</v>
      </c>
      <c r="D5757">
        <v>-50.174999999999997</v>
      </c>
      <c r="E5757" t="s">
        <v>5207</v>
      </c>
      <c r="F5757" t="s">
        <v>5208</v>
      </c>
      <c r="G5757" s="4">
        <v>1</v>
      </c>
      <c r="H5757" t="s">
        <v>5253</v>
      </c>
    </row>
    <row r="5758" spans="1:8" x14ac:dyDescent="0.35">
      <c r="A5758" t="s">
        <v>4590</v>
      </c>
      <c r="B5758" t="s">
        <v>5203</v>
      </c>
      <c r="C5758">
        <v>5</v>
      </c>
      <c r="D5758">
        <v>-48.597999999999999</v>
      </c>
      <c r="E5758" t="s">
        <v>5207</v>
      </c>
      <c r="F5758" t="s">
        <v>5212</v>
      </c>
      <c r="G5758" s="4">
        <v>3</v>
      </c>
      <c r="H5758" t="s">
        <v>5254</v>
      </c>
    </row>
    <row r="5759" spans="1:8" x14ac:dyDescent="0.35">
      <c r="A5759" t="s">
        <v>4590</v>
      </c>
      <c r="B5759" t="s">
        <v>5203</v>
      </c>
      <c r="C5759">
        <v>5</v>
      </c>
      <c r="D5759">
        <v>-44.363999999999997</v>
      </c>
      <c r="E5759" t="s">
        <v>5207</v>
      </c>
      <c r="F5759" t="s">
        <v>5210</v>
      </c>
      <c r="G5759" s="4">
        <v>4</v>
      </c>
      <c r="H5759" t="s">
        <v>5255</v>
      </c>
    </row>
    <row r="5760" spans="1:8" x14ac:dyDescent="0.35">
      <c r="A5760" t="s">
        <v>4590</v>
      </c>
      <c r="B5760" t="s">
        <v>5203</v>
      </c>
      <c r="C5760">
        <v>5</v>
      </c>
      <c r="D5760">
        <v>-41.913999999999902</v>
      </c>
      <c r="E5760" t="s">
        <v>5204</v>
      </c>
      <c r="F5760" t="s">
        <v>5223</v>
      </c>
      <c r="G5760" s="4">
        <v>1</v>
      </c>
      <c r="H5760" t="s">
        <v>5256</v>
      </c>
    </row>
    <row r="5761" spans="1:8" x14ac:dyDescent="0.35">
      <c r="A5761" t="s">
        <v>4590</v>
      </c>
      <c r="B5761" t="s">
        <v>5203</v>
      </c>
      <c r="C5761">
        <v>5</v>
      </c>
      <c r="D5761">
        <v>-36.485999999999997</v>
      </c>
      <c r="E5761" t="s">
        <v>5207</v>
      </c>
      <c r="F5761" t="s">
        <v>5210</v>
      </c>
      <c r="G5761" s="4">
        <v>4</v>
      </c>
      <c r="H5761" t="s">
        <v>5257</v>
      </c>
    </row>
    <row r="5762" spans="1:8" x14ac:dyDescent="0.35">
      <c r="A5762" t="s">
        <v>4590</v>
      </c>
      <c r="B5762" t="s">
        <v>5203</v>
      </c>
      <c r="C5762">
        <v>5</v>
      </c>
      <c r="D5762">
        <v>-34.380000000000003</v>
      </c>
      <c r="E5762" t="s">
        <v>5204</v>
      </c>
      <c r="F5762" t="s">
        <v>5205</v>
      </c>
      <c r="G5762" s="4">
        <v>4</v>
      </c>
      <c r="H5762" t="s">
        <v>3421</v>
      </c>
    </row>
    <row r="5763" spans="1:8" x14ac:dyDescent="0.35">
      <c r="A5763" t="s">
        <v>4590</v>
      </c>
      <c r="B5763" t="s">
        <v>5203</v>
      </c>
      <c r="C5763">
        <v>5</v>
      </c>
      <c r="D5763">
        <v>-28.788</v>
      </c>
      <c r="E5763" t="s">
        <v>5207</v>
      </c>
      <c r="F5763" t="s">
        <v>5208</v>
      </c>
      <c r="G5763" s="4">
        <v>1</v>
      </c>
      <c r="H5763" t="s">
        <v>4064</v>
      </c>
    </row>
    <row r="5764" spans="1:8" x14ac:dyDescent="0.35">
      <c r="A5764" t="s">
        <v>4590</v>
      </c>
      <c r="B5764" t="s">
        <v>5203</v>
      </c>
      <c r="C5764">
        <v>5</v>
      </c>
      <c r="D5764">
        <v>-24.135000000000002</v>
      </c>
      <c r="E5764" t="s">
        <v>5207</v>
      </c>
      <c r="F5764" t="s">
        <v>5258</v>
      </c>
      <c r="G5764" s="4">
        <v>2</v>
      </c>
      <c r="H5764" t="s">
        <v>5259</v>
      </c>
    </row>
    <row r="5765" spans="1:8" x14ac:dyDescent="0.35">
      <c r="A5765" t="s">
        <v>4590</v>
      </c>
      <c r="B5765" t="s">
        <v>5203</v>
      </c>
      <c r="C5765">
        <v>5</v>
      </c>
      <c r="D5765">
        <v>-23.660999999999898</v>
      </c>
      <c r="E5765" t="s">
        <v>5204</v>
      </c>
      <c r="F5765" t="s">
        <v>5223</v>
      </c>
      <c r="G5765" s="4">
        <v>1</v>
      </c>
      <c r="H5765" t="s">
        <v>5260</v>
      </c>
    </row>
    <row r="5766" spans="1:8" x14ac:dyDescent="0.35">
      <c r="A5766" t="s">
        <v>4590</v>
      </c>
      <c r="B5766" t="s">
        <v>5203</v>
      </c>
      <c r="C5766">
        <v>5</v>
      </c>
      <c r="D5766">
        <v>-22.797999999999998</v>
      </c>
      <c r="E5766" t="s">
        <v>5207</v>
      </c>
      <c r="F5766" t="s">
        <v>5212</v>
      </c>
      <c r="G5766" s="4">
        <v>3</v>
      </c>
      <c r="H5766" t="s">
        <v>5261</v>
      </c>
    </row>
    <row r="5767" spans="1:8" x14ac:dyDescent="0.35">
      <c r="A5767" t="s">
        <v>4590</v>
      </c>
      <c r="B5767" t="s">
        <v>5203</v>
      </c>
      <c r="C5767">
        <v>5</v>
      </c>
      <c r="D5767">
        <v>-22.690999999999999</v>
      </c>
      <c r="E5767" t="s">
        <v>5207</v>
      </c>
      <c r="F5767" t="s">
        <v>5210</v>
      </c>
      <c r="G5767" s="4">
        <v>4</v>
      </c>
      <c r="H5767" t="s">
        <v>2983</v>
      </c>
    </row>
    <row r="5768" spans="1:8" x14ac:dyDescent="0.35">
      <c r="A5768" t="s">
        <v>4590</v>
      </c>
      <c r="B5768" t="s">
        <v>5203</v>
      </c>
      <c r="C5768">
        <v>5</v>
      </c>
      <c r="D5768">
        <v>196.34</v>
      </c>
      <c r="E5768" t="s">
        <v>5204</v>
      </c>
      <c r="F5768" t="s">
        <v>5205</v>
      </c>
      <c r="G5768" s="4">
        <v>4</v>
      </c>
      <c r="H5768" t="s">
        <v>5262</v>
      </c>
    </row>
    <row r="5769" spans="1:8" x14ac:dyDescent="0.35">
      <c r="A5769" t="s">
        <v>4590</v>
      </c>
      <c r="B5769" t="s">
        <v>5203</v>
      </c>
      <c r="C5769">
        <v>5</v>
      </c>
      <c r="D5769">
        <v>210.28099999999901</v>
      </c>
      <c r="E5769" t="s">
        <v>5204</v>
      </c>
      <c r="F5769" t="s">
        <v>5218</v>
      </c>
      <c r="G5769" s="4">
        <v>3</v>
      </c>
      <c r="H5769" t="s">
        <v>5263</v>
      </c>
    </row>
    <row r="5770" spans="1:8" x14ac:dyDescent="0.35">
      <c r="A5770" t="s">
        <v>4590</v>
      </c>
      <c r="B5770" t="s">
        <v>5203</v>
      </c>
      <c r="C5770">
        <v>5</v>
      </c>
      <c r="D5770">
        <v>219.184</v>
      </c>
      <c r="E5770" t="s">
        <v>5204</v>
      </c>
      <c r="F5770" t="s">
        <v>5205</v>
      </c>
      <c r="G5770" s="4">
        <v>4</v>
      </c>
      <c r="H5770" t="s">
        <v>5264</v>
      </c>
    </row>
    <row r="5771" spans="1:8" x14ac:dyDescent="0.35">
      <c r="A5771" t="s">
        <v>4590</v>
      </c>
      <c r="B5771" t="s">
        <v>5203</v>
      </c>
      <c r="C5771">
        <v>5</v>
      </c>
      <c r="D5771">
        <v>230.45099999999999</v>
      </c>
      <c r="E5771" t="s">
        <v>5207</v>
      </c>
      <c r="F5771" t="s">
        <v>5210</v>
      </c>
      <c r="G5771" s="4">
        <v>4</v>
      </c>
      <c r="H5771" t="s">
        <v>5265</v>
      </c>
    </row>
    <row r="5772" spans="1:8" x14ac:dyDescent="0.35">
      <c r="A5772" t="s">
        <v>4590</v>
      </c>
      <c r="B5772" t="s">
        <v>5203</v>
      </c>
      <c r="C5772">
        <v>4</v>
      </c>
      <c r="D5772">
        <v>-408.45599999999899</v>
      </c>
      <c r="E5772" t="s">
        <v>5207</v>
      </c>
      <c r="F5772" t="s">
        <v>5210</v>
      </c>
      <c r="G5772" s="4">
        <v>4</v>
      </c>
      <c r="H5772" t="s">
        <v>5266</v>
      </c>
    </row>
    <row r="5773" spans="1:8" x14ac:dyDescent="0.35">
      <c r="A5773" t="s">
        <v>4590</v>
      </c>
      <c r="B5773" t="s">
        <v>5203</v>
      </c>
      <c r="C5773">
        <v>4</v>
      </c>
      <c r="D5773">
        <v>-404.35399999999998</v>
      </c>
      <c r="E5773" t="s">
        <v>5207</v>
      </c>
      <c r="F5773" t="s">
        <v>5208</v>
      </c>
      <c r="G5773" s="4">
        <v>1</v>
      </c>
      <c r="H5773" t="s">
        <v>5267</v>
      </c>
    </row>
    <row r="5774" spans="1:8" x14ac:dyDescent="0.35">
      <c r="A5774" t="s">
        <v>4590</v>
      </c>
      <c r="B5774" t="s">
        <v>5203</v>
      </c>
      <c r="C5774">
        <v>4</v>
      </c>
      <c r="D5774">
        <v>-403.00699999999898</v>
      </c>
      <c r="E5774" t="s">
        <v>5207</v>
      </c>
      <c r="F5774" t="s">
        <v>5210</v>
      </c>
      <c r="G5774" s="4">
        <v>4</v>
      </c>
      <c r="H5774" t="s">
        <v>177</v>
      </c>
    </row>
    <row r="5775" spans="1:8" x14ac:dyDescent="0.35">
      <c r="A5775" t="s">
        <v>4590</v>
      </c>
      <c r="B5775" t="s">
        <v>5203</v>
      </c>
      <c r="C5775">
        <v>4</v>
      </c>
      <c r="D5775">
        <v>-402.82400000000001</v>
      </c>
      <c r="E5775" t="s">
        <v>5204</v>
      </c>
      <c r="F5775" t="s">
        <v>5205</v>
      </c>
      <c r="G5775" s="4">
        <v>4</v>
      </c>
      <c r="H5775" t="s">
        <v>5268</v>
      </c>
    </row>
    <row r="5776" spans="1:8" x14ac:dyDescent="0.35">
      <c r="A5776" t="s">
        <v>4590</v>
      </c>
      <c r="B5776" t="s">
        <v>5203</v>
      </c>
      <c r="C5776">
        <v>4</v>
      </c>
      <c r="D5776">
        <v>-397.565</v>
      </c>
      <c r="E5776" t="s">
        <v>5207</v>
      </c>
      <c r="F5776" t="s">
        <v>5210</v>
      </c>
      <c r="G5776" s="4">
        <v>4</v>
      </c>
      <c r="H5776" t="s">
        <v>267</v>
      </c>
    </row>
    <row r="5777" spans="1:8" x14ac:dyDescent="0.35">
      <c r="A5777" t="s">
        <v>4590</v>
      </c>
      <c r="B5777" t="s">
        <v>5203</v>
      </c>
      <c r="C5777">
        <v>4</v>
      </c>
      <c r="D5777">
        <v>-395.99400000000003</v>
      </c>
      <c r="E5777" t="s">
        <v>5204</v>
      </c>
      <c r="F5777" t="s">
        <v>5214</v>
      </c>
      <c r="G5777" s="4">
        <v>2</v>
      </c>
      <c r="H5777" t="s">
        <v>5269</v>
      </c>
    </row>
    <row r="5778" spans="1:8" x14ac:dyDescent="0.35">
      <c r="A5778" t="s">
        <v>4590</v>
      </c>
      <c r="B5778" t="s">
        <v>5203</v>
      </c>
      <c r="C5778">
        <v>4</v>
      </c>
      <c r="D5778">
        <v>-391.61799999999999</v>
      </c>
      <c r="E5778" t="s">
        <v>5204</v>
      </c>
      <c r="F5778" t="s">
        <v>5223</v>
      </c>
      <c r="G5778" s="4">
        <v>1</v>
      </c>
      <c r="H5778" t="s">
        <v>5270</v>
      </c>
    </row>
    <row r="5779" spans="1:8" x14ac:dyDescent="0.35">
      <c r="A5779" t="s">
        <v>4590</v>
      </c>
      <c r="B5779" t="s">
        <v>5203</v>
      </c>
      <c r="C5779">
        <v>4</v>
      </c>
      <c r="D5779">
        <v>-390.93900000000002</v>
      </c>
      <c r="E5779" t="s">
        <v>5207</v>
      </c>
      <c r="F5779" t="s">
        <v>5212</v>
      </c>
      <c r="G5779" s="4">
        <v>3</v>
      </c>
      <c r="H5779" t="s">
        <v>5271</v>
      </c>
    </row>
    <row r="5780" spans="1:8" x14ac:dyDescent="0.35">
      <c r="A5780" t="s">
        <v>4590</v>
      </c>
      <c r="B5780" t="s">
        <v>5203</v>
      </c>
      <c r="C5780">
        <v>4</v>
      </c>
      <c r="D5780">
        <v>-388.31299999999999</v>
      </c>
      <c r="E5780" t="s">
        <v>5207</v>
      </c>
      <c r="F5780" t="s">
        <v>5210</v>
      </c>
      <c r="G5780" s="4">
        <v>4</v>
      </c>
      <c r="H5780" t="s">
        <v>5272</v>
      </c>
    </row>
    <row r="5781" spans="1:8" x14ac:dyDescent="0.35">
      <c r="A5781" t="s">
        <v>4590</v>
      </c>
      <c r="B5781" t="s">
        <v>5203</v>
      </c>
      <c r="C5781">
        <v>4</v>
      </c>
      <c r="D5781">
        <v>-385.06299999999999</v>
      </c>
      <c r="E5781" t="s">
        <v>5207</v>
      </c>
      <c r="F5781" t="s">
        <v>5210</v>
      </c>
      <c r="G5781" s="4">
        <v>4</v>
      </c>
      <c r="H5781" t="s">
        <v>5273</v>
      </c>
    </row>
    <row r="5782" spans="1:8" x14ac:dyDescent="0.35">
      <c r="A5782" t="s">
        <v>4590</v>
      </c>
      <c r="B5782" t="s">
        <v>5203</v>
      </c>
      <c r="C5782">
        <v>4</v>
      </c>
      <c r="D5782">
        <v>-383.54500000000002</v>
      </c>
      <c r="E5782" t="s">
        <v>5207</v>
      </c>
      <c r="F5782" t="s">
        <v>5258</v>
      </c>
      <c r="G5782" s="4">
        <v>2</v>
      </c>
      <c r="H5782" t="s">
        <v>5274</v>
      </c>
    </row>
    <row r="5783" spans="1:8" x14ac:dyDescent="0.35">
      <c r="A5783" t="s">
        <v>4590</v>
      </c>
      <c r="B5783" t="s">
        <v>5203</v>
      </c>
      <c r="C5783">
        <v>4</v>
      </c>
      <c r="D5783">
        <v>-383.43099999999998</v>
      </c>
      <c r="E5783" t="s">
        <v>5204</v>
      </c>
      <c r="F5783" t="s">
        <v>5205</v>
      </c>
      <c r="G5783" s="4">
        <v>4</v>
      </c>
      <c r="H5783" t="s">
        <v>5275</v>
      </c>
    </row>
    <row r="5784" spans="1:8" x14ac:dyDescent="0.35">
      <c r="A5784" t="s">
        <v>4590</v>
      </c>
      <c r="B5784" t="s">
        <v>5203</v>
      </c>
      <c r="C5784">
        <v>4</v>
      </c>
      <c r="D5784">
        <v>-378.75900000000001</v>
      </c>
      <c r="E5784" t="s">
        <v>5204</v>
      </c>
      <c r="F5784" t="s">
        <v>5223</v>
      </c>
      <c r="G5784" s="4">
        <v>1</v>
      </c>
      <c r="H5784" t="s">
        <v>5276</v>
      </c>
    </row>
    <row r="5785" spans="1:8" x14ac:dyDescent="0.35">
      <c r="A5785" t="s">
        <v>4590</v>
      </c>
      <c r="B5785" t="s">
        <v>5203</v>
      </c>
      <c r="C5785">
        <v>4</v>
      </c>
      <c r="D5785">
        <v>-373.28300000000002</v>
      </c>
      <c r="E5785" t="s">
        <v>5207</v>
      </c>
      <c r="F5785" t="s">
        <v>5210</v>
      </c>
      <c r="G5785" s="4">
        <v>4</v>
      </c>
      <c r="H5785" t="s">
        <v>5277</v>
      </c>
    </row>
    <row r="5786" spans="1:8" x14ac:dyDescent="0.35">
      <c r="A5786" t="s">
        <v>4590</v>
      </c>
      <c r="B5786" t="s">
        <v>5203</v>
      </c>
      <c r="C5786">
        <v>4</v>
      </c>
      <c r="D5786">
        <v>-368.846</v>
      </c>
      <c r="E5786" t="s">
        <v>5207</v>
      </c>
      <c r="F5786" t="s">
        <v>5208</v>
      </c>
      <c r="G5786" s="4">
        <v>1</v>
      </c>
      <c r="H5786" t="s">
        <v>5278</v>
      </c>
    </row>
    <row r="5787" spans="1:8" x14ac:dyDescent="0.35">
      <c r="A5787" t="s">
        <v>4590</v>
      </c>
      <c r="B5787" t="s">
        <v>5203</v>
      </c>
      <c r="C5787">
        <v>4</v>
      </c>
      <c r="D5787">
        <v>-365.325999999999</v>
      </c>
      <c r="E5787" t="s">
        <v>5207</v>
      </c>
      <c r="F5787" t="s">
        <v>5210</v>
      </c>
      <c r="G5787" s="4">
        <v>4</v>
      </c>
      <c r="H5787" t="b">
        <v>1</v>
      </c>
    </row>
    <row r="5788" spans="1:8" x14ac:dyDescent="0.35">
      <c r="A5788" t="s">
        <v>4590</v>
      </c>
      <c r="B5788" t="s">
        <v>5203</v>
      </c>
      <c r="C5788">
        <v>4</v>
      </c>
      <c r="D5788">
        <v>-357.34500000000003</v>
      </c>
      <c r="E5788" t="s">
        <v>5204</v>
      </c>
      <c r="F5788" t="s">
        <v>5214</v>
      </c>
      <c r="G5788" s="4">
        <v>2</v>
      </c>
      <c r="H5788" t="s">
        <v>5279</v>
      </c>
    </row>
    <row r="5789" spans="1:8" x14ac:dyDescent="0.35">
      <c r="A5789" t="s">
        <v>4590</v>
      </c>
      <c r="B5789" t="s">
        <v>5203</v>
      </c>
      <c r="C5789">
        <v>4</v>
      </c>
      <c r="D5789">
        <v>-356.40699999999998</v>
      </c>
      <c r="E5789" t="s">
        <v>5207</v>
      </c>
      <c r="F5789" t="s">
        <v>5210</v>
      </c>
      <c r="G5789" s="4">
        <v>4</v>
      </c>
      <c r="H5789" t="s">
        <v>5280</v>
      </c>
    </row>
    <row r="5790" spans="1:8" x14ac:dyDescent="0.35">
      <c r="A5790" t="s">
        <v>4590</v>
      </c>
      <c r="B5790" t="s">
        <v>5203</v>
      </c>
      <c r="C5790">
        <v>4</v>
      </c>
      <c r="D5790">
        <v>-352.89800000000002</v>
      </c>
      <c r="E5790" t="s">
        <v>5207</v>
      </c>
      <c r="F5790" t="s">
        <v>5210</v>
      </c>
      <c r="G5790" s="4">
        <v>4</v>
      </c>
      <c r="H5790" t="s">
        <v>5281</v>
      </c>
    </row>
    <row r="5791" spans="1:8" x14ac:dyDescent="0.35">
      <c r="A5791" t="s">
        <v>4590</v>
      </c>
      <c r="B5791" t="s">
        <v>5203</v>
      </c>
      <c r="C5791">
        <v>4</v>
      </c>
      <c r="D5791">
        <v>-346.15600000000001</v>
      </c>
      <c r="E5791" t="s">
        <v>5204</v>
      </c>
      <c r="F5791" t="s">
        <v>5223</v>
      </c>
      <c r="G5791" s="4">
        <v>1</v>
      </c>
      <c r="H5791" t="s">
        <v>5282</v>
      </c>
    </row>
    <row r="5792" spans="1:8" x14ac:dyDescent="0.35">
      <c r="A5792" t="s">
        <v>4590</v>
      </c>
      <c r="B5792" t="s">
        <v>5203</v>
      </c>
      <c r="C5792">
        <v>4</v>
      </c>
      <c r="D5792">
        <v>-345.93099999999998</v>
      </c>
      <c r="E5792" t="s">
        <v>5204</v>
      </c>
      <c r="F5792" t="s">
        <v>5218</v>
      </c>
      <c r="G5792" s="4">
        <v>3</v>
      </c>
      <c r="H5792" t="s">
        <v>5283</v>
      </c>
    </row>
    <row r="5793" spans="1:8" x14ac:dyDescent="0.35">
      <c r="A5793" t="s">
        <v>4590</v>
      </c>
      <c r="B5793" t="s">
        <v>5203</v>
      </c>
      <c r="C5793">
        <v>4</v>
      </c>
      <c r="D5793">
        <v>-332.40699999999998</v>
      </c>
      <c r="E5793" t="s">
        <v>5204</v>
      </c>
      <c r="F5793" t="s">
        <v>5223</v>
      </c>
      <c r="G5793" s="4">
        <v>1</v>
      </c>
      <c r="H5793" t="s">
        <v>5284</v>
      </c>
    </row>
    <row r="5794" spans="1:8" x14ac:dyDescent="0.35">
      <c r="A5794" t="s">
        <v>4590</v>
      </c>
      <c r="B5794" t="s">
        <v>5203</v>
      </c>
      <c r="C5794">
        <v>4</v>
      </c>
      <c r="D5794">
        <v>-323.66500000000002</v>
      </c>
      <c r="E5794" t="s">
        <v>5207</v>
      </c>
      <c r="F5794" t="s">
        <v>5210</v>
      </c>
      <c r="G5794" s="4">
        <v>4</v>
      </c>
      <c r="H5794" t="s">
        <v>5285</v>
      </c>
    </row>
    <row r="5795" spans="1:8" x14ac:dyDescent="0.35">
      <c r="A5795" t="s">
        <v>4590</v>
      </c>
      <c r="B5795" t="s">
        <v>5203</v>
      </c>
      <c r="C5795">
        <v>4</v>
      </c>
      <c r="D5795">
        <v>-319.43299999999999</v>
      </c>
      <c r="E5795" t="s">
        <v>5204</v>
      </c>
      <c r="F5795" t="s">
        <v>5223</v>
      </c>
      <c r="G5795" s="4">
        <v>1</v>
      </c>
      <c r="H5795" t="s">
        <v>5286</v>
      </c>
    </row>
    <row r="5796" spans="1:8" x14ac:dyDescent="0.35">
      <c r="A5796" t="s">
        <v>4590</v>
      </c>
      <c r="B5796" t="s">
        <v>5203</v>
      </c>
      <c r="C5796">
        <v>4</v>
      </c>
      <c r="D5796">
        <v>-305.84399999999999</v>
      </c>
      <c r="E5796" t="s">
        <v>5204</v>
      </c>
      <c r="F5796" t="s">
        <v>5214</v>
      </c>
      <c r="G5796" s="4">
        <v>2</v>
      </c>
      <c r="H5796" t="s">
        <v>5287</v>
      </c>
    </row>
    <row r="5797" spans="1:8" x14ac:dyDescent="0.35">
      <c r="A5797" t="s">
        <v>4590</v>
      </c>
      <c r="B5797" t="s">
        <v>5203</v>
      </c>
      <c r="C5797">
        <v>4</v>
      </c>
      <c r="D5797">
        <v>-303.11</v>
      </c>
      <c r="E5797" t="s">
        <v>5207</v>
      </c>
      <c r="F5797" t="s">
        <v>5208</v>
      </c>
      <c r="G5797" s="4">
        <v>1</v>
      </c>
      <c r="H5797" t="s">
        <v>5288</v>
      </c>
    </row>
    <row r="5798" spans="1:8" x14ac:dyDescent="0.35">
      <c r="A5798" t="s">
        <v>4590</v>
      </c>
      <c r="B5798" t="s">
        <v>5203</v>
      </c>
      <c r="C5798">
        <v>4</v>
      </c>
      <c r="D5798">
        <v>-297.25099999999998</v>
      </c>
      <c r="E5798" t="s">
        <v>5204</v>
      </c>
      <c r="F5798" t="s">
        <v>5218</v>
      </c>
      <c r="G5798" s="4">
        <v>3</v>
      </c>
      <c r="H5798" t="s">
        <v>5289</v>
      </c>
    </row>
    <row r="5799" spans="1:8" x14ac:dyDescent="0.35">
      <c r="A5799" t="s">
        <v>4590</v>
      </c>
      <c r="B5799" t="s">
        <v>5203</v>
      </c>
      <c r="C5799">
        <v>4</v>
      </c>
      <c r="D5799">
        <v>-292.48899999999998</v>
      </c>
      <c r="E5799" t="s">
        <v>5204</v>
      </c>
      <c r="F5799" t="s">
        <v>5205</v>
      </c>
      <c r="G5799" s="4">
        <v>4</v>
      </c>
      <c r="H5799" t="s">
        <v>5290</v>
      </c>
    </row>
    <row r="5800" spans="1:8" x14ac:dyDescent="0.35">
      <c r="A5800" t="s">
        <v>4590</v>
      </c>
      <c r="B5800" t="s">
        <v>5203</v>
      </c>
      <c r="C5800">
        <v>4</v>
      </c>
      <c r="D5800">
        <v>-289.38400000000001</v>
      </c>
      <c r="E5800" t="s">
        <v>5207</v>
      </c>
      <c r="F5800" t="s">
        <v>5210</v>
      </c>
      <c r="G5800" s="4">
        <v>4</v>
      </c>
      <c r="H5800" t="s">
        <v>5291</v>
      </c>
    </row>
    <row r="5801" spans="1:8" x14ac:dyDescent="0.35">
      <c r="A5801" t="s">
        <v>4590</v>
      </c>
      <c r="B5801" t="s">
        <v>5203</v>
      </c>
      <c r="C5801">
        <v>4</v>
      </c>
      <c r="D5801">
        <v>-273.79700000000003</v>
      </c>
      <c r="E5801" t="s">
        <v>5207</v>
      </c>
      <c r="F5801" t="s">
        <v>5212</v>
      </c>
      <c r="G5801" s="4">
        <v>3</v>
      </c>
      <c r="H5801" t="s">
        <v>5292</v>
      </c>
    </row>
    <row r="5802" spans="1:8" x14ac:dyDescent="0.35">
      <c r="A5802" t="s">
        <v>4590</v>
      </c>
      <c r="B5802" t="s">
        <v>5203</v>
      </c>
      <c r="C5802">
        <v>4</v>
      </c>
      <c r="D5802">
        <v>-256.08099999999899</v>
      </c>
      <c r="E5802" t="s">
        <v>5204</v>
      </c>
      <c r="F5802" t="s">
        <v>5205</v>
      </c>
      <c r="G5802" s="4">
        <v>4</v>
      </c>
      <c r="H5802" t="s">
        <v>5293</v>
      </c>
    </row>
    <row r="5803" spans="1:8" x14ac:dyDescent="0.35">
      <c r="A5803" t="s">
        <v>4590</v>
      </c>
      <c r="B5803" t="s">
        <v>5203</v>
      </c>
      <c r="C5803">
        <v>4</v>
      </c>
      <c r="D5803">
        <v>-253.36199999999999</v>
      </c>
      <c r="E5803" t="s">
        <v>5207</v>
      </c>
      <c r="F5803" t="s">
        <v>5208</v>
      </c>
      <c r="G5803" s="4">
        <v>1</v>
      </c>
      <c r="H5803" t="s">
        <v>5294</v>
      </c>
    </row>
    <row r="5804" spans="1:8" x14ac:dyDescent="0.35">
      <c r="A5804" t="s">
        <v>4590</v>
      </c>
      <c r="B5804" t="s">
        <v>5203</v>
      </c>
      <c r="C5804">
        <v>4</v>
      </c>
      <c r="D5804">
        <v>-246.31099999999901</v>
      </c>
      <c r="E5804" t="s">
        <v>5207</v>
      </c>
      <c r="F5804" t="s">
        <v>5210</v>
      </c>
      <c r="G5804" s="4">
        <v>4</v>
      </c>
      <c r="H5804" t="s">
        <v>5295</v>
      </c>
    </row>
    <row r="5805" spans="1:8" x14ac:dyDescent="0.35">
      <c r="A5805" t="s">
        <v>4590</v>
      </c>
      <c r="B5805" t="s">
        <v>5203</v>
      </c>
      <c r="C5805">
        <v>4</v>
      </c>
      <c r="D5805">
        <v>-245.58500000000001</v>
      </c>
      <c r="E5805" t="s">
        <v>5204</v>
      </c>
      <c r="F5805" t="s">
        <v>5218</v>
      </c>
      <c r="G5805" s="4">
        <v>3</v>
      </c>
      <c r="H5805" t="s">
        <v>5296</v>
      </c>
    </row>
    <row r="5806" spans="1:8" x14ac:dyDescent="0.35">
      <c r="A5806" t="s">
        <v>4590</v>
      </c>
      <c r="B5806" t="s">
        <v>5203</v>
      </c>
      <c r="C5806">
        <v>4</v>
      </c>
      <c r="D5806">
        <v>-238.22299999999899</v>
      </c>
      <c r="E5806" t="s">
        <v>5207</v>
      </c>
      <c r="F5806" t="s">
        <v>5208</v>
      </c>
      <c r="G5806" s="4">
        <v>1</v>
      </c>
      <c r="H5806" t="s">
        <v>5297</v>
      </c>
    </row>
    <row r="5807" spans="1:8" x14ac:dyDescent="0.35">
      <c r="A5807" t="s">
        <v>4590</v>
      </c>
      <c r="B5807" t="s">
        <v>5203</v>
      </c>
      <c r="C5807">
        <v>4</v>
      </c>
      <c r="D5807">
        <v>-237.089</v>
      </c>
      <c r="E5807" t="s">
        <v>5207</v>
      </c>
      <c r="F5807" t="s">
        <v>5210</v>
      </c>
      <c r="G5807" s="4">
        <v>4</v>
      </c>
      <c r="H5807" t="s">
        <v>5298</v>
      </c>
    </row>
    <row r="5808" spans="1:8" x14ac:dyDescent="0.35">
      <c r="A5808" t="s">
        <v>4590</v>
      </c>
      <c r="B5808" t="s">
        <v>5203</v>
      </c>
      <c r="C5808">
        <v>4</v>
      </c>
      <c r="D5808">
        <v>-234.72799999999901</v>
      </c>
      <c r="E5808" t="s">
        <v>5204</v>
      </c>
      <c r="F5808" t="s">
        <v>5223</v>
      </c>
      <c r="G5808" s="4">
        <v>1</v>
      </c>
      <c r="H5808" t="s">
        <v>5299</v>
      </c>
    </row>
    <row r="5809" spans="1:8" x14ac:dyDescent="0.35">
      <c r="A5809" t="s">
        <v>4590</v>
      </c>
      <c r="B5809" t="s">
        <v>5203</v>
      </c>
      <c r="C5809">
        <v>4</v>
      </c>
      <c r="D5809">
        <v>-219.84700000000001</v>
      </c>
      <c r="E5809" t="s">
        <v>5207</v>
      </c>
      <c r="F5809" t="s">
        <v>5210</v>
      </c>
      <c r="G5809" s="4">
        <v>4</v>
      </c>
      <c r="H5809" t="s">
        <v>5300</v>
      </c>
    </row>
    <row r="5810" spans="1:8" x14ac:dyDescent="0.35">
      <c r="A5810" t="s">
        <v>4590</v>
      </c>
      <c r="B5810" t="s">
        <v>5203</v>
      </c>
      <c r="C5810">
        <v>4</v>
      </c>
      <c r="D5810">
        <v>-219.28299999999999</v>
      </c>
      <c r="E5810" t="s">
        <v>5204</v>
      </c>
      <c r="F5810" t="s">
        <v>5205</v>
      </c>
      <c r="G5810" s="4">
        <v>4</v>
      </c>
      <c r="H5810" t="s">
        <v>5301</v>
      </c>
    </row>
    <row r="5811" spans="1:8" x14ac:dyDescent="0.35">
      <c r="A5811" t="s">
        <v>4590</v>
      </c>
      <c r="B5811" t="s">
        <v>5203</v>
      </c>
      <c r="C5811">
        <v>4</v>
      </c>
      <c r="D5811">
        <v>-215.78399999999999</v>
      </c>
      <c r="E5811" t="s">
        <v>5204</v>
      </c>
      <c r="F5811" t="s">
        <v>5223</v>
      </c>
      <c r="G5811" s="4">
        <v>1</v>
      </c>
      <c r="H5811" t="s">
        <v>5302</v>
      </c>
    </row>
    <row r="5812" spans="1:8" x14ac:dyDescent="0.35">
      <c r="A5812" t="s">
        <v>4590</v>
      </c>
      <c r="B5812" t="s">
        <v>5203</v>
      </c>
      <c r="C5812">
        <v>4</v>
      </c>
      <c r="D5812">
        <v>-204.09599999999901</v>
      </c>
      <c r="E5812" t="s">
        <v>5204</v>
      </c>
      <c r="F5812" t="s">
        <v>5214</v>
      </c>
      <c r="G5812" s="4">
        <v>2</v>
      </c>
      <c r="H5812" t="s">
        <v>1327</v>
      </c>
    </row>
    <row r="5813" spans="1:8" x14ac:dyDescent="0.35">
      <c r="A5813" t="s">
        <v>4590</v>
      </c>
      <c r="B5813" t="s">
        <v>5203</v>
      </c>
      <c r="C5813">
        <v>4</v>
      </c>
      <c r="D5813">
        <v>-199.62700000000001</v>
      </c>
      <c r="E5813" t="s">
        <v>5204</v>
      </c>
      <c r="F5813" t="s">
        <v>5218</v>
      </c>
      <c r="G5813" s="4">
        <v>3</v>
      </c>
      <c r="H5813" t="s">
        <v>5303</v>
      </c>
    </row>
    <row r="5814" spans="1:8" x14ac:dyDescent="0.35">
      <c r="A5814" t="s">
        <v>4590</v>
      </c>
      <c r="B5814" t="s">
        <v>5203</v>
      </c>
      <c r="C5814">
        <v>4</v>
      </c>
      <c r="D5814">
        <v>-193.96599999999901</v>
      </c>
      <c r="E5814" t="s">
        <v>5207</v>
      </c>
      <c r="F5814" t="s">
        <v>5208</v>
      </c>
      <c r="G5814" s="4">
        <v>1</v>
      </c>
      <c r="H5814" t="s">
        <v>68</v>
      </c>
    </row>
    <row r="5815" spans="1:8" x14ac:dyDescent="0.35">
      <c r="A5815" t="s">
        <v>4590</v>
      </c>
      <c r="B5815" t="s">
        <v>5203</v>
      </c>
      <c r="C5815">
        <v>4</v>
      </c>
      <c r="D5815">
        <v>-185.74799999999999</v>
      </c>
      <c r="E5815" t="s">
        <v>5204</v>
      </c>
      <c r="F5815" t="s">
        <v>5205</v>
      </c>
      <c r="G5815" s="4">
        <v>4</v>
      </c>
      <c r="H5815" t="s">
        <v>2006</v>
      </c>
    </row>
    <row r="5816" spans="1:8" x14ac:dyDescent="0.35">
      <c r="A5816" t="s">
        <v>4590</v>
      </c>
      <c r="B5816" t="s">
        <v>5203</v>
      </c>
      <c r="C5816">
        <v>4</v>
      </c>
      <c r="D5816">
        <v>-179.43899999999999</v>
      </c>
      <c r="E5816" t="s">
        <v>5207</v>
      </c>
      <c r="F5816" t="s">
        <v>5210</v>
      </c>
      <c r="G5816" s="4">
        <v>4</v>
      </c>
      <c r="H5816" t="s">
        <v>5304</v>
      </c>
    </row>
    <row r="5817" spans="1:8" x14ac:dyDescent="0.35">
      <c r="A5817" t="s">
        <v>4590</v>
      </c>
      <c r="B5817" t="s">
        <v>5203</v>
      </c>
      <c r="C5817">
        <v>4</v>
      </c>
      <c r="D5817">
        <v>-179.11500000000001</v>
      </c>
      <c r="E5817" t="s">
        <v>5204</v>
      </c>
      <c r="F5817" t="s">
        <v>5218</v>
      </c>
      <c r="G5817" s="4">
        <v>3</v>
      </c>
      <c r="H5817" t="s">
        <v>5305</v>
      </c>
    </row>
    <row r="5818" spans="1:8" x14ac:dyDescent="0.35">
      <c r="A5818" t="s">
        <v>4590</v>
      </c>
      <c r="B5818" t="s">
        <v>5203</v>
      </c>
      <c r="C5818">
        <v>4</v>
      </c>
      <c r="D5818">
        <v>-174.50700000000001</v>
      </c>
      <c r="E5818" t="s">
        <v>5204</v>
      </c>
      <c r="F5818" t="s">
        <v>5214</v>
      </c>
      <c r="G5818" s="4">
        <v>2</v>
      </c>
      <c r="H5818" t="s">
        <v>3444</v>
      </c>
    </row>
    <row r="5819" spans="1:8" x14ac:dyDescent="0.35">
      <c r="A5819" t="s">
        <v>4590</v>
      </c>
      <c r="B5819" t="s">
        <v>5203</v>
      </c>
      <c r="C5819">
        <v>4</v>
      </c>
      <c r="D5819">
        <v>-170.482</v>
      </c>
      <c r="E5819" t="s">
        <v>5207</v>
      </c>
      <c r="F5819" t="s">
        <v>5208</v>
      </c>
      <c r="G5819" s="4">
        <v>1</v>
      </c>
      <c r="H5819" t="s">
        <v>5306</v>
      </c>
    </row>
    <row r="5820" spans="1:8" x14ac:dyDescent="0.35">
      <c r="A5820" t="s">
        <v>4590</v>
      </c>
      <c r="B5820" t="s">
        <v>5203</v>
      </c>
      <c r="C5820">
        <v>4</v>
      </c>
      <c r="D5820">
        <v>-170.05599999999899</v>
      </c>
      <c r="E5820" t="s">
        <v>5204</v>
      </c>
      <c r="F5820" t="s">
        <v>5223</v>
      </c>
      <c r="G5820" s="4">
        <v>1</v>
      </c>
      <c r="H5820" t="s">
        <v>5307</v>
      </c>
    </row>
    <row r="5821" spans="1:8" x14ac:dyDescent="0.35">
      <c r="A5821" t="s">
        <v>4590</v>
      </c>
      <c r="B5821" t="s">
        <v>5203</v>
      </c>
      <c r="C5821">
        <v>4</v>
      </c>
      <c r="D5821">
        <v>-162.36799999999999</v>
      </c>
      <c r="E5821" t="s">
        <v>5207</v>
      </c>
      <c r="F5821" t="s">
        <v>5210</v>
      </c>
      <c r="G5821" s="4">
        <v>4</v>
      </c>
      <c r="H5821" t="s">
        <v>782</v>
      </c>
    </row>
    <row r="5822" spans="1:8" x14ac:dyDescent="0.35">
      <c r="A5822" t="s">
        <v>4590</v>
      </c>
      <c r="B5822" t="s">
        <v>5203</v>
      </c>
      <c r="C5822">
        <v>4</v>
      </c>
      <c r="D5822">
        <v>-160.36799999999999</v>
      </c>
      <c r="E5822" t="s">
        <v>5204</v>
      </c>
      <c r="F5822" t="s">
        <v>5205</v>
      </c>
      <c r="G5822" s="4">
        <v>4</v>
      </c>
      <c r="H5822" t="s">
        <v>856</v>
      </c>
    </row>
    <row r="5823" spans="1:8" x14ac:dyDescent="0.35">
      <c r="A5823" t="s">
        <v>4590</v>
      </c>
      <c r="B5823" t="s">
        <v>5203</v>
      </c>
      <c r="C5823">
        <v>4</v>
      </c>
      <c r="D5823">
        <v>-150.733</v>
      </c>
      <c r="E5823" t="s">
        <v>5204</v>
      </c>
      <c r="F5823" t="s">
        <v>5223</v>
      </c>
      <c r="G5823" s="4">
        <v>1</v>
      </c>
      <c r="H5823" t="s">
        <v>5308</v>
      </c>
    </row>
    <row r="5824" spans="1:8" x14ac:dyDescent="0.35">
      <c r="A5824" t="s">
        <v>4590</v>
      </c>
      <c r="B5824" t="s">
        <v>5203</v>
      </c>
      <c r="C5824">
        <v>4</v>
      </c>
      <c r="D5824">
        <v>-140.83199999999999</v>
      </c>
      <c r="E5824" t="s">
        <v>5204</v>
      </c>
      <c r="F5824" t="s">
        <v>5223</v>
      </c>
      <c r="G5824" s="4">
        <v>1</v>
      </c>
      <c r="H5824" t="s">
        <v>5309</v>
      </c>
    </row>
    <row r="5825" spans="1:8" x14ac:dyDescent="0.35">
      <c r="A5825" t="s">
        <v>4590</v>
      </c>
      <c r="B5825" t="s">
        <v>5203</v>
      </c>
      <c r="C5825">
        <v>4</v>
      </c>
      <c r="D5825">
        <v>-132.14099999999999</v>
      </c>
      <c r="E5825" t="s">
        <v>5204</v>
      </c>
      <c r="F5825" t="s">
        <v>5214</v>
      </c>
      <c r="G5825" s="4">
        <v>2</v>
      </c>
      <c r="H5825" t="s">
        <v>5310</v>
      </c>
    </row>
    <row r="5826" spans="1:8" x14ac:dyDescent="0.35">
      <c r="A5826" t="s">
        <v>4590</v>
      </c>
      <c r="B5826" t="s">
        <v>5203</v>
      </c>
      <c r="C5826">
        <v>4</v>
      </c>
      <c r="D5826">
        <v>-108.39100000000001</v>
      </c>
      <c r="E5826" t="s">
        <v>5204</v>
      </c>
      <c r="F5826" t="s">
        <v>5218</v>
      </c>
      <c r="G5826" s="4">
        <v>3</v>
      </c>
      <c r="H5826" t="s">
        <v>5311</v>
      </c>
    </row>
    <row r="5827" spans="1:8" x14ac:dyDescent="0.35">
      <c r="A5827" t="s">
        <v>4590</v>
      </c>
      <c r="B5827" t="s">
        <v>5203</v>
      </c>
      <c r="C5827">
        <v>4</v>
      </c>
      <c r="D5827">
        <v>-103.773</v>
      </c>
      <c r="E5827" t="s">
        <v>5204</v>
      </c>
      <c r="F5827" t="s">
        <v>5205</v>
      </c>
      <c r="G5827" s="4">
        <v>4</v>
      </c>
      <c r="H5827" t="s">
        <v>55</v>
      </c>
    </row>
    <row r="5828" spans="1:8" x14ac:dyDescent="0.35">
      <c r="A5828" t="s">
        <v>4590</v>
      </c>
      <c r="B5828" t="s">
        <v>5203</v>
      </c>
      <c r="C5828">
        <v>4</v>
      </c>
      <c r="D5828">
        <v>-100.06</v>
      </c>
      <c r="E5828" t="s">
        <v>5204</v>
      </c>
      <c r="F5828" t="s">
        <v>5223</v>
      </c>
      <c r="G5828" s="4">
        <v>1</v>
      </c>
      <c r="H5828" t="s">
        <v>5312</v>
      </c>
    </row>
    <row r="5829" spans="1:8" x14ac:dyDescent="0.35">
      <c r="A5829" t="s">
        <v>4590</v>
      </c>
      <c r="B5829" t="s">
        <v>5203</v>
      </c>
      <c r="C5829">
        <v>4</v>
      </c>
      <c r="D5829">
        <v>-100.035</v>
      </c>
      <c r="E5829" t="s">
        <v>5204</v>
      </c>
      <c r="F5829" t="s">
        <v>5214</v>
      </c>
      <c r="G5829" s="4">
        <v>2</v>
      </c>
      <c r="H5829" t="s">
        <v>55</v>
      </c>
    </row>
    <row r="5830" spans="1:8" x14ac:dyDescent="0.35">
      <c r="A5830" t="s">
        <v>4590</v>
      </c>
      <c r="B5830" t="s">
        <v>5203</v>
      </c>
      <c r="C5830">
        <v>4</v>
      </c>
      <c r="D5830">
        <v>-84.702999999999903</v>
      </c>
      <c r="E5830" t="s">
        <v>5204</v>
      </c>
      <c r="F5830" t="s">
        <v>5205</v>
      </c>
      <c r="G5830" s="4">
        <v>4</v>
      </c>
      <c r="H5830" t="s">
        <v>5313</v>
      </c>
    </row>
    <row r="5831" spans="1:8" x14ac:dyDescent="0.35">
      <c r="A5831" t="s">
        <v>4590</v>
      </c>
      <c r="B5831" t="s">
        <v>5203</v>
      </c>
      <c r="C5831">
        <v>4</v>
      </c>
      <c r="D5831">
        <v>-66.884</v>
      </c>
      <c r="E5831" t="s">
        <v>5204</v>
      </c>
      <c r="F5831" t="s">
        <v>5223</v>
      </c>
      <c r="G5831" s="4">
        <v>1</v>
      </c>
      <c r="H5831" t="s">
        <v>5314</v>
      </c>
    </row>
    <row r="5832" spans="1:8" x14ac:dyDescent="0.35">
      <c r="A5832" t="s">
        <v>4590</v>
      </c>
      <c r="B5832" t="s">
        <v>5203</v>
      </c>
      <c r="C5832">
        <v>4</v>
      </c>
      <c r="D5832">
        <v>-65.234999999999999</v>
      </c>
      <c r="E5832" t="s">
        <v>5204</v>
      </c>
      <c r="F5832" t="s">
        <v>5205</v>
      </c>
      <c r="G5832" s="4">
        <v>4</v>
      </c>
      <c r="H5832" t="s">
        <v>5315</v>
      </c>
    </row>
    <row r="5833" spans="1:8" x14ac:dyDescent="0.35">
      <c r="A5833" t="s">
        <v>4590</v>
      </c>
      <c r="B5833" t="s">
        <v>5203</v>
      </c>
      <c r="C5833">
        <v>4</v>
      </c>
      <c r="D5833">
        <v>-63.911999999999999</v>
      </c>
      <c r="E5833" t="s">
        <v>5207</v>
      </c>
      <c r="F5833" t="s">
        <v>5210</v>
      </c>
      <c r="G5833" s="4">
        <v>4</v>
      </c>
      <c r="H5833" t="s">
        <v>5316</v>
      </c>
    </row>
    <row r="5834" spans="1:8" x14ac:dyDescent="0.35">
      <c r="A5834" t="s">
        <v>4590</v>
      </c>
      <c r="B5834" t="s">
        <v>5203</v>
      </c>
      <c r="C5834">
        <v>4</v>
      </c>
      <c r="D5834">
        <v>-63.551000000000002</v>
      </c>
      <c r="E5834" t="s">
        <v>5204</v>
      </c>
      <c r="F5834" t="s">
        <v>5214</v>
      </c>
      <c r="G5834" s="4">
        <v>2</v>
      </c>
      <c r="H5834" t="s">
        <v>5317</v>
      </c>
    </row>
    <row r="5835" spans="1:8" x14ac:dyDescent="0.35">
      <c r="A5835" t="s">
        <v>4590</v>
      </c>
      <c r="B5835" t="s">
        <v>5203</v>
      </c>
      <c r="C5835">
        <v>4</v>
      </c>
      <c r="D5835">
        <v>63.25</v>
      </c>
      <c r="E5835" t="s">
        <v>5204</v>
      </c>
      <c r="F5835" t="s">
        <v>5205</v>
      </c>
      <c r="G5835" s="4">
        <v>4</v>
      </c>
      <c r="H5835" t="s">
        <v>5318</v>
      </c>
    </row>
    <row r="5836" spans="1:8" x14ac:dyDescent="0.35">
      <c r="A5836" t="s">
        <v>4590</v>
      </c>
      <c r="B5836" t="s">
        <v>5203</v>
      </c>
      <c r="C5836">
        <v>4</v>
      </c>
      <c r="D5836">
        <v>82.266999999999996</v>
      </c>
      <c r="E5836" t="s">
        <v>5204</v>
      </c>
      <c r="F5836" t="s">
        <v>5223</v>
      </c>
      <c r="G5836" s="4">
        <v>1</v>
      </c>
      <c r="H5836" t="s">
        <v>5319</v>
      </c>
    </row>
    <row r="5837" spans="1:8" x14ac:dyDescent="0.35">
      <c r="A5837" t="s">
        <v>4590</v>
      </c>
      <c r="B5837" t="s">
        <v>5203</v>
      </c>
      <c r="C5837">
        <v>4</v>
      </c>
      <c r="D5837">
        <v>121.738999999999</v>
      </c>
      <c r="E5837" t="s">
        <v>5204</v>
      </c>
      <c r="F5837" t="s">
        <v>5223</v>
      </c>
      <c r="G5837" s="4">
        <v>1</v>
      </c>
      <c r="H5837" t="s">
        <v>5320</v>
      </c>
    </row>
    <row r="5838" spans="1:8" x14ac:dyDescent="0.35">
      <c r="A5838" t="s">
        <v>4590</v>
      </c>
      <c r="B5838" t="s">
        <v>5203</v>
      </c>
      <c r="C5838">
        <v>4</v>
      </c>
      <c r="D5838">
        <v>136.435</v>
      </c>
      <c r="E5838" t="s">
        <v>5204</v>
      </c>
      <c r="F5838" t="s">
        <v>5223</v>
      </c>
      <c r="G5838" s="4">
        <v>1</v>
      </c>
      <c r="H5838" t="s">
        <v>5321</v>
      </c>
    </row>
    <row r="5839" spans="1:8" x14ac:dyDescent="0.35">
      <c r="A5839" t="s">
        <v>4590</v>
      </c>
      <c r="B5839" t="s">
        <v>5203</v>
      </c>
      <c r="C5839">
        <v>4</v>
      </c>
      <c r="D5839">
        <v>171.90700000000001</v>
      </c>
      <c r="E5839" t="s">
        <v>5204</v>
      </c>
      <c r="F5839" t="s">
        <v>5223</v>
      </c>
      <c r="G5839" s="4">
        <v>1</v>
      </c>
      <c r="H5839" t="s">
        <v>5322</v>
      </c>
    </row>
    <row r="5840" spans="1:8" x14ac:dyDescent="0.35">
      <c r="A5840" t="s">
        <v>4590</v>
      </c>
      <c r="B5840" t="s">
        <v>5203</v>
      </c>
      <c r="C5840">
        <v>4</v>
      </c>
      <c r="D5840">
        <v>190.715</v>
      </c>
      <c r="E5840" t="s">
        <v>5204</v>
      </c>
      <c r="F5840" t="s">
        <v>5223</v>
      </c>
      <c r="G5840" s="4">
        <v>1</v>
      </c>
      <c r="H5840" t="s">
        <v>5323</v>
      </c>
    </row>
    <row r="5841" spans="1:8" x14ac:dyDescent="0.35">
      <c r="A5841" t="s">
        <v>4590</v>
      </c>
      <c r="B5841" t="s">
        <v>5203</v>
      </c>
      <c r="C5841">
        <v>4</v>
      </c>
      <c r="D5841">
        <v>235.88099999999901</v>
      </c>
      <c r="E5841" t="s">
        <v>5204</v>
      </c>
      <c r="F5841" t="s">
        <v>5214</v>
      </c>
      <c r="G5841" s="4">
        <v>2</v>
      </c>
      <c r="H5841" t="s">
        <v>3768</v>
      </c>
    </row>
    <row r="5842" spans="1:8" x14ac:dyDescent="0.35">
      <c r="A5842" t="s">
        <v>4590</v>
      </c>
      <c r="B5842" t="s">
        <v>5203</v>
      </c>
      <c r="C5842">
        <v>4</v>
      </c>
      <c r="D5842">
        <v>237.55</v>
      </c>
      <c r="E5842" t="s">
        <v>5204</v>
      </c>
      <c r="F5842" t="s">
        <v>5223</v>
      </c>
      <c r="G5842" s="4">
        <v>1</v>
      </c>
      <c r="H5842" t="s">
        <v>5324</v>
      </c>
    </row>
    <row r="5843" spans="1:8" x14ac:dyDescent="0.35">
      <c r="A5843" t="s">
        <v>4590</v>
      </c>
      <c r="B5843" t="s">
        <v>5203</v>
      </c>
      <c r="C5843">
        <v>6</v>
      </c>
      <c r="D5843">
        <v>-372.54199999999997</v>
      </c>
      <c r="E5843" t="s">
        <v>5204</v>
      </c>
      <c r="F5843" t="s">
        <v>5205</v>
      </c>
      <c r="G5843" s="4">
        <v>4</v>
      </c>
      <c r="H5843" t="s">
        <v>5325</v>
      </c>
    </row>
    <row r="5844" spans="1:8" x14ac:dyDescent="0.35">
      <c r="A5844" t="s">
        <v>4590</v>
      </c>
      <c r="B5844" t="s">
        <v>5203</v>
      </c>
      <c r="C5844">
        <v>6</v>
      </c>
      <c r="D5844">
        <v>-367.84500000000003</v>
      </c>
      <c r="E5844" t="s">
        <v>5207</v>
      </c>
      <c r="F5844" t="s">
        <v>5208</v>
      </c>
      <c r="G5844" s="4">
        <v>1</v>
      </c>
      <c r="H5844" t="s">
        <v>5326</v>
      </c>
    </row>
    <row r="5845" spans="1:8" x14ac:dyDescent="0.35">
      <c r="A5845" t="s">
        <v>4590</v>
      </c>
      <c r="B5845" t="s">
        <v>5203</v>
      </c>
      <c r="C5845">
        <v>6</v>
      </c>
      <c r="D5845">
        <v>-366.09699999999998</v>
      </c>
      <c r="E5845" t="s">
        <v>5204</v>
      </c>
      <c r="F5845" t="s">
        <v>5223</v>
      </c>
      <c r="G5845" s="4">
        <v>1</v>
      </c>
      <c r="H5845" t="s">
        <v>5327</v>
      </c>
    </row>
    <row r="5846" spans="1:8" x14ac:dyDescent="0.35">
      <c r="A5846" t="s">
        <v>4590</v>
      </c>
      <c r="B5846" t="s">
        <v>5203</v>
      </c>
      <c r="C5846">
        <v>6</v>
      </c>
      <c r="D5846">
        <v>-360.66300000000001</v>
      </c>
      <c r="E5846" t="s">
        <v>5204</v>
      </c>
      <c r="F5846" t="s">
        <v>5214</v>
      </c>
      <c r="G5846" s="4">
        <v>2</v>
      </c>
      <c r="H5846" t="s">
        <v>5328</v>
      </c>
    </row>
    <row r="5847" spans="1:8" x14ac:dyDescent="0.35">
      <c r="A5847" t="s">
        <v>4590</v>
      </c>
      <c r="B5847" t="s">
        <v>5203</v>
      </c>
      <c r="C5847">
        <v>6</v>
      </c>
      <c r="D5847">
        <v>-358.39299999999997</v>
      </c>
      <c r="E5847" t="s">
        <v>5204</v>
      </c>
      <c r="F5847" t="s">
        <v>5214</v>
      </c>
      <c r="G5847" s="4">
        <v>2</v>
      </c>
      <c r="H5847" t="s">
        <v>3254</v>
      </c>
    </row>
    <row r="5848" spans="1:8" x14ac:dyDescent="0.35">
      <c r="A5848" t="s">
        <v>4590</v>
      </c>
      <c r="B5848" t="s">
        <v>5203</v>
      </c>
      <c r="C5848">
        <v>6</v>
      </c>
      <c r="D5848">
        <v>-343.875</v>
      </c>
      <c r="E5848" t="s">
        <v>5207</v>
      </c>
      <c r="F5848" t="s">
        <v>5208</v>
      </c>
      <c r="G5848" s="4">
        <v>1</v>
      </c>
      <c r="H5848" t="s">
        <v>5329</v>
      </c>
    </row>
    <row r="5849" spans="1:8" x14ac:dyDescent="0.35">
      <c r="A5849" t="s">
        <v>4590</v>
      </c>
      <c r="B5849" t="s">
        <v>5203</v>
      </c>
      <c r="C5849">
        <v>6</v>
      </c>
      <c r="D5849">
        <v>-342.702</v>
      </c>
      <c r="E5849" t="s">
        <v>5204</v>
      </c>
      <c r="F5849" t="s">
        <v>5205</v>
      </c>
      <c r="G5849" s="4">
        <v>4</v>
      </c>
      <c r="H5849" t="s">
        <v>5330</v>
      </c>
    </row>
    <row r="5850" spans="1:8" x14ac:dyDescent="0.35">
      <c r="A5850" t="s">
        <v>4590</v>
      </c>
      <c r="B5850" t="s">
        <v>5203</v>
      </c>
      <c r="C5850">
        <v>6</v>
      </c>
      <c r="D5850">
        <v>-331.06699999999898</v>
      </c>
      <c r="E5850" t="s">
        <v>5207</v>
      </c>
      <c r="F5850" t="s">
        <v>5210</v>
      </c>
      <c r="G5850" s="4">
        <v>4</v>
      </c>
      <c r="H5850" t="s">
        <v>5331</v>
      </c>
    </row>
    <row r="5851" spans="1:8" x14ac:dyDescent="0.35">
      <c r="A5851" t="s">
        <v>4590</v>
      </c>
      <c r="B5851" t="s">
        <v>5203</v>
      </c>
      <c r="C5851">
        <v>6</v>
      </c>
      <c r="D5851">
        <v>-328.327</v>
      </c>
      <c r="E5851" t="s">
        <v>5204</v>
      </c>
      <c r="F5851" t="s">
        <v>5218</v>
      </c>
      <c r="G5851" s="4">
        <v>3</v>
      </c>
      <c r="H5851" t="s">
        <v>5332</v>
      </c>
    </row>
    <row r="5852" spans="1:8" x14ac:dyDescent="0.35">
      <c r="A5852" t="s">
        <v>4590</v>
      </c>
      <c r="B5852" t="s">
        <v>5203</v>
      </c>
      <c r="C5852">
        <v>6</v>
      </c>
      <c r="D5852">
        <v>-324.21600000000001</v>
      </c>
      <c r="E5852" t="s">
        <v>5204</v>
      </c>
      <c r="F5852" t="s">
        <v>5223</v>
      </c>
      <c r="G5852" s="4">
        <v>1</v>
      </c>
      <c r="H5852" t="s">
        <v>5333</v>
      </c>
    </row>
    <row r="5853" spans="1:8" x14ac:dyDescent="0.35">
      <c r="A5853" t="s">
        <v>4590</v>
      </c>
      <c r="B5853" t="s">
        <v>5203</v>
      </c>
      <c r="C5853">
        <v>6</v>
      </c>
      <c r="D5853">
        <v>-320.65499999999997</v>
      </c>
      <c r="E5853" t="s">
        <v>5204</v>
      </c>
      <c r="F5853" t="s">
        <v>5205</v>
      </c>
      <c r="G5853" s="4">
        <v>4</v>
      </c>
      <c r="H5853" t="s">
        <v>5334</v>
      </c>
    </row>
    <row r="5854" spans="1:8" x14ac:dyDescent="0.35">
      <c r="A5854" t="s">
        <v>4590</v>
      </c>
      <c r="B5854" t="s">
        <v>5203</v>
      </c>
      <c r="C5854">
        <v>6</v>
      </c>
      <c r="D5854">
        <v>-314.108</v>
      </c>
      <c r="E5854" t="s">
        <v>5204</v>
      </c>
      <c r="F5854" t="s">
        <v>5214</v>
      </c>
      <c r="G5854" s="4">
        <v>2</v>
      </c>
      <c r="H5854" t="s">
        <v>5335</v>
      </c>
    </row>
    <row r="5855" spans="1:8" x14ac:dyDescent="0.35">
      <c r="A5855" t="s">
        <v>4590</v>
      </c>
      <c r="B5855" t="s">
        <v>5203</v>
      </c>
      <c r="C5855">
        <v>6</v>
      </c>
      <c r="D5855">
        <v>-301.47899999999998</v>
      </c>
      <c r="E5855" t="s">
        <v>5207</v>
      </c>
      <c r="F5855" t="s">
        <v>5212</v>
      </c>
      <c r="G5855" s="4">
        <v>3</v>
      </c>
      <c r="H5855" t="s">
        <v>5336</v>
      </c>
    </row>
    <row r="5856" spans="1:8" x14ac:dyDescent="0.35">
      <c r="A5856" t="s">
        <v>4590</v>
      </c>
      <c r="B5856" t="s">
        <v>5203</v>
      </c>
      <c r="C5856">
        <v>6</v>
      </c>
      <c r="D5856">
        <v>-279.84699999999998</v>
      </c>
      <c r="E5856" t="s">
        <v>5207</v>
      </c>
      <c r="F5856" t="s">
        <v>5210</v>
      </c>
      <c r="G5856" s="4">
        <v>4</v>
      </c>
      <c r="H5856" t="s">
        <v>5337</v>
      </c>
    </row>
    <row r="5857" spans="1:8" x14ac:dyDescent="0.35">
      <c r="A5857" t="s">
        <v>4590</v>
      </c>
      <c r="B5857" t="s">
        <v>5203</v>
      </c>
      <c r="C5857">
        <v>6</v>
      </c>
      <c r="D5857">
        <v>-275.702</v>
      </c>
      <c r="E5857" t="s">
        <v>5204</v>
      </c>
      <c r="F5857" t="s">
        <v>5223</v>
      </c>
      <c r="G5857" s="4">
        <v>1</v>
      </c>
      <c r="H5857" t="s">
        <v>5338</v>
      </c>
    </row>
    <row r="5858" spans="1:8" x14ac:dyDescent="0.35">
      <c r="A5858" t="s">
        <v>4590</v>
      </c>
      <c r="B5858" t="s">
        <v>5203</v>
      </c>
      <c r="C5858">
        <v>6</v>
      </c>
      <c r="D5858">
        <v>-274.42500000000001</v>
      </c>
      <c r="E5858" t="s">
        <v>5204</v>
      </c>
      <c r="F5858" t="s">
        <v>5205</v>
      </c>
      <c r="G5858" s="4">
        <v>4</v>
      </c>
      <c r="H5858" t="s">
        <v>5339</v>
      </c>
    </row>
    <row r="5859" spans="1:8" x14ac:dyDescent="0.35">
      <c r="A5859" t="s">
        <v>4590</v>
      </c>
      <c r="B5859" t="s">
        <v>5203</v>
      </c>
      <c r="C5859">
        <v>6</v>
      </c>
      <c r="D5859">
        <v>-251.33099999999999</v>
      </c>
      <c r="E5859" t="s">
        <v>5207</v>
      </c>
      <c r="F5859" t="s">
        <v>5208</v>
      </c>
      <c r="G5859" s="4">
        <v>1</v>
      </c>
      <c r="H5859" t="s">
        <v>5340</v>
      </c>
    </row>
    <row r="5860" spans="1:8" x14ac:dyDescent="0.35">
      <c r="A5860" t="s">
        <v>4590</v>
      </c>
      <c r="B5860" t="s">
        <v>5203</v>
      </c>
      <c r="C5860">
        <v>6</v>
      </c>
      <c r="D5860">
        <v>-245.614</v>
      </c>
      <c r="E5860" t="s">
        <v>5204</v>
      </c>
      <c r="F5860" t="s">
        <v>5223</v>
      </c>
      <c r="G5860" s="4">
        <v>1</v>
      </c>
      <c r="H5860" t="s">
        <v>5341</v>
      </c>
    </row>
    <row r="5861" spans="1:8" x14ac:dyDescent="0.35">
      <c r="A5861" t="s">
        <v>4590</v>
      </c>
      <c r="B5861" t="s">
        <v>5203</v>
      </c>
      <c r="C5861">
        <v>6</v>
      </c>
      <c r="D5861">
        <v>-240.636</v>
      </c>
      <c r="E5861" t="s">
        <v>5204</v>
      </c>
      <c r="F5861" t="s">
        <v>5223</v>
      </c>
      <c r="G5861" s="4">
        <v>1</v>
      </c>
      <c r="H5861" t="s">
        <v>5342</v>
      </c>
    </row>
    <row r="5862" spans="1:8" x14ac:dyDescent="0.35">
      <c r="A5862" t="s">
        <v>4590</v>
      </c>
      <c r="B5862" t="s">
        <v>5203</v>
      </c>
      <c r="C5862">
        <v>6</v>
      </c>
      <c r="D5862">
        <v>-233.37200000000001</v>
      </c>
      <c r="E5862" t="s">
        <v>5207</v>
      </c>
      <c r="F5862" t="s">
        <v>5210</v>
      </c>
      <c r="G5862" s="4">
        <v>4</v>
      </c>
      <c r="H5862" t="s">
        <v>4301</v>
      </c>
    </row>
    <row r="5863" spans="1:8" x14ac:dyDescent="0.35">
      <c r="A5863" t="s">
        <v>4590</v>
      </c>
      <c r="B5863" t="s">
        <v>5203</v>
      </c>
      <c r="C5863">
        <v>6</v>
      </c>
      <c r="D5863">
        <v>-186.23500000000001</v>
      </c>
      <c r="E5863" t="s">
        <v>5204</v>
      </c>
      <c r="F5863" t="s">
        <v>5218</v>
      </c>
      <c r="G5863" s="4">
        <v>3</v>
      </c>
      <c r="H5863" t="s">
        <v>5343</v>
      </c>
    </row>
    <row r="5864" spans="1:8" x14ac:dyDescent="0.35">
      <c r="A5864" t="s">
        <v>4590</v>
      </c>
      <c r="B5864" t="s">
        <v>5203</v>
      </c>
      <c r="C5864">
        <v>6</v>
      </c>
      <c r="D5864">
        <v>-174.44399999999999</v>
      </c>
      <c r="E5864" t="s">
        <v>5204</v>
      </c>
      <c r="F5864" t="s">
        <v>5214</v>
      </c>
      <c r="G5864" s="4">
        <v>2</v>
      </c>
      <c r="H5864" t="s">
        <v>5344</v>
      </c>
    </row>
    <row r="5865" spans="1:8" x14ac:dyDescent="0.35">
      <c r="A5865" t="s">
        <v>4590</v>
      </c>
      <c r="B5865" t="s">
        <v>5203</v>
      </c>
      <c r="C5865">
        <v>6</v>
      </c>
      <c r="D5865">
        <v>-166.43899999999999</v>
      </c>
      <c r="E5865" t="s">
        <v>5204</v>
      </c>
      <c r="F5865" t="s">
        <v>5223</v>
      </c>
      <c r="G5865" s="4">
        <v>1</v>
      </c>
      <c r="H5865" t="s">
        <v>5345</v>
      </c>
    </row>
    <row r="5866" spans="1:8" x14ac:dyDescent="0.35">
      <c r="A5866" t="s">
        <v>4590</v>
      </c>
      <c r="B5866" t="s">
        <v>5203</v>
      </c>
      <c r="C5866">
        <v>6</v>
      </c>
      <c r="D5866">
        <v>-160.18199999999999</v>
      </c>
      <c r="E5866" t="s">
        <v>5204</v>
      </c>
      <c r="F5866" t="s">
        <v>5218</v>
      </c>
      <c r="G5866" s="4">
        <v>3</v>
      </c>
      <c r="H5866" t="s">
        <v>386</v>
      </c>
    </row>
    <row r="5867" spans="1:8" x14ac:dyDescent="0.35">
      <c r="A5867" t="s">
        <v>4590</v>
      </c>
      <c r="B5867" t="s">
        <v>5203</v>
      </c>
      <c r="C5867">
        <v>6</v>
      </c>
      <c r="D5867">
        <v>198.363</v>
      </c>
      <c r="E5867" t="s">
        <v>5204</v>
      </c>
      <c r="F5867" t="s">
        <v>5223</v>
      </c>
      <c r="G5867" s="4">
        <v>1</v>
      </c>
      <c r="H5867" t="s">
        <v>5346</v>
      </c>
    </row>
    <row r="5868" spans="1:8" x14ac:dyDescent="0.35">
      <c r="A5868" t="s">
        <v>4590</v>
      </c>
      <c r="B5868" t="s">
        <v>5347</v>
      </c>
      <c r="C5868">
        <v>4</v>
      </c>
      <c r="D5868">
        <v>-418.26199999999898</v>
      </c>
      <c r="E5868" t="s">
        <v>5348</v>
      </c>
      <c r="F5868" t="s">
        <v>5349</v>
      </c>
      <c r="G5868" s="4">
        <v>4</v>
      </c>
      <c r="H5868" t="s">
        <v>1703</v>
      </c>
    </row>
    <row r="5869" spans="1:8" x14ac:dyDescent="0.35">
      <c r="A5869" t="s">
        <v>4590</v>
      </c>
      <c r="B5869" t="s">
        <v>5347</v>
      </c>
      <c r="C5869">
        <v>4</v>
      </c>
      <c r="D5869">
        <v>-416.36500000000001</v>
      </c>
      <c r="E5869" t="s">
        <v>5350</v>
      </c>
      <c r="F5869" t="s">
        <v>5351</v>
      </c>
      <c r="G5869" s="4">
        <v>2</v>
      </c>
      <c r="H5869" t="s">
        <v>4410</v>
      </c>
    </row>
    <row r="5870" spans="1:8" x14ac:dyDescent="0.35">
      <c r="A5870" t="s">
        <v>4590</v>
      </c>
      <c r="B5870" t="s">
        <v>5347</v>
      </c>
      <c r="C5870">
        <v>4</v>
      </c>
      <c r="D5870">
        <v>-415.91800000000001</v>
      </c>
      <c r="E5870" t="s">
        <v>5348</v>
      </c>
      <c r="F5870" t="s">
        <v>5352</v>
      </c>
      <c r="G5870" s="4">
        <v>3</v>
      </c>
      <c r="H5870" t="s">
        <v>5353</v>
      </c>
    </row>
    <row r="5871" spans="1:8" x14ac:dyDescent="0.35">
      <c r="A5871" t="s">
        <v>4590</v>
      </c>
      <c r="B5871" t="s">
        <v>5347</v>
      </c>
      <c r="C5871">
        <v>4</v>
      </c>
      <c r="D5871">
        <v>-410.57299999999998</v>
      </c>
      <c r="E5871" t="s">
        <v>5348</v>
      </c>
      <c r="F5871" t="s">
        <v>5349</v>
      </c>
      <c r="G5871" s="4">
        <v>4</v>
      </c>
      <c r="H5871" t="s">
        <v>5354</v>
      </c>
    </row>
    <row r="5872" spans="1:8" x14ac:dyDescent="0.35">
      <c r="A5872" t="s">
        <v>4590</v>
      </c>
      <c r="B5872" t="s">
        <v>5347</v>
      </c>
      <c r="C5872">
        <v>4</v>
      </c>
      <c r="D5872">
        <v>-407.50900000000001</v>
      </c>
      <c r="E5872" t="s">
        <v>5350</v>
      </c>
      <c r="F5872" t="s">
        <v>5355</v>
      </c>
      <c r="G5872" s="4">
        <v>1</v>
      </c>
      <c r="H5872" t="s">
        <v>5356</v>
      </c>
    </row>
    <row r="5873" spans="1:8" x14ac:dyDescent="0.35">
      <c r="A5873" t="s">
        <v>4590</v>
      </c>
      <c r="B5873" t="s">
        <v>5347</v>
      </c>
      <c r="C5873">
        <v>4</v>
      </c>
      <c r="D5873">
        <v>-406.68699999999899</v>
      </c>
      <c r="E5873" t="s">
        <v>5348</v>
      </c>
      <c r="F5873" t="s">
        <v>5352</v>
      </c>
      <c r="G5873" s="4">
        <v>3</v>
      </c>
      <c r="H5873" t="s">
        <v>5357</v>
      </c>
    </row>
    <row r="5874" spans="1:8" x14ac:dyDescent="0.35">
      <c r="A5874" t="s">
        <v>4590</v>
      </c>
      <c r="B5874" t="s">
        <v>5347</v>
      </c>
      <c r="C5874">
        <v>4</v>
      </c>
      <c r="D5874">
        <v>-406.42099999999999</v>
      </c>
      <c r="E5874" t="s">
        <v>5348</v>
      </c>
      <c r="F5874" t="s">
        <v>5349</v>
      </c>
      <c r="G5874" s="4">
        <v>4</v>
      </c>
      <c r="H5874" t="s">
        <v>5358</v>
      </c>
    </row>
    <row r="5875" spans="1:8" x14ac:dyDescent="0.35">
      <c r="A5875" t="s">
        <v>4590</v>
      </c>
      <c r="B5875" t="s">
        <v>5347</v>
      </c>
      <c r="C5875">
        <v>4</v>
      </c>
      <c r="D5875">
        <v>-405.820999999999</v>
      </c>
      <c r="E5875" t="s">
        <v>5359</v>
      </c>
      <c r="F5875" t="s">
        <v>5360</v>
      </c>
      <c r="G5875" s="4">
        <v>4</v>
      </c>
      <c r="H5875" t="s">
        <v>5361</v>
      </c>
    </row>
    <row r="5876" spans="1:8" x14ac:dyDescent="0.35">
      <c r="A5876" t="s">
        <v>4590</v>
      </c>
      <c r="B5876" t="s">
        <v>5347</v>
      </c>
      <c r="C5876">
        <v>4</v>
      </c>
      <c r="D5876">
        <v>-404.43400000000003</v>
      </c>
      <c r="E5876" t="s">
        <v>5348</v>
      </c>
      <c r="F5876" t="s">
        <v>5362</v>
      </c>
      <c r="G5876" s="4">
        <v>1</v>
      </c>
      <c r="H5876" t="s">
        <v>5363</v>
      </c>
    </row>
    <row r="5877" spans="1:8" x14ac:dyDescent="0.35">
      <c r="A5877" t="s">
        <v>4590</v>
      </c>
      <c r="B5877" t="s">
        <v>5347</v>
      </c>
      <c r="C5877">
        <v>4</v>
      </c>
      <c r="D5877">
        <v>-400.23</v>
      </c>
      <c r="E5877" t="s">
        <v>5350</v>
      </c>
      <c r="F5877" t="s">
        <v>5351</v>
      </c>
      <c r="G5877" s="4">
        <v>2</v>
      </c>
      <c r="H5877" t="s">
        <v>5364</v>
      </c>
    </row>
    <row r="5878" spans="1:8" x14ac:dyDescent="0.35">
      <c r="A5878" t="s">
        <v>4590</v>
      </c>
      <c r="B5878" t="s">
        <v>5347</v>
      </c>
      <c r="C5878">
        <v>4</v>
      </c>
      <c r="D5878">
        <v>-398.70699999999999</v>
      </c>
      <c r="E5878" t="s">
        <v>5359</v>
      </c>
      <c r="F5878" t="s">
        <v>5365</v>
      </c>
      <c r="G5878" s="4">
        <v>3</v>
      </c>
      <c r="H5878" t="s">
        <v>136</v>
      </c>
    </row>
    <row r="5879" spans="1:8" x14ac:dyDescent="0.35">
      <c r="A5879" t="s">
        <v>4590</v>
      </c>
      <c r="B5879" t="s">
        <v>5347</v>
      </c>
      <c r="C5879">
        <v>4</v>
      </c>
      <c r="D5879">
        <v>-398.52300000000002</v>
      </c>
      <c r="E5879" t="s">
        <v>5348</v>
      </c>
      <c r="F5879" t="s">
        <v>5366</v>
      </c>
      <c r="G5879" s="4">
        <v>2</v>
      </c>
      <c r="H5879" t="s">
        <v>5367</v>
      </c>
    </row>
    <row r="5880" spans="1:8" x14ac:dyDescent="0.35">
      <c r="A5880" t="s">
        <v>4590</v>
      </c>
      <c r="B5880" t="s">
        <v>5347</v>
      </c>
      <c r="C5880">
        <v>4</v>
      </c>
      <c r="D5880">
        <v>-397.89599999999899</v>
      </c>
      <c r="E5880" t="s">
        <v>5348</v>
      </c>
      <c r="F5880" t="s">
        <v>5352</v>
      </c>
      <c r="G5880" s="4">
        <v>3</v>
      </c>
      <c r="H5880" t="s">
        <v>5368</v>
      </c>
    </row>
    <row r="5881" spans="1:8" x14ac:dyDescent="0.35">
      <c r="A5881" t="s">
        <v>4590</v>
      </c>
      <c r="B5881" t="s">
        <v>5347</v>
      </c>
      <c r="C5881">
        <v>4</v>
      </c>
      <c r="D5881">
        <v>-395.59100000000001</v>
      </c>
      <c r="E5881" t="s">
        <v>5359</v>
      </c>
      <c r="F5881" t="s">
        <v>5369</v>
      </c>
      <c r="G5881" s="4">
        <v>1</v>
      </c>
      <c r="H5881" t="s">
        <v>415</v>
      </c>
    </row>
    <row r="5882" spans="1:8" x14ac:dyDescent="0.35">
      <c r="A5882" t="s">
        <v>4590</v>
      </c>
      <c r="B5882" t="s">
        <v>5347</v>
      </c>
      <c r="C5882">
        <v>4</v>
      </c>
      <c r="D5882">
        <v>-395.166</v>
      </c>
      <c r="E5882" t="s">
        <v>5350</v>
      </c>
      <c r="F5882" t="s">
        <v>5370</v>
      </c>
      <c r="G5882" s="4">
        <v>3</v>
      </c>
      <c r="H5882" t="s">
        <v>5371</v>
      </c>
    </row>
    <row r="5883" spans="1:8" x14ac:dyDescent="0.35">
      <c r="A5883" t="s">
        <v>4590</v>
      </c>
      <c r="B5883" t="s">
        <v>5347</v>
      </c>
      <c r="C5883">
        <v>4</v>
      </c>
      <c r="D5883">
        <v>-393.84300000000002</v>
      </c>
      <c r="E5883" t="s">
        <v>5348</v>
      </c>
      <c r="F5883" t="s">
        <v>5352</v>
      </c>
      <c r="G5883" s="4">
        <v>3</v>
      </c>
      <c r="H5883" t="s">
        <v>5372</v>
      </c>
    </row>
    <row r="5884" spans="1:8" x14ac:dyDescent="0.35">
      <c r="A5884" t="s">
        <v>4590</v>
      </c>
      <c r="B5884" t="s">
        <v>5347</v>
      </c>
      <c r="C5884">
        <v>4</v>
      </c>
      <c r="D5884">
        <v>-391.81099999999998</v>
      </c>
      <c r="E5884" t="s">
        <v>5348</v>
      </c>
      <c r="F5884" t="s">
        <v>5349</v>
      </c>
      <c r="G5884" s="4">
        <v>4</v>
      </c>
      <c r="H5884" t="s">
        <v>5373</v>
      </c>
    </row>
    <row r="5885" spans="1:8" x14ac:dyDescent="0.35">
      <c r="A5885" t="s">
        <v>4590</v>
      </c>
      <c r="B5885" t="s">
        <v>5347</v>
      </c>
      <c r="C5885">
        <v>4</v>
      </c>
      <c r="D5885">
        <v>-391.676999999999</v>
      </c>
      <c r="E5885" t="s">
        <v>5350</v>
      </c>
      <c r="F5885" t="s">
        <v>5351</v>
      </c>
      <c r="G5885" s="4">
        <v>2</v>
      </c>
      <c r="H5885" t="s">
        <v>5374</v>
      </c>
    </row>
    <row r="5886" spans="1:8" x14ac:dyDescent="0.35">
      <c r="A5886" t="s">
        <v>4590</v>
      </c>
      <c r="B5886" t="s">
        <v>5347</v>
      </c>
      <c r="C5886">
        <v>4</v>
      </c>
      <c r="D5886">
        <v>-390.524</v>
      </c>
      <c r="E5886" t="s">
        <v>5348</v>
      </c>
      <c r="F5886" t="s">
        <v>5362</v>
      </c>
      <c r="G5886" s="4">
        <v>1</v>
      </c>
      <c r="H5886" t="s">
        <v>5375</v>
      </c>
    </row>
    <row r="5887" spans="1:8" x14ac:dyDescent="0.35">
      <c r="A5887" t="s">
        <v>4590</v>
      </c>
      <c r="B5887" t="s">
        <v>5347</v>
      </c>
      <c r="C5887">
        <v>4</v>
      </c>
      <c r="D5887">
        <v>-390.392</v>
      </c>
      <c r="E5887" t="s">
        <v>5350</v>
      </c>
      <c r="F5887" t="s">
        <v>5355</v>
      </c>
      <c r="G5887" s="4">
        <v>1</v>
      </c>
      <c r="H5887" t="s">
        <v>5376</v>
      </c>
    </row>
    <row r="5888" spans="1:8" x14ac:dyDescent="0.35">
      <c r="A5888" t="s">
        <v>4590</v>
      </c>
      <c r="B5888" t="s">
        <v>5347</v>
      </c>
      <c r="C5888">
        <v>4</v>
      </c>
      <c r="D5888">
        <v>-390.11799999999999</v>
      </c>
      <c r="E5888" t="s">
        <v>5348</v>
      </c>
      <c r="F5888" t="s">
        <v>5352</v>
      </c>
      <c r="G5888" s="4">
        <v>3</v>
      </c>
      <c r="H5888" t="s">
        <v>5377</v>
      </c>
    </row>
    <row r="5889" spans="1:8" x14ac:dyDescent="0.35">
      <c r="A5889" t="s">
        <v>4590</v>
      </c>
      <c r="B5889" t="s">
        <v>5347</v>
      </c>
      <c r="C5889">
        <v>4</v>
      </c>
      <c r="D5889">
        <v>-386.45299999999997</v>
      </c>
      <c r="E5889" t="s">
        <v>5350</v>
      </c>
      <c r="F5889" t="s">
        <v>5355</v>
      </c>
      <c r="G5889" s="4">
        <v>1</v>
      </c>
      <c r="H5889" t="s">
        <v>5378</v>
      </c>
    </row>
    <row r="5890" spans="1:8" x14ac:dyDescent="0.35">
      <c r="A5890" t="s">
        <v>4590</v>
      </c>
      <c r="B5890" t="s">
        <v>5347</v>
      </c>
      <c r="C5890">
        <v>4</v>
      </c>
      <c r="D5890">
        <v>-385.41800000000001</v>
      </c>
      <c r="E5890" t="s">
        <v>5348</v>
      </c>
      <c r="F5890" t="s">
        <v>5366</v>
      </c>
      <c r="G5890" s="4">
        <v>2</v>
      </c>
      <c r="H5890" t="s">
        <v>5379</v>
      </c>
    </row>
    <row r="5891" spans="1:8" x14ac:dyDescent="0.35">
      <c r="A5891" t="s">
        <v>4590</v>
      </c>
      <c r="B5891" t="s">
        <v>5347</v>
      </c>
      <c r="C5891">
        <v>4</v>
      </c>
      <c r="D5891">
        <v>-385.301999999999</v>
      </c>
      <c r="E5891" t="s">
        <v>5348</v>
      </c>
      <c r="F5891" t="s">
        <v>5352</v>
      </c>
      <c r="G5891" s="4">
        <v>3</v>
      </c>
      <c r="H5891" t="s">
        <v>5380</v>
      </c>
    </row>
    <row r="5892" spans="1:8" x14ac:dyDescent="0.35">
      <c r="A5892" t="s">
        <v>4590</v>
      </c>
      <c r="B5892" t="s">
        <v>5347</v>
      </c>
      <c r="C5892">
        <v>4</v>
      </c>
      <c r="D5892">
        <v>-384.30599999999998</v>
      </c>
      <c r="E5892" t="s">
        <v>5359</v>
      </c>
      <c r="F5892" t="s">
        <v>5360</v>
      </c>
      <c r="G5892" s="4">
        <v>4</v>
      </c>
      <c r="H5892" t="s">
        <v>5381</v>
      </c>
    </row>
    <row r="5893" spans="1:8" x14ac:dyDescent="0.35">
      <c r="A5893" t="s">
        <v>4590</v>
      </c>
      <c r="B5893" t="s">
        <v>5347</v>
      </c>
      <c r="C5893">
        <v>4</v>
      </c>
      <c r="D5893">
        <v>-381.79300000000001</v>
      </c>
      <c r="E5893" t="s">
        <v>5350</v>
      </c>
      <c r="F5893" t="s">
        <v>5351</v>
      </c>
      <c r="G5893" s="4">
        <v>2</v>
      </c>
      <c r="H5893" t="s">
        <v>5382</v>
      </c>
    </row>
    <row r="5894" spans="1:8" x14ac:dyDescent="0.35">
      <c r="A5894" t="s">
        <v>4590</v>
      </c>
      <c r="B5894" t="s">
        <v>5347</v>
      </c>
      <c r="C5894">
        <v>4</v>
      </c>
      <c r="D5894">
        <v>-381.108</v>
      </c>
      <c r="E5894" t="s">
        <v>5359</v>
      </c>
      <c r="F5894" t="s">
        <v>5383</v>
      </c>
      <c r="G5894" s="4">
        <v>2</v>
      </c>
      <c r="H5894" t="s">
        <v>5384</v>
      </c>
    </row>
    <row r="5895" spans="1:8" x14ac:dyDescent="0.35">
      <c r="A5895" t="s">
        <v>4590</v>
      </c>
      <c r="B5895" t="s">
        <v>5347</v>
      </c>
      <c r="C5895">
        <v>4</v>
      </c>
      <c r="D5895">
        <v>-375.161</v>
      </c>
      <c r="E5895" t="s">
        <v>5350</v>
      </c>
      <c r="F5895" t="s">
        <v>5351</v>
      </c>
      <c r="G5895" s="4">
        <v>2</v>
      </c>
      <c r="H5895" t="s">
        <v>5385</v>
      </c>
    </row>
    <row r="5896" spans="1:8" x14ac:dyDescent="0.35">
      <c r="A5896" t="s">
        <v>4590</v>
      </c>
      <c r="B5896" t="s">
        <v>5347</v>
      </c>
      <c r="C5896">
        <v>4</v>
      </c>
      <c r="D5896">
        <v>-374.98</v>
      </c>
      <c r="E5896" t="s">
        <v>5350</v>
      </c>
      <c r="F5896" t="s">
        <v>5386</v>
      </c>
      <c r="G5896" s="4">
        <v>4</v>
      </c>
      <c r="H5896" t="s">
        <v>614</v>
      </c>
    </row>
    <row r="5897" spans="1:8" x14ac:dyDescent="0.35">
      <c r="A5897" t="s">
        <v>4590</v>
      </c>
      <c r="B5897" t="s">
        <v>5347</v>
      </c>
      <c r="C5897">
        <v>4</v>
      </c>
      <c r="D5897">
        <v>-373.93299999999999</v>
      </c>
      <c r="E5897" t="s">
        <v>5348</v>
      </c>
      <c r="F5897" t="s">
        <v>5352</v>
      </c>
      <c r="G5897" s="4">
        <v>3</v>
      </c>
      <c r="H5897" t="s">
        <v>5387</v>
      </c>
    </row>
    <row r="5898" spans="1:8" x14ac:dyDescent="0.35">
      <c r="A5898" t="s">
        <v>4590</v>
      </c>
      <c r="B5898" t="s">
        <v>5347</v>
      </c>
      <c r="C5898">
        <v>4</v>
      </c>
      <c r="D5898">
        <v>-369.80799999999999</v>
      </c>
      <c r="E5898" t="s">
        <v>5348</v>
      </c>
      <c r="F5898" t="s">
        <v>5352</v>
      </c>
      <c r="G5898" s="4">
        <v>3</v>
      </c>
      <c r="H5898" t="s">
        <v>5388</v>
      </c>
    </row>
    <row r="5899" spans="1:8" x14ac:dyDescent="0.35">
      <c r="A5899" t="s">
        <v>4590</v>
      </c>
      <c r="B5899" t="s">
        <v>5347</v>
      </c>
      <c r="C5899">
        <v>4</v>
      </c>
      <c r="D5899">
        <v>-368.76900000000001</v>
      </c>
      <c r="E5899" t="s">
        <v>5350</v>
      </c>
      <c r="F5899" t="s">
        <v>5370</v>
      </c>
      <c r="G5899" s="4">
        <v>3</v>
      </c>
      <c r="H5899" t="s">
        <v>5389</v>
      </c>
    </row>
    <row r="5900" spans="1:8" x14ac:dyDescent="0.35">
      <c r="A5900" t="s">
        <v>4590</v>
      </c>
      <c r="B5900" t="s">
        <v>5347</v>
      </c>
      <c r="C5900">
        <v>4</v>
      </c>
      <c r="D5900">
        <v>-366.72699999999998</v>
      </c>
      <c r="E5900" t="s">
        <v>5359</v>
      </c>
      <c r="F5900" t="s">
        <v>5365</v>
      </c>
      <c r="G5900" s="4">
        <v>3</v>
      </c>
      <c r="H5900" t="s">
        <v>5390</v>
      </c>
    </row>
    <row r="5901" spans="1:8" x14ac:dyDescent="0.35">
      <c r="A5901" t="s">
        <v>4590</v>
      </c>
      <c r="B5901" t="s">
        <v>5347</v>
      </c>
      <c r="C5901">
        <v>4</v>
      </c>
      <c r="D5901">
        <v>-364.80799999999999</v>
      </c>
      <c r="E5901" t="s">
        <v>5348</v>
      </c>
      <c r="F5901" t="s">
        <v>5349</v>
      </c>
      <c r="G5901" s="4">
        <v>4</v>
      </c>
      <c r="H5901" t="s">
        <v>5391</v>
      </c>
    </row>
    <row r="5902" spans="1:8" x14ac:dyDescent="0.35">
      <c r="A5902" t="s">
        <v>4590</v>
      </c>
      <c r="B5902" t="s">
        <v>5347</v>
      </c>
      <c r="C5902">
        <v>4</v>
      </c>
      <c r="D5902">
        <v>-362.75299999999999</v>
      </c>
      <c r="E5902" t="s">
        <v>5350</v>
      </c>
      <c r="F5902" t="s">
        <v>5370</v>
      </c>
      <c r="G5902" s="4">
        <v>3</v>
      </c>
      <c r="H5902" t="s">
        <v>5392</v>
      </c>
    </row>
    <row r="5903" spans="1:8" x14ac:dyDescent="0.35">
      <c r="A5903" t="s">
        <v>4590</v>
      </c>
      <c r="B5903" t="s">
        <v>5347</v>
      </c>
      <c r="C5903">
        <v>4</v>
      </c>
      <c r="D5903">
        <v>-360.851</v>
      </c>
      <c r="E5903" t="s">
        <v>5359</v>
      </c>
      <c r="F5903" t="s">
        <v>5369</v>
      </c>
      <c r="G5903" s="4">
        <v>1</v>
      </c>
      <c r="H5903" t="s">
        <v>5393</v>
      </c>
    </row>
    <row r="5904" spans="1:8" x14ac:dyDescent="0.35">
      <c r="A5904" t="s">
        <v>4590</v>
      </c>
      <c r="B5904" t="s">
        <v>5347</v>
      </c>
      <c r="C5904">
        <v>4</v>
      </c>
      <c r="D5904">
        <v>-357.13400000000001</v>
      </c>
      <c r="E5904" t="s">
        <v>5359</v>
      </c>
      <c r="F5904" t="s">
        <v>5360</v>
      </c>
      <c r="G5904" s="4">
        <v>4</v>
      </c>
      <c r="H5904" t="s">
        <v>1373</v>
      </c>
    </row>
    <row r="5905" spans="1:8" x14ac:dyDescent="0.35">
      <c r="A5905" t="s">
        <v>4590</v>
      </c>
      <c r="B5905" t="s">
        <v>5347</v>
      </c>
      <c r="C5905">
        <v>4</v>
      </c>
      <c r="D5905">
        <v>-354.81299999999999</v>
      </c>
      <c r="E5905" t="s">
        <v>5350</v>
      </c>
      <c r="F5905" t="s">
        <v>5355</v>
      </c>
      <c r="G5905" s="4">
        <v>1</v>
      </c>
      <c r="H5905" t="s">
        <v>5384</v>
      </c>
    </row>
    <row r="5906" spans="1:8" x14ac:dyDescent="0.35">
      <c r="A5906" t="s">
        <v>4590</v>
      </c>
      <c r="B5906" t="s">
        <v>5347</v>
      </c>
      <c r="C5906">
        <v>4</v>
      </c>
      <c r="D5906">
        <v>-353.78199999999998</v>
      </c>
      <c r="E5906" t="s">
        <v>5348</v>
      </c>
      <c r="F5906" t="s">
        <v>5362</v>
      </c>
      <c r="G5906" s="4">
        <v>1</v>
      </c>
      <c r="H5906" t="s">
        <v>5394</v>
      </c>
    </row>
    <row r="5907" spans="1:8" x14ac:dyDescent="0.35">
      <c r="A5907" t="s">
        <v>4590</v>
      </c>
      <c r="B5907" t="s">
        <v>5347</v>
      </c>
      <c r="C5907">
        <v>4</v>
      </c>
      <c r="D5907">
        <v>-353.5</v>
      </c>
      <c r="E5907" t="s">
        <v>5348</v>
      </c>
      <c r="F5907" t="s">
        <v>5366</v>
      </c>
      <c r="G5907" s="4">
        <v>2</v>
      </c>
      <c r="H5907" t="s">
        <v>5395</v>
      </c>
    </row>
    <row r="5908" spans="1:8" x14ac:dyDescent="0.35">
      <c r="A5908" t="s">
        <v>4590</v>
      </c>
      <c r="B5908" t="s">
        <v>5347</v>
      </c>
      <c r="C5908">
        <v>4</v>
      </c>
      <c r="D5908">
        <v>-345.36799999999999</v>
      </c>
      <c r="E5908" t="s">
        <v>5350</v>
      </c>
      <c r="F5908" t="s">
        <v>5351</v>
      </c>
      <c r="G5908" s="4">
        <v>2</v>
      </c>
      <c r="H5908" t="s">
        <v>5396</v>
      </c>
    </row>
    <row r="5909" spans="1:8" x14ac:dyDescent="0.35">
      <c r="A5909" t="s">
        <v>4590</v>
      </c>
      <c r="B5909" t="s">
        <v>5347</v>
      </c>
      <c r="C5909">
        <v>4</v>
      </c>
      <c r="D5909">
        <v>-345.18699999999899</v>
      </c>
      <c r="E5909" t="s">
        <v>5348</v>
      </c>
      <c r="F5909" t="s">
        <v>5362</v>
      </c>
      <c r="G5909" s="4">
        <v>1</v>
      </c>
      <c r="H5909" t="s">
        <v>5397</v>
      </c>
    </row>
    <row r="5910" spans="1:8" x14ac:dyDescent="0.35">
      <c r="A5910" t="s">
        <v>4590</v>
      </c>
      <c r="B5910" t="s">
        <v>5347</v>
      </c>
      <c r="C5910">
        <v>4</v>
      </c>
      <c r="D5910">
        <v>-345.06299999999999</v>
      </c>
      <c r="E5910" t="s">
        <v>5348</v>
      </c>
      <c r="F5910" t="s">
        <v>5352</v>
      </c>
      <c r="G5910" s="4">
        <v>3</v>
      </c>
      <c r="H5910" t="s">
        <v>5398</v>
      </c>
    </row>
    <row r="5911" spans="1:8" x14ac:dyDescent="0.35">
      <c r="A5911" t="s">
        <v>4590</v>
      </c>
      <c r="B5911" t="s">
        <v>5347</v>
      </c>
      <c r="C5911">
        <v>4</v>
      </c>
      <c r="D5911">
        <v>-341.28300000000002</v>
      </c>
      <c r="E5911" t="s">
        <v>5348</v>
      </c>
      <c r="F5911" t="s">
        <v>5349</v>
      </c>
      <c r="G5911" s="4">
        <v>4</v>
      </c>
      <c r="H5911" t="s">
        <v>5399</v>
      </c>
    </row>
    <row r="5912" spans="1:8" x14ac:dyDescent="0.35">
      <c r="A5912" t="s">
        <v>4590</v>
      </c>
      <c r="B5912" t="s">
        <v>5347</v>
      </c>
      <c r="C5912">
        <v>4</v>
      </c>
      <c r="D5912">
        <v>-340.37099999999998</v>
      </c>
      <c r="E5912" t="s">
        <v>5359</v>
      </c>
      <c r="F5912" t="s">
        <v>5360</v>
      </c>
      <c r="G5912" s="4">
        <v>4</v>
      </c>
      <c r="H5912" t="s">
        <v>5400</v>
      </c>
    </row>
    <row r="5913" spans="1:8" x14ac:dyDescent="0.35">
      <c r="A5913" t="s">
        <v>4590</v>
      </c>
      <c r="B5913" t="s">
        <v>5347</v>
      </c>
      <c r="C5913">
        <v>4</v>
      </c>
      <c r="D5913">
        <v>-338.56699999999898</v>
      </c>
      <c r="E5913" t="s">
        <v>5359</v>
      </c>
      <c r="F5913" t="s">
        <v>5383</v>
      </c>
      <c r="G5913" s="4">
        <v>2</v>
      </c>
      <c r="H5913" t="s">
        <v>5401</v>
      </c>
    </row>
    <row r="5914" spans="1:8" x14ac:dyDescent="0.35">
      <c r="A5914" t="s">
        <v>4590</v>
      </c>
      <c r="B5914" t="s">
        <v>5347</v>
      </c>
      <c r="C5914">
        <v>4</v>
      </c>
      <c r="D5914">
        <v>-337.44</v>
      </c>
      <c r="E5914" t="s">
        <v>5350</v>
      </c>
      <c r="F5914" t="s">
        <v>5355</v>
      </c>
      <c r="G5914" s="4">
        <v>1</v>
      </c>
      <c r="H5914" t="s">
        <v>5402</v>
      </c>
    </row>
    <row r="5915" spans="1:8" x14ac:dyDescent="0.35">
      <c r="A5915" t="s">
        <v>4590</v>
      </c>
      <c r="B5915" t="s">
        <v>5347</v>
      </c>
      <c r="C5915">
        <v>4</v>
      </c>
      <c r="D5915">
        <v>-327.51</v>
      </c>
      <c r="E5915" t="s">
        <v>5348</v>
      </c>
      <c r="F5915" t="s">
        <v>5366</v>
      </c>
      <c r="G5915" s="4">
        <v>2</v>
      </c>
      <c r="H5915" t="s">
        <v>5403</v>
      </c>
    </row>
    <row r="5916" spans="1:8" x14ac:dyDescent="0.35">
      <c r="A5916" t="s">
        <v>4590</v>
      </c>
      <c r="B5916" t="s">
        <v>5347</v>
      </c>
      <c r="C5916">
        <v>4</v>
      </c>
      <c r="D5916">
        <v>-327.41199999999998</v>
      </c>
      <c r="E5916" t="s">
        <v>5350</v>
      </c>
      <c r="F5916" t="s">
        <v>5351</v>
      </c>
      <c r="G5916" s="4">
        <v>2</v>
      </c>
      <c r="H5916" t="s">
        <v>5404</v>
      </c>
    </row>
    <row r="5917" spans="1:8" x14ac:dyDescent="0.35">
      <c r="A5917" t="s">
        <v>4590</v>
      </c>
      <c r="B5917" t="s">
        <v>5347</v>
      </c>
      <c r="C5917">
        <v>4</v>
      </c>
      <c r="D5917">
        <v>-325.68599999999998</v>
      </c>
      <c r="E5917" t="s">
        <v>5359</v>
      </c>
      <c r="F5917" t="s">
        <v>5360</v>
      </c>
      <c r="G5917" s="4">
        <v>4</v>
      </c>
      <c r="H5917" t="s">
        <v>5405</v>
      </c>
    </row>
    <row r="5918" spans="1:8" x14ac:dyDescent="0.35">
      <c r="A5918" t="s">
        <v>4590</v>
      </c>
      <c r="B5918" t="s">
        <v>5347</v>
      </c>
      <c r="C5918">
        <v>4</v>
      </c>
      <c r="D5918">
        <v>-321.488</v>
      </c>
      <c r="E5918" t="s">
        <v>5348</v>
      </c>
      <c r="F5918" t="s">
        <v>5352</v>
      </c>
      <c r="G5918" s="4">
        <v>3</v>
      </c>
      <c r="H5918" t="s">
        <v>5406</v>
      </c>
    </row>
    <row r="5919" spans="1:8" x14ac:dyDescent="0.35">
      <c r="A5919" t="s">
        <v>4590</v>
      </c>
      <c r="B5919" t="s">
        <v>5347</v>
      </c>
      <c r="C5919">
        <v>4</v>
      </c>
      <c r="D5919">
        <v>-319.92700000000002</v>
      </c>
      <c r="E5919" t="s">
        <v>5350</v>
      </c>
      <c r="F5919" t="s">
        <v>5355</v>
      </c>
      <c r="G5919" s="4">
        <v>1</v>
      </c>
      <c r="H5919" t="s">
        <v>5407</v>
      </c>
    </row>
    <row r="5920" spans="1:8" x14ac:dyDescent="0.35">
      <c r="A5920" t="s">
        <v>4590</v>
      </c>
      <c r="B5920" t="s">
        <v>5347</v>
      </c>
      <c r="C5920">
        <v>4</v>
      </c>
      <c r="D5920">
        <v>-317.94900000000001</v>
      </c>
      <c r="E5920" t="s">
        <v>5348</v>
      </c>
      <c r="F5920" t="s">
        <v>5352</v>
      </c>
      <c r="G5920" s="4">
        <v>3</v>
      </c>
      <c r="H5920" t="s">
        <v>5408</v>
      </c>
    </row>
    <row r="5921" spans="1:8" x14ac:dyDescent="0.35">
      <c r="A5921" t="s">
        <v>4590</v>
      </c>
      <c r="B5921" t="s">
        <v>5347</v>
      </c>
      <c r="C5921">
        <v>4</v>
      </c>
      <c r="D5921">
        <v>-316.63299999999998</v>
      </c>
      <c r="E5921" t="s">
        <v>5348</v>
      </c>
      <c r="F5921" t="s">
        <v>5349</v>
      </c>
      <c r="G5921" s="4">
        <v>4</v>
      </c>
      <c r="H5921" t="s">
        <v>5409</v>
      </c>
    </row>
    <row r="5922" spans="1:8" x14ac:dyDescent="0.35">
      <c r="A5922" t="s">
        <v>4590</v>
      </c>
      <c r="B5922" t="s">
        <v>5347</v>
      </c>
      <c r="C5922">
        <v>4</v>
      </c>
      <c r="D5922">
        <v>-312.00099999999998</v>
      </c>
      <c r="E5922" t="s">
        <v>5350</v>
      </c>
      <c r="F5922" t="s">
        <v>5370</v>
      </c>
      <c r="G5922" s="4">
        <v>3</v>
      </c>
      <c r="H5922" t="s">
        <v>5410</v>
      </c>
    </row>
    <row r="5923" spans="1:8" x14ac:dyDescent="0.35">
      <c r="A5923" t="s">
        <v>4590</v>
      </c>
      <c r="B5923" t="s">
        <v>5347</v>
      </c>
      <c r="C5923">
        <v>4</v>
      </c>
      <c r="D5923">
        <v>-310.91199999999998</v>
      </c>
      <c r="E5923" t="s">
        <v>5350</v>
      </c>
      <c r="F5923" t="s">
        <v>5386</v>
      </c>
      <c r="G5923" s="4">
        <v>4</v>
      </c>
      <c r="H5923" t="s">
        <v>5411</v>
      </c>
    </row>
    <row r="5924" spans="1:8" x14ac:dyDescent="0.35">
      <c r="A5924" t="s">
        <v>4590</v>
      </c>
      <c r="B5924" t="s">
        <v>5347</v>
      </c>
      <c r="C5924">
        <v>4</v>
      </c>
      <c r="D5924">
        <v>-307.962999999999</v>
      </c>
      <c r="E5924" t="s">
        <v>5348</v>
      </c>
      <c r="F5924" t="s">
        <v>5352</v>
      </c>
      <c r="G5924" s="4">
        <v>3</v>
      </c>
      <c r="H5924" t="s">
        <v>5412</v>
      </c>
    </row>
    <row r="5925" spans="1:8" x14ac:dyDescent="0.35">
      <c r="A5925" t="s">
        <v>4590</v>
      </c>
      <c r="B5925" t="s">
        <v>5347</v>
      </c>
      <c r="C5925">
        <v>4</v>
      </c>
      <c r="D5925">
        <v>-306.85399999999998</v>
      </c>
      <c r="E5925" t="s">
        <v>5359</v>
      </c>
      <c r="F5925" t="s">
        <v>5360</v>
      </c>
      <c r="G5925" s="4">
        <v>4</v>
      </c>
      <c r="H5925" t="s">
        <v>5413</v>
      </c>
    </row>
    <row r="5926" spans="1:8" x14ac:dyDescent="0.35">
      <c r="A5926" t="s">
        <v>4590</v>
      </c>
      <c r="B5926" t="s">
        <v>5347</v>
      </c>
      <c r="C5926">
        <v>4</v>
      </c>
      <c r="D5926">
        <v>-304.58099999999899</v>
      </c>
      <c r="E5926" t="s">
        <v>5348</v>
      </c>
      <c r="F5926" t="s">
        <v>5349</v>
      </c>
      <c r="G5926" s="4">
        <v>4</v>
      </c>
      <c r="H5926" t="s">
        <v>5414</v>
      </c>
    </row>
    <row r="5927" spans="1:8" x14ac:dyDescent="0.35">
      <c r="A5927" t="s">
        <v>4590</v>
      </c>
      <c r="B5927" t="s">
        <v>5347</v>
      </c>
      <c r="C5927">
        <v>4</v>
      </c>
      <c r="D5927">
        <v>-304.53300000000002</v>
      </c>
      <c r="E5927" t="s">
        <v>5348</v>
      </c>
      <c r="F5927" t="s">
        <v>5366</v>
      </c>
      <c r="G5927" s="4">
        <v>2</v>
      </c>
      <c r="H5927" t="s">
        <v>5415</v>
      </c>
    </row>
    <row r="5928" spans="1:8" x14ac:dyDescent="0.35">
      <c r="A5928" t="s">
        <v>4590</v>
      </c>
      <c r="B5928" t="s">
        <v>5347</v>
      </c>
      <c r="C5928">
        <v>4</v>
      </c>
      <c r="D5928">
        <v>-300.17399999999998</v>
      </c>
      <c r="E5928" t="s">
        <v>5350</v>
      </c>
      <c r="F5928" t="s">
        <v>5370</v>
      </c>
      <c r="G5928" s="4">
        <v>3</v>
      </c>
      <c r="H5928" t="s">
        <v>5416</v>
      </c>
    </row>
    <row r="5929" spans="1:8" x14ac:dyDescent="0.35">
      <c r="A5929" t="s">
        <v>4590</v>
      </c>
      <c r="B5929" t="s">
        <v>5347</v>
      </c>
      <c r="C5929">
        <v>4</v>
      </c>
      <c r="D5929">
        <v>-298.35399999999998</v>
      </c>
      <c r="E5929" t="s">
        <v>5350</v>
      </c>
      <c r="F5929" t="s">
        <v>5386</v>
      </c>
      <c r="G5929" s="4">
        <v>4</v>
      </c>
      <c r="H5929" t="s">
        <v>5417</v>
      </c>
    </row>
    <row r="5930" spans="1:8" x14ac:dyDescent="0.35">
      <c r="A5930" t="s">
        <v>4590</v>
      </c>
      <c r="B5930" t="s">
        <v>5347</v>
      </c>
      <c r="C5930">
        <v>4</v>
      </c>
      <c r="D5930">
        <v>-291.834</v>
      </c>
      <c r="E5930" t="s">
        <v>5350</v>
      </c>
      <c r="F5930" t="s">
        <v>5351</v>
      </c>
      <c r="G5930" s="4">
        <v>2</v>
      </c>
      <c r="H5930" t="s">
        <v>5418</v>
      </c>
    </row>
    <row r="5931" spans="1:8" x14ac:dyDescent="0.35">
      <c r="A5931" t="s">
        <v>4590</v>
      </c>
      <c r="B5931" t="s">
        <v>5347</v>
      </c>
      <c r="C5931">
        <v>4</v>
      </c>
      <c r="D5931">
        <v>-288.48599999999999</v>
      </c>
      <c r="E5931" t="s">
        <v>5359</v>
      </c>
      <c r="F5931" t="s">
        <v>5369</v>
      </c>
      <c r="G5931" s="4">
        <v>1</v>
      </c>
      <c r="H5931" t="s">
        <v>5419</v>
      </c>
    </row>
    <row r="5932" spans="1:8" x14ac:dyDescent="0.35">
      <c r="A5932" t="s">
        <v>4590</v>
      </c>
      <c r="B5932" t="s">
        <v>5347</v>
      </c>
      <c r="C5932">
        <v>4</v>
      </c>
      <c r="D5932">
        <v>-281.08600000000001</v>
      </c>
      <c r="E5932" t="s">
        <v>5348</v>
      </c>
      <c r="F5932" t="s">
        <v>5362</v>
      </c>
      <c r="G5932" s="4">
        <v>1</v>
      </c>
      <c r="H5932" t="s">
        <v>5420</v>
      </c>
    </row>
    <row r="5933" spans="1:8" x14ac:dyDescent="0.35">
      <c r="A5933" t="s">
        <v>4590</v>
      </c>
      <c r="B5933" t="s">
        <v>5347</v>
      </c>
      <c r="C5933">
        <v>4</v>
      </c>
      <c r="D5933">
        <v>-272.279</v>
      </c>
      <c r="E5933" t="s">
        <v>5348</v>
      </c>
      <c r="F5933" t="s">
        <v>5362</v>
      </c>
      <c r="G5933" s="4">
        <v>1</v>
      </c>
      <c r="H5933" t="s">
        <v>5421</v>
      </c>
    </row>
    <row r="5934" spans="1:8" x14ac:dyDescent="0.35">
      <c r="A5934" t="s">
        <v>4590</v>
      </c>
      <c r="B5934" t="s">
        <v>5347</v>
      </c>
      <c r="C5934">
        <v>4</v>
      </c>
      <c r="D5934">
        <v>-270.23200000000003</v>
      </c>
      <c r="E5934" t="s">
        <v>5350</v>
      </c>
      <c r="F5934" t="s">
        <v>5370</v>
      </c>
      <c r="G5934" s="4">
        <v>3</v>
      </c>
      <c r="H5934" t="s">
        <v>5422</v>
      </c>
    </row>
    <row r="5935" spans="1:8" x14ac:dyDescent="0.35">
      <c r="A5935" t="s">
        <v>4590</v>
      </c>
      <c r="B5935" t="s">
        <v>5347</v>
      </c>
      <c r="C5935">
        <v>4</v>
      </c>
      <c r="D5935">
        <v>-266.93900000000002</v>
      </c>
      <c r="E5935" t="s">
        <v>5359</v>
      </c>
      <c r="F5935" t="s">
        <v>5369</v>
      </c>
      <c r="G5935" s="4">
        <v>1</v>
      </c>
      <c r="H5935" t="s">
        <v>5423</v>
      </c>
    </row>
    <row r="5936" spans="1:8" x14ac:dyDescent="0.35">
      <c r="A5936" t="s">
        <v>4590</v>
      </c>
      <c r="B5936" t="s">
        <v>5347</v>
      </c>
      <c r="C5936">
        <v>4</v>
      </c>
      <c r="D5936">
        <v>-266.45400000000001</v>
      </c>
      <c r="E5936" t="s">
        <v>5348</v>
      </c>
      <c r="F5936" t="s">
        <v>5352</v>
      </c>
      <c r="G5936" s="4">
        <v>3</v>
      </c>
      <c r="H5936" t="s">
        <v>5424</v>
      </c>
    </row>
    <row r="5937" spans="1:8" x14ac:dyDescent="0.35">
      <c r="A5937" t="s">
        <v>4590</v>
      </c>
      <c r="B5937" t="s">
        <v>5347</v>
      </c>
      <c r="C5937">
        <v>4</v>
      </c>
      <c r="D5937">
        <v>-266.00400000000002</v>
      </c>
      <c r="E5937" t="s">
        <v>5350</v>
      </c>
      <c r="F5937" t="s">
        <v>5351</v>
      </c>
      <c r="G5937" s="4">
        <v>2</v>
      </c>
      <c r="H5937" t="s">
        <v>5425</v>
      </c>
    </row>
    <row r="5938" spans="1:8" x14ac:dyDescent="0.35">
      <c r="A5938" t="s">
        <v>4590</v>
      </c>
      <c r="B5938" t="s">
        <v>5347</v>
      </c>
      <c r="C5938">
        <v>4</v>
      </c>
      <c r="D5938">
        <v>-265.35300000000001</v>
      </c>
      <c r="E5938" t="s">
        <v>5359</v>
      </c>
      <c r="F5938" t="s">
        <v>5360</v>
      </c>
      <c r="G5938" s="4">
        <v>4</v>
      </c>
      <c r="H5938" t="s">
        <v>5426</v>
      </c>
    </row>
    <row r="5939" spans="1:8" x14ac:dyDescent="0.35">
      <c r="A5939" t="s">
        <v>4590</v>
      </c>
      <c r="B5939" t="s">
        <v>5347</v>
      </c>
      <c r="C5939">
        <v>4</v>
      </c>
      <c r="D5939">
        <v>-263.39999999999998</v>
      </c>
      <c r="E5939" t="s">
        <v>5348</v>
      </c>
      <c r="F5939" t="s">
        <v>5349</v>
      </c>
      <c r="G5939" s="4">
        <v>4</v>
      </c>
      <c r="H5939" t="s">
        <v>5427</v>
      </c>
    </row>
    <row r="5940" spans="1:8" x14ac:dyDescent="0.35">
      <c r="A5940" t="s">
        <v>4590</v>
      </c>
      <c r="B5940" t="s">
        <v>5347</v>
      </c>
      <c r="C5940">
        <v>4</v>
      </c>
      <c r="D5940">
        <v>-257.608</v>
      </c>
      <c r="E5940" t="s">
        <v>5350</v>
      </c>
      <c r="F5940" t="s">
        <v>5355</v>
      </c>
      <c r="G5940" s="4">
        <v>1</v>
      </c>
      <c r="H5940" t="s">
        <v>5428</v>
      </c>
    </row>
    <row r="5941" spans="1:8" x14ac:dyDescent="0.35">
      <c r="A5941" t="s">
        <v>4590</v>
      </c>
      <c r="B5941" t="s">
        <v>5347</v>
      </c>
      <c r="C5941">
        <v>4</v>
      </c>
      <c r="D5941">
        <v>-253.11699999999999</v>
      </c>
      <c r="E5941" t="s">
        <v>5359</v>
      </c>
      <c r="F5941" t="s">
        <v>5369</v>
      </c>
      <c r="G5941" s="4">
        <v>1</v>
      </c>
      <c r="H5941" t="s">
        <v>5429</v>
      </c>
    </row>
    <row r="5942" spans="1:8" x14ac:dyDescent="0.35">
      <c r="A5942" t="s">
        <v>4590</v>
      </c>
      <c r="B5942" t="s">
        <v>5347</v>
      </c>
      <c r="C5942">
        <v>4</v>
      </c>
      <c r="D5942">
        <v>-253.05500000000001</v>
      </c>
      <c r="E5942" t="s">
        <v>5350</v>
      </c>
      <c r="F5942" t="s">
        <v>5370</v>
      </c>
      <c r="G5942" s="4">
        <v>3</v>
      </c>
      <c r="H5942" t="s">
        <v>4176</v>
      </c>
    </row>
    <row r="5943" spans="1:8" x14ac:dyDescent="0.35">
      <c r="A5943" t="s">
        <v>4590</v>
      </c>
      <c r="B5943" t="s">
        <v>5347</v>
      </c>
      <c r="C5943">
        <v>4</v>
      </c>
      <c r="D5943">
        <v>-251.65700000000001</v>
      </c>
      <c r="E5943" t="s">
        <v>5350</v>
      </c>
      <c r="F5943" t="s">
        <v>5386</v>
      </c>
      <c r="G5943" s="4">
        <v>4</v>
      </c>
      <c r="H5943" t="s">
        <v>5430</v>
      </c>
    </row>
    <row r="5944" spans="1:8" x14ac:dyDescent="0.35">
      <c r="A5944" t="s">
        <v>4590</v>
      </c>
      <c r="B5944" t="s">
        <v>5347</v>
      </c>
      <c r="C5944">
        <v>4</v>
      </c>
      <c r="D5944">
        <v>-244.98</v>
      </c>
      <c r="E5944" t="s">
        <v>5348</v>
      </c>
      <c r="F5944" t="s">
        <v>5362</v>
      </c>
      <c r="G5944" s="4">
        <v>1</v>
      </c>
      <c r="H5944" t="s">
        <v>5431</v>
      </c>
    </row>
    <row r="5945" spans="1:8" x14ac:dyDescent="0.35">
      <c r="A5945" t="s">
        <v>4590</v>
      </c>
      <c r="B5945" t="s">
        <v>5347</v>
      </c>
      <c r="C5945">
        <v>4</v>
      </c>
      <c r="D5945">
        <v>-242.649</v>
      </c>
      <c r="E5945" t="s">
        <v>5359</v>
      </c>
      <c r="F5945" t="s">
        <v>5383</v>
      </c>
      <c r="G5945" s="4">
        <v>2</v>
      </c>
      <c r="H5945" t="s">
        <v>5432</v>
      </c>
    </row>
    <row r="5946" spans="1:8" x14ac:dyDescent="0.35">
      <c r="A5946" t="s">
        <v>4590</v>
      </c>
      <c r="B5946" t="s">
        <v>5347</v>
      </c>
      <c r="C5946">
        <v>4</v>
      </c>
      <c r="D5946">
        <v>-241.07599999999999</v>
      </c>
      <c r="E5946" t="s">
        <v>5359</v>
      </c>
      <c r="F5946" t="s">
        <v>5365</v>
      </c>
      <c r="G5946" s="4">
        <v>3</v>
      </c>
      <c r="H5946" t="s">
        <v>5433</v>
      </c>
    </row>
    <row r="5947" spans="1:8" x14ac:dyDescent="0.35">
      <c r="A5947" t="s">
        <v>4590</v>
      </c>
      <c r="B5947" t="s">
        <v>5347</v>
      </c>
      <c r="C5947">
        <v>4</v>
      </c>
      <c r="D5947">
        <v>-239.46799999999999</v>
      </c>
      <c r="E5947" t="s">
        <v>5350</v>
      </c>
      <c r="F5947" t="s">
        <v>5351</v>
      </c>
      <c r="G5947" s="4">
        <v>2</v>
      </c>
      <c r="H5947" t="s">
        <v>5434</v>
      </c>
    </row>
    <row r="5948" spans="1:8" x14ac:dyDescent="0.35">
      <c r="A5948" t="s">
        <v>4590</v>
      </c>
      <c r="B5948" t="s">
        <v>5347</v>
      </c>
      <c r="C5948">
        <v>4</v>
      </c>
      <c r="D5948">
        <v>-232.92</v>
      </c>
      <c r="E5948" t="s">
        <v>5350</v>
      </c>
      <c r="F5948" t="s">
        <v>5370</v>
      </c>
      <c r="G5948" s="4">
        <v>3</v>
      </c>
      <c r="H5948" t="s">
        <v>5435</v>
      </c>
    </row>
    <row r="5949" spans="1:8" x14ac:dyDescent="0.35">
      <c r="A5949" t="s">
        <v>4590</v>
      </c>
      <c r="B5949" t="s">
        <v>5347</v>
      </c>
      <c r="C5949">
        <v>4</v>
      </c>
      <c r="D5949">
        <v>-231.37200000000001</v>
      </c>
      <c r="E5949" t="s">
        <v>5348</v>
      </c>
      <c r="F5949" t="s">
        <v>5352</v>
      </c>
      <c r="G5949" s="4">
        <v>3</v>
      </c>
      <c r="H5949" t="s">
        <v>5436</v>
      </c>
    </row>
    <row r="5950" spans="1:8" x14ac:dyDescent="0.35">
      <c r="A5950" t="s">
        <v>4590</v>
      </c>
      <c r="B5950" t="s">
        <v>5347</v>
      </c>
      <c r="C5950">
        <v>4</v>
      </c>
      <c r="D5950">
        <v>-225.43199999999999</v>
      </c>
      <c r="E5950" t="s">
        <v>5348</v>
      </c>
      <c r="F5950" t="s">
        <v>5362</v>
      </c>
      <c r="G5950" s="4">
        <v>1</v>
      </c>
      <c r="H5950" t="s">
        <v>310</v>
      </c>
    </row>
    <row r="5951" spans="1:8" x14ac:dyDescent="0.35">
      <c r="A5951" t="s">
        <v>4590</v>
      </c>
      <c r="B5951" t="s">
        <v>5347</v>
      </c>
      <c r="C5951">
        <v>4</v>
      </c>
      <c r="D5951">
        <v>-224.07400000000001</v>
      </c>
      <c r="E5951" t="s">
        <v>5359</v>
      </c>
      <c r="F5951" t="s">
        <v>5369</v>
      </c>
      <c r="G5951" s="4">
        <v>1</v>
      </c>
      <c r="H5951" t="s">
        <v>5437</v>
      </c>
    </row>
    <row r="5952" spans="1:8" x14ac:dyDescent="0.35">
      <c r="A5952" t="s">
        <v>4590</v>
      </c>
      <c r="B5952" t="s">
        <v>5347</v>
      </c>
      <c r="C5952">
        <v>4</v>
      </c>
      <c r="D5952">
        <v>-222.47499999999999</v>
      </c>
      <c r="E5952" t="s">
        <v>5348</v>
      </c>
      <c r="F5952" t="s">
        <v>5349</v>
      </c>
      <c r="G5952" s="4">
        <v>4</v>
      </c>
      <c r="H5952" t="s">
        <v>5438</v>
      </c>
    </row>
    <row r="5953" spans="1:8" x14ac:dyDescent="0.35">
      <c r="A5953" t="s">
        <v>4590</v>
      </c>
      <c r="B5953" t="s">
        <v>5347</v>
      </c>
      <c r="C5953">
        <v>4</v>
      </c>
      <c r="D5953">
        <v>-221.92</v>
      </c>
      <c r="E5953" t="s">
        <v>5350</v>
      </c>
      <c r="F5953" t="s">
        <v>5355</v>
      </c>
      <c r="G5953" s="4">
        <v>1</v>
      </c>
      <c r="H5953" t="s">
        <v>5439</v>
      </c>
    </row>
    <row r="5954" spans="1:8" x14ac:dyDescent="0.35">
      <c r="A5954" t="s">
        <v>4590</v>
      </c>
      <c r="B5954" t="s">
        <v>5347</v>
      </c>
      <c r="C5954">
        <v>4</v>
      </c>
      <c r="D5954">
        <v>-221.738</v>
      </c>
      <c r="E5954" t="s">
        <v>5350</v>
      </c>
      <c r="F5954" t="s">
        <v>5386</v>
      </c>
      <c r="G5954" s="4">
        <v>4</v>
      </c>
      <c r="H5954" t="s">
        <v>5440</v>
      </c>
    </row>
    <row r="5955" spans="1:8" x14ac:dyDescent="0.35">
      <c r="A5955" t="s">
        <v>4590</v>
      </c>
      <c r="B5955" t="s">
        <v>5347</v>
      </c>
      <c r="C5955">
        <v>4</v>
      </c>
      <c r="D5955">
        <v>-218.49599999999899</v>
      </c>
      <c r="E5955" t="s">
        <v>5359</v>
      </c>
      <c r="F5955" t="s">
        <v>5360</v>
      </c>
      <c r="G5955" s="4">
        <v>4</v>
      </c>
      <c r="H5955" t="s">
        <v>5441</v>
      </c>
    </row>
    <row r="5956" spans="1:8" x14ac:dyDescent="0.35">
      <c r="A5956" t="s">
        <v>4590</v>
      </c>
      <c r="B5956" t="s">
        <v>5347</v>
      </c>
      <c r="C5956">
        <v>4</v>
      </c>
      <c r="D5956">
        <v>-217.80099999999999</v>
      </c>
      <c r="E5956" t="s">
        <v>5348</v>
      </c>
      <c r="F5956" t="s">
        <v>5352</v>
      </c>
      <c r="G5956" s="4">
        <v>3</v>
      </c>
      <c r="H5956" t="s">
        <v>5442</v>
      </c>
    </row>
    <row r="5957" spans="1:8" x14ac:dyDescent="0.35">
      <c r="A5957" t="s">
        <v>4590</v>
      </c>
      <c r="B5957" t="s">
        <v>5347</v>
      </c>
      <c r="C5957">
        <v>4</v>
      </c>
      <c r="D5957">
        <v>-213.04400000000001</v>
      </c>
      <c r="E5957" t="s">
        <v>5350</v>
      </c>
      <c r="F5957" t="s">
        <v>5351</v>
      </c>
      <c r="G5957" s="4">
        <v>2</v>
      </c>
      <c r="H5957" t="s">
        <v>5443</v>
      </c>
    </row>
    <row r="5958" spans="1:8" x14ac:dyDescent="0.35">
      <c r="A5958" t="s">
        <v>4590</v>
      </c>
      <c r="B5958" t="s">
        <v>5347</v>
      </c>
      <c r="C5958">
        <v>4</v>
      </c>
      <c r="D5958">
        <v>-212.81200000000001</v>
      </c>
      <c r="E5958" t="s">
        <v>5348</v>
      </c>
      <c r="F5958" t="s">
        <v>5366</v>
      </c>
      <c r="G5958" s="4">
        <v>2</v>
      </c>
      <c r="H5958" t="s">
        <v>1327</v>
      </c>
    </row>
    <row r="5959" spans="1:8" x14ac:dyDescent="0.35">
      <c r="A5959" t="s">
        <v>4590</v>
      </c>
      <c r="B5959" t="s">
        <v>5347</v>
      </c>
      <c r="C5959">
        <v>4</v>
      </c>
      <c r="D5959">
        <v>-212.59</v>
      </c>
      <c r="E5959" t="s">
        <v>5359</v>
      </c>
      <c r="F5959" t="s">
        <v>5365</v>
      </c>
      <c r="G5959" s="4">
        <v>3</v>
      </c>
      <c r="H5959" t="s">
        <v>5444</v>
      </c>
    </row>
    <row r="5960" spans="1:8" x14ac:dyDescent="0.35">
      <c r="A5960" t="s">
        <v>4590</v>
      </c>
      <c r="B5960" t="s">
        <v>5347</v>
      </c>
      <c r="C5960">
        <v>4</v>
      </c>
      <c r="D5960">
        <v>-211.58500000000001</v>
      </c>
      <c r="E5960" t="s">
        <v>5348</v>
      </c>
      <c r="F5960" t="s">
        <v>5352</v>
      </c>
      <c r="G5960" s="4">
        <v>3</v>
      </c>
      <c r="H5960" t="s">
        <v>5445</v>
      </c>
    </row>
    <row r="5961" spans="1:8" x14ac:dyDescent="0.35">
      <c r="A5961" t="s">
        <v>4590</v>
      </c>
      <c r="B5961" t="s">
        <v>5347</v>
      </c>
      <c r="C5961">
        <v>4</v>
      </c>
      <c r="D5961">
        <v>-209.77699999999999</v>
      </c>
      <c r="E5961" t="s">
        <v>5350</v>
      </c>
      <c r="F5961" t="s">
        <v>5370</v>
      </c>
      <c r="G5961" s="4">
        <v>3</v>
      </c>
      <c r="H5961" t="s">
        <v>5446</v>
      </c>
    </row>
    <row r="5962" spans="1:8" x14ac:dyDescent="0.35">
      <c r="A5962" t="s">
        <v>4590</v>
      </c>
      <c r="B5962" t="s">
        <v>5347</v>
      </c>
      <c r="C5962">
        <v>4</v>
      </c>
      <c r="D5962">
        <v>-206.10599999999999</v>
      </c>
      <c r="E5962" t="s">
        <v>5359</v>
      </c>
      <c r="F5962" t="s">
        <v>5360</v>
      </c>
      <c r="G5962" s="4">
        <v>4</v>
      </c>
      <c r="H5962" t="s">
        <v>914</v>
      </c>
    </row>
    <row r="5963" spans="1:8" x14ac:dyDescent="0.35">
      <c r="A5963" t="s">
        <v>4590</v>
      </c>
      <c r="B5963" t="s">
        <v>5347</v>
      </c>
      <c r="C5963">
        <v>4</v>
      </c>
      <c r="D5963">
        <v>-200.071</v>
      </c>
      <c r="E5963" t="s">
        <v>5348</v>
      </c>
      <c r="F5963" t="s">
        <v>5352</v>
      </c>
      <c r="G5963" s="4">
        <v>3</v>
      </c>
      <c r="H5963" t="s">
        <v>5447</v>
      </c>
    </row>
    <row r="5964" spans="1:8" x14ac:dyDescent="0.35">
      <c r="A5964" t="s">
        <v>4590</v>
      </c>
      <c r="B5964" t="s">
        <v>5347</v>
      </c>
      <c r="C5964">
        <v>4</v>
      </c>
      <c r="D5964">
        <v>-198.08599999999899</v>
      </c>
      <c r="E5964" t="s">
        <v>5348</v>
      </c>
      <c r="F5964" t="s">
        <v>5362</v>
      </c>
      <c r="G5964" s="4">
        <v>1</v>
      </c>
      <c r="H5964" t="s">
        <v>5448</v>
      </c>
    </row>
    <row r="5965" spans="1:8" x14ac:dyDescent="0.35">
      <c r="A5965" t="s">
        <v>4590</v>
      </c>
      <c r="B5965" t="s">
        <v>5347</v>
      </c>
      <c r="C5965">
        <v>4</v>
      </c>
      <c r="D5965">
        <v>-193.107</v>
      </c>
      <c r="E5965" t="s">
        <v>5350</v>
      </c>
      <c r="F5965" t="s">
        <v>5355</v>
      </c>
      <c r="G5965" s="4">
        <v>1</v>
      </c>
      <c r="H5965" t="s">
        <v>5449</v>
      </c>
    </row>
    <row r="5966" spans="1:8" x14ac:dyDescent="0.35">
      <c r="A5966" t="s">
        <v>4590</v>
      </c>
      <c r="B5966" t="s">
        <v>5347</v>
      </c>
      <c r="C5966">
        <v>4</v>
      </c>
      <c r="D5966">
        <v>-191.22799999999901</v>
      </c>
      <c r="E5966" t="s">
        <v>5348</v>
      </c>
      <c r="F5966" t="s">
        <v>5362</v>
      </c>
      <c r="G5966" s="4">
        <v>1</v>
      </c>
      <c r="H5966" t="s">
        <v>5450</v>
      </c>
    </row>
    <row r="5967" spans="1:8" x14ac:dyDescent="0.35">
      <c r="A5967" t="s">
        <v>4590</v>
      </c>
      <c r="B5967" t="s">
        <v>5347</v>
      </c>
      <c r="C5967">
        <v>4</v>
      </c>
      <c r="D5967">
        <v>-190.65199999999999</v>
      </c>
      <c r="E5967" t="s">
        <v>5359</v>
      </c>
      <c r="F5967" t="s">
        <v>5365</v>
      </c>
      <c r="G5967" s="4">
        <v>3</v>
      </c>
      <c r="H5967" t="s">
        <v>5451</v>
      </c>
    </row>
    <row r="5968" spans="1:8" x14ac:dyDescent="0.35">
      <c r="A5968" t="s">
        <v>4590</v>
      </c>
      <c r="B5968" t="s">
        <v>5347</v>
      </c>
      <c r="C5968">
        <v>4</v>
      </c>
      <c r="D5968">
        <v>-188.874</v>
      </c>
      <c r="E5968" t="s">
        <v>5348</v>
      </c>
      <c r="F5968" t="s">
        <v>5366</v>
      </c>
      <c r="G5968" s="4">
        <v>2</v>
      </c>
      <c r="H5968" t="s">
        <v>5452</v>
      </c>
    </row>
    <row r="5969" spans="1:8" x14ac:dyDescent="0.35">
      <c r="A5969" t="s">
        <v>4590</v>
      </c>
      <c r="B5969" t="s">
        <v>5347</v>
      </c>
      <c r="C5969">
        <v>4</v>
      </c>
      <c r="D5969">
        <v>-185.43700000000001</v>
      </c>
      <c r="E5969" t="s">
        <v>5348</v>
      </c>
      <c r="F5969" t="s">
        <v>5349</v>
      </c>
      <c r="G5969" s="4">
        <v>4</v>
      </c>
      <c r="H5969" t="s">
        <v>5453</v>
      </c>
    </row>
    <row r="5970" spans="1:8" x14ac:dyDescent="0.35">
      <c r="A5970" t="s">
        <v>4590</v>
      </c>
      <c r="B5970" t="s">
        <v>5347</v>
      </c>
      <c r="C5970">
        <v>4</v>
      </c>
      <c r="D5970">
        <v>-183.81399999999999</v>
      </c>
      <c r="E5970" t="s">
        <v>5359</v>
      </c>
      <c r="F5970" t="s">
        <v>5360</v>
      </c>
      <c r="G5970" s="4">
        <v>4</v>
      </c>
      <c r="H5970" t="s">
        <v>1956</v>
      </c>
    </row>
    <row r="5971" spans="1:8" x14ac:dyDescent="0.35">
      <c r="A5971" t="s">
        <v>4590</v>
      </c>
      <c r="B5971" t="s">
        <v>5347</v>
      </c>
      <c r="C5971">
        <v>4</v>
      </c>
      <c r="D5971">
        <v>-177.571</v>
      </c>
      <c r="E5971" t="s">
        <v>5350</v>
      </c>
      <c r="F5971" t="s">
        <v>5351</v>
      </c>
      <c r="G5971" s="4">
        <v>2</v>
      </c>
      <c r="H5971" t="s">
        <v>5454</v>
      </c>
    </row>
    <row r="5972" spans="1:8" x14ac:dyDescent="0.35">
      <c r="A5972" t="s">
        <v>4590</v>
      </c>
      <c r="B5972" t="s">
        <v>5347</v>
      </c>
      <c r="C5972">
        <v>4</v>
      </c>
      <c r="D5972">
        <v>-173.59299999999999</v>
      </c>
      <c r="E5972" t="s">
        <v>5359</v>
      </c>
      <c r="F5972" t="s">
        <v>5360</v>
      </c>
      <c r="G5972" s="4">
        <v>4</v>
      </c>
      <c r="H5972" t="s">
        <v>5455</v>
      </c>
    </row>
    <row r="5973" spans="1:8" x14ac:dyDescent="0.35">
      <c r="A5973" t="s">
        <v>4590</v>
      </c>
      <c r="B5973" t="s">
        <v>5347</v>
      </c>
      <c r="C5973">
        <v>4</v>
      </c>
      <c r="D5973">
        <v>-172.16499999999999</v>
      </c>
      <c r="E5973" t="s">
        <v>5350</v>
      </c>
      <c r="F5973" t="s">
        <v>5386</v>
      </c>
      <c r="G5973" s="4">
        <v>4</v>
      </c>
      <c r="H5973" t="s">
        <v>5456</v>
      </c>
    </row>
    <row r="5974" spans="1:8" x14ac:dyDescent="0.35">
      <c r="A5974" t="s">
        <v>4590</v>
      </c>
      <c r="B5974" t="s">
        <v>5347</v>
      </c>
      <c r="C5974">
        <v>4</v>
      </c>
      <c r="D5974">
        <v>-172.14599999999999</v>
      </c>
      <c r="E5974" t="s">
        <v>5348</v>
      </c>
      <c r="F5974" t="s">
        <v>5349</v>
      </c>
      <c r="G5974" s="4">
        <v>4</v>
      </c>
      <c r="H5974" t="s">
        <v>5457</v>
      </c>
    </row>
    <row r="5975" spans="1:8" x14ac:dyDescent="0.35">
      <c r="A5975" t="s">
        <v>4590</v>
      </c>
      <c r="B5975" t="s">
        <v>5347</v>
      </c>
      <c r="C5975">
        <v>4</v>
      </c>
      <c r="D5975">
        <v>-167.857</v>
      </c>
      <c r="E5975" t="s">
        <v>5359</v>
      </c>
      <c r="F5975" t="s">
        <v>5360</v>
      </c>
      <c r="G5975" s="4">
        <v>4</v>
      </c>
      <c r="H5975" t="s">
        <v>5458</v>
      </c>
    </row>
    <row r="5976" spans="1:8" x14ac:dyDescent="0.35">
      <c r="A5976" t="s">
        <v>4590</v>
      </c>
      <c r="B5976" t="s">
        <v>5347</v>
      </c>
      <c r="C5976">
        <v>4</v>
      </c>
      <c r="D5976">
        <v>-165.755</v>
      </c>
      <c r="E5976" t="s">
        <v>5350</v>
      </c>
      <c r="F5976" t="s">
        <v>5370</v>
      </c>
      <c r="G5976" s="4">
        <v>3</v>
      </c>
      <c r="H5976" t="s">
        <v>5459</v>
      </c>
    </row>
    <row r="5977" spans="1:8" x14ac:dyDescent="0.35">
      <c r="A5977" t="s">
        <v>4590</v>
      </c>
      <c r="B5977" t="s">
        <v>5347</v>
      </c>
      <c r="C5977">
        <v>4</v>
      </c>
      <c r="D5977">
        <v>-158.20699999999999</v>
      </c>
      <c r="E5977" t="s">
        <v>5348</v>
      </c>
      <c r="F5977" t="s">
        <v>5352</v>
      </c>
      <c r="G5977" s="4">
        <v>3</v>
      </c>
      <c r="H5977" t="s">
        <v>5460</v>
      </c>
    </row>
    <row r="5978" spans="1:8" x14ac:dyDescent="0.35">
      <c r="A5978" t="s">
        <v>4590</v>
      </c>
      <c r="B5978" t="s">
        <v>5347</v>
      </c>
      <c r="C5978">
        <v>4</v>
      </c>
      <c r="D5978">
        <v>-155.29599999999999</v>
      </c>
      <c r="E5978" t="s">
        <v>5350</v>
      </c>
      <c r="F5978" t="s">
        <v>5355</v>
      </c>
      <c r="G5978" s="4">
        <v>1</v>
      </c>
      <c r="H5978" t="s">
        <v>5461</v>
      </c>
    </row>
    <row r="5979" spans="1:8" x14ac:dyDescent="0.35">
      <c r="A5979" t="s">
        <v>4590</v>
      </c>
      <c r="B5979" t="s">
        <v>5347</v>
      </c>
      <c r="C5979">
        <v>4</v>
      </c>
      <c r="D5979">
        <v>-151.09200000000001</v>
      </c>
      <c r="E5979" t="s">
        <v>5350</v>
      </c>
      <c r="F5979" t="s">
        <v>5351</v>
      </c>
      <c r="G5979" s="4">
        <v>2</v>
      </c>
      <c r="H5979" t="s">
        <v>5462</v>
      </c>
    </row>
    <row r="5980" spans="1:8" x14ac:dyDescent="0.35">
      <c r="A5980" t="s">
        <v>4590</v>
      </c>
      <c r="B5980" t="s">
        <v>5347</v>
      </c>
      <c r="C5980">
        <v>4</v>
      </c>
      <c r="D5980">
        <v>-149.43299999999999</v>
      </c>
      <c r="E5980" t="s">
        <v>5348</v>
      </c>
      <c r="F5980" t="s">
        <v>5349</v>
      </c>
      <c r="G5980" s="4">
        <v>4</v>
      </c>
      <c r="H5980" t="s">
        <v>4824</v>
      </c>
    </row>
    <row r="5981" spans="1:8" x14ac:dyDescent="0.35">
      <c r="A5981" t="s">
        <v>4590</v>
      </c>
      <c r="B5981" t="s">
        <v>5347</v>
      </c>
      <c r="C5981">
        <v>4</v>
      </c>
      <c r="D5981">
        <v>-148.41200000000001</v>
      </c>
      <c r="E5981" t="s">
        <v>5348</v>
      </c>
      <c r="F5981" t="s">
        <v>5352</v>
      </c>
      <c r="G5981" s="4">
        <v>3</v>
      </c>
      <c r="H5981" t="s">
        <v>5463</v>
      </c>
    </row>
    <row r="5982" spans="1:8" x14ac:dyDescent="0.35">
      <c r="A5982" t="s">
        <v>4590</v>
      </c>
      <c r="B5982" t="s">
        <v>5347</v>
      </c>
      <c r="C5982">
        <v>4</v>
      </c>
      <c r="D5982">
        <v>-145.34700000000001</v>
      </c>
      <c r="E5982" t="s">
        <v>5350</v>
      </c>
      <c r="F5982" t="s">
        <v>5351</v>
      </c>
      <c r="G5982" s="4">
        <v>2</v>
      </c>
      <c r="H5982" t="s">
        <v>5464</v>
      </c>
    </row>
    <row r="5983" spans="1:8" x14ac:dyDescent="0.35">
      <c r="A5983" t="s">
        <v>4590</v>
      </c>
      <c r="B5983" t="s">
        <v>5347</v>
      </c>
      <c r="C5983">
        <v>4</v>
      </c>
      <c r="D5983">
        <v>-141.21700000000001</v>
      </c>
      <c r="E5983" t="s">
        <v>5350</v>
      </c>
      <c r="F5983" t="s">
        <v>5370</v>
      </c>
      <c r="G5983" s="4">
        <v>3</v>
      </c>
      <c r="H5983" t="s">
        <v>5465</v>
      </c>
    </row>
    <row r="5984" spans="1:8" x14ac:dyDescent="0.35">
      <c r="A5984" t="s">
        <v>4590</v>
      </c>
      <c r="B5984" t="s">
        <v>5347</v>
      </c>
      <c r="C5984">
        <v>4</v>
      </c>
      <c r="D5984">
        <v>-139.54</v>
      </c>
      <c r="E5984" t="s">
        <v>5350</v>
      </c>
      <c r="F5984" t="s">
        <v>5355</v>
      </c>
      <c r="G5984" s="4">
        <v>1</v>
      </c>
      <c r="H5984" t="s">
        <v>5466</v>
      </c>
    </row>
    <row r="5985" spans="1:8" x14ac:dyDescent="0.35">
      <c r="A5985" t="s">
        <v>4590</v>
      </c>
      <c r="B5985" t="s">
        <v>5347</v>
      </c>
      <c r="C5985">
        <v>4</v>
      </c>
      <c r="D5985">
        <v>-137.81700000000001</v>
      </c>
      <c r="E5985" t="s">
        <v>5359</v>
      </c>
      <c r="F5985" t="s">
        <v>5365</v>
      </c>
      <c r="G5985" s="4">
        <v>3</v>
      </c>
      <c r="H5985" t="s">
        <v>5467</v>
      </c>
    </row>
    <row r="5986" spans="1:8" x14ac:dyDescent="0.35">
      <c r="A5986" t="s">
        <v>4590</v>
      </c>
      <c r="B5986" t="s">
        <v>5347</v>
      </c>
      <c r="C5986">
        <v>4</v>
      </c>
      <c r="D5986">
        <v>-136.982</v>
      </c>
      <c r="E5986" t="s">
        <v>5348</v>
      </c>
      <c r="F5986" t="s">
        <v>5362</v>
      </c>
      <c r="G5986" s="4">
        <v>1</v>
      </c>
      <c r="H5986" t="s">
        <v>5468</v>
      </c>
    </row>
    <row r="5987" spans="1:8" x14ac:dyDescent="0.35">
      <c r="A5987" t="s">
        <v>4590</v>
      </c>
      <c r="B5987" t="s">
        <v>5347</v>
      </c>
      <c r="C5987">
        <v>4</v>
      </c>
      <c r="D5987">
        <v>-135.60599999999999</v>
      </c>
      <c r="E5987" t="s">
        <v>5359</v>
      </c>
      <c r="F5987" t="s">
        <v>5360</v>
      </c>
      <c r="G5987" s="4">
        <v>4</v>
      </c>
      <c r="H5987" t="s">
        <v>5469</v>
      </c>
    </row>
    <row r="5988" spans="1:8" x14ac:dyDescent="0.35">
      <c r="A5988" t="s">
        <v>4590</v>
      </c>
      <c r="B5988" t="s">
        <v>5347</v>
      </c>
      <c r="C5988">
        <v>4</v>
      </c>
      <c r="D5988">
        <v>-131.74100000000001</v>
      </c>
      <c r="E5988" t="s">
        <v>5350</v>
      </c>
      <c r="F5988" t="s">
        <v>5351</v>
      </c>
      <c r="G5988" s="4">
        <v>2</v>
      </c>
      <c r="H5988" t="s">
        <v>5470</v>
      </c>
    </row>
    <row r="5989" spans="1:8" x14ac:dyDescent="0.35">
      <c r="A5989" t="s">
        <v>4590</v>
      </c>
      <c r="B5989" t="s">
        <v>5347</v>
      </c>
      <c r="C5989">
        <v>4</v>
      </c>
      <c r="D5989">
        <v>-131.63</v>
      </c>
      <c r="E5989" t="s">
        <v>5348</v>
      </c>
      <c r="F5989" t="s">
        <v>5366</v>
      </c>
      <c r="G5989" s="4">
        <v>2</v>
      </c>
      <c r="H5989" t="s">
        <v>5471</v>
      </c>
    </row>
    <row r="5990" spans="1:8" x14ac:dyDescent="0.35">
      <c r="A5990" t="s">
        <v>4590</v>
      </c>
      <c r="B5990" t="s">
        <v>5347</v>
      </c>
      <c r="C5990">
        <v>4</v>
      </c>
      <c r="D5990">
        <v>-130.47299999999899</v>
      </c>
      <c r="E5990" t="s">
        <v>5348</v>
      </c>
      <c r="F5990" t="s">
        <v>5349</v>
      </c>
      <c r="G5990" s="4">
        <v>4</v>
      </c>
      <c r="H5990" t="s">
        <v>5472</v>
      </c>
    </row>
    <row r="5991" spans="1:8" x14ac:dyDescent="0.35">
      <c r="A5991" t="s">
        <v>4590</v>
      </c>
      <c r="B5991" t="s">
        <v>5347</v>
      </c>
      <c r="C5991">
        <v>4</v>
      </c>
      <c r="D5991">
        <v>-129.53200000000001</v>
      </c>
      <c r="E5991" t="s">
        <v>5359</v>
      </c>
      <c r="F5991" t="s">
        <v>5365</v>
      </c>
      <c r="G5991" s="4">
        <v>3</v>
      </c>
      <c r="H5991" t="s">
        <v>5473</v>
      </c>
    </row>
    <row r="5992" spans="1:8" x14ac:dyDescent="0.35">
      <c r="A5992" t="s">
        <v>4590</v>
      </c>
      <c r="B5992" t="s">
        <v>5347</v>
      </c>
      <c r="C5992">
        <v>4</v>
      </c>
      <c r="D5992">
        <v>-127.366</v>
      </c>
      <c r="E5992" t="s">
        <v>5348</v>
      </c>
      <c r="F5992" t="s">
        <v>5352</v>
      </c>
      <c r="G5992" s="4">
        <v>3</v>
      </c>
      <c r="H5992" t="s">
        <v>5474</v>
      </c>
    </row>
    <row r="5993" spans="1:8" x14ac:dyDescent="0.35">
      <c r="A5993" t="s">
        <v>4590</v>
      </c>
      <c r="B5993" t="s">
        <v>5347</v>
      </c>
      <c r="C5993">
        <v>4</v>
      </c>
      <c r="D5993">
        <v>-127.251</v>
      </c>
      <c r="E5993" t="s">
        <v>5359</v>
      </c>
      <c r="F5993" t="s">
        <v>5369</v>
      </c>
      <c r="G5993" s="4">
        <v>1</v>
      </c>
      <c r="H5993" t="s">
        <v>5475</v>
      </c>
    </row>
    <row r="5994" spans="1:8" x14ac:dyDescent="0.35">
      <c r="A5994" t="s">
        <v>4590</v>
      </c>
      <c r="B5994" t="s">
        <v>5347</v>
      </c>
      <c r="C5994">
        <v>4</v>
      </c>
      <c r="D5994">
        <v>-126.286</v>
      </c>
      <c r="E5994" t="s">
        <v>5348</v>
      </c>
      <c r="F5994" t="s">
        <v>5362</v>
      </c>
      <c r="G5994" s="4">
        <v>1</v>
      </c>
      <c r="H5994" t="s">
        <v>5476</v>
      </c>
    </row>
    <row r="5995" spans="1:8" x14ac:dyDescent="0.35">
      <c r="A5995" t="s">
        <v>4590</v>
      </c>
      <c r="B5995" t="s">
        <v>5347</v>
      </c>
      <c r="C5995">
        <v>4</v>
      </c>
      <c r="D5995">
        <v>-118.536</v>
      </c>
      <c r="E5995" t="s">
        <v>5359</v>
      </c>
      <c r="F5995" t="s">
        <v>5360</v>
      </c>
      <c r="G5995" s="4">
        <v>4</v>
      </c>
      <c r="H5995" t="s">
        <v>5477</v>
      </c>
    </row>
    <row r="5996" spans="1:8" x14ac:dyDescent="0.35">
      <c r="A5996" t="s">
        <v>4590</v>
      </c>
      <c r="B5996" t="s">
        <v>5347</v>
      </c>
      <c r="C5996">
        <v>4</v>
      </c>
      <c r="D5996">
        <v>-116.68899999999999</v>
      </c>
      <c r="E5996" t="s">
        <v>5350</v>
      </c>
      <c r="F5996" t="s">
        <v>5386</v>
      </c>
      <c r="G5996" s="4">
        <v>4</v>
      </c>
      <c r="H5996" t="s">
        <v>386</v>
      </c>
    </row>
    <row r="5997" spans="1:8" x14ac:dyDescent="0.35">
      <c r="A5997" t="s">
        <v>4590</v>
      </c>
      <c r="B5997" t="s">
        <v>5347</v>
      </c>
      <c r="C5997">
        <v>4</v>
      </c>
      <c r="D5997">
        <v>-113.352</v>
      </c>
      <c r="E5997" t="s">
        <v>5350</v>
      </c>
      <c r="F5997" t="s">
        <v>5355</v>
      </c>
      <c r="G5997" s="4">
        <v>1</v>
      </c>
      <c r="H5997" t="s">
        <v>5478</v>
      </c>
    </row>
    <row r="5998" spans="1:8" x14ac:dyDescent="0.35">
      <c r="A5998" t="s">
        <v>4590</v>
      </c>
      <c r="B5998" t="s">
        <v>5347</v>
      </c>
      <c r="C5998">
        <v>4</v>
      </c>
      <c r="D5998">
        <v>-105.851</v>
      </c>
      <c r="E5998" t="s">
        <v>5350</v>
      </c>
      <c r="F5998" t="s">
        <v>5370</v>
      </c>
      <c r="G5998" s="4">
        <v>3</v>
      </c>
      <c r="H5998" t="s">
        <v>5479</v>
      </c>
    </row>
    <row r="5999" spans="1:8" x14ac:dyDescent="0.35">
      <c r="A5999" t="s">
        <v>4590</v>
      </c>
      <c r="B5999" t="s">
        <v>5347</v>
      </c>
      <c r="C5999">
        <v>4</v>
      </c>
      <c r="D5999">
        <v>-104.04799999999901</v>
      </c>
      <c r="E5999" t="s">
        <v>5359</v>
      </c>
      <c r="F5999" t="s">
        <v>5369</v>
      </c>
      <c r="G5999" s="4">
        <v>1</v>
      </c>
      <c r="H5999" t="s">
        <v>5480</v>
      </c>
    </row>
    <row r="6000" spans="1:8" x14ac:dyDescent="0.35">
      <c r="A6000" t="s">
        <v>4590</v>
      </c>
      <c r="B6000" t="s">
        <v>5347</v>
      </c>
      <c r="C6000">
        <v>4</v>
      </c>
      <c r="D6000">
        <v>-99.444999999999993</v>
      </c>
      <c r="E6000" t="s">
        <v>5348</v>
      </c>
      <c r="F6000" t="s">
        <v>5352</v>
      </c>
      <c r="G6000" s="4">
        <v>3</v>
      </c>
      <c r="H6000" t="s">
        <v>5481</v>
      </c>
    </row>
    <row r="6001" spans="1:8" x14ac:dyDescent="0.35">
      <c r="A6001" t="s">
        <v>4590</v>
      </c>
      <c r="B6001" t="s">
        <v>5347</v>
      </c>
      <c r="C6001">
        <v>4</v>
      </c>
      <c r="D6001">
        <v>-97.367000000000004</v>
      </c>
      <c r="E6001" t="s">
        <v>5359</v>
      </c>
      <c r="F6001" t="s">
        <v>5365</v>
      </c>
      <c r="G6001" s="4">
        <v>3</v>
      </c>
      <c r="H6001" t="s">
        <v>5482</v>
      </c>
    </row>
    <row r="6002" spans="1:8" x14ac:dyDescent="0.35">
      <c r="A6002" t="s">
        <v>4590</v>
      </c>
      <c r="B6002" t="s">
        <v>5347</v>
      </c>
      <c r="C6002">
        <v>4</v>
      </c>
      <c r="D6002">
        <v>-96.406000000000006</v>
      </c>
      <c r="E6002" t="s">
        <v>5348</v>
      </c>
      <c r="F6002" t="s">
        <v>5362</v>
      </c>
      <c r="G6002" s="4">
        <v>1</v>
      </c>
      <c r="H6002" t="s">
        <v>5483</v>
      </c>
    </row>
    <row r="6003" spans="1:8" x14ac:dyDescent="0.35">
      <c r="A6003" t="s">
        <v>4590</v>
      </c>
      <c r="B6003" t="s">
        <v>5347</v>
      </c>
      <c r="C6003">
        <v>4</v>
      </c>
      <c r="D6003">
        <v>-95.191999999999993</v>
      </c>
      <c r="E6003" t="s">
        <v>5348</v>
      </c>
      <c r="F6003" t="s">
        <v>5366</v>
      </c>
      <c r="G6003" s="4">
        <v>2</v>
      </c>
      <c r="H6003" t="s">
        <v>125</v>
      </c>
    </row>
    <row r="6004" spans="1:8" x14ac:dyDescent="0.35">
      <c r="A6004" t="s">
        <v>4590</v>
      </c>
      <c r="B6004" t="s">
        <v>5347</v>
      </c>
      <c r="C6004">
        <v>4</v>
      </c>
      <c r="D6004">
        <v>-95.11</v>
      </c>
      <c r="E6004" t="s">
        <v>5350</v>
      </c>
      <c r="F6004" t="s">
        <v>5370</v>
      </c>
      <c r="G6004" s="4">
        <v>3</v>
      </c>
      <c r="H6004" t="s">
        <v>5484</v>
      </c>
    </row>
    <row r="6005" spans="1:8" x14ac:dyDescent="0.35">
      <c r="A6005" t="s">
        <v>4590</v>
      </c>
      <c r="B6005" t="s">
        <v>5347</v>
      </c>
      <c r="C6005">
        <v>4</v>
      </c>
      <c r="D6005">
        <v>-92.412999999999997</v>
      </c>
      <c r="E6005" t="s">
        <v>5348</v>
      </c>
      <c r="F6005" t="s">
        <v>5349</v>
      </c>
      <c r="G6005" s="4">
        <v>4</v>
      </c>
      <c r="H6005" t="s">
        <v>5485</v>
      </c>
    </row>
    <row r="6006" spans="1:8" x14ac:dyDescent="0.35">
      <c r="A6006" t="s">
        <v>4590</v>
      </c>
      <c r="B6006" t="s">
        <v>5347</v>
      </c>
      <c r="C6006">
        <v>4</v>
      </c>
      <c r="D6006">
        <v>-89.257000000000005</v>
      </c>
      <c r="E6006" t="s">
        <v>5350</v>
      </c>
      <c r="F6006" t="s">
        <v>5386</v>
      </c>
      <c r="G6006" s="4">
        <v>4</v>
      </c>
      <c r="H6006" t="s">
        <v>5486</v>
      </c>
    </row>
    <row r="6007" spans="1:8" x14ac:dyDescent="0.35">
      <c r="A6007" t="s">
        <v>4590</v>
      </c>
      <c r="B6007" t="s">
        <v>5347</v>
      </c>
      <c r="C6007">
        <v>4</v>
      </c>
      <c r="D6007">
        <v>-87.94</v>
      </c>
      <c r="E6007" t="s">
        <v>5350</v>
      </c>
      <c r="F6007" t="s">
        <v>5355</v>
      </c>
      <c r="G6007" s="4">
        <v>1</v>
      </c>
      <c r="H6007" t="s">
        <v>5487</v>
      </c>
    </row>
    <row r="6008" spans="1:8" x14ac:dyDescent="0.35">
      <c r="A6008" t="s">
        <v>4590</v>
      </c>
      <c r="B6008" t="s">
        <v>5347</v>
      </c>
      <c r="C6008">
        <v>4</v>
      </c>
      <c r="D6008">
        <v>-86.915000000000006</v>
      </c>
      <c r="E6008" t="s">
        <v>5350</v>
      </c>
      <c r="F6008" t="s">
        <v>5351</v>
      </c>
      <c r="G6008" s="4">
        <v>2</v>
      </c>
      <c r="H6008" t="s">
        <v>5488</v>
      </c>
    </row>
    <row r="6009" spans="1:8" x14ac:dyDescent="0.35">
      <c r="A6009" t="s">
        <v>4590</v>
      </c>
      <c r="B6009" t="s">
        <v>5347</v>
      </c>
      <c r="C6009">
        <v>4</v>
      </c>
      <c r="D6009">
        <v>-85.331999999999994</v>
      </c>
      <c r="E6009" t="s">
        <v>5359</v>
      </c>
      <c r="F6009" t="s">
        <v>5365</v>
      </c>
      <c r="G6009" s="4">
        <v>3</v>
      </c>
      <c r="H6009" t="s">
        <v>5489</v>
      </c>
    </row>
    <row r="6010" spans="1:8" x14ac:dyDescent="0.35">
      <c r="A6010" t="s">
        <v>4590</v>
      </c>
      <c r="B6010" t="s">
        <v>5347</v>
      </c>
      <c r="C6010">
        <v>4</v>
      </c>
      <c r="D6010">
        <v>-79.771000000000001</v>
      </c>
      <c r="E6010" t="s">
        <v>5350</v>
      </c>
      <c r="F6010" t="s">
        <v>5351</v>
      </c>
      <c r="G6010" s="4">
        <v>2</v>
      </c>
      <c r="H6010" t="s">
        <v>5490</v>
      </c>
    </row>
    <row r="6011" spans="1:8" x14ac:dyDescent="0.35">
      <c r="A6011" t="s">
        <v>4590</v>
      </c>
      <c r="B6011" t="s">
        <v>5347</v>
      </c>
      <c r="C6011">
        <v>4</v>
      </c>
      <c r="D6011">
        <v>-79.716999999999999</v>
      </c>
      <c r="E6011" t="s">
        <v>5359</v>
      </c>
      <c r="F6011" t="s">
        <v>5360</v>
      </c>
      <c r="G6011" s="4">
        <v>4</v>
      </c>
      <c r="H6011" t="s">
        <v>5491</v>
      </c>
    </row>
    <row r="6012" spans="1:8" x14ac:dyDescent="0.35">
      <c r="A6012" t="s">
        <v>4590</v>
      </c>
      <c r="B6012" t="s">
        <v>5347</v>
      </c>
      <c r="C6012">
        <v>4</v>
      </c>
      <c r="D6012">
        <v>-77.238</v>
      </c>
      <c r="E6012" t="s">
        <v>5348</v>
      </c>
      <c r="F6012" t="s">
        <v>5349</v>
      </c>
      <c r="G6012" s="4">
        <v>4</v>
      </c>
      <c r="H6012" t="s">
        <v>5492</v>
      </c>
    </row>
    <row r="6013" spans="1:8" x14ac:dyDescent="0.35">
      <c r="A6013" t="s">
        <v>4590</v>
      </c>
      <c r="B6013" t="s">
        <v>5347</v>
      </c>
      <c r="C6013">
        <v>4</v>
      </c>
      <c r="D6013">
        <v>-74.165000000000006</v>
      </c>
      <c r="E6013" t="s">
        <v>5359</v>
      </c>
      <c r="F6013" t="s">
        <v>5360</v>
      </c>
      <c r="G6013" s="4">
        <v>4</v>
      </c>
      <c r="H6013" t="s">
        <v>5493</v>
      </c>
    </row>
    <row r="6014" spans="1:8" x14ac:dyDescent="0.35">
      <c r="A6014" t="s">
        <v>4590</v>
      </c>
      <c r="B6014" t="s">
        <v>5347</v>
      </c>
      <c r="C6014">
        <v>4</v>
      </c>
      <c r="D6014">
        <v>-72.953999999999994</v>
      </c>
      <c r="E6014" t="s">
        <v>5359</v>
      </c>
      <c r="F6014" t="s">
        <v>5360</v>
      </c>
      <c r="G6014" s="4">
        <v>4</v>
      </c>
      <c r="H6014" t="s">
        <v>304</v>
      </c>
    </row>
    <row r="6015" spans="1:8" x14ac:dyDescent="0.35">
      <c r="A6015" t="s">
        <v>4590</v>
      </c>
      <c r="B6015" t="s">
        <v>5347</v>
      </c>
      <c r="C6015">
        <v>4</v>
      </c>
      <c r="D6015">
        <v>-71.098999999999904</v>
      </c>
      <c r="E6015" t="s">
        <v>5348</v>
      </c>
      <c r="F6015" t="s">
        <v>5366</v>
      </c>
      <c r="G6015" s="4">
        <v>2</v>
      </c>
      <c r="H6015" t="s">
        <v>5494</v>
      </c>
    </row>
    <row r="6016" spans="1:8" x14ac:dyDescent="0.35">
      <c r="A6016" t="s">
        <v>4590</v>
      </c>
      <c r="B6016" t="s">
        <v>5347</v>
      </c>
      <c r="C6016">
        <v>4</v>
      </c>
      <c r="D6016">
        <v>-70.942999999999998</v>
      </c>
      <c r="E6016" t="s">
        <v>5359</v>
      </c>
      <c r="F6016" t="s">
        <v>5365</v>
      </c>
      <c r="G6016" s="4">
        <v>3</v>
      </c>
      <c r="H6016" t="s">
        <v>5495</v>
      </c>
    </row>
    <row r="6017" spans="1:8" x14ac:dyDescent="0.35">
      <c r="A6017" t="s">
        <v>4590</v>
      </c>
      <c r="B6017" t="s">
        <v>5347</v>
      </c>
      <c r="C6017">
        <v>4</v>
      </c>
      <c r="D6017">
        <v>-70.869</v>
      </c>
      <c r="E6017" t="s">
        <v>5348</v>
      </c>
      <c r="F6017" t="s">
        <v>5362</v>
      </c>
      <c r="G6017" s="4">
        <v>1</v>
      </c>
      <c r="H6017" t="s">
        <v>267</v>
      </c>
    </row>
    <row r="6018" spans="1:8" x14ac:dyDescent="0.35">
      <c r="A6018" t="s">
        <v>4590</v>
      </c>
      <c r="B6018" t="s">
        <v>5347</v>
      </c>
      <c r="C6018">
        <v>4</v>
      </c>
      <c r="D6018">
        <v>-69.343000000000004</v>
      </c>
      <c r="E6018" t="s">
        <v>5350</v>
      </c>
      <c r="F6018" t="s">
        <v>5351</v>
      </c>
      <c r="G6018" s="4">
        <v>2</v>
      </c>
      <c r="H6018" t="s">
        <v>5496</v>
      </c>
    </row>
    <row r="6019" spans="1:8" x14ac:dyDescent="0.35">
      <c r="A6019" t="s">
        <v>4590</v>
      </c>
      <c r="B6019" t="s">
        <v>5347</v>
      </c>
      <c r="C6019">
        <v>4</v>
      </c>
      <c r="D6019">
        <v>-68.27</v>
      </c>
      <c r="E6019" t="s">
        <v>5348</v>
      </c>
      <c r="F6019" t="s">
        <v>5352</v>
      </c>
      <c r="G6019" s="4">
        <v>3</v>
      </c>
      <c r="H6019" t="s">
        <v>5303</v>
      </c>
    </row>
    <row r="6020" spans="1:8" x14ac:dyDescent="0.35">
      <c r="A6020" t="s">
        <v>4590</v>
      </c>
      <c r="B6020" t="s">
        <v>5347</v>
      </c>
      <c r="C6020">
        <v>4</v>
      </c>
      <c r="D6020">
        <v>-67.873999999999995</v>
      </c>
      <c r="E6020" t="s">
        <v>5359</v>
      </c>
      <c r="F6020" t="s">
        <v>5365</v>
      </c>
      <c r="G6020" s="4">
        <v>3</v>
      </c>
      <c r="H6020" t="s">
        <v>215</v>
      </c>
    </row>
    <row r="6021" spans="1:8" x14ac:dyDescent="0.35">
      <c r="A6021" t="s">
        <v>4590</v>
      </c>
      <c r="B6021" t="s">
        <v>5347</v>
      </c>
      <c r="C6021">
        <v>4</v>
      </c>
      <c r="D6021">
        <v>-66.488999999999905</v>
      </c>
      <c r="E6021" t="s">
        <v>5350</v>
      </c>
      <c r="F6021" t="s">
        <v>5355</v>
      </c>
      <c r="G6021" s="4">
        <v>1</v>
      </c>
      <c r="H6021" t="s">
        <v>5497</v>
      </c>
    </row>
    <row r="6022" spans="1:8" x14ac:dyDescent="0.35">
      <c r="A6022" t="s">
        <v>4590</v>
      </c>
      <c r="B6022" t="s">
        <v>5347</v>
      </c>
      <c r="C6022">
        <v>4</v>
      </c>
      <c r="D6022">
        <v>-65.557000000000002</v>
      </c>
      <c r="E6022" t="s">
        <v>5359</v>
      </c>
      <c r="F6022" t="s">
        <v>5360</v>
      </c>
      <c r="G6022" s="4">
        <v>4</v>
      </c>
      <c r="H6022" t="s">
        <v>5498</v>
      </c>
    </row>
    <row r="6023" spans="1:8" x14ac:dyDescent="0.35">
      <c r="A6023" t="s">
        <v>4590</v>
      </c>
      <c r="B6023" t="s">
        <v>5347</v>
      </c>
      <c r="C6023">
        <v>4</v>
      </c>
      <c r="D6023">
        <v>-64.864999999999995</v>
      </c>
      <c r="E6023" t="s">
        <v>5350</v>
      </c>
      <c r="F6023" t="s">
        <v>5370</v>
      </c>
      <c r="G6023" s="4">
        <v>3</v>
      </c>
      <c r="H6023" t="s">
        <v>5499</v>
      </c>
    </row>
    <row r="6024" spans="1:8" x14ac:dyDescent="0.35">
      <c r="A6024" t="s">
        <v>4590</v>
      </c>
      <c r="B6024" t="s">
        <v>5347</v>
      </c>
      <c r="C6024">
        <v>4</v>
      </c>
      <c r="D6024">
        <v>-64.763000000000005</v>
      </c>
      <c r="E6024" t="s">
        <v>5350</v>
      </c>
      <c r="F6024" t="s">
        <v>5386</v>
      </c>
      <c r="G6024" s="4">
        <v>4</v>
      </c>
      <c r="H6024" t="s">
        <v>873</v>
      </c>
    </row>
    <row r="6025" spans="1:8" x14ac:dyDescent="0.35">
      <c r="A6025" t="s">
        <v>4590</v>
      </c>
      <c r="B6025" t="s">
        <v>5347</v>
      </c>
      <c r="C6025">
        <v>4</v>
      </c>
      <c r="D6025">
        <v>-64.370999999999995</v>
      </c>
      <c r="E6025" t="s">
        <v>5350</v>
      </c>
      <c r="F6025" t="s">
        <v>5351</v>
      </c>
      <c r="G6025" s="4">
        <v>2</v>
      </c>
      <c r="H6025" t="s">
        <v>5500</v>
      </c>
    </row>
    <row r="6026" spans="1:8" x14ac:dyDescent="0.35">
      <c r="A6026" t="s">
        <v>4590</v>
      </c>
      <c r="B6026" t="s">
        <v>5347</v>
      </c>
      <c r="C6026">
        <v>4</v>
      </c>
      <c r="D6026">
        <v>-63.216000000000001</v>
      </c>
      <c r="E6026" t="s">
        <v>5348</v>
      </c>
      <c r="F6026" t="s">
        <v>5352</v>
      </c>
      <c r="G6026" s="4">
        <v>3</v>
      </c>
      <c r="H6026" t="s">
        <v>5501</v>
      </c>
    </row>
    <row r="6027" spans="1:8" x14ac:dyDescent="0.35">
      <c r="A6027" t="s">
        <v>4590</v>
      </c>
      <c r="B6027" t="s">
        <v>5347</v>
      </c>
      <c r="C6027">
        <v>4</v>
      </c>
      <c r="D6027">
        <v>-62.66</v>
      </c>
      <c r="E6027" t="s">
        <v>5359</v>
      </c>
      <c r="F6027" t="s">
        <v>5360</v>
      </c>
      <c r="G6027" s="4">
        <v>4</v>
      </c>
      <c r="H6027" t="s">
        <v>140</v>
      </c>
    </row>
    <row r="6028" spans="1:8" x14ac:dyDescent="0.35">
      <c r="A6028" t="s">
        <v>4590</v>
      </c>
      <c r="B6028" t="s">
        <v>5347</v>
      </c>
      <c r="C6028">
        <v>4</v>
      </c>
      <c r="D6028">
        <v>63.984999999999999</v>
      </c>
      <c r="E6028" t="s">
        <v>5350</v>
      </c>
      <c r="F6028" t="s">
        <v>5355</v>
      </c>
      <c r="G6028" s="4">
        <v>1</v>
      </c>
      <c r="H6028" t="s">
        <v>5502</v>
      </c>
    </row>
    <row r="6029" spans="1:8" x14ac:dyDescent="0.35">
      <c r="A6029" t="s">
        <v>4590</v>
      </c>
      <c r="B6029" t="s">
        <v>5347</v>
      </c>
      <c r="C6029">
        <v>4</v>
      </c>
      <c r="D6029">
        <v>70.183000000000007</v>
      </c>
      <c r="E6029" t="s">
        <v>5350</v>
      </c>
      <c r="F6029" t="s">
        <v>5370</v>
      </c>
      <c r="G6029" s="4">
        <v>3</v>
      </c>
      <c r="H6029" t="s">
        <v>5503</v>
      </c>
    </row>
    <row r="6030" spans="1:8" x14ac:dyDescent="0.35">
      <c r="A6030" t="s">
        <v>4590</v>
      </c>
      <c r="B6030" t="s">
        <v>5347</v>
      </c>
      <c r="C6030">
        <v>4</v>
      </c>
      <c r="D6030">
        <v>70.924999999999997</v>
      </c>
      <c r="E6030" t="s">
        <v>5350</v>
      </c>
      <c r="F6030" t="s">
        <v>5351</v>
      </c>
      <c r="G6030" s="4">
        <v>2</v>
      </c>
      <c r="H6030" t="s">
        <v>5504</v>
      </c>
    </row>
    <row r="6031" spans="1:8" x14ac:dyDescent="0.35">
      <c r="A6031" t="s">
        <v>4590</v>
      </c>
      <c r="B6031" t="s">
        <v>5347</v>
      </c>
      <c r="C6031">
        <v>4</v>
      </c>
      <c r="D6031">
        <v>73.391999999999996</v>
      </c>
      <c r="E6031" t="s">
        <v>5350</v>
      </c>
      <c r="F6031" t="s">
        <v>5355</v>
      </c>
      <c r="G6031" s="4">
        <v>1</v>
      </c>
      <c r="H6031" t="s">
        <v>5505</v>
      </c>
    </row>
    <row r="6032" spans="1:8" x14ac:dyDescent="0.35">
      <c r="A6032" t="s">
        <v>4590</v>
      </c>
      <c r="B6032" t="s">
        <v>5347</v>
      </c>
      <c r="C6032">
        <v>4</v>
      </c>
      <c r="D6032">
        <v>81.382999999999996</v>
      </c>
      <c r="E6032" t="s">
        <v>5350</v>
      </c>
      <c r="F6032" t="s">
        <v>5386</v>
      </c>
      <c r="G6032" s="4">
        <v>4</v>
      </c>
      <c r="H6032" t="s">
        <v>5506</v>
      </c>
    </row>
    <row r="6033" spans="1:8" x14ac:dyDescent="0.35">
      <c r="A6033" t="s">
        <v>4590</v>
      </c>
      <c r="B6033" t="s">
        <v>5347</v>
      </c>
      <c r="C6033">
        <v>4</v>
      </c>
      <c r="D6033">
        <v>92.686999999999998</v>
      </c>
      <c r="E6033" t="s">
        <v>5359</v>
      </c>
      <c r="F6033" t="s">
        <v>5383</v>
      </c>
      <c r="G6033" s="4">
        <v>2</v>
      </c>
      <c r="H6033">
        <v>3</v>
      </c>
    </row>
    <row r="6034" spans="1:8" x14ac:dyDescent="0.35">
      <c r="A6034" t="s">
        <v>4590</v>
      </c>
      <c r="B6034" t="s">
        <v>5347</v>
      </c>
      <c r="C6034">
        <v>4</v>
      </c>
      <c r="D6034">
        <v>94.191999999999993</v>
      </c>
      <c r="E6034" t="s">
        <v>5350</v>
      </c>
      <c r="F6034" t="s">
        <v>5355</v>
      </c>
      <c r="G6034" s="4">
        <v>1</v>
      </c>
      <c r="H6034" t="s">
        <v>5507</v>
      </c>
    </row>
    <row r="6035" spans="1:8" x14ac:dyDescent="0.35">
      <c r="A6035" t="s">
        <v>4590</v>
      </c>
      <c r="B6035" t="s">
        <v>5347</v>
      </c>
      <c r="C6035">
        <v>4</v>
      </c>
      <c r="D6035">
        <v>101.06299999999899</v>
      </c>
      <c r="E6035" t="s">
        <v>5350</v>
      </c>
      <c r="F6035" t="s">
        <v>5370</v>
      </c>
      <c r="G6035" s="4">
        <v>3</v>
      </c>
      <c r="H6035" t="s">
        <v>5508</v>
      </c>
    </row>
    <row r="6036" spans="1:8" x14ac:dyDescent="0.35">
      <c r="A6036" t="s">
        <v>4590</v>
      </c>
      <c r="B6036" t="s">
        <v>5347</v>
      </c>
      <c r="C6036">
        <v>4</v>
      </c>
      <c r="D6036">
        <v>106.124</v>
      </c>
      <c r="E6036" t="s">
        <v>5359</v>
      </c>
      <c r="F6036" t="s">
        <v>5365</v>
      </c>
      <c r="G6036" s="4">
        <v>3</v>
      </c>
      <c r="H6036" t="s">
        <v>5509</v>
      </c>
    </row>
    <row r="6037" spans="1:8" x14ac:dyDescent="0.35">
      <c r="A6037" t="s">
        <v>4590</v>
      </c>
      <c r="B6037" t="s">
        <v>5347</v>
      </c>
      <c r="C6037">
        <v>4</v>
      </c>
      <c r="D6037">
        <v>106.866</v>
      </c>
      <c r="E6037" t="s">
        <v>5350</v>
      </c>
      <c r="F6037" t="s">
        <v>5355</v>
      </c>
      <c r="G6037" s="4">
        <v>1</v>
      </c>
      <c r="H6037" t="s">
        <v>5510</v>
      </c>
    </row>
    <row r="6038" spans="1:8" x14ac:dyDescent="0.35">
      <c r="A6038" t="s">
        <v>4590</v>
      </c>
      <c r="B6038" t="s">
        <v>5347</v>
      </c>
      <c r="C6038">
        <v>4</v>
      </c>
      <c r="D6038">
        <v>107.61499999999999</v>
      </c>
      <c r="E6038" t="s">
        <v>5350</v>
      </c>
      <c r="F6038" t="s">
        <v>5370</v>
      </c>
      <c r="G6038" s="4">
        <v>3</v>
      </c>
      <c r="H6038" t="s">
        <v>5511</v>
      </c>
    </row>
    <row r="6039" spans="1:8" x14ac:dyDescent="0.35">
      <c r="A6039" t="s">
        <v>4590</v>
      </c>
      <c r="B6039" t="s">
        <v>5347</v>
      </c>
      <c r="C6039">
        <v>4</v>
      </c>
      <c r="D6039">
        <v>109.06100000000001</v>
      </c>
      <c r="E6039" t="s">
        <v>5350</v>
      </c>
      <c r="F6039" t="s">
        <v>5351</v>
      </c>
      <c r="G6039" s="4">
        <v>2</v>
      </c>
      <c r="H6039" t="s">
        <v>5512</v>
      </c>
    </row>
    <row r="6040" spans="1:8" x14ac:dyDescent="0.35">
      <c r="A6040" t="s">
        <v>4590</v>
      </c>
      <c r="B6040" t="s">
        <v>5347</v>
      </c>
      <c r="C6040">
        <v>4</v>
      </c>
      <c r="D6040">
        <v>116.639</v>
      </c>
      <c r="E6040" t="s">
        <v>5359</v>
      </c>
      <c r="F6040" t="s">
        <v>5383</v>
      </c>
      <c r="G6040" s="4">
        <v>2</v>
      </c>
      <c r="H6040" t="s">
        <v>5513</v>
      </c>
    </row>
    <row r="6041" spans="1:8" x14ac:dyDescent="0.35">
      <c r="A6041" t="s">
        <v>4590</v>
      </c>
      <c r="B6041" t="s">
        <v>5347</v>
      </c>
      <c r="C6041">
        <v>4</v>
      </c>
      <c r="D6041">
        <v>118.383</v>
      </c>
      <c r="E6041" t="s">
        <v>5350</v>
      </c>
      <c r="F6041" t="s">
        <v>5370</v>
      </c>
      <c r="G6041" s="4">
        <v>3</v>
      </c>
      <c r="H6041" t="s">
        <v>5514</v>
      </c>
    </row>
    <row r="6042" spans="1:8" x14ac:dyDescent="0.35">
      <c r="A6042" t="s">
        <v>4590</v>
      </c>
      <c r="B6042" t="s">
        <v>5347</v>
      </c>
      <c r="C6042">
        <v>4</v>
      </c>
      <c r="D6042">
        <v>131.38900000000001</v>
      </c>
      <c r="E6042" t="s">
        <v>5350</v>
      </c>
      <c r="F6042" t="s">
        <v>5351</v>
      </c>
      <c r="G6042" s="4">
        <v>2</v>
      </c>
      <c r="H6042" t="s">
        <v>5515</v>
      </c>
    </row>
    <row r="6043" spans="1:8" x14ac:dyDescent="0.35">
      <c r="A6043" t="s">
        <v>4590</v>
      </c>
      <c r="B6043" t="s">
        <v>5347</v>
      </c>
      <c r="C6043">
        <v>4</v>
      </c>
      <c r="D6043">
        <v>132.99600000000001</v>
      </c>
      <c r="E6043" t="s">
        <v>5359</v>
      </c>
      <c r="F6043" t="s">
        <v>5365</v>
      </c>
      <c r="G6043" s="4">
        <v>3</v>
      </c>
      <c r="H6043" t="s">
        <v>140</v>
      </c>
    </row>
    <row r="6044" spans="1:8" x14ac:dyDescent="0.35">
      <c r="A6044" t="s">
        <v>4590</v>
      </c>
      <c r="B6044" t="s">
        <v>5347</v>
      </c>
      <c r="C6044">
        <v>4</v>
      </c>
      <c r="D6044">
        <v>137.76300000000001</v>
      </c>
      <c r="E6044" t="s">
        <v>5359</v>
      </c>
      <c r="F6044" t="s">
        <v>5360</v>
      </c>
      <c r="G6044" s="4">
        <v>4</v>
      </c>
      <c r="H6044" t="s">
        <v>5516</v>
      </c>
    </row>
    <row r="6045" spans="1:8" x14ac:dyDescent="0.35">
      <c r="A6045" t="s">
        <v>4590</v>
      </c>
      <c r="B6045" t="s">
        <v>5347</v>
      </c>
      <c r="C6045">
        <v>4</v>
      </c>
      <c r="D6045">
        <v>141.61600000000001</v>
      </c>
      <c r="E6045" t="s">
        <v>5350</v>
      </c>
      <c r="F6045" t="s">
        <v>5355</v>
      </c>
      <c r="G6045" s="4">
        <v>1</v>
      </c>
      <c r="H6045" t="s">
        <v>5517</v>
      </c>
    </row>
    <row r="6046" spans="1:8" x14ac:dyDescent="0.35">
      <c r="A6046" t="s">
        <v>4590</v>
      </c>
      <c r="B6046" t="s">
        <v>5347</v>
      </c>
      <c r="C6046">
        <v>4</v>
      </c>
      <c r="D6046">
        <v>143.303</v>
      </c>
      <c r="E6046" t="s">
        <v>5350</v>
      </c>
      <c r="F6046" t="s">
        <v>5386</v>
      </c>
      <c r="G6046" s="4">
        <v>4</v>
      </c>
      <c r="H6046" t="s">
        <v>5518</v>
      </c>
    </row>
    <row r="6047" spans="1:8" x14ac:dyDescent="0.35">
      <c r="A6047" t="s">
        <v>4590</v>
      </c>
      <c r="B6047" t="s">
        <v>5347</v>
      </c>
      <c r="C6047">
        <v>4</v>
      </c>
      <c r="D6047">
        <v>164.82900000000001</v>
      </c>
      <c r="E6047" t="s">
        <v>5350</v>
      </c>
      <c r="F6047" t="s">
        <v>5351</v>
      </c>
      <c r="G6047" s="4">
        <v>2</v>
      </c>
      <c r="H6047" t="s">
        <v>5519</v>
      </c>
    </row>
    <row r="6048" spans="1:8" x14ac:dyDescent="0.35">
      <c r="A6048" t="s">
        <v>4590</v>
      </c>
      <c r="B6048" t="s">
        <v>5347</v>
      </c>
      <c r="C6048">
        <v>4</v>
      </c>
      <c r="D6048">
        <v>167.26300000000001</v>
      </c>
      <c r="E6048" t="s">
        <v>5350</v>
      </c>
      <c r="F6048" t="s">
        <v>5370</v>
      </c>
      <c r="G6048" s="4">
        <v>3</v>
      </c>
      <c r="H6048" t="s">
        <v>5520</v>
      </c>
    </row>
    <row r="6049" spans="1:8" x14ac:dyDescent="0.35">
      <c r="A6049" t="s">
        <v>4590</v>
      </c>
      <c r="B6049" t="s">
        <v>5347</v>
      </c>
      <c r="C6049">
        <v>4</v>
      </c>
      <c r="D6049">
        <v>167.447</v>
      </c>
      <c r="E6049" t="s">
        <v>5359</v>
      </c>
      <c r="F6049" t="s">
        <v>5383</v>
      </c>
      <c r="G6049" s="4">
        <v>2</v>
      </c>
      <c r="H6049" t="s">
        <v>5521</v>
      </c>
    </row>
    <row r="6050" spans="1:8" x14ac:dyDescent="0.35">
      <c r="A6050" t="s">
        <v>4590</v>
      </c>
      <c r="B6050" t="s">
        <v>5347</v>
      </c>
      <c r="C6050">
        <v>4</v>
      </c>
      <c r="D6050">
        <v>171.893</v>
      </c>
      <c r="E6050" t="s">
        <v>5350</v>
      </c>
      <c r="F6050" t="s">
        <v>5351</v>
      </c>
      <c r="G6050" s="4">
        <v>2</v>
      </c>
      <c r="H6050" t="s">
        <v>5522</v>
      </c>
    </row>
    <row r="6051" spans="1:8" x14ac:dyDescent="0.35">
      <c r="A6051" t="s">
        <v>4590</v>
      </c>
      <c r="B6051" t="s">
        <v>5347</v>
      </c>
      <c r="C6051">
        <v>4</v>
      </c>
      <c r="D6051">
        <v>175.696</v>
      </c>
      <c r="E6051" t="s">
        <v>5350</v>
      </c>
      <c r="F6051" t="s">
        <v>5355</v>
      </c>
      <c r="G6051" s="4">
        <v>1</v>
      </c>
      <c r="H6051" t="s">
        <v>5523</v>
      </c>
    </row>
    <row r="6052" spans="1:8" x14ac:dyDescent="0.35">
      <c r="A6052" t="s">
        <v>4590</v>
      </c>
      <c r="B6052" t="s">
        <v>5347</v>
      </c>
      <c r="C6052">
        <v>4</v>
      </c>
      <c r="D6052">
        <v>177.78700000000001</v>
      </c>
      <c r="E6052" t="s">
        <v>5359</v>
      </c>
      <c r="F6052" t="s">
        <v>5360</v>
      </c>
      <c r="G6052" s="4">
        <v>4</v>
      </c>
      <c r="H6052" t="s">
        <v>5524</v>
      </c>
    </row>
    <row r="6053" spans="1:8" x14ac:dyDescent="0.35">
      <c r="A6053" t="s">
        <v>4590</v>
      </c>
      <c r="B6053" t="s">
        <v>5347</v>
      </c>
      <c r="C6053">
        <v>4</v>
      </c>
      <c r="D6053">
        <v>182.24700000000001</v>
      </c>
      <c r="E6053" t="s">
        <v>5350</v>
      </c>
      <c r="F6053" t="s">
        <v>5386</v>
      </c>
      <c r="G6053" s="4">
        <v>4</v>
      </c>
      <c r="H6053" t="s">
        <v>5525</v>
      </c>
    </row>
    <row r="6054" spans="1:8" x14ac:dyDescent="0.35">
      <c r="A6054" t="s">
        <v>4590</v>
      </c>
      <c r="B6054" t="s">
        <v>5347</v>
      </c>
      <c r="C6054">
        <v>4</v>
      </c>
      <c r="D6054">
        <v>186.517</v>
      </c>
      <c r="E6054" t="s">
        <v>5350</v>
      </c>
      <c r="F6054" t="s">
        <v>5351</v>
      </c>
      <c r="G6054" s="4">
        <v>2</v>
      </c>
      <c r="H6054" t="s">
        <v>5526</v>
      </c>
    </row>
    <row r="6055" spans="1:8" x14ac:dyDescent="0.35">
      <c r="A6055" t="s">
        <v>4590</v>
      </c>
      <c r="B6055" t="s">
        <v>5347</v>
      </c>
      <c r="C6055">
        <v>4</v>
      </c>
      <c r="D6055">
        <v>189.2</v>
      </c>
      <c r="E6055" t="s">
        <v>5350</v>
      </c>
      <c r="F6055" t="s">
        <v>5370</v>
      </c>
      <c r="G6055" s="4">
        <v>3</v>
      </c>
      <c r="H6055" t="s">
        <v>5527</v>
      </c>
    </row>
    <row r="6056" spans="1:8" x14ac:dyDescent="0.35">
      <c r="A6056" t="s">
        <v>4590</v>
      </c>
      <c r="B6056" t="s">
        <v>5347</v>
      </c>
      <c r="C6056">
        <v>4</v>
      </c>
      <c r="D6056">
        <v>189.34399999999999</v>
      </c>
      <c r="E6056" t="s">
        <v>5350</v>
      </c>
      <c r="F6056" t="s">
        <v>5355</v>
      </c>
      <c r="G6056" s="4">
        <v>1</v>
      </c>
      <c r="H6056" t="s">
        <v>5528</v>
      </c>
    </row>
    <row r="6057" spans="1:8" x14ac:dyDescent="0.35">
      <c r="A6057" t="s">
        <v>4590</v>
      </c>
      <c r="B6057" t="s">
        <v>5347</v>
      </c>
      <c r="C6057">
        <v>4</v>
      </c>
      <c r="D6057">
        <v>201.90700000000001</v>
      </c>
      <c r="E6057" t="s">
        <v>5359</v>
      </c>
      <c r="F6057" t="s">
        <v>5360</v>
      </c>
      <c r="G6057" s="4">
        <v>4</v>
      </c>
      <c r="H6057" t="s">
        <v>5529</v>
      </c>
    </row>
    <row r="6058" spans="1:8" x14ac:dyDescent="0.35">
      <c r="A6058" t="s">
        <v>4590</v>
      </c>
      <c r="B6058" t="s">
        <v>5347</v>
      </c>
      <c r="C6058">
        <v>4</v>
      </c>
      <c r="D6058">
        <v>207.495</v>
      </c>
      <c r="E6058" t="s">
        <v>5350</v>
      </c>
      <c r="F6058" t="s">
        <v>5386</v>
      </c>
      <c r="G6058" s="4">
        <v>4</v>
      </c>
      <c r="H6058" t="s">
        <v>5530</v>
      </c>
    </row>
    <row r="6059" spans="1:8" x14ac:dyDescent="0.35">
      <c r="A6059" t="s">
        <v>4590</v>
      </c>
      <c r="B6059" t="s">
        <v>5347</v>
      </c>
      <c r="C6059">
        <v>4</v>
      </c>
      <c r="D6059">
        <v>214.16299999999899</v>
      </c>
      <c r="E6059" t="s">
        <v>5359</v>
      </c>
      <c r="F6059" t="s">
        <v>5360</v>
      </c>
      <c r="G6059" s="4">
        <v>4</v>
      </c>
      <c r="H6059" t="s">
        <v>5531</v>
      </c>
    </row>
    <row r="6060" spans="1:8" x14ac:dyDescent="0.35">
      <c r="A6060" t="s">
        <v>4590</v>
      </c>
      <c r="B6060" t="s">
        <v>5347</v>
      </c>
      <c r="C6060">
        <v>4</v>
      </c>
      <c r="D6060">
        <v>215.023</v>
      </c>
      <c r="E6060" t="s">
        <v>5359</v>
      </c>
      <c r="F6060" t="s">
        <v>5383</v>
      </c>
      <c r="G6060" s="4">
        <v>2</v>
      </c>
      <c r="H6060" t="s">
        <v>5532</v>
      </c>
    </row>
    <row r="6061" spans="1:8" x14ac:dyDescent="0.35">
      <c r="A6061" t="s">
        <v>4590</v>
      </c>
      <c r="B6061" t="s">
        <v>5347</v>
      </c>
      <c r="C6061">
        <v>4</v>
      </c>
      <c r="D6061">
        <v>216.86099999999999</v>
      </c>
      <c r="E6061" t="s">
        <v>5359</v>
      </c>
      <c r="F6061" t="s">
        <v>5369</v>
      </c>
      <c r="G6061" s="4">
        <v>1</v>
      </c>
      <c r="H6061" t="s">
        <v>5533</v>
      </c>
    </row>
    <row r="6062" spans="1:8" x14ac:dyDescent="0.35">
      <c r="A6062" t="s">
        <v>4590</v>
      </c>
      <c r="B6062" t="s">
        <v>5347</v>
      </c>
      <c r="C6062">
        <v>4</v>
      </c>
      <c r="D6062">
        <v>218.65299999999999</v>
      </c>
      <c r="E6062" t="s">
        <v>5350</v>
      </c>
      <c r="F6062" t="s">
        <v>5351</v>
      </c>
      <c r="G6062" s="4">
        <v>2</v>
      </c>
      <c r="H6062" t="s">
        <v>5534</v>
      </c>
    </row>
    <row r="6063" spans="1:8" x14ac:dyDescent="0.35">
      <c r="A6063" t="s">
        <v>4590</v>
      </c>
      <c r="B6063" t="s">
        <v>5347</v>
      </c>
      <c r="C6063">
        <v>4</v>
      </c>
      <c r="D6063">
        <v>219.13900000000001</v>
      </c>
      <c r="E6063" t="s">
        <v>5359</v>
      </c>
      <c r="F6063" t="s">
        <v>5365</v>
      </c>
      <c r="G6063" s="4">
        <v>3</v>
      </c>
      <c r="H6063" t="s">
        <v>2832</v>
      </c>
    </row>
    <row r="6064" spans="1:8" x14ac:dyDescent="0.35">
      <c r="A6064" t="s">
        <v>4590</v>
      </c>
      <c r="B6064" t="s">
        <v>5347</v>
      </c>
      <c r="C6064">
        <v>4</v>
      </c>
      <c r="D6064">
        <v>225.34099999999901</v>
      </c>
      <c r="E6064" t="s">
        <v>5359</v>
      </c>
      <c r="F6064" t="s">
        <v>5365</v>
      </c>
      <c r="G6064" s="4">
        <v>3</v>
      </c>
      <c r="H6064" t="s">
        <v>5535</v>
      </c>
    </row>
    <row r="6065" spans="1:8" x14ac:dyDescent="0.35">
      <c r="A6065" t="s">
        <v>4590</v>
      </c>
      <c r="B6065" t="s">
        <v>5347</v>
      </c>
      <c r="C6065">
        <v>4</v>
      </c>
      <c r="D6065">
        <v>225.59099999999901</v>
      </c>
      <c r="E6065" t="s">
        <v>5350</v>
      </c>
      <c r="F6065" t="s">
        <v>5370</v>
      </c>
      <c r="G6065" s="4">
        <v>3</v>
      </c>
      <c r="H6065" t="s">
        <v>5536</v>
      </c>
    </row>
    <row r="6066" spans="1:8" x14ac:dyDescent="0.35">
      <c r="A6066" t="s">
        <v>4590</v>
      </c>
      <c r="B6066" t="s">
        <v>5347</v>
      </c>
      <c r="C6066">
        <v>4</v>
      </c>
      <c r="D6066">
        <v>237.46299999999999</v>
      </c>
      <c r="E6066" t="s">
        <v>5350</v>
      </c>
      <c r="F6066" t="s">
        <v>5386</v>
      </c>
      <c r="G6066" s="4">
        <v>4</v>
      </c>
      <c r="H6066" t="s">
        <v>4776</v>
      </c>
    </row>
    <row r="6067" spans="1:8" x14ac:dyDescent="0.35">
      <c r="A6067" t="s">
        <v>4590</v>
      </c>
      <c r="B6067" t="s">
        <v>5347</v>
      </c>
      <c r="C6067">
        <v>5</v>
      </c>
      <c r="D6067">
        <v>-374.366999999999</v>
      </c>
      <c r="E6067" t="s">
        <v>5348</v>
      </c>
      <c r="F6067" t="s">
        <v>5352</v>
      </c>
      <c r="G6067" s="4">
        <v>3</v>
      </c>
      <c r="H6067" t="s">
        <v>2279</v>
      </c>
    </row>
    <row r="6068" spans="1:8" x14ac:dyDescent="0.35">
      <c r="A6068" t="s">
        <v>4590</v>
      </c>
      <c r="B6068" t="s">
        <v>5347</v>
      </c>
      <c r="C6068">
        <v>5</v>
      </c>
      <c r="D6068">
        <v>-372.524</v>
      </c>
      <c r="E6068" t="s">
        <v>5348</v>
      </c>
      <c r="F6068" t="s">
        <v>5362</v>
      </c>
      <c r="G6068" s="4">
        <v>1</v>
      </c>
      <c r="H6068" t="s">
        <v>5537</v>
      </c>
    </row>
    <row r="6069" spans="1:8" x14ac:dyDescent="0.35">
      <c r="A6069" t="s">
        <v>4590</v>
      </c>
      <c r="B6069" t="s">
        <v>5347</v>
      </c>
      <c r="C6069">
        <v>5</v>
      </c>
      <c r="D6069">
        <v>-371.04300000000001</v>
      </c>
      <c r="E6069" t="s">
        <v>5348</v>
      </c>
      <c r="F6069" t="s">
        <v>5366</v>
      </c>
      <c r="G6069" s="4">
        <v>2</v>
      </c>
      <c r="H6069" t="s">
        <v>5538</v>
      </c>
    </row>
    <row r="6070" spans="1:8" x14ac:dyDescent="0.35">
      <c r="A6070" t="s">
        <v>4590</v>
      </c>
      <c r="B6070" t="s">
        <v>5347</v>
      </c>
      <c r="C6070">
        <v>5</v>
      </c>
      <c r="D6070">
        <v>-369.05500000000001</v>
      </c>
      <c r="E6070" t="s">
        <v>5348</v>
      </c>
      <c r="F6070" t="s">
        <v>5349</v>
      </c>
      <c r="G6070" s="4">
        <v>4</v>
      </c>
      <c r="H6070" t="s">
        <v>5539</v>
      </c>
    </row>
    <row r="6071" spans="1:8" x14ac:dyDescent="0.35">
      <c r="A6071" t="s">
        <v>4590</v>
      </c>
      <c r="B6071" t="s">
        <v>5347</v>
      </c>
      <c r="C6071">
        <v>5</v>
      </c>
      <c r="D6071">
        <v>-368.11799999999999</v>
      </c>
      <c r="E6071" t="s">
        <v>5348</v>
      </c>
      <c r="F6071" t="s">
        <v>5349</v>
      </c>
      <c r="G6071" s="4">
        <v>4</v>
      </c>
      <c r="H6071" t="s">
        <v>322</v>
      </c>
    </row>
    <row r="6072" spans="1:8" x14ac:dyDescent="0.35">
      <c r="A6072" t="s">
        <v>4590</v>
      </c>
      <c r="B6072" t="s">
        <v>5347</v>
      </c>
      <c r="C6072">
        <v>5</v>
      </c>
      <c r="D6072">
        <v>-367.47199999999998</v>
      </c>
      <c r="E6072" t="s">
        <v>5348</v>
      </c>
      <c r="F6072" t="s">
        <v>5352</v>
      </c>
      <c r="G6072" s="4">
        <v>3</v>
      </c>
      <c r="H6072" t="s">
        <v>5540</v>
      </c>
    </row>
    <row r="6073" spans="1:8" x14ac:dyDescent="0.35">
      <c r="A6073" t="s">
        <v>4590</v>
      </c>
      <c r="B6073" t="s">
        <v>5347</v>
      </c>
      <c r="C6073">
        <v>5</v>
      </c>
      <c r="D6073">
        <v>-364.31299999999999</v>
      </c>
      <c r="E6073" t="s">
        <v>5350</v>
      </c>
      <c r="F6073" t="s">
        <v>5370</v>
      </c>
      <c r="G6073" s="4">
        <v>3</v>
      </c>
      <c r="H6073" t="s">
        <v>5541</v>
      </c>
    </row>
    <row r="6074" spans="1:8" x14ac:dyDescent="0.35">
      <c r="A6074" t="s">
        <v>4590</v>
      </c>
      <c r="B6074" t="s">
        <v>5347</v>
      </c>
      <c r="C6074">
        <v>5</v>
      </c>
      <c r="D6074">
        <v>-363.53800000000001</v>
      </c>
      <c r="E6074" t="s">
        <v>5348</v>
      </c>
      <c r="F6074" t="s">
        <v>5366</v>
      </c>
      <c r="G6074" s="4">
        <v>2</v>
      </c>
      <c r="H6074" t="s">
        <v>5542</v>
      </c>
    </row>
    <row r="6075" spans="1:8" x14ac:dyDescent="0.35">
      <c r="A6075" t="s">
        <v>4590</v>
      </c>
      <c r="B6075" t="s">
        <v>5347</v>
      </c>
      <c r="C6075">
        <v>5</v>
      </c>
      <c r="D6075">
        <v>-360.49799999999999</v>
      </c>
      <c r="E6075" t="s">
        <v>5348</v>
      </c>
      <c r="F6075" t="s">
        <v>5349</v>
      </c>
      <c r="G6075" s="4">
        <v>4</v>
      </c>
      <c r="H6075" t="s">
        <v>5543</v>
      </c>
    </row>
    <row r="6076" spans="1:8" x14ac:dyDescent="0.35">
      <c r="A6076" t="s">
        <v>4590</v>
      </c>
      <c r="B6076" t="s">
        <v>5347</v>
      </c>
      <c r="C6076">
        <v>5</v>
      </c>
      <c r="D6076">
        <v>-359.31</v>
      </c>
      <c r="E6076" t="s">
        <v>5350</v>
      </c>
      <c r="F6076" t="s">
        <v>5351</v>
      </c>
      <c r="G6076" s="4">
        <v>2</v>
      </c>
      <c r="H6076" t="s">
        <v>5544</v>
      </c>
    </row>
    <row r="6077" spans="1:8" x14ac:dyDescent="0.35">
      <c r="A6077" t="s">
        <v>4590</v>
      </c>
      <c r="B6077" t="s">
        <v>5347</v>
      </c>
      <c r="C6077">
        <v>5</v>
      </c>
      <c r="D6077">
        <v>-358.202</v>
      </c>
      <c r="E6077" t="s">
        <v>5350</v>
      </c>
      <c r="F6077" t="s">
        <v>5355</v>
      </c>
      <c r="G6077" s="4">
        <v>1</v>
      </c>
      <c r="H6077" t="s">
        <v>5545</v>
      </c>
    </row>
    <row r="6078" spans="1:8" x14ac:dyDescent="0.35">
      <c r="A6078" t="s">
        <v>4590</v>
      </c>
      <c r="B6078" t="s">
        <v>5347</v>
      </c>
      <c r="C6078">
        <v>5</v>
      </c>
      <c r="D6078">
        <v>-355.80799999999999</v>
      </c>
      <c r="E6078" t="s">
        <v>5359</v>
      </c>
      <c r="F6078" t="s">
        <v>5360</v>
      </c>
      <c r="G6078" s="4">
        <v>4</v>
      </c>
      <c r="H6078" t="s">
        <v>2029</v>
      </c>
    </row>
    <row r="6079" spans="1:8" x14ac:dyDescent="0.35">
      <c r="A6079" t="s">
        <v>4590</v>
      </c>
      <c r="B6079" t="s">
        <v>5347</v>
      </c>
      <c r="C6079">
        <v>5</v>
      </c>
      <c r="D6079">
        <v>-354.46499999999997</v>
      </c>
      <c r="E6079" t="s">
        <v>5348</v>
      </c>
      <c r="F6079" t="s">
        <v>5362</v>
      </c>
      <c r="G6079" s="4">
        <v>1</v>
      </c>
      <c r="H6079" t="s">
        <v>5546</v>
      </c>
    </row>
    <row r="6080" spans="1:8" x14ac:dyDescent="0.35">
      <c r="A6080" t="s">
        <v>4590</v>
      </c>
      <c r="B6080" t="s">
        <v>5347</v>
      </c>
      <c r="C6080">
        <v>5</v>
      </c>
      <c r="D6080">
        <v>-353.34</v>
      </c>
      <c r="E6080" t="s">
        <v>5348</v>
      </c>
      <c r="F6080" t="s">
        <v>5366</v>
      </c>
      <c r="G6080" s="4">
        <v>2</v>
      </c>
      <c r="H6080" t="s">
        <v>5547</v>
      </c>
    </row>
    <row r="6081" spans="1:8" x14ac:dyDescent="0.35">
      <c r="A6081" t="s">
        <v>4590</v>
      </c>
      <c r="B6081" t="s">
        <v>5347</v>
      </c>
      <c r="C6081">
        <v>5</v>
      </c>
      <c r="D6081">
        <v>-350.024</v>
      </c>
      <c r="E6081" t="s">
        <v>5350</v>
      </c>
      <c r="F6081" t="s">
        <v>5355</v>
      </c>
      <c r="G6081" s="4">
        <v>1</v>
      </c>
      <c r="H6081" t="s">
        <v>5548</v>
      </c>
    </row>
    <row r="6082" spans="1:8" x14ac:dyDescent="0.35">
      <c r="A6082" t="s">
        <v>4590</v>
      </c>
      <c r="B6082" t="s">
        <v>5347</v>
      </c>
      <c r="C6082">
        <v>5</v>
      </c>
      <c r="D6082">
        <v>-344.08600000000001</v>
      </c>
      <c r="E6082" t="s">
        <v>5350</v>
      </c>
      <c r="F6082" t="s">
        <v>5351</v>
      </c>
      <c r="G6082" s="4">
        <v>2</v>
      </c>
      <c r="H6082" t="s">
        <v>5549</v>
      </c>
    </row>
    <row r="6083" spans="1:8" x14ac:dyDescent="0.35">
      <c r="A6083" t="s">
        <v>4590</v>
      </c>
      <c r="B6083" t="s">
        <v>5347</v>
      </c>
      <c r="C6083">
        <v>5</v>
      </c>
      <c r="D6083">
        <v>-339.34</v>
      </c>
      <c r="E6083" t="s">
        <v>5359</v>
      </c>
      <c r="F6083" t="s">
        <v>5383</v>
      </c>
      <c r="G6083" s="4">
        <v>2</v>
      </c>
      <c r="H6083" t="s">
        <v>5550</v>
      </c>
    </row>
    <row r="6084" spans="1:8" x14ac:dyDescent="0.35">
      <c r="A6084" t="s">
        <v>4590</v>
      </c>
      <c r="B6084" t="s">
        <v>5347</v>
      </c>
      <c r="C6084">
        <v>5</v>
      </c>
      <c r="D6084">
        <v>-337.65199999999999</v>
      </c>
      <c r="E6084" t="s">
        <v>5348</v>
      </c>
      <c r="F6084" t="s">
        <v>5352</v>
      </c>
      <c r="G6084" s="4">
        <v>3</v>
      </c>
      <c r="H6084" t="s">
        <v>5551</v>
      </c>
    </row>
    <row r="6085" spans="1:8" x14ac:dyDescent="0.35">
      <c r="A6085" t="s">
        <v>4590</v>
      </c>
      <c r="B6085" t="s">
        <v>5347</v>
      </c>
      <c r="C6085">
        <v>5</v>
      </c>
      <c r="D6085">
        <v>-333.64</v>
      </c>
      <c r="E6085" t="s">
        <v>5348</v>
      </c>
      <c r="F6085" t="s">
        <v>5349</v>
      </c>
      <c r="G6085" s="4">
        <v>4</v>
      </c>
      <c r="H6085" t="s">
        <v>5552</v>
      </c>
    </row>
    <row r="6086" spans="1:8" x14ac:dyDescent="0.35">
      <c r="A6086" t="s">
        <v>4590</v>
      </c>
      <c r="B6086" t="s">
        <v>5347</v>
      </c>
      <c r="C6086">
        <v>5</v>
      </c>
      <c r="D6086">
        <v>-333.02099999999899</v>
      </c>
      <c r="E6086" t="s">
        <v>5359</v>
      </c>
      <c r="F6086" t="s">
        <v>5365</v>
      </c>
      <c r="G6086" s="4">
        <v>3</v>
      </c>
      <c r="H6086" t="s">
        <v>5553</v>
      </c>
    </row>
    <row r="6087" spans="1:8" x14ac:dyDescent="0.35">
      <c r="A6087" t="s">
        <v>4590</v>
      </c>
      <c r="B6087" t="s">
        <v>5347</v>
      </c>
      <c r="C6087">
        <v>5</v>
      </c>
      <c r="D6087">
        <v>-331.834</v>
      </c>
      <c r="E6087" t="s">
        <v>5348</v>
      </c>
      <c r="F6087" t="s">
        <v>5349</v>
      </c>
      <c r="G6087" s="4">
        <v>4</v>
      </c>
      <c r="H6087" t="s">
        <v>1641</v>
      </c>
    </row>
    <row r="6088" spans="1:8" x14ac:dyDescent="0.35">
      <c r="A6088" t="s">
        <v>4590</v>
      </c>
      <c r="B6088" t="s">
        <v>5347</v>
      </c>
      <c r="C6088">
        <v>5</v>
      </c>
      <c r="D6088">
        <v>-330.49099999999999</v>
      </c>
      <c r="E6088" t="s">
        <v>5350</v>
      </c>
      <c r="F6088" t="s">
        <v>5355</v>
      </c>
      <c r="G6088" s="4">
        <v>1</v>
      </c>
      <c r="H6088" t="s">
        <v>5554</v>
      </c>
    </row>
    <row r="6089" spans="1:8" x14ac:dyDescent="0.35">
      <c r="A6089" t="s">
        <v>4590</v>
      </c>
      <c r="B6089" t="s">
        <v>5347</v>
      </c>
      <c r="C6089">
        <v>5</v>
      </c>
      <c r="D6089">
        <v>-328.00199999999899</v>
      </c>
      <c r="E6089" t="s">
        <v>5359</v>
      </c>
      <c r="F6089" t="s">
        <v>5360</v>
      </c>
      <c r="G6089" s="4">
        <v>4</v>
      </c>
      <c r="H6089" t="s">
        <v>5555</v>
      </c>
    </row>
    <row r="6090" spans="1:8" x14ac:dyDescent="0.35">
      <c r="A6090" t="s">
        <v>4590</v>
      </c>
      <c r="B6090" t="s">
        <v>5347</v>
      </c>
      <c r="C6090">
        <v>5</v>
      </c>
      <c r="D6090">
        <v>-325.87700000000001</v>
      </c>
      <c r="E6090" t="s">
        <v>5359</v>
      </c>
      <c r="F6090" t="s">
        <v>5369</v>
      </c>
      <c r="G6090" s="4">
        <v>1</v>
      </c>
      <c r="H6090" t="s">
        <v>5556</v>
      </c>
    </row>
    <row r="6091" spans="1:8" x14ac:dyDescent="0.35">
      <c r="A6091" t="s">
        <v>4590</v>
      </c>
      <c r="B6091" t="s">
        <v>5347</v>
      </c>
      <c r="C6091">
        <v>5</v>
      </c>
      <c r="D6091">
        <v>-324.59500000000003</v>
      </c>
      <c r="E6091" t="s">
        <v>5350</v>
      </c>
      <c r="F6091" t="s">
        <v>5370</v>
      </c>
      <c r="G6091" s="4">
        <v>3</v>
      </c>
      <c r="H6091" t="s">
        <v>5557</v>
      </c>
    </row>
    <row r="6092" spans="1:8" x14ac:dyDescent="0.35">
      <c r="A6092" t="s">
        <v>4590</v>
      </c>
      <c r="B6092" t="s">
        <v>5347</v>
      </c>
      <c r="C6092">
        <v>5</v>
      </c>
      <c r="D6092">
        <v>-324.10399999999998</v>
      </c>
      <c r="E6092" t="s">
        <v>5348</v>
      </c>
      <c r="F6092" t="s">
        <v>5352</v>
      </c>
      <c r="G6092" s="4">
        <v>3</v>
      </c>
      <c r="H6092" t="s">
        <v>5558</v>
      </c>
    </row>
    <row r="6093" spans="1:8" x14ac:dyDescent="0.35">
      <c r="A6093" t="s">
        <v>4590</v>
      </c>
      <c r="B6093" t="s">
        <v>5347</v>
      </c>
      <c r="C6093">
        <v>5</v>
      </c>
      <c r="D6093">
        <v>-321.85300000000001</v>
      </c>
      <c r="E6093" t="s">
        <v>5359</v>
      </c>
      <c r="F6093" t="s">
        <v>5383</v>
      </c>
      <c r="G6093" s="4">
        <v>2</v>
      </c>
      <c r="H6093" t="s">
        <v>5559</v>
      </c>
    </row>
    <row r="6094" spans="1:8" x14ac:dyDescent="0.35">
      <c r="A6094" t="s">
        <v>4590</v>
      </c>
      <c r="B6094" t="s">
        <v>5347</v>
      </c>
      <c r="C6094">
        <v>5</v>
      </c>
      <c r="D6094">
        <v>-319.65499999999997</v>
      </c>
      <c r="E6094" t="s">
        <v>5350</v>
      </c>
      <c r="F6094" t="s">
        <v>5351</v>
      </c>
      <c r="G6094" s="4">
        <v>2</v>
      </c>
      <c r="H6094" t="s">
        <v>5560</v>
      </c>
    </row>
    <row r="6095" spans="1:8" x14ac:dyDescent="0.35">
      <c r="A6095" t="s">
        <v>4590</v>
      </c>
      <c r="B6095" t="s">
        <v>5347</v>
      </c>
      <c r="C6095">
        <v>5</v>
      </c>
      <c r="D6095">
        <v>-319.04000000000002</v>
      </c>
      <c r="E6095" t="s">
        <v>5348</v>
      </c>
      <c r="F6095" t="s">
        <v>5349</v>
      </c>
      <c r="G6095" s="4">
        <v>4</v>
      </c>
      <c r="H6095" t="s">
        <v>5561</v>
      </c>
    </row>
    <row r="6096" spans="1:8" x14ac:dyDescent="0.35">
      <c r="A6096" t="s">
        <v>4590</v>
      </c>
      <c r="B6096" t="s">
        <v>5347</v>
      </c>
      <c r="C6096">
        <v>5</v>
      </c>
      <c r="D6096">
        <v>-317.98899999999998</v>
      </c>
      <c r="E6096" t="s">
        <v>5348</v>
      </c>
      <c r="F6096" t="s">
        <v>5362</v>
      </c>
      <c r="G6096" s="4">
        <v>1</v>
      </c>
      <c r="H6096" t="s">
        <v>5562</v>
      </c>
    </row>
    <row r="6097" spans="1:8" x14ac:dyDescent="0.35">
      <c r="A6097" t="s">
        <v>4590</v>
      </c>
      <c r="B6097" t="s">
        <v>5347</v>
      </c>
      <c r="C6097">
        <v>5</v>
      </c>
      <c r="D6097">
        <v>-316.79500000000002</v>
      </c>
      <c r="E6097" t="s">
        <v>5359</v>
      </c>
      <c r="F6097" t="s">
        <v>5365</v>
      </c>
      <c r="G6097" s="4">
        <v>3</v>
      </c>
      <c r="H6097" t="s">
        <v>5563</v>
      </c>
    </row>
    <row r="6098" spans="1:8" x14ac:dyDescent="0.35">
      <c r="A6098" t="s">
        <v>4590</v>
      </c>
      <c r="B6098" t="s">
        <v>5347</v>
      </c>
      <c r="C6098">
        <v>5</v>
      </c>
      <c r="D6098">
        <v>-316.48</v>
      </c>
      <c r="E6098" t="s">
        <v>5359</v>
      </c>
      <c r="F6098" t="s">
        <v>5360</v>
      </c>
      <c r="G6098" s="4">
        <v>4</v>
      </c>
      <c r="H6098" t="s">
        <v>140</v>
      </c>
    </row>
    <row r="6099" spans="1:8" x14ac:dyDescent="0.35">
      <c r="A6099" t="s">
        <v>4590</v>
      </c>
      <c r="B6099" t="s">
        <v>5347</v>
      </c>
      <c r="C6099">
        <v>5</v>
      </c>
      <c r="D6099">
        <v>-315.99900000000002</v>
      </c>
      <c r="E6099" t="s">
        <v>5350</v>
      </c>
      <c r="F6099" t="s">
        <v>5355</v>
      </c>
      <c r="G6099" s="4">
        <v>1</v>
      </c>
      <c r="H6099" t="s">
        <v>1425</v>
      </c>
    </row>
    <row r="6100" spans="1:8" x14ac:dyDescent="0.35">
      <c r="A6100" t="s">
        <v>4590</v>
      </c>
      <c r="B6100" t="s">
        <v>5347</v>
      </c>
      <c r="C6100">
        <v>5</v>
      </c>
      <c r="D6100">
        <v>-314.57</v>
      </c>
      <c r="E6100" t="s">
        <v>5350</v>
      </c>
      <c r="F6100" t="s">
        <v>5386</v>
      </c>
      <c r="G6100" s="4">
        <v>4</v>
      </c>
      <c r="H6100" t="s">
        <v>5564</v>
      </c>
    </row>
    <row r="6101" spans="1:8" x14ac:dyDescent="0.35">
      <c r="A6101" t="s">
        <v>4590</v>
      </c>
      <c r="B6101" t="s">
        <v>5347</v>
      </c>
      <c r="C6101">
        <v>5</v>
      </c>
      <c r="D6101">
        <v>-313.54599999999999</v>
      </c>
      <c r="E6101" t="s">
        <v>5348</v>
      </c>
      <c r="F6101" t="s">
        <v>5366</v>
      </c>
      <c r="G6101" s="4">
        <v>2</v>
      </c>
      <c r="H6101" t="s">
        <v>5565</v>
      </c>
    </row>
    <row r="6102" spans="1:8" x14ac:dyDescent="0.35">
      <c r="A6102" t="s">
        <v>4590</v>
      </c>
      <c r="B6102" t="s">
        <v>5347</v>
      </c>
      <c r="C6102">
        <v>5</v>
      </c>
      <c r="D6102">
        <v>-310.98399999999998</v>
      </c>
      <c r="E6102" t="s">
        <v>5359</v>
      </c>
      <c r="F6102" t="s">
        <v>5369</v>
      </c>
      <c r="G6102" s="4">
        <v>1</v>
      </c>
      <c r="H6102" t="s">
        <v>5566</v>
      </c>
    </row>
    <row r="6103" spans="1:8" x14ac:dyDescent="0.35">
      <c r="A6103" t="s">
        <v>4590</v>
      </c>
      <c r="B6103" t="s">
        <v>5347</v>
      </c>
      <c r="C6103">
        <v>5</v>
      </c>
      <c r="D6103">
        <v>-309.45400000000001</v>
      </c>
      <c r="E6103" t="s">
        <v>5350</v>
      </c>
      <c r="F6103" t="s">
        <v>5351</v>
      </c>
      <c r="G6103" s="4">
        <v>2</v>
      </c>
      <c r="H6103" t="s">
        <v>5567</v>
      </c>
    </row>
    <row r="6104" spans="1:8" x14ac:dyDescent="0.35">
      <c r="A6104" t="s">
        <v>4590</v>
      </c>
      <c r="B6104" t="s">
        <v>5347</v>
      </c>
      <c r="C6104">
        <v>5</v>
      </c>
      <c r="D6104">
        <v>-306.755</v>
      </c>
      <c r="E6104" t="s">
        <v>5350</v>
      </c>
      <c r="F6104" t="s">
        <v>5355</v>
      </c>
      <c r="G6104" s="4">
        <v>1</v>
      </c>
      <c r="H6104" t="s">
        <v>5568</v>
      </c>
    </row>
    <row r="6105" spans="1:8" x14ac:dyDescent="0.35">
      <c r="A6105" t="s">
        <v>4590</v>
      </c>
      <c r="B6105" t="s">
        <v>5347</v>
      </c>
      <c r="C6105">
        <v>5</v>
      </c>
      <c r="D6105">
        <v>-301.58</v>
      </c>
      <c r="E6105" t="s">
        <v>5359</v>
      </c>
      <c r="F6105" t="s">
        <v>5365</v>
      </c>
      <c r="G6105" s="4">
        <v>3</v>
      </c>
      <c r="H6105" t="s">
        <v>5569</v>
      </c>
    </row>
    <row r="6106" spans="1:8" x14ac:dyDescent="0.35">
      <c r="A6106" t="s">
        <v>4590</v>
      </c>
      <c r="B6106" t="s">
        <v>5347</v>
      </c>
      <c r="C6106">
        <v>5</v>
      </c>
      <c r="D6106">
        <v>-300.30900000000003</v>
      </c>
      <c r="E6106" t="s">
        <v>5359</v>
      </c>
      <c r="F6106" t="s">
        <v>5360</v>
      </c>
      <c r="G6106" s="4">
        <v>4</v>
      </c>
      <c r="H6106" t="s">
        <v>5570</v>
      </c>
    </row>
    <row r="6107" spans="1:8" x14ac:dyDescent="0.35">
      <c r="A6107" t="s">
        <v>4590</v>
      </c>
      <c r="B6107" t="s">
        <v>5347</v>
      </c>
      <c r="C6107">
        <v>5</v>
      </c>
      <c r="D6107">
        <v>-300.14</v>
      </c>
      <c r="E6107" t="s">
        <v>5359</v>
      </c>
      <c r="F6107" t="s">
        <v>5365</v>
      </c>
      <c r="G6107" s="4">
        <v>3</v>
      </c>
      <c r="H6107" t="s">
        <v>215</v>
      </c>
    </row>
    <row r="6108" spans="1:8" x14ac:dyDescent="0.35">
      <c r="A6108" t="s">
        <v>4590</v>
      </c>
      <c r="B6108" t="s">
        <v>5347</v>
      </c>
      <c r="C6108">
        <v>5</v>
      </c>
      <c r="D6108">
        <v>-299.15199999999999</v>
      </c>
      <c r="E6108" t="s">
        <v>5348</v>
      </c>
      <c r="F6108" t="s">
        <v>5349</v>
      </c>
      <c r="G6108" s="4">
        <v>4</v>
      </c>
      <c r="H6108" t="s">
        <v>5571</v>
      </c>
    </row>
    <row r="6109" spans="1:8" x14ac:dyDescent="0.35">
      <c r="A6109" t="s">
        <v>4590</v>
      </c>
      <c r="B6109" t="s">
        <v>5347</v>
      </c>
      <c r="C6109">
        <v>5</v>
      </c>
      <c r="D6109">
        <v>-298.76900000000001</v>
      </c>
      <c r="E6109" t="s">
        <v>5350</v>
      </c>
      <c r="F6109" t="s">
        <v>5351</v>
      </c>
      <c r="G6109" s="4">
        <v>2</v>
      </c>
      <c r="H6109" t="s">
        <v>5572</v>
      </c>
    </row>
    <row r="6110" spans="1:8" x14ac:dyDescent="0.35">
      <c r="A6110" t="s">
        <v>4590</v>
      </c>
      <c r="B6110" t="s">
        <v>5347</v>
      </c>
      <c r="C6110">
        <v>5</v>
      </c>
      <c r="D6110">
        <v>-297.84399999999999</v>
      </c>
      <c r="E6110" t="s">
        <v>5348</v>
      </c>
      <c r="F6110" t="s">
        <v>5362</v>
      </c>
      <c r="G6110" s="4">
        <v>1</v>
      </c>
      <c r="H6110" t="s">
        <v>5573</v>
      </c>
    </row>
    <row r="6111" spans="1:8" x14ac:dyDescent="0.35">
      <c r="A6111" t="s">
        <v>4590</v>
      </c>
      <c r="B6111" t="s">
        <v>5347</v>
      </c>
      <c r="C6111">
        <v>5</v>
      </c>
      <c r="D6111">
        <v>-297.25400000000002</v>
      </c>
      <c r="E6111" t="s">
        <v>5350</v>
      </c>
      <c r="F6111" t="s">
        <v>5370</v>
      </c>
      <c r="G6111" s="4">
        <v>3</v>
      </c>
      <c r="H6111" t="s">
        <v>5574</v>
      </c>
    </row>
    <row r="6112" spans="1:8" x14ac:dyDescent="0.35">
      <c r="A6112" t="s">
        <v>4590</v>
      </c>
      <c r="B6112" t="s">
        <v>5347</v>
      </c>
      <c r="C6112">
        <v>5</v>
      </c>
      <c r="D6112">
        <v>-294.589</v>
      </c>
      <c r="E6112" t="s">
        <v>5350</v>
      </c>
      <c r="F6112" t="s">
        <v>5386</v>
      </c>
      <c r="G6112" s="4">
        <v>4</v>
      </c>
      <c r="H6112" t="s">
        <v>5575</v>
      </c>
    </row>
    <row r="6113" spans="1:8" x14ac:dyDescent="0.35">
      <c r="A6113" t="s">
        <v>4590</v>
      </c>
      <c r="B6113" t="s">
        <v>5347</v>
      </c>
      <c r="C6113">
        <v>5</v>
      </c>
      <c r="D6113">
        <v>-291.584</v>
      </c>
      <c r="E6113" t="s">
        <v>5348</v>
      </c>
      <c r="F6113" t="s">
        <v>5349</v>
      </c>
      <c r="G6113" s="4">
        <v>4</v>
      </c>
      <c r="H6113" t="s">
        <v>3812</v>
      </c>
    </row>
    <row r="6114" spans="1:8" x14ac:dyDescent="0.35">
      <c r="A6114" t="s">
        <v>4590</v>
      </c>
      <c r="B6114" t="s">
        <v>5347</v>
      </c>
      <c r="C6114">
        <v>5</v>
      </c>
      <c r="D6114">
        <v>-288.98399999999998</v>
      </c>
      <c r="E6114" t="s">
        <v>5348</v>
      </c>
      <c r="F6114" t="s">
        <v>5352</v>
      </c>
      <c r="G6114" s="4">
        <v>3</v>
      </c>
      <c r="H6114" t="s">
        <v>5576</v>
      </c>
    </row>
    <row r="6115" spans="1:8" x14ac:dyDescent="0.35">
      <c r="A6115" t="s">
        <v>4590</v>
      </c>
      <c r="B6115" t="s">
        <v>5347</v>
      </c>
      <c r="C6115">
        <v>5</v>
      </c>
      <c r="D6115">
        <v>-286.04300000000001</v>
      </c>
      <c r="E6115" t="s">
        <v>5359</v>
      </c>
      <c r="F6115" t="s">
        <v>5383</v>
      </c>
      <c r="G6115" s="4">
        <v>2</v>
      </c>
      <c r="H6115" t="s">
        <v>5577</v>
      </c>
    </row>
    <row r="6116" spans="1:8" x14ac:dyDescent="0.35">
      <c r="A6116" t="s">
        <v>4590</v>
      </c>
      <c r="B6116" t="s">
        <v>5347</v>
      </c>
      <c r="C6116">
        <v>5</v>
      </c>
      <c r="D6116">
        <v>-284.774</v>
      </c>
      <c r="E6116" t="s">
        <v>5350</v>
      </c>
      <c r="F6116" t="s">
        <v>5370</v>
      </c>
      <c r="G6116" s="4">
        <v>3</v>
      </c>
      <c r="H6116" t="s">
        <v>5578</v>
      </c>
    </row>
    <row r="6117" spans="1:8" x14ac:dyDescent="0.35">
      <c r="A6117" t="s">
        <v>4590</v>
      </c>
      <c r="B6117" t="s">
        <v>5347</v>
      </c>
      <c r="C6117">
        <v>5</v>
      </c>
      <c r="D6117">
        <v>-284.40800000000002</v>
      </c>
      <c r="E6117" t="s">
        <v>5350</v>
      </c>
      <c r="F6117" t="s">
        <v>5351</v>
      </c>
      <c r="G6117" s="4">
        <v>2</v>
      </c>
      <c r="H6117" t="s">
        <v>5579</v>
      </c>
    </row>
    <row r="6118" spans="1:8" x14ac:dyDescent="0.35">
      <c r="A6118" t="s">
        <v>4590</v>
      </c>
      <c r="B6118" t="s">
        <v>5347</v>
      </c>
      <c r="C6118">
        <v>5</v>
      </c>
      <c r="D6118">
        <v>-284.022999999999</v>
      </c>
      <c r="E6118" t="s">
        <v>5359</v>
      </c>
      <c r="F6118" t="s">
        <v>5369</v>
      </c>
      <c r="G6118" s="4">
        <v>1</v>
      </c>
      <c r="H6118" t="s">
        <v>5580</v>
      </c>
    </row>
    <row r="6119" spans="1:8" x14ac:dyDescent="0.35">
      <c r="A6119" t="s">
        <v>4590</v>
      </c>
      <c r="B6119" t="s">
        <v>5347</v>
      </c>
      <c r="C6119">
        <v>5</v>
      </c>
      <c r="D6119">
        <v>-282.202</v>
      </c>
      <c r="E6119" t="s">
        <v>5348</v>
      </c>
      <c r="F6119" t="s">
        <v>5366</v>
      </c>
      <c r="G6119" s="4">
        <v>2</v>
      </c>
      <c r="H6119" t="s">
        <v>5581</v>
      </c>
    </row>
    <row r="6120" spans="1:8" x14ac:dyDescent="0.35">
      <c r="A6120" t="s">
        <v>4590</v>
      </c>
      <c r="B6120" t="s">
        <v>5347</v>
      </c>
      <c r="C6120">
        <v>5</v>
      </c>
      <c r="D6120">
        <v>-281.21800000000002</v>
      </c>
      <c r="E6120" t="s">
        <v>5348</v>
      </c>
      <c r="F6120" t="s">
        <v>5362</v>
      </c>
      <c r="G6120" s="4">
        <v>1</v>
      </c>
      <c r="H6120" t="s">
        <v>5582</v>
      </c>
    </row>
    <row r="6121" spans="1:8" x14ac:dyDescent="0.35">
      <c r="A6121" t="s">
        <v>4590</v>
      </c>
      <c r="B6121" t="s">
        <v>5347</v>
      </c>
      <c r="C6121">
        <v>5</v>
      </c>
      <c r="D6121">
        <v>-280.885999999999</v>
      </c>
      <c r="E6121" t="s">
        <v>5359</v>
      </c>
      <c r="F6121" t="s">
        <v>5383</v>
      </c>
      <c r="G6121" s="4">
        <v>2</v>
      </c>
      <c r="H6121" t="s">
        <v>5583</v>
      </c>
    </row>
    <row r="6122" spans="1:8" x14ac:dyDescent="0.35">
      <c r="A6122" t="s">
        <v>4590</v>
      </c>
      <c r="B6122" t="s">
        <v>5347</v>
      </c>
      <c r="C6122">
        <v>5</v>
      </c>
      <c r="D6122">
        <v>-279.83699999999999</v>
      </c>
      <c r="E6122" t="s">
        <v>5350</v>
      </c>
      <c r="F6122" t="s">
        <v>5386</v>
      </c>
      <c r="G6122" s="4">
        <v>4</v>
      </c>
      <c r="H6122" t="s">
        <v>5584</v>
      </c>
    </row>
    <row r="6123" spans="1:8" x14ac:dyDescent="0.35">
      <c r="A6123" t="s">
        <v>4590</v>
      </c>
      <c r="B6123" t="s">
        <v>5347</v>
      </c>
      <c r="C6123">
        <v>5</v>
      </c>
      <c r="D6123">
        <v>-275.09399999999999</v>
      </c>
      <c r="E6123" t="s">
        <v>5348</v>
      </c>
      <c r="F6123" t="s">
        <v>5352</v>
      </c>
      <c r="G6123" s="4">
        <v>3</v>
      </c>
      <c r="H6123" t="s">
        <v>5585</v>
      </c>
    </row>
    <row r="6124" spans="1:8" x14ac:dyDescent="0.35">
      <c r="A6124" t="s">
        <v>4590</v>
      </c>
      <c r="B6124" t="s">
        <v>5347</v>
      </c>
      <c r="C6124">
        <v>5</v>
      </c>
      <c r="D6124">
        <v>-274.92599999999999</v>
      </c>
      <c r="E6124" t="s">
        <v>5348</v>
      </c>
      <c r="F6124" t="s">
        <v>5349</v>
      </c>
      <c r="G6124" s="4">
        <v>4</v>
      </c>
      <c r="H6124" t="s">
        <v>5586</v>
      </c>
    </row>
    <row r="6125" spans="1:8" x14ac:dyDescent="0.35">
      <c r="A6125" t="s">
        <v>4590</v>
      </c>
      <c r="B6125" t="s">
        <v>5347</v>
      </c>
      <c r="C6125">
        <v>5</v>
      </c>
      <c r="D6125">
        <v>-273.87</v>
      </c>
      <c r="E6125" t="s">
        <v>5348</v>
      </c>
      <c r="F6125" t="s">
        <v>5362</v>
      </c>
      <c r="G6125" s="4">
        <v>1</v>
      </c>
      <c r="H6125" t="s">
        <v>5587</v>
      </c>
    </row>
    <row r="6126" spans="1:8" x14ac:dyDescent="0.35">
      <c r="A6126" t="s">
        <v>4590</v>
      </c>
      <c r="B6126" t="s">
        <v>5347</v>
      </c>
      <c r="C6126">
        <v>5</v>
      </c>
      <c r="D6126">
        <v>-270.77199999999999</v>
      </c>
      <c r="E6126" t="s">
        <v>5348</v>
      </c>
      <c r="F6126" t="s">
        <v>5366</v>
      </c>
      <c r="G6126" s="4">
        <v>2</v>
      </c>
      <c r="H6126" t="s">
        <v>5565</v>
      </c>
    </row>
    <row r="6127" spans="1:8" x14ac:dyDescent="0.35">
      <c r="A6127" t="s">
        <v>4590</v>
      </c>
      <c r="B6127" t="s">
        <v>5347</v>
      </c>
      <c r="C6127">
        <v>5</v>
      </c>
      <c r="D6127">
        <v>-270.19200000000001</v>
      </c>
      <c r="E6127" t="s">
        <v>5359</v>
      </c>
      <c r="F6127" t="s">
        <v>5369</v>
      </c>
      <c r="G6127" s="4">
        <v>1</v>
      </c>
      <c r="H6127" t="s">
        <v>5588</v>
      </c>
    </row>
    <row r="6128" spans="1:8" x14ac:dyDescent="0.35">
      <c r="A6128" t="s">
        <v>4590</v>
      </c>
      <c r="B6128" t="s">
        <v>5347</v>
      </c>
      <c r="C6128">
        <v>5</v>
      </c>
      <c r="D6128">
        <v>-263.82900000000001</v>
      </c>
      <c r="E6128" t="s">
        <v>5350</v>
      </c>
      <c r="F6128" t="s">
        <v>5370</v>
      </c>
      <c r="G6128" s="4">
        <v>3</v>
      </c>
      <c r="H6128" t="s">
        <v>5589</v>
      </c>
    </row>
    <row r="6129" spans="1:8" x14ac:dyDescent="0.35">
      <c r="A6129" t="s">
        <v>4590</v>
      </c>
      <c r="B6129" t="s">
        <v>5347</v>
      </c>
      <c r="C6129">
        <v>5</v>
      </c>
      <c r="D6129">
        <v>-263.14499999999998</v>
      </c>
      <c r="E6129" t="s">
        <v>5359</v>
      </c>
      <c r="F6129" t="s">
        <v>5360</v>
      </c>
      <c r="G6129" s="4">
        <v>4</v>
      </c>
      <c r="H6129" t="s">
        <v>3868</v>
      </c>
    </row>
    <row r="6130" spans="1:8" x14ac:dyDescent="0.35">
      <c r="A6130" t="s">
        <v>4590</v>
      </c>
      <c r="B6130" t="s">
        <v>5347</v>
      </c>
      <c r="C6130">
        <v>5</v>
      </c>
      <c r="D6130">
        <v>-261.529</v>
      </c>
      <c r="E6130" t="s">
        <v>5348</v>
      </c>
      <c r="F6130" t="s">
        <v>5349</v>
      </c>
      <c r="G6130" s="4">
        <v>4</v>
      </c>
      <c r="H6130" t="s">
        <v>5590</v>
      </c>
    </row>
    <row r="6131" spans="1:8" x14ac:dyDescent="0.35">
      <c r="A6131" t="s">
        <v>4590</v>
      </c>
      <c r="B6131" t="s">
        <v>5347</v>
      </c>
      <c r="C6131">
        <v>5</v>
      </c>
      <c r="D6131">
        <v>-256.73700000000002</v>
      </c>
      <c r="E6131" t="s">
        <v>5348</v>
      </c>
      <c r="F6131" t="s">
        <v>5352</v>
      </c>
      <c r="G6131" s="4">
        <v>3</v>
      </c>
      <c r="H6131" t="s">
        <v>5591</v>
      </c>
    </row>
    <row r="6132" spans="1:8" x14ac:dyDescent="0.35">
      <c r="A6132" t="s">
        <v>4590</v>
      </c>
      <c r="B6132" t="s">
        <v>5347</v>
      </c>
      <c r="C6132">
        <v>5</v>
      </c>
      <c r="D6132">
        <v>-256.40499999999997</v>
      </c>
      <c r="E6132" t="s">
        <v>5350</v>
      </c>
      <c r="F6132" t="s">
        <v>5355</v>
      </c>
      <c r="G6132" s="4">
        <v>1</v>
      </c>
      <c r="H6132" t="s">
        <v>5592</v>
      </c>
    </row>
    <row r="6133" spans="1:8" x14ac:dyDescent="0.35">
      <c r="A6133" t="s">
        <v>4590</v>
      </c>
      <c r="B6133" t="s">
        <v>5347</v>
      </c>
      <c r="C6133">
        <v>5</v>
      </c>
      <c r="D6133">
        <v>-253.06700000000001</v>
      </c>
      <c r="E6133" t="s">
        <v>5348</v>
      </c>
      <c r="F6133" t="s">
        <v>5349</v>
      </c>
      <c r="G6133" s="4">
        <v>4</v>
      </c>
      <c r="H6133" t="s">
        <v>5593</v>
      </c>
    </row>
    <row r="6134" spans="1:8" x14ac:dyDescent="0.35">
      <c r="A6134" t="s">
        <v>4590</v>
      </c>
      <c r="B6134" t="s">
        <v>5347</v>
      </c>
      <c r="C6134">
        <v>5</v>
      </c>
      <c r="D6134">
        <v>-250.33699999999999</v>
      </c>
      <c r="E6134" t="s">
        <v>5359</v>
      </c>
      <c r="F6134" t="s">
        <v>5383</v>
      </c>
      <c r="G6134" s="4">
        <v>2</v>
      </c>
      <c r="H6134" t="s">
        <v>5594</v>
      </c>
    </row>
    <row r="6135" spans="1:8" x14ac:dyDescent="0.35">
      <c r="A6135" t="s">
        <v>4590</v>
      </c>
      <c r="B6135" t="s">
        <v>5347</v>
      </c>
      <c r="C6135">
        <v>5</v>
      </c>
      <c r="D6135">
        <v>-245.94299999999899</v>
      </c>
      <c r="E6135" t="s">
        <v>5359</v>
      </c>
      <c r="F6135" t="s">
        <v>5369</v>
      </c>
      <c r="G6135" s="4">
        <v>1</v>
      </c>
      <c r="H6135" t="s">
        <v>1635</v>
      </c>
    </row>
    <row r="6136" spans="1:8" x14ac:dyDescent="0.35">
      <c r="A6136" t="s">
        <v>4590</v>
      </c>
      <c r="B6136" t="s">
        <v>5347</v>
      </c>
      <c r="C6136">
        <v>5</v>
      </c>
      <c r="D6136">
        <v>-244.69099999999901</v>
      </c>
      <c r="E6136" t="s">
        <v>5350</v>
      </c>
      <c r="F6136" t="s">
        <v>5351</v>
      </c>
      <c r="G6136" s="4">
        <v>2</v>
      </c>
      <c r="H6136" t="s">
        <v>5595</v>
      </c>
    </row>
    <row r="6137" spans="1:8" x14ac:dyDescent="0.35">
      <c r="A6137" t="s">
        <v>4590</v>
      </c>
      <c r="B6137" t="s">
        <v>5347</v>
      </c>
      <c r="C6137">
        <v>5</v>
      </c>
      <c r="D6137">
        <v>-242.94799999999901</v>
      </c>
      <c r="E6137" t="s">
        <v>5350</v>
      </c>
      <c r="F6137" t="s">
        <v>5370</v>
      </c>
      <c r="G6137" s="4">
        <v>3</v>
      </c>
      <c r="H6137" t="s">
        <v>5596</v>
      </c>
    </row>
    <row r="6138" spans="1:8" x14ac:dyDescent="0.35">
      <c r="A6138" t="s">
        <v>4590</v>
      </c>
      <c r="B6138" t="s">
        <v>5347</v>
      </c>
      <c r="C6138">
        <v>5</v>
      </c>
      <c r="D6138">
        <v>-241.28399999999999</v>
      </c>
      <c r="E6138" t="s">
        <v>5359</v>
      </c>
      <c r="F6138" t="s">
        <v>5383</v>
      </c>
      <c r="G6138" s="4">
        <v>2</v>
      </c>
      <c r="H6138" t="s">
        <v>5597</v>
      </c>
    </row>
    <row r="6139" spans="1:8" x14ac:dyDescent="0.35">
      <c r="A6139" t="s">
        <v>4590</v>
      </c>
      <c r="B6139" t="s">
        <v>5347</v>
      </c>
      <c r="C6139">
        <v>5</v>
      </c>
      <c r="D6139">
        <v>-241.065</v>
      </c>
      <c r="E6139" t="s">
        <v>5348</v>
      </c>
      <c r="F6139" t="s">
        <v>5352</v>
      </c>
      <c r="G6139" s="4">
        <v>3</v>
      </c>
      <c r="H6139" t="s">
        <v>5598</v>
      </c>
    </row>
    <row r="6140" spans="1:8" x14ac:dyDescent="0.35">
      <c r="A6140" t="s">
        <v>4590</v>
      </c>
      <c r="B6140" t="s">
        <v>5347</v>
      </c>
      <c r="C6140">
        <v>5</v>
      </c>
      <c r="D6140">
        <v>-240.28599999999901</v>
      </c>
      <c r="E6140" t="s">
        <v>5350</v>
      </c>
      <c r="F6140" t="s">
        <v>5355</v>
      </c>
      <c r="G6140" s="4">
        <v>1</v>
      </c>
      <c r="H6140" t="s">
        <v>5599</v>
      </c>
    </row>
    <row r="6141" spans="1:8" x14ac:dyDescent="0.35">
      <c r="A6141" t="s">
        <v>4590</v>
      </c>
      <c r="B6141" t="s">
        <v>5347</v>
      </c>
      <c r="C6141">
        <v>5</v>
      </c>
      <c r="D6141">
        <v>-239.065</v>
      </c>
      <c r="E6141" t="s">
        <v>5348</v>
      </c>
      <c r="F6141" t="s">
        <v>5362</v>
      </c>
      <c r="G6141" s="4">
        <v>1</v>
      </c>
      <c r="H6141" t="s">
        <v>5600</v>
      </c>
    </row>
    <row r="6142" spans="1:8" x14ac:dyDescent="0.35">
      <c r="A6142" t="s">
        <v>4590</v>
      </c>
      <c r="B6142" t="s">
        <v>5347</v>
      </c>
      <c r="C6142">
        <v>5</v>
      </c>
      <c r="D6142">
        <v>-236.809</v>
      </c>
      <c r="E6142" t="s">
        <v>5359</v>
      </c>
      <c r="F6142" t="s">
        <v>5369</v>
      </c>
      <c r="G6142" s="4">
        <v>1</v>
      </c>
      <c r="H6142" t="s">
        <v>5601</v>
      </c>
    </row>
    <row r="6143" spans="1:8" x14ac:dyDescent="0.35">
      <c r="A6143" t="s">
        <v>4590</v>
      </c>
      <c r="B6143" t="s">
        <v>5347</v>
      </c>
      <c r="C6143">
        <v>5</v>
      </c>
      <c r="D6143">
        <v>-235.91900000000001</v>
      </c>
      <c r="E6143" t="s">
        <v>5348</v>
      </c>
      <c r="F6143" t="s">
        <v>5349</v>
      </c>
      <c r="G6143" s="4">
        <v>4</v>
      </c>
      <c r="H6143" t="s">
        <v>5602</v>
      </c>
    </row>
    <row r="6144" spans="1:8" x14ac:dyDescent="0.35">
      <c r="A6144" t="s">
        <v>4590</v>
      </c>
      <c r="B6144" t="s">
        <v>5347</v>
      </c>
      <c r="C6144">
        <v>5</v>
      </c>
      <c r="D6144">
        <v>-234.55599999999899</v>
      </c>
      <c r="E6144" t="s">
        <v>5350</v>
      </c>
      <c r="F6144" t="s">
        <v>5370</v>
      </c>
      <c r="G6144" s="4">
        <v>3</v>
      </c>
      <c r="H6144" t="s">
        <v>5603</v>
      </c>
    </row>
    <row r="6145" spans="1:8" x14ac:dyDescent="0.35">
      <c r="A6145" t="s">
        <v>4590</v>
      </c>
      <c r="B6145" t="s">
        <v>5347</v>
      </c>
      <c r="C6145">
        <v>5</v>
      </c>
      <c r="D6145">
        <v>-231.00399999999999</v>
      </c>
      <c r="E6145" t="s">
        <v>5359</v>
      </c>
      <c r="F6145" t="s">
        <v>5365</v>
      </c>
      <c r="G6145" s="4">
        <v>3</v>
      </c>
      <c r="H6145" t="s">
        <v>2419</v>
      </c>
    </row>
    <row r="6146" spans="1:8" x14ac:dyDescent="0.35">
      <c r="A6146" t="s">
        <v>4590</v>
      </c>
      <c r="B6146" t="s">
        <v>5347</v>
      </c>
      <c r="C6146">
        <v>5</v>
      </c>
      <c r="D6146">
        <v>-229.27599999999899</v>
      </c>
      <c r="E6146" t="s">
        <v>5350</v>
      </c>
      <c r="F6146" t="s">
        <v>5386</v>
      </c>
      <c r="G6146" s="4">
        <v>4</v>
      </c>
      <c r="H6146" t="s">
        <v>5604</v>
      </c>
    </row>
    <row r="6147" spans="1:8" x14ac:dyDescent="0.35">
      <c r="A6147" t="s">
        <v>4590</v>
      </c>
      <c r="B6147" t="s">
        <v>5347</v>
      </c>
      <c r="C6147">
        <v>5</v>
      </c>
      <c r="D6147">
        <v>-228.94099999999901</v>
      </c>
      <c r="E6147" t="s">
        <v>5348</v>
      </c>
      <c r="F6147" t="s">
        <v>5352</v>
      </c>
      <c r="G6147" s="4">
        <v>3</v>
      </c>
      <c r="H6147" t="s">
        <v>5605</v>
      </c>
    </row>
    <row r="6148" spans="1:8" x14ac:dyDescent="0.35">
      <c r="A6148" t="s">
        <v>4590</v>
      </c>
      <c r="B6148" t="s">
        <v>5347</v>
      </c>
      <c r="C6148">
        <v>5</v>
      </c>
      <c r="D6148">
        <v>-227.602</v>
      </c>
      <c r="E6148" t="s">
        <v>5359</v>
      </c>
      <c r="F6148" t="s">
        <v>5360</v>
      </c>
      <c r="G6148" s="4">
        <v>4</v>
      </c>
      <c r="H6148" t="s">
        <v>5606</v>
      </c>
    </row>
    <row r="6149" spans="1:8" x14ac:dyDescent="0.35">
      <c r="A6149" t="s">
        <v>4590</v>
      </c>
      <c r="B6149" t="s">
        <v>5347</v>
      </c>
      <c r="C6149">
        <v>5</v>
      </c>
      <c r="D6149">
        <v>-222.72</v>
      </c>
      <c r="E6149" t="s">
        <v>5350</v>
      </c>
      <c r="F6149" t="s">
        <v>5370</v>
      </c>
      <c r="G6149" s="4">
        <v>3</v>
      </c>
      <c r="H6149" t="s">
        <v>5607</v>
      </c>
    </row>
    <row r="6150" spans="1:8" x14ac:dyDescent="0.35">
      <c r="A6150" t="s">
        <v>4590</v>
      </c>
      <c r="B6150" t="s">
        <v>5347</v>
      </c>
      <c r="C6150">
        <v>5</v>
      </c>
      <c r="D6150">
        <v>-222.495</v>
      </c>
      <c r="E6150" t="s">
        <v>5359</v>
      </c>
      <c r="F6150" t="s">
        <v>5369</v>
      </c>
      <c r="G6150" s="4">
        <v>1</v>
      </c>
      <c r="H6150" t="s">
        <v>5608</v>
      </c>
    </row>
    <row r="6151" spans="1:8" x14ac:dyDescent="0.35">
      <c r="A6151" t="s">
        <v>4590</v>
      </c>
      <c r="B6151" t="s">
        <v>5347</v>
      </c>
      <c r="C6151">
        <v>5</v>
      </c>
      <c r="D6151">
        <v>-218.01300000000001</v>
      </c>
      <c r="E6151" t="s">
        <v>5350</v>
      </c>
      <c r="F6151" t="s">
        <v>5355</v>
      </c>
      <c r="G6151" s="4">
        <v>1</v>
      </c>
      <c r="H6151" t="s">
        <v>5609</v>
      </c>
    </row>
    <row r="6152" spans="1:8" x14ac:dyDescent="0.35">
      <c r="A6152" t="s">
        <v>4590</v>
      </c>
      <c r="B6152" t="s">
        <v>5347</v>
      </c>
      <c r="C6152">
        <v>5</v>
      </c>
      <c r="D6152">
        <v>-214.04300000000001</v>
      </c>
      <c r="E6152" t="s">
        <v>5350</v>
      </c>
      <c r="F6152" t="s">
        <v>5355</v>
      </c>
      <c r="G6152" s="4">
        <v>1</v>
      </c>
      <c r="H6152" t="s">
        <v>5610</v>
      </c>
    </row>
    <row r="6153" spans="1:8" x14ac:dyDescent="0.35">
      <c r="A6153" t="s">
        <v>4590</v>
      </c>
      <c r="B6153" t="s">
        <v>5347</v>
      </c>
      <c r="C6153">
        <v>5</v>
      </c>
      <c r="D6153">
        <v>-210.679</v>
      </c>
      <c r="E6153" t="s">
        <v>5359</v>
      </c>
      <c r="F6153" t="s">
        <v>5369</v>
      </c>
      <c r="G6153" s="4">
        <v>1</v>
      </c>
      <c r="H6153" t="s">
        <v>5611</v>
      </c>
    </row>
    <row r="6154" spans="1:8" x14ac:dyDescent="0.35">
      <c r="A6154" t="s">
        <v>4590</v>
      </c>
      <c r="B6154" t="s">
        <v>5347</v>
      </c>
      <c r="C6154">
        <v>5</v>
      </c>
      <c r="D6154">
        <v>-210.58799999999999</v>
      </c>
      <c r="E6154" t="s">
        <v>5350</v>
      </c>
      <c r="F6154" t="s">
        <v>5370</v>
      </c>
      <c r="G6154" s="4">
        <v>3</v>
      </c>
      <c r="H6154" t="s">
        <v>5612</v>
      </c>
    </row>
    <row r="6155" spans="1:8" x14ac:dyDescent="0.35">
      <c r="A6155" t="s">
        <v>4590</v>
      </c>
      <c r="B6155" t="s">
        <v>5347</v>
      </c>
      <c r="C6155">
        <v>5</v>
      </c>
      <c r="D6155">
        <v>-206.19399999999999</v>
      </c>
      <c r="E6155" t="s">
        <v>5348</v>
      </c>
      <c r="F6155" t="s">
        <v>5366</v>
      </c>
      <c r="G6155" s="4">
        <v>2</v>
      </c>
      <c r="H6155" t="s">
        <v>5613</v>
      </c>
    </row>
    <row r="6156" spans="1:8" x14ac:dyDescent="0.35">
      <c r="A6156" t="s">
        <v>4590</v>
      </c>
      <c r="B6156" t="s">
        <v>5347</v>
      </c>
      <c r="C6156">
        <v>5</v>
      </c>
      <c r="D6156">
        <v>-205.39500000000001</v>
      </c>
      <c r="E6156" t="s">
        <v>5350</v>
      </c>
      <c r="F6156" t="s">
        <v>5351</v>
      </c>
      <c r="G6156" s="4">
        <v>2</v>
      </c>
      <c r="H6156" t="s">
        <v>5614</v>
      </c>
    </row>
    <row r="6157" spans="1:8" x14ac:dyDescent="0.35">
      <c r="A6157" t="s">
        <v>4590</v>
      </c>
      <c r="B6157" t="s">
        <v>5347</v>
      </c>
      <c r="C6157">
        <v>5</v>
      </c>
      <c r="D6157">
        <v>-203.19399999999999</v>
      </c>
      <c r="E6157" t="s">
        <v>5348</v>
      </c>
      <c r="F6157" t="s">
        <v>5349</v>
      </c>
      <c r="G6157" s="4">
        <v>4</v>
      </c>
      <c r="H6157" t="s">
        <v>5615</v>
      </c>
    </row>
    <row r="6158" spans="1:8" x14ac:dyDescent="0.35">
      <c r="A6158" t="s">
        <v>4590</v>
      </c>
      <c r="B6158" t="s">
        <v>5347</v>
      </c>
      <c r="C6158">
        <v>5</v>
      </c>
      <c r="D6158">
        <v>-202.476</v>
      </c>
      <c r="E6158" t="s">
        <v>5348</v>
      </c>
      <c r="F6158" t="s">
        <v>5362</v>
      </c>
      <c r="G6158" s="4">
        <v>1</v>
      </c>
      <c r="H6158" t="s">
        <v>310</v>
      </c>
    </row>
    <row r="6159" spans="1:8" x14ac:dyDescent="0.35">
      <c r="A6159" t="s">
        <v>4590</v>
      </c>
      <c r="B6159" t="s">
        <v>5347</v>
      </c>
      <c r="C6159">
        <v>5</v>
      </c>
      <c r="D6159">
        <v>-198.79900000000001</v>
      </c>
      <c r="E6159" t="s">
        <v>5359</v>
      </c>
      <c r="F6159" t="s">
        <v>5369</v>
      </c>
      <c r="G6159" s="4">
        <v>1</v>
      </c>
      <c r="H6159" t="s">
        <v>5616</v>
      </c>
    </row>
    <row r="6160" spans="1:8" x14ac:dyDescent="0.35">
      <c r="A6160" t="s">
        <v>4590</v>
      </c>
      <c r="B6160" t="s">
        <v>5347</v>
      </c>
      <c r="C6160">
        <v>5</v>
      </c>
      <c r="D6160">
        <v>-198.464</v>
      </c>
      <c r="E6160" t="s">
        <v>5350</v>
      </c>
      <c r="F6160" t="s">
        <v>5370</v>
      </c>
      <c r="G6160" s="4">
        <v>3</v>
      </c>
      <c r="H6160" t="s">
        <v>5617</v>
      </c>
    </row>
    <row r="6161" spans="1:8" x14ac:dyDescent="0.35">
      <c r="A6161" t="s">
        <v>4590</v>
      </c>
      <c r="B6161" t="s">
        <v>5347</v>
      </c>
      <c r="C6161">
        <v>5</v>
      </c>
      <c r="D6161">
        <v>-197.78700000000001</v>
      </c>
      <c r="E6161" t="s">
        <v>5348</v>
      </c>
      <c r="F6161" t="s">
        <v>5349</v>
      </c>
      <c r="G6161" s="4">
        <v>4</v>
      </c>
      <c r="H6161" t="s">
        <v>5618</v>
      </c>
    </row>
    <row r="6162" spans="1:8" x14ac:dyDescent="0.35">
      <c r="A6162" t="s">
        <v>4590</v>
      </c>
      <c r="B6162" t="s">
        <v>5347</v>
      </c>
      <c r="C6162">
        <v>5</v>
      </c>
      <c r="D6162">
        <v>-193.673</v>
      </c>
      <c r="E6162" t="s">
        <v>5350</v>
      </c>
      <c r="F6162" t="s">
        <v>5355</v>
      </c>
      <c r="G6162" s="4">
        <v>1</v>
      </c>
      <c r="H6162" t="s">
        <v>5619</v>
      </c>
    </row>
    <row r="6163" spans="1:8" x14ac:dyDescent="0.35">
      <c r="A6163" t="s">
        <v>4590</v>
      </c>
      <c r="B6163" t="s">
        <v>5347</v>
      </c>
      <c r="C6163">
        <v>5</v>
      </c>
      <c r="D6163">
        <v>-193.13800000000001</v>
      </c>
      <c r="E6163" t="s">
        <v>5348</v>
      </c>
      <c r="F6163" t="s">
        <v>5366</v>
      </c>
      <c r="G6163" s="4">
        <v>2</v>
      </c>
      <c r="H6163" t="s">
        <v>3113</v>
      </c>
    </row>
    <row r="6164" spans="1:8" x14ac:dyDescent="0.35">
      <c r="A6164" t="s">
        <v>4590</v>
      </c>
      <c r="B6164" t="s">
        <v>5347</v>
      </c>
      <c r="C6164">
        <v>5</v>
      </c>
      <c r="D6164">
        <v>-191.464</v>
      </c>
      <c r="E6164" t="s">
        <v>5348</v>
      </c>
      <c r="F6164" t="s">
        <v>5352</v>
      </c>
      <c r="G6164" s="4">
        <v>3</v>
      </c>
      <c r="H6164" t="s">
        <v>5620</v>
      </c>
    </row>
    <row r="6165" spans="1:8" x14ac:dyDescent="0.35">
      <c r="A6165" t="s">
        <v>4590</v>
      </c>
      <c r="B6165" t="s">
        <v>5347</v>
      </c>
      <c r="C6165">
        <v>5</v>
      </c>
      <c r="D6165">
        <v>-190.88299999999899</v>
      </c>
      <c r="E6165" t="s">
        <v>5350</v>
      </c>
      <c r="F6165" t="s">
        <v>5351</v>
      </c>
      <c r="G6165" s="4">
        <v>2</v>
      </c>
      <c r="H6165" t="s">
        <v>5621</v>
      </c>
    </row>
    <row r="6166" spans="1:8" x14ac:dyDescent="0.35">
      <c r="A6166" t="s">
        <v>4590</v>
      </c>
      <c r="B6166" t="s">
        <v>5347</v>
      </c>
      <c r="C6166">
        <v>5</v>
      </c>
      <c r="D6166">
        <v>-187.953</v>
      </c>
      <c r="E6166" t="s">
        <v>5359</v>
      </c>
      <c r="F6166" t="s">
        <v>5360</v>
      </c>
      <c r="G6166" s="4">
        <v>4</v>
      </c>
      <c r="H6166" t="s">
        <v>5622</v>
      </c>
    </row>
    <row r="6167" spans="1:8" x14ac:dyDescent="0.35">
      <c r="A6167" t="s">
        <v>4590</v>
      </c>
      <c r="B6167" t="s">
        <v>5347</v>
      </c>
      <c r="C6167">
        <v>5</v>
      </c>
      <c r="D6167">
        <v>-187.14500000000001</v>
      </c>
      <c r="E6167" t="s">
        <v>5348</v>
      </c>
      <c r="F6167" t="s">
        <v>5349</v>
      </c>
      <c r="G6167" s="4">
        <v>4</v>
      </c>
      <c r="H6167" t="s">
        <v>5623</v>
      </c>
    </row>
    <row r="6168" spans="1:8" x14ac:dyDescent="0.35">
      <c r="A6168" t="s">
        <v>4590</v>
      </c>
      <c r="B6168" t="s">
        <v>5347</v>
      </c>
      <c r="C6168">
        <v>5</v>
      </c>
      <c r="D6168">
        <v>-184.42599999999999</v>
      </c>
      <c r="E6168" t="s">
        <v>5350</v>
      </c>
      <c r="F6168" t="s">
        <v>5386</v>
      </c>
      <c r="G6168" s="4">
        <v>4</v>
      </c>
      <c r="H6168" t="s">
        <v>5624</v>
      </c>
    </row>
    <row r="6169" spans="1:8" x14ac:dyDescent="0.35">
      <c r="A6169" t="s">
        <v>4590</v>
      </c>
      <c r="B6169" t="s">
        <v>5347</v>
      </c>
      <c r="C6169">
        <v>5</v>
      </c>
      <c r="D6169">
        <v>-183.65700000000001</v>
      </c>
      <c r="E6169" t="s">
        <v>5348</v>
      </c>
      <c r="F6169" t="s">
        <v>5352</v>
      </c>
      <c r="G6169" s="4">
        <v>3</v>
      </c>
      <c r="H6169" t="s">
        <v>5625</v>
      </c>
    </row>
    <row r="6170" spans="1:8" x14ac:dyDescent="0.35">
      <c r="A6170" t="s">
        <v>4590</v>
      </c>
      <c r="B6170" t="s">
        <v>5347</v>
      </c>
      <c r="C6170">
        <v>5</v>
      </c>
      <c r="D6170">
        <v>-182.50799999999899</v>
      </c>
      <c r="E6170" t="s">
        <v>5359</v>
      </c>
      <c r="F6170" t="s">
        <v>5383</v>
      </c>
      <c r="G6170" s="4">
        <v>2</v>
      </c>
      <c r="H6170" t="s">
        <v>55</v>
      </c>
    </row>
    <row r="6171" spans="1:8" x14ac:dyDescent="0.35">
      <c r="A6171" t="s">
        <v>4590</v>
      </c>
      <c r="B6171" t="s">
        <v>5347</v>
      </c>
      <c r="C6171">
        <v>5</v>
      </c>
      <c r="D6171">
        <v>-174.69200000000001</v>
      </c>
      <c r="E6171" t="s">
        <v>5348</v>
      </c>
      <c r="F6171" t="s">
        <v>5352</v>
      </c>
      <c r="G6171" s="4">
        <v>3</v>
      </c>
      <c r="H6171" t="s">
        <v>5626</v>
      </c>
    </row>
    <row r="6172" spans="1:8" x14ac:dyDescent="0.35">
      <c r="A6172" t="s">
        <v>4590</v>
      </c>
      <c r="B6172" t="s">
        <v>5347</v>
      </c>
      <c r="C6172">
        <v>5</v>
      </c>
      <c r="D6172">
        <v>-173.31099999999901</v>
      </c>
      <c r="E6172" t="s">
        <v>5359</v>
      </c>
      <c r="F6172" t="s">
        <v>5369</v>
      </c>
      <c r="G6172" s="4">
        <v>1</v>
      </c>
      <c r="H6172" t="s">
        <v>5627</v>
      </c>
    </row>
    <row r="6173" spans="1:8" x14ac:dyDescent="0.35">
      <c r="A6173" t="s">
        <v>4590</v>
      </c>
      <c r="B6173" t="s">
        <v>5347</v>
      </c>
      <c r="C6173">
        <v>5</v>
      </c>
      <c r="D6173">
        <v>-172.65199999999999</v>
      </c>
      <c r="E6173" t="s">
        <v>5348</v>
      </c>
      <c r="F6173" t="s">
        <v>5366</v>
      </c>
      <c r="G6173" s="4">
        <v>2</v>
      </c>
      <c r="H6173" t="s">
        <v>55</v>
      </c>
    </row>
    <row r="6174" spans="1:8" x14ac:dyDescent="0.35">
      <c r="A6174" t="s">
        <v>4590</v>
      </c>
      <c r="B6174" t="s">
        <v>5347</v>
      </c>
      <c r="C6174">
        <v>5</v>
      </c>
      <c r="D6174">
        <v>-171.75700000000001</v>
      </c>
      <c r="E6174" t="s">
        <v>5350</v>
      </c>
      <c r="F6174" t="s">
        <v>5355</v>
      </c>
      <c r="G6174" s="4">
        <v>1</v>
      </c>
      <c r="H6174" t="s">
        <v>5628</v>
      </c>
    </row>
    <row r="6175" spans="1:8" x14ac:dyDescent="0.35">
      <c r="A6175" t="s">
        <v>4590</v>
      </c>
      <c r="B6175" t="s">
        <v>5347</v>
      </c>
      <c r="C6175">
        <v>5</v>
      </c>
      <c r="D6175">
        <v>-171.59299999999999</v>
      </c>
      <c r="E6175" t="s">
        <v>5348</v>
      </c>
      <c r="F6175" t="s">
        <v>5362</v>
      </c>
      <c r="G6175" s="4">
        <v>1</v>
      </c>
      <c r="H6175" t="s">
        <v>5629</v>
      </c>
    </row>
    <row r="6176" spans="1:8" x14ac:dyDescent="0.35">
      <c r="A6176" t="s">
        <v>4590</v>
      </c>
      <c r="B6176" t="s">
        <v>5347</v>
      </c>
      <c r="C6176">
        <v>5</v>
      </c>
      <c r="D6176">
        <v>-166.47399999999999</v>
      </c>
      <c r="E6176" t="s">
        <v>5350</v>
      </c>
      <c r="F6176" t="s">
        <v>5386</v>
      </c>
      <c r="G6176" s="4">
        <v>4</v>
      </c>
      <c r="H6176" t="s">
        <v>5630</v>
      </c>
    </row>
    <row r="6177" spans="1:8" x14ac:dyDescent="0.35">
      <c r="A6177" t="s">
        <v>4590</v>
      </c>
      <c r="B6177" t="s">
        <v>5347</v>
      </c>
      <c r="C6177">
        <v>5</v>
      </c>
      <c r="D6177">
        <v>-165.679</v>
      </c>
      <c r="E6177" t="s">
        <v>5350</v>
      </c>
      <c r="F6177" t="s">
        <v>5351</v>
      </c>
      <c r="G6177" s="4">
        <v>2</v>
      </c>
      <c r="H6177" t="s">
        <v>5631</v>
      </c>
    </row>
    <row r="6178" spans="1:8" x14ac:dyDescent="0.35">
      <c r="A6178" t="s">
        <v>4590</v>
      </c>
      <c r="B6178" t="s">
        <v>5347</v>
      </c>
      <c r="C6178">
        <v>5</v>
      </c>
      <c r="D6178">
        <v>-165.298</v>
      </c>
      <c r="E6178" t="s">
        <v>5348</v>
      </c>
      <c r="F6178" t="s">
        <v>5349</v>
      </c>
      <c r="G6178" s="4">
        <v>4</v>
      </c>
      <c r="H6178" t="s">
        <v>5632</v>
      </c>
    </row>
    <row r="6179" spans="1:8" x14ac:dyDescent="0.35">
      <c r="A6179" t="s">
        <v>4590</v>
      </c>
      <c r="B6179" t="s">
        <v>5347</v>
      </c>
      <c r="C6179">
        <v>5</v>
      </c>
      <c r="D6179">
        <v>-164.024</v>
      </c>
      <c r="E6179" t="s">
        <v>5359</v>
      </c>
      <c r="F6179" t="s">
        <v>5365</v>
      </c>
      <c r="G6179" s="4">
        <v>3</v>
      </c>
      <c r="H6179" t="s">
        <v>5633</v>
      </c>
    </row>
    <row r="6180" spans="1:8" x14ac:dyDescent="0.35">
      <c r="A6180" t="s">
        <v>4590</v>
      </c>
      <c r="B6180" t="s">
        <v>5347</v>
      </c>
      <c r="C6180">
        <v>5</v>
      </c>
      <c r="D6180">
        <v>-161.114</v>
      </c>
      <c r="E6180" t="s">
        <v>5359</v>
      </c>
      <c r="F6180" t="s">
        <v>5360</v>
      </c>
      <c r="G6180" s="4">
        <v>4</v>
      </c>
      <c r="H6180" t="s">
        <v>5634</v>
      </c>
    </row>
    <row r="6181" spans="1:8" x14ac:dyDescent="0.35">
      <c r="A6181" t="s">
        <v>4590</v>
      </c>
      <c r="B6181" t="s">
        <v>5347</v>
      </c>
      <c r="C6181">
        <v>5</v>
      </c>
      <c r="D6181">
        <v>-160.828</v>
      </c>
      <c r="E6181" t="s">
        <v>5350</v>
      </c>
      <c r="F6181" t="s">
        <v>5370</v>
      </c>
      <c r="G6181" s="4">
        <v>3</v>
      </c>
      <c r="H6181" t="s">
        <v>5635</v>
      </c>
    </row>
    <row r="6182" spans="1:8" x14ac:dyDescent="0.35">
      <c r="A6182" t="s">
        <v>4590</v>
      </c>
      <c r="B6182" t="s">
        <v>5347</v>
      </c>
      <c r="C6182">
        <v>5</v>
      </c>
      <c r="D6182">
        <v>-160.47200000000001</v>
      </c>
      <c r="E6182" t="s">
        <v>5348</v>
      </c>
      <c r="F6182" t="s">
        <v>5349</v>
      </c>
      <c r="G6182" s="4">
        <v>4</v>
      </c>
      <c r="H6182" t="s">
        <v>5636</v>
      </c>
    </row>
    <row r="6183" spans="1:8" x14ac:dyDescent="0.35">
      <c r="A6183" t="s">
        <v>4590</v>
      </c>
      <c r="B6183" t="s">
        <v>5347</v>
      </c>
      <c r="C6183">
        <v>5</v>
      </c>
      <c r="D6183">
        <v>-155.35</v>
      </c>
      <c r="E6183" t="s">
        <v>5359</v>
      </c>
      <c r="F6183" t="s">
        <v>5365</v>
      </c>
      <c r="G6183" s="4">
        <v>3</v>
      </c>
      <c r="H6183" t="s">
        <v>5637</v>
      </c>
    </row>
    <row r="6184" spans="1:8" x14ac:dyDescent="0.35">
      <c r="A6184" t="s">
        <v>4590</v>
      </c>
      <c r="B6184" t="s">
        <v>5347</v>
      </c>
      <c r="C6184">
        <v>5</v>
      </c>
      <c r="D6184">
        <v>-154.21</v>
      </c>
      <c r="E6184" t="s">
        <v>5350</v>
      </c>
      <c r="F6184" t="s">
        <v>5355</v>
      </c>
      <c r="G6184" s="4">
        <v>1</v>
      </c>
      <c r="H6184" t="s">
        <v>5638</v>
      </c>
    </row>
    <row r="6185" spans="1:8" x14ac:dyDescent="0.35">
      <c r="A6185" t="s">
        <v>4590</v>
      </c>
      <c r="B6185" t="s">
        <v>5347</v>
      </c>
      <c r="C6185">
        <v>5</v>
      </c>
      <c r="D6185">
        <v>-154.16299999999899</v>
      </c>
      <c r="E6185" t="s">
        <v>5350</v>
      </c>
      <c r="F6185" t="s">
        <v>5351</v>
      </c>
      <c r="G6185" s="4">
        <v>2</v>
      </c>
      <c r="H6185" t="s">
        <v>5639</v>
      </c>
    </row>
    <row r="6186" spans="1:8" x14ac:dyDescent="0.35">
      <c r="A6186" t="s">
        <v>4590</v>
      </c>
      <c r="B6186" t="s">
        <v>5347</v>
      </c>
      <c r="C6186">
        <v>5</v>
      </c>
      <c r="D6186">
        <v>-153.56700000000001</v>
      </c>
      <c r="E6186" t="s">
        <v>5348</v>
      </c>
      <c r="F6186" t="s">
        <v>5362</v>
      </c>
      <c r="G6186" s="4">
        <v>1</v>
      </c>
      <c r="H6186" t="s">
        <v>5640</v>
      </c>
    </row>
    <row r="6187" spans="1:8" x14ac:dyDescent="0.35">
      <c r="A6187" t="s">
        <v>4590</v>
      </c>
      <c r="B6187" t="s">
        <v>5347</v>
      </c>
      <c r="C6187">
        <v>5</v>
      </c>
      <c r="D6187">
        <v>-152.261</v>
      </c>
      <c r="E6187" t="s">
        <v>5359</v>
      </c>
      <c r="F6187" t="s">
        <v>5383</v>
      </c>
      <c r="G6187" s="4">
        <v>2</v>
      </c>
      <c r="H6187" t="s">
        <v>5641</v>
      </c>
    </row>
    <row r="6188" spans="1:8" x14ac:dyDescent="0.35">
      <c r="A6188" t="s">
        <v>4590</v>
      </c>
      <c r="B6188" t="s">
        <v>5347</v>
      </c>
      <c r="C6188">
        <v>5</v>
      </c>
      <c r="D6188">
        <v>-146.88200000000001</v>
      </c>
      <c r="E6188" t="s">
        <v>5348</v>
      </c>
      <c r="F6188" t="s">
        <v>5352</v>
      </c>
      <c r="G6188" s="4">
        <v>3</v>
      </c>
      <c r="H6188" t="s">
        <v>5642</v>
      </c>
    </row>
    <row r="6189" spans="1:8" x14ac:dyDescent="0.35">
      <c r="A6189" t="s">
        <v>4590</v>
      </c>
      <c r="B6189" t="s">
        <v>5347</v>
      </c>
      <c r="C6189">
        <v>5</v>
      </c>
      <c r="D6189">
        <v>-146.43199999999999</v>
      </c>
      <c r="E6189" t="s">
        <v>5350</v>
      </c>
      <c r="F6189" t="s">
        <v>5370</v>
      </c>
      <c r="G6189" s="4">
        <v>3</v>
      </c>
      <c r="H6189" t="s">
        <v>5643</v>
      </c>
    </row>
    <row r="6190" spans="1:8" x14ac:dyDescent="0.35">
      <c r="A6190" t="s">
        <v>4590</v>
      </c>
      <c r="B6190" t="s">
        <v>5347</v>
      </c>
      <c r="C6190">
        <v>5</v>
      </c>
      <c r="D6190">
        <v>-143.55199999999999</v>
      </c>
      <c r="E6190" t="s">
        <v>5348</v>
      </c>
      <c r="F6190" t="s">
        <v>5352</v>
      </c>
      <c r="G6190" s="4">
        <v>3</v>
      </c>
      <c r="H6190" t="s">
        <v>5644</v>
      </c>
    </row>
    <row r="6191" spans="1:8" x14ac:dyDescent="0.35">
      <c r="A6191" t="s">
        <v>4590</v>
      </c>
      <c r="B6191" t="s">
        <v>5347</v>
      </c>
      <c r="C6191">
        <v>5</v>
      </c>
      <c r="D6191">
        <v>-141.05799999999999</v>
      </c>
      <c r="E6191" t="s">
        <v>5348</v>
      </c>
      <c r="F6191" t="s">
        <v>5366</v>
      </c>
      <c r="G6191" s="4">
        <v>2</v>
      </c>
      <c r="H6191" t="s">
        <v>5645</v>
      </c>
    </row>
    <row r="6192" spans="1:8" x14ac:dyDescent="0.35">
      <c r="A6192" t="s">
        <v>4590</v>
      </c>
      <c r="B6192" t="s">
        <v>5347</v>
      </c>
      <c r="C6192">
        <v>5</v>
      </c>
      <c r="D6192">
        <v>-138.10299999999901</v>
      </c>
      <c r="E6192" t="s">
        <v>5359</v>
      </c>
      <c r="F6192" t="s">
        <v>5360</v>
      </c>
      <c r="G6192" s="4">
        <v>4</v>
      </c>
      <c r="H6192" t="s">
        <v>5646</v>
      </c>
    </row>
    <row r="6193" spans="1:8" x14ac:dyDescent="0.35">
      <c r="A6193" t="s">
        <v>4590</v>
      </c>
      <c r="B6193" t="s">
        <v>5347</v>
      </c>
      <c r="C6193">
        <v>5</v>
      </c>
      <c r="D6193">
        <v>-137.40199999999999</v>
      </c>
      <c r="E6193" t="s">
        <v>5348</v>
      </c>
      <c r="F6193" t="s">
        <v>5349</v>
      </c>
      <c r="G6193" s="4">
        <v>4</v>
      </c>
      <c r="H6193" t="s">
        <v>5647</v>
      </c>
    </row>
    <row r="6194" spans="1:8" x14ac:dyDescent="0.35">
      <c r="A6194" t="s">
        <v>4590</v>
      </c>
      <c r="B6194" t="s">
        <v>5347</v>
      </c>
      <c r="C6194">
        <v>5</v>
      </c>
      <c r="D6194">
        <v>-136.816</v>
      </c>
      <c r="E6194" t="s">
        <v>5350</v>
      </c>
      <c r="F6194" t="s">
        <v>5355</v>
      </c>
      <c r="G6194" s="4">
        <v>1</v>
      </c>
      <c r="H6194" t="s">
        <v>5648</v>
      </c>
    </row>
    <row r="6195" spans="1:8" x14ac:dyDescent="0.35">
      <c r="A6195" t="s">
        <v>4590</v>
      </c>
      <c r="B6195" t="s">
        <v>5347</v>
      </c>
      <c r="C6195">
        <v>5</v>
      </c>
      <c r="D6195">
        <v>-132.923</v>
      </c>
      <c r="E6195" t="s">
        <v>5348</v>
      </c>
      <c r="F6195" t="s">
        <v>5352</v>
      </c>
      <c r="G6195" s="4">
        <v>3</v>
      </c>
      <c r="H6195" t="s">
        <v>5649</v>
      </c>
    </row>
    <row r="6196" spans="1:8" x14ac:dyDescent="0.35">
      <c r="A6196" t="s">
        <v>4590</v>
      </c>
      <c r="B6196" t="s">
        <v>5347</v>
      </c>
      <c r="C6196">
        <v>5</v>
      </c>
      <c r="D6196">
        <v>-132.28100000000001</v>
      </c>
      <c r="E6196" t="s">
        <v>5350</v>
      </c>
      <c r="F6196" t="s">
        <v>5386</v>
      </c>
      <c r="G6196" s="4">
        <v>4</v>
      </c>
      <c r="H6196" t="s">
        <v>5650</v>
      </c>
    </row>
    <row r="6197" spans="1:8" x14ac:dyDescent="0.35">
      <c r="A6197" t="s">
        <v>4590</v>
      </c>
      <c r="B6197" t="s">
        <v>5347</v>
      </c>
      <c r="C6197">
        <v>5</v>
      </c>
      <c r="D6197">
        <v>-128.66499999999999</v>
      </c>
      <c r="E6197" t="s">
        <v>5348</v>
      </c>
      <c r="F6197" t="s">
        <v>5349</v>
      </c>
      <c r="G6197" s="4">
        <v>4</v>
      </c>
      <c r="H6197" t="s">
        <v>5651</v>
      </c>
    </row>
    <row r="6198" spans="1:8" x14ac:dyDescent="0.35">
      <c r="A6198" t="s">
        <v>4590</v>
      </c>
      <c r="B6198" t="s">
        <v>5347</v>
      </c>
      <c r="C6198">
        <v>5</v>
      </c>
      <c r="D6198">
        <v>-128.58000000000001</v>
      </c>
      <c r="E6198" t="s">
        <v>5350</v>
      </c>
      <c r="F6198" t="s">
        <v>5370</v>
      </c>
      <c r="G6198" s="4">
        <v>3</v>
      </c>
      <c r="H6198" t="s">
        <v>5652</v>
      </c>
    </row>
    <row r="6199" spans="1:8" x14ac:dyDescent="0.35">
      <c r="A6199" t="s">
        <v>4590</v>
      </c>
      <c r="B6199" t="s">
        <v>5347</v>
      </c>
      <c r="C6199">
        <v>5</v>
      </c>
      <c r="D6199">
        <v>-124.514</v>
      </c>
      <c r="E6199" t="s">
        <v>5348</v>
      </c>
      <c r="F6199" t="s">
        <v>5352</v>
      </c>
      <c r="G6199" s="4">
        <v>3</v>
      </c>
      <c r="H6199" t="s">
        <v>5653</v>
      </c>
    </row>
    <row r="6200" spans="1:8" x14ac:dyDescent="0.35">
      <c r="A6200" t="s">
        <v>4590</v>
      </c>
      <c r="B6200" t="s">
        <v>5347</v>
      </c>
      <c r="C6200">
        <v>5</v>
      </c>
      <c r="D6200">
        <v>-123.732</v>
      </c>
      <c r="E6200" t="s">
        <v>5348</v>
      </c>
      <c r="F6200" t="s">
        <v>5366</v>
      </c>
      <c r="G6200" s="4">
        <v>2</v>
      </c>
      <c r="H6200" t="s">
        <v>5654</v>
      </c>
    </row>
    <row r="6201" spans="1:8" x14ac:dyDescent="0.35">
      <c r="A6201" t="s">
        <v>4590</v>
      </c>
      <c r="B6201" t="s">
        <v>5347</v>
      </c>
      <c r="C6201">
        <v>5</v>
      </c>
      <c r="D6201">
        <v>-122.16200000000001</v>
      </c>
      <c r="E6201" t="s">
        <v>5348</v>
      </c>
      <c r="F6201" t="s">
        <v>5349</v>
      </c>
      <c r="G6201" s="4">
        <v>4</v>
      </c>
      <c r="H6201" t="s">
        <v>5655</v>
      </c>
    </row>
    <row r="6202" spans="1:8" x14ac:dyDescent="0.35">
      <c r="A6202" t="s">
        <v>4590</v>
      </c>
      <c r="B6202" t="s">
        <v>5347</v>
      </c>
      <c r="C6202">
        <v>5</v>
      </c>
      <c r="D6202">
        <v>-121.52500000000001</v>
      </c>
      <c r="E6202" t="s">
        <v>5350</v>
      </c>
      <c r="F6202" t="s">
        <v>5386</v>
      </c>
      <c r="G6202" s="4">
        <v>4</v>
      </c>
      <c r="H6202" t="s">
        <v>5656</v>
      </c>
    </row>
    <row r="6203" spans="1:8" x14ac:dyDescent="0.35">
      <c r="A6203" t="s">
        <v>4590</v>
      </c>
      <c r="B6203" t="s">
        <v>5347</v>
      </c>
      <c r="C6203">
        <v>5</v>
      </c>
      <c r="D6203">
        <v>-117.372999999999</v>
      </c>
      <c r="E6203" t="s">
        <v>5350</v>
      </c>
      <c r="F6203" t="s">
        <v>5351</v>
      </c>
      <c r="G6203" s="4">
        <v>2</v>
      </c>
      <c r="H6203" t="s">
        <v>5657</v>
      </c>
    </row>
    <row r="6204" spans="1:8" x14ac:dyDescent="0.35">
      <c r="A6204" t="s">
        <v>4590</v>
      </c>
      <c r="B6204" t="s">
        <v>5347</v>
      </c>
      <c r="C6204">
        <v>5</v>
      </c>
      <c r="D6204">
        <v>-110.544</v>
      </c>
      <c r="E6204" t="s">
        <v>5359</v>
      </c>
      <c r="F6204" t="s">
        <v>5383</v>
      </c>
      <c r="G6204" s="4">
        <v>2</v>
      </c>
      <c r="H6204" t="s">
        <v>5658</v>
      </c>
    </row>
    <row r="6205" spans="1:8" x14ac:dyDescent="0.35">
      <c r="A6205" t="s">
        <v>4590</v>
      </c>
      <c r="B6205" t="s">
        <v>5347</v>
      </c>
      <c r="C6205">
        <v>5</v>
      </c>
      <c r="D6205">
        <v>-110.502</v>
      </c>
      <c r="E6205" t="s">
        <v>5348</v>
      </c>
      <c r="F6205" t="s">
        <v>5362</v>
      </c>
      <c r="G6205" s="4">
        <v>1</v>
      </c>
      <c r="H6205" t="s">
        <v>5659</v>
      </c>
    </row>
    <row r="6206" spans="1:8" x14ac:dyDescent="0.35">
      <c r="A6206" t="s">
        <v>4590</v>
      </c>
      <c r="B6206" t="s">
        <v>5347</v>
      </c>
      <c r="C6206">
        <v>5</v>
      </c>
      <c r="D6206">
        <v>-109.735</v>
      </c>
      <c r="E6206" t="s">
        <v>5350</v>
      </c>
      <c r="F6206" t="s">
        <v>5370</v>
      </c>
      <c r="G6206" s="4">
        <v>3</v>
      </c>
      <c r="H6206" t="s">
        <v>5660</v>
      </c>
    </row>
    <row r="6207" spans="1:8" x14ac:dyDescent="0.35">
      <c r="A6207" t="s">
        <v>4590</v>
      </c>
      <c r="B6207" t="s">
        <v>5347</v>
      </c>
      <c r="C6207">
        <v>5</v>
      </c>
      <c r="D6207">
        <v>-105.79</v>
      </c>
      <c r="E6207" t="s">
        <v>5350</v>
      </c>
      <c r="F6207" t="s">
        <v>5351</v>
      </c>
      <c r="G6207" s="4">
        <v>2</v>
      </c>
      <c r="H6207" t="s">
        <v>5661</v>
      </c>
    </row>
    <row r="6208" spans="1:8" x14ac:dyDescent="0.35">
      <c r="A6208" t="s">
        <v>4590</v>
      </c>
      <c r="B6208" t="s">
        <v>5347</v>
      </c>
      <c r="C6208">
        <v>5</v>
      </c>
      <c r="D6208">
        <v>-104.184</v>
      </c>
      <c r="E6208" t="s">
        <v>5348</v>
      </c>
      <c r="F6208" t="s">
        <v>5349</v>
      </c>
      <c r="G6208" s="4">
        <v>4</v>
      </c>
      <c r="H6208" t="s">
        <v>5662</v>
      </c>
    </row>
    <row r="6209" spans="1:8" x14ac:dyDescent="0.35">
      <c r="A6209" t="s">
        <v>4590</v>
      </c>
      <c r="B6209" t="s">
        <v>5347</v>
      </c>
      <c r="C6209">
        <v>5</v>
      </c>
      <c r="D6209">
        <v>-99.951999999999998</v>
      </c>
      <c r="E6209" t="s">
        <v>5348</v>
      </c>
      <c r="F6209" t="s">
        <v>5362</v>
      </c>
      <c r="G6209" s="4">
        <v>1</v>
      </c>
      <c r="H6209" t="s">
        <v>5663</v>
      </c>
    </row>
    <row r="6210" spans="1:8" x14ac:dyDescent="0.35">
      <c r="A6210" t="s">
        <v>4590</v>
      </c>
      <c r="B6210" t="s">
        <v>5347</v>
      </c>
      <c r="C6210">
        <v>5</v>
      </c>
      <c r="D6210">
        <v>-99.477000000000004</v>
      </c>
      <c r="E6210" t="s">
        <v>5348</v>
      </c>
      <c r="F6210" t="s">
        <v>5366</v>
      </c>
      <c r="G6210" s="4">
        <v>2</v>
      </c>
      <c r="H6210" t="s">
        <v>5664</v>
      </c>
    </row>
    <row r="6211" spans="1:8" x14ac:dyDescent="0.35">
      <c r="A6211" t="s">
        <v>4590</v>
      </c>
      <c r="B6211" t="s">
        <v>5347</v>
      </c>
      <c r="C6211">
        <v>5</v>
      </c>
      <c r="D6211">
        <v>-99.331999999999994</v>
      </c>
      <c r="E6211" t="s">
        <v>5359</v>
      </c>
      <c r="F6211" t="s">
        <v>5365</v>
      </c>
      <c r="G6211" s="4">
        <v>3</v>
      </c>
      <c r="H6211" t="s">
        <v>5665</v>
      </c>
    </row>
    <row r="6212" spans="1:8" x14ac:dyDescent="0.35">
      <c r="A6212" t="s">
        <v>4590</v>
      </c>
      <c r="B6212" t="s">
        <v>5347</v>
      </c>
      <c r="C6212">
        <v>5</v>
      </c>
      <c r="D6212">
        <v>-94.206999999999994</v>
      </c>
      <c r="E6212" t="s">
        <v>5359</v>
      </c>
      <c r="F6212" t="s">
        <v>5360</v>
      </c>
      <c r="G6212" s="4">
        <v>4</v>
      </c>
      <c r="H6212" t="s">
        <v>5666</v>
      </c>
    </row>
    <row r="6213" spans="1:8" x14ac:dyDescent="0.35">
      <c r="A6213" t="s">
        <v>4590</v>
      </c>
      <c r="B6213" t="s">
        <v>5347</v>
      </c>
      <c r="C6213">
        <v>5</v>
      </c>
      <c r="D6213">
        <v>-91.542999999999907</v>
      </c>
      <c r="E6213" t="s">
        <v>5348</v>
      </c>
      <c r="F6213" t="s">
        <v>5352</v>
      </c>
      <c r="G6213" s="4">
        <v>3</v>
      </c>
      <c r="H6213" t="s">
        <v>5667</v>
      </c>
    </row>
    <row r="6214" spans="1:8" x14ac:dyDescent="0.35">
      <c r="A6214" t="s">
        <v>4590</v>
      </c>
      <c r="B6214" t="s">
        <v>5347</v>
      </c>
      <c r="C6214">
        <v>5</v>
      </c>
      <c r="D6214">
        <v>-91.236999999999995</v>
      </c>
      <c r="E6214" t="s">
        <v>5359</v>
      </c>
      <c r="F6214" t="s">
        <v>5360</v>
      </c>
      <c r="G6214" s="4">
        <v>4</v>
      </c>
      <c r="H6214" t="s">
        <v>5668</v>
      </c>
    </row>
    <row r="6215" spans="1:8" x14ac:dyDescent="0.35">
      <c r="A6215" t="s">
        <v>4590</v>
      </c>
      <c r="B6215" t="s">
        <v>5347</v>
      </c>
      <c r="C6215">
        <v>5</v>
      </c>
      <c r="D6215">
        <v>-89.150999999999996</v>
      </c>
      <c r="E6215" t="s">
        <v>5348</v>
      </c>
      <c r="F6215" t="s">
        <v>5362</v>
      </c>
      <c r="G6215" s="4">
        <v>1</v>
      </c>
      <c r="H6215" t="s">
        <v>5669</v>
      </c>
    </row>
    <row r="6216" spans="1:8" x14ac:dyDescent="0.35">
      <c r="A6216" t="s">
        <v>4590</v>
      </c>
      <c r="B6216" t="s">
        <v>5347</v>
      </c>
      <c r="C6216">
        <v>5</v>
      </c>
      <c r="D6216">
        <v>-88.911000000000001</v>
      </c>
      <c r="E6216" t="s">
        <v>5350</v>
      </c>
      <c r="F6216" t="s">
        <v>5386</v>
      </c>
      <c r="G6216" s="4">
        <v>4</v>
      </c>
      <c r="H6216" t="s">
        <v>5670</v>
      </c>
    </row>
    <row r="6217" spans="1:8" x14ac:dyDescent="0.35">
      <c r="A6217" t="s">
        <v>4590</v>
      </c>
      <c r="B6217" t="s">
        <v>5347</v>
      </c>
      <c r="C6217">
        <v>5</v>
      </c>
      <c r="D6217">
        <v>-87.561999999999998</v>
      </c>
      <c r="E6217" t="s">
        <v>5359</v>
      </c>
      <c r="F6217" t="s">
        <v>5383</v>
      </c>
      <c r="G6217" s="4">
        <v>2</v>
      </c>
      <c r="H6217" t="s">
        <v>55</v>
      </c>
    </row>
    <row r="6218" spans="1:8" x14ac:dyDescent="0.35">
      <c r="A6218" t="s">
        <v>4590</v>
      </c>
      <c r="B6218" t="s">
        <v>5347</v>
      </c>
      <c r="C6218">
        <v>5</v>
      </c>
      <c r="D6218">
        <v>-86.838999999999999</v>
      </c>
      <c r="E6218" t="s">
        <v>5348</v>
      </c>
      <c r="F6218" t="s">
        <v>5362</v>
      </c>
      <c r="G6218" s="4">
        <v>1</v>
      </c>
      <c r="H6218" t="s">
        <v>5671</v>
      </c>
    </row>
    <row r="6219" spans="1:8" x14ac:dyDescent="0.35">
      <c r="A6219" t="s">
        <v>4590</v>
      </c>
      <c r="B6219" t="s">
        <v>5347</v>
      </c>
      <c r="C6219">
        <v>5</v>
      </c>
      <c r="D6219">
        <v>-86.143999999999906</v>
      </c>
      <c r="E6219" t="s">
        <v>5359</v>
      </c>
      <c r="F6219" t="s">
        <v>5365</v>
      </c>
      <c r="G6219" s="4">
        <v>3</v>
      </c>
      <c r="H6219" t="s">
        <v>5672</v>
      </c>
    </row>
    <row r="6220" spans="1:8" x14ac:dyDescent="0.35">
      <c r="A6220" t="s">
        <v>4590</v>
      </c>
      <c r="B6220" t="s">
        <v>5347</v>
      </c>
      <c r="C6220">
        <v>5</v>
      </c>
      <c r="D6220">
        <v>-82.87</v>
      </c>
      <c r="E6220" t="s">
        <v>5350</v>
      </c>
      <c r="F6220" t="s">
        <v>5370</v>
      </c>
      <c r="G6220" s="4">
        <v>3</v>
      </c>
      <c r="H6220" t="s">
        <v>5673</v>
      </c>
    </row>
    <row r="6221" spans="1:8" x14ac:dyDescent="0.35">
      <c r="A6221" t="s">
        <v>4590</v>
      </c>
      <c r="B6221" t="s">
        <v>5347</v>
      </c>
      <c r="C6221">
        <v>5</v>
      </c>
      <c r="D6221">
        <v>-79.823999999999998</v>
      </c>
      <c r="E6221" t="s">
        <v>5348</v>
      </c>
      <c r="F6221" t="s">
        <v>5352</v>
      </c>
      <c r="G6221" s="4">
        <v>3</v>
      </c>
      <c r="H6221" t="s">
        <v>4064</v>
      </c>
    </row>
    <row r="6222" spans="1:8" x14ac:dyDescent="0.35">
      <c r="A6222" t="s">
        <v>4590</v>
      </c>
      <c r="B6222" t="s">
        <v>5347</v>
      </c>
      <c r="C6222">
        <v>5</v>
      </c>
      <c r="D6222">
        <v>-79.022999999999996</v>
      </c>
      <c r="E6222" t="s">
        <v>5350</v>
      </c>
      <c r="F6222" t="s">
        <v>5355</v>
      </c>
      <c r="G6222" s="4">
        <v>1</v>
      </c>
      <c r="H6222" t="s">
        <v>5674</v>
      </c>
    </row>
    <row r="6223" spans="1:8" x14ac:dyDescent="0.35">
      <c r="A6223" t="s">
        <v>4590</v>
      </c>
      <c r="B6223" t="s">
        <v>5347</v>
      </c>
      <c r="C6223">
        <v>5</v>
      </c>
      <c r="D6223">
        <v>-71.606999999999999</v>
      </c>
      <c r="E6223" t="s">
        <v>5350</v>
      </c>
      <c r="F6223" t="s">
        <v>5355</v>
      </c>
      <c r="G6223" s="4">
        <v>1</v>
      </c>
      <c r="H6223" t="s">
        <v>5675</v>
      </c>
    </row>
    <row r="6224" spans="1:8" x14ac:dyDescent="0.35">
      <c r="A6224" t="s">
        <v>4590</v>
      </c>
      <c r="B6224" t="s">
        <v>5347</v>
      </c>
      <c r="C6224">
        <v>5</v>
      </c>
      <c r="D6224">
        <v>-69.212000000000003</v>
      </c>
      <c r="E6224" t="s">
        <v>5350</v>
      </c>
      <c r="F6224" t="s">
        <v>5355</v>
      </c>
      <c r="G6224" s="4">
        <v>1</v>
      </c>
      <c r="H6224" t="s">
        <v>5676</v>
      </c>
    </row>
    <row r="6225" spans="1:8" x14ac:dyDescent="0.35">
      <c r="A6225" t="s">
        <v>4590</v>
      </c>
      <c r="B6225" t="s">
        <v>5347</v>
      </c>
      <c r="C6225">
        <v>5</v>
      </c>
      <c r="D6225">
        <v>-67.94</v>
      </c>
      <c r="E6225" t="s">
        <v>5359</v>
      </c>
      <c r="F6225" t="s">
        <v>5360</v>
      </c>
      <c r="G6225" s="4">
        <v>4</v>
      </c>
      <c r="H6225" t="s">
        <v>5677</v>
      </c>
    </row>
    <row r="6226" spans="1:8" x14ac:dyDescent="0.35">
      <c r="A6226" t="s">
        <v>4590</v>
      </c>
      <c r="B6226" t="s">
        <v>5347</v>
      </c>
      <c r="C6226">
        <v>5</v>
      </c>
      <c r="D6226">
        <v>-66.028999999999996</v>
      </c>
      <c r="E6226" t="s">
        <v>5348</v>
      </c>
      <c r="F6226" t="s">
        <v>5349</v>
      </c>
      <c r="G6226" s="4">
        <v>4</v>
      </c>
      <c r="H6226" t="s">
        <v>5678</v>
      </c>
    </row>
    <row r="6227" spans="1:8" x14ac:dyDescent="0.35">
      <c r="A6227" t="s">
        <v>4590</v>
      </c>
      <c r="B6227" t="s">
        <v>5347</v>
      </c>
      <c r="C6227">
        <v>5</v>
      </c>
      <c r="D6227">
        <v>-64.841999999999999</v>
      </c>
      <c r="E6227" t="s">
        <v>5350</v>
      </c>
      <c r="F6227" t="s">
        <v>5355</v>
      </c>
      <c r="G6227" s="4">
        <v>1</v>
      </c>
      <c r="H6227" t="s">
        <v>5679</v>
      </c>
    </row>
    <row r="6228" spans="1:8" x14ac:dyDescent="0.35">
      <c r="A6228" t="s">
        <v>4590</v>
      </c>
      <c r="B6228" t="s">
        <v>5347</v>
      </c>
      <c r="C6228">
        <v>5</v>
      </c>
      <c r="D6228">
        <v>-63.608999999999902</v>
      </c>
      <c r="E6228" t="s">
        <v>5348</v>
      </c>
      <c r="F6228" t="s">
        <v>5362</v>
      </c>
      <c r="G6228" s="4">
        <v>1</v>
      </c>
      <c r="H6228" t="s">
        <v>5680</v>
      </c>
    </row>
    <row r="6229" spans="1:8" x14ac:dyDescent="0.35">
      <c r="A6229" t="s">
        <v>4590</v>
      </c>
      <c r="B6229" t="s">
        <v>5347</v>
      </c>
      <c r="C6229">
        <v>5</v>
      </c>
      <c r="D6229">
        <v>-61.207999999999998</v>
      </c>
      <c r="E6229" t="s">
        <v>5348</v>
      </c>
      <c r="F6229" t="s">
        <v>5366</v>
      </c>
      <c r="G6229" s="4">
        <v>2</v>
      </c>
      <c r="H6229" t="s">
        <v>5681</v>
      </c>
    </row>
    <row r="6230" spans="1:8" x14ac:dyDescent="0.35">
      <c r="A6230" t="s">
        <v>4590</v>
      </c>
      <c r="B6230" t="s">
        <v>5347</v>
      </c>
      <c r="C6230">
        <v>5</v>
      </c>
      <c r="D6230">
        <v>-58.758000000000003</v>
      </c>
      <c r="E6230" t="s">
        <v>5350</v>
      </c>
      <c r="F6230" t="s">
        <v>5370</v>
      </c>
      <c r="G6230" s="4">
        <v>3</v>
      </c>
      <c r="H6230" t="s">
        <v>5682</v>
      </c>
    </row>
    <row r="6231" spans="1:8" x14ac:dyDescent="0.35">
      <c r="A6231" t="s">
        <v>4590</v>
      </c>
      <c r="B6231" t="s">
        <v>5347</v>
      </c>
      <c r="C6231">
        <v>5</v>
      </c>
      <c r="D6231">
        <v>-57.943999999999903</v>
      </c>
      <c r="E6231" t="s">
        <v>5348</v>
      </c>
      <c r="F6231" t="s">
        <v>5349</v>
      </c>
      <c r="G6231" s="4">
        <v>4</v>
      </c>
      <c r="H6231" t="s">
        <v>5683</v>
      </c>
    </row>
    <row r="6232" spans="1:8" x14ac:dyDescent="0.35">
      <c r="A6232" t="s">
        <v>4590</v>
      </c>
      <c r="B6232" t="s">
        <v>5347</v>
      </c>
      <c r="C6232">
        <v>5</v>
      </c>
      <c r="D6232">
        <v>-52.521000000000001</v>
      </c>
      <c r="E6232" t="s">
        <v>5348</v>
      </c>
      <c r="F6232" t="s">
        <v>5362</v>
      </c>
      <c r="G6232" s="4">
        <v>1</v>
      </c>
      <c r="H6232" t="s">
        <v>5684</v>
      </c>
    </row>
    <row r="6233" spans="1:8" x14ac:dyDescent="0.35">
      <c r="A6233" t="s">
        <v>4590</v>
      </c>
      <c r="B6233" t="s">
        <v>5347</v>
      </c>
      <c r="C6233">
        <v>5</v>
      </c>
      <c r="D6233">
        <v>-51.508999999999901</v>
      </c>
      <c r="E6233" t="s">
        <v>5359</v>
      </c>
      <c r="F6233" t="s">
        <v>5369</v>
      </c>
      <c r="G6233" s="4">
        <v>1</v>
      </c>
      <c r="H6233" t="s">
        <v>5685</v>
      </c>
    </row>
    <row r="6234" spans="1:8" x14ac:dyDescent="0.35">
      <c r="A6234" t="s">
        <v>4590</v>
      </c>
      <c r="B6234" t="s">
        <v>5347</v>
      </c>
      <c r="C6234">
        <v>5</v>
      </c>
      <c r="D6234">
        <v>-49.606000000000002</v>
      </c>
      <c r="E6234" t="s">
        <v>5350</v>
      </c>
      <c r="F6234" t="s">
        <v>5351</v>
      </c>
      <c r="G6234" s="4">
        <v>2</v>
      </c>
      <c r="H6234" t="s">
        <v>5686</v>
      </c>
    </row>
    <row r="6235" spans="1:8" x14ac:dyDescent="0.35">
      <c r="A6235" t="s">
        <v>4590</v>
      </c>
      <c r="B6235" t="s">
        <v>5347</v>
      </c>
      <c r="C6235">
        <v>5</v>
      </c>
      <c r="D6235">
        <v>-47.161999999999999</v>
      </c>
      <c r="E6235" t="s">
        <v>5359</v>
      </c>
      <c r="F6235" t="s">
        <v>5383</v>
      </c>
      <c r="G6235" s="4">
        <v>2</v>
      </c>
      <c r="H6235" t="s">
        <v>5687</v>
      </c>
    </row>
    <row r="6236" spans="1:8" x14ac:dyDescent="0.35">
      <c r="A6236" t="s">
        <v>4590</v>
      </c>
      <c r="B6236" t="s">
        <v>5347</v>
      </c>
      <c r="C6236">
        <v>5</v>
      </c>
      <c r="D6236">
        <v>-47.082000000000001</v>
      </c>
      <c r="E6236" t="s">
        <v>5350</v>
      </c>
      <c r="F6236" t="s">
        <v>5355</v>
      </c>
      <c r="G6236" s="4">
        <v>1</v>
      </c>
      <c r="H6236" t="s">
        <v>5688</v>
      </c>
    </row>
    <row r="6237" spans="1:8" x14ac:dyDescent="0.35">
      <c r="A6237" t="s">
        <v>4590</v>
      </c>
      <c r="B6237" t="s">
        <v>5347</v>
      </c>
      <c r="C6237">
        <v>5</v>
      </c>
      <c r="D6237">
        <v>-46.773000000000003</v>
      </c>
      <c r="E6237" t="s">
        <v>5359</v>
      </c>
      <c r="F6237" t="s">
        <v>5360</v>
      </c>
      <c r="G6237" s="4">
        <v>4</v>
      </c>
      <c r="H6237" t="s">
        <v>5689</v>
      </c>
    </row>
    <row r="6238" spans="1:8" x14ac:dyDescent="0.35">
      <c r="A6238" t="s">
        <v>4590</v>
      </c>
      <c r="B6238" t="s">
        <v>5347</v>
      </c>
      <c r="C6238">
        <v>5</v>
      </c>
      <c r="D6238">
        <v>-40.725999999999999</v>
      </c>
      <c r="E6238" t="s">
        <v>5359</v>
      </c>
      <c r="F6238" t="s">
        <v>5360</v>
      </c>
      <c r="G6238" s="4">
        <v>4</v>
      </c>
      <c r="H6238" t="s">
        <v>5690</v>
      </c>
    </row>
    <row r="6239" spans="1:8" x14ac:dyDescent="0.35">
      <c r="A6239" t="s">
        <v>4590</v>
      </c>
      <c r="B6239" t="s">
        <v>5347</v>
      </c>
      <c r="C6239">
        <v>5</v>
      </c>
      <c r="D6239">
        <v>-39.902000000000001</v>
      </c>
      <c r="E6239" t="s">
        <v>5350</v>
      </c>
      <c r="F6239" t="s">
        <v>5351</v>
      </c>
      <c r="G6239" s="4">
        <v>2</v>
      </c>
      <c r="H6239" t="s">
        <v>5691</v>
      </c>
    </row>
    <row r="6240" spans="1:8" x14ac:dyDescent="0.35">
      <c r="A6240" t="s">
        <v>4590</v>
      </c>
      <c r="B6240" t="s">
        <v>5347</v>
      </c>
      <c r="C6240">
        <v>5</v>
      </c>
      <c r="D6240">
        <v>-36.817</v>
      </c>
      <c r="E6240" t="s">
        <v>5348</v>
      </c>
      <c r="F6240" t="s">
        <v>5352</v>
      </c>
      <c r="G6240" s="4">
        <v>3</v>
      </c>
      <c r="H6240" t="s">
        <v>5692</v>
      </c>
    </row>
    <row r="6241" spans="1:8" x14ac:dyDescent="0.35">
      <c r="A6241" t="s">
        <v>4590</v>
      </c>
      <c r="B6241" t="s">
        <v>5347</v>
      </c>
      <c r="C6241">
        <v>5</v>
      </c>
      <c r="D6241">
        <v>-33.251999999999903</v>
      </c>
      <c r="E6241" t="s">
        <v>5350</v>
      </c>
      <c r="F6241" t="s">
        <v>5370</v>
      </c>
      <c r="G6241" s="4">
        <v>3</v>
      </c>
      <c r="H6241" t="s">
        <v>5693</v>
      </c>
    </row>
    <row r="6242" spans="1:8" x14ac:dyDescent="0.35">
      <c r="A6242" t="s">
        <v>4590</v>
      </c>
      <c r="B6242" t="s">
        <v>5347</v>
      </c>
      <c r="C6242">
        <v>5</v>
      </c>
      <c r="D6242">
        <v>-32.863</v>
      </c>
      <c r="E6242" t="s">
        <v>5348</v>
      </c>
      <c r="F6242" t="s">
        <v>5362</v>
      </c>
      <c r="G6242" s="4">
        <v>1</v>
      </c>
      <c r="H6242" t="s">
        <v>5694</v>
      </c>
    </row>
    <row r="6243" spans="1:8" x14ac:dyDescent="0.35">
      <c r="A6243" t="s">
        <v>4590</v>
      </c>
      <c r="B6243" t="s">
        <v>5347</v>
      </c>
      <c r="C6243">
        <v>5</v>
      </c>
      <c r="D6243">
        <v>-29.393999999999998</v>
      </c>
      <c r="E6243" t="s">
        <v>5348</v>
      </c>
      <c r="F6243" t="s">
        <v>5366</v>
      </c>
      <c r="G6243" s="4">
        <v>2</v>
      </c>
      <c r="H6243" t="s">
        <v>5695</v>
      </c>
    </row>
    <row r="6244" spans="1:8" x14ac:dyDescent="0.35">
      <c r="A6244" t="s">
        <v>4590</v>
      </c>
      <c r="B6244" t="s">
        <v>5347</v>
      </c>
      <c r="C6244">
        <v>5</v>
      </c>
      <c r="D6244">
        <v>-29.274999999999999</v>
      </c>
      <c r="E6244" t="s">
        <v>5348</v>
      </c>
      <c r="F6244" t="s">
        <v>5349</v>
      </c>
      <c r="G6244" s="4">
        <v>4</v>
      </c>
      <c r="H6244" t="s">
        <v>5696</v>
      </c>
    </row>
    <row r="6245" spans="1:8" x14ac:dyDescent="0.35">
      <c r="A6245" t="s">
        <v>4590</v>
      </c>
      <c r="B6245" t="s">
        <v>5347</v>
      </c>
      <c r="C6245">
        <v>5</v>
      </c>
      <c r="D6245">
        <v>-28.636999999999901</v>
      </c>
      <c r="E6245" t="s">
        <v>5359</v>
      </c>
      <c r="F6245" t="s">
        <v>5369</v>
      </c>
      <c r="G6245" s="4">
        <v>1</v>
      </c>
      <c r="H6245" t="s">
        <v>5697</v>
      </c>
    </row>
    <row r="6246" spans="1:8" x14ac:dyDescent="0.35">
      <c r="A6246" t="s">
        <v>4590</v>
      </c>
      <c r="B6246" t="s">
        <v>5347</v>
      </c>
      <c r="C6246">
        <v>5</v>
      </c>
      <c r="D6246">
        <v>-27.047999999999998</v>
      </c>
      <c r="E6246" t="s">
        <v>5348</v>
      </c>
      <c r="F6246" t="s">
        <v>5352</v>
      </c>
      <c r="G6246" s="4">
        <v>3</v>
      </c>
      <c r="H6246" t="s">
        <v>5698</v>
      </c>
    </row>
    <row r="6247" spans="1:8" x14ac:dyDescent="0.35">
      <c r="A6247" t="s">
        <v>4590</v>
      </c>
      <c r="B6247" t="s">
        <v>5347</v>
      </c>
      <c r="C6247">
        <v>5</v>
      </c>
      <c r="D6247">
        <v>-25.257999999999999</v>
      </c>
      <c r="E6247" t="s">
        <v>5350</v>
      </c>
      <c r="F6247" t="s">
        <v>5370</v>
      </c>
      <c r="G6247" s="4">
        <v>3</v>
      </c>
      <c r="H6247" t="s">
        <v>5699</v>
      </c>
    </row>
    <row r="6248" spans="1:8" x14ac:dyDescent="0.35">
      <c r="A6248" t="s">
        <v>4590</v>
      </c>
      <c r="B6248" t="s">
        <v>5347</v>
      </c>
      <c r="C6248">
        <v>5</v>
      </c>
      <c r="D6248">
        <v>-23.945999999999898</v>
      </c>
      <c r="E6248" t="s">
        <v>5350</v>
      </c>
      <c r="F6248" t="s">
        <v>5355</v>
      </c>
      <c r="G6248" s="4">
        <v>1</v>
      </c>
      <c r="H6248" t="s">
        <v>5700</v>
      </c>
    </row>
    <row r="6249" spans="1:8" x14ac:dyDescent="0.35">
      <c r="A6249" t="s">
        <v>4590</v>
      </c>
      <c r="B6249" t="s">
        <v>5347</v>
      </c>
      <c r="C6249">
        <v>5</v>
      </c>
      <c r="D6249">
        <v>-22.053000000000001</v>
      </c>
      <c r="E6249" t="s">
        <v>5350</v>
      </c>
      <c r="F6249" t="s">
        <v>5355</v>
      </c>
      <c r="G6249" s="4">
        <v>1</v>
      </c>
      <c r="H6249" t="s">
        <v>5701</v>
      </c>
    </row>
    <row r="6250" spans="1:8" x14ac:dyDescent="0.35">
      <c r="A6250" t="s">
        <v>4590</v>
      </c>
      <c r="B6250" t="s">
        <v>5347</v>
      </c>
      <c r="C6250">
        <v>5</v>
      </c>
      <c r="D6250">
        <v>-21.941999999999901</v>
      </c>
      <c r="E6250" t="s">
        <v>5348</v>
      </c>
      <c r="F6250" t="s">
        <v>5352</v>
      </c>
      <c r="G6250" s="4">
        <v>3</v>
      </c>
      <c r="H6250" t="s">
        <v>1569</v>
      </c>
    </row>
    <row r="6251" spans="1:8" x14ac:dyDescent="0.35">
      <c r="A6251" t="s">
        <v>4590</v>
      </c>
      <c r="B6251" t="s">
        <v>5347</v>
      </c>
      <c r="C6251">
        <v>5</v>
      </c>
      <c r="D6251">
        <v>-21.844999999999999</v>
      </c>
      <c r="E6251" t="s">
        <v>5348</v>
      </c>
      <c r="F6251" t="s">
        <v>5349</v>
      </c>
      <c r="G6251" s="4">
        <v>4</v>
      </c>
      <c r="H6251" t="s">
        <v>5702</v>
      </c>
    </row>
    <row r="6252" spans="1:8" x14ac:dyDescent="0.35">
      <c r="A6252" t="s">
        <v>4590</v>
      </c>
      <c r="B6252" t="s">
        <v>5347</v>
      </c>
      <c r="C6252">
        <v>5</v>
      </c>
      <c r="D6252">
        <v>-20.794</v>
      </c>
      <c r="E6252" t="s">
        <v>5359</v>
      </c>
      <c r="F6252" t="s">
        <v>5360</v>
      </c>
      <c r="G6252" s="4">
        <v>4</v>
      </c>
      <c r="H6252" t="s">
        <v>873</v>
      </c>
    </row>
    <row r="6253" spans="1:8" x14ac:dyDescent="0.35">
      <c r="A6253" t="s">
        <v>4590</v>
      </c>
      <c r="B6253" t="s">
        <v>5347</v>
      </c>
      <c r="C6253">
        <v>5</v>
      </c>
      <c r="D6253">
        <v>31.518999999999998</v>
      </c>
      <c r="E6253" t="s">
        <v>5348</v>
      </c>
      <c r="F6253" t="s">
        <v>5352</v>
      </c>
      <c r="G6253" s="4">
        <v>3</v>
      </c>
      <c r="H6253" t="s">
        <v>5703</v>
      </c>
    </row>
    <row r="6254" spans="1:8" x14ac:dyDescent="0.35">
      <c r="A6254" t="s">
        <v>4590</v>
      </c>
      <c r="B6254" t="s">
        <v>5347</v>
      </c>
      <c r="C6254">
        <v>5</v>
      </c>
      <c r="D6254">
        <v>32.415999999999997</v>
      </c>
      <c r="E6254" t="s">
        <v>5348</v>
      </c>
      <c r="F6254" t="s">
        <v>5349</v>
      </c>
      <c r="G6254" s="4">
        <v>4</v>
      </c>
      <c r="H6254" t="s">
        <v>5704</v>
      </c>
    </row>
    <row r="6255" spans="1:8" x14ac:dyDescent="0.35">
      <c r="A6255" t="s">
        <v>4590</v>
      </c>
      <c r="B6255" t="s">
        <v>5347</v>
      </c>
      <c r="C6255">
        <v>5</v>
      </c>
      <c r="D6255">
        <v>37.375</v>
      </c>
      <c r="E6255" t="s">
        <v>5348</v>
      </c>
      <c r="F6255" t="s">
        <v>5352</v>
      </c>
      <c r="G6255" s="4">
        <v>3</v>
      </c>
      <c r="H6255" t="s">
        <v>415</v>
      </c>
    </row>
    <row r="6256" spans="1:8" x14ac:dyDescent="0.35">
      <c r="A6256" t="s">
        <v>4590</v>
      </c>
      <c r="B6256" t="s">
        <v>5347</v>
      </c>
      <c r="C6256">
        <v>5</v>
      </c>
      <c r="D6256">
        <v>53.926000000000002</v>
      </c>
      <c r="E6256" t="s">
        <v>5350</v>
      </c>
      <c r="F6256" t="s">
        <v>5355</v>
      </c>
      <c r="G6256" s="4">
        <v>1</v>
      </c>
      <c r="H6256" t="s">
        <v>5705</v>
      </c>
    </row>
    <row r="6257" spans="1:8" x14ac:dyDescent="0.35">
      <c r="A6257" t="s">
        <v>4590</v>
      </c>
      <c r="B6257" t="s">
        <v>5347</v>
      </c>
      <c r="C6257">
        <v>5</v>
      </c>
      <c r="D6257">
        <v>54.537999999999997</v>
      </c>
      <c r="E6257" t="s">
        <v>5348</v>
      </c>
      <c r="F6257" t="s">
        <v>5352</v>
      </c>
      <c r="G6257" s="4">
        <v>3</v>
      </c>
      <c r="H6257" t="s">
        <v>5706</v>
      </c>
    </row>
    <row r="6258" spans="1:8" x14ac:dyDescent="0.35">
      <c r="A6258" t="s">
        <v>4590</v>
      </c>
      <c r="B6258" t="s">
        <v>5347</v>
      </c>
      <c r="C6258">
        <v>5</v>
      </c>
      <c r="D6258">
        <v>60.173999999999999</v>
      </c>
      <c r="E6258" t="s">
        <v>5350</v>
      </c>
      <c r="F6258" t="s">
        <v>5355</v>
      </c>
      <c r="G6258" s="4">
        <v>1</v>
      </c>
      <c r="H6258" t="s">
        <v>5707</v>
      </c>
    </row>
    <row r="6259" spans="1:8" x14ac:dyDescent="0.35">
      <c r="A6259" t="s">
        <v>4590</v>
      </c>
      <c r="B6259" t="s">
        <v>5347</v>
      </c>
      <c r="C6259">
        <v>5</v>
      </c>
      <c r="D6259">
        <v>69.775999999999996</v>
      </c>
      <c r="E6259" t="s">
        <v>5359</v>
      </c>
      <c r="F6259" t="s">
        <v>5365</v>
      </c>
      <c r="G6259" s="4">
        <v>3</v>
      </c>
      <c r="H6259" t="s">
        <v>5708</v>
      </c>
    </row>
    <row r="6260" spans="1:8" x14ac:dyDescent="0.35">
      <c r="A6260" t="s">
        <v>4590</v>
      </c>
      <c r="B6260" t="s">
        <v>5347</v>
      </c>
      <c r="C6260">
        <v>5</v>
      </c>
      <c r="D6260">
        <v>75.673999999999893</v>
      </c>
      <c r="E6260" t="s">
        <v>5350</v>
      </c>
      <c r="F6260" t="s">
        <v>5351</v>
      </c>
      <c r="G6260" s="4">
        <v>2</v>
      </c>
      <c r="H6260" t="s">
        <v>5709</v>
      </c>
    </row>
    <row r="6261" spans="1:8" x14ac:dyDescent="0.35">
      <c r="A6261" t="s">
        <v>4590</v>
      </c>
      <c r="B6261" t="s">
        <v>5347</v>
      </c>
      <c r="C6261">
        <v>5</v>
      </c>
      <c r="D6261">
        <v>77.673000000000002</v>
      </c>
      <c r="E6261" t="s">
        <v>5359</v>
      </c>
      <c r="F6261" t="s">
        <v>5360</v>
      </c>
      <c r="G6261" s="4">
        <v>4</v>
      </c>
      <c r="H6261" t="s">
        <v>5710</v>
      </c>
    </row>
    <row r="6262" spans="1:8" x14ac:dyDescent="0.35">
      <c r="A6262" t="s">
        <v>4590</v>
      </c>
      <c r="B6262" t="s">
        <v>5347</v>
      </c>
      <c r="C6262">
        <v>5</v>
      </c>
      <c r="D6262">
        <v>82.701999999999998</v>
      </c>
      <c r="E6262" t="s">
        <v>5350</v>
      </c>
      <c r="F6262" t="s">
        <v>5355</v>
      </c>
      <c r="G6262" s="4">
        <v>1</v>
      </c>
      <c r="H6262" t="s">
        <v>5711</v>
      </c>
    </row>
    <row r="6263" spans="1:8" x14ac:dyDescent="0.35">
      <c r="A6263" t="s">
        <v>4590</v>
      </c>
      <c r="B6263" t="s">
        <v>5347</v>
      </c>
      <c r="C6263">
        <v>5</v>
      </c>
      <c r="D6263">
        <v>85.009</v>
      </c>
      <c r="E6263" t="s">
        <v>5359</v>
      </c>
      <c r="F6263" t="s">
        <v>5360</v>
      </c>
      <c r="G6263" s="4">
        <v>4</v>
      </c>
      <c r="H6263" t="s">
        <v>5712</v>
      </c>
    </row>
    <row r="6264" spans="1:8" x14ac:dyDescent="0.35">
      <c r="A6264" t="s">
        <v>4590</v>
      </c>
      <c r="B6264" t="s">
        <v>5347</v>
      </c>
      <c r="C6264">
        <v>5</v>
      </c>
      <c r="D6264">
        <v>88.022999999999996</v>
      </c>
      <c r="E6264" t="s">
        <v>5348</v>
      </c>
      <c r="F6264" t="s">
        <v>5362</v>
      </c>
      <c r="G6264" s="4">
        <v>1</v>
      </c>
      <c r="H6264" t="s">
        <v>5713</v>
      </c>
    </row>
    <row r="6265" spans="1:8" x14ac:dyDescent="0.35">
      <c r="A6265" t="s">
        <v>4590</v>
      </c>
      <c r="B6265" t="s">
        <v>5347</v>
      </c>
      <c r="C6265">
        <v>5</v>
      </c>
      <c r="D6265">
        <v>88.507999999999996</v>
      </c>
      <c r="E6265" t="s">
        <v>5350</v>
      </c>
      <c r="F6265" t="s">
        <v>5386</v>
      </c>
      <c r="G6265" s="4">
        <v>4</v>
      </c>
      <c r="H6265" t="s">
        <v>2314</v>
      </c>
    </row>
    <row r="6266" spans="1:8" x14ac:dyDescent="0.35">
      <c r="A6266" t="s">
        <v>4590</v>
      </c>
      <c r="B6266" t="s">
        <v>5347</v>
      </c>
      <c r="C6266">
        <v>5</v>
      </c>
      <c r="D6266">
        <v>88.932000000000002</v>
      </c>
      <c r="E6266" t="s">
        <v>5350</v>
      </c>
      <c r="F6266" t="s">
        <v>5370</v>
      </c>
      <c r="G6266" s="4">
        <v>3</v>
      </c>
      <c r="H6266" t="s">
        <v>5714</v>
      </c>
    </row>
    <row r="6267" spans="1:8" x14ac:dyDescent="0.35">
      <c r="A6267" t="s">
        <v>4590</v>
      </c>
      <c r="B6267" t="s">
        <v>5347</v>
      </c>
      <c r="C6267">
        <v>5</v>
      </c>
      <c r="D6267">
        <v>103.10599999999999</v>
      </c>
      <c r="E6267" t="s">
        <v>5350</v>
      </c>
      <c r="F6267" t="s">
        <v>5351</v>
      </c>
      <c r="G6267" s="4">
        <v>2</v>
      </c>
      <c r="H6267" t="s">
        <v>5715</v>
      </c>
    </row>
    <row r="6268" spans="1:8" x14ac:dyDescent="0.35">
      <c r="A6268" t="s">
        <v>4590</v>
      </c>
      <c r="B6268" t="s">
        <v>5347</v>
      </c>
      <c r="C6268">
        <v>5</v>
      </c>
      <c r="D6268">
        <v>108.643999999999</v>
      </c>
      <c r="E6268" t="s">
        <v>5350</v>
      </c>
      <c r="F6268" t="s">
        <v>5370</v>
      </c>
      <c r="G6268" s="4">
        <v>3</v>
      </c>
      <c r="H6268" t="s">
        <v>5716</v>
      </c>
    </row>
    <row r="6269" spans="1:8" x14ac:dyDescent="0.35">
      <c r="A6269" t="s">
        <v>4590</v>
      </c>
      <c r="B6269" t="s">
        <v>5347</v>
      </c>
      <c r="C6269">
        <v>5</v>
      </c>
      <c r="D6269">
        <v>111.87799999999901</v>
      </c>
      <c r="E6269" t="s">
        <v>5350</v>
      </c>
      <c r="F6269" t="s">
        <v>5355</v>
      </c>
      <c r="G6269" s="4">
        <v>1</v>
      </c>
      <c r="H6269" t="s">
        <v>5717</v>
      </c>
    </row>
    <row r="6270" spans="1:8" x14ac:dyDescent="0.35">
      <c r="A6270" t="s">
        <v>4590</v>
      </c>
      <c r="B6270" t="s">
        <v>5347</v>
      </c>
      <c r="C6270">
        <v>5</v>
      </c>
      <c r="D6270">
        <v>117.72399999999899</v>
      </c>
      <c r="E6270" t="s">
        <v>5359</v>
      </c>
      <c r="F6270" t="s">
        <v>5383</v>
      </c>
      <c r="G6270" s="4">
        <v>2</v>
      </c>
      <c r="H6270" t="s">
        <v>5718</v>
      </c>
    </row>
    <row r="6271" spans="1:8" x14ac:dyDescent="0.35">
      <c r="A6271" t="s">
        <v>4590</v>
      </c>
      <c r="B6271" t="s">
        <v>5347</v>
      </c>
      <c r="C6271">
        <v>5</v>
      </c>
      <c r="D6271">
        <v>122.39</v>
      </c>
      <c r="E6271" t="s">
        <v>5350</v>
      </c>
      <c r="F6271" t="s">
        <v>5355</v>
      </c>
      <c r="G6271" s="4">
        <v>1</v>
      </c>
      <c r="H6271" t="s">
        <v>5719</v>
      </c>
    </row>
    <row r="6272" spans="1:8" x14ac:dyDescent="0.35">
      <c r="A6272" t="s">
        <v>4590</v>
      </c>
      <c r="B6272" t="s">
        <v>5347</v>
      </c>
      <c r="C6272">
        <v>5</v>
      </c>
      <c r="D6272">
        <v>129.465</v>
      </c>
      <c r="E6272" t="s">
        <v>5359</v>
      </c>
      <c r="F6272" t="s">
        <v>5369</v>
      </c>
      <c r="G6272" s="4">
        <v>1</v>
      </c>
      <c r="H6272" t="s">
        <v>5720</v>
      </c>
    </row>
    <row r="6273" spans="1:8" x14ac:dyDescent="0.35">
      <c r="A6273" t="s">
        <v>4590</v>
      </c>
      <c r="B6273" t="s">
        <v>5347</v>
      </c>
      <c r="C6273">
        <v>5</v>
      </c>
      <c r="D6273">
        <v>132.64400000000001</v>
      </c>
      <c r="E6273" t="s">
        <v>5359</v>
      </c>
      <c r="F6273" t="s">
        <v>5383</v>
      </c>
      <c r="G6273" s="4">
        <v>2</v>
      </c>
      <c r="H6273" t="s">
        <v>5721</v>
      </c>
    </row>
    <row r="6274" spans="1:8" x14ac:dyDescent="0.35">
      <c r="A6274" t="s">
        <v>4590</v>
      </c>
      <c r="B6274" t="s">
        <v>5347</v>
      </c>
      <c r="C6274">
        <v>5</v>
      </c>
      <c r="D6274">
        <v>136.74</v>
      </c>
      <c r="E6274" t="s">
        <v>5350</v>
      </c>
      <c r="F6274" t="s">
        <v>5370</v>
      </c>
      <c r="G6274" s="4">
        <v>3</v>
      </c>
      <c r="H6274" t="s">
        <v>5722</v>
      </c>
    </row>
    <row r="6275" spans="1:8" x14ac:dyDescent="0.35">
      <c r="A6275" t="s">
        <v>4590</v>
      </c>
      <c r="B6275" t="s">
        <v>5347</v>
      </c>
      <c r="C6275">
        <v>5</v>
      </c>
      <c r="D6275">
        <v>155.72899999999899</v>
      </c>
      <c r="E6275" t="s">
        <v>5359</v>
      </c>
      <c r="F6275" t="s">
        <v>5360</v>
      </c>
      <c r="G6275" s="4">
        <v>4</v>
      </c>
      <c r="H6275" t="s">
        <v>5723</v>
      </c>
    </row>
    <row r="6276" spans="1:8" x14ac:dyDescent="0.35">
      <c r="A6276" t="s">
        <v>4590</v>
      </c>
      <c r="B6276" t="s">
        <v>5347</v>
      </c>
      <c r="C6276">
        <v>5</v>
      </c>
      <c r="D6276">
        <v>162.07299999999901</v>
      </c>
      <c r="E6276" t="s">
        <v>5359</v>
      </c>
      <c r="F6276" t="s">
        <v>5360</v>
      </c>
      <c r="G6276" s="4">
        <v>4</v>
      </c>
      <c r="H6276" t="s">
        <v>5724</v>
      </c>
    </row>
    <row r="6277" spans="1:8" x14ac:dyDescent="0.35">
      <c r="A6277" t="s">
        <v>4590</v>
      </c>
      <c r="B6277" t="s">
        <v>5347</v>
      </c>
      <c r="C6277">
        <v>5</v>
      </c>
      <c r="D6277">
        <v>173.94799999999901</v>
      </c>
      <c r="E6277" t="s">
        <v>5359</v>
      </c>
      <c r="F6277" t="s">
        <v>5383</v>
      </c>
      <c r="G6277" s="4">
        <v>2</v>
      </c>
      <c r="H6277" t="s">
        <v>5725</v>
      </c>
    </row>
    <row r="6278" spans="1:8" x14ac:dyDescent="0.35">
      <c r="A6278" t="s">
        <v>4590</v>
      </c>
      <c r="B6278" t="s">
        <v>5347</v>
      </c>
      <c r="C6278">
        <v>5</v>
      </c>
      <c r="D6278">
        <v>179.57299999999901</v>
      </c>
      <c r="E6278" t="s">
        <v>5350</v>
      </c>
      <c r="F6278" t="s">
        <v>5386</v>
      </c>
      <c r="G6278" s="4">
        <v>4</v>
      </c>
      <c r="H6278" t="s">
        <v>5726</v>
      </c>
    </row>
    <row r="6279" spans="1:8" x14ac:dyDescent="0.35">
      <c r="A6279" t="s">
        <v>4590</v>
      </c>
      <c r="B6279" t="s">
        <v>5347</v>
      </c>
      <c r="C6279">
        <v>5</v>
      </c>
      <c r="D6279">
        <v>180.654</v>
      </c>
      <c r="E6279" t="s">
        <v>5350</v>
      </c>
      <c r="F6279" t="s">
        <v>5355</v>
      </c>
      <c r="G6279" s="4">
        <v>1</v>
      </c>
      <c r="H6279" t="s">
        <v>5727</v>
      </c>
    </row>
    <row r="6280" spans="1:8" x14ac:dyDescent="0.35">
      <c r="A6280" t="s">
        <v>4590</v>
      </c>
      <c r="B6280" t="s">
        <v>5347</v>
      </c>
      <c r="C6280">
        <v>5</v>
      </c>
      <c r="D6280">
        <v>184.43199999999999</v>
      </c>
      <c r="E6280" t="s">
        <v>5359</v>
      </c>
      <c r="F6280" t="s">
        <v>5365</v>
      </c>
      <c r="G6280" s="4">
        <v>3</v>
      </c>
      <c r="H6280" t="s">
        <v>422</v>
      </c>
    </row>
    <row r="6281" spans="1:8" x14ac:dyDescent="0.35">
      <c r="A6281" t="s">
        <v>4590</v>
      </c>
      <c r="B6281" t="s">
        <v>5347</v>
      </c>
      <c r="C6281">
        <v>5</v>
      </c>
      <c r="D6281">
        <v>187.41800000000001</v>
      </c>
      <c r="E6281" t="s">
        <v>5350</v>
      </c>
      <c r="F6281" t="s">
        <v>5351</v>
      </c>
      <c r="G6281" s="4">
        <v>2</v>
      </c>
      <c r="H6281" t="s">
        <v>5728</v>
      </c>
    </row>
    <row r="6282" spans="1:8" x14ac:dyDescent="0.35">
      <c r="A6282" t="s">
        <v>4590</v>
      </c>
      <c r="B6282" t="s">
        <v>5347</v>
      </c>
      <c r="C6282">
        <v>5</v>
      </c>
      <c r="D6282">
        <v>192.673</v>
      </c>
      <c r="E6282" t="s">
        <v>5359</v>
      </c>
      <c r="F6282" t="s">
        <v>5360</v>
      </c>
      <c r="G6282" s="4">
        <v>4</v>
      </c>
      <c r="H6282" t="s">
        <v>5729</v>
      </c>
    </row>
    <row r="6283" spans="1:8" x14ac:dyDescent="0.35">
      <c r="A6283" t="s">
        <v>4590</v>
      </c>
      <c r="B6283" t="s">
        <v>5347</v>
      </c>
      <c r="C6283">
        <v>5</v>
      </c>
      <c r="D6283">
        <v>193.13200000000001</v>
      </c>
      <c r="E6283" t="s">
        <v>5350</v>
      </c>
      <c r="F6283" t="s">
        <v>5370</v>
      </c>
      <c r="G6283" s="4">
        <v>3</v>
      </c>
      <c r="H6283" t="s">
        <v>5730</v>
      </c>
    </row>
    <row r="6284" spans="1:8" x14ac:dyDescent="0.35">
      <c r="A6284" t="s">
        <v>4590</v>
      </c>
      <c r="B6284" t="s">
        <v>5347</v>
      </c>
      <c r="C6284">
        <v>5</v>
      </c>
      <c r="D6284">
        <v>194.13399999999999</v>
      </c>
      <c r="E6284" t="s">
        <v>5350</v>
      </c>
      <c r="F6284" t="s">
        <v>5355</v>
      </c>
      <c r="G6284" s="4">
        <v>1</v>
      </c>
      <c r="H6284" t="s">
        <v>5731</v>
      </c>
    </row>
    <row r="6285" spans="1:8" x14ac:dyDescent="0.35">
      <c r="A6285" t="s">
        <v>4590</v>
      </c>
      <c r="B6285" t="s">
        <v>5347</v>
      </c>
      <c r="C6285">
        <v>5</v>
      </c>
      <c r="D6285">
        <v>198.018</v>
      </c>
      <c r="E6285" t="s">
        <v>5350</v>
      </c>
      <c r="F6285" t="s">
        <v>5351</v>
      </c>
      <c r="G6285" s="4">
        <v>2</v>
      </c>
      <c r="H6285" t="s">
        <v>5732</v>
      </c>
    </row>
    <row r="6286" spans="1:8" x14ac:dyDescent="0.35">
      <c r="A6286" t="s">
        <v>4590</v>
      </c>
      <c r="B6286" t="s">
        <v>5347</v>
      </c>
      <c r="C6286">
        <v>5</v>
      </c>
      <c r="D6286">
        <v>207.09799999999899</v>
      </c>
      <c r="E6286" t="s">
        <v>5350</v>
      </c>
      <c r="F6286" t="s">
        <v>5351</v>
      </c>
      <c r="G6286" s="4">
        <v>2</v>
      </c>
      <c r="H6286" t="s">
        <v>5733</v>
      </c>
    </row>
    <row r="6287" spans="1:8" x14ac:dyDescent="0.35">
      <c r="A6287" t="s">
        <v>4590</v>
      </c>
      <c r="B6287" t="s">
        <v>5347</v>
      </c>
      <c r="C6287">
        <v>5</v>
      </c>
      <c r="D6287">
        <v>209.30799999999999</v>
      </c>
      <c r="E6287" t="s">
        <v>5359</v>
      </c>
      <c r="F6287" t="s">
        <v>5383</v>
      </c>
      <c r="G6287" s="4">
        <v>2</v>
      </c>
      <c r="H6287" t="s">
        <v>5734</v>
      </c>
    </row>
    <row r="6288" spans="1:8" x14ac:dyDescent="0.35">
      <c r="A6288" t="s">
        <v>4590</v>
      </c>
      <c r="B6288" t="s">
        <v>5347</v>
      </c>
      <c r="C6288">
        <v>5</v>
      </c>
      <c r="D6288">
        <v>217.65199999999999</v>
      </c>
      <c r="E6288" t="s">
        <v>5359</v>
      </c>
      <c r="F6288" t="s">
        <v>5383</v>
      </c>
      <c r="G6288" s="4">
        <v>2</v>
      </c>
      <c r="H6288" t="s">
        <v>5735</v>
      </c>
    </row>
    <row r="6289" spans="1:8" x14ac:dyDescent="0.35">
      <c r="A6289" t="s">
        <v>4590</v>
      </c>
      <c r="B6289" t="s">
        <v>5347</v>
      </c>
      <c r="C6289">
        <v>5</v>
      </c>
      <c r="D6289">
        <v>231.66499999999999</v>
      </c>
      <c r="E6289" t="s">
        <v>5359</v>
      </c>
      <c r="F6289" t="s">
        <v>5360</v>
      </c>
      <c r="G6289" s="4">
        <v>4</v>
      </c>
      <c r="H6289" t="s">
        <v>5736</v>
      </c>
    </row>
    <row r="6290" spans="1:8" x14ac:dyDescent="0.35">
      <c r="A6290" t="s">
        <v>4590</v>
      </c>
      <c r="B6290" t="s">
        <v>5347</v>
      </c>
      <c r="C6290">
        <v>5</v>
      </c>
      <c r="D6290">
        <v>241.25599999999901</v>
      </c>
      <c r="E6290" t="s">
        <v>5359</v>
      </c>
      <c r="F6290" t="s">
        <v>5365</v>
      </c>
      <c r="G6290" s="4">
        <v>3</v>
      </c>
      <c r="H6290" t="s">
        <v>5737</v>
      </c>
    </row>
    <row r="6291" spans="1:8" x14ac:dyDescent="0.35">
      <c r="A6291" t="s">
        <v>4590</v>
      </c>
      <c r="B6291" t="s">
        <v>5347</v>
      </c>
      <c r="C6291">
        <v>6</v>
      </c>
      <c r="D6291">
        <v>-376.12699999999899</v>
      </c>
      <c r="E6291" t="s">
        <v>5359</v>
      </c>
      <c r="F6291" t="s">
        <v>5360</v>
      </c>
      <c r="G6291" s="4">
        <v>4</v>
      </c>
      <c r="H6291" t="s">
        <v>5738</v>
      </c>
    </row>
    <row r="6292" spans="1:8" x14ac:dyDescent="0.35">
      <c r="A6292" t="s">
        <v>4590</v>
      </c>
      <c r="B6292" t="s">
        <v>5347</v>
      </c>
      <c r="C6292">
        <v>6</v>
      </c>
      <c r="D6292">
        <v>-375.65899999999999</v>
      </c>
      <c r="E6292" t="s">
        <v>5348</v>
      </c>
      <c r="F6292" t="s">
        <v>5349</v>
      </c>
      <c r="G6292" s="4">
        <v>4</v>
      </c>
      <c r="H6292" t="s">
        <v>2973</v>
      </c>
    </row>
    <row r="6293" spans="1:8" x14ac:dyDescent="0.35">
      <c r="A6293" t="s">
        <v>4590</v>
      </c>
      <c r="B6293" t="s">
        <v>5347</v>
      </c>
      <c r="C6293">
        <v>6</v>
      </c>
      <c r="D6293">
        <v>-371.611999999999</v>
      </c>
      <c r="E6293" t="s">
        <v>5348</v>
      </c>
      <c r="F6293" t="s">
        <v>5352</v>
      </c>
      <c r="G6293" s="4">
        <v>3</v>
      </c>
      <c r="H6293" t="s">
        <v>5739</v>
      </c>
    </row>
    <row r="6294" spans="1:8" x14ac:dyDescent="0.35">
      <c r="A6294" t="s">
        <v>4590</v>
      </c>
      <c r="B6294" t="s">
        <v>5347</v>
      </c>
      <c r="C6294">
        <v>6</v>
      </c>
      <c r="D6294">
        <v>-370.82199999999898</v>
      </c>
      <c r="E6294" t="s">
        <v>5350</v>
      </c>
      <c r="F6294" t="s">
        <v>5370</v>
      </c>
      <c r="G6294" s="4">
        <v>3</v>
      </c>
      <c r="H6294" t="s">
        <v>5740</v>
      </c>
    </row>
    <row r="6295" spans="1:8" x14ac:dyDescent="0.35">
      <c r="A6295" t="s">
        <v>4590</v>
      </c>
      <c r="B6295" t="s">
        <v>5347</v>
      </c>
      <c r="C6295">
        <v>6</v>
      </c>
      <c r="D6295">
        <v>-369.077</v>
      </c>
      <c r="E6295" t="s">
        <v>5359</v>
      </c>
      <c r="F6295" t="s">
        <v>5383</v>
      </c>
      <c r="G6295" s="4">
        <v>2</v>
      </c>
      <c r="H6295" t="s">
        <v>5741</v>
      </c>
    </row>
    <row r="6296" spans="1:8" x14ac:dyDescent="0.35">
      <c r="A6296" t="s">
        <v>4590</v>
      </c>
      <c r="B6296" t="s">
        <v>5347</v>
      </c>
      <c r="C6296">
        <v>6</v>
      </c>
      <c r="D6296">
        <v>-367.41699999999997</v>
      </c>
      <c r="E6296" t="s">
        <v>5359</v>
      </c>
      <c r="F6296" t="s">
        <v>5365</v>
      </c>
      <c r="G6296" s="4">
        <v>3</v>
      </c>
      <c r="H6296" t="s">
        <v>5742</v>
      </c>
    </row>
    <row r="6297" spans="1:8" x14ac:dyDescent="0.35">
      <c r="A6297" t="s">
        <v>4590</v>
      </c>
      <c r="B6297" t="s">
        <v>5347</v>
      </c>
      <c r="C6297">
        <v>6</v>
      </c>
      <c r="D6297">
        <v>-366.52800000000002</v>
      </c>
      <c r="E6297" t="s">
        <v>5348</v>
      </c>
      <c r="F6297" t="s">
        <v>5349</v>
      </c>
      <c r="G6297" s="4">
        <v>4</v>
      </c>
      <c r="H6297" t="s">
        <v>5743</v>
      </c>
    </row>
    <row r="6298" spans="1:8" x14ac:dyDescent="0.35">
      <c r="A6298" t="s">
        <v>4590</v>
      </c>
      <c r="B6298" t="s">
        <v>5347</v>
      </c>
      <c r="C6298">
        <v>6</v>
      </c>
      <c r="D6298">
        <v>-365.12299999999999</v>
      </c>
      <c r="E6298" t="s">
        <v>5350</v>
      </c>
      <c r="F6298" t="s">
        <v>5351</v>
      </c>
      <c r="G6298" s="4">
        <v>2</v>
      </c>
      <c r="H6298" t="s">
        <v>5744</v>
      </c>
    </row>
    <row r="6299" spans="1:8" x14ac:dyDescent="0.35">
      <c r="A6299" t="s">
        <v>4590</v>
      </c>
      <c r="B6299" t="s">
        <v>5347</v>
      </c>
      <c r="C6299">
        <v>6</v>
      </c>
      <c r="D6299">
        <v>-362.43900000000002</v>
      </c>
      <c r="E6299" t="s">
        <v>5348</v>
      </c>
      <c r="F6299" t="s">
        <v>5362</v>
      </c>
      <c r="G6299" s="4">
        <v>1</v>
      </c>
      <c r="H6299" t="s">
        <v>5745</v>
      </c>
    </row>
    <row r="6300" spans="1:8" x14ac:dyDescent="0.35">
      <c r="A6300" t="s">
        <v>4590</v>
      </c>
      <c r="B6300" t="s">
        <v>5347</v>
      </c>
      <c r="C6300">
        <v>6</v>
      </c>
      <c r="D6300">
        <v>-362.09699999999998</v>
      </c>
      <c r="E6300" t="s">
        <v>5359</v>
      </c>
      <c r="F6300" t="s">
        <v>5369</v>
      </c>
      <c r="G6300" s="4">
        <v>1</v>
      </c>
      <c r="H6300" t="s">
        <v>5746</v>
      </c>
    </row>
    <row r="6301" spans="1:8" x14ac:dyDescent="0.35">
      <c r="A6301" t="s">
        <v>4590</v>
      </c>
      <c r="B6301" t="s">
        <v>5347</v>
      </c>
      <c r="C6301">
        <v>6</v>
      </c>
      <c r="D6301">
        <v>-359.68799999999999</v>
      </c>
      <c r="E6301" t="s">
        <v>5359</v>
      </c>
      <c r="F6301" t="s">
        <v>5360</v>
      </c>
      <c r="G6301" s="4">
        <v>4</v>
      </c>
      <c r="H6301" t="s">
        <v>415</v>
      </c>
    </row>
    <row r="6302" spans="1:8" x14ac:dyDescent="0.35">
      <c r="A6302" t="s">
        <v>4590</v>
      </c>
      <c r="B6302" t="s">
        <v>5347</v>
      </c>
      <c r="C6302">
        <v>6</v>
      </c>
      <c r="D6302">
        <v>-359.45800000000003</v>
      </c>
      <c r="E6302" t="s">
        <v>5350</v>
      </c>
      <c r="F6302" t="s">
        <v>5351</v>
      </c>
      <c r="G6302" s="4">
        <v>2</v>
      </c>
      <c r="H6302" t="s">
        <v>5747</v>
      </c>
    </row>
    <row r="6303" spans="1:8" x14ac:dyDescent="0.35">
      <c r="A6303" t="s">
        <v>4590</v>
      </c>
      <c r="B6303" t="s">
        <v>5347</v>
      </c>
      <c r="C6303">
        <v>6</v>
      </c>
      <c r="D6303">
        <v>-358.33300000000003</v>
      </c>
      <c r="E6303" t="s">
        <v>5348</v>
      </c>
      <c r="F6303" t="s">
        <v>5349</v>
      </c>
      <c r="G6303" s="4">
        <v>4</v>
      </c>
      <c r="H6303" t="s">
        <v>5748</v>
      </c>
    </row>
    <row r="6304" spans="1:8" x14ac:dyDescent="0.35">
      <c r="A6304" t="s">
        <v>4590</v>
      </c>
      <c r="B6304" t="s">
        <v>5347</v>
      </c>
      <c r="C6304">
        <v>6</v>
      </c>
      <c r="D6304">
        <v>-357.04599999999999</v>
      </c>
      <c r="E6304" t="s">
        <v>5348</v>
      </c>
      <c r="F6304" t="s">
        <v>5352</v>
      </c>
      <c r="G6304" s="4">
        <v>3</v>
      </c>
      <c r="H6304" t="s">
        <v>5749</v>
      </c>
    </row>
    <row r="6305" spans="1:8" x14ac:dyDescent="0.35">
      <c r="A6305" t="s">
        <v>4590</v>
      </c>
      <c r="B6305" t="s">
        <v>5347</v>
      </c>
      <c r="C6305">
        <v>6</v>
      </c>
      <c r="D6305">
        <v>-356.87</v>
      </c>
      <c r="E6305" t="s">
        <v>5350</v>
      </c>
      <c r="F6305" t="s">
        <v>5355</v>
      </c>
      <c r="G6305" s="4">
        <v>1</v>
      </c>
      <c r="H6305" t="s">
        <v>5750</v>
      </c>
    </row>
    <row r="6306" spans="1:8" x14ac:dyDescent="0.35">
      <c r="A6306" t="s">
        <v>4590</v>
      </c>
      <c r="B6306" t="s">
        <v>5347</v>
      </c>
      <c r="C6306">
        <v>6</v>
      </c>
      <c r="D6306">
        <v>-355.00099999999998</v>
      </c>
      <c r="E6306" t="s">
        <v>5348</v>
      </c>
      <c r="F6306" t="s">
        <v>5366</v>
      </c>
      <c r="G6306" s="4">
        <v>2</v>
      </c>
      <c r="H6306" t="s">
        <v>5751</v>
      </c>
    </row>
    <row r="6307" spans="1:8" x14ac:dyDescent="0.35">
      <c r="A6307" t="s">
        <v>4590</v>
      </c>
      <c r="B6307" t="s">
        <v>5347</v>
      </c>
      <c r="C6307">
        <v>6</v>
      </c>
      <c r="D6307">
        <v>-354.21600000000001</v>
      </c>
      <c r="E6307" t="s">
        <v>5350</v>
      </c>
      <c r="F6307" t="s">
        <v>5370</v>
      </c>
      <c r="G6307" s="4">
        <v>3</v>
      </c>
      <c r="H6307" t="s">
        <v>5752</v>
      </c>
    </row>
    <row r="6308" spans="1:8" x14ac:dyDescent="0.35">
      <c r="A6308" t="s">
        <v>4590</v>
      </c>
      <c r="B6308" t="s">
        <v>5347</v>
      </c>
      <c r="C6308">
        <v>6</v>
      </c>
      <c r="D6308">
        <v>-348.065</v>
      </c>
      <c r="E6308" t="s">
        <v>5359</v>
      </c>
      <c r="F6308" t="s">
        <v>5369</v>
      </c>
      <c r="G6308" s="4">
        <v>1</v>
      </c>
      <c r="H6308" t="s">
        <v>5753</v>
      </c>
    </row>
    <row r="6309" spans="1:8" x14ac:dyDescent="0.35">
      <c r="A6309" t="s">
        <v>4590</v>
      </c>
      <c r="B6309" t="s">
        <v>5347</v>
      </c>
      <c r="C6309">
        <v>6</v>
      </c>
      <c r="D6309">
        <v>-344.14599999999899</v>
      </c>
      <c r="E6309" t="s">
        <v>5359</v>
      </c>
      <c r="F6309" t="s">
        <v>5360</v>
      </c>
      <c r="G6309" s="4">
        <v>4</v>
      </c>
      <c r="H6309" t="s">
        <v>5754</v>
      </c>
    </row>
    <row r="6310" spans="1:8" x14ac:dyDescent="0.35">
      <c r="A6310" t="s">
        <v>4590</v>
      </c>
      <c r="B6310" t="s">
        <v>5347</v>
      </c>
      <c r="C6310">
        <v>6</v>
      </c>
      <c r="D6310">
        <v>-342.80799999999999</v>
      </c>
      <c r="E6310" t="s">
        <v>5348</v>
      </c>
      <c r="F6310" t="s">
        <v>5362</v>
      </c>
      <c r="G6310" s="4">
        <v>1</v>
      </c>
      <c r="H6310" t="s">
        <v>5755</v>
      </c>
    </row>
    <row r="6311" spans="1:8" x14ac:dyDescent="0.35">
      <c r="A6311" t="s">
        <v>4590</v>
      </c>
      <c r="B6311" t="s">
        <v>5347</v>
      </c>
      <c r="C6311">
        <v>6</v>
      </c>
      <c r="D6311">
        <v>-340.49799999999999</v>
      </c>
      <c r="E6311" t="s">
        <v>5350</v>
      </c>
      <c r="F6311" t="s">
        <v>5370</v>
      </c>
      <c r="G6311" s="4">
        <v>3</v>
      </c>
      <c r="H6311" t="s">
        <v>5756</v>
      </c>
    </row>
    <row r="6312" spans="1:8" x14ac:dyDescent="0.35">
      <c r="A6312" t="s">
        <v>4590</v>
      </c>
      <c r="B6312" t="s">
        <v>5347</v>
      </c>
      <c r="C6312">
        <v>6</v>
      </c>
      <c r="D6312">
        <v>-332.62299999999999</v>
      </c>
      <c r="E6312" t="s">
        <v>5359</v>
      </c>
      <c r="F6312" t="s">
        <v>5383</v>
      </c>
      <c r="G6312" s="4">
        <v>2</v>
      </c>
      <c r="H6312" t="s">
        <v>5757</v>
      </c>
    </row>
    <row r="6313" spans="1:8" x14ac:dyDescent="0.35">
      <c r="A6313" t="s">
        <v>4590</v>
      </c>
      <c r="B6313" t="s">
        <v>5347</v>
      </c>
      <c r="C6313">
        <v>6</v>
      </c>
      <c r="D6313">
        <v>-328.61599999999999</v>
      </c>
      <c r="E6313" t="s">
        <v>5348</v>
      </c>
      <c r="F6313" t="s">
        <v>5352</v>
      </c>
      <c r="G6313" s="4">
        <v>3</v>
      </c>
      <c r="H6313" t="s">
        <v>5758</v>
      </c>
    </row>
    <row r="6314" spans="1:8" x14ac:dyDescent="0.35">
      <c r="A6314" t="s">
        <v>4590</v>
      </c>
      <c r="B6314" t="s">
        <v>5347</v>
      </c>
      <c r="C6314">
        <v>6</v>
      </c>
      <c r="D6314">
        <v>-325.97800000000001</v>
      </c>
      <c r="E6314" t="s">
        <v>5348</v>
      </c>
      <c r="F6314" t="s">
        <v>5349</v>
      </c>
      <c r="G6314" s="4">
        <v>4</v>
      </c>
      <c r="H6314" t="s">
        <v>5759</v>
      </c>
    </row>
    <row r="6315" spans="1:8" x14ac:dyDescent="0.35">
      <c r="A6315" t="s">
        <v>4590</v>
      </c>
      <c r="B6315" t="s">
        <v>5347</v>
      </c>
      <c r="C6315">
        <v>6</v>
      </c>
      <c r="D6315">
        <v>-324.78500000000003</v>
      </c>
      <c r="E6315" t="s">
        <v>5350</v>
      </c>
      <c r="F6315" t="s">
        <v>5351</v>
      </c>
      <c r="G6315" s="4">
        <v>2</v>
      </c>
      <c r="H6315" t="s">
        <v>5760</v>
      </c>
    </row>
    <row r="6316" spans="1:8" x14ac:dyDescent="0.35">
      <c r="A6316" t="s">
        <v>4590</v>
      </c>
      <c r="B6316" t="s">
        <v>5347</v>
      </c>
      <c r="C6316">
        <v>6</v>
      </c>
      <c r="D6316">
        <v>-322.26</v>
      </c>
      <c r="E6316" t="s">
        <v>5348</v>
      </c>
      <c r="F6316" t="s">
        <v>5362</v>
      </c>
      <c r="G6316" s="4">
        <v>1</v>
      </c>
      <c r="H6316" t="s">
        <v>5761</v>
      </c>
    </row>
    <row r="6317" spans="1:8" x14ac:dyDescent="0.35">
      <c r="A6317" t="s">
        <v>4590</v>
      </c>
      <c r="B6317" t="s">
        <v>5347</v>
      </c>
      <c r="C6317">
        <v>6</v>
      </c>
      <c r="D6317">
        <v>-321.87599999999998</v>
      </c>
      <c r="E6317" t="s">
        <v>5359</v>
      </c>
      <c r="F6317" t="s">
        <v>5360</v>
      </c>
      <c r="G6317" s="4">
        <v>4</v>
      </c>
      <c r="H6317" t="s">
        <v>5762</v>
      </c>
    </row>
    <row r="6318" spans="1:8" x14ac:dyDescent="0.35">
      <c r="A6318" t="s">
        <v>4590</v>
      </c>
      <c r="B6318" t="s">
        <v>5347</v>
      </c>
      <c r="C6318">
        <v>6</v>
      </c>
      <c r="D6318">
        <v>-320.226</v>
      </c>
      <c r="E6318" t="s">
        <v>5348</v>
      </c>
      <c r="F6318" t="s">
        <v>5349</v>
      </c>
      <c r="G6318" s="4">
        <v>4</v>
      </c>
      <c r="H6318" t="s">
        <v>5763</v>
      </c>
    </row>
    <row r="6319" spans="1:8" x14ac:dyDescent="0.35">
      <c r="A6319" t="s">
        <v>4590</v>
      </c>
      <c r="B6319" t="s">
        <v>5347</v>
      </c>
      <c r="C6319">
        <v>6</v>
      </c>
      <c r="D6319">
        <v>-316.26499999999999</v>
      </c>
      <c r="E6319" t="s">
        <v>5350</v>
      </c>
      <c r="F6319" t="s">
        <v>5351</v>
      </c>
      <c r="G6319" s="4">
        <v>2</v>
      </c>
      <c r="H6319" t="s">
        <v>5764</v>
      </c>
    </row>
    <row r="6320" spans="1:8" x14ac:dyDescent="0.35">
      <c r="A6320" t="s">
        <v>4590</v>
      </c>
      <c r="B6320" t="s">
        <v>5347</v>
      </c>
      <c r="C6320">
        <v>6</v>
      </c>
      <c r="D6320">
        <v>-315.89499999999998</v>
      </c>
      <c r="E6320" t="s">
        <v>5348</v>
      </c>
      <c r="F6320" t="s">
        <v>5362</v>
      </c>
      <c r="G6320" s="4">
        <v>1</v>
      </c>
      <c r="H6320" t="s">
        <v>5765</v>
      </c>
    </row>
    <row r="6321" spans="1:8" x14ac:dyDescent="0.35">
      <c r="A6321" t="s">
        <v>4590</v>
      </c>
      <c r="B6321" t="s">
        <v>5347</v>
      </c>
      <c r="C6321">
        <v>6</v>
      </c>
      <c r="D6321">
        <v>-312.29700000000003</v>
      </c>
      <c r="E6321" t="s">
        <v>5350</v>
      </c>
      <c r="F6321" t="s">
        <v>5355</v>
      </c>
      <c r="G6321" s="4">
        <v>1</v>
      </c>
      <c r="H6321" t="s">
        <v>5766</v>
      </c>
    </row>
    <row r="6322" spans="1:8" x14ac:dyDescent="0.35">
      <c r="A6322" t="s">
        <v>4590</v>
      </c>
      <c r="B6322" t="s">
        <v>5347</v>
      </c>
      <c r="C6322">
        <v>6</v>
      </c>
      <c r="D6322">
        <v>-310.74099999999999</v>
      </c>
      <c r="E6322" t="s">
        <v>5359</v>
      </c>
      <c r="F6322" t="s">
        <v>5383</v>
      </c>
      <c r="G6322" s="4">
        <v>2</v>
      </c>
      <c r="H6322" t="s">
        <v>5767</v>
      </c>
    </row>
    <row r="6323" spans="1:8" x14ac:dyDescent="0.35">
      <c r="A6323" t="s">
        <v>4590</v>
      </c>
      <c r="B6323" t="s">
        <v>5347</v>
      </c>
      <c r="C6323">
        <v>6</v>
      </c>
      <c r="D6323">
        <v>-309.267</v>
      </c>
      <c r="E6323" t="s">
        <v>5348</v>
      </c>
      <c r="F6323" t="s">
        <v>5352</v>
      </c>
      <c r="G6323" s="4">
        <v>3</v>
      </c>
      <c r="H6323" t="s">
        <v>5768</v>
      </c>
    </row>
    <row r="6324" spans="1:8" x14ac:dyDescent="0.35">
      <c r="A6324" t="s">
        <v>4590</v>
      </c>
      <c r="B6324" t="s">
        <v>5347</v>
      </c>
      <c r="C6324">
        <v>6</v>
      </c>
      <c r="D6324">
        <v>-306.94900000000001</v>
      </c>
      <c r="E6324" t="s">
        <v>5348</v>
      </c>
      <c r="F6324" t="s">
        <v>5349</v>
      </c>
      <c r="G6324" s="4">
        <v>4</v>
      </c>
      <c r="H6324" t="s">
        <v>5769</v>
      </c>
    </row>
    <row r="6325" spans="1:8" x14ac:dyDescent="0.35">
      <c r="A6325" t="s">
        <v>4590</v>
      </c>
      <c r="B6325" t="s">
        <v>5347</v>
      </c>
      <c r="C6325">
        <v>6</v>
      </c>
      <c r="D6325">
        <v>-306.712999999999</v>
      </c>
      <c r="E6325" t="s">
        <v>5359</v>
      </c>
      <c r="F6325" t="s">
        <v>5360</v>
      </c>
      <c r="G6325" s="4">
        <v>4</v>
      </c>
      <c r="H6325" t="s">
        <v>5770</v>
      </c>
    </row>
    <row r="6326" spans="1:8" x14ac:dyDescent="0.35">
      <c r="A6326" t="s">
        <v>4590</v>
      </c>
      <c r="B6326" t="s">
        <v>5347</v>
      </c>
      <c r="C6326">
        <v>6</v>
      </c>
      <c r="D6326">
        <v>-304.529</v>
      </c>
      <c r="E6326" t="s">
        <v>5350</v>
      </c>
      <c r="F6326" t="s">
        <v>5370</v>
      </c>
      <c r="G6326" s="4">
        <v>3</v>
      </c>
      <c r="H6326" t="s">
        <v>5771</v>
      </c>
    </row>
    <row r="6327" spans="1:8" x14ac:dyDescent="0.35">
      <c r="A6327" t="s">
        <v>4590</v>
      </c>
      <c r="B6327" t="s">
        <v>5347</v>
      </c>
      <c r="C6327">
        <v>6</v>
      </c>
      <c r="D6327">
        <v>-297.94299999999998</v>
      </c>
      <c r="E6327" t="s">
        <v>5359</v>
      </c>
      <c r="F6327" t="s">
        <v>5383</v>
      </c>
      <c r="G6327" s="4">
        <v>2</v>
      </c>
      <c r="H6327" t="s">
        <v>5772</v>
      </c>
    </row>
    <row r="6328" spans="1:8" x14ac:dyDescent="0.35">
      <c r="A6328" t="s">
        <v>4590</v>
      </c>
      <c r="B6328" t="s">
        <v>5347</v>
      </c>
      <c r="C6328">
        <v>6</v>
      </c>
      <c r="D6328">
        <v>-295.10500000000002</v>
      </c>
      <c r="E6328" t="s">
        <v>5348</v>
      </c>
      <c r="F6328" t="s">
        <v>5362</v>
      </c>
      <c r="G6328" s="4">
        <v>1</v>
      </c>
      <c r="H6328" t="s">
        <v>5773</v>
      </c>
    </row>
    <row r="6329" spans="1:8" x14ac:dyDescent="0.35">
      <c r="A6329" t="s">
        <v>4590</v>
      </c>
      <c r="B6329" t="s">
        <v>5347</v>
      </c>
      <c r="C6329">
        <v>6</v>
      </c>
      <c r="D6329">
        <v>-289.99599999999998</v>
      </c>
      <c r="E6329" t="s">
        <v>5348</v>
      </c>
      <c r="F6329" t="s">
        <v>5352</v>
      </c>
      <c r="G6329" s="4">
        <v>3</v>
      </c>
      <c r="H6329" t="s">
        <v>5774</v>
      </c>
    </row>
    <row r="6330" spans="1:8" x14ac:dyDescent="0.35">
      <c r="A6330" t="s">
        <v>4590</v>
      </c>
      <c r="B6330" t="s">
        <v>5347</v>
      </c>
      <c r="C6330">
        <v>6</v>
      </c>
      <c r="D6330">
        <v>-287.39699999999999</v>
      </c>
      <c r="E6330" t="s">
        <v>5350</v>
      </c>
      <c r="F6330" t="s">
        <v>5355</v>
      </c>
      <c r="G6330" s="4">
        <v>1</v>
      </c>
      <c r="H6330" t="s">
        <v>5775</v>
      </c>
    </row>
    <row r="6331" spans="1:8" x14ac:dyDescent="0.35">
      <c r="A6331" t="s">
        <v>4590</v>
      </c>
      <c r="B6331" t="s">
        <v>5347</v>
      </c>
      <c r="C6331">
        <v>6</v>
      </c>
      <c r="D6331">
        <v>-286.87599999999998</v>
      </c>
      <c r="E6331" t="s">
        <v>5348</v>
      </c>
      <c r="F6331" t="s">
        <v>5366</v>
      </c>
      <c r="G6331" s="4">
        <v>2</v>
      </c>
      <c r="H6331" t="s">
        <v>5776</v>
      </c>
    </row>
    <row r="6332" spans="1:8" x14ac:dyDescent="0.35">
      <c r="A6332" t="s">
        <v>4590</v>
      </c>
      <c r="B6332" t="s">
        <v>5347</v>
      </c>
      <c r="C6332">
        <v>6</v>
      </c>
      <c r="D6332">
        <v>-283.851</v>
      </c>
      <c r="E6332" t="s">
        <v>5359</v>
      </c>
      <c r="F6332" t="s">
        <v>5360</v>
      </c>
      <c r="G6332" s="4">
        <v>4</v>
      </c>
      <c r="H6332" t="s">
        <v>5777</v>
      </c>
    </row>
    <row r="6333" spans="1:8" x14ac:dyDescent="0.35">
      <c r="A6333" t="s">
        <v>4590</v>
      </c>
      <c r="B6333" t="s">
        <v>5347</v>
      </c>
      <c r="C6333">
        <v>6</v>
      </c>
      <c r="D6333">
        <v>-280.71699999999998</v>
      </c>
      <c r="E6333" t="s">
        <v>5348</v>
      </c>
      <c r="F6333" t="s">
        <v>5352</v>
      </c>
      <c r="G6333" s="4">
        <v>3</v>
      </c>
      <c r="H6333" t="s">
        <v>5778</v>
      </c>
    </row>
    <row r="6334" spans="1:8" x14ac:dyDescent="0.35">
      <c r="A6334" t="s">
        <v>4590</v>
      </c>
      <c r="B6334" t="s">
        <v>5347</v>
      </c>
      <c r="C6334">
        <v>6</v>
      </c>
      <c r="D6334">
        <v>-277.142</v>
      </c>
      <c r="E6334" t="s">
        <v>5348</v>
      </c>
      <c r="F6334" t="s">
        <v>5366</v>
      </c>
      <c r="G6334" s="4">
        <v>2</v>
      </c>
      <c r="H6334" t="s">
        <v>5779</v>
      </c>
    </row>
    <row r="6335" spans="1:8" x14ac:dyDescent="0.35">
      <c r="A6335" t="s">
        <v>4590</v>
      </c>
      <c r="B6335" t="s">
        <v>5347</v>
      </c>
      <c r="C6335">
        <v>6</v>
      </c>
      <c r="D6335">
        <v>-275.56700000000001</v>
      </c>
      <c r="E6335" t="s">
        <v>5359</v>
      </c>
      <c r="F6335" t="s">
        <v>5383</v>
      </c>
      <c r="G6335" s="4">
        <v>2</v>
      </c>
      <c r="H6335" t="s">
        <v>140</v>
      </c>
    </row>
    <row r="6336" spans="1:8" x14ac:dyDescent="0.35">
      <c r="A6336" t="s">
        <v>4590</v>
      </c>
      <c r="B6336" t="s">
        <v>5347</v>
      </c>
      <c r="C6336">
        <v>6</v>
      </c>
      <c r="D6336">
        <v>-274.495</v>
      </c>
      <c r="E6336" t="s">
        <v>5348</v>
      </c>
      <c r="F6336" t="s">
        <v>5362</v>
      </c>
      <c r="G6336" s="4">
        <v>1</v>
      </c>
      <c r="H6336" t="s">
        <v>5780</v>
      </c>
    </row>
    <row r="6337" spans="1:8" x14ac:dyDescent="0.35">
      <c r="A6337" t="s">
        <v>4590</v>
      </c>
      <c r="B6337" t="s">
        <v>5347</v>
      </c>
      <c r="C6337">
        <v>6</v>
      </c>
      <c r="D6337">
        <v>-274.44099999999997</v>
      </c>
      <c r="E6337" t="s">
        <v>5350</v>
      </c>
      <c r="F6337" t="s">
        <v>5351</v>
      </c>
      <c r="G6337" s="4">
        <v>2</v>
      </c>
      <c r="H6337" t="s">
        <v>5781</v>
      </c>
    </row>
    <row r="6338" spans="1:8" x14ac:dyDescent="0.35">
      <c r="A6338" t="s">
        <v>4590</v>
      </c>
      <c r="B6338" t="s">
        <v>5347</v>
      </c>
      <c r="C6338">
        <v>6</v>
      </c>
      <c r="D6338">
        <v>-271.23700000000002</v>
      </c>
      <c r="E6338" t="s">
        <v>5348</v>
      </c>
      <c r="F6338" t="s">
        <v>5362</v>
      </c>
      <c r="G6338" s="4">
        <v>1</v>
      </c>
      <c r="H6338" t="s">
        <v>1784</v>
      </c>
    </row>
    <row r="6339" spans="1:8" x14ac:dyDescent="0.35">
      <c r="A6339" t="s">
        <v>4590</v>
      </c>
      <c r="B6339" t="s">
        <v>5347</v>
      </c>
      <c r="C6339">
        <v>6</v>
      </c>
      <c r="D6339">
        <v>-266.55399999999997</v>
      </c>
      <c r="E6339" t="s">
        <v>5350</v>
      </c>
      <c r="F6339" t="s">
        <v>5355</v>
      </c>
      <c r="G6339" s="4">
        <v>1</v>
      </c>
      <c r="H6339" t="s">
        <v>5782</v>
      </c>
    </row>
    <row r="6340" spans="1:8" x14ac:dyDescent="0.35">
      <c r="A6340" t="s">
        <v>4590</v>
      </c>
      <c r="B6340" t="s">
        <v>5347</v>
      </c>
      <c r="C6340">
        <v>6</v>
      </c>
      <c r="D6340">
        <v>-261.640999999999</v>
      </c>
      <c r="E6340" t="s">
        <v>5350</v>
      </c>
      <c r="F6340" t="s">
        <v>5355</v>
      </c>
      <c r="G6340" s="4">
        <v>1</v>
      </c>
      <c r="H6340" t="s">
        <v>5783</v>
      </c>
    </row>
    <row r="6341" spans="1:8" x14ac:dyDescent="0.35">
      <c r="A6341" t="s">
        <v>4590</v>
      </c>
      <c r="B6341" t="s">
        <v>5347</v>
      </c>
      <c r="C6341">
        <v>6</v>
      </c>
      <c r="D6341">
        <v>-259.19099999999997</v>
      </c>
      <c r="E6341" t="s">
        <v>5350</v>
      </c>
      <c r="F6341" t="s">
        <v>5370</v>
      </c>
      <c r="G6341" s="4">
        <v>3</v>
      </c>
      <c r="H6341" t="s">
        <v>5784</v>
      </c>
    </row>
    <row r="6342" spans="1:8" x14ac:dyDescent="0.35">
      <c r="A6342" t="s">
        <v>4590</v>
      </c>
      <c r="B6342" t="s">
        <v>5347</v>
      </c>
      <c r="C6342">
        <v>6</v>
      </c>
      <c r="D6342">
        <v>-255.167</v>
      </c>
      <c r="E6342" t="s">
        <v>5350</v>
      </c>
      <c r="F6342" t="s">
        <v>5370</v>
      </c>
      <c r="G6342" s="4">
        <v>3</v>
      </c>
      <c r="H6342" t="s">
        <v>5785</v>
      </c>
    </row>
    <row r="6343" spans="1:8" x14ac:dyDescent="0.35">
      <c r="A6343" t="s">
        <v>4590</v>
      </c>
      <c r="B6343" t="s">
        <v>5347</v>
      </c>
      <c r="C6343">
        <v>6</v>
      </c>
      <c r="D6343">
        <v>-250.73699999999999</v>
      </c>
      <c r="E6343" t="s">
        <v>5350</v>
      </c>
      <c r="F6343" t="s">
        <v>5351</v>
      </c>
      <c r="G6343" s="4">
        <v>2</v>
      </c>
      <c r="H6343" t="s">
        <v>5786</v>
      </c>
    </row>
    <row r="6344" spans="1:8" x14ac:dyDescent="0.35">
      <c r="A6344" t="s">
        <v>4590</v>
      </c>
      <c r="B6344" t="s">
        <v>5347</v>
      </c>
      <c r="C6344">
        <v>6</v>
      </c>
      <c r="D6344">
        <v>-249.50899999999999</v>
      </c>
      <c r="E6344" t="s">
        <v>5348</v>
      </c>
      <c r="F6344" t="s">
        <v>5366</v>
      </c>
      <c r="G6344" s="4">
        <v>2</v>
      </c>
      <c r="H6344" t="s">
        <v>5787</v>
      </c>
    </row>
    <row r="6345" spans="1:8" x14ac:dyDescent="0.35">
      <c r="A6345" t="s">
        <v>4590</v>
      </c>
      <c r="B6345" t="s">
        <v>5347</v>
      </c>
      <c r="C6345">
        <v>6</v>
      </c>
      <c r="D6345">
        <v>-246.42099999999999</v>
      </c>
      <c r="E6345" t="s">
        <v>5348</v>
      </c>
      <c r="F6345" t="s">
        <v>5352</v>
      </c>
      <c r="G6345" s="4">
        <v>3</v>
      </c>
      <c r="H6345" t="s">
        <v>5788</v>
      </c>
    </row>
    <row r="6346" spans="1:8" x14ac:dyDescent="0.35">
      <c r="A6346" t="s">
        <v>4590</v>
      </c>
      <c r="B6346" t="s">
        <v>5347</v>
      </c>
      <c r="C6346">
        <v>6</v>
      </c>
      <c r="D6346">
        <v>-241.17400000000001</v>
      </c>
      <c r="E6346" t="s">
        <v>5348</v>
      </c>
      <c r="F6346" t="s">
        <v>5349</v>
      </c>
      <c r="G6346" s="4">
        <v>4</v>
      </c>
      <c r="H6346" t="s">
        <v>5789</v>
      </c>
    </row>
    <row r="6347" spans="1:8" x14ac:dyDescent="0.35">
      <c r="A6347" t="s">
        <v>4590</v>
      </c>
      <c r="B6347" t="s">
        <v>5347</v>
      </c>
      <c r="C6347">
        <v>6</v>
      </c>
      <c r="D6347">
        <v>-240.37200000000001</v>
      </c>
      <c r="E6347" t="s">
        <v>5348</v>
      </c>
      <c r="F6347" t="s">
        <v>5362</v>
      </c>
      <c r="G6347" s="4">
        <v>1</v>
      </c>
      <c r="H6347" t="s">
        <v>5790</v>
      </c>
    </row>
    <row r="6348" spans="1:8" x14ac:dyDescent="0.35">
      <c r="A6348" t="s">
        <v>4590</v>
      </c>
      <c r="B6348" t="s">
        <v>5347</v>
      </c>
      <c r="C6348">
        <v>6</v>
      </c>
      <c r="D6348">
        <v>-231.19200000000001</v>
      </c>
      <c r="E6348" t="s">
        <v>5348</v>
      </c>
      <c r="F6348" t="s">
        <v>5366</v>
      </c>
      <c r="G6348" s="4">
        <v>2</v>
      </c>
      <c r="H6348" t="s">
        <v>5791</v>
      </c>
    </row>
    <row r="6349" spans="1:8" x14ac:dyDescent="0.35">
      <c r="A6349" t="s">
        <v>4590</v>
      </c>
      <c r="B6349" t="s">
        <v>5347</v>
      </c>
      <c r="C6349">
        <v>6</v>
      </c>
      <c r="D6349">
        <v>-229.73099999999999</v>
      </c>
      <c r="E6349" t="s">
        <v>5359</v>
      </c>
      <c r="F6349" t="s">
        <v>5360</v>
      </c>
      <c r="G6349" s="4">
        <v>4</v>
      </c>
      <c r="H6349" t="s">
        <v>5792</v>
      </c>
    </row>
    <row r="6350" spans="1:8" x14ac:dyDescent="0.35">
      <c r="A6350" t="s">
        <v>4590</v>
      </c>
      <c r="B6350" t="s">
        <v>5347</v>
      </c>
      <c r="C6350">
        <v>6</v>
      </c>
      <c r="D6350">
        <v>-224.27599999999899</v>
      </c>
      <c r="E6350" t="s">
        <v>5348</v>
      </c>
      <c r="F6350" t="s">
        <v>5362</v>
      </c>
      <c r="G6350" s="4">
        <v>1</v>
      </c>
      <c r="H6350" t="s">
        <v>5793</v>
      </c>
    </row>
    <row r="6351" spans="1:8" x14ac:dyDescent="0.35">
      <c r="A6351" t="s">
        <v>4590</v>
      </c>
      <c r="B6351" t="s">
        <v>5347</v>
      </c>
      <c r="C6351">
        <v>6</v>
      </c>
      <c r="D6351">
        <v>-217.74799999999999</v>
      </c>
      <c r="E6351" t="s">
        <v>5348</v>
      </c>
      <c r="F6351" t="s">
        <v>5362</v>
      </c>
      <c r="G6351" s="4">
        <v>1</v>
      </c>
      <c r="H6351" t="s">
        <v>5794</v>
      </c>
    </row>
    <row r="6352" spans="1:8" x14ac:dyDescent="0.35">
      <c r="A6352" t="s">
        <v>4590</v>
      </c>
      <c r="B6352" t="s">
        <v>5347</v>
      </c>
      <c r="C6352">
        <v>6</v>
      </c>
      <c r="D6352">
        <v>-216.6</v>
      </c>
      <c r="E6352" t="s">
        <v>5348</v>
      </c>
      <c r="F6352" t="s">
        <v>5352</v>
      </c>
      <c r="G6352" s="4">
        <v>3</v>
      </c>
      <c r="H6352" t="s">
        <v>5795</v>
      </c>
    </row>
    <row r="6353" spans="1:8" x14ac:dyDescent="0.35">
      <c r="A6353" t="s">
        <v>4590</v>
      </c>
      <c r="B6353" t="s">
        <v>5347</v>
      </c>
      <c r="C6353">
        <v>6</v>
      </c>
      <c r="D6353">
        <v>-216.45400000000001</v>
      </c>
      <c r="E6353" t="s">
        <v>5348</v>
      </c>
      <c r="F6353" t="s">
        <v>5349</v>
      </c>
      <c r="G6353" s="4">
        <v>4</v>
      </c>
      <c r="H6353" t="s">
        <v>5796</v>
      </c>
    </row>
    <row r="6354" spans="1:8" x14ac:dyDescent="0.35">
      <c r="A6354" t="s">
        <v>4590</v>
      </c>
      <c r="B6354" t="s">
        <v>5347</v>
      </c>
      <c r="C6354">
        <v>6</v>
      </c>
      <c r="D6354">
        <v>-213.98599999999999</v>
      </c>
      <c r="E6354" t="s">
        <v>5348</v>
      </c>
      <c r="F6354" t="s">
        <v>5349</v>
      </c>
      <c r="G6354" s="4">
        <v>4</v>
      </c>
      <c r="H6354" t="s">
        <v>1421</v>
      </c>
    </row>
    <row r="6355" spans="1:8" x14ac:dyDescent="0.35">
      <c r="A6355" t="s">
        <v>4590</v>
      </c>
      <c r="B6355" t="s">
        <v>5347</v>
      </c>
      <c r="C6355">
        <v>6</v>
      </c>
      <c r="D6355">
        <v>-212.33</v>
      </c>
      <c r="E6355" t="s">
        <v>5348</v>
      </c>
      <c r="F6355" t="s">
        <v>5352</v>
      </c>
      <c r="G6355" s="4">
        <v>3</v>
      </c>
      <c r="H6355" t="s">
        <v>5797</v>
      </c>
    </row>
    <row r="6356" spans="1:8" x14ac:dyDescent="0.35">
      <c r="A6356" t="s">
        <v>4590</v>
      </c>
      <c r="B6356" t="s">
        <v>5347</v>
      </c>
      <c r="C6356">
        <v>6</v>
      </c>
      <c r="D6356">
        <v>-206.92699999999999</v>
      </c>
      <c r="E6356" t="s">
        <v>5359</v>
      </c>
      <c r="F6356" t="s">
        <v>5383</v>
      </c>
      <c r="G6356" s="4">
        <v>2</v>
      </c>
      <c r="H6356" t="s">
        <v>5798</v>
      </c>
    </row>
    <row r="6357" spans="1:8" x14ac:dyDescent="0.35">
      <c r="A6357" t="s">
        <v>4590</v>
      </c>
      <c r="B6357" t="s">
        <v>5347</v>
      </c>
      <c r="C6357">
        <v>6</v>
      </c>
      <c r="D6357">
        <v>-205.524</v>
      </c>
      <c r="E6357" t="s">
        <v>5348</v>
      </c>
      <c r="F6357" t="s">
        <v>5362</v>
      </c>
      <c r="G6357" s="4">
        <v>1</v>
      </c>
      <c r="H6357" t="s">
        <v>5799</v>
      </c>
    </row>
    <row r="6358" spans="1:8" x14ac:dyDescent="0.35">
      <c r="A6358" t="s">
        <v>4590</v>
      </c>
      <c r="B6358" t="s">
        <v>5347</v>
      </c>
      <c r="C6358">
        <v>6</v>
      </c>
      <c r="D6358">
        <v>-202.625</v>
      </c>
      <c r="E6358" t="s">
        <v>5359</v>
      </c>
      <c r="F6358" t="s">
        <v>5383</v>
      </c>
      <c r="G6358" s="4">
        <v>2</v>
      </c>
      <c r="H6358" t="s">
        <v>5800</v>
      </c>
    </row>
    <row r="6359" spans="1:8" x14ac:dyDescent="0.35">
      <c r="A6359" t="s">
        <v>4590</v>
      </c>
      <c r="B6359" t="s">
        <v>5347</v>
      </c>
      <c r="C6359">
        <v>6</v>
      </c>
      <c r="D6359">
        <v>-199.226</v>
      </c>
      <c r="E6359" t="s">
        <v>5348</v>
      </c>
      <c r="F6359" t="s">
        <v>5352</v>
      </c>
      <c r="G6359" s="4">
        <v>3</v>
      </c>
      <c r="H6359" t="s">
        <v>5801</v>
      </c>
    </row>
    <row r="6360" spans="1:8" x14ac:dyDescent="0.35">
      <c r="A6360" t="s">
        <v>4590</v>
      </c>
      <c r="B6360" t="s">
        <v>5347</v>
      </c>
      <c r="C6360">
        <v>6</v>
      </c>
      <c r="D6360">
        <v>-197.577</v>
      </c>
      <c r="E6360" t="s">
        <v>5359</v>
      </c>
      <c r="F6360" t="s">
        <v>5360</v>
      </c>
      <c r="G6360" s="4">
        <v>4</v>
      </c>
      <c r="H6360" t="s">
        <v>5802</v>
      </c>
    </row>
    <row r="6361" spans="1:8" x14ac:dyDescent="0.35">
      <c r="A6361" t="s">
        <v>4590</v>
      </c>
      <c r="B6361" t="s">
        <v>5347</v>
      </c>
      <c r="C6361">
        <v>6</v>
      </c>
      <c r="D6361">
        <v>-195.39500000000001</v>
      </c>
      <c r="E6361" t="s">
        <v>5348</v>
      </c>
      <c r="F6361" t="s">
        <v>5349</v>
      </c>
      <c r="G6361" s="4">
        <v>4</v>
      </c>
      <c r="H6361" t="s">
        <v>5803</v>
      </c>
    </row>
    <row r="6362" spans="1:8" x14ac:dyDescent="0.35">
      <c r="A6362" t="s">
        <v>4590</v>
      </c>
      <c r="B6362" t="s">
        <v>5347</v>
      </c>
      <c r="C6362">
        <v>6</v>
      </c>
      <c r="D6362">
        <v>-194.19399999999999</v>
      </c>
      <c r="E6362" t="s">
        <v>5348</v>
      </c>
      <c r="F6362" t="s">
        <v>5366</v>
      </c>
      <c r="G6362" s="4">
        <v>2</v>
      </c>
      <c r="H6362" t="s">
        <v>5804</v>
      </c>
    </row>
    <row r="6363" spans="1:8" x14ac:dyDescent="0.35">
      <c r="A6363" t="s">
        <v>4590</v>
      </c>
      <c r="B6363" t="s">
        <v>5347</v>
      </c>
      <c r="C6363">
        <v>6</v>
      </c>
      <c r="D6363">
        <v>-192.09599999999901</v>
      </c>
      <c r="E6363" t="s">
        <v>5359</v>
      </c>
      <c r="F6363" t="s">
        <v>5383</v>
      </c>
      <c r="G6363" s="4">
        <v>2</v>
      </c>
      <c r="H6363" t="s">
        <v>5805</v>
      </c>
    </row>
    <row r="6364" spans="1:8" x14ac:dyDescent="0.35">
      <c r="A6364" t="s">
        <v>4590</v>
      </c>
      <c r="B6364" t="s">
        <v>5347</v>
      </c>
      <c r="C6364">
        <v>6</v>
      </c>
      <c r="D6364">
        <v>-187.89</v>
      </c>
      <c r="E6364" t="s">
        <v>5348</v>
      </c>
      <c r="F6364" t="s">
        <v>5362</v>
      </c>
      <c r="G6364" s="4">
        <v>1</v>
      </c>
      <c r="H6364" t="s">
        <v>5806</v>
      </c>
    </row>
    <row r="6365" spans="1:8" x14ac:dyDescent="0.35">
      <c r="A6365" t="s">
        <v>4590</v>
      </c>
      <c r="B6365" t="s">
        <v>5347</v>
      </c>
      <c r="C6365">
        <v>6</v>
      </c>
      <c r="D6365">
        <v>-186.11699999999999</v>
      </c>
      <c r="E6365" t="s">
        <v>5348</v>
      </c>
      <c r="F6365" t="s">
        <v>5349</v>
      </c>
      <c r="G6365" s="4">
        <v>4</v>
      </c>
      <c r="H6365" t="s">
        <v>5807</v>
      </c>
    </row>
    <row r="6366" spans="1:8" x14ac:dyDescent="0.35">
      <c r="A6366" t="s">
        <v>4590</v>
      </c>
      <c r="B6366" t="s">
        <v>5347</v>
      </c>
      <c r="C6366">
        <v>6</v>
      </c>
      <c r="D6366">
        <v>-184.63499999999999</v>
      </c>
      <c r="E6366" t="s">
        <v>5359</v>
      </c>
      <c r="F6366" t="s">
        <v>5360</v>
      </c>
      <c r="G6366" s="4">
        <v>4</v>
      </c>
      <c r="H6366" t="s">
        <v>1887</v>
      </c>
    </row>
    <row r="6367" spans="1:8" x14ac:dyDescent="0.35">
      <c r="A6367" t="s">
        <v>4590</v>
      </c>
      <c r="B6367" t="s">
        <v>5347</v>
      </c>
      <c r="C6367">
        <v>6</v>
      </c>
      <c r="D6367">
        <v>-184.12099999999899</v>
      </c>
      <c r="E6367" t="s">
        <v>5348</v>
      </c>
      <c r="F6367" t="s">
        <v>5366</v>
      </c>
      <c r="G6367" s="4">
        <v>2</v>
      </c>
      <c r="H6367" t="s">
        <v>5808</v>
      </c>
    </row>
    <row r="6368" spans="1:8" x14ac:dyDescent="0.35">
      <c r="A6368" t="s">
        <v>4590</v>
      </c>
      <c r="B6368" t="s">
        <v>5347</v>
      </c>
      <c r="C6368">
        <v>6</v>
      </c>
      <c r="D6368">
        <v>-181.29300000000001</v>
      </c>
      <c r="E6368" t="s">
        <v>5348</v>
      </c>
      <c r="F6368" t="s">
        <v>5349</v>
      </c>
      <c r="G6368" s="4">
        <v>4</v>
      </c>
      <c r="H6368" t="s">
        <v>5809</v>
      </c>
    </row>
    <row r="6369" spans="1:8" x14ac:dyDescent="0.35">
      <c r="A6369" t="s">
        <v>4590</v>
      </c>
      <c r="B6369" t="s">
        <v>5347</v>
      </c>
      <c r="C6369">
        <v>6</v>
      </c>
      <c r="D6369">
        <v>-178.90299999999999</v>
      </c>
      <c r="E6369" t="s">
        <v>5359</v>
      </c>
      <c r="F6369" t="s">
        <v>5383</v>
      </c>
      <c r="G6369" s="4">
        <v>2</v>
      </c>
      <c r="H6369" t="s">
        <v>5810</v>
      </c>
    </row>
    <row r="6370" spans="1:8" x14ac:dyDescent="0.35">
      <c r="A6370" t="s">
        <v>4590</v>
      </c>
      <c r="B6370" t="s">
        <v>5347</v>
      </c>
      <c r="C6370">
        <v>6</v>
      </c>
      <c r="D6370">
        <v>-176.92500000000001</v>
      </c>
      <c r="E6370" t="s">
        <v>5350</v>
      </c>
      <c r="F6370" t="s">
        <v>5370</v>
      </c>
      <c r="G6370" s="4">
        <v>3</v>
      </c>
      <c r="H6370" t="s">
        <v>5811</v>
      </c>
    </row>
    <row r="6371" spans="1:8" x14ac:dyDescent="0.35">
      <c r="A6371" t="s">
        <v>4590</v>
      </c>
      <c r="B6371" t="s">
        <v>5347</v>
      </c>
      <c r="C6371">
        <v>6</v>
      </c>
      <c r="D6371">
        <v>-175.935</v>
      </c>
      <c r="E6371" t="s">
        <v>5348</v>
      </c>
      <c r="F6371" t="s">
        <v>5352</v>
      </c>
      <c r="G6371" s="4">
        <v>3</v>
      </c>
      <c r="H6371" t="s">
        <v>5812</v>
      </c>
    </row>
    <row r="6372" spans="1:8" x14ac:dyDescent="0.35">
      <c r="A6372" t="s">
        <v>4590</v>
      </c>
      <c r="B6372" t="s">
        <v>5347</v>
      </c>
      <c r="C6372">
        <v>6</v>
      </c>
      <c r="D6372">
        <v>-170.41299999999899</v>
      </c>
      <c r="E6372" t="s">
        <v>5348</v>
      </c>
      <c r="F6372" t="s">
        <v>5352</v>
      </c>
      <c r="G6372" s="4">
        <v>3</v>
      </c>
      <c r="H6372" t="s">
        <v>5813</v>
      </c>
    </row>
    <row r="6373" spans="1:8" x14ac:dyDescent="0.35">
      <c r="A6373" t="s">
        <v>4590</v>
      </c>
      <c r="B6373" t="s">
        <v>5347</v>
      </c>
      <c r="C6373">
        <v>6</v>
      </c>
      <c r="D6373">
        <v>-170.07</v>
      </c>
      <c r="E6373" t="s">
        <v>5348</v>
      </c>
      <c r="F6373" t="s">
        <v>5362</v>
      </c>
      <c r="G6373" s="4">
        <v>1</v>
      </c>
      <c r="H6373" t="s">
        <v>5814</v>
      </c>
    </row>
    <row r="6374" spans="1:8" x14ac:dyDescent="0.35">
      <c r="A6374" t="s">
        <v>4590</v>
      </c>
      <c r="B6374" t="s">
        <v>5347</v>
      </c>
      <c r="C6374">
        <v>6</v>
      </c>
      <c r="D6374">
        <v>-170.04900000000001</v>
      </c>
      <c r="E6374" t="s">
        <v>5359</v>
      </c>
      <c r="F6374" t="s">
        <v>5360</v>
      </c>
      <c r="G6374" s="4">
        <v>4</v>
      </c>
      <c r="H6374" t="s">
        <v>5815</v>
      </c>
    </row>
    <row r="6375" spans="1:8" x14ac:dyDescent="0.35">
      <c r="A6375" t="s">
        <v>4590</v>
      </c>
      <c r="B6375" t="s">
        <v>5347</v>
      </c>
      <c r="C6375">
        <v>6</v>
      </c>
      <c r="D6375">
        <v>-165.89500000000001</v>
      </c>
      <c r="E6375" t="s">
        <v>5348</v>
      </c>
      <c r="F6375" t="s">
        <v>5362</v>
      </c>
      <c r="G6375" s="4">
        <v>1</v>
      </c>
      <c r="H6375" t="s">
        <v>5816</v>
      </c>
    </row>
    <row r="6376" spans="1:8" x14ac:dyDescent="0.35">
      <c r="A6376" t="s">
        <v>4590</v>
      </c>
      <c r="B6376" t="s">
        <v>5347</v>
      </c>
      <c r="C6376">
        <v>6</v>
      </c>
      <c r="D6376">
        <v>-165.34700000000001</v>
      </c>
      <c r="E6376" t="s">
        <v>5359</v>
      </c>
      <c r="F6376" t="s">
        <v>5360</v>
      </c>
      <c r="G6376" s="4">
        <v>4</v>
      </c>
      <c r="H6376" t="s">
        <v>5817</v>
      </c>
    </row>
    <row r="6377" spans="1:8" x14ac:dyDescent="0.35">
      <c r="A6377" t="s">
        <v>4590</v>
      </c>
      <c r="B6377" t="s">
        <v>5347</v>
      </c>
      <c r="C6377">
        <v>6</v>
      </c>
      <c r="D6377">
        <v>-162.60499999999999</v>
      </c>
      <c r="E6377" t="s">
        <v>5348</v>
      </c>
      <c r="F6377" t="s">
        <v>5366</v>
      </c>
      <c r="G6377" s="4">
        <v>2</v>
      </c>
      <c r="H6377" t="s">
        <v>5818</v>
      </c>
    </row>
    <row r="6378" spans="1:8" x14ac:dyDescent="0.35">
      <c r="A6378" t="s">
        <v>4590</v>
      </c>
      <c r="B6378" t="s">
        <v>5347</v>
      </c>
      <c r="C6378">
        <v>6</v>
      </c>
      <c r="D6378">
        <v>-161.37</v>
      </c>
      <c r="E6378" t="s">
        <v>5359</v>
      </c>
      <c r="F6378" t="s">
        <v>5365</v>
      </c>
      <c r="G6378" s="4">
        <v>3</v>
      </c>
      <c r="H6378" t="s">
        <v>5819</v>
      </c>
    </row>
    <row r="6379" spans="1:8" x14ac:dyDescent="0.35">
      <c r="A6379" t="s">
        <v>4590</v>
      </c>
      <c r="B6379" t="s">
        <v>5347</v>
      </c>
      <c r="C6379">
        <v>6</v>
      </c>
      <c r="D6379">
        <v>-159.827</v>
      </c>
      <c r="E6379" t="s">
        <v>5348</v>
      </c>
      <c r="F6379" t="s">
        <v>5352</v>
      </c>
      <c r="G6379" s="4">
        <v>3</v>
      </c>
      <c r="H6379" t="s">
        <v>5820</v>
      </c>
    </row>
    <row r="6380" spans="1:8" x14ac:dyDescent="0.35">
      <c r="A6380" t="s">
        <v>4590</v>
      </c>
      <c r="B6380" t="s">
        <v>5347</v>
      </c>
      <c r="C6380">
        <v>6</v>
      </c>
      <c r="D6380">
        <v>-156.37899999999999</v>
      </c>
      <c r="E6380" t="s">
        <v>5348</v>
      </c>
      <c r="F6380" t="s">
        <v>5349</v>
      </c>
      <c r="G6380" s="4">
        <v>4</v>
      </c>
      <c r="H6380" t="s">
        <v>5821</v>
      </c>
    </row>
    <row r="6381" spans="1:8" x14ac:dyDescent="0.35">
      <c r="A6381" t="s">
        <v>4590</v>
      </c>
      <c r="B6381" t="s">
        <v>5347</v>
      </c>
      <c r="C6381">
        <v>6</v>
      </c>
      <c r="D6381">
        <v>-155.54300000000001</v>
      </c>
      <c r="E6381" t="s">
        <v>5348</v>
      </c>
      <c r="F6381" t="s">
        <v>5362</v>
      </c>
      <c r="G6381" s="4">
        <v>1</v>
      </c>
      <c r="H6381" t="s">
        <v>5822</v>
      </c>
    </row>
    <row r="6382" spans="1:8" x14ac:dyDescent="0.35">
      <c r="A6382" t="s">
        <v>4590</v>
      </c>
      <c r="B6382" t="s">
        <v>5347</v>
      </c>
      <c r="C6382">
        <v>6</v>
      </c>
      <c r="D6382">
        <v>-150.69999999999999</v>
      </c>
      <c r="E6382" t="s">
        <v>5348</v>
      </c>
      <c r="F6382" t="s">
        <v>5352</v>
      </c>
      <c r="G6382" s="4">
        <v>3</v>
      </c>
      <c r="H6382" t="s">
        <v>5823</v>
      </c>
    </row>
    <row r="6383" spans="1:8" x14ac:dyDescent="0.35">
      <c r="A6383" t="s">
        <v>4590</v>
      </c>
      <c r="B6383" t="s">
        <v>5347</v>
      </c>
      <c r="C6383">
        <v>6</v>
      </c>
      <c r="D6383">
        <v>-148.893</v>
      </c>
      <c r="E6383" t="s">
        <v>5348</v>
      </c>
      <c r="F6383" t="s">
        <v>5366</v>
      </c>
      <c r="G6383" s="4">
        <v>2</v>
      </c>
      <c r="H6383" t="s">
        <v>5824</v>
      </c>
    </row>
    <row r="6384" spans="1:8" x14ac:dyDescent="0.35">
      <c r="A6384" t="s">
        <v>4590</v>
      </c>
      <c r="B6384" t="s">
        <v>5347</v>
      </c>
      <c r="C6384">
        <v>6</v>
      </c>
      <c r="D6384">
        <v>-146.941</v>
      </c>
      <c r="E6384" t="s">
        <v>5348</v>
      </c>
      <c r="F6384" t="s">
        <v>5366</v>
      </c>
      <c r="G6384" s="4">
        <v>2</v>
      </c>
      <c r="H6384" t="s">
        <v>5825</v>
      </c>
    </row>
    <row r="6385" spans="1:8" x14ac:dyDescent="0.35">
      <c r="A6385" t="s">
        <v>4590</v>
      </c>
      <c r="B6385" t="s">
        <v>5347</v>
      </c>
      <c r="C6385">
        <v>6</v>
      </c>
      <c r="D6385">
        <v>-142.75899999999999</v>
      </c>
      <c r="E6385" t="s">
        <v>5348</v>
      </c>
      <c r="F6385" t="s">
        <v>5349</v>
      </c>
      <c r="G6385" s="4">
        <v>4</v>
      </c>
      <c r="H6385" t="s">
        <v>5826</v>
      </c>
    </row>
    <row r="6386" spans="1:8" x14ac:dyDescent="0.35">
      <c r="A6386" t="s">
        <v>4590</v>
      </c>
      <c r="B6386" t="s">
        <v>5347</v>
      </c>
      <c r="C6386">
        <v>6</v>
      </c>
      <c r="D6386">
        <v>-142.75899999999999</v>
      </c>
      <c r="E6386" t="s">
        <v>5359</v>
      </c>
      <c r="F6386" t="s">
        <v>5383</v>
      </c>
      <c r="G6386" s="4">
        <v>2</v>
      </c>
      <c r="H6386" t="s">
        <v>5827</v>
      </c>
    </row>
    <row r="6387" spans="1:8" x14ac:dyDescent="0.35">
      <c r="A6387" t="s">
        <v>4590</v>
      </c>
      <c r="B6387" t="s">
        <v>5347</v>
      </c>
      <c r="C6387">
        <v>6</v>
      </c>
      <c r="D6387">
        <v>-139.441</v>
      </c>
      <c r="E6387" t="s">
        <v>5359</v>
      </c>
      <c r="F6387" t="s">
        <v>5360</v>
      </c>
      <c r="G6387" s="4">
        <v>4</v>
      </c>
      <c r="H6387" t="s">
        <v>140</v>
      </c>
    </row>
    <row r="6388" spans="1:8" x14ac:dyDescent="0.35">
      <c r="A6388" t="s">
        <v>4590</v>
      </c>
      <c r="B6388" t="s">
        <v>5347</v>
      </c>
      <c r="C6388">
        <v>6</v>
      </c>
      <c r="D6388">
        <v>-136.834</v>
      </c>
      <c r="E6388" t="s">
        <v>5348</v>
      </c>
      <c r="F6388" t="s">
        <v>5352</v>
      </c>
      <c r="G6388" s="4">
        <v>3</v>
      </c>
      <c r="H6388" t="s">
        <v>5828</v>
      </c>
    </row>
    <row r="6389" spans="1:8" x14ac:dyDescent="0.35">
      <c r="A6389" t="s">
        <v>4590</v>
      </c>
      <c r="B6389" t="s">
        <v>5347</v>
      </c>
      <c r="C6389">
        <v>6</v>
      </c>
      <c r="D6389">
        <v>-135.52099999999999</v>
      </c>
      <c r="E6389" t="s">
        <v>5359</v>
      </c>
      <c r="F6389" t="s">
        <v>5360</v>
      </c>
      <c r="G6389" s="4">
        <v>4</v>
      </c>
      <c r="H6389" t="s">
        <v>5829</v>
      </c>
    </row>
    <row r="6390" spans="1:8" x14ac:dyDescent="0.35">
      <c r="A6390" t="s">
        <v>4590</v>
      </c>
      <c r="B6390" t="s">
        <v>5347</v>
      </c>
      <c r="C6390">
        <v>6</v>
      </c>
      <c r="D6390">
        <v>-134.078</v>
      </c>
      <c r="E6390" t="s">
        <v>5359</v>
      </c>
      <c r="F6390" t="s">
        <v>5365</v>
      </c>
      <c r="G6390" s="4">
        <v>3</v>
      </c>
      <c r="H6390" t="s">
        <v>422</v>
      </c>
    </row>
    <row r="6391" spans="1:8" x14ac:dyDescent="0.35">
      <c r="A6391" t="s">
        <v>4590</v>
      </c>
      <c r="B6391" t="s">
        <v>5347</v>
      </c>
      <c r="C6391">
        <v>6</v>
      </c>
      <c r="D6391">
        <v>-132.64099999999999</v>
      </c>
      <c r="E6391" t="s">
        <v>5348</v>
      </c>
      <c r="F6391" t="s">
        <v>5352</v>
      </c>
      <c r="G6391" s="4">
        <v>3</v>
      </c>
      <c r="H6391" t="s">
        <v>5830</v>
      </c>
    </row>
    <row r="6392" spans="1:8" x14ac:dyDescent="0.35">
      <c r="A6392" t="s">
        <v>4590</v>
      </c>
      <c r="B6392" t="s">
        <v>5347</v>
      </c>
      <c r="C6392">
        <v>6</v>
      </c>
      <c r="D6392">
        <v>-129.11799999999999</v>
      </c>
      <c r="E6392" t="s">
        <v>5359</v>
      </c>
      <c r="F6392" t="s">
        <v>5383</v>
      </c>
      <c r="G6392" s="4">
        <v>2</v>
      </c>
      <c r="H6392" t="s">
        <v>5831</v>
      </c>
    </row>
    <row r="6393" spans="1:8" x14ac:dyDescent="0.35">
      <c r="A6393" t="s">
        <v>4590</v>
      </c>
      <c r="B6393" t="s">
        <v>5347</v>
      </c>
      <c r="C6393">
        <v>6</v>
      </c>
      <c r="D6393">
        <v>-128.36500000000001</v>
      </c>
      <c r="E6393" t="s">
        <v>5348</v>
      </c>
      <c r="F6393" t="s">
        <v>5362</v>
      </c>
      <c r="G6393" s="4">
        <v>1</v>
      </c>
      <c r="H6393" t="s">
        <v>5832</v>
      </c>
    </row>
    <row r="6394" spans="1:8" x14ac:dyDescent="0.35">
      <c r="A6394" t="s">
        <v>4590</v>
      </c>
      <c r="B6394" t="s">
        <v>5347</v>
      </c>
      <c r="C6394">
        <v>6</v>
      </c>
      <c r="D6394">
        <v>-127.229</v>
      </c>
      <c r="E6394" t="s">
        <v>5348</v>
      </c>
      <c r="F6394" t="s">
        <v>5366</v>
      </c>
      <c r="G6394" s="4">
        <v>2</v>
      </c>
      <c r="H6394" t="s">
        <v>5833</v>
      </c>
    </row>
    <row r="6395" spans="1:8" x14ac:dyDescent="0.35">
      <c r="A6395" t="s">
        <v>4590</v>
      </c>
      <c r="B6395" t="s">
        <v>5347</v>
      </c>
      <c r="C6395">
        <v>6</v>
      </c>
      <c r="D6395">
        <v>-125.706</v>
      </c>
      <c r="E6395" t="s">
        <v>5359</v>
      </c>
      <c r="F6395" t="s">
        <v>5360</v>
      </c>
      <c r="G6395" s="4">
        <v>4</v>
      </c>
      <c r="H6395" t="s">
        <v>5834</v>
      </c>
    </row>
    <row r="6396" spans="1:8" x14ac:dyDescent="0.35">
      <c r="A6396" t="s">
        <v>4590</v>
      </c>
      <c r="B6396" t="s">
        <v>5347</v>
      </c>
      <c r="C6396">
        <v>6</v>
      </c>
      <c r="D6396">
        <v>-119.962</v>
      </c>
      <c r="E6396" t="s">
        <v>5359</v>
      </c>
      <c r="F6396" t="s">
        <v>5365</v>
      </c>
      <c r="G6396" s="4">
        <v>3</v>
      </c>
      <c r="H6396" t="s">
        <v>5835</v>
      </c>
    </row>
    <row r="6397" spans="1:8" x14ac:dyDescent="0.35">
      <c r="A6397" t="s">
        <v>4590</v>
      </c>
      <c r="B6397" t="s">
        <v>5347</v>
      </c>
      <c r="C6397">
        <v>6</v>
      </c>
      <c r="D6397">
        <v>-111.062</v>
      </c>
      <c r="E6397" t="s">
        <v>5348</v>
      </c>
      <c r="F6397" t="s">
        <v>5352</v>
      </c>
      <c r="G6397" s="4">
        <v>3</v>
      </c>
      <c r="H6397" t="s">
        <v>5836</v>
      </c>
    </row>
    <row r="6398" spans="1:8" x14ac:dyDescent="0.35">
      <c r="A6398" t="s">
        <v>4590</v>
      </c>
      <c r="B6398" t="s">
        <v>5347</v>
      </c>
      <c r="C6398">
        <v>6</v>
      </c>
      <c r="D6398">
        <v>-110.655</v>
      </c>
      <c r="E6398" t="s">
        <v>5359</v>
      </c>
      <c r="F6398" t="s">
        <v>5383</v>
      </c>
      <c r="G6398" s="4">
        <v>2</v>
      </c>
      <c r="H6398" t="s">
        <v>5837</v>
      </c>
    </row>
    <row r="6399" spans="1:8" x14ac:dyDescent="0.35">
      <c r="A6399" t="s">
        <v>4590</v>
      </c>
      <c r="B6399" t="s">
        <v>5347</v>
      </c>
      <c r="C6399">
        <v>6</v>
      </c>
      <c r="D6399">
        <v>-109.274</v>
      </c>
      <c r="E6399" t="s">
        <v>5350</v>
      </c>
      <c r="F6399" t="s">
        <v>5355</v>
      </c>
      <c r="G6399" s="4">
        <v>1</v>
      </c>
      <c r="H6399" t="s">
        <v>5838</v>
      </c>
    </row>
    <row r="6400" spans="1:8" x14ac:dyDescent="0.35">
      <c r="A6400" t="s">
        <v>4590</v>
      </c>
      <c r="B6400" t="s">
        <v>5347</v>
      </c>
      <c r="C6400">
        <v>6</v>
      </c>
      <c r="D6400">
        <v>-106.508</v>
      </c>
      <c r="E6400" t="s">
        <v>5348</v>
      </c>
      <c r="F6400" t="s">
        <v>5362</v>
      </c>
      <c r="G6400" s="4">
        <v>1</v>
      </c>
      <c r="H6400" t="s">
        <v>5839</v>
      </c>
    </row>
    <row r="6401" spans="1:8" x14ac:dyDescent="0.35">
      <c r="A6401" t="s">
        <v>4590</v>
      </c>
      <c r="B6401" t="s">
        <v>5347</v>
      </c>
      <c r="C6401">
        <v>6</v>
      </c>
      <c r="D6401">
        <v>-103.372999999999</v>
      </c>
      <c r="E6401" t="s">
        <v>5359</v>
      </c>
      <c r="F6401" t="s">
        <v>5360</v>
      </c>
      <c r="G6401" s="4">
        <v>4</v>
      </c>
      <c r="H6401" t="s">
        <v>5840</v>
      </c>
    </row>
    <row r="6402" spans="1:8" x14ac:dyDescent="0.35">
      <c r="A6402" t="s">
        <v>4590</v>
      </c>
      <c r="B6402" t="s">
        <v>5347</v>
      </c>
      <c r="C6402">
        <v>6</v>
      </c>
      <c r="D6402">
        <v>-100.643999999999</v>
      </c>
      <c r="E6402" t="s">
        <v>5350</v>
      </c>
      <c r="F6402" t="s">
        <v>5355</v>
      </c>
      <c r="G6402" s="4">
        <v>1</v>
      </c>
      <c r="H6402" t="s">
        <v>5841</v>
      </c>
    </row>
    <row r="6403" spans="1:8" x14ac:dyDescent="0.35">
      <c r="A6403" t="s">
        <v>4590</v>
      </c>
      <c r="B6403" t="s">
        <v>5347</v>
      </c>
      <c r="C6403">
        <v>6</v>
      </c>
      <c r="D6403">
        <v>-99.334999999999994</v>
      </c>
      <c r="E6403" t="s">
        <v>5348</v>
      </c>
      <c r="F6403" t="s">
        <v>5349</v>
      </c>
      <c r="G6403" s="4">
        <v>4</v>
      </c>
      <c r="H6403" t="s">
        <v>5842</v>
      </c>
    </row>
    <row r="6404" spans="1:8" x14ac:dyDescent="0.35">
      <c r="A6404" t="s">
        <v>4590</v>
      </c>
      <c r="B6404" t="s">
        <v>5347</v>
      </c>
      <c r="C6404">
        <v>6</v>
      </c>
      <c r="D6404">
        <v>-95.478999999999999</v>
      </c>
      <c r="E6404" t="s">
        <v>5350</v>
      </c>
      <c r="F6404" t="s">
        <v>5370</v>
      </c>
      <c r="G6404" s="4">
        <v>3</v>
      </c>
      <c r="H6404" t="s">
        <v>5843</v>
      </c>
    </row>
    <row r="6405" spans="1:8" x14ac:dyDescent="0.35">
      <c r="A6405" t="s">
        <v>4590</v>
      </c>
      <c r="B6405" t="s">
        <v>5347</v>
      </c>
      <c r="C6405">
        <v>6</v>
      </c>
      <c r="D6405">
        <v>-94.411000000000001</v>
      </c>
      <c r="E6405" t="s">
        <v>5359</v>
      </c>
      <c r="F6405" t="s">
        <v>5360</v>
      </c>
      <c r="G6405" s="4">
        <v>4</v>
      </c>
      <c r="H6405" t="s">
        <v>5844</v>
      </c>
    </row>
    <row r="6406" spans="1:8" x14ac:dyDescent="0.35">
      <c r="A6406" t="s">
        <v>4590</v>
      </c>
      <c r="B6406" t="s">
        <v>5347</v>
      </c>
      <c r="C6406">
        <v>6</v>
      </c>
      <c r="D6406">
        <v>-93.408999999999907</v>
      </c>
      <c r="E6406" t="s">
        <v>5348</v>
      </c>
      <c r="F6406" t="s">
        <v>5352</v>
      </c>
      <c r="G6406" s="4">
        <v>3</v>
      </c>
      <c r="H6406" t="s">
        <v>5845</v>
      </c>
    </row>
    <row r="6407" spans="1:8" x14ac:dyDescent="0.35">
      <c r="A6407" t="s">
        <v>4590</v>
      </c>
      <c r="B6407" t="s">
        <v>5347</v>
      </c>
      <c r="C6407">
        <v>6</v>
      </c>
      <c r="D6407">
        <v>-92.543999999999997</v>
      </c>
      <c r="E6407" t="s">
        <v>5350</v>
      </c>
      <c r="F6407" t="s">
        <v>5370</v>
      </c>
      <c r="G6407" s="4">
        <v>3</v>
      </c>
      <c r="H6407" t="s">
        <v>5846</v>
      </c>
    </row>
    <row r="6408" spans="1:8" x14ac:dyDescent="0.35">
      <c r="A6408" t="s">
        <v>4590</v>
      </c>
      <c r="B6408" t="s">
        <v>5347</v>
      </c>
      <c r="C6408">
        <v>6</v>
      </c>
      <c r="D6408">
        <v>-89.736000000000004</v>
      </c>
      <c r="E6408" t="s">
        <v>5348</v>
      </c>
      <c r="F6408" t="s">
        <v>5352</v>
      </c>
      <c r="G6408" s="4">
        <v>3</v>
      </c>
      <c r="H6408" t="s">
        <v>5847</v>
      </c>
    </row>
    <row r="6409" spans="1:8" x14ac:dyDescent="0.35">
      <c r="A6409" t="s">
        <v>4590</v>
      </c>
      <c r="B6409" t="s">
        <v>5347</v>
      </c>
      <c r="C6409">
        <v>6</v>
      </c>
      <c r="D6409">
        <v>-87.850999999999999</v>
      </c>
      <c r="E6409" t="s">
        <v>5359</v>
      </c>
      <c r="F6409" t="s">
        <v>5360</v>
      </c>
      <c r="G6409" s="4">
        <v>4</v>
      </c>
      <c r="H6409" t="s">
        <v>5848</v>
      </c>
    </row>
    <row r="6410" spans="1:8" x14ac:dyDescent="0.35">
      <c r="A6410" t="s">
        <v>4590</v>
      </c>
      <c r="B6410" t="s">
        <v>5347</v>
      </c>
      <c r="C6410">
        <v>6</v>
      </c>
      <c r="D6410">
        <v>-86.876000000000005</v>
      </c>
      <c r="E6410" t="s">
        <v>5348</v>
      </c>
      <c r="F6410" t="s">
        <v>5362</v>
      </c>
      <c r="G6410" s="4">
        <v>1</v>
      </c>
      <c r="H6410" t="s">
        <v>5849</v>
      </c>
    </row>
    <row r="6411" spans="1:8" x14ac:dyDescent="0.35">
      <c r="A6411" t="s">
        <v>4590</v>
      </c>
      <c r="B6411" t="s">
        <v>5347</v>
      </c>
      <c r="C6411">
        <v>6</v>
      </c>
      <c r="D6411">
        <v>-85.688999999999993</v>
      </c>
      <c r="E6411" t="s">
        <v>5359</v>
      </c>
      <c r="F6411" t="s">
        <v>5360</v>
      </c>
      <c r="G6411" s="4">
        <v>4</v>
      </c>
      <c r="H6411" t="s">
        <v>5850</v>
      </c>
    </row>
    <row r="6412" spans="1:8" x14ac:dyDescent="0.35">
      <c r="A6412" t="s">
        <v>4590</v>
      </c>
      <c r="B6412" t="s">
        <v>5347</v>
      </c>
      <c r="C6412">
        <v>6</v>
      </c>
      <c r="D6412">
        <v>-85.123999999999995</v>
      </c>
      <c r="E6412" t="s">
        <v>5348</v>
      </c>
      <c r="F6412" t="s">
        <v>5362</v>
      </c>
      <c r="G6412" s="4">
        <v>1</v>
      </c>
      <c r="H6412" t="s">
        <v>5851</v>
      </c>
    </row>
    <row r="6413" spans="1:8" x14ac:dyDescent="0.35">
      <c r="A6413" t="s">
        <v>4590</v>
      </c>
      <c r="B6413" t="s">
        <v>5347</v>
      </c>
      <c r="C6413">
        <v>6</v>
      </c>
      <c r="D6413">
        <v>-82.177000000000007</v>
      </c>
      <c r="E6413" t="s">
        <v>5359</v>
      </c>
      <c r="F6413" t="s">
        <v>5360</v>
      </c>
      <c r="G6413" s="4">
        <v>4</v>
      </c>
      <c r="H6413" t="s">
        <v>5852</v>
      </c>
    </row>
    <row r="6414" spans="1:8" x14ac:dyDescent="0.35">
      <c r="A6414" t="s">
        <v>4590</v>
      </c>
      <c r="B6414" t="s">
        <v>5347</v>
      </c>
      <c r="C6414">
        <v>6</v>
      </c>
      <c r="D6414">
        <v>-77.456999999999994</v>
      </c>
      <c r="E6414" t="s">
        <v>5348</v>
      </c>
      <c r="F6414" t="s">
        <v>5349</v>
      </c>
      <c r="G6414" s="4">
        <v>4</v>
      </c>
      <c r="H6414" t="s">
        <v>5853</v>
      </c>
    </row>
    <row r="6415" spans="1:8" x14ac:dyDescent="0.35">
      <c r="A6415" t="s">
        <v>4590</v>
      </c>
      <c r="B6415" t="s">
        <v>5347</v>
      </c>
      <c r="C6415">
        <v>6</v>
      </c>
      <c r="D6415">
        <v>-76.245000000000005</v>
      </c>
      <c r="E6415" t="s">
        <v>5359</v>
      </c>
      <c r="F6415" t="s">
        <v>5383</v>
      </c>
      <c r="G6415" s="4">
        <v>2</v>
      </c>
      <c r="H6415" t="s">
        <v>5854</v>
      </c>
    </row>
    <row r="6416" spans="1:8" x14ac:dyDescent="0.35">
      <c r="A6416" t="s">
        <v>4590</v>
      </c>
      <c r="B6416" t="s">
        <v>5347</v>
      </c>
      <c r="C6416">
        <v>6</v>
      </c>
      <c r="D6416">
        <v>-75.146000000000001</v>
      </c>
      <c r="E6416" t="s">
        <v>5359</v>
      </c>
      <c r="F6416" t="s">
        <v>5360</v>
      </c>
      <c r="G6416" s="4">
        <v>4</v>
      </c>
      <c r="H6416" t="s">
        <v>5855</v>
      </c>
    </row>
    <row r="6417" spans="1:8" x14ac:dyDescent="0.35">
      <c r="A6417" t="s">
        <v>4590</v>
      </c>
      <c r="B6417" t="s">
        <v>5347</v>
      </c>
      <c r="C6417">
        <v>6</v>
      </c>
      <c r="D6417">
        <v>-72.417000000000002</v>
      </c>
      <c r="E6417" t="s">
        <v>5348</v>
      </c>
      <c r="F6417" t="s">
        <v>5349</v>
      </c>
      <c r="G6417" s="4">
        <v>4</v>
      </c>
      <c r="H6417" t="s">
        <v>5856</v>
      </c>
    </row>
    <row r="6418" spans="1:8" x14ac:dyDescent="0.35">
      <c r="A6418" t="s">
        <v>4590</v>
      </c>
      <c r="B6418" t="s">
        <v>5347</v>
      </c>
      <c r="C6418">
        <v>6</v>
      </c>
      <c r="D6418">
        <v>-71.284999999999997</v>
      </c>
      <c r="E6418" t="s">
        <v>5350</v>
      </c>
      <c r="F6418" t="s">
        <v>5355</v>
      </c>
      <c r="G6418" s="4">
        <v>1</v>
      </c>
      <c r="H6418" t="s">
        <v>5857</v>
      </c>
    </row>
    <row r="6419" spans="1:8" x14ac:dyDescent="0.35">
      <c r="A6419" t="s">
        <v>4590</v>
      </c>
      <c r="B6419" t="s">
        <v>5347</v>
      </c>
      <c r="C6419">
        <v>6</v>
      </c>
      <c r="D6419">
        <v>-65.281000000000006</v>
      </c>
      <c r="E6419" t="s">
        <v>5348</v>
      </c>
      <c r="F6419" t="s">
        <v>5352</v>
      </c>
      <c r="G6419" s="4">
        <v>3</v>
      </c>
      <c r="H6419" t="s">
        <v>5858</v>
      </c>
    </row>
    <row r="6420" spans="1:8" x14ac:dyDescent="0.35">
      <c r="A6420" t="s">
        <v>4590</v>
      </c>
      <c r="B6420" t="s">
        <v>5347</v>
      </c>
      <c r="C6420">
        <v>6</v>
      </c>
      <c r="D6420">
        <v>-62.390999999999998</v>
      </c>
      <c r="E6420" t="s">
        <v>5350</v>
      </c>
      <c r="F6420" t="s">
        <v>5355</v>
      </c>
      <c r="G6420" s="4">
        <v>1</v>
      </c>
      <c r="H6420" t="s">
        <v>5859</v>
      </c>
    </row>
    <row r="6421" spans="1:8" x14ac:dyDescent="0.35">
      <c r="A6421" t="s">
        <v>4590</v>
      </c>
      <c r="B6421" t="s">
        <v>5347</v>
      </c>
      <c r="C6421">
        <v>6</v>
      </c>
      <c r="D6421">
        <v>-59.188000000000002</v>
      </c>
      <c r="E6421" t="s">
        <v>5348</v>
      </c>
      <c r="F6421" t="s">
        <v>5362</v>
      </c>
      <c r="G6421" s="4">
        <v>1</v>
      </c>
      <c r="H6421" t="s">
        <v>5860</v>
      </c>
    </row>
    <row r="6422" spans="1:8" x14ac:dyDescent="0.35">
      <c r="A6422" t="s">
        <v>4590</v>
      </c>
      <c r="B6422" t="s">
        <v>5347</v>
      </c>
      <c r="C6422">
        <v>6</v>
      </c>
      <c r="D6422">
        <v>-58.393000000000001</v>
      </c>
      <c r="E6422" t="s">
        <v>5350</v>
      </c>
      <c r="F6422" t="s">
        <v>5351</v>
      </c>
      <c r="G6422" s="4">
        <v>2</v>
      </c>
      <c r="H6422" t="s">
        <v>5861</v>
      </c>
    </row>
    <row r="6423" spans="1:8" x14ac:dyDescent="0.35">
      <c r="A6423" t="s">
        <v>4590</v>
      </c>
      <c r="B6423" t="s">
        <v>5347</v>
      </c>
      <c r="C6423">
        <v>6</v>
      </c>
      <c r="D6423">
        <v>-49.411999999999999</v>
      </c>
      <c r="E6423" t="s">
        <v>5348</v>
      </c>
      <c r="F6423" t="s">
        <v>5362</v>
      </c>
      <c r="G6423" s="4">
        <v>1</v>
      </c>
      <c r="H6423" t="s">
        <v>5862</v>
      </c>
    </row>
    <row r="6424" spans="1:8" x14ac:dyDescent="0.35">
      <c r="A6424" t="s">
        <v>4590</v>
      </c>
      <c r="B6424" t="s">
        <v>5347</v>
      </c>
      <c r="C6424">
        <v>6</v>
      </c>
      <c r="D6424">
        <v>-39.817</v>
      </c>
      <c r="E6424" t="s">
        <v>5348</v>
      </c>
      <c r="F6424" t="s">
        <v>5349</v>
      </c>
      <c r="G6424" s="4">
        <v>4</v>
      </c>
      <c r="H6424" t="s">
        <v>5863</v>
      </c>
    </row>
    <row r="6425" spans="1:8" x14ac:dyDescent="0.35">
      <c r="A6425" t="s">
        <v>4590</v>
      </c>
      <c r="B6425" t="s">
        <v>5347</v>
      </c>
      <c r="C6425">
        <v>6</v>
      </c>
      <c r="D6425">
        <v>-35.448</v>
      </c>
      <c r="E6425" t="s">
        <v>5348</v>
      </c>
      <c r="F6425" t="s">
        <v>5362</v>
      </c>
      <c r="G6425" s="4">
        <v>1</v>
      </c>
      <c r="H6425" t="s">
        <v>1150</v>
      </c>
    </row>
    <row r="6426" spans="1:8" x14ac:dyDescent="0.35">
      <c r="A6426" t="s">
        <v>4590</v>
      </c>
      <c r="B6426" t="s">
        <v>5347</v>
      </c>
      <c r="C6426">
        <v>6</v>
      </c>
      <c r="D6426">
        <v>-34.582999999999998</v>
      </c>
      <c r="E6426" t="s">
        <v>5359</v>
      </c>
      <c r="F6426" t="s">
        <v>5360</v>
      </c>
      <c r="G6426" s="4">
        <v>4</v>
      </c>
      <c r="H6426" t="s">
        <v>5864</v>
      </c>
    </row>
    <row r="6427" spans="1:8" x14ac:dyDescent="0.35">
      <c r="A6427" t="s">
        <v>4590</v>
      </c>
      <c r="B6427" t="s">
        <v>5347</v>
      </c>
      <c r="C6427">
        <v>6</v>
      </c>
      <c r="D6427">
        <v>-33.811</v>
      </c>
      <c r="E6427" t="s">
        <v>5348</v>
      </c>
      <c r="F6427" t="s">
        <v>5349</v>
      </c>
      <c r="G6427" s="4">
        <v>4</v>
      </c>
      <c r="H6427" t="s">
        <v>5865</v>
      </c>
    </row>
    <row r="6428" spans="1:8" x14ac:dyDescent="0.35">
      <c r="A6428" t="s">
        <v>4590</v>
      </c>
      <c r="B6428" t="s">
        <v>5347</v>
      </c>
      <c r="C6428">
        <v>6</v>
      </c>
      <c r="D6428">
        <v>-32.984000000000002</v>
      </c>
      <c r="E6428" t="s">
        <v>5348</v>
      </c>
      <c r="F6428" t="s">
        <v>5366</v>
      </c>
      <c r="G6428" s="4">
        <v>2</v>
      </c>
      <c r="H6428" t="s">
        <v>355</v>
      </c>
    </row>
    <row r="6429" spans="1:8" x14ac:dyDescent="0.35">
      <c r="A6429" t="s">
        <v>4590</v>
      </c>
      <c r="B6429" t="s">
        <v>5347</v>
      </c>
      <c r="C6429">
        <v>6</v>
      </c>
      <c r="D6429">
        <v>-25.815000000000001</v>
      </c>
      <c r="E6429" t="s">
        <v>5348</v>
      </c>
      <c r="F6429" t="s">
        <v>5352</v>
      </c>
      <c r="G6429" s="4">
        <v>3</v>
      </c>
      <c r="H6429" t="s">
        <v>5866</v>
      </c>
    </row>
    <row r="6430" spans="1:8" x14ac:dyDescent="0.35">
      <c r="A6430" t="s">
        <v>4590</v>
      </c>
      <c r="B6430" t="s">
        <v>5347</v>
      </c>
      <c r="C6430">
        <v>6</v>
      </c>
      <c r="D6430">
        <v>-24.340999999999902</v>
      </c>
      <c r="E6430" t="s">
        <v>5348</v>
      </c>
      <c r="F6430" t="s">
        <v>5366</v>
      </c>
      <c r="G6430" s="4">
        <v>2</v>
      </c>
      <c r="H6430" t="s">
        <v>386</v>
      </c>
    </row>
    <row r="6431" spans="1:8" x14ac:dyDescent="0.35">
      <c r="A6431" t="s">
        <v>4590</v>
      </c>
      <c r="B6431" t="s">
        <v>5347</v>
      </c>
      <c r="C6431">
        <v>6</v>
      </c>
      <c r="D6431">
        <v>-22.48</v>
      </c>
      <c r="E6431" t="s">
        <v>5348</v>
      </c>
      <c r="F6431" t="s">
        <v>5349</v>
      </c>
      <c r="G6431" s="4">
        <v>4</v>
      </c>
      <c r="H6431" t="s">
        <v>5867</v>
      </c>
    </row>
    <row r="6432" spans="1:8" x14ac:dyDescent="0.35">
      <c r="A6432" t="s">
        <v>4590</v>
      </c>
      <c r="B6432" t="s">
        <v>5347</v>
      </c>
      <c r="C6432">
        <v>6</v>
      </c>
      <c r="D6432">
        <v>-21.216999999999999</v>
      </c>
      <c r="E6432" t="s">
        <v>5348</v>
      </c>
      <c r="F6432" t="s">
        <v>5362</v>
      </c>
      <c r="G6432" s="4">
        <v>1</v>
      </c>
      <c r="H6432" t="s">
        <v>5868</v>
      </c>
    </row>
    <row r="6433" spans="1:8" x14ac:dyDescent="0.35">
      <c r="A6433" t="s">
        <v>4590</v>
      </c>
      <c r="B6433" t="s">
        <v>5347</v>
      </c>
      <c r="C6433">
        <v>6</v>
      </c>
      <c r="D6433">
        <v>77.759</v>
      </c>
      <c r="E6433" t="s">
        <v>5359</v>
      </c>
      <c r="F6433" t="s">
        <v>5360</v>
      </c>
      <c r="G6433" s="4">
        <v>4</v>
      </c>
      <c r="H6433" t="s">
        <v>5869</v>
      </c>
    </row>
    <row r="6434" spans="1:8" x14ac:dyDescent="0.35">
      <c r="A6434" t="s">
        <v>4590</v>
      </c>
      <c r="B6434" t="s">
        <v>5347</v>
      </c>
      <c r="C6434">
        <v>6</v>
      </c>
      <c r="D6434">
        <v>92.789000000000001</v>
      </c>
      <c r="E6434" t="s">
        <v>5359</v>
      </c>
      <c r="F6434" t="s">
        <v>5383</v>
      </c>
      <c r="G6434" s="4">
        <v>2</v>
      </c>
      <c r="H6434" t="s">
        <v>5870</v>
      </c>
    </row>
    <row r="6435" spans="1:8" x14ac:dyDescent="0.35">
      <c r="A6435" t="s">
        <v>4590</v>
      </c>
      <c r="B6435" t="s">
        <v>5347</v>
      </c>
      <c r="C6435">
        <v>6</v>
      </c>
      <c r="D6435">
        <v>97.290999999999997</v>
      </c>
      <c r="E6435" t="s">
        <v>5350</v>
      </c>
      <c r="F6435" t="s">
        <v>5355</v>
      </c>
      <c r="G6435" s="4">
        <v>1</v>
      </c>
      <c r="H6435" t="s">
        <v>5871</v>
      </c>
    </row>
    <row r="6436" spans="1:8" x14ac:dyDescent="0.35">
      <c r="A6436" t="s">
        <v>4590</v>
      </c>
      <c r="B6436" t="s">
        <v>5347</v>
      </c>
      <c r="C6436">
        <v>6</v>
      </c>
      <c r="D6436">
        <v>98.977999999999994</v>
      </c>
      <c r="E6436" t="s">
        <v>5350</v>
      </c>
      <c r="F6436" t="s">
        <v>5370</v>
      </c>
      <c r="G6436" s="4">
        <v>3</v>
      </c>
      <c r="H6436" t="s">
        <v>5872</v>
      </c>
    </row>
    <row r="6437" spans="1:8" x14ac:dyDescent="0.35">
      <c r="A6437" t="s">
        <v>4590</v>
      </c>
      <c r="B6437" t="s">
        <v>5347</v>
      </c>
      <c r="C6437">
        <v>6</v>
      </c>
      <c r="D6437">
        <v>100.735</v>
      </c>
      <c r="E6437" t="s">
        <v>5359</v>
      </c>
      <c r="F6437" t="s">
        <v>5360</v>
      </c>
      <c r="G6437" s="4">
        <v>4</v>
      </c>
      <c r="H6437" t="s">
        <v>5873</v>
      </c>
    </row>
    <row r="6438" spans="1:8" x14ac:dyDescent="0.35">
      <c r="A6438" t="s">
        <v>4590</v>
      </c>
      <c r="B6438" t="s">
        <v>5347</v>
      </c>
      <c r="C6438">
        <v>6</v>
      </c>
      <c r="D6438">
        <v>104.705</v>
      </c>
      <c r="E6438" t="s">
        <v>5350</v>
      </c>
      <c r="F6438" t="s">
        <v>5370</v>
      </c>
      <c r="G6438" s="4">
        <v>3</v>
      </c>
      <c r="H6438" t="s">
        <v>1544</v>
      </c>
    </row>
    <row r="6439" spans="1:8" x14ac:dyDescent="0.35">
      <c r="A6439" t="s">
        <v>4590</v>
      </c>
      <c r="B6439" t="s">
        <v>5347</v>
      </c>
      <c r="C6439">
        <v>6</v>
      </c>
      <c r="D6439">
        <v>115.551</v>
      </c>
      <c r="E6439" t="s">
        <v>5359</v>
      </c>
      <c r="F6439" t="s">
        <v>5360</v>
      </c>
      <c r="G6439" s="4">
        <v>4</v>
      </c>
      <c r="H6439" t="s">
        <v>5874</v>
      </c>
    </row>
    <row r="6440" spans="1:8" x14ac:dyDescent="0.35">
      <c r="A6440" t="s">
        <v>4590</v>
      </c>
      <c r="B6440" t="s">
        <v>5347</v>
      </c>
      <c r="C6440">
        <v>6</v>
      </c>
      <c r="D6440">
        <v>115.658999999999</v>
      </c>
      <c r="E6440" t="s">
        <v>5350</v>
      </c>
      <c r="F6440" t="s">
        <v>5355</v>
      </c>
      <c r="G6440" s="4">
        <v>1</v>
      </c>
      <c r="H6440" t="s">
        <v>5875</v>
      </c>
    </row>
    <row r="6441" spans="1:8" x14ac:dyDescent="0.35">
      <c r="A6441" t="s">
        <v>4590</v>
      </c>
      <c r="B6441" t="s">
        <v>5347</v>
      </c>
      <c r="C6441">
        <v>6</v>
      </c>
      <c r="D6441">
        <v>123.56699999999999</v>
      </c>
      <c r="E6441" t="s">
        <v>5350</v>
      </c>
      <c r="F6441" t="s">
        <v>5351</v>
      </c>
      <c r="G6441" s="4">
        <v>2</v>
      </c>
      <c r="H6441" t="s">
        <v>5876</v>
      </c>
    </row>
    <row r="6442" spans="1:8" x14ac:dyDescent="0.35">
      <c r="A6442" t="s">
        <v>4590</v>
      </c>
      <c r="B6442" t="s">
        <v>5347</v>
      </c>
      <c r="C6442">
        <v>6</v>
      </c>
      <c r="D6442">
        <v>126.94799999999999</v>
      </c>
      <c r="E6442" t="s">
        <v>5359</v>
      </c>
      <c r="F6442" t="s">
        <v>5365</v>
      </c>
      <c r="G6442" s="4">
        <v>3</v>
      </c>
      <c r="H6442" t="s">
        <v>5877</v>
      </c>
    </row>
    <row r="6443" spans="1:8" x14ac:dyDescent="0.35">
      <c r="A6443" t="s">
        <v>4590</v>
      </c>
      <c r="B6443" t="s">
        <v>5347</v>
      </c>
      <c r="C6443">
        <v>6</v>
      </c>
      <c r="D6443">
        <v>130.83600000000001</v>
      </c>
      <c r="E6443" t="s">
        <v>5348</v>
      </c>
      <c r="F6443" t="s">
        <v>5362</v>
      </c>
      <c r="G6443" s="4">
        <v>1</v>
      </c>
      <c r="H6443" t="s">
        <v>5878</v>
      </c>
    </row>
    <row r="6444" spans="1:8" x14ac:dyDescent="0.35">
      <c r="A6444" t="s">
        <v>4590</v>
      </c>
      <c r="B6444" t="s">
        <v>5347</v>
      </c>
      <c r="C6444">
        <v>6</v>
      </c>
      <c r="D6444">
        <v>138.37100000000001</v>
      </c>
      <c r="E6444" t="s">
        <v>5350</v>
      </c>
      <c r="F6444" t="s">
        <v>5355</v>
      </c>
      <c r="G6444" s="4">
        <v>1</v>
      </c>
      <c r="H6444" t="s">
        <v>5879</v>
      </c>
    </row>
    <row r="6445" spans="1:8" x14ac:dyDescent="0.35">
      <c r="A6445" t="s">
        <v>4590</v>
      </c>
      <c r="B6445" t="s">
        <v>5347</v>
      </c>
      <c r="C6445">
        <v>6</v>
      </c>
      <c r="D6445">
        <v>140.679</v>
      </c>
      <c r="E6445" t="s">
        <v>5359</v>
      </c>
      <c r="F6445" t="s">
        <v>5360</v>
      </c>
      <c r="G6445" s="4">
        <v>4</v>
      </c>
      <c r="H6445" t="s">
        <v>5880</v>
      </c>
    </row>
    <row r="6446" spans="1:8" x14ac:dyDescent="0.35">
      <c r="A6446" t="s">
        <v>4590</v>
      </c>
      <c r="B6446" t="s">
        <v>5347</v>
      </c>
      <c r="C6446">
        <v>6</v>
      </c>
      <c r="D6446">
        <v>143.553</v>
      </c>
      <c r="E6446" t="s">
        <v>5359</v>
      </c>
      <c r="F6446" t="s">
        <v>5383</v>
      </c>
      <c r="G6446" s="4">
        <v>2</v>
      </c>
      <c r="H6446" t="s">
        <v>5881</v>
      </c>
    </row>
    <row r="6447" spans="1:8" x14ac:dyDescent="0.35">
      <c r="A6447" t="s">
        <v>4590</v>
      </c>
      <c r="B6447" t="s">
        <v>5347</v>
      </c>
      <c r="C6447">
        <v>6</v>
      </c>
      <c r="D6447">
        <v>143.73699999999999</v>
      </c>
      <c r="E6447" t="s">
        <v>5350</v>
      </c>
      <c r="F6447" t="s">
        <v>5370</v>
      </c>
      <c r="G6447" s="4">
        <v>3</v>
      </c>
      <c r="H6447" t="s">
        <v>5882</v>
      </c>
    </row>
    <row r="6448" spans="1:8" x14ac:dyDescent="0.35">
      <c r="A6448" t="s">
        <v>4590</v>
      </c>
      <c r="B6448" t="s">
        <v>5347</v>
      </c>
      <c r="C6448">
        <v>6</v>
      </c>
      <c r="D6448">
        <v>151.791</v>
      </c>
      <c r="E6448" t="s">
        <v>5359</v>
      </c>
      <c r="F6448" t="s">
        <v>5360</v>
      </c>
      <c r="G6448" s="4">
        <v>4</v>
      </c>
      <c r="H6448" t="s">
        <v>5883</v>
      </c>
    </row>
    <row r="6449" spans="1:8" x14ac:dyDescent="0.35">
      <c r="A6449" t="s">
        <v>4590</v>
      </c>
      <c r="B6449" t="s">
        <v>5347</v>
      </c>
      <c r="C6449">
        <v>6</v>
      </c>
      <c r="D6449">
        <v>154.399</v>
      </c>
      <c r="E6449" t="s">
        <v>5350</v>
      </c>
      <c r="F6449" t="s">
        <v>5351</v>
      </c>
      <c r="G6449" s="4">
        <v>2</v>
      </c>
      <c r="H6449" t="s">
        <v>5884</v>
      </c>
    </row>
    <row r="6450" spans="1:8" x14ac:dyDescent="0.35">
      <c r="A6450" t="s">
        <v>4590</v>
      </c>
      <c r="B6450" t="s">
        <v>5347</v>
      </c>
      <c r="C6450">
        <v>6</v>
      </c>
      <c r="D6450">
        <v>156.72399999999999</v>
      </c>
      <c r="E6450" t="s">
        <v>5359</v>
      </c>
      <c r="F6450" t="s">
        <v>5365</v>
      </c>
      <c r="G6450" s="4">
        <v>3</v>
      </c>
      <c r="H6450" t="s">
        <v>5885</v>
      </c>
    </row>
    <row r="6451" spans="1:8" x14ac:dyDescent="0.35">
      <c r="A6451" t="s">
        <v>4590</v>
      </c>
      <c r="B6451" t="s">
        <v>5347</v>
      </c>
      <c r="C6451">
        <v>6</v>
      </c>
      <c r="D6451">
        <v>160.88200000000001</v>
      </c>
      <c r="E6451" t="s">
        <v>5350</v>
      </c>
      <c r="F6451" t="s">
        <v>5370</v>
      </c>
      <c r="G6451" s="4">
        <v>3</v>
      </c>
      <c r="H6451" t="s">
        <v>5886</v>
      </c>
    </row>
    <row r="6452" spans="1:8" x14ac:dyDescent="0.35">
      <c r="A6452" t="s">
        <v>4590</v>
      </c>
      <c r="B6452" t="s">
        <v>5347</v>
      </c>
      <c r="C6452">
        <v>6</v>
      </c>
      <c r="D6452">
        <v>168.67099999999999</v>
      </c>
      <c r="E6452" t="s">
        <v>5350</v>
      </c>
      <c r="F6452" t="s">
        <v>5351</v>
      </c>
      <c r="G6452" s="4">
        <v>2</v>
      </c>
      <c r="H6452" t="s">
        <v>5887</v>
      </c>
    </row>
    <row r="6453" spans="1:8" x14ac:dyDescent="0.35">
      <c r="A6453" t="s">
        <v>4590</v>
      </c>
      <c r="B6453" t="s">
        <v>5347</v>
      </c>
      <c r="C6453">
        <v>6</v>
      </c>
      <c r="D6453">
        <v>168.88099999999901</v>
      </c>
      <c r="E6453" t="s">
        <v>5359</v>
      </c>
      <c r="F6453" t="s">
        <v>5383</v>
      </c>
      <c r="G6453" s="4">
        <v>2</v>
      </c>
      <c r="H6453" t="s">
        <v>5888</v>
      </c>
    </row>
    <row r="6454" spans="1:8" x14ac:dyDescent="0.35">
      <c r="A6454" t="s">
        <v>4590</v>
      </c>
      <c r="B6454" t="s">
        <v>5347</v>
      </c>
      <c r="C6454">
        <v>6</v>
      </c>
      <c r="D6454">
        <v>171.91499999999999</v>
      </c>
      <c r="E6454" t="s">
        <v>5350</v>
      </c>
      <c r="F6454" t="s">
        <v>5355</v>
      </c>
      <c r="G6454" s="4">
        <v>1</v>
      </c>
      <c r="H6454" t="s">
        <v>5889</v>
      </c>
    </row>
    <row r="6455" spans="1:8" x14ac:dyDescent="0.35">
      <c r="A6455" t="s">
        <v>4590</v>
      </c>
      <c r="B6455" t="s">
        <v>5347</v>
      </c>
      <c r="C6455">
        <v>6</v>
      </c>
      <c r="D6455">
        <v>171.98</v>
      </c>
      <c r="E6455" t="s">
        <v>5359</v>
      </c>
      <c r="F6455" t="s">
        <v>5365</v>
      </c>
      <c r="G6455" s="4">
        <v>3</v>
      </c>
      <c r="H6455" t="s">
        <v>5890</v>
      </c>
    </row>
    <row r="6456" spans="1:8" x14ac:dyDescent="0.35">
      <c r="A6456" t="s">
        <v>4590</v>
      </c>
      <c r="B6456" t="s">
        <v>5347</v>
      </c>
      <c r="C6456">
        <v>6</v>
      </c>
      <c r="D6456">
        <v>177.75</v>
      </c>
      <c r="E6456" t="s">
        <v>5350</v>
      </c>
      <c r="F6456" t="s">
        <v>5355</v>
      </c>
      <c r="G6456" s="4">
        <v>1</v>
      </c>
      <c r="H6456" t="s">
        <v>5891</v>
      </c>
    </row>
    <row r="6457" spans="1:8" x14ac:dyDescent="0.35">
      <c r="A6457" t="s">
        <v>4590</v>
      </c>
      <c r="B6457" t="s">
        <v>5347</v>
      </c>
      <c r="C6457">
        <v>6</v>
      </c>
      <c r="D6457">
        <v>179.15199999999999</v>
      </c>
      <c r="E6457" t="s">
        <v>5359</v>
      </c>
      <c r="F6457" t="s">
        <v>5360</v>
      </c>
      <c r="G6457" s="4">
        <v>4</v>
      </c>
      <c r="H6457" t="s">
        <v>5892</v>
      </c>
    </row>
    <row r="6458" spans="1:8" x14ac:dyDescent="0.35">
      <c r="A6458" t="s">
        <v>4590</v>
      </c>
      <c r="B6458" t="s">
        <v>5347</v>
      </c>
      <c r="C6458">
        <v>6</v>
      </c>
      <c r="D6458">
        <v>187.11099999999999</v>
      </c>
      <c r="E6458" t="s">
        <v>5359</v>
      </c>
      <c r="F6458" t="s">
        <v>5360</v>
      </c>
      <c r="G6458" s="4">
        <v>4</v>
      </c>
      <c r="H6458" t="s">
        <v>5893</v>
      </c>
    </row>
    <row r="6459" spans="1:8" x14ac:dyDescent="0.35">
      <c r="A6459" t="s">
        <v>4590</v>
      </c>
      <c r="B6459" t="s">
        <v>5347</v>
      </c>
      <c r="C6459">
        <v>6</v>
      </c>
      <c r="D6459">
        <v>187.524</v>
      </c>
      <c r="E6459" t="s">
        <v>5359</v>
      </c>
      <c r="F6459" t="s">
        <v>5365</v>
      </c>
      <c r="G6459" s="4">
        <v>3</v>
      </c>
      <c r="H6459" t="s">
        <v>2643</v>
      </c>
    </row>
    <row r="6460" spans="1:8" x14ac:dyDescent="0.35">
      <c r="A6460" t="s">
        <v>4590</v>
      </c>
      <c r="B6460" t="s">
        <v>5347</v>
      </c>
      <c r="C6460">
        <v>6</v>
      </c>
      <c r="D6460">
        <v>190.44099999999901</v>
      </c>
      <c r="E6460" t="s">
        <v>5359</v>
      </c>
      <c r="F6460" t="s">
        <v>5383</v>
      </c>
      <c r="G6460" s="4">
        <v>2</v>
      </c>
      <c r="H6460" t="s">
        <v>5894</v>
      </c>
    </row>
    <row r="6461" spans="1:8" x14ac:dyDescent="0.35">
      <c r="A6461" t="s">
        <v>4590</v>
      </c>
      <c r="B6461" t="s">
        <v>5347</v>
      </c>
      <c r="C6461">
        <v>6</v>
      </c>
      <c r="D6461">
        <v>202.279</v>
      </c>
      <c r="E6461" t="s">
        <v>5359</v>
      </c>
      <c r="F6461" t="s">
        <v>5360</v>
      </c>
      <c r="G6461" s="4">
        <v>4</v>
      </c>
      <c r="H6461" t="s">
        <v>5895</v>
      </c>
    </row>
    <row r="6462" spans="1:8" x14ac:dyDescent="0.35">
      <c r="A6462" t="s">
        <v>4590</v>
      </c>
      <c r="B6462" t="s">
        <v>5347</v>
      </c>
      <c r="C6462">
        <v>6</v>
      </c>
      <c r="D6462">
        <v>204.43899999999999</v>
      </c>
      <c r="E6462" t="s">
        <v>5350</v>
      </c>
      <c r="F6462" t="s">
        <v>5351</v>
      </c>
      <c r="G6462" s="4">
        <v>2</v>
      </c>
      <c r="H6462" t="s">
        <v>5896</v>
      </c>
    </row>
    <row r="6463" spans="1:8" x14ac:dyDescent="0.35">
      <c r="A6463" t="s">
        <v>4590</v>
      </c>
      <c r="B6463" t="s">
        <v>5347</v>
      </c>
      <c r="C6463">
        <v>6</v>
      </c>
      <c r="D6463">
        <v>206.06799999999899</v>
      </c>
      <c r="E6463" t="s">
        <v>5359</v>
      </c>
      <c r="F6463" t="s">
        <v>5365</v>
      </c>
      <c r="G6463" s="4">
        <v>3</v>
      </c>
      <c r="H6463" t="s">
        <v>5897</v>
      </c>
    </row>
    <row r="6464" spans="1:8" x14ac:dyDescent="0.35">
      <c r="A6464" t="s">
        <v>4590</v>
      </c>
      <c r="B6464" t="s">
        <v>5347</v>
      </c>
      <c r="C6464">
        <v>6</v>
      </c>
      <c r="D6464">
        <v>212.18700000000001</v>
      </c>
      <c r="E6464" t="s">
        <v>5350</v>
      </c>
      <c r="F6464" t="s">
        <v>5355</v>
      </c>
      <c r="G6464" s="4">
        <v>1</v>
      </c>
      <c r="H6464" t="s">
        <v>5898</v>
      </c>
    </row>
    <row r="6465" spans="1:8" x14ac:dyDescent="0.35">
      <c r="A6465" t="s">
        <v>4590</v>
      </c>
      <c r="B6465" t="s">
        <v>5347</v>
      </c>
      <c r="C6465">
        <v>6</v>
      </c>
      <c r="D6465">
        <v>221.07900000000001</v>
      </c>
      <c r="E6465" t="s">
        <v>5350</v>
      </c>
      <c r="F6465" t="s">
        <v>5351</v>
      </c>
      <c r="G6465" s="4">
        <v>2</v>
      </c>
      <c r="H6465" t="s">
        <v>5899</v>
      </c>
    </row>
    <row r="6466" spans="1:8" x14ac:dyDescent="0.35">
      <c r="A6466" t="s">
        <v>4590</v>
      </c>
      <c r="B6466" t="s">
        <v>5347</v>
      </c>
      <c r="C6466">
        <v>6</v>
      </c>
      <c r="D6466">
        <v>225.761</v>
      </c>
      <c r="E6466" t="s">
        <v>5350</v>
      </c>
      <c r="F6466" t="s">
        <v>5370</v>
      </c>
      <c r="G6466" s="4">
        <v>3</v>
      </c>
      <c r="H6466" t="s">
        <v>5900</v>
      </c>
    </row>
    <row r="6467" spans="1:8" x14ac:dyDescent="0.35">
      <c r="A6467" t="s">
        <v>4590</v>
      </c>
      <c r="B6467" t="s">
        <v>5347</v>
      </c>
      <c r="C6467">
        <v>6</v>
      </c>
      <c r="D6467">
        <v>233.023</v>
      </c>
      <c r="E6467" t="s">
        <v>5359</v>
      </c>
      <c r="F6467" t="s">
        <v>5360</v>
      </c>
      <c r="G6467" s="4">
        <v>4</v>
      </c>
      <c r="H6467" t="s">
        <v>5901</v>
      </c>
    </row>
    <row r="6468" spans="1:8" x14ac:dyDescent="0.35">
      <c r="A6468" t="s">
        <v>4590</v>
      </c>
      <c r="B6468" t="s">
        <v>5347</v>
      </c>
      <c r="C6468">
        <v>6</v>
      </c>
      <c r="D6468">
        <v>233.65</v>
      </c>
      <c r="E6468" t="s">
        <v>5350</v>
      </c>
      <c r="F6468" t="s">
        <v>5370</v>
      </c>
      <c r="G6468" s="4">
        <v>3</v>
      </c>
      <c r="H6468" t="s">
        <v>5902</v>
      </c>
    </row>
    <row r="6469" spans="1:8" x14ac:dyDescent="0.35">
      <c r="A6469" t="s">
        <v>4590</v>
      </c>
      <c r="B6469" t="s">
        <v>5903</v>
      </c>
      <c r="C6469">
        <v>4</v>
      </c>
      <c r="D6469">
        <v>-421.98500000000001</v>
      </c>
      <c r="E6469" t="s">
        <v>5904</v>
      </c>
      <c r="F6469" t="s">
        <v>5905</v>
      </c>
      <c r="G6469" s="4">
        <v>1</v>
      </c>
      <c r="H6469" t="s">
        <v>5906</v>
      </c>
    </row>
    <row r="6470" spans="1:8" x14ac:dyDescent="0.35">
      <c r="A6470" t="s">
        <v>4590</v>
      </c>
      <c r="B6470" t="s">
        <v>5903</v>
      </c>
      <c r="C6470">
        <v>4</v>
      </c>
      <c r="D6470">
        <v>-417.202</v>
      </c>
      <c r="E6470" t="s">
        <v>5904</v>
      </c>
      <c r="F6470" t="s">
        <v>5907</v>
      </c>
      <c r="G6470" s="4">
        <v>4</v>
      </c>
      <c r="H6470" t="s">
        <v>5908</v>
      </c>
    </row>
    <row r="6471" spans="1:8" x14ac:dyDescent="0.35">
      <c r="A6471" t="s">
        <v>4590</v>
      </c>
      <c r="B6471" t="s">
        <v>5903</v>
      </c>
      <c r="C6471">
        <v>4</v>
      </c>
      <c r="D6471">
        <v>-415.22199999999998</v>
      </c>
      <c r="E6471" t="s">
        <v>5909</v>
      </c>
      <c r="F6471" t="s">
        <v>5910</v>
      </c>
      <c r="G6471" s="4">
        <v>4</v>
      </c>
      <c r="H6471" t="s">
        <v>5911</v>
      </c>
    </row>
    <row r="6472" spans="1:8" x14ac:dyDescent="0.35">
      <c r="A6472" t="s">
        <v>4590</v>
      </c>
      <c r="B6472" t="s">
        <v>5903</v>
      </c>
      <c r="C6472">
        <v>4</v>
      </c>
      <c r="D6472">
        <v>-414.78699999999998</v>
      </c>
      <c r="E6472" t="s">
        <v>5912</v>
      </c>
      <c r="F6472" t="s">
        <v>5913</v>
      </c>
      <c r="G6472" s="4">
        <v>2</v>
      </c>
      <c r="H6472" t="s">
        <v>5914</v>
      </c>
    </row>
    <row r="6473" spans="1:8" x14ac:dyDescent="0.35">
      <c r="A6473" t="s">
        <v>4590</v>
      </c>
      <c r="B6473" t="s">
        <v>5903</v>
      </c>
      <c r="C6473">
        <v>4</v>
      </c>
      <c r="D6473">
        <v>-411.108</v>
      </c>
      <c r="E6473" t="s">
        <v>5904</v>
      </c>
      <c r="F6473" t="s">
        <v>5907</v>
      </c>
      <c r="G6473" s="4">
        <v>4</v>
      </c>
      <c r="H6473" t="s">
        <v>5915</v>
      </c>
    </row>
    <row r="6474" spans="1:8" x14ac:dyDescent="0.35">
      <c r="A6474" t="s">
        <v>4590</v>
      </c>
      <c r="B6474" t="s">
        <v>5903</v>
      </c>
      <c r="C6474">
        <v>4</v>
      </c>
      <c r="D6474">
        <v>-404.95699999999999</v>
      </c>
      <c r="E6474" t="s">
        <v>5909</v>
      </c>
      <c r="F6474" t="s">
        <v>5916</v>
      </c>
      <c r="G6474" s="4">
        <v>3</v>
      </c>
      <c r="H6474" t="s">
        <v>5917</v>
      </c>
    </row>
    <row r="6475" spans="1:8" x14ac:dyDescent="0.35">
      <c r="A6475" t="s">
        <v>4590</v>
      </c>
      <c r="B6475" t="s">
        <v>5903</v>
      </c>
      <c r="C6475">
        <v>4</v>
      </c>
      <c r="D6475">
        <v>-402.14599999999899</v>
      </c>
      <c r="E6475" t="s">
        <v>5909</v>
      </c>
      <c r="F6475" t="s">
        <v>5918</v>
      </c>
      <c r="G6475" s="4">
        <v>1</v>
      </c>
      <c r="H6475" t="s">
        <v>5919</v>
      </c>
    </row>
    <row r="6476" spans="1:8" x14ac:dyDescent="0.35">
      <c r="A6476" t="s">
        <v>4590</v>
      </c>
      <c r="B6476" t="s">
        <v>5903</v>
      </c>
      <c r="C6476">
        <v>4</v>
      </c>
      <c r="D6476">
        <v>-400.589</v>
      </c>
      <c r="E6476" t="s">
        <v>5912</v>
      </c>
      <c r="F6476" t="s">
        <v>5920</v>
      </c>
      <c r="G6476" s="4">
        <v>1</v>
      </c>
      <c r="H6476" t="s">
        <v>5921</v>
      </c>
    </row>
    <row r="6477" spans="1:8" x14ac:dyDescent="0.35">
      <c r="A6477" t="s">
        <v>4590</v>
      </c>
      <c r="B6477" t="s">
        <v>5903</v>
      </c>
      <c r="C6477">
        <v>4</v>
      </c>
      <c r="D6477">
        <v>-400.24099999999999</v>
      </c>
      <c r="E6477" t="s">
        <v>5904</v>
      </c>
      <c r="F6477" t="s">
        <v>5905</v>
      </c>
      <c r="G6477" s="4">
        <v>1</v>
      </c>
      <c r="H6477" t="s">
        <v>5922</v>
      </c>
    </row>
    <row r="6478" spans="1:8" x14ac:dyDescent="0.35">
      <c r="A6478" t="s">
        <v>4590</v>
      </c>
      <c r="B6478" t="s">
        <v>5903</v>
      </c>
      <c r="C6478">
        <v>4</v>
      </c>
      <c r="D6478">
        <v>-397.29399999999998</v>
      </c>
      <c r="E6478" t="s">
        <v>5904</v>
      </c>
      <c r="F6478" t="s">
        <v>5923</v>
      </c>
      <c r="G6478" s="4">
        <v>2</v>
      </c>
      <c r="H6478" t="s">
        <v>5924</v>
      </c>
    </row>
    <row r="6479" spans="1:8" x14ac:dyDescent="0.35">
      <c r="A6479" t="s">
        <v>4590</v>
      </c>
      <c r="B6479" t="s">
        <v>5903</v>
      </c>
      <c r="C6479">
        <v>4</v>
      </c>
      <c r="D6479">
        <v>-396.76799999999997</v>
      </c>
      <c r="E6479" t="s">
        <v>5912</v>
      </c>
      <c r="F6479" t="s">
        <v>5925</v>
      </c>
      <c r="G6479" s="4">
        <v>3</v>
      </c>
      <c r="H6479" t="s">
        <v>5926</v>
      </c>
    </row>
    <row r="6480" spans="1:8" x14ac:dyDescent="0.35">
      <c r="A6480" t="s">
        <v>4590</v>
      </c>
      <c r="B6480" t="s">
        <v>5903</v>
      </c>
      <c r="C6480">
        <v>4</v>
      </c>
      <c r="D6480">
        <v>-396.44799999999998</v>
      </c>
      <c r="E6480" t="s">
        <v>5912</v>
      </c>
      <c r="F6480" t="s">
        <v>5913</v>
      </c>
      <c r="G6480" s="4">
        <v>2</v>
      </c>
      <c r="H6480" t="s">
        <v>5927</v>
      </c>
    </row>
    <row r="6481" spans="1:8" x14ac:dyDescent="0.35">
      <c r="A6481" t="s">
        <v>4590</v>
      </c>
      <c r="B6481" t="s">
        <v>5903</v>
      </c>
      <c r="C6481">
        <v>4</v>
      </c>
      <c r="D6481">
        <v>-396.21699999999998</v>
      </c>
      <c r="E6481" t="s">
        <v>5909</v>
      </c>
      <c r="F6481" t="s">
        <v>5910</v>
      </c>
      <c r="G6481" s="4">
        <v>4</v>
      </c>
      <c r="H6481" t="s">
        <v>5928</v>
      </c>
    </row>
    <row r="6482" spans="1:8" x14ac:dyDescent="0.35">
      <c r="A6482" t="s">
        <v>4590</v>
      </c>
      <c r="B6482" t="s">
        <v>5903</v>
      </c>
      <c r="C6482">
        <v>4</v>
      </c>
      <c r="D6482">
        <v>-387.11500000000001</v>
      </c>
      <c r="E6482" t="s">
        <v>5909</v>
      </c>
      <c r="F6482" t="s">
        <v>5916</v>
      </c>
      <c r="G6482" s="4">
        <v>3</v>
      </c>
      <c r="H6482" t="s">
        <v>5929</v>
      </c>
    </row>
    <row r="6483" spans="1:8" x14ac:dyDescent="0.35">
      <c r="A6483" t="s">
        <v>4590</v>
      </c>
      <c r="B6483" t="s">
        <v>5903</v>
      </c>
      <c r="C6483">
        <v>4</v>
      </c>
      <c r="D6483">
        <v>-386.99400000000003</v>
      </c>
      <c r="E6483" t="s">
        <v>5904</v>
      </c>
      <c r="F6483" t="s">
        <v>5905</v>
      </c>
      <c r="G6483" s="4">
        <v>1</v>
      </c>
      <c r="H6483" t="s">
        <v>5930</v>
      </c>
    </row>
    <row r="6484" spans="1:8" x14ac:dyDescent="0.35">
      <c r="A6484" t="s">
        <v>4590</v>
      </c>
      <c r="B6484" t="s">
        <v>5903</v>
      </c>
      <c r="C6484">
        <v>4</v>
      </c>
      <c r="D6484">
        <v>-385.14</v>
      </c>
      <c r="E6484" t="s">
        <v>5904</v>
      </c>
      <c r="F6484" t="s">
        <v>5907</v>
      </c>
      <c r="G6484" s="4">
        <v>4</v>
      </c>
      <c r="H6484" t="s">
        <v>5931</v>
      </c>
    </row>
    <row r="6485" spans="1:8" x14ac:dyDescent="0.35">
      <c r="A6485" t="s">
        <v>4590</v>
      </c>
      <c r="B6485" t="s">
        <v>5903</v>
      </c>
      <c r="C6485">
        <v>4</v>
      </c>
      <c r="D6485">
        <v>-380.59100000000001</v>
      </c>
      <c r="E6485" t="s">
        <v>5912</v>
      </c>
      <c r="F6485" t="s">
        <v>5920</v>
      </c>
      <c r="G6485" s="4">
        <v>1</v>
      </c>
      <c r="H6485" t="s">
        <v>5932</v>
      </c>
    </row>
    <row r="6486" spans="1:8" x14ac:dyDescent="0.35">
      <c r="A6486" t="s">
        <v>4590</v>
      </c>
      <c r="B6486" t="s">
        <v>5903</v>
      </c>
      <c r="C6486">
        <v>4</v>
      </c>
      <c r="D6486">
        <v>-380.423</v>
      </c>
      <c r="E6486" t="s">
        <v>5909</v>
      </c>
      <c r="F6486" t="s">
        <v>5910</v>
      </c>
      <c r="G6486" s="4">
        <v>4</v>
      </c>
      <c r="H6486" t="s">
        <v>1755</v>
      </c>
    </row>
    <row r="6487" spans="1:8" x14ac:dyDescent="0.35">
      <c r="A6487" t="s">
        <v>4590</v>
      </c>
      <c r="B6487" t="s">
        <v>5903</v>
      </c>
      <c r="C6487">
        <v>4</v>
      </c>
      <c r="D6487">
        <v>-379.35899999999998</v>
      </c>
      <c r="E6487" t="s">
        <v>5912</v>
      </c>
      <c r="F6487" t="s">
        <v>5913</v>
      </c>
      <c r="G6487" s="4">
        <v>2</v>
      </c>
      <c r="H6487" t="s">
        <v>5933</v>
      </c>
    </row>
    <row r="6488" spans="1:8" x14ac:dyDescent="0.35">
      <c r="A6488" t="s">
        <v>4590</v>
      </c>
      <c r="B6488" t="s">
        <v>5903</v>
      </c>
      <c r="C6488">
        <v>4</v>
      </c>
      <c r="D6488">
        <v>-379.01299999999998</v>
      </c>
      <c r="E6488" t="s">
        <v>5904</v>
      </c>
      <c r="F6488" t="s">
        <v>5907</v>
      </c>
      <c r="G6488" s="4">
        <v>4</v>
      </c>
      <c r="H6488" t="s">
        <v>5934</v>
      </c>
    </row>
    <row r="6489" spans="1:8" x14ac:dyDescent="0.35">
      <c r="A6489" t="s">
        <v>4590</v>
      </c>
      <c r="B6489" t="s">
        <v>5903</v>
      </c>
      <c r="C6489">
        <v>4</v>
      </c>
      <c r="D6489">
        <v>-377.26799999999997</v>
      </c>
      <c r="E6489" t="s">
        <v>5909</v>
      </c>
      <c r="F6489" t="s">
        <v>5916</v>
      </c>
      <c r="G6489" s="4">
        <v>3</v>
      </c>
      <c r="H6489" t="s">
        <v>1142</v>
      </c>
    </row>
    <row r="6490" spans="1:8" x14ac:dyDescent="0.35">
      <c r="A6490" t="s">
        <v>4590</v>
      </c>
      <c r="B6490" t="s">
        <v>5903</v>
      </c>
      <c r="C6490">
        <v>4</v>
      </c>
      <c r="D6490">
        <v>-372.075999999999</v>
      </c>
      <c r="E6490" t="s">
        <v>5909</v>
      </c>
      <c r="F6490" t="s">
        <v>5910</v>
      </c>
      <c r="G6490" s="4">
        <v>4</v>
      </c>
      <c r="H6490" t="s">
        <v>5935</v>
      </c>
    </row>
    <row r="6491" spans="1:8" x14ac:dyDescent="0.35">
      <c r="A6491" t="s">
        <v>4590</v>
      </c>
      <c r="B6491" t="s">
        <v>5903</v>
      </c>
      <c r="C6491">
        <v>4</v>
      </c>
      <c r="D6491">
        <v>-369.96600000000001</v>
      </c>
      <c r="E6491" t="s">
        <v>5909</v>
      </c>
      <c r="F6491" t="s">
        <v>5936</v>
      </c>
      <c r="G6491" s="4">
        <v>2</v>
      </c>
      <c r="H6491" t="s">
        <v>5937</v>
      </c>
    </row>
    <row r="6492" spans="1:8" x14ac:dyDescent="0.35">
      <c r="A6492" t="s">
        <v>4590</v>
      </c>
      <c r="B6492" t="s">
        <v>5903</v>
      </c>
      <c r="C6492">
        <v>4</v>
      </c>
      <c r="D6492">
        <v>-369.61500000000001</v>
      </c>
      <c r="E6492" t="s">
        <v>5912</v>
      </c>
      <c r="F6492" t="s">
        <v>5913</v>
      </c>
      <c r="G6492" s="4">
        <v>2</v>
      </c>
      <c r="H6492" t="s">
        <v>5938</v>
      </c>
    </row>
    <row r="6493" spans="1:8" x14ac:dyDescent="0.35">
      <c r="A6493" t="s">
        <v>4590</v>
      </c>
      <c r="B6493" t="s">
        <v>5903</v>
      </c>
      <c r="C6493">
        <v>4</v>
      </c>
      <c r="D6493">
        <v>-366.54399999999998</v>
      </c>
      <c r="E6493" t="s">
        <v>5912</v>
      </c>
      <c r="F6493" t="s">
        <v>5920</v>
      </c>
      <c r="G6493" s="4">
        <v>1</v>
      </c>
      <c r="H6493" t="s">
        <v>5939</v>
      </c>
    </row>
    <row r="6494" spans="1:8" x14ac:dyDescent="0.35">
      <c r="A6494" t="s">
        <v>4590</v>
      </c>
      <c r="B6494" t="s">
        <v>5903</v>
      </c>
      <c r="C6494">
        <v>4</v>
      </c>
      <c r="D6494">
        <v>-364.70299999999997</v>
      </c>
      <c r="E6494" t="s">
        <v>5904</v>
      </c>
      <c r="F6494" t="s">
        <v>5923</v>
      </c>
      <c r="G6494" s="4">
        <v>2</v>
      </c>
      <c r="H6494" t="s">
        <v>5940</v>
      </c>
    </row>
    <row r="6495" spans="1:8" x14ac:dyDescent="0.35">
      <c r="A6495" t="s">
        <v>4590</v>
      </c>
      <c r="B6495" t="s">
        <v>5903</v>
      </c>
      <c r="C6495">
        <v>4</v>
      </c>
      <c r="D6495">
        <v>-360.24900000000002</v>
      </c>
      <c r="E6495" t="s">
        <v>5904</v>
      </c>
      <c r="F6495" t="s">
        <v>5905</v>
      </c>
      <c r="G6495" s="4">
        <v>1</v>
      </c>
      <c r="H6495" t="s">
        <v>5941</v>
      </c>
    </row>
    <row r="6496" spans="1:8" x14ac:dyDescent="0.35">
      <c r="A6496" t="s">
        <v>4590</v>
      </c>
      <c r="B6496" t="s">
        <v>5903</v>
      </c>
      <c r="C6496">
        <v>4</v>
      </c>
      <c r="D6496">
        <v>-355.18799999999999</v>
      </c>
      <c r="E6496" t="s">
        <v>5912</v>
      </c>
      <c r="F6496" t="s">
        <v>5925</v>
      </c>
      <c r="G6496" s="4">
        <v>3</v>
      </c>
      <c r="H6496" t="s">
        <v>5942</v>
      </c>
    </row>
    <row r="6497" spans="1:8" x14ac:dyDescent="0.35">
      <c r="A6497" t="s">
        <v>4590</v>
      </c>
      <c r="B6497" t="s">
        <v>5903</v>
      </c>
      <c r="C6497">
        <v>4</v>
      </c>
      <c r="D6497">
        <v>-351.86799999999999</v>
      </c>
      <c r="E6497" t="s">
        <v>5909</v>
      </c>
      <c r="F6497" t="s">
        <v>5918</v>
      </c>
      <c r="G6497" s="4">
        <v>1</v>
      </c>
      <c r="H6497" t="s">
        <v>5943</v>
      </c>
    </row>
    <row r="6498" spans="1:8" x14ac:dyDescent="0.35">
      <c r="A6498" t="s">
        <v>4590</v>
      </c>
      <c r="B6498" t="s">
        <v>5903</v>
      </c>
      <c r="C6498">
        <v>4</v>
      </c>
      <c r="D6498">
        <v>-351.07900000000001</v>
      </c>
      <c r="E6498" t="s">
        <v>5904</v>
      </c>
      <c r="F6498" t="s">
        <v>5907</v>
      </c>
      <c r="G6498" s="4">
        <v>4</v>
      </c>
      <c r="H6498" t="s">
        <v>5944</v>
      </c>
    </row>
    <row r="6499" spans="1:8" x14ac:dyDescent="0.35">
      <c r="A6499" t="s">
        <v>4590</v>
      </c>
      <c r="B6499" t="s">
        <v>5903</v>
      </c>
      <c r="C6499">
        <v>4</v>
      </c>
      <c r="D6499">
        <v>-349.97899999999998</v>
      </c>
      <c r="E6499" t="s">
        <v>5904</v>
      </c>
      <c r="F6499" t="s">
        <v>5945</v>
      </c>
      <c r="G6499" s="4">
        <v>3</v>
      </c>
      <c r="H6499" t="s">
        <v>5946</v>
      </c>
    </row>
    <row r="6500" spans="1:8" x14ac:dyDescent="0.35">
      <c r="A6500" t="s">
        <v>4590</v>
      </c>
      <c r="B6500" t="s">
        <v>5903</v>
      </c>
      <c r="C6500">
        <v>4</v>
      </c>
      <c r="D6500">
        <v>-345.274</v>
      </c>
      <c r="E6500" t="s">
        <v>5912</v>
      </c>
      <c r="F6500" t="s">
        <v>5913</v>
      </c>
      <c r="G6500" s="4">
        <v>2</v>
      </c>
      <c r="H6500" t="s">
        <v>5947</v>
      </c>
    </row>
    <row r="6501" spans="1:8" x14ac:dyDescent="0.35">
      <c r="A6501" t="s">
        <v>4590</v>
      </c>
      <c r="B6501" t="s">
        <v>5903</v>
      </c>
      <c r="C6501">
        <v>4</v>
      </c>
      <c r="D6501">
        <v>-340.08699999999999</v>
      </c>
      <c r="E6501" t="s">
        <v>5912</v>
      </c>
      <c r="F6501" t="s">
        <v>5920</v>
      </c>
      <c r="G6501" s="4">
        <v>1</v>
      </c>
      <c r="H6501" t="s">
        <v>5948</v>
      </c>
    </row>
    <row r="6502" spans="1:8" x14ac:dyDescent="0.35">
      <c r="A6502" t="s">
        <v>4590</v>
      </c>
      <c r="B6502" t="s">
        <v>5903</v>
      </c>
      <c r="C6502">
        <v>4</v>
      </c>
      <c r="D6502">
        <v>-338.55699999999899</v>
      </c>
      <c r="E6502" t="s">
        <v>5904</v>
      </c>
      <c r="F6502" t="s">
        <v>5907</v>
      </c>
      <c r="G6502" s="4">
        <v>4</v>
      </c>
      <c r="H6502" t="s">
        <v>5373</v>
      </c>
    </row>
    <row r="6503" spans="1:8" x14ac:dyDescent="0.35">
      <c r="A6503" t="s">
        <v>4590</v>
      </c>
      <c r="B6503" t="s">
        <v>5903</v>
      </c>
      <c r="C6503">
        <v>4</v>
      </c>
      <c r="D6503">
        <v>-336.84699999999998</v>
      </c>
      <c r="E6503" t="s">
        <v>5904</v>
      </c>
      <c r="F6503" t="s">
        <v>5905</v>
      </c>
      <c r="G6503" s="4">
        <v>1</v>
      </c>
      <c r="H6503" t="s">
        <v>5949</v>
      </c>
    </row>
    <row r="6504" spans="1:8" x14ac:dyDescent="0.35">
      <c r="A6504" t="s">
        <v>4590</v>
      </c>
      <c r="B6504" t="s">
        <v>5903</v>
      </c>
      <c r="C6504">
        <v>4</v>
      </c>
      <c r="D6504">
        <v>-334.26400000000001</v>
      </c>
      <c r="E6504" t="s">
        <v>5912</v>
      </c>
      <c r="F6504" t="s">
        <v>5913</v>
      </c>
      <c r="G6504" s="4">
        <v>2</v>
      </c>
      <c r="H6504" t="s">
        <v>5950</v>
      </c>
    </row>
    <row r="6505" spans="1:8" x14ac:dyDescent="0.35">
      <c r="A6505" t="s">
        <v>4590</v>
      </c>
      <c r="B6505" t="s">
        <v>5903</v>
      </c>
      <c r="C6505">
        <v>4</v>
      </c>
      <c r="D6505">
        <v>-333.86900000000003</v>
      </c>
      <c r="E6505" t="s">
        <v>5909</v>
      </c>
      <c r="F6505" t="s">
        <v>5910</v>
      </c>
      <c r="G6505" s="4">
        <v>4</v>
      </c>
      <c r="H6505" t="s">
        <v>5951</v>
      </c>
    </row>
    <row r="6506" spans="1:8" x14ac:dyDescent="0.35">
      <c r="A6506" t="s">
        <v>4590</v>
      </c>
      <c r="B6506" t="s">
        <v>5903</v>
      </c>
      <c r="C6506">
        <v>4</v>
      </c>
      <c r="D6506">
        <v>-331.89299999999997</v>
      </c>
      <c r="E6506" t="s">
        <v>5912</v>
      </c>
      <c r="F6506" t="s">
        <v>5920</v>
      </c>
      <c r="G6506" s="4">
        <v>1</v>
      </c>
      <c r="H6506" t="s">
        <v>5952</v>
      </c>
    </row>
    <row r="6507" spans="1:8" x14ac:dyDescent="0.35">
      <c r="A6507" t="s">
        <v>4590</v>
      </c>
      <c r="B6507" t="s">
        <v>5903</v>
      </c>
      <c r="C6507">
        <v>4</v>
      </c>
      <c r="D6507">
        <v>-325.572</v>
      </c>
      <c r="E6507" t="s">
        <v>5909</v>
      </c>
      <c r="F6507" t="s">
        <v>5918</v>
      </c>
      <c r="G6507" s="4">
        <v>1</v>
      </c>
      <c r="H6507" t="s">
        <v>5953</v>
      </c>
    </row>
    <row r="6508" spans="1:8" x14ac:dyDescent="0.35">
      <c r="A6508" t="s">
        <v>4590</v>
      </c>
      <c r="B6508" t="s">
        <v>5903</v>
      </c>
      <c r="C6508">
        <v>4</v>
      </c>
      <c r="D6508">
        <v>-322.048</v>
      </c>
      <c r="E6508" t="s">
        <v>5912</v>
      </c>
      <c r="F6508" t="s">
        <v>5920</v>
      </c>
      <c r="G6508" s="4">
        <v>1</v>
      </c>
      <c r="H6508" t="s">
        <v>5954</v>
      </c>
    </row>
    <row r="6509" spans="1:8" x14ac:dyDescent="0.35">
      <c r="A6509" t="s">
        <v>4590</v>
      </c>
      <c r="B6509" t="s">
        <v>5903</v>
      </c>
      <c r="C6509">
        <v>4</v>
      </c>
      <c r="D6509">
        <v>-321.02800000000002</v>
      </c>
      <c r="E6509" t="s">
        <v>5909</v>
      </c>
      <c r="F6509" t="s">
        <v>5916</v>
      </c>
      <c r="G6509" s="4">
        <v>3</v>
      </c>
      <c r="H6509" t="s">
        <v>5955</v>
      </c>
    </row>
    <row r="6510" spans="1:8" x14ac:dyDescent="0.35">
      <c r="A6510" t="s">
        <v>4590</v>
      </c>
      <c r="B6510" t="s">
        <v>5903</v>
      </c>
      <c r="C6510">
        <v>4</v>
      </c>
      <c r="D6510">
        <v>-318.54599999999999</v>
      </c>
      <c r="E6510" t="s">
        <v>5912</v>
      </c>
      <c r="F6510" t="s">
        <v>5925</v>
      </c>
      <c r="G6510" s="4">
        <v>3</v>
      </c>
      <c r="H6510" t="s">
        <v>5956</v>
      </c>
    </row>
    <row r="6511" spans="1:8" x14ac:dyDescent="0.35">
      <c r="A6511" t="s">
        <v>4590</v>
      </c>
      <c r="B6511" t="s">
        <v>5903</v>
      </c>
      <c r="C6511">
        <v>4</v>
      </c>
      <c r="D6511">
        <v>-318.51499999999999</v>
      </c>
      <c r="E6511" t="s">
        <v>5904</v>
      </c>
      <c r="F6511" t="s">
        <v>5905</v>
      </c>
      <c r="G6511" s="4">
        <v>1</v>
      </c>
      <c r="H6511" t="s">
        <v>5957</v>
      </c>
    </row>
    <row r="6512" spans="1:8" x14ac:dyDescent="0.35">
      <c r="A6512" t="s">
        <v>4590</v>
      </c>
      <c r="B6512" t="s">
        <v>5903</v>
      </c>
      <c r="C6512">
        <v>4</v>
      </c>
      <c r="D6512">
        <v>-316.303</v>
      </c>
      <c r="E6512" t="s">
        <v>5904</v>
      </c>
      <c r="F6512" t="s">
        <v>5945</v>
      </c>
      <c r="G6512" s="4">
        <v>3</v>
      </c>
      <c r="H6512" t="s">
        <v>5958</v>
      </c>
    </row>
    <row r="6513" spans="1:8" x14ac:dyDescent="0.35">
      <c r="A6513" t="s">
        <v>4590</v>
      </c>
      <c r="B6513" t="s">
        <v>5903</v>
      </c>
      <c r="C6513">
        <v>4</v>
      </c>
      <c r="D6513">
        <v>-309.83699999999999</v>
      </c>
      <c r="E6513" t="s">
        <v>5904</v>
      </c>
      <c r="F6513" t="s">
        <v>5923</v>
      </c>
      <c r="G6513" s="4">
        <v>2</v>
      </c>
      <c r="H6513" t="s">
        <v>5959</v>
      </c>
    </row>
    <row r="6514" spans="1:8" x14ac:dyDescent="0.35">
      <c r="A6514" t="s">
        <v>4590</v>
      </c>
      <c r="B6514" t="s">
        <v>5903</v>
      </c>
      <c r="C6514">
        <v>4</v>
      </c>
      <c r="D6514">
        <v>-309.34899999999999</v>
      </c>
      <c r="E6514" t="s">
        <v>5909</v>
      </c>
      <c r="F6514" t="s">
        <v>5910</v>
      </c>
      <c r="G6514" s="4">
        <v>4</v>
      </c>
      <c r="H6514" t="s">
        <v>5960</v>
      </c>
    </row>
    <row r="6515" spans="1:8" x14ac:dyDescent="0.35">
      <c r="A6515" t="s">
        <v>4590</v>
      </c>
      <c r="B6515" t="s">
        <v>5903</v>
      </c>
      <c r="C6515">
        <v>4</v>
      </c>
      <c r="D6515">
        <v>-303.28800000000001</v>
      </c>
      <c r="E6515" t="s">
        <v>5912</v>
      </c>
      <c r="F6515" t="s">
        <v>5925</v>
      </c>
      <c r="G6515" s="4">
        <v>3</v>
      </c>
      <c r="H6515" t="s">
        <v>5961</v>
      </c>
    </row>
    <row r="6516" spans="1:8" x14ac:dyDescent="0.35">
      <c r="A6516" t="s">
        <v>4590</v>
      </c>
      <c r="B6516" t="s">
        <v>5903</v>
      </c>
      <c r="C6516">
        <v>4</v>
      </c>
      <c r="D6516">
        <v>-299.25400000000002</v>
      </c>
      <c r="E6516" t="s">
        <v>5909</v>
      </c>
      <c r="F6516" t="s">
        <v>5918</v>
      </c>
      <c r="G6516" s="4">
        <v>1</v>
      </c>
      <c r="H6516" t="s">
        <v>5962</v>
      </c>
    </row>
    <row r="6517" spans="1:8" x14ac:dyDescent="0.35">
      <c r="A6517" t="s">
        <v>4590</v>
      </c>
      <c r="B6517" t="s">
        <v>5903</v>
      </c>
      <c r="C6517">
        <v>4</v>
      </c>
      <c r="D6517">
        <v>-298.92399999999998</v>
      </c>
      <c r="E6517" t="s">
        <v>5909</v>
      </c>
      <c r="F6517" t="s">
        <v>5916</v>
      </c>
      <c r="G6517" s="4">
        <v>3</v>
      </c>
      <c r="H6517" t="s">
        <v>5963</v>
      </c>
    </row>
    <row r="6518" spans="1:8" x14ac:dyDescent="0.35">
      <c r="A6518" t="s">
        <v>4590</v>
      </c>
      <c r="B6518" t="s">
        <v>5903</v>
      </c>
      <c r="C6518">
        <v>4</v>
      </c>
      <c r="D6518">
        <v>-298.81200000000001</v>
      </c>
      <c r="E6518" t="s">
        <v>5904</v>
      </c>
      <c r="F6518" t="s">
        <v>5905</v>
      </c>
      <c r="G6518" s="4">
        <v>1</v>
      </c>
      <c r="H6518" t="s">
        <v>5964</v>
      </c>
    </row>
    <row r="6519" spans="1:8" x14ac:dyDescent="0.35">
      <c r="A6519" t="s">
        <v>4590</v>
      </c>
      <c r="B6519" t="s">
        <v>5903</v>
      </c>
      <c r="C6519">
        <v>4</v>
      </c>
      <c r="D6519">
        <v>-294.88799999999998</v>
      </c>
      <c r="E6519" t="s">
        <v>5904</v>
      </c>
      <c r="F6519" t="s">
        <v>5945</v>
      </c>
      <c r="G6519" s="4">
        <v>3</v>
      </c>
      <c r="H6519" t="s">
        <v>1739</v>
      </c>
    </row>
    <row r="6520" spans="1:8" x14ac:dyDescent="0.35">
      <c r="A6520" t="s">
        <v>4590</v>
      </c>
      <c r="B6520" t="s">
        <v>5903</v>
      </c>
      <c r="C6520">
        <v>4</v>
      </c>
      <c r="D6520">
        <v>-294.25299999999999</v>
      </c>
      <c r="E6520" t="s">
        <v>5912</v>
      </c>
      <c r="F6520" t="s">
        <v>5925</v>
      </c>
      <c r="G6520" s="4">
        <v>3</v>
      </c>
      <c r="H6520" t="s">
        <v>5965</v>
      </c>
    </row>
    <row r="6521" spans="1:8" x14ac:dyDescent="0.35">
      <c r="A6521" t="s">
        <v>4590</v>
      </c>
      <c r="B6521" t="s">
        <v>5903</v>
      </c>
      <c r="C6521">
        <v>4</v>
      </c>
      <c r="D6521">
        <v>-289.24200000000002</v>
      </c>
      <c r="E6521" t="s">
        <v>5904</v>
      </c>
      <c r="F6521" t="s">
        <v>5923</v>
      </c>
      <c r="G6521" s="4">
        <v>2</v>
      </c>
      <c r="H6521" t="s">
        <v>5966</v>
      </c>
    </row>
    <row r="6522" spans="1:8" x14ac:dyDescent="0.35">
      <c r="A6522" t="s">
        <v>4590</v>
      </c>
      <c r="B6522" t="s">
        <v>5903</v>
      </c>
      <c r="C6522">
        <v>4</v>
      </c>
      <c r="D6522">
        <v>-288.31900000000002</v>
      </c>
      <c r="E6522" t="s">
        <v>5904</v>
      </c>
      <c r="F6522" t="s">
        <v>5905</v>
      </c>
      <c r="G6522" s="4">
        <v>1</v>
      </c>
      <c r="H6522" t="s">
        <v>5967</v>
      </c>
    </row>
    <row r="6523" spans="1:8" x14ac:dyDescent="0.35">
      <c r="A6523" t="s">
        <v>4590</v>
      </c>
      <c r="B6523" t="s">
        <v>5903</v>
      </c>
      <c r="C6523">
        <v>4</v>
      </c>
      <c r="D6523">
        <v>-286.95699999999999</v>
      </c>
      <c r="E6523" t="s">
        <v>5912</v>
      </c>
      <c r="F6523" t="s">
        <v>5920</v>
      </c>
      <c r="G6523" s="4">
        <v>1</v>
      </c>
      <c r="H6523" t="s">
        <v>5968</v>
      </c>
    </row>
    <row r="6524" spans="1:8" x14ac:dyDescent="0.35">
      <c r="A6524" t="s">
        <v>4590</v>
      </c>
      <c r="B6524" t="s">
        <v>5903</v>
      </c>
      <c r="C6524">
        <v>4</v>
      </c>
      <c r="D6524">
        <v>-282.04199999999997</v>
      </c>
      <c r="E6524" t="s">
        <v>5912</v>
      </c>
      <c r="F6524" t="s">
        <v>5925</v>
      </c>
      <c r="G6524" s="4">
        <v>3</v>
      </c>
      <c r="H6524" t="s">
        <v>5969</v>
      </c>
    </row>
    <row r="6525" spans="1:8" x14ac:dyDescent="0.35">
      <c r="A6525" t="s">
        <v>4590</v>
      </c>
      <c r="B6525" t="s">
        <v>5903</v>
      </c>
      <c r="C6525">
        <v>4</v>
      </c>
      <c r="D6525">
        <v>-275.84699999999998</v>
      </c>
      <c r="E6525" t="s">
        <v>5912</v>
      </c>
      <c r="F6525" t="s">
        <v>5920</v>
      </c>
      <c r="G6525" s="4">
        <v>1</v>
      </c>
      <c r="H6525" t="s">
        <v>5970</v>
      </c>
    </row>
    <row r="6526" spans="1:8" x14ac:dyDescent="0.35">
      <c r="A6526" t="s">
        <v>4590</v>
      </c>
      <c r="B6526" t="s">
        <v>5903</v>
      </c>
      <c r="C6526">
        <v>4</v>
      </c>
      <c r="D6526">
        <v>-274.61</v>
      </c>
      <c r="E6526" t="s">
        <v>5904</v>
      </c>
      <c r="F6526" t="s">
        <v>5907</v>
      </c>
      <c r="G6526" s="4">
        <v>4</v>
      </c>
      <c r="H6526" t="s">
        <v>5971</v>
      </c>
    </row>
    <row r="6527" spans="1:8" x14ac:dyDescent="0.35">
      <c r="A6527" t="s">
        <v>4590</v>
      </c>
      <c r="B6527" t="s">
        <v>5903</v>
      </c>
      <c r="C6527">
        <v>4</v>
      </c>
      <c r="D6527">
        <v>-270.19</v>
      </c>
      <c r="E6527" t="s">
        <v>5912</v>
      </c>
      <c r="F6527" t="s">
        <v>5913</v>
      </c>
      <c r="G6527" s="4">
        <v>2</v>
      </c>
      <c r="H6527" t="s">
        <v>5972</v>
      </c>
    </row>
    <row r="6528" spans="1:8" x14ac:dyDescent="0.35">
      <c r="A6528" t="s">
        <v>4590</v>
      </c>
      <c r="B6528" t="s">
        <v>5903</v>
      </c>
      <c r="C6528">
        <v>4</v>
      </c>
      <c r="D6528">
        <v>-268.55200000000002</v>
      </c>
      <c r="E6528" t="s">
        <v>5904</v>
      </c>
      <c r="F6528" t="s">
        <v>5905</v>
      </c>
      <c r="G6528" s="4">
        <v>1</v>
      </c>
      <c r="H6528" t="s">
        <v>5973</v>
      </c>
    </row>
    <row r="6529" spans="1:8" x14ac:dyDescent="0.35">
      <c r="A6529" t="s">
        <v>4590</v>
      </c>
      <c r="B6529" t="s">
        <v>5903</v>
      </c>
      <c r="C6529">
        <v>4</v>
      </c>
      <c r="D6529">
        <v>-264.28100000000001</v>
      </c>
      <c r="E6529" t="s">
        <v>5904</v>
      </c>
      <c r="F6529" t="s">
        <v>5907</v>
      </c>
      <c r="G6529" s="4">
        <v>4</v>
      </c>
      <c r="H6529" t="s">
        <v>5974</v>
      </c>
    </row>
    <row r="6530" spans="1:8" x14ac:dyDescent="0.35">
      <c r="A6530" t="s">
        <v>4590</v>
      </c>
      <c r="B6530" t="s">
        <v>5903</v>
      </c>
      <c r="C6530">
        <v>4</v>
      </c>
      <c r="D6530">
        <v>-260.90499999999997</v>
      </c>
      <c r="E6530" t="s">
        <v>5904</v>
      </c>
      <c r="F6530" t="s">
        <v>5905</v>
      </c>
      <c r="G6530" s="4">
        <v>1</v>
      </c>
      <c r="H6530" t="s">
        <v>5975</v>
      </c>
    </row>
    <row r="6531" spans="1:8" x14ac:dyDescent="0.35">
      <c r="A6531" t="s">
        <v>4590</v>
      </c>
      <c r="B6531" t="s">
        <v>5903</v>
      </c>
      <c r="C6531">
        <v>4</v>
      </c>
      <c r="D6531">
        <v>-260.12599999999998</v>
      </c>
      <c r="E6531" t="s">
        <v>5904</v>
      </c>
      <c r="F6531" t="s">
        <v>5907</v>
      </c>
      <c r="G6531" s="4">
        <v>4</v>
      </c>
      <c r="H6531" t="s">
        <v>5976</v>
      </c>
    </row>
    <row r="6532" spans="1:8" x14ac:dyDescent="0.35">
      <c r="A6532" t="s">
        <v>4590</v>
      </c>
      <c r="B6532" t="s">
        <v>5903</v>
      </c>
      <c r="C6532">
        <v>4</v>
      </c>
      <c r="D6532">
        <v>-256.53399999999999</v>
      </c>
      <c r="E6532" t="s">
        <v>5909</v>
      </c>
      <c r="F6532" t="s">
        <v>5910</v>
      </c>
      <c r="G6532" s="4">
        <v>4</v>
      </c>
      <c r="H6532" t="s">
        <v>5977</v>
      </c>
    </row>
    <row r="6533" spans="1:8" x14ac:dyDescent="0.35">
      <c r="A6533" t="s">
        <v>4590</v>
      </c>
      <c r="B6533" t="s">
        <v>5903</v>
      </c>
      <c r="C6533">
        <v>4</v>
      </c>
      <c r="D6533">
        <v>-255.81200000000001</v>
      </c>
      <c r="E6533" t="s">
        <v>5909</v>
      </c>
      <c r="F6533" t="s">
        <v>5916</v>
      </c>
      <c r="G6533" s="4">
        <v>3</v>
      </c>
      <c r="H6533" t="s">
        <v>5978</v>
      </c>
    </row>
    <row r="6534" spans="1:8" x14ac:dyDescent="0.35">
      <c r="A6534" t="s">
        <v>4590</v>
      </c>
      <c r="B6534" t="s">
        <v>5903</v>
      </c>
      <c r="C6534">
        <v>4</v>
      </c>
      <c r="D6534">
        <v>-250.48699999999999</v>
      </c>
      <c r="E6534" t="s">
        <v>5912</v>
      </c>
      <c r="F6534" t="s">
        <v>5920</v>
      </c>
      <c r="G6534" s="4">
        <v>1</v>
      </c>
      <c r="H6534" t="s">
        <v>5979</v>
      </c>
    </row>
    <row r="6535" spans="1:8" x14ac:dyDescent="0.35">
      <c r="A6535" t="s">
        <v>4590</v>
      </c>
      <c r="B6535" t="s">
        <v>5903</v>
      </c>
      <c r="C6535">
        <v>4</v>
      </c>
      <c r="D6535">
        <v>-246.69200000000001</v>
      </c>
      <c r="E6535" t="s">
        <v>5909</v>
      </c>
      <c r="F6535" t="s">
        <v>5916</v>
      </c>
      <c r="G6535" s="4">
        <v>3</v>
      </c>
      <c r="H6535" t="s">
        <v>1257</v>
      </c>
    </row>
    <row r="6536" spans="1:8" x14ac:dyDescent="0.35">
      <c r="A6536" t="s">
        <v>4590</v>
      </c>
      <c r="B6536" t="s">
        <v>5903</v>
      </c>
      <c r="C6536">
        <v>4</v>
      </c>
      <c r="D6536">
        <v>-241.66</v>
      </c>
      <c r="E6536" t="s">
        <v>5909</v>
      </c>
      <c r="F6536" t="s">
        <v>5918</v>
      </c>
      <c r="G6536" s="4">
        <v>1</v>
      </c>
      <c r="H6536" t="s">
        <v>90</v>
      </c>
    </row>
    <row r="6537" spans="1:8" x14ac:dyDescent="0.35">
      <c r="A6537" t="s">
        <v>4590</v>
      </c>
      <c r="B6537" t="s">
        <v>5903</v>
      </c>
      <c r="C6537">
        <v>4</v>
      </c>
      <c r="D6537">
        <v>-241.41800000000001</v>
      </c>
      <c r="E6537" t="s">
        <v>5904</v>
      </c>
      <c r="F6537" t="s">
        <v>5945</v>
      </c>
      <c r="G6537" s="4">
        <v>3</v>
      </c>
      <c r="H6537" t="s">
        <v>5980</v>
      </c>
    </row>
    <row r="6538" spans="1:8" x14ac:dyDescent="0.35">
      <c r="A6538" t="s">
        <v>4590</v>
      </c>
      <c r="B6538" t="s">
        <v>5903</v>
      </c>
      <c r="C6538">
        <v>4</v>
      </c>
      <c r="D6538">
        <v>-239.53299999999999</v>
      </c>
      <c r="E6538" t="s">
        <v>5912</v>
      </c>
      <c r="F6538" t="s">
        <v>5925</v>
      </c>
      <c r="G6538" s="4">
        <v>3</v>
      </c>
      <c r="H6538" t="s">
        <v>5981</v>
      </c>
    </row>
    <row r="6539" spans="1:8" x14ac:dyDescent="0.35">
      <c r="A6539" t="s">
        <v>4590</v>
      </c>
      <c r="B6539" t="s">
        <v>5903</v>
      </c>
      <c r="C6539">
        <v>4</v>
      </c>
      <c r="D6539">
        <v>-239.02799999999999</v>
      </c>
      <c r="E6539" t="s">
        <v>5912</v>
      </c>
      <c r="F6539" t="s">
        <v>5920</v>
      </c>
      <c r="G6539" s="4">
        <v>1</v>
      </c>
      <c r="H6539" t="s">
        <v>5982</v>
      </c>
    </row>
    <row r="6540" spans="1:8" x14ac:dyDescent="0.35">
      <c r="A6540" t="s">
        <v>4590</v>
      </c>
      <c r="B6540" t="s">
        <v>5903</v>
      </c>
      <c r="C6540">
        <v>4</v>
      </c>
      <c r="D6540">
        <v>-234.00200000000001</v>
      </c>
      <c r="E6540" t="s">
        <v>5912</v>
      </c>
      <c r="F6540" t="s">
        <v>5925</v>
      </c>
      <c r="G6540" s="4">
        <v>3</v>
      </c>
      <c r="H6540" t="s">
        <v>5983</v>
      </c>
    </row>
    <row r="6541" spans="1:8" x14ac:dyDescent="0.35">
      <c r="A6541" t="s">
        <v>4590</v>
      </c>
      <c r="B6541" t="s">
        <v>5903</v>
      </c>
      <c r="C6541">
        <v>4</v>
      </c>
      <c r="D6541">
        <v>-228.892</v>
      </c>
      <c r="E6541" t="s">
        <v>5912</v>
      </c>
      <c r="F6541" t="s">
        <v>5925</v>
      </c>
      <c r="G6541" s="4">
        <v>3</v>
      </c>
      <c r="H6541" t="s">
        <v>5984</v>
      </c>
    </row>
    <row r="6542" spans="1:8" x14ac:dyDescent="0.35">
      <c r="A6542" t="s">
        <v>4590</v>
      </c>
      <c r="B6542" t="s">
        <v>5903</v>
      </c>
      <c r="C6542">
        <v>4</v>
      </c>
      <c r="D6542">
        <v>-224.619</v>
      </c>
      <c r="E6542" t="s">
        <v>5904</v>
      </c>
      <c r="F6542" t="s">
        <v>5907</v>
      </c>
      <c r="G6542" s="4">
        <v>4</v>
      </c>
      <c r="H6542" t="s">
        <v>5985</v>
      </c>
    </row>
    <row r="6543" spans="1:8" x14ac:dyDescent="0.35">
      <c r="A6543" t="s">
        <v>4590</v>
      </c>
      <c r="B6543" t="s">
        <v>5903</v>
      </c>
      <c r="C6543">
        <v>4</v>
      </c>
      <c r="D6543">
        <v>-218.29300000000001</v>
      </c>
      <c r="E6543" t="s">
        <v>5912</v>
      </c>
      <c r="F6543" t="s">
        <v>5925</v>
      </c>
      <c r="G6543" s="4">
        <v>3</v>
      </c>
      <c r="H6543" t="s">
        <v>5986</v>
      </c>
    </row>
    <row r="6544" spans="1:8" x14ac:dyDescent="0.35">
      <c r="A6544" t="s">
        <v>4590</v>
      </c>
      <c r="B6544" t="s">
        <v>5903</v>
      </c>
      <c r="C6544">
        <v>4</v>
      </c>
      <c r="D6544">
        <v>-217.613</v>
      </c>
      <c r="E6544" t="s">
        <v>5904</v>
      </c>
      <c r="F6544" t="s">
        <v>5923</v>
      </c>
      <c r="G6544" s="4">
        <v>2</v>
      </c>
      <c r="H6544" t="s">
        <v>5987</v>
      </c>
    </row>
    <row r="6545" spans="1:8" x14ac:dyDescent="0.35">
      <c r="A6545" t="s">
        <v>4590</v>
      </c>
      <c r="B6545" t="s">
        <v>5903</v>
      </c>
      <c r="C6545">
        <v>4</v>
      </c>
      <c r="D6545">
        <v>-216.77099999999999</v>
      </c>
      <c r="E6545" t="s">
        <v>5912</v>
      </c>
      <c r="F6545" t="s">
        <v>5920</v>
      </c>
      <c r="G6545" s="4">
        <v>1</v>
      </c>
      <c r="H6545" t="s">
        <v>5988</v>
      </c>
    </row>
    <row r="6546" spans="1:8" x14ac:dyDescent="0.35">
      <c r="A6546" t="s">
        <v>4590</v>
      </c>
      <c r="B6546" t="s">
        <v>5903</v>
      </c>
      <c r="C6546">
        <v>4</v>
      </c>
      <c r="D6546">
        <v>-214.85</v>
      </c>
      <c r="E6546" t="s">
        <v>5912</v>
      </c>
      <c r="F6546" t="s">
        <v>5913</v>
      </c>
      <c r="G6546" s="4">
        <v>2</v>
      </c>
      <c r="H6546" t="s">
        <v>5989</v>
      </c>
    </row>
    <row r="6547" spans="1:8" x14ac:dyDescent="0.35">
      <c r="A6547" t="s">
        <v>4590</v>
      </c>
      <c r="B6547" t="s">
        <v>5903</v>
      </c>
      <c r="C6547">
        <v>4</v>
      </c>
      <c r="D6547">
        <v>-204.172</v>
      </c>
      <c r="E6547" t="s">
        <v>5904</v>
      </c>
      <c r="F6547" t="s">
        <v>5907</v>
      </c>
      <c r="G6547" s="4">
        <v>4</v>
      </c>
      <c r="H6547" t="s">
        <v>5990</v>
      </c>
    </row>
    <row r="6548" spans="1:8" x14ac:dyDescent="0.35">
      <c r="A6548" t="s">
        <v>4590</v>
      </c>
      <c r="B6548" t="s">
        <v>5903</v>
      </c>
      <c r="C6548">
        <v>4</v>
      </c>
      <c r="D6548">
        <v>-201.024</v>
      </c>
      <c r="E6548" t="s">
        <v>5904</v>
      </c>
      <c r="F6548" t="s">
        <v>5907</v>
      </c>
      <c r="G6548" s="4">
        <v>4</v>
      </c>
      <c r="H6548" t="s">
        <v>5991</v>
      </c>
    </row>
    <row r="6549" spans="1:8" x14ac:dyDescent="0.35">
      <c r="A6549" t="s">
        <v>4590</v>
      </c>
      <c r="B6549" t="s">
        <v>5903</v>
      </c>
      <c r="C6549">
        <v>4</v>
      </c>
      <c r="D6549">
        <v>-195.68099999999899</v>
      </c>
      <c r="E6549" t="s">
        <v>5912</v>
      </c>
      <c r="F6549" t="s">
        <v>5920</v>
      </c>
      <c r="G6549" s="4">
        <v>1</v>
      </c>
      <c r="H6549" t="s">
        <v>5992</v>
      </c>
    </row>
    <row r="6550" spans="1:8" x14ac:dyDescent="0.35">
      <c r="A6550" t="s">
        <v>4590</v>
      </c>
      <c r="B6550" t="s">
        <v>5903</v>
      </c>
      <c r="C6550">
        <v>4</v>
      </c>
      <c r="D6550">
        <v>-191.119</v>
      </c>
      <c r="E6550" t="s">
        <v>5904</v>
      </c>
      <c r="F6550" t="s">
        <v>5905</v>
      </c>
      <c r="G6550" s="4">
        <v>1</v>
      </c>
      <c r="H6550" t="s">
        <v>5993</v>
      </c>
    </row>
    <row r="6551" spans="1:8" x14ac:dyDescent="0.35">
      <c r="A6551" t="s">
        <v>4590</v>
      </c>
      <c r="B6551" t="s">
        <v>5903</v>
      </c>
      <c r="C6551">
        <v>4</v>
      </c>
      <c r="D6551">
        <v>-188.41</v>
      </c>
      <c r="E6551" t="s">
        <v>5912</v>
      </c>
      <c r="F6551" t="s">
        <v>5925</v>
      </c>
      <c r="G6551" s="4">
        <v>3</v>
      </c>
      <c r="H6551" t="s">
        <v>5994</v>
      </c>
    </row>
    <row r="6552" spans="1:8" x14ac:dyDescent="0.35">
      <c r="A6552" t="s">
        <v>4590</v>
      </c>
      <c r="B6552" t="s">
        <v>5903</v>
      </c>
      <c r="C6552">
        <v>4</v>
      </c>
      <c r="D6552">
        <v>-184.774</v>
      </c>
      <c r="E6552" t="s">
        <v>5909</v>
      </c>
      <c r="F6552" t="s">
        <v>5910</v>
      </c>
      <c r="G6552" s="4">
        <v>4</v>
      </c>
      <c r="H6552" t="s">
        <v>5995</v>
      </c>
    </row>
    <row r="6553" spans="1:8" x14ac:dyDescent="0.35">
      <c r="A6553" t="s">
        <v>4590</v>
      </c>
      <c r="B6553" t="s">
        <v>5903</v>
      </c>
      <c r="C6553">
        <v>4</v>
      </c>
      <c r="D6553">
        <v>-183.78700000000001</v>
      </c>
      <c r="E6553" t="s">
        <v>5904</v>
      </c>
      <c r="F6553" t="s">
        <v>5945</v>
      </c>
      <c r="G6553" s="4">
        <v>3</v>
      </c>
      <c r="H6553" t="s">
        <v>177</v>
      </c>
    </row>
    <row r="6554" spans="1:8" x14ac:dyDescent="0.35">
      <c r="A6554" t="s">
        <v>4590</v>
      </c>
      <c r="B6554" t="s">
        <v>5903</v>
      </c>
      <c r="C6554">
        <v>4</v>
      </c>
      <c r="D6554">
        <v>-180.99199999999999</v>
      </c>
      <c r="E6554" t="s">
        <v>5904</v>
      </c>
      <c r="F6554" t="s">
        <v>5905</v>
      </c>
      <c r="G6554" s="4">
        <v>1</v>
      </c>
      <c r="H6554" t="s">
        <v>5996</v>
      </c>
    </row>
    <row r="6555" spans="1:8" x14ac:dyDescent="0.35">
      <c r="A6555" t="s">
        <v>4590</v>
      </c>
      <c r="B6555" t="s">
        <v>5903</v>
      </c>
      <c r="C6555">
        <v>4</v>
      </c>
      <c r="D6555">
        <v>-178.67400000000001</v>
      </c>
      <c r="E6555" t="s">
        <v>5912</v>
      </c>
      <c r="F6555" t="s">
        <v>5925</v>
      </c>
      <c r="G6555" s="4">
        <v>3</v>
      </c>
      <c r="H6555" t="s">
        <v>5997</v>
      </c>
    </row>
    <row r="6556" spans="1:8" x14ac:dyDescent="0.35">
      <c r="A6556" t="s">
        <v>4590</v>
      </c>
      <c r="B6556" t="s">
        <v>5903</v>
      </c>
      <c r="C6556">
        <v>4</v>
      </c>
      <c r="D6556">
        <v>-177.10599999999999</v>
      </c>
      <c r="E6556" t="s">
        <v>5904</v>
      </c>
      <c r="F6556" t="s">
        <v>5945</v>
      </c>
      <c r="G6556" s="4">
        <v>3</v>
      </c>
      <c r="H6556" t="s">
        <v>5998</v>
      </c>
    </row>
    <row r="6557" spans="1:8" x14ac:dyDescent="0.35">
      <c r="A6557" t="s">
        <v>4590</v>
      </c>
      <c r="B6557" t="s">
        <v>5903</v>
      </c>
      <c r="C6557">
        <v>4</v>
      </c>
      <c r="D6557">
        <v>-172.56700000000001</v>
      </c>
      <c r="E6557" t="s">
        <v>5904</v>
      </c>
      <c r="F6557" t="s">
        <v>5907</v>
      </c>
      <c r="G6557" s="4">
        <v>4</v>
      </c>
      <c r="H6557" t="s">
        <v>5999</v>
      </c>
    </row>
    <row r="6558" spans="1:8" x14ac:dyDescent="0.35">
      <c r="A6558" t="s">
        <v>4590</v>
      </c>
      <c r="B6558" t="s">
        <v>5903</v>
      </c>
      <c r="C6558">
        <v>4</v>
      </c>
      <c r="D6558">
        <v>-170.81200000000001</v>
      </c>
      <c r="E6558" t="s">
        <v>5912</v>
      </c>
      <c r="F6558" t="s">
        <v>5913</v>
      </c>
      <c r="G6558" s="4">
        <v>2</v>
      </c>
      <c r="H6558" t="s">
        <v>6000</v>
      </c>
    </row>
    <row r="6559" spans="1:8" x14ac:dyDescent="0.35">
      <c r="A6559" t="s">
        <v>4590</v>
      </c>
      <c r="B6559" t="s">
        <v>5903</v>
      </c>
      <c r="C6559">
        <v>4</v>
      </c>
      <c r="D6559">
        <v>-168.32400000000001</v>
      </c>
      <c r="E6559" t="s">
        <v>5904</v>
      </c>
      <c r="F6559" t="s">
        <v>5923</v>
      </c>
      <c r="G6559" s="4">
        <v>2</v>
      </c>
      <c r="H6559" t="s">
        <v>140</v>
      </c>
    </row>
    <row r="6560" spans="1:8" x14ac:dyDescent="0.35">
      <c r="A6560" t="s">
        <v>4590</v>
      </c>
      <c r="B6560" t="s">
        <v>5903</v>
      </c>
      <c r="C6560">
        <v>4</v>
      </c>
      <c r="D6560">
        <v>-167.655</v>
      </c>
      <c r="E6560" t="s">
        <v>5904</v>
      </c>
      <c r="F6560" t="s">
        <v>5945</v>
      </c>
      <c r="G6560" s="4">
        <v>3</v>
      </c>
      <c r="H6560" t="s">
        <v>6001</v>
      </c>
    </row>
    <row r="6561" spans="1:8" x14ac:dyDescent="0.35">
      <c r="A6561" t="s">
        <v>4590</v>
      </c>
      <c r="B6561" t="s">
        <v>5903</v>
      </c>
      <c r="C6561">
        <v>4</v>
      </c>
      <c r="D6561">
        <v>-167.47799999999901</v>
      </c>
      <c r="E6561" t="s">
        <v>5912</v>
      </c>
      <c r="F6561" t="s">
        <v>5920</v>
      </c>
      <c r="G6561" s="4">
        <v>1</v>
      </c>
      <c r="H6561" t="s">
        <v>6002</v>
      </c>
    </row>
    <row r="6562" spans="1:8" x14ac:dyDescent="0.35">
      <c r="A6562" t="s">
        <v>4590</v>
      </c>
      <c r="B6562" t="s">
        <v>5903</v>
      </c>
      <c r="C6562">
        <v>4</v>
      </c>
      <c r="D6562">
        <v>-163.13800000000001</v>
      </c>
      <c r="E6562" t="s">
        <v>5912</v>
      </c>
      <c r="F6562" t="s">
        <v>5925</v>
      </c>
      <c r="G6562" s="4">
        <v>3</v>
      </c>
      <c r="H6562" t="s">
        <v>6003</v>
      </c>
    </row>
    <row r="6563" spans="1:8" x14ac:dyDescent="0.35">
      <c r="A6563" t="s">
        <v>4590</v>
      </c>
      <c r="B6563" t="s">
        <v>5903</v>
      </c>
      <c r="C6563">
        <v>4</v>
      </c>
      <c r="D6563">
        <v>-159.666</v>
      </c>
      <c r="E6563" t="s">
        <v>5904</v>
      </c>
      <c r="F6563" t="s">
        <v>5905</v>
      </c>
      <c r="G6563" s="4">
        <v>1</v>
      </c>
      <c r="H6563" t="s">
        <v>6004</v>
      </c>
    </row>
    <row r="6564" spans="1:8" x14ac:dyDescent="0.35">
      <c r="A6564" t="s">
        <v>4590</v>
      </c>
      <c r="B6564" t="s">
        <v>5903</v>
      </c>
      <c r="C6564">
        <v>4</v>
      </c>
      <c r="D6564">
        <v>-157.875</v>
      </c>
      <c r="E6564" t="s">
        <v>5909</v>
      </c>
      <c r="F6564" t="s">
        <v>5916</v>
      </c>
      <c r="G6564" s="4">
        <v>3</v>
      </c>
      <c r="H6564" t="s">
        <v>6005</v>
      </c>
    </row>
    <row r="6565" spans="1:8" x14ac:dyDescent="0.35">
      <c r="A6565" t="s">
        <v>4590</v>
      </c>
      <c r="B6565" t="s">
        <v>5903</v>
      </c>
      <c r="C6565">
        <v>4</v>
      </c>
      <c r="D6565">
        <v>-154.71899999999999</v>
      </c>
      <c r="E6565" t="s">
        <v>5904</v>
      </c>
      <c r="F6565" t="s">
        <v>5905</v>
      </c>
      <c r="G6565" s="4">
        <v>1</v>
      </c>
      <c r="H6565" t="s">
        <v>6006</v>
      </c>
    </row>
    <row r="6566" spans="1:8" x14ac:dyDescent="0.35">
      <c r="A6566" t="s">
        <v>4590</v>
      </c>
      <c r="B6566" t="s">
        <v>5903</v>
      </c>
      <c r="C6566">
        <v>4</v>
      </c>
      <c r="D6566">
        <v>-146.79300000000001</v>
      </c>
      <c r="E6566" t="s">
        <v>5912</v>
      </c>
      <c r="F6566" t="s">
        <v>5920</v>
      </c>
      <c r="G6566" s="4">
        <v>1</v>
      </c>
      <c r="H6566" t="s">
        <v>6007</v>
      </c>
    </row>
    <row r="6567" spans="1:8" x14ac:dyDescent="0.35">
      <c r="A6567" t="s">
        <v>4590</v>
      </c>
      <c r="B6567" t="s">
        <v>5903</v>
      </c>
      <c r="C6567">
        <v>4</v>
      </c>
      <c r="D6567">
        <v>-143.09</v>
      </c>
      <c r="E6567" t="s">
        <v>5904</v>
      </c>
      <c r="F6567" t="s">
        <v>5907</v>
      </c>
      <c r="G6567" s="4">
        <v>4</v>
      </c>
      <c r="H6567" t="s">
        <v>6008</v>
      </c>
    </row>
    <row r="6568" spans="1:8" x14ac:dyDescent="0.35">
      <c r="A6568" t="s">
        <v>4590</v>
      </c>
      <c r="B6568" t="s">
        <v>5903</v>
      </c>
      <c r="C6568">
        <v>4</v>
      </c>
      <c r="D6568">
        <v>-142.68299999999999</v>
      </c>
      <c r="E6568" t="s">
        <v>5912</v>
      </c>
      <c r="F6568" t="s">
        <v>5913</v>
      </c>
      <c r="G6568" s="4">
        <v>2</v>
      </c>
      <c r="H6568" t="s">
        <v>6009</v>
      </c>
    </row>
    <row r="6569" spans="1:8" x14ac:dyDescent="0.35">
      <c r="A6569" t="s">
        <v>4590</v>
      </c>
      <c r="B6569" t="s">
        <v>5903</v>
      </c>
      <c r="C6569">
        <v>4</v>
      </c>
      <c r="D6569">
        <v>-136.18</v>
      </c>
      <c r="E6569" t="s">
        <v>5904</v>
      </c>
      <c r="F6569" t="s">
        <v>5945</v>
      </c>
      <c r="G6569" s="4">
        <v>3</v>
      </c>
      <c r="H6569" t="s">
        <v>6010</v>
      </c>
    </row>
    <row r="6570" spans="1:8" x14ac:dyDescent="0.35">
      <c r="A6570" t="s">
        <v>4590</v>
      </c>
      <c r="B6570" t="s">
        <v>5903</v>
      </c>
      <c r="C6570">
        <v>4</v>
      </c>
      <c r="D6570">
        <v>-132.48400000000001</v>
      </c>
      <c r="E6570" t="s">
        <v>5909</v>
      </c>
      <c r="F6570" t="s">
        <v>5910</v>
      </c>
      <c r="G6570" s="4">
        <v>4</v>
      </c>
      <c r="H6570" t="s">
        <v>6011</v>
      </c>
    </row>
    <row r="6571" spans="1:8" x14ac:dyDescent="0.35">
      <c r="A6571" t="s">
        <v>4590</v>
      </c>
      <c r="B6571" t="s">
        <v>5903</v>
      </c>
      <c r="C6571">
        <v>4</v>
      </c>
      <c r="D6571">
        <v>-131.60399999999899</v>
      </c>
      <c r="E6571" t="s">
        <v>5904</v>
      </c>
      <c r="F6571" t="s">
        <v>5945</v>
      </c>
      <c r="G6571" s="4">
        <v>3</v>
      </c>
      <c r="H6571" t="s">
        <v>6012</v>
      </c>
    </row>
    <row r="6572" spans="1:8" x14ac:dyDescent="0.35">
      <c r="A6572" t="s">
        <v>4590</v>
      </c>
      <c r="B6572" t="s">
        <v>5903</v>
      </c>
      <c r="C6572">
        <v>4</v>
      </c>
      <c r="D6572">
        <v>-130.46</v>
      </c>
      <c r="E6572" t="s">
        <v>5909</v>
      </c>
      <c r="F6572" t="s">
        <v>5918</v>
      </c>
      <c r="G6572" s="4">
        <v>1</v>
      </c>
      <c r="H6572" t="s">
        <v>6013</v>
      </c>
    </row>
    <row r="6573" spans="1:8" x14ac:dyDescent="0.35">
      <c r="A6573" t="s">
        <v>4590</v>
      </c>
      <c r="B6573" t="s">
        <v>5903</v>
      </c>
      <c r="C6573">
        <v>4</v>
      </c>
      <c r="D6573">
        <v>-127.458</v>
      </c>
      <c r="E6573" t="s">
        <v>5912</v>
      </c>
      <c r="F6573" t="s">
        <v>5913</v>
      </c>
      <c r="G6573" s="4">
        <v>2</v>
      </c>
      <c r="H6573" t="s">
        <v>6014</v>
      </c>
    </row>
    <row r="6574" spans="1:8" x14ac:dyDescent="0.35">
      <c r="A6574" t="s">
        <v>4590</v>
      </c>
      <c r="B6574" t="s">
        <v>5903</v>
      </c>
      <c r="C6574">
        <v>4</v>
      </c>
      <c r="D6574">
        <v>-126.982</v>
      </c>
      <c r="E6574" t="s">
        <v>5912</v>
      </c>
      <c r="F6574" t="s">
        <v>5920</v>
      </c>
      <c r="G6574" s="4">
        <v>1</v>
      </c>
      <c r="H6574" t="s">
        <v>6015</v>
      </c>
    </row>
    <row r="6575" spans="1:8" x14ac:dyDescent="0.35">
      <c r="A6575" t="s">
        <v>4590</v>
      </c>
      <c r="B6575" t="s">
        <v>5903</v>
      </c>
      <c r="C6575">
        <v>4</v>
      </c>
      <c r="D6575">
        <v>-121.601</v>
      </c>
      <c r="E6575" t="s">
        <v>5909</v>
      </c>
      <c r="F6575" t="s">
        <v>5910</v>
      </c>
      <c r="G6575" s="4">
        <v>4</v>
      </c>
      <c r="H6575" t="s">
        <v>68</v>
      </c>
    </row>
    <row r="6576" spans="1:8" x14ac:dyDescent="0.35">
      <c r="A6576" t="s">
        <v>4590</v>
      </c>
      <c r="B6576" t="s">
        <v>5903</v>
      </c>
      <c r="C6576">
        <v>4</v>
      </c>
      <c r="D6576">
        <v>-119.307999999999</v>
      </c>
      <c r="E6576" t="s">
        <v>5904</v>
      </c>
      <c r="F6576" t="s">
        <v>5905</v>
      </c>
      <c r="G6576" s="4">
        <v>1</v>
      </c>
      <c r="H6576" t="s">
        <v>6016</v>
      </c>
    </row>
    <row r="6577" spans="1:8" x14ac:dyDescent="0.35">
      <c r="A6577" t="s">
        <v>4590</v>
      </c>
      <c r="B6577" t="s">
        <v>5903</v>
      </c>
      <c r="C6577">
        <v>4</v>
      </c>
      <c r="D6577">
        <v>-112.982999999999</v>
      </c>
      <c r="E6577" t="s">
        <v>5912</v>
      </c>
      <c r="F6577" t="s">
        <v>5925</v>
      </c>
      <c r="G6577" s="4">
        <v>3</v>
      </c>
      <c r="H6577" t="s">
        <v>6017</v>
      </c>
    </row>
    <row r="6578" spans="1:8" x14ac:dyDescent="0.35">
      <c r="A6578" t="s">
        <v>4590</v>
      </c>
      <c r="B6578" t="s">
        <v>5903</v>
      </c>
      <c r="C6578">
        <v>4</v>
      </c>
      <c r="D6578">
        <v>-111.148</v>
      </c>
      <c r="E6578" t="s">
        <v>5909</v>
      </c>
      <c r="F6578" t="s">
        <v>5916</v>
      </c>
      <c r="G6578" s="4">
        <v>3</v>
      </c>
      <c r="H6578" t="s">
        <v>6018</v>
      </c>
    </row>
    <row r="6579" spans="1:8" x14ac:dyDescent="0.35">
      <c r="A6579" t="s">
        <v>4590</v>
      </c>
      <c r="B6579" t="s">
        <v>5903</v>
      </c>
      <c r="C6579">
        <v>4</v>
      </c>
      <c r="D6579">
        <v>-109.443</v>
      </c>
      <c r="E6579" t="s">
        <v>5912</v>
      </c>
      <c r="F6579" t="s">
        <v>5920</v>
      </c>
      <c r="G6579" s="4">
        <v>1</v>
      </c>
      <c r="H6579" t="s">
        <v>6019</v>
      </c>
    </row>
    <row r="6580" spans="1:8" x14ac:dyDescent="0.35">
      <c r="A6580" t="s">
        <v>4590</v>
      </c>
      <c r="B6580" t="s">
        <v>5903</v>
      </c>
      <c r="C6580">
        <v>4</v>
      </c>
      <c r="D6580">
        <v>-102.874</v>
      </c>
      <c r="E6580" t="s">
        <v>5904</v>
      </c>
      <c r="F6580" t="s">
        <v>5905</v>
      </c>
      <c r="G6580" s="4">
        <v>1</v>
      </c>
      <c r="H6580" t="s">
        <v>6020</v>
      </c>
    </row>
    <row r="6581" spans="1:8" x14ac:dyDescent="0.35">
      <c r="A6581" t="s">
        <v>4590</v>
      </c>
      <c r="B6581" t="s">
        <v>5903</v>
      </c>
      <c r="C6581">
        <v>4</v>
      </c>
      <c r="D6581">
        <v>-101.684</v>
      </c>
      <c r="E6581" t="s">
        <v>5912</v>
      </c>
      <c r="F6581" t="s">
        <v>5920</v>
      </c>
      <c r="G6581" s="4">
        <v>1</v>
      </c>
      <c r="H6581" t="s">
        <v>2648</v>
      </c>
    </row>
    <row r="6582" spans="1:8" x14ac:dyDescent="0.35">
      <c r="A6582" t="s">
        <v>4590</v>
      </c>
      <c r="B6582" t="s">
        <v>5903</v>
      </c>
      <c r="C6582">
        <v>4</v>
      </c>
      <c r="D6582">
        <v>-94.777000000000001</v>
      </c>
      <c r="E6582" t="s">
        <v>5909</v>
      </c>
      <c r="F6582" t="s">
        <v>5918</v>
      </c>
      <c r="G6582" s="4">
        <v>1</v>
      </c>
      <c r="H6582" t="s">
        <v>6021</v>
      </c>
    </row>
    <row r="6583" spans="1:8" x14ac:dyDescent="0.35">
      <c r="A6583" t="s">
        <v>4590</v>
      </c>
      <c r="B6583" t="s">
        <v>5903</v>
      </c>
      <c r="C6583">
        <v>4</v>
      </c>
      <c r="D6583">
        <v>-92.429000000000002</v>
      </c>
      <c r="E6583" t="s">
        <v>5909</v>
      </c>
      <c r="F6583" t="s">
        <v>5910</v>
      </c>
      <c r="G6583" s="4">
        <v>4</v>
      </c>
      <c r="H6583" t="s">
        <v>6022</v>
      </c>
    </row>
    <row r="6584" spans="1:8" x14ac:dyDescent="0.35">
      <c r="A6584" t="s">
        <v>4590</v>
      </c>
      <c r="B6584" t="s">
        <v>5903</v>
      </c>
      <c r="C6584">
        <v>4</v>
      </c>
      <c r="D6584">
        <v>-91.471000000000004</v>
      </c>
      <c r="E6584" t="s">
        <v>5904</v>
      </c>
      <c r="F6584" t="s">
        <v>5907</v>
      </c>
      <c r="G6584" s="4">
        <v>4</v>
      </c>
      <c r="H6584" t="s">
        <v>55</v>
      </c>
    </row>
    <row r="6585" spans="1:8" x14ac:dyDescent="0.35">
      <c r="A6585" t="s">
        <v>4590</v>
      </c>
      <c r="B6585" t="s">
        <v>5903</v>
      </c>
      <c r="C6585">
        <v>4</v>
      </c>
      <c r="D6585">
        <v>-91.355999999999995</v>
      </c>
      <c r="E6585" t="s">
        <v>5909</v>
      </c>
      <c r="F6585" t="s">
        <v>5916</v>
      </c>
      <c r="G6585" s="4">
        <v>3</v>
      </c>
      <c r="H6585" t="s">
        <v>6023</v>
      </c>
    </row>
    <row r="6586" spans="1:8" x14ac:dyDescent="0.35">
      <c r="A6586" t="s">
        <v>4590</v>
      </c>
      <c r="B6586" t="s">
        <v>5903</v>
      </c>
      <c r="C6586">
        <v>4</v>
      </c>
      <c r="D6586">
        <v>-90.858999999999995</v>
      </c>
      <c r="E6586" t="s">
        <v>5912</v>
      </c>
      <c r="F6586" t="s">
        <v>5920</v>
      </c>
      <c r="G6586" s="4">
        <v>1</v>
      </c>
      <c r="H6586" t="s">
        <v>6024</v>
      </c>
    </row>
    <row r="6587" spans="1:8" x14ac:dyDescent="0.35">
      <c r="A6587" t="s">
        <v>4590</v>
      </c>
      <c r="B6587" t="s">
        <v>5903</v>
      </c>
      <c r="C6587">
        <v>4</v>
      </c>
      <c r="D6587">
        <v>-90.452999999999903</v>
      </c>
      <c r="E6587" t="s">
        <v>5912</v>
      </c>
      <c r="F6587" t="s">
        <v>5925</v>
      </c>
      <c r="G6587" s="4">
        <v>3</v>
      </c>
      <c r="H6587" t="s">
        <v>6025</v>
      </c>
    </row>
    <row r="6588" spans="1:8" x14ac:dyDescent="0.35">
      <c r="A6588" t="s">
        <v>4590</v>
      </c>
      <c r="B6588" t="s">
        <v>5903</v>
      </c>
      <c r="C6588">
        <v>4</v>
      </c>
      <c r="D6588">
        <v>-83.962000000000003</v>
      </c>
      <c r="E6588" t="s">
        <v>5912</v>
      </c>
      <c r="F6588" t="s">
        <v>5913</v>
      </c>
      <c r="G6588" s="4">
        <v>2</v>
      </c>
      <c r="H6588" t="s">
        <v>6026</v>
      </c>
    </row>
    <row r="6589" spans="1:8" x14ac:dyDescent="0.35">
      <c r="A6589" t="s">
        <v>4590</v>
      </c>
      <c r="B6589" t="s">
        <v>5903</v>
      </c>
      <c r="C6589">
        <v>4</v>
      </c>
      <c r="D6589">
        <v>-82.881</v>
      </c>
      <c r="E6589" t="s">
        <v>5912</v>
      </c>
      <c r="F6589" t="s">
        <v>5920</v>
      </c>
      <c r="G6589" s="4">
        <v>1</v>
      </c>
      <c r="H6589" t="s">
        <v>6027</v>
      </c>
    </row>
    <row r="6590" spans="1:8" x14ac:dyDescent="0.35">
      <c r="A6590" t="s">
        <v>4590</v>
      </c>
      <c r="B6590" t="s">
        <v>5903</v>
      </c>
      <c r="C6590">
        <v>4</v>
      </c>
      <c r="D6590">
        <v>-73.31</v>
      </c>
      <c r="E6590" t="s">
        <v>5912</v>
      </c>
      <c r="F6590" t="s">
        <v>5920</v>
      </c>
      <c r="G6590" s="4">
        <v>1</v>
      </c>
      <c r="H6590" t="s">
        <v>542</v>
      </c>
    </row>
    <row r="6591" spans="1:8" x14ac:dyDescent="0.35">
      <c r="A6591" t="s">
        <v>4590</v>
      </c>
      <c r="B6591" t="s">
        <v>5903</v>
      </c>
      <c r="C6591">
        <v>4</v>
      </c>
      <c r="D6591">
        <v>-72.391999999999996</v>
      </c>
      <c r="E6591" t="s">
        <v>5904</v>
      </c>
      <c r="F6591" t="s">
        <v>5905</v>
      </c>
      <c r="G6591" s="4">
        <v>1</v>
      </c>
      <c r="H6591" t="s">
        <v>6028</v>
      </c>
    </row>
    <row r="6592" spans="1:8" x14ac:dyDescent="0.35">
      <c r="A6592" t="s">
        <v>4590</v>
      </c>
      <c r="B6592" t="s">
        <v>5903</v>
      </c>
      <c r="C6592">
        <v>4</v>
      </c>
      <c r="D6592">
        <v>-70.852000000000004</v>
      </c>
      <c r="E6592" t="s">
        <v>5904</v>
      </c>
      <c r="F6592" t="s">
        <v>5907</v>
      </c>
      <c r="G6592" s="4">
        <v>4</v>
      </c>
      <c r="H6592" t="s">
        <v>6029</v>
      </c>
    </row>
    <row r="6593" spans="1:8" x14ac:dyDescent="0.35">
      <c r="A6593" t="s">
        <v>4590</v>
      </c>
      <c r="B6593" t="s">
        <v>5903</v>
      </c>
      <c r="C6593">
        <v>4</v>
      </c>
      <c r="D6593">
        <v>-65.965000000000003</v>
      </c>
      <c r="E6593" t="s">
        <v>5904</v>
      </c>
      <c r="F6593" t="s">
        <v>5923</v>
      </c>
      <c r="G6593" s="4">
        <v>2</v>
      </c>
      <c r="H6593" t="s">
        <v>6030</v>
      </c>
    </row>
    <row r="6594" spans="1:8" x14ac:dyDescent="0.35">
      <c r="A6594" t="s">
        <v>4590</v>
      </c>
      <c r="B6594" t="s">
        <v>5903</v>
      </c>
      <c r="C6594">
        <v>4</v>
      </c>
      <c r="D6594">
        <v>68.2</v>
      </c>
      <c r="E6594" t="s">
        <v>5904</v>
      </c>
      <c r="F6594" t="s">
        <v>5905</v>
      </c>
      <c r="G6594" s="4">
        <v>1</v>
      </c>
      <c r="H6594" t="s">
        <v>6031</v>
      </c>
    </row>
    <row r="6595" spans="1:8" x14ac:dyDescent="0.35">
      <c r="A6595" t="s">
        <v>4590</v>
      </c>
      <c r="B6595" t="s">
        <v>5903</v>
      </c>
      <c r="C6595">
        <v>4</v>
      </c>
      <c r="D6595">
        <v>80.215999999999994</v>
      </c>
      <c r="E6595" t="s">
        <v>5904</v>
      </c>
      <c r="F6595" t="s">
        <v>5907</v>
      </c>
      <c r="G6595" s="4">
        <v>4</v>
      </c>
      <c r="H6595" t="s">
        <v>6032</v>
      </c>
    </row>
    <row r="6596" spans="1:8" x14ac:dyDescent="0.35">
      <c r="A6596" t="s">
        <v>4590</v>
      </c>
      <c r="B6596" t="s">
        <v>5903</v>
      </c>
      <c r="C6596">
        <v>4</v>
      </c>
      <c r="D6596">
        <v>94.015000000000001</v>
      </c>
      <c r="E6596" t="s">
        <v>5909</v>
      </c>
      <c r="F6596" t="s">
        <v>5910</v>
      </c>
      <c r="G6596" s="4">
        <v>4</v>
      </c>
      <c r="H6596" t="s">
        <v>6033</v>
      </c>
    </row>
    <row r="6597" spans="1:8" x14ac:dyDescent="0.35">
      <c r="A6597" t="s">
        <v>4590</v>
      </c>
      <c r="B6597" t="s">
        <v>5903</v>
      </c>
      <c r="C6597">
        <v>4</v>
      </c>
      <c r="D6597">
        <v>109.56</v>
      </c>
      <c r="E6597" t="s">
        <v>5904</v>
      </c>
      <c r="F6597" t="s">
        <v>5905</v>
      </c>
      <c r="G6597" s="4">
        <v>1</v>
      </c>
      <c r="H6597" t="s">
        <v>6034</v>
      </c>
    </row>
    <row r="6598" spans="1:8" x14ac:dyDescent="0.35">
      <c r="A6598" t="s">
        <v>4590</v>
      </c>
      <c r="B6598" t="s">
        <v>5903</v>
      </c>
      <c r="C6598">
        <v>4</v>
      </c>
      <c r="D6598">
        <v>113.76799999999901</v>
      </c>
      <c r="E6598" t="s">
        <v>5904</v>
      </c>
      <c r="F6598" t="s">
        <v>5907</v>
      </c>
      <c r="G6598" s="4">
        <v>4</v>
      </c>
      <c r="H6598" t="s">
        <v>6035</v>
      </c>
    </row>
    <row r="6599" spans="1:8" x14ac:dyDescent="0.35">
      <c r="A6599" t="s">
        <v>4590</v>
      </c>
      <c r="B6599" t="s">
        <v>5903</v>
      </c>
      <c r="C6599">
        <v>4</v>
      </c>
      <c r="D6599">
        <v>127.21599999999999</v>
      </c>
      <c r="E6599" t="s">
        <v>5904</v>
      </c>
      <c r="F6599" t="s">
        <v>5907</v>
      </c>
      <c r="G6599" s="4">
        <v>4</v>
      </c>
      <c r="H6599" t="s">
        <v>6036</v>
      </c>
    </row>
    <row r="6600" spans="1:8" x14ac:dyDescent="0.35">
      <c r="A6600" t="s">
        <v>4590</v>
      </c>
      <c r="B6600" t="s">
        <v>5903</v>
      </c>
      <c r="C6600">
        <v>4</v>
      </c>
      <c r="D6600">
        <v>224.01</v>
      </c>
      <c r="E6600" t="s">
        <v>5912</v>
      </c>
      <c r="F6600" t="s">
        <v>5920</v>
      </c>
      <c r="G6600" s="4">
        <v>1</v>
      </c>
      <c r="H6600" t="s">
        <v>6037</v>
      </c>
    </row>
    <row r="6601" spans="1:8" x14ac:dyDescent="0.35">
      <c r="A6601" t="s">
        <v>4590</v>
      </c>
      <c r="B6601" t="s">
        <v>5903</v>
      </c>
      <c r="C6601">
        <v>4</v>
      </c>
      <c r="D6601">
        <v>225.64</v>
      </c>
      <c r="E6601" t="s">
        <v>5912</v>
      </c>
      <c r="F6601" t="s">
        <v>5925</v>
      </c>
      <c r="G6601" s="4">
        <v>3</v>
      </c>
      <c r="H6601" t="s">
        <v>6038</v>
      </c>
    </row>
    <row r="6602" spans="1:8" x14ac:dyDescent="0.35">
      <c r="A6602" t="s">
        <v>4590</v>
      </c>
      <c r="B6602" t="s">
        <v>5903</v>
      </c>
      <c r="C6602">
        <v>4</v>
      </c>
      <c r="D6602">
        <v>229.15</v>
      </c>
      <c r="E6602" t="s">
        <v>5912</v>
      </c>
      <c r="F6602" t="s">
        <v>5913</v>
      </c>
      <c r="G6602" s="4">
        <v>2</v>
      </c>
      <c r="H6602" t="s">
        <v>6039</v>
      </c>
    </row>
    <row r="6603" spans="1:8" x14ac:dyDescent="0.35">
      <c r="A6603" t="s">
        <v>4590</v>
      </c>
      <c r="B6603" t="s">
        <v>5903</v>
      </c>
      <c r="C6603">
        <v>4</v>
      </c>
      <c r="D6603">
        <v>240.99799999999999</v>
      </c>
      <c r="E6603" t="s">
        <v>5912</v>
      </c>
      <c r="F6603" t="s">
        <v>5913</v>
      </c>
      <c r="G6603" s="4">
        <v>2</v>
      </c>
      <c r="H6603" t="s">
        <v>6040</v>
      </c>
    </row>
    <row r="6604" spans="1:8" x14ac:dyDescent="0.35">
      <c r="A6604" t="s">
        <v>4590</v>
      </c>
      <c r="B6604" t="s">
        <v>5903</v>
      </c>
      <c r="C6604">
        <v>5</v>
      </c>
      <c r="D6604">
        <v>-376.53399999999999</v>
      </c>
      <c r="E6604" t="s">
        <v>5904</v>
      </c>
      <c r="F6604" t="s">
        <v>5907</v>
      </c>
      <c r="G6604" s="4">
        <v>4</v>
      </c>
      <c r="H6604" t="s">
        <v>6041</v>
      </c>
    </row>
    <row r="6605" spans="1:8" x14ac:dyDescent="0.35">
      <c r="A6605" t="s">
        <v>4590</v>
      </c>
      <c r="B6605" t="s">
        <v>5903</v>
      </c>
      <c r="C6605">
        <v>5</v>
      </c>
      <c r="D6605">
        <v>-376.1</v>
      </c>
      <c r="E6605" t="s">
        <v>5909</v>
      </c>
      <c r="F6605" t="s">
        <v>5916</v>
      </c>
      <c r="G6605" s="4">
        <v>3</v>
      </c>
      <c r="H6605" t="s">
        <v>6042</v>
      </c>
    </row>
    <row r="6606" spans="1:8" x14ac:dyDescent="0.35">
      <c r="A6606" t="s">
        <v>4590</v>
      </c>
      <c r="B6606" t="s">
        <v>5903</v>
      </c>
      <c r="C6606">
        <v>5</v>
      </c>
      <c r="D6606">
        <v>-375.214</v>
      </c>
      <c r="E6606" t="s">
        <v>5912</v>
      </c>
      <c r="F6606" t="s">
        <v>5925</v>
      </c>
      <c r="G6606" s="4">
        <v>3</v>
      </c>
      <c r="H6606" t="s">
        <v>6043</v>
      </c>
    </row>
    <row r="6607" spans="1:8" x14ac:dyDescent="0.35">
      <c r="A6607" t="s">
        <v>4590</v>
      </c>
      <c r="B6607" t="s">
        <v>5903</v>
      </c>
      <c r="C6607">
        <v>5</v>
      </c>
      <c r="D6607">
        <v>-375.108</v>
      </c>
      <c r="E6607" t="s">
        <v>5904</v>
      </c>
      <c r="F6607" t="s">
        <v>5905</v>
      </c>
      <c r="G6607" s="4">
        <v>1</v>
      </c>
      <c r="H6607" t="s">
        <v>6044</v>
      </c>
    </row>
    <row r="6608" spans="1:8" x14ac:dyDescent="0.35">
      <c r="A6608" t="s">
        <v>4590</v>
      </c>
      <c r="B6608" t="s">
        <v>5903</v>
      </c>
      <c r="C6608">
        <v>5</v>
      </c>
      <c r="D6608">
        <v>-375.10500000000002</v>
      </c>
      <c r="E6608" t="s">
        <v>5909</v>
      </c>
      <c r="F6608" t="s">
        <v>5918</v>
      </c>
      <c r="G6608" s="4">
        <v>1</v>
      </c>
      <c r="H6608" t="s">
        <v>2281</v>
      </c>
    </row>
    <row r="6609" spans="1:8" x14ac:dyDescent="0.35">
      <c r="A6609" t="s">
        <v>4590</v>
      </c>
      <c r="B6609" t="s">
        <v>5903</v>
      </c>
      <c r="C6609">
        <v>5</v>
      </c>
      <c r="D6609">
        <v>-372.06900000000002</v>
      </c>
      <c r="E6609" t="s">
        <v>5904</v>
      </c>
      <c r="F6609" t="s">
        <v>5907</v>
      </c>
      <c r="G6609" s="4">
        <v>4</v>
      </c>
      <c r="H6609" t="s">
        <v>6045</v>
      </c>
    </row>
    <row r="6610" spans="1:8" x14ac:dyDescent="0.35">
      <c r="A6610" t="s">
        <v>4590</v>
      </c>
      <c r="B6610" t="s">
        <v>5903</v>
      </c>
      <c r="C6610">
        <v>5</v>
      </c>
      <c r="D6610">
        <v>-370.77800000000002</v>
      </c>
      <c r="E6610" t="s">
        <v>5909</v>
      </c>
      <c r="F6610" t="s">
        <v>5910</v>
      </c>
      <c r="G6610" s="4">
        <v>4</v>
      </c>
      <c r="H6610" t="s">
        <v>6046</v>
      </c>
    </row>
    <row r="6611" spans="1:8" x14ac:dyDescent="0.35">
      <c r="A6611" t="s">
        <v>4590</v>
      </c>
      <c r="B6611" t="s">
        <v>5903</v>
      </c>
      <c r="C6611">
        <v>5</v>
      </c>
      <c r="D6611">
        <v>-370.75099999999998</v>
      </c>
      <c r="E6611" t="s">
        <v>5904</v>
      </c>
      <c r="F6611" t="s">
        <v>5945</v>
      </c>
      <c r="G6611" s="4">
        <v>3</v>
      </c>
      <c r="H6611" t="s">
        <v>6047</v>
      </c>
    </row>
    <row r="6612" spans="1:8" x14ac:dyDescent="0.35">
      <c r="A6612" t="s">
        <v>4590</v>
      </c>
      <c r="B6612" t="s">
        <v>5903</v>
      </c>
      <c r="C6612">
        <v>5</v>
      </c>
      <c r="D6612">
        <v>-370.09699999999998</v>
      </c>
      <c r="E6612" t="s">
        <v>5909</v>
      </c>
      <c r="F6612" t="s">
        <v>5916</v>
      </c>
      <c r="G6612" s="4">
        <v>3</v>
      </c>
      <c r="H6612" t="s">
        <v>6048</v>
      </c>
    </row>
    <row r="6613" spans="1:8" x14ac:dyDescent="0.35">
      <c r="A6613" t="s">
        <v>4590</v>
      </c>
      <c r="B6613" t="s">
        <v>5903</v>
      </c>
      <c r="C6613">
        <v>5</v>
      </c>
      <c r="D6613">
        <v>-367.22399999999999</v>
      </c>
      <c r="E6613" t="s">
        <v>5912</v>
      </c>
      <c r="F6613" t="s">
        <v>5913</v>
      </c>
      <c r="G6613" s="4">
        <v>2</v>
      </c>
      <c r="H6613" t="s">
        <v>6049</v>
      </c>
    </row>
    <row r="6614" spans="1:8" x14ac:dyDescent="0.35">
      <c r="A6614" t="s">
        <v>4590</v>
      </c>
      <c r="B6614" t="s">
        <v>5903</v>
      </c>
      <c r="C6614">
        <v>5</v>
      </c>
      <c r="D6614">
        <v>-364.596</v>
      </c>
      <c r="E6614" t="s">
        <v>5912</v>
      </c>
      <c r="F6614" t="s">
        <v>5925</v>
      </c>
      <c r="G6614" s="4">
        <v>3</v>
      </c>
      <c r="H6614" t="s">
        <v>6050</v>
      </c>
    </row>
    <row r="6615" spans="1:8" x14ac:dyDescent="0.35">
      <c r="A6615" t="s">
        <v>4590</v>
      </c>
      <c r="B6615" t="s">
        <v>5903</v>
      </c>
      <c r="C6615">
        <v>5</v>
      </c>
      <c r="D6615">
        <v>-364.04300000000001</v>
      </c>
      <c r="E6615" t="s">
        <v>5912</v>
      </c>
      <c r="F6615" t="s">
        <v>5920</v>
      </c>
      <c r="G6615" s="4">
        <v>1</v>
      </c>
      <c r="H6615" t="s">
        <v>6051</v>
      </c>
    </row>
    <row r="6616" spans="1:8" x14ac:dyDescent="0.35">
      <c r="A6616" t="s">
        <v>4590</v>
      </c>
      <c r="B6616" t="s">
        <v>5903</v>
      </c>
      <c r="C6616">
        <v>5</v>
      </c>
      <c r="D6616">
        <v>-361.46100000000001</v>
      </c>
      <c r="E6616" t="s">
        <v>5904</v>
      </c>
      <c r="F6616" t="s">
        <v>5905</v>
      </c>
      <c r="G6616" s="4">
        <v>1</v>
      </c>
      <c r="H6616" t="s">
        <v>6052</v>
      </c>
    </row>
    <row r="6617" spans="1:8" x14ac:dyDescent="0.35">
      <c r="A6617" t="s">
        <v>4590</v>
      </c>
      <c r="B6617" t="s">
        <v>5903</v>
      </c>
      <c r="C6617">
        <v>5</v>
      </c>
      <c r="D6617">
        <v>-360.06199999999899</v>
      </c>
      <c r="E6617" t="s">
        <v>5904</v>
      </c>
      <c r="F6617" t="s">
        <v>5923</v>
      </c>
      <c r="G6617" s="4">
        <v>2</v>
      </c>
      <c r="H6617" t="s">
        <v>6053</v>
      </c>
    </row>
    <row r="6618" spans="1:8" x14ac:dyDescent="0.35">
      <c r="A6618" t="s">
        <v>4590</v>
      </c>
      <c r="B6618" t="s">
        <v>5903</v>
      </c>
      <c r="C6618">
        <v>5</v>
      </c>
      <c r="D6618">
        <v>-353.92099999999999</v>
      </c>
      <c r="E6618" t="s">
        <v>5912</v>
      </c>
      <c r="F6618" t="s">
        <v>5925</v>
      </c>
      <c r="G6618" s="4">
        <v>3</v>
      </c>
      <c r="H6618" t="s">
        <v>6054</v>
      </c>
    </row>
    <row r="6619" spans="1:8" x14ac:dyDescent="0.35">
      <c r="A6619" t="s">
        <v>4590</v>
      </c>
      <c r="B6619" t="s">
        <v>5903</v>
      </c>
      <c r="C6619">
        <v>5</v>
      </c>
      <c r="D6619">
        <v>-352.59500000000003</v>
      </c>
      <c r="E6619" t="s">
        <v>5904</v>
      </c>
      <c r="F6619" t="s">
        <v>5907</v>
      </c>
      <c r="G6619" s="4">
        <v>4</v>
      </c>
      <c r="H6619" t="s">
        <v>6055</v>
      </c>
    </row>
    <row r="6620" spans="1:8" x14ac:dyDescent="0.35">
      <c r="A6620" t="s">
        <v>4590</v>
      </c>
      <c r="B6620" t="s">
        <v>5903</v>
      </c>
      <c r="C6620">
        <v>5</v>
      </c>
      <c r="D6620">
        <v>-351.61</v>
      </c>
      <c r="E6620" t="s">
        <v>5912</v>
      </c>
      <c r="F6620" t="s">
        <v>5913</v>
      </c>
      <c r="G6620" s="4">
        <v>2</v>
      </c>
      <c r="H6620" t="s">
        <v>6056</v>
      </c>
    </row>
    <row r="6621" spans="1:8" x14ac:dyDescent="0.35">
      <c r="A6621" t="s">
        <v>4590</v>
      </c>
      <c r="B6621" t="s">
        <v>5903</v>
      </c>
      <c r="C6621">
        <v>5</v>
      </c>
      <c r="D6621">
        <v>-345.29599999999999</v>
      </c>
      <c r="E6621" t="s">
        <v>5904</v>
      </c>
      <c r="F6621" t="s">
        <v>5907</v>
      </c>
      <c r="G6621" s="4">
        <v>4</v>
      </c>
      <c r="H6621" t="s">
        <v>6057</v>
      </c>
    </row>
    <row r="6622" spans="1:8" x14ac:dyDescent="0.35">
      <c r="A6622" t="s">
        <v>4590</v>
      </c>
      <c r="B6622" t="s">
        <v>5903</v>
      </c>
      <c r="C6622">
        <v>5</v>
      </c>
      <c r="D6622">
        <v>-339.15100000000001</v>
      </c>
      <c r="E6622" t="s">
        <v>5909</v>
      </c>
      <c r="F6622" t="s">
        <v>5916</v>
      </c>
      <c r="G6622" s="4">
        <v>3</v>
      </c>
      <c r="H6622" t="s">
        <v>6058</v>
      </c>
    </row>
    <row r="6623" spans="1:8" x14ac:dyDescent="0.35">
      <c r="A6623" t="s">
        <v>4590</v>
      </c>
      <c r="B6623" t="s">
        <v>5903</v>
      </c>
      <c r="C6623">
        <v>5</v>
      </c>
      <c r="D6623">
        <v>-336.16800000000001</v>
      </c>
      <c r="E6623" t="s">
        <v>5912</v>
      </c>
      <c r="F6623" t="s">
        <v>5925</v>
      </c>
      <c r="G6623" s="4">
        <v>3</v>
      </c>
      <c r="H6623" t="s">
        <v>6059</v>
      </c>
    </row>
    <row r="6624" spans="1:8" x14ac:dyDescent="0.35">
      <c r="A6624" t="s">
        <v>4590</v>
      </c>
      <c r="B6624" t="s">
        <v>5903</v>
      </c>
      <c r="C6624">
        <v>5</v>
      </c>
      <c r="D6624">
        <v>-331.61</v>
      </c>
      <c r="E6624" t="s">
        <v>5904</v>
      </c>
      <c r="F6624" t="s">
        <v>5923</v>
      </c>
      <c r="G6624" s="4">
        <v>2</v>
      </c>
      <c r="H6624" t="s">
        <v>6060</v>
      </c>
    </row>
    <row r="6625" spans="1:8" x14ac:dyDescent="0.35">
      <c r="A6625" t="s">
        <v>4590</v>
      </c>
      <c r="B6625" t="s">
        <v>5903</v>
      </c>
      <c r="C6625">
        <v>5</v>
      </c>
      <c r="D6625">
        <v>-326.38799999999998</v>
      </c>
      <c r="E6625" t="s">
        <v>5912</v>
      </c>
      <c r="F6625" t="s">
        <v>5913</v>
      </c>
      <c r="G6625" s="4">
        <v>2</v>
      </c>
      <c r="H6625" t="s">
        <v>6061</v>
      </c>
    </row>
    <row r="6626" spans="1:8" x14ac:dyDescent="0.35">
      <c r="A6626" t="s">
        <v>4590</v>
      </c>
      <c r="B6626" t="s">
        <v>5903</v>
      </c>
      <c r="C6626">
        <v>5</v>
      </c>
      <c r="D6626">
        <v>-319.510999999999</v>
      </c>
      <c r="E6626" t="s">
        <v>5904</v>
      </c>
      <c r="F6626" t="s">
        <v>5907</v>
      </c>
      <c r="G6626" s="4">
        <v>4</v>
      </c>
      <c r="H6626" t="s">
        <v>6062</v>
      </c>
    </row>
    <row r="6627" spans="1:8" x14ac:dyDescent="0.35">
      <c r="A6627" t="s">
        <v>4590</v>
      </c>
      <c r="B6627" t="s">
        <v>5903</v>
      </c>
      <c r="C6627">
        <v>5</v>
      </c>
      <c r="D6627">
        <v>-315.61599999999999</v>
      </c>
      <c r="E6627" t="s">
        <v>5904</v>
      </c>
      <c r="F6627" t="s">
        <v>5923</v>
      </c>
      <c r="G6627" s="4">
        <v>2</v>
      </c>
      <c r="H6627" t="s">
        <v>6063</v>
      </c>
    </row>
    <row r="6628" spans="1:8" x14ac:dyDescent="0.35">
      <c r="A6628" t="s">
        <v>4590</v>
      </c>
      <c r="B6628" t="s">
        <v>5903</v>
      </c>
      <c r="C6628">
        <v>5</v>
      </c>
      <c r="D6628">
        <v>-313.851</v>
      </c>
      <c r="E6628" t="s">
        <v>5904</v>
      </c>
      <c r="F6628" t="s">
        <v>5945</v>
      </c>
      <c r="G6628" s="4">
        <v>3</v>
      </c>
      <c r="H6628" t="s">
        <v>6064</v>
      </c>
    </row>
    <row r="6629" spans="1:8" x14ac:dyDescent="0.35">
      <c r="A6629" t="s">
        <v>4590</v>
      </c>
      <c r="B6629" t="s">
        <v>5903</v>
      </c>
      <c r="C6629">
        <v>5</v>
      </c>
      <c r="D6629">
        <v>-308.62299999999999</v>
      </c>
      <c r="E6629" t="s">
        <v>5912</v>
      </c>
      <c r="F6629" t="s">
        <v>5913</v>
      </c>
      <c r="G6629" s="4">
        <v>2</v>
      </c>
      <c r="H6629" t="s">
        <v>6065</v>
      </c>
    </row>
    <row r="6630" spans="1:8" x14ac:dyDescent="0.35">
      <c r="A6630" t="s">
        <v>4590</v>
      </c>
      <c r="B6630" t="s">
        <v>5903</v>
      </c>
      <c r="C6630">
        <v>5</v>
      </c>
      <c r="D6630">
        <v>-307.38299999999998</v>
      </c>
      <c r="E6630" t="s">
        <v>5909</v>
      </c>
      <c r="F6630" t="s">
        <v>5910</v>
      </c>
      <c r="G6630" s="4">
        <v>4</v>
      </c>
      <c r="H6630" t="s">
        <v>6066</v>
      </c>
    </row>
    <row r="6631" spans="1:8" x14ac:dyDescent="0.35">
      <c r="A6631" t="s">
        <v>4590</v>
      </c>
      <c r="B6631" t="s">
        <v>5903</v>
      </c>
      <c r="C6631">
        <v>5</v>
      </c>
      <c r="D6631">
        <v>-307.279</v>
      </c>
      <c r="E6631" t="s">
        <v>5904</v>
      </c>
      <c r="F6631" t="s">
        <v>5923</v>
      </c>
      <c r="G6631" s="4">
        <v>2</v>
      </c>
      <c r="H6631" t="s">
        <v>6067</v>
      </c>
    </row>
    <row r="6632" spans="1:8" x14ac:dyDescent="0.35">
      <c r="A6632" t="s">
        <v>4590</v>
      </c>
      <c r="B6632" t="s">
        <v>5903</v>
      </c>
      <c r="C6632">
        <v>5</v>
      </c>
      <c r="D6632">
        <v>-306.16399999999999</v>
      </c>
      <c r="E6632" t="s">
        <v>5912</v>
      </c>
      <c r="F6632" t="s">
        <v>5920</v>
      </c>
      <c r="G6632" s="4">
        <v>1</v>
      </c>
      <c r="H6632" t="s">
        <v>6068</v>
      </c>
    </row>
    <row r="6633" spans="1:8" x14ac:dyDescent="0.35">
      <c r="A6633" t="s">
        <v>4590</v>
      </c>
      <c r="B6633" t="s">
        <v>5903</v>
      </c>
      <c r="C6633">
        <v>5</v>
      </c>
      <c r="D6633">
        <v>-303.89999999999998</v>
      </c>
      <c r="E6633" t="s">
        <v>5912</v>
      </c>
      <c r="F6633" t="s">
        <v>5925</v>
      </c>
      <c r="G6633" s="4">
        <v>3</v>
      </c>
      <c r="H6633" t="s">
        <v>6069</v>
      </c>
    </row>
    <row r="6634" spans="1:8" x14ac:dyDescent="0.35">
      <c r="A6634" t="s">
        <v>4590</v>
      </c>
      <c r="B6634" t="s">
        <v>5903</v>
      </c>
      <c r="C6634">
        <v>5</v>
      </c>
      <c r="D6634">
        <v>-302.91699999999997</v>
      </c>
      <c r="E6634" t="s">
        <v>5904</v>
      </c>
      <c r="F6634" t="s">
        <v>5905</v>
      </c>
      <c r="G6634" s="4">
        <v>1</v>
      </c>
      <c r="H6634" t="s">
        <v>6070</v>
      </c>
    </row>
    <row r="6635" spans="1:8" x14ac:dyDescent="0.35">
      <c r="A6635" t="s">
        <v>4590</v>
      </c>
      <c r="B6635" t="s">
        <v>5903</v>
      </c>
      <c r="C6635">
        <v>5</v>
      </c>
      <c r="D6635">
        <v>-295.772999999999</v>
      </c>
      <c r="E6635" t="s">
        <v>5909</v>
      </c>
      <c r="F6635" t="s">
        <v>5916</v>
      </c>
      <c r="G6635" s="4">
        <v>3</v>
      </c>
      <c r="H6635" t="s">
        <v>6071</v>
      </c>
    </row>
    <row r="6636" spans="1:8" x14ac:dyDescent="0.35">
      <c r="A6636" t="s">
        <v>4590</v>
      </c>
      <c r="B6636" t="s">
        <v>5903</v>
      </c>
      <c r="C6636">
        <v>5</v>
      </c>
      <c r="D6636">
        <v>-286.832999999999</v>
      </c>
      <c r="E6636" t="s">
        <v>5909</v>
      </c>
      <c r="F6636" t="s">
        <v>5910</v>
      </c>
      <c r="G6636" s="4">
        <v>4</v>
      </c>
      <c r="H6636" t="s">
        <v>6072</v>
      </c>
    </row>
    <row r="6637" spans="1:8" x14ac:dyDescent="0.35">
      <c r="A6637" t="s">
        <v>4590</v>
      </c>
      <c r="B6637" t="s">
        <v>5903</v>
      </c>
      <c r="C6637">
        <v>5</v>
      </c>
      <c r="D6637">
        <v>-282.43</v>
      </c>
      <c r="E6637" t="s">
        <v>5909</v>
      </c>
      <c r="F6637" t="s">
        <v>5916</v>
      </c>
      <c r="G6637" s="4">
        <v>3</v>
      </c>
      <c r="H6637" t="s">
        <v>6073</v>
      </c>
    </row>
    <row r="6638" spans="1:8" x14ac:dyDescent="0.35">
      <c r="A6638" t="s">
        <v>4590</v>
      </c>
      <c r="B6638" t="s">
        <v>5903</v>
      </c>
      <c r="C6638">
        <v>5</v>
      </c>
      <c r="D6638">
        <v>-279.31700000000001</v>
      </c>
      <c r="E6638" t="s">
        <v>5904</v>
      </c>
      <c r="F6638" t="s">
        <v>5905</v>
      </c>
      <c r="G6638" s="4">
        <v>1</v>
      </c>
      <c r="H6638" t="s">
        <v>6074</v>
      </c>
    </row>
    <row r="6639" spans="1:8" x14ac:dyDescent="0.35">
      <c r="A6639" t="s">
        <v>4590</v>
      </c>
      <c r="B6639" t="s">
        <v>5903</v>
      </c>
      <c r="C6639">
        <v>5</v>
      </c>
      <c r="D6639">
        <v>-278.21199999999999</v>
      </c>
      <c r="E6639" t="s">
        <v>5912</v>
      </c>
      <c r="F6639" t="s">
        <v>5925</v>
      </c>
      <c r="G6639" s="4">
        <v>3</v>
      </c>
      <c r="H6639" t="s">
        <v>6075</v>
      </c>
    </row>
    <row r="6640" spans="1:8" x14ac:dyDescent="0.35">
      <c r="A6640" t="s">
        <v>4590</v>
      </c>
      <c r="B6640" t="s">
        <v>5903</v>
      </c>
      <c r="C6640">
        <v>5</v>
      </c>
      <c r="D6640">
        <v>-274.50799999999998</v>
      </c>
      <c r="E6640" t="s">
        <v>5912</v>
      </c>
      <c r="F6640" t="s">
        <v>5913</v>
      </c>
      <c r="G6640" s="4">
        <v>2</v>
      </c>
      <c r="H6640" t="s">
        <v>6076</v>
      </c>
    </row>
    <row r="6641" spans="1:8" x14ac:dyDescent="0.35">
      <c r="A6641" t="s">
        <v>4590</v>
      </c>
      <c r="B6641" t="s">
        <v>5903</v>
      </c>
      <c r="C6641">
        <v>5</v>
      </c>
      <c r="D6641">
        <v>-265.89299999999997</v>
      </c>
      <c r="E6641" t="s">
        <v>5909</v>
      </c>
      <c r="F6641" t="s">
        <v>5910</v>
      </c>
      <c r="G6641" s="4">
        <v>4</v>
      </c>
      <c r="H6641" t="s">
        <v>6077</v>
      </c>
    </row>
    <row r="6642" spans="1:8" x14ac:dyDescent="0.35">
      <c r="A6642" t="s">
        <v>4590</v>
      </c>
      <c r="B6642" t="s">
        <v>5903</v>
      </c>
      <c r="C6642">
        <v>5</v>
      </c>
      <c r="D6642">
        <v>-264.71199999999999</v>
      </c>
      <c r="E6642" t="s">
        <v>5904</v>
      </c>
      <c r="F6642" t="s">
        <v>5905</v>
      </c>
      <c r="G6642" s="4">
        <v>1</v>
      </c>
      <c r="H6642" t="s">
        <v>6078</v>
      </c>
    </row>
    <row r="6643" spans="1:8" x14ac:dyDescent="0.35">
      <c r="A6643" t="s">
        <v>4590</v>
      </c>
      <c r="B6643" t="s">
        <v>5903</v>
      </c>
      <c r="C6643">
        <v>5</v>
      </c>
      <c r="D6643">
        <v>-252.31</v>
      </c>
      <c r="E6643" t="s">
        <v>5909</v>
      </c>
      <c r="F6643" t="s">
        <v>5916</v>
      </c>
      <c r="G6643" s="4">
        <v>3</v>
      </c>
      <c r="H6643" t="s">
        <v>6079</v>
      </c>
    </row>
    <row r="6644" spans="1:8" x14ac:dyDescent="0.35">
      <c r="A6644" t="s">
        <v>4590</v>
      </c>
      <c r="B6644" t="s">
        <v>5903</v>
      </c>
      <c r="C6644">
        <v>5</v>
      </c>
      <c r="D6644">
        <v>-249.851</v>
      </c>
      <c r="E6644" t="s">
        <v>5912</v>
      </c>
      <c r="F6644" t="s">
        <v>5920</v>
      </c>
      <c r="G6644" s="4">
        <v>1</v>
      </c>
      <c r="H6644" t="s">
        <v>6080</v>
      </c>
    </row>
    <row r="6645" spans="1:8" x14ac:dyDescent="0.35">
      <c r="A6645" t="s">
        <v>4590</v>
      </c>
      <c r="B6645" t="s">
        <v>5903</v>
      </c>
      <c r="C6645">
        <v>5</v>
      </c>
      <c r="D6645">
        <v>-249.45500000000001</v>
      </c>
      <c r="E6645" t="s">
        <v>5912</v>
      </c>
      <c r="F6645" t="s">
        <v>5925</v>
      </c>
      <c r="G6645" s="4">
        <v>3</v>
      </c>
      <c r="H6645" t="s">
        <v>6081</v>
      </c>
    </row>
    <row r="6646" spans="1:8" x14ac:dyDescent="0.35">
      <c r="A6646" t="s">
        <v>4590</v>
      </c>
      <c r="B6646" t="s">
        <v>5903</v>
      </c>
      <c r="C6646">
        <v>5</v>
      </c>
      <c r="D6646">
        <v>-246.89099999999999</v>
      </c>
      <c r="E6646" t="s">
        <v>5904</v>
      </c>
      <c r="F6646" t="s">
        <v>5907</v>
      </c>
      <c r="G6646" s="4">
        <v>4</v>
      </c>
      <c r="H6646" t="s">
        <v>6082</v>
      </c>
    </row>
    <row r="6647" spans="1:8" x14ac:dyDescent="0.35">
      <c r="A6647" t="s">
        <v>4590</v>
      </c>
      <c r="B6647" t="s">
        <v>5903</v>
      </c>
      <c r="C6647">
        <v>5</v>
      </c>
      <c r="D6647">
        <v>-241.726</v>
      </c>
      <c r="E6647" t="s">
        <v>5909</v>
      </c>
      <c r="F6647" t="s">
        <v>5910</v>
      </c>
      <c r="G6647" s="4">
        <v>4</v>
      </c>
      <c r="H6647" t="s">
        <v>6083</v>
      </c>
    </row>
    <row r="6648" spans="1:8" x14ac:dyDescent="0.35">
      <c r="A6648" t="s">
        <v>4590</v>
      </c>
      <c r="B6648" t="s">
        <v>5903</v>
      </c>
      <c r="C6648">
        <v>5</v>
      </c>
      <c r="D6648">
        <v>-238.744</v>
      </c>
      <c r="E6648" t="s">
        <v>5909</v>
      </c>
      <c r="F6648" t="s">
        <v>5916</v>
      </c>
      <c r="G6648" s="4">
        <v>3</v>
      </c>
      <c r="H6648" t="s">
        <v>6084</v>
      </c>
    </row>
    <row r="6649" spans="1:8" x14ac:dyDescent="0.35">
      <c r="A6649" t="s">
        <v>4590</v>
      </c>
      <c r="B6649" t="s">
        <v>5903</v>
      </c>
      <c r="C6649">
        <v>5</v>
      </c>
      <c r="D6649">
        <v>-229.76300000000001</v>
      </c>
      <c r="E6649" t="s">
        <v>5912</v>
      </c>
      <c r="F6649" t="s">
        <v>5920</v>
      </c>
      <c r="G6649" s="4">
        <v>1</v>
      </c>
      <c r="H6649" t="s">
        <v>6085</v>
      </c>
    </row>
    <row r="6650" spans="1:8" x14ac:dyDescent="0.35">
      <c r="A6650" t="s">
        <v>4590</v>
      </c>
      <c r="B6650" t="s">
        <v>5903</v>
      </c>
      <c r="C6650">
        <v>5</v>
      </c>
      <c r="D6650">
        <v>-228.58099999999999</v>
      </c>
      <c r="E6650" t="s">
        <v>5912</v>
      </c>
      <c r="F6650" t="s">
        <v>5925</v>
      </c>
      <c r="G6650" s="4">
        <v>3</v>
      </c>
      <c r="H6650" t="s">
        <v>6086</v>
      </c>
    </row>
    <row r="6651" spans="1:8" x14ac:dyDescent="0.35">
      <c r="A6651" t="s">
        <v>4590</v>
      </c>
      <c r="B6651" t="s">
        <v>5903</v>
      </c>
      <c r="C6651">
        <v>5</v>
      </c>
      <c r="D6651">
        <v>-225.45</v>
      </c>
      <c r="E6651" t="s">
        <v>5909</v>
      </c>
      <c r="F6651" t="s">
        <v>5910</v>
      </c>
      <c r="G6651" s="4">
        <v>4</v>
      </c>
      <c r="H6651" t="s">
        <v>6087</v>
      </c>
    </row>
    <row r="6652" spans="1:8" x14ac:dyDescent="0.35">
      <c r="A6652" t="s">
        <v>4590</v>
      </c>
      <c r="B6652" t="s">
        <v>5903</v>
      </c>
      <c r="C6652">
        <v>5</v>
      </c>
      <c r="D6652">
        <v>-221.96799999999999</v>
      </c>
      <c r="E6652" t="s">
        <v>5912</v>
      </c>
      <c r="F6652" t="s">
        <v>5913</v>
      </c>
      <c r="G6652" s="4">
        <v>2</v>
      </c>
      <c r="H6652" t="s">
        <v>6088</v>
      </c>
    </row>
    <row r="6653" spans="1:8" x14ac:dyDescent="0.35">
      <c r="A6653" t="s">
        <v>4590</v>
      </c>
      <c r="B6653" t="s">
        <v>5903</v>
      </c>
      <c r="C6653">
        <v>5</v>
      </c>
      <c r="D6653">
        <v>-221.489</v>
      </c>
      <c r="E6653" t="s">
        <v>5904</v>
      </c>
      <c r="F6653" t="s">
        <v>5905</v>
      </c>
      <c r="G6653" s="4">
        <v>1</v>
      </c>
      <c r="H6653" t="s">
        <v>6089</v>
      </c>
    </row>
    <row r="6654" spans="1:8" x14ac:dyDescent="0.35">
      <c r="A6654" t="s">
        <v>4590</v>
      </c>
      <c r="B6654" t="s">
        <v>5903</v>
      </c>
      <c r="C6654">
        <v>5</v>
      </c>
      <c r="D6654">
        <v>-218.541</v>
      </c>
      <c r="E6654" t="s">
        <v>5904</v>
      </c>
      <c r="F6654" t="s">
        <v>5907</v>
      </c>
      <c r="G6654" s="4">
        <v>4</v>
      </c>
      <c r="H6654" t="s">
        <v>6090</v>
      </c>
    </row>
    <row r="6655" spans="1:8" x14ac:dyDescent="0.35">
      <c r="A6655" t="s">
        <v>4590</v>
      </c>
      <c r="B6655" t="s">
        <v>5903</v>
      </c>
      <c r="C6655">
        <v>5</v>
      </c>
      <c r="D6655">
        <v>-217.023</v>
      </c>
      <c r="E6655" t="s">
        <v>5912</v>
      </c>
      <c r="F6655" t="s">
        <v>5925</v>
      </c>
      <c r="G6655" s="4">
        <v>3</v>
      </c>
      <c r="H6655" t="s">
        <v>6091</v>
      </c>
    </row>
    <row r="6656" spans="1:8" x14ac:dyDescent="0.35">
      <c r="A6656" t="s">
        <v>4590</v>
      </c>
      <c r="B6656" t="s">
        <v>5903</v>
      </c>
      <c r="C6656">
        <v>5</v>
      </c>
      <c r="D6656">
        <v>-214.63099999999901</v>
      </c>
      <c r="E6656" t="s">
        <v>5904</v>
      </c>
      <c r="F6656" t="s">
        <v>5945</v>
      </c>
      <c r="G6656" s="4">
        <v>3</v>
      </c>
      <c r="H6656" t="s">
        <v>6092</v>
      </c>
    </row>
    <row r="6657" spans="1:8" x14ac:dyDescent="0.35">
      <c r="A6657" t="s">
        <v>4590</v>
      </c>
      <c r="B6657" t="s">
        <v>5903</v>
      </c>
      <c r="C6657">
        <v>5</v>
      </c>
      <c r="D6657">
        <v>-214.47099999999901</v>
      </c>
      <c r="E6657" t="s">
        <v>5912</v>
      </c>
      <c r="F6657" t="s">
        <v>5913</v>
      </c>
      <c r="G6657" s="4">
        <v>2</v>
      </c>
      <c r="H6657" t="s">
        <v>6093</v>
      </c>
    </row>
    <row r="6658" spans="1:8" x14ac:dyDescent="0.35">
      <c r="A6658" t="s">
        <v>4590</v>
      </c>
      <c r="B6658" t="s">
        <v>5903</v>
      </c>
      <c r="C6658">
        <v>5</v>
      </c>
      <c r="D6658">
        <v>-213.05699999999999</v>
      </c>
      <c r="E6658" t="s">
        <v>5909</v>
      </c>
      <c r="F6658" t="s">
        <v>5916</v>
      </c>
      <c r="G6658" s="4">
        <v>3</v>
      </c>
      <c r="H6658" t="s">
        <v>6094</v>
      </c>
    </row>
    <row r="6659" spans="1:8" x14ac:dyDescent="0.35">
      <c r="A6659" t="s">
        <v>4590</v>
      </c>
      <c r="B6659" t="s">
        <v>5903</v>
      </c>
      <c r="C6659">
        <v>5</v>
      </c>
      <c r="D6659">
        <v>-209.529</v>
      </c>
      <c r="E6659" t="s">
        <v>5912</v>
      </c>
      <c r="F6659" t="s">
        <v>5925</v>
      </c>
      <c r="G6659" s="4">
        <v>3</v>
      </c>
      <c r="H6659" t="s">
        <v>6095</v>
      </c>
    </row>
    <row r="6660" spans="1:8" x14ac:dyDescent="0.35">
      <c r="A6660" t="s">
        <v>4590</v>
      </c>
      <c r="B6660" t="s">
        <v>5903</v>
      </c>
      <c r="C6660">
        <v>5</v>
      </c>
      <c r="D6660">
        <v>-209.483</v>
      </c>
      <c r="E6660" t="s">
        <v>5904</v>
      </c>
      <c r="F6660" t="s">
        <v>5923</v>
      </c>
      <c r="G6660" s="4">
        <v>2</v>
      </c>
      <c r="H6660" t="s">
        <v>873</v>
      </c>
    </row>
    <row r="6661" spans="1:8" x14ac:dyDescent="0.35">
      <c r="A6661" t="s">
        <v>4590</v>
      </c>
      <c r="B6661" t="s">
        <v>5903</v>
      </c>
      <c r="C6661">
        <v>5</v>
      </c>
      <c r="D6661">
        <v>-199.94799999999901</v>
      </c>
      <c r="E6661" t="s">
        <v>5904</v>
      </c>
      <c r="F6661" t="s">
        <v>5923</v>
      </c>
      <c r="G6661" s="4">
        <v>2</v>
      </c>
      <c r="H6661" t="s">
        <v>6096</v>
      </c>
    </row>
    <row r="6662" spans="1:8" x14ac:dyDescent="0.35">
      <c r="A6662" t="s">
        <v>4590</v>
      </c>
      <c r="B6662" t="s">
        <v>5903</v>
      </c>
      <c r="C6662">
        <v>5</v>
      </c>
      <c r="D6662">
        <v>-198.863</v>
      </c>
      <c r="E6662" t="s">
        <v>5909</v>
      </c>
      <c r="F6662" t="s">
        <v>5916</v>
      </c>
      <c r="G6662" s="4">
        <v>3</v>
      </c>
      <c r="H6662" t="s">
        <v>6097</v>
      </c>
    </row>
    <row r="6663" spans="1:8" x14ac:dyDescent="0.35">
      <c r="A6663" t="s">
        <v>4590</v>
      </c>
      <c r="B6663" t="s">
        <v>5903</v>
      </c>
      <c r="C6663">
        <v>5</v>
      </c>
      <c r="D6663">
        <v>-196.57</v>
      </c>
      <c r="E6663" t="s">
        <v>5909</v>
      </c>
      <c r="F6663" t="s">
        <v>5910</v>
      </c>
      <c r="G6663" s="4">
        <v>4</v>
      </c>
      <c r="H6663" t="s">
        <v>6098</v>
      </c>
    </row>
    <row r="6664" spans="1:8" x14ac:dyDescent="0.35">
      <c r="A6664" t="s">
        <v>4590</v>
      </c>
      <c r="B6664" t="s">
        <v>5903</v>
      </c>
      <c r="C6664">
        <v>5</v>
      </c>
      <c r="D6664">
        <v>-192.21700000000001</v>
      </c>
      <c r="E6664" t="s">
        <v>5909</v>
      </c>
      <c r="F6664" t="s">
        <v>5918</v>
      </c>
      <c r="G6664" s="4">
        <v>1</v>
      </c>
      <c r="H6664" t="s">
        <v>1212</v>
      </c>
    </row>
    <row r="6665" spans="1:8" x14ac:dyDescent="0.35">
      <c r="A6665" t="s">
        <v>4590</v>
      </c>
      <c r="B6665" t="s">
        <v>5903</v>
      </c>
      <c r="C6665">
        <v>5</v>
      </c>
      <c r="D6665">
        <v>-186.03799999999899</v>
      </c>
      <c r="E6665" t="s">
        <v>5909</v>
      </c>
      <c r="F6665" t="s">
        <v>5936</v>
      </c>
      <c r="G6665" s="4">
        <v>2</v>
      </c>
      <c r="H6665" t="s">
        <v>6099</v>
      </c>
    </row>
    <row r="6666" spans="1:8" x14ac:dyDescent="0.35">
      <c r="A6666" t="s">
        <v>4590</v>
      </c>
      <c r="B6666" t="s">
        <v>5903</v>
      </c>
      <c r="C6666">
        <v>5</v>
      </c>
      <c r="D6666">
        <v>-180.93199999999999</v>
      </c>
      <c r="E6666" t="s">
        <v>5912</v>
      </c>
      <c r="F6666" t="s">
        <v>5913</v>
      </c>
      <c r="G6666" s="4">
        <v>2</v>
      </c>
      <c r="H6666" t="s">
        <v>6100</v>
      </c>
    </row>
    <row r="6667" spans="1:8" x14ac:dyDescent="0.35">
      <c r="A6667" t="s">
        <v>4590</v>
      </c>
      <c r="B6667" t="s">
        <v>5903</v>
      </c>
      <c r="C6667">
        <v>5</v>
      </c>
      <c r="D6667">
        <v>-180.56299999999999</v>
      </c>
      <c r="E6667" t="s">
        <v>5904</v>
      </c>
      <c r="F6667" t="s">
        <v>5905</v>
      </c>
      <c r="G6667" s="4">
        <v>1</v>
      </c>
      <c r="H6667" t="s">
        <v>6101</v>
      </c>
    </row>
    <row r="6668" spans="1:8" x14ac:dyDescent="0.35">
      <c r="A6668" t="s">
        <v>4590</v>
      </c>
      <c r="B6668" t="s">
        <v>5903</v>
      </c>
      <c r="C6668">
        <v>5</v>
      </c>
      <c r="D6668">
        <v>-178.97299999999899</v>
      </c>
      <c r="E6668" t="s">
        <v>5909</v>
      </c>
      <c r="F6668" t="s">
        <v>5916</v>
      </c>
      <c r="G6668" s="4">
        <v>3</v>
      </c>
      <c r="H6668" t="s">
        <v>6102</v>
      </c>
    </row>
    <row r="6669" spans="1:8" x14ac:dyDescent="0.35">
      <c r="A6669" t="s">
        <v>4590</v>
      </c>
      <c r="B6669" t="s">
        <v>5903</v>
      </c>
      <c r="C6669">
        <v>5</v>
      </c>
      <c r="D6669">
        <v>-178.65299999999999</v>
      </c>
      <c r="E6669" t="s">
        <v>5904</v>
      </c>
      <c r="F6669" t="s">
        <v>5907</v>
      </c>
      <c r="G6669" s="4">
        <v>4</v>
      </c>
      <c r="H6669" t="s">
        <v>6103</v>
      </c>
    </row>
    <row r="6670" spans="1:8" x14ac:dyDescent="0.35">
      <c r="A6670" t="s">
        <v>4590</v>
      </c>
      <c r="B6670" t="s">
        <v>5903</v>
      </c>
      <c r="C6670">
        <v>5</v>
      </c>
      <c r="D6670">
        <v>-175.37700000000001</v>
      </c>
      <c r="E6670" t="s">
        <v>5909</v>
      </c>
      <c r="F6670" t="s">
        <v>5918</v>
      </c>
      <c r="G6670" s="4">
        <v>1</v>
      </c>
      <c r="H6670" t="s">
        <v>167</v>
      </c>
    </row>
    <row r="6671" spans="1:8" x14ac:dyDescent="0.35">
      <c r="A6671" t="s">
        <v>4590</v>
      </c>
      <c r="B6671" t="s">
        <v>5903</v>
      </c>
      <c r="C6671">
        <v>5</v>
      </c>
      <c r="D6671">
        <v>-174.68299999999999</v>
      </c>
      <c r="E6671" t="s">
        <v>5909</v>
      </c>
      <c r="F6671" t="s">
        <v>5936</v>
      </c>
      <c r="G6671" s="4">
        <v>2</v>
      </c>
      <c r="H6671" t="s">
        <v>167</v>
      </c>
    </row>
    <row r="6672" spans="1:8" x14ac:dyDescent="0.35">
      <c r="A6672" t="s">
        <v>4590</v>
      </c>
      <c r="B6672" t="s">
        <v>5903</v>
      </c>
      <c r="C6672">
        <v>5</v>
      </c>
      <c r="D6672">
        <v>-171.83099999999999</v>
      </c>
      <c r="E6672" t="s">
        <v>5909</v>
      </c>
      <c r="F6672" t="s">
        <v>5916</v>
      </c>
      <c r="G6672" s="4">
        <v>3</v>
      </c>
      <c r="H6672" t="s">
        <v>1755</v>
      </c>
    </row>
    <row r="6673" spans="1:8" x14ac:dyDescent="0.35">
      <c r="A6673" t="s">
        <v>4590</v>
      </c>
      <c r="B6673" t="s">
        <v>5903</v>
      </c>
      <c r="C6673">
        <v>5</v>
      </c>
      <c r="D6673">
        <v>-169.608</v>
      </c>
      <c r="E6673" t="s">
        <v>5912</v>
      </c>
      <c r="F6673" t="s">
        <v>5920</v>
      </c>
      <c r="G6673" s="4">
        <v>1</v>
      </c>
      <c r="H6673" t="s">
        <v>6104</v>
      </c>
    </row>
    <row r="6674" spans="1:8" x14ac:dyDescent="0.35">
      <c r="A6674" t="s">
        <v>4590</v>
      </c>
      <c r="B6674" t="s">
        <v>5903</v>
      </c>
      <c r="C6674">
        <v>5</v>
      </c>
      <c r="D6674">
        <v>-168.02799999999999</v>
      </c>
      <c r="E6674" t="s">
        <v>5912</v>
      </c>
      <c r="F6674" t="s">
        <v>5925</v>
      </c>
      <c r="G6674" s="4">
        <v>3</v>
      </c>
      <c r="H6674" t="s">
        <v>6105</v>
      </c>
    </row>
    <row r="6675" spans="1:8" x14ac:dyDescent="0.35">
      <c r="A6675" t="s">
        <v>4590</v>
      </c>
      <c r="B6675" t="s">
        <v>5903</v>
      </c>
      <c r="C6675">
        <v>5</v>
      </c>
      <c r="D6675">
        <v>-166.18899999999999</v>
      </c>
      <c r="E6675" t="s">
        <v>5904</v>
      </c>
      <c r="F6675" t="s">
        <v>5905</v>
      </c>
      <c r="G6675" s="4">
        <v>1</v>
      </c>
      <c r="H6675" t="s">
        <v>6106</v>
      </c>
    </row>
    <row r="6676" spans="1:8" x14ac:dyDescent="0.35">
      <c r="A6676" t="s">
        <v>4590</v>
      </c>
      <c r="B6676" t="s">
        <v>5903</v>
      </c>
      <c r="C6676">
        <v>5</v>
      </c>
      <c r="D6676">
        <v>-163.29599999999999</v>
      </c>
      <c r="E6676" t="s">
        <v>5912</v>
      </c>
      <c r="F6676" t="s">
        <v>5925</v>
      </c>
      <c r="G6676" s="4">
        <v>3</v>
      </c>
      <c r="H6676" t="s">
        <v>6107</v>
      </c>
    </row>
    <row r="6677" spans="1:8" x14ac:dyDescent="0.35">
      <c r="A6677" t="s">
        <v>4590</v>
      </c>
      <c r="B6677" t="s">
        <v>5903</v>
      </c>
      <c r="C6677">
        <v>5</v>
      </c>
      <c r="D6677">
        <v>-162.01400000000001</v>
      </c>
      <c r="E6677" t="s">
        <v>5909</v>
      </c>
      <c r="F6677" t="s">
        <v>5910</v>
      </c>
      <c r="G6677" s="4">
        <v>4</v>
      </c>
      <c r="H6677" t="s">
        <v>6108</v>
      </c>
    </row>
    <row r="6678" spans="1:8" x14ac:dyDescent="0.35">
      <c r="A6678" t="s">
        <v>4590</v>
      </c>
      <c r="B6678" t="s">
        <v>5903</v>
      </c>
      <c r="C6678">
        <v>5</v>
      </c>
      <c r="D6678">
        <v>-160.04900000000001</v>
      </c>
      <c r="E6678" t="s">
        <v>5909</v>
      </c>
      <c r="F6678" t="s">
        <v>5918</v>
      </c>
      <c r="G6678" s="4">
        <v>1</v>
      </c>
      <c r="H6678" t="s">
        <v>2772</v>
      </c>
    </row>
    <row r="6679" spans="1:8" x14ac:dyDescent="0.35">
      <c r="A6679" t="s">
        <v>4590</v>
      </c>
      <c r="B6679" t="s">
        <v>5903</v>
      </c>
      <c r="C6679">
        <v>5</v>
      </c>
      <c r="D6679">
        <v>-156.30099999999999</v>
      </c>
      <c r="E6679" t="s">
        <v>5904</v>
      </c>
      <c r="F6679" t="s">
        <v>5905</v>
      </c>
      <c r="G6679" s="4">
        <v>1</v>
      </c>
      <c r="H6679" t="s">
        <v>6109</v>
      </c>
    </row>
    <row r="6680" spans="1:8" x14ac:dyDescent="0.35">
      <c r="A6680" t="s">
        <v>4590</v>
      </c>
      <c r="B6680" t="s">
        <v>5903</v>
      </c>
      <c r="C6680">
        <v>5</v>
      </c>
      <c r="D6680">
        <v>-153.65700000000001</v>
      </c>
      <c r="E6680" t="s">
        <v>5909</v>
      </c>
      <c r="F6680" t="s">
        <v>5916</v>
      </c>
      <c r="G6680" s="4">
        <v>3</v>
      </c>
      <c r="H6680" t="s">
        <v>6110</v>
      </c>
    </row>
    <row r="6681" spans="1:8" x14ac:dyDescent="0.35">
      <c r="A6681" t="s">
        <v>4590</v>
      </c>
      <c r="B6681" t="s">
        <v>5903</v>
      </c>
      <c r="C6681">
        <v>5</v>
      </c>
      <c r="D6681">
        <v>-146.059</v>
      </c>
      <c r="E6681" t="s">
        <v>5912</v>
      </c>
      <c r="F6681" t="s">
        <v>5925</v>
      </c>
      <c r="G6681" s="4">
        <v>3</v>
      </c>
      <c r="H6681" t="s">
        <v>6111</v>
      </c>
    </row>
    <row r="6682" spans="1:8" x14ac:dyDescent="0.35">
      <c r="A6682" t="s">
        <v>4590</v>
      </c>
      <c r="B6682" t="s">
        <v>5903</v>
      </c>
      <c r="C6682">
        <v>5</v>
      </c>
      <c r="D6682">
        <v>-141.059</v>
      </c>
      <c r="E6682" t="s">
        <v>5912</v>
      </c>
      <c r="F6682" t="s">
        <v>5920</v>
      </c>
      <c r="G6682" s="4">
        <v>1</v>
      </c>
      <c r="H6682" t="s">
        <v>6112</v>
      </c>
    </row>
    <row r="6683" spans="1:8" x14ac:dyDescent="0.35">
      <c r="A6683" t="s">
        <v>4590</v>
      </c>
      <c r="B6683" t="s">
        <v>5903</v>
      </c>
      <c r="C6683">
        <v>5</v>
      </c>
      <c r="D6683">
        <v>-141.012</v>
      </c>
      <c r="E6683" t="s">
        <v>5909</v>
      </c>
      <c r="F6683" t="s">
        <v>5918</v>
      </c>
      <c r="G6683" s="4">
        <v>1</v>
      </c>
      <c r="H6683" t="s">
        <v>6113</v>
      </c>
    </row>
    <row r="6684" spans="1:8" x14ac:dyDescent="0.35">
      <c r="A6684" t="s">
        <v>4590</v>
      </c>
      <c r="B6684" t="s">
        <v>5903</v>
      </c>
      <c r="C6684">
        <v>5</v>
      </c>
      <c r="D6684">
        <v>-134.96299999999999</v>
      </c>
      <c r="E6684" t="s">
        <v>5912</v>
      </c>
      <c r="F6684" t="s">
        <v>5920</v>
      </c>
      <c r="G6684" s="4">
        <v>1</v>
      </c>
      <c r="H6684" t="s">
        <v>6114</v>
      </c>
    </row>
    <row r="6685" spans="1:8" x14ac:dyDescent="0.35">
      <c r="A6685" t="s">
        <v>4590</v>
      </c>
      <c r="B6685" t="s">
        <v>5903</v>
      </c>
      <c r="C6685">
        <v>5</v>
      </c>
      <c r="D6685">
        <v>-133.39099999999999</v>
      </c>
      <c r="E6685" t="s">
        <v>5912</v>
      </c>
      <c r="F6685" t="s">
        <v>5925</v>
      </c>
      <c r="G6685" s="4">
        <v>3</v>
      </c>
      <c r="H6685" t="s">
        <v>6115</v>
      </c>
    </row>
    <row r="6686" spans="1:8" x14ac:dyDescent="0.35">
      <c r="A6686" t="s">
        <v>4590</v>
      </c>
      <c r="B6686" t="s">
        <v>5903</v>
      </c>
      <c r="C6686">
        <v>5</v>
      </c>
      <c r="D6686">
        <v>-133.03299999999999</v>
      </c>
      <c r="E6686" t="s">
        <v>5909</v>
      </c>
      <c r="F6686" t="s">
        <v>5910</v>
      </c>
      <c r="G6686" s="4">
        <v>4</v>
      </c>
      <c r="H6686" t="s">
        <v>6116</v>
      </c>
    </row>
    <row r="6687" spans="1:8" x14ac:dyDescent="0.35">
      <c r="A6687" t="s">
        <v>4590</v>
      </c>
      <c r="B6687" t="s">
        <v>5903</v>
      </c>
      <c r="C6687">
        <v>5</v>
      </c>
      <c r="D6687">
        <v>-132.386</v>
      </c>
      <c r="E6687" t="s">
        <v>5904</v>
      </c>
      <c r="F6687" t="s">
        <v>5945</v>
      </c>
      <c r="G6687" s="4">
        <v>3</v>
      </c>
      <c r="H6687" t="s">
        <v>6117</v>
      </c>
    </row>
    <row r="6688" spans="1:8" x14ac:dyDescent="0.35">
      <c r="A6688" t="s">
        <v>4590</v>
      </c>
      <c r="B6688" t="s">
        <v>5903</v>
      </c>
      <c r="C6688">
        <v>5</v>
      </c>
      <c r="D6688">
        <v>-128.995</v>
      </c>
      <c r="E6688" t="s">
        <v>5912</v>
      </c>
      <c r="F6688" t="s">
        <v>5920</v>
      </c>
      <c r="G6688" s="4">
        <v>1</v>
      </c>
      <c r="H6688" t="s">
        <v>542</v>
      </c>
    </row>
    <row r="6689" spans="1:8" x14ac:dyDescent="0.35">
      <c r="A6689" t="s">
        <v>4590</v>
      </c>
      <c r="B6689" t="s">
        <v>5903</v>
      </c>
      <c r="C6689">
        <v>5</v>
      </c>
      <c r="D6689">
        <v>-126.371</v>
      </c>
      <c r="E6689" t="s">
        <v>5912</v>
      </c>
      <c r="F6689" t="s">
        <v>5920</v>
      </c>
      <c r="G6689" s="4">
        <v>1</v>
      </c>
      <c r="H6689" t="s">
        <v>911</v>
      </c>
    </row>
    <row r="6690" spans="1:8" x14ac:dyDescent="0.35">
      <c r="A6690" t="s">
        <v>4590</v>
      </c>
      <c r="B6690" t="s">
        <v>5903</v>
      </c>
      <c r="C6690">
        <v>5</v>
      </c>
      <c r="D6690">
        <v>-125.672</v>
      </c>
      <c r="E6690" t="s">
        <v>5912</v>
      </c>
      <c r="F6690" t="s">
        <v>5913</v>
      </c>
      <c r="G6690" s="4">
        <v>2</v>
      </c>
      <c r="H6690" t="s">
        <v>6118</v>
      </c>
    </row>
    <row r="6691" spans="1:8" x14ac:dyDescent="0.35">
      <c r="A6691" t="s">
        <v>4590</v>
      </c>
      <c r="B6691" t="s">
        <v>5903</v>
      </c>
      <c r="C6691">
        <v>5</v>
      </c>
      <c r="D6691">
        <v>-124.676</v>
      </c>
      <c r="E6691" t="s">
        <v>5909</v>
      </c>
      <c r="F6691" t="s">
        <v>5918</v>
      </c>
      <c r="G6691" s="4">
        <v>1</v>
      </c>
      <c r="H6691" t="s">
        <v>6119</v>
      </c>
    </row>
    <row r="6692" spans="1:8" x14ac:dyDescent="0.35">
      <c r="A6692" t="s">
        <v>4590</v>
      </c>
      <c r="B6692" t="s">
        <v>5903</v>
      </c>
      <c r="C6692">
        <v>5</v>
      </c>
      <c r="D6692">
        <v>-119.822</v>
      </c>
      <c r="E6692" t="s">
        <v>5904</v>
      </c>
      <c r="F6692" t="s">
        <v>5905</v>
      </c>
      <c r="G6692" s="4">
        <v>1</v>
      </c>
      <c r="H6692" t="s">
        <v>6120</v>
      </c>
    </row>
    <row r="6693" spans="1:8" x14ac:dyDescent="0.35">
      <c r="A6693" t="s">
        <v>4590</v>
      </c>
      <c r="B6693" t="s">
        <v>5903</v>
      </c>
      <c r="C6693">
        <v>5</v>
      </c>
      <c r="D6693">
        <v>-113.925</v>
      </c>
      <c r="E6693" t="s">
        <v>5912</v>
      </c>
      <c r="F6693" t="s">
        <v>5925</v>
      </c>
      <c r="G6693" s="4">
        <v>3</v>
      </c>
      <c r="H6693" t="s">
        <v>55</v>
      </c>
    </row>
    <row r="6694" spans="1:8" x14ac:dyDescent="0.35">
      <c r="A6694" t="s">
        <v>4590</v>
      </c>
      <c r="B6694" t="s">
        <v>5903</v>
      </c>
      <c r="C6694">
        <v>5</v>
      </c>
      <c r="D6694">
        <v>-113.494</v>
      </c>
      <c r="E6694" t="s">
        <v>5904</v>
      </c>
      <c r="F6694" t="s">
        <v>5905</v>
      </c>
      <c r="G6694" s="4">
        <v>1</v>
      </c>
      <c r="H6694" t="s">
        <v>6121</v>
      </c>
    </row>
    <row r="6695" spans="1:8" x14ac:dyDescent="0.35">
      <c r="A6695" t="s">
        <v>4590</v>
      </c>
      <c r="B6695" t="s">
        <v>5903</v>
      </c>
      <c r="C6695">
        <v>5</v>
      </c>
      <c r="D6695">
        <v>-111.831</v>
      </c>
      <c r="E6695" t="s">
        <v>5904</v>
      </c>
      <c r="F6695" t="s">
        <v>5907</v>
      </c>
      <c r="G6695" s="4">
        <v>4</v>
      </c>
      <c r="H6695" t="s">
        <v>6122</v>
      </c>
    </row>
    <row r="6696" spans="1:8" x14ac:dyDescent="0.35">
      <c r="A6696" t="s">
        <v>4590</v>
      </c>
      <c r="B6696" t="s">
        <v>5903</v>
      </c>
      <c r="C6696">
        <v>5</v>
      </c>
      <c r="D6696">
        <v>-110.215</v>
      </c>
      <c r="E6696" t="s">
        <v>5909</v>
      </c>
      <c r="F6696" t="s">
        <v>5910</v>
      </c>
      <c r="G6696" s="4">
        <v>4</v>
      </c>
      <c r="H6696" t="s">
        <v>6123</v>
      </c>
    </row>
    <row r="6697" spans="1:8" x14ac:dyDescent="0.35">
      <c r="A6697" t="s">
        <v>4590</v>
      </c>
      <c r="B6697" t="s">
        <v>5903</v>
      </c>
      <c r="C6697">
        <v>5</v>
      </c>
      <c r="D6697">
        <v>-109.557</v>
      </c>
      <c r="E6697" t="s">
        <v>5912</v>
      </c>
      <c r="F6697" t="s">
        <v>5920</v>
      </c>
      <c r="G6697" s="4">
        <v>1</v>
      </c>
      <c r="H6697" t="s">
        <v>6124</v>
      </c>
    </row>
    <row r="6698" spans="1:8" x14ac:dyDescent="0.35">
      <c r="A6698" t="s">
        <v>4590</v>
      </c>
      <c r="B6698" t="s">
        <v>5903</v>
      </c>
      <c r="C6698">
        <v>5</v>
      </c>
      <c r="D6698">
        <v>-105.069</v>
      </c>
      <c r="E6698" t="s">
        <v>5904</v>
      </c>
      <c r="F6698" t="s">
        <v>5905</v>
      </c>
      <c r="G6698" s="4">
        <v>1</v>
      </c>
      <c r="H6698" t="s">
        <v>2899</v>
      </c>
    </row>
    <row r="6699" spans="1:8" x14ac:dyDescent="0.35">
      <c r="A6699" t="s">
        <v>4590</v>
      </c>
      <c r="B6699" t="s">
        <v>5903</v>
      </c>
      <c r="C6699">
        <v>5</v>
      </c>
      <c r="D6699">
        <v>-97.452999999999903</v>
      </c>
      <c r="E6699" t="s">
        <v>5904</v>
      </c>
      <c r="F6699" t="s">
        <v>5905</v>
      </c>
      <c r="G6699" s="4">
        <v>1</v>
      </c>
      <c r="H6699" t="s">
        <v>6125</v>
      </c>
    </row>
    <row r="6700" spans="1:8" x14ac:dyDescent="0.35">
      <c r="A6700" t="s">
        <v>4590</v>
      </c>
      <c r="B6700" t="s">
        <v>5903</v>
      </c>
      <c r="C6700">
        <v>5</v>
      </c>
      <c r="D6700">
        <v>-97.316999999999993</v>
      </c>
      <c r="E6700" t="s">
        <v>5912</v>
      </c>
      <c r="F6700" t="s">
        <v>5913</v>
      </c>
      <c r="G6700" s="4">
        <v>2</v>
      </c>
      <c r="H6700" t="s">
        <v>6126</v>
      </c>
    </row>
    <row r="6701" spans="1:8" x14ac:dyDescent="0.35">
      <c r="A6701" t="s">
        <v>4590</v>
      </c>
      <c r="B6701" t="s">
        <v>5903</v>
      </c>
      <c r="C6701">
        <v>5</v>
      </c>
      <c r="D6701">
        <v>-94.001000000000005</v>
      </c>
      <c r="E6701" t="s">
        <v>5909</v>
      </c>
      <c r="F6701" t="s">
        <v>5918</v>
      </c>
      <c r="G6701" s="4">
        <v>1</v>
      </c>
      <c r="H6701" t="s">
        <v>6127</v>
      </c>
    </row>
    <row r="6702" spans="1:8" x14ac:dyDescent="0.35">
      <c r="A6702" t="s">
        <v>4590</v>
      </c>
      <c r="B6702" t="s">
        <v>5903</v>
      </c>
      <c r="C6702">
        <v>5</v>
      </c>
      <c r="D6702">
        <v>-90.037000000000006</v>
      </c>
      <c r="E6702" t="s">
        <v>5912</v>
      </c>
      <c r="F6702" t="s">
        <v>5920</v>
      </c>
      <c r="G6702" s="4">
        <v>1</v>
      </c>
      <c r="H6702" t="s">
        <v>6128</v>
      </c>
    </row>
    <row r="6703" spans="1:8" x14ac:dyDescent="0.35">
      <c r="A6703" t="s">
        <v>4590</v>
      </c>
      <c r="B6703" t="s">
        <v>5903</v>
      </c>
      <c r="C6703">
        <v>5</v>
      </c>
      <c r="D6703">
        <v>-83.656000000000006</v>
      </c>
      <c r="E6703" t="s">
        <v>5909</v>
      </c>
      <c r="F6703" t="s">
        <v>5916</v>
      </c>
      <c r="G6703" s="4">
        <v>3</v>
      </c>
      <c r="H6703" t="s">
        <v>6129</v>
      </c>
    </row>
    <row r="6704" spans="1:8" x14ac:dyDescent="0.35">
      <c r="A6704" t="s">
        <v>4590</v>
      </c>
      <c r="B6704" t="s">
        <v>5903</v>
      </c>
      <c r="C6704">
        <v>5</v>
      </c>
      <c r="D6704">
        <v>-82.313999999999993</v>
      </c>
      <c r="E6704" t="s">
        <v>5912</v>
      </c>
      <c r="F6704" t="s">
        <v>5925</v>
      </c>
      <c r="G6704" s="4">
        <v>3</v>
      </c>
      <c r="H6704" t="s">
        <v>6130</v>
      </c>
    </row>
    <row r="6705" spans="1:8" x14ac:dyDescent="0.35">
      <c r="A6705" t="s">
        <v>4590</v>
      </c>
      <c r="B6705" t="s">
        <v>5903</v>
      </c>
      <c r="C6705">
        <v>5</v>
      </c>
      <c r="D6705">
        <v>-79.873000000000005</v>
      </c>
      <c r="E6705" t="s">
        <v>5909</v>
      </c>
      <c r="F6705" t="s">
        <v>5918</v>
      </c>
      <c r="G6705" s="4">
        <v>1</v>
      </c>
      <c r="H6705" t="s">
        <v>6131</v>
      </c>
    </row>
    <row r="6706" spans="1:8" x14ac:dyDescent="0.35">
      <c r="A6706" t="s">
        <v>4590</v>
      </c>
      <c r="B6706" t="s">
        <v>5903</v>
      </c>
      <c r="C6706">
        <v>5</v>
      </c>
      <c r="D6706">
        <v>-75.234999999999999</v>
      </c>
      <c r="E6706" t="s">
        <v>5909</v>
      </c>
      <c r="F6706" t="s">
        <v>5910</v>
      </c>
      <c r="G6706" s="4">
        <v>4</v>
      </c>
      <c r="H6706" t="s">
        <v>6132</v>
      </c>
    </row>
    <row r="6707" spans="1:8" x14ac:dyDescent="0.35">
      <c r="A6707" t="s">
        <v>4590</v>
      </c>
      <c r="B6707" t="s">
        <v>5903</v>
      </c>
      <c r="C6707">
        <v>5</v>
      </c>
      <c r="D6707">
        <v>-74.973999999999904</v>
      </c>
      <c r="E6707" t="s">
        <v>5909</v>
      </c>
      <c r="F6707" t="s">
        <v>5916</v>
      </c>
      <c r="G6707" s="4">
        <v>3</v>
      </c>
      <c r="H6707" t="s">
        <v>6133</v>
      </c>
    </row>
    <row r="6708" spans="1:8" x14ac:dyDescent="0.35">
      <c r="A6708" t="s">
        <v>4590</v>
      </c>
      <c r="B6708" t="s">
        <v>5903</v>
      </c>
      <c r="C6708">
        <v>5</v>
      </c>
      <c r="D6708">
        <v>-73.617999999999995</v>
      </c>
      <c r="E6708" t="s">
        <v>5904</v>
      </c>
      <c r="F6708" t="s">
        <v>5905</v>
      </c>
      <c r="G6708" s="4">
        <v>1</v>
      </c>
      <c r="H6708" t="s">
        <v>6134</v>
      </c>
    </row>
    <row r="6709" spans="1:8" x14ac:dyDescent="0.35">
      <c r="A6709" t="s">
        <v>4590</v>
      </c>
      <c r="B6709" t="s">
        <v>5903</v>
      </c>
      <c r="C6709">
        <v>5</v>
      </c>
      <c r="D6709">
        <v>-72.405000000000001</v>
      </c>
      <c r="E6709" t="s">
        <v>5904</v>
      </c>
      <c r="F6709" t="s">
        <v>5945</v>
      </c>
      <c r="G6709" s="4">
        <v>3</v>
      </c>
      <c r="H6709" t="s">
        <v>6135</v>
      </c>
    </row>
    <row r="6710" spans="1:8" x14ac:dyDescent="0.35">
      <c r="A6710" t="s">
        <v>4590</v>
      </c>
      <c r="B6710" t="s">
        <v>5903</v>
      </c>
      <c r="C6710">
        <v>5</v>
      </c>
      <c r="D6710">
        <v>-70.582999999999998</v>
      </c>
      <c r="E6710" t="s">
        <v>5912</v>
      </c>
      <c r="F6710" t="s">
        <v>5925</v>
      </c>
      <c r="G6710" s="4">
        <v>3</v>
      </c>
      <c r="H6710" t="s">
        <v>6136</v>
      </c>
    </row>
    <row r="6711" spans="1:8" x14ac:dyDescent="0.35">
      <c r="A6711" t="s">
        <v>4590</v>
      </c>
      <c r="B6711" t="s">
        <v>5903</v>
      </c>
      <c r="C6711">
        <v>5</v>
      </c>
      <c r="D6711">
        <v>-65.623000000000005</v>
      </c>
      <c r="E6711" t="s">
        <v>5912</v>
      </c>
      <c r="F6711" t="s">
        <v>5920</v>
      </c>
      <c r="G6711" s="4">
        <v>1</v>
      </c>
      <c r="H6711" t="s">
        <v>6137</v>
      </c>
    </row>
    <row r="6712" spans="1:8" x14ac:dyDescent="0.35">
      <c r="A6712" t="s">
        <v>4590</v>
      </c>
      <c r="B6712" t="s">
        <v>5903</v>
      </c>
      <c r="C6712">
        <v>5</v>
      </c>
      <c r="D6712">
        <v>-52.222999999999999</v>
      </c>
      <c r="E6712" t="s">
        <v>5904</v>
      </c>
      <c r="F6712" t="s">
        <v>5905</v>
      </c>
      <c r="G6712" s="4">
        <v>1</v>
      </c>
      <c r="H6712" t="s">
        <v>6138</v>
      </c>
    </row>
    <row r="6713" spans="1:8" x14ac:dyDescent="0.35">
      <c r="A6713" t="s">
        <v>4590</v>
      </c>
      <c r="B6713" t="s">
        <v>5903</v>
      </c>
      <c r="C6713">
        <v>5</v>
      </c>
      <c r="D6713">
        <v>-51.498999999999903</v>
      </c>
      <c r="E6713" t="s">
        <v>5912</v>
      </c>
      <c r="F6713" t="s">
        <v>5925</v>
      </c>
      <c r="G6713" s="4">
        <v>3</v>
      </c>
      <c r="H6713" t="s">
        <v>6139</v>
      </c>
    </row>
    <row r="6714" spans="1:8" x14ac:dyDescent="0.35">
      <c r="A6714" t="s">
        <v>4590</v>
      </c>
      <c r="B6714" t="s">
        <v>5903</v>
      </c>
      <c r="C6714">
        <v>5</v>
      </c>
      <c r="D6714">
        <v>-50.226999999999997</v>
      </c>
      <c r="E6714" t="s">
        <v>5912</v>
      </c>
      <c r="F6714" t="s">
        <v>5913</v>
      </c>
      <c r="G6714" s="4">
        <v>2</v>
      </c>
      <c r="H6714" t="s">
        <v>6140</v>
      </c>
    </row>
    <row r="6715" spans="1:8" x14ac:dyDescent="0.35">
      <c r="A6715" t="s">
        <v>4590</v>
      </c>
      <c r="B6715" t="s">
        <v>5903</v>
      </c>
      <c r="C6715">
        <v>5</v>
      </c>
      <c r="D6715">
        <v>-48.756999999999998</v>
      </c>
      <c r="E6715" t="s">
        <v>5904</v>
      </c>
      <c r="F6715" t="s">
        <v>5907</v>
      </c>
      <c r="G6715" s="4">
        <v>4</v>
      </c>
      <c r="H6715" t="s">
        <v>6141</v>
      </c>
    </row>
    <row r="6716" spans="1:8" x14ac:dyDescent="0.35">
      <c r="A6716" t="s">
        <v>4590</v>
      </c>
      <c r="B6716" t="s">
        <v>5903</v>
      </c>
      <c r="C6716">
        <v>5</v>
      </c>
      <c r="D6716">
        <v>-45.703000000000003</v>
      </c>
      <c r="E6716" t="s">
        <v>5904</v>
      </c>
      <c r="F6716" t="s">
        <v>5945</v>
      </c>
      <c r="G6716" s="4">
        <v>3</v>
      </c>
      <c r="H6716" t="s">
        <v>6142</v>
      </c>
    </row>
    <row r="6717" spans="1:8" x14ac:dyDescent="0.35">
      <c r="A6717" t="s">
        <v>4590</v>
      </c>
      <c r="B6717" t="s">
        <v>5903</v>
      </c>
      <c r="C6717">
        <v>5</v>
      </c>
      <c r="D6717">
        <v>-44.818999999999903</v>
      </c>
      <c r="E6717" t="s">
        <v>5912</v>
      </c>
      <c r="F6717" t="s">
        <v>5920</v>
      </c>
      <c r="G6717" s="4">
        <v>1</v>
      </c>
      <c r="H6717" t="s">
        <v>6143</v>
      </c>
    </row>
    <row r="6718" spans="1:8" x14ac:dyDescent="0.35">
      <c r="A6718" t="s">
        <v>4590</v>
      </c>
      <c r="B6718" t="s">
        <v>5903</v>
      </c>
      <c r="C6718">
        <v>5</v>
      </c>
      <c r="D6718">
        <v>-44.078000000000003</v>
      </c>
      <c r="E6718" t="s">
        <v>5912</v>
      </c>
      <c r="F6718" t="s">
        <v>5913</v>
      </c>
      <c r="G6718" s="4">
        <v>2</v>
      </c>
      <c r="H6718" t="s">
        <v>6144</v>
      </c>
    </row>
    <row r="6719" spans="1:8" x14ac:dyDescent="0.35">
      <c r="A6719" t="s">
        <v>4590</v>
      </c>
      <c r="B6719" t="s">
        <v>5903</v>
      </c>
      <c r="C6719">
        <v>5</v>
      </c>
      <c r="D6719">
        <v>-40.908999999999999</v>
      </c>
      <c r="E6719" t="s">
        <v>5912</v>
      </c>
      <c r="F6719" t="s">
        <v>5925</v>
      </c>
      <c r="G6719" s="4">
        <v>3</v>
      </c>
      <c r="H6719" t="s">
        <v>6145</v>
      </c>
    </row>
    <row r="6720" spans="1:8" x14ac:dyDescent="0.35">
      <c r="A6720" t="s">
        <v>4590</v>
      </c>
      <c r="B6720" t="s">
        <v>5903</v>
      </c>
      <c r="C6720">
        <v>5</v>
      </c>
      <c r="D6720">
        <v>-40.564999999999998</v>
      </c>
      <c r="E6720" t="s">
        <v>5912</v>
      </c>
      <c r="F6720" t="s">
        <v>5913</v>
      </c>
      <c r="G6720" s="4">
        <v>2</v>
      </c>
      <c r="H6720" t="s">
        <v>6146</v>
      </c>
    </row>
    <row r="6721" spans="1:8" x14ac:dyDescent="0.35">
      <c r="A6721" t="s">
        <v>4590</v>
      </c>
      <c r="B6721" t="s">
        <v>5903</v>
      </c>
      <c r="C6721">
        <v>5</v>
      </c>
      <c r="D6721">
        <v>-35.485999999999997</v>
      </c>
      <c r="E6721" t="s">
        <v>5904</v>
      </c>
      <c r="F6721" t="s">
        <v>5905</v>
      </c>
      <c r="G6721" s="4">
        <v>1</v>
      </c>
      <c r="H6721" t="s">
        <v>6147</v>
      </c>
    </row>
    <row r="6722" spans="1:8" x14ac:dyDescent="0.35">
      <c r="A6722" t="s">
        <v>4590</v>
      </c>
      <c r="B6722" t="s">
        <v>5903</v>
      </c>
      <c r="C6722">
        <v>5</v>
      </c>
      <c r="D6722">
        <v>-32.795000000000002</v>
      </c>
      <c r="E6722" t="s">
        <v>5912</v>
      </c>
      <c r="F6722" t="s">
        <v>5920</v>
      </c>
      <c r="G6722" s="4">
        <v>1</v>
      </c>
      <c r="H6722" t="s">
        <v>6148</v>
      </c>
    </row>
    <row r="6723" spans="1:8" x14ac:dyDescent="0.35">
      <c r="A6723" t="s">
        <v>4590</v>
      </c>
      <c r="B6723" t="s">
        <v>5903</v>
      </c>
      <c r="C6723">
        <v>5</v>
      </c>
      <c r="D6723">
        <v>-31.931999999999999</v>
      </c>
      <c r="E6723" t="s">
        <v>5912</v>
      </c>
      <c r="F6723" t="s">
        <v>5925</v>
      </c>
      <c r="G6723" s="4">
        <v>3</v>
      </c>
      <c r="H6723" t="s">
        <v>6149</v>
      </c>
    </row>
    <row r="6724" spans="1:8" x14ac:dyDescent="0.35">
      <c r="A6724" t="s">
        <v>4590</v>
      </c>
      <c r="B6724" t="s">
        <v>5903</v>
      </c>
      <c r="C6724">
        <v>5</v>
      </c>
      <c r="D6724">
        <v>-31.039000000000001</v>
      </c>
      <c r="E6724" t="s">
        <v>5912</v>
      </c>
      <c r="F6724" t="s">
        <v>5913</v>
      </c>
      <c r="G6724" s="4">
        <v>2</v>
      </c>
      <c r="H6724" t="s">
        <v>6150</v>
      </c>
    </row>
    <row r="6725" spans="1:8" x14ac:dyDescent="0.35">
      <c r="A6725" t="s">
        <v>4590</v>
      </c>
      <c r="B6725" t="s">
        <v>5903</v>
      </c>
      <c r="C6725">
        <v>5</v>
      </c>
      <c r="D6725">
        <v>-28.526999999999902</v>
      </c>
      <c r="E6725" t="s">
        <v>5909</v>
      </c>
      <c r="F6725" t="s">
        <v>5916</v>
      </c>
      <c r="G6725" s="4">
        <v>3</v>
      </c>
      <c r="H6725" t="s">
        <v>6151</v>
      </c>
    </row>
    <row r="6726" spans="1:8" x14ac:dyDescent="0.35">
      <c r="A6726" t="s">
        <v>4590</v>
      </c>
      <c r="B6726" t="s">
        <v>5903</v>
      </c>
      <c r="C6726">
        <v>5</v>
      </c>
      <c r="D6726">
        <v>-25.547999999999998</v>
      </c>
      <c r="E6726" t="s">
        <v>5904</v>
      </c>
      <c r="F6726" t="s">
        <v>5905</v>
      </c>
      <c r="G6726" s="4">
        <v>1</v>
      </c>
      <c r="H6726" t="s">
        <v>6152</v>
      </c>
    </row>
    <row r="6727" spans="1:8" x14ac:dyDescent="0.35">
      <c r="A6727" t="s">
        <v>4590</v>
      </c>
      <c r="B6727" t="s">
        <v>5903</v>
      </c>
      <c r="C6727">
        <v>5</v>
      </c>
      <c r="D6727">
        <v>-24.831</v>
      </c>
      <c r="E6727" t="s">
        <v>5912</v>
      </c>
      <c r="F6727" t="s">
        <v>5913</v>
      </c>
      <c r="G6727" s="4">
        <v>2</v>
      </c>
      <c r="H6727" t="s">
        <v>6153</v>
      </c>
    </row>
    <row r="6728" spans="1:8" x14ac:dyDescent="0.35">
      <c r="A6728" t="s">
        <v>4590</v>
      </c>
      <c r="B6728" t="s">
        <v>5903</v>
      </c>
      <c r="C6728">
        <v>5</v>
      </c>
      <c r="D6728">
        <v>-23.074999999999999</v>
      </c>
      <c r="E6728" t="s">
        <v>5912</v>
      </c>
      <c r="F6728" t="s">
        <v>5920</v>
      </c>
      <c r="G6728" s="4">
        <v>1</v>
      </c>
      <c r="H6728" t="s">
        <v>6154</v>
      </c>
    </row>
    <row r="6729" spans="1:8" x14ac:dyDescent="0.35">
      <c r="A6729" t="s">
        <v>4590</v>
      </c>
      <c r="B6729" t="s">
        <v>5903</v>
      </c>
      <c r="C6729">
        <v>5</v>
      </c>
      <c r="D6729">
        <v>-22.972999999999999</v>
      </c>
      <c r="E6729" t="s">
        <v>5909</v>
      </c>
      <c r="F6729" t="s">
        <v>5910</v>
      </c>
      <c r="G6729" s="4">
        <v>4</v>
      </c>
      <c r="H6729" t="s">
        <v>6155</v>
      </c>
    </row>
    <row r="6730" spans="1:8" x14ac:dyDescent="0.35">
      <c r="A6730" t="s">
        <v>4590</v>
      </c>
      <c r="B6730" t="s">
        <v>5903</v>
      </c>
      <c r="C6730">
        <v>5</v>
      </c>
      <c r="D6730">
        <v>7.4390000000000001</v>
      </c>
      <c r="E6730" t="s">
        <v>5909</v>
      </c>
      <c r="F6730" t="s">
        <v>5918</v>
      </c>
      <c r="G6730" s="4">
        <v>1</v>
      </c>
      <c r="H6730" t="s">
        <v>6156</v>
      </c>
    </row>
    <row r="6731" spans="1:8" x14ac:dyDescent="0.35">
      <c r="A6731" t="s">
        <v>4590</v>
      </c>
      <c r="B6731" t="s">
        <v>5903</v>
      </c>
      <c r="C6731">
        <v>5</v>
      </c>
      <c r="D6731">
        <v>18.914000000000001</v>
      </c>
      <c r="E6731" t="s">
        <v>5904</v>
      </c>
      <c r="F6731" t="s">
        <v>5905</v>
      </c>
      <c r="G6731" s="4">
        <v>1</v>
      </c>
      <c r="H6731" t="s">
        <v>6157</v>
      </c>
    </row>
    <row r="6732" spans="1:8" x14ac:dyDescent="0.35">
      <c r="A6732" t="s">
        <v>4590</v>
      </c>
      <c r="B6732" t="s">
        <v>5903</v>
      </c>
      <c r="C6732">
        <v>5</v>
      </c>
      <c r="D6732">
        <v>47.430999999999997</v>
      </c>
      <c r="E6732" t="s">
        <v>5909</v>
      </c>
      <c r="F6732" t="s">
        <v>5918</v>
      </c>
      <c r="G6732" s="4">
        <v>1</v>
      </c>
      <c r="H6732" t="s">
        <v>6158</v>
      </c>
    </row>
    <row r="6733" spans="1:8" x14ac:dyDescent="0.35">
      <c r="A6733" t="s">
        <v>4590</v>
      </c>
      <c r="B6733" t="s">
        <v>5903</v>
      </c>
      <c r="C6733">
        <v>5</v>
      </c>
      <c r="D6733">
        <v>56.433</v>
      </c>
      <c r="E6733" t="s">
        <v>5909</v>
      </c>
      <c r="F6733" t="s">
        <v>5916</v>
      </c>
      <c r="G6733" s="4">
        <v>3</v>
      </c>
      <c r="H6733" t="s">
        <v>6159</v>
      </c>
    </row>
    <row r="6734" spans="1:8" x14ac:dyDescent="0.35">
      <c r="A6734" t="s">
        <v>4590</v>
      </c>
      <c r="B6734" t="s">
        <v>5903</v>
      </c>
      <c r="C6734">
        <v>5</v>
      </c>
      <c r="D6734">
        <v>60.953999999999901</v>
      </c>
      <c r="E6734" t="s">
        <v>5909</v>
      </c>
      <c r="F6734" t="s">
        <v>5910</v>
      </c>
      <c r="G6734" s="4">
        <v>4</v>
      </c>
      <c r="H6734" t="s">
        <v>6160</v>
      </c>
    </row>
    <row r="6735" spans="1:8" x14ac:dyDescent="0.35">
      <c r="A6735" t="s">
        <v>4590</v>
      </c>
      <c r="B6735" t="s">
        <v>5903</v>
      </c>
      <c r="C6735">
        <v>5</v>
      </c>
      <c r="D6735">
        <v>83.537000000000006</v>
      </c>
      <c r="E6735" t="s">
        <v>5909</v>
      </c>
      <c r="F6735" t="s">
        <v>5916</v>
      </c>
      <c r="G6735" s="4">
        <v>3</v>
      </c>
      <c r="H6735" t="s">
        <v>6161</v>
      </c>
    </row>
    <row r="6736" spans="1:8" x14ac:dyDescent="0.35">
      <c r="A6736" t="s">
        <v>4590</v>
      </c>
      <c r="B6736" t="s">
        <v>5903</v>
      </c>
      <c r="C6736">
        <v>5</v>
      </c>
      <c r="D6736">
        <v>96.227000000000004</v>
      </c>
      <c r="E6736" t="s">
        <v>5909</v>
      </c>
      <c r="F6736" t="s">
        <v>5910</v>
      </c>
      <c r="G6736" s="4">
        <v>4</v>
      </c>
      <c r="H6736" t="s">
        <v>6162</v>
      </c>
    </row>
    <row r="6737" spans="1:8" x14ac:dyDescent="0.35">
      <c r="A6737" t="s">
        <v>4590</v>
      </c>
      <c r="B6737" t="s">
        <v>5903</v>
      </c>
      <c r="C6737">
        <v>5</v>
      </c>
      <c r="D6737">
        <v>145.48500000000001</v>
      </c>
      <c r="E6737" t="s">
        <v>5912</v>
      </c>
      <c r="F6737" t="s">
        <v>5920</v>
      </c>
      <c r="G6737" s="4">
        <v>1</v>
      </c>
      <c r="H6737" t="s">
        <v>6163</v>
      </c>
    </row>
    <row r="6738" spans="1:8" x14ac:dyDescent="0.35">
      <c r="A6738" t="s">
        <v>4590</v>
      </c>
      <c r="B6738" t="s">
        <v>5903</v>
      </c>
      <c r="C6738">
        <v>5</v>
      </c>
      <c r="D6738">
        <v>236.23400000000001</v>
      </c>
      <c r="E6738" t="s">
        <v>5909</v>
      </c>
      <c r="F6738" t="s">
        <v>5910</v>
      </c>
      <c r="G6738" s="4">
        <v>4</v>
      </c>
      <c r="H6738" t="s">
        <v>6164</v>
      </c>
    </row>
    <row r="6739" spans="1:8" x14ac:dyDescent="0.35">
      <c r="A6739" t="s">
        <v>4590</v>
      </c>
      <c r="B6739" t="s">
        <v>5903</v>
      </c>
      <c r="C6739">
        <v>5</v>
      </c>
      <c r="D6739">
        <v>241.12700000000001</v>
      </c>
      <c r="E6739" t="s">
        <v>5909</v>
      </c>
      <c r="F6739" t="s">
        <v>5918</v>
      </c>
      <c r="G6739" s="4">
        <v>1</v>
      </c>
      <c r="H6739" t="s">
        <v>6165</v>
      </c>
    </row>
    <row r="6740" spans="1:8" x14ac:dyDescent="0.35">
      <c r="A6740" t="s">
        <v>4590</v>
      </c>
      <c r="B6740" t="s">
        <v>5903</v>
      </c>
      <c r="C6740">
        <v>6</v>
      </c>
      <c r="D6740">
        <v>-376.76900000000001</v>
      </c>
      <c r="E6740" t="s">
        <v>5904</v>
      </c>
      <c r="F6740" t="s">
        <v>5945</v>
      </c>
      <c r="G6740" s="4">
        <v>3</v>
      </c>
      <c r="H6740" t="s">
        <v>6166</v>
      </c>
    </row>
    <row r="6741" spans="1:8" x14ac:dyDescent="0.35">
      <c r="A6741" t="s">
        <v>4590</v>
      </c>
      <c r="B6741" t="s">
        <v>5903</v>
      </c>
      <c r="C6741">
        <v>6</v>
      </c>
      <c r="D6741">
        <v>-374.4</v>
      </c>
      <c r="E6741" t="s">
        <v>5912</v>
      </c>
      <c r="F6741" t="s">
        <v>5913</v>
      </c>
      <c r="G6741" s="4">
        <v>2</v>
      </c>
      <c r="H6741" t="s">
        <v>6167</v>
      </c>
    </row>
    <row r="6742" spans="1:8" x14ac:dyDescent="0.35">
      <c r="A6742" t="s">
        <v>4590</v>
      </c>
      <c r="B6742" t="s">
        <v>5903</v>
      </c>
      <c r="C6742">
        <v>6</v>
      </c>
      <c r="D6742">
        <v>-370.17</v>
      </c>
      <c r="E6742" t="s">
        <v>5912</v>
      </c>
      <c r="F6742" t="s">
        <v>5925</v>
      </c>
      <c r="G6742" s="4">
        <v>3</v>
      </c>
      <c r="H6742" t="s">
        <v>6168</v>
      </c>
    </row>
    <row r="6743" spans="1:8" x14ac:dyDescent="0.35">
      <c r="A6743" t="s">
        <v>4590</v>
      </c>
      <c r="B6743" t="s">
        <v>5903</v>
      </c>
      <c r="C6743">
        <v>6</v>
      </c>
      <c r="D6743">
        <v>-370.11</v>
      </c>
      <c r="E6743" t="s">
        <v>5912</v>
      </c>
      <c r="F6743" t="s">
        <v>5913</v>
      </c>
      <c r="G6743" s="4">
        <v>2</v>
      </c>
      <c r="H6743" t="s">
        <v>5543</v>
      </c>
    </row>
    <row r="6744" spans="1:8" x14ac:dyDescent="0.35">
      <c r="A6744" t="s">
        <v>4590</v>
      </c>
      <c r="B6744" t="s">
        <v>5903</v>
      </c>
      <c r="C6744">
        <v>6</v>
      </c>
      <c r="D6744">
        <v>-366.524</v>
      </c>
      <c r="E6744" t="s">
        <v>5912</v>
      </c>
      <c r="F6744" t="s">
        <v>5920</v>
      </c>
      <c r="G6744" s="4">
        <v>1</v>
      </c>
      <c r="H6744" t="s">
        <v>6169</v>
      </c>
    </row>
    <row r="6745" spans="1:8" x14ac:dyDescent="0.35">
      <c r="A6745" t="s">
        <v>4590</v>
      </c>
      <c r="B6745" t="s">
        <v>5903</v>
      </c>
      <c r="C6745">
        <v>6</v>
      </c>
      <c r="D6745">
        <v>-361.32499999999999</v>
      </c>
      <c r="E6745" t="s">
        <v>5912</v>
      </c>
      <c r="F6745" t="s">
        <v>5920</v>
      </c>
      <c r="G6745" s="4">
        <v>1</v>
      </c>
      <c r="H6745" t="s">
        <v>6170</v>
      </c>
    </row>
    <row r="6746" spans="1:8" x14ac:dyDescent="0.35">
      <c r="A6746" t="s">
        <v>4590</v>
      </c>
      <c r="B6746" t="s">
        <v>5903</v>
      </c>
      <c r="C6746">
        <v>6</v>
      </c>
      <c r="D6746">
        <v>-356.05900000000003</v>
      </c>
      <c r="E6746" t="s">
        <v>5909</v>
      </c>
      <c r="F6746" t="s">
        <v>5916</v>
      </c>
      <c r="G6746" s="4">
        <v>3</v>
      </c>
      <c r="H6746" t="s">
        <v>6171</v>
      </c>
    </row>
    <row r="6747" spans="1:8" x14ac:dyDescent="0.35">
      <c r="A6747" t="s">
        <v>4590</v>
      </c>
      <c r="B6747" t="s">
        <v>5903</v>
      </c>
      <c r="C6747">
        <v>6</v>
      </c>
      <c r="D6747">
        <v>-352.111999999999</v>
      </c>
      <c r="E6747" t="s">
        <v>5912</v>
      </c>
      <c r="F6747" t="s">
        <v>5913</v>
      </c>
      <c r="G6747" s="4">
        <v>2</v>
      </c>
      <c r="H6747" t="s">
        <v>6172</v>
      </c>
    </row>
    <row r="6748" spans="1:8" x14ac:dyDescent="0.35">
      <c r="A6748" t="s">
        <v>4590</v>
      </c>
      <c r="B6748" t="s">
        <v>5903</v>
      </c>
      <c r="C6748">
        <v>6</v>
      </c>
      <c r="D6748">
        <v>-351.88299999999998</v>
      </c>
      <c r="E6748" t="s">
        <v>5904</v>
      </c>
      <c r="F6748" t="s">
        <v>5905</v>
      </c>
      <c r="G6748" s="4">
        <v>1</v>
      </c>
      <c r="H6748" t="s">
        <v>6173</v>
      </c>
    </row>
    <row r="6749" spans="1:8" x14ac:dyDescent="0.35">
      <c r="A6749" t="s">
        <v>4590</v>
      </c>
      <c r="B6749" t="s">
        <v>5903</v>
      </c>
      <c r="C6749">
        <v>6</v>
      </c>
      <c r="D6749">
        <v>-350.56</v>
      </c>
      <c r="E6749" t="s">
        <v>5904</v>
      </c>
      <c r="F6749" t="s">
        <v>5945</v>
      </c>
      <c r="G6749" s="4">
        <v>3</v>
      </c>
      <c r="H6749">
        <v>107</v>
      </c>
    </row>
    <row r="6750" spans="1:8" x14ac:dyDescent="0.35">
      <c r="A6750" t="s">
        <v>4590</v>
      </c>
      <c r="B6750" t="s">
        <v>5903</v>
      </c>
      <c r="C6750">
        <v>6</v>
      </c>
      <c r="D6750">
        <v>-342.87699999999899</v>
      </c>
      <c r="E6750" t="s">
        <v>5912</v>
      </c>
      <c r="F6750" t="s">
        <v>5920</v>
      </c>
      <c r="G6750" s="4">
        <v>1</v>
      </c>
      <c r="H6750" t="s">
        <v>6174</v>
      </c>
    </row>
    <row r="6751" spans="1:8" x14ac:dyDescent="0.35">
      <c r="A6751" t="s">
        <v>4590</v>
      </c>
      <c r="B6751" t="s">
        <v>5903</v>
      </c>
      <c r="C6751">
        <v>6</v>
      </c>
      <c r="D6751">
        <v>-330.12199999999899</v>
      </c>
      <c r="E6751" t="s">
        <v>5904</v>
      </c>
      <c r="F6751" t="s">
        <v>5905</v>
      </c>
      <c r="G6751" s="4">
        <v>1</v>
      </c>
      <c r="H6751" t="s">
        <v>6175</v>
      </c>
    </row>
    <row r="6752" spans="1:8" x14ac:dyDescent="0.35">
      <c r="A6752" t="s">
        <v>4590</v>
      </c>
      <c r="B6752" t="s">
        <v>5903</v>
      </c>
      <c r="C6752">
        <v>6</v>
      </c>
      <c r="D6752">
        <v>-326.77999999999997</v>
      </c>
      <c r="E6752" t="s">
        <v>5912</v>
      </c>
      <c r="F6752" t="s">
        <v>5925</v>
      </c>
      <c r="G6752" s="4">
        <v>3</v>
      </c>
      <c r="H6752" t="s">
        <v>6176</v>
      </c>
    </row>
    <row r="6753" spans="1:8" x14ac:dyDescent="0.35">
      <c r="A6753" t="s">
        <v>4590</v>
      </c>
      <c r="B6753" t="s">
        <v>5903</v>
      </c>
      <c r="C6753">
        <v>6</v>
      </c>
      <c r="D6753">
        <v>-320.82400000000001</v>
      </c>
      <c r="E6753" t="s">
        <v>5904</v>
      </c>
      <c r="F6753" t="s">
        <v>5905</v>
      </c>
      <c r="G6753" s="4">
        <v>1</v>
      </c>
      <c r="H6753" t="s">
        <v>6177</v>
      </c>
    </row>
    <row r="6754" spans="1:8" x14ac:dyDescent="0.35">
      <c r="A6754" t="s">
        <v>4590</v>
      </c>
      <c r="B6754" t="s">
        <v>5903</v>
      </c>
      <c r="C6754">
        <v>6</v>
      </c>
      <c r="D6754">
        <v>-318.31099999999998</v>
      </c>
      <c r="E6754" t="s">
        <v>5904</v>
      </c>
      <c r="F6754" t="s">
        <v>5907</v>
      </c>
      <c r="G6754" s="4">
        <v>4</v>
      </c>
      <c r="H6754" t="s">
        <v>6178</v>
      </c>
    </row>
    <row r="6755" spans="1:8" x14ac:dyDescent="0.35">
      <c r="A6755" t="s">
        <v>4590</v>
      </c>
      <c r="B6755" t="s">
        <v>5903</v>
      </c>
      <c r="C6755">
        <v>6</v>
      </c>
      <c r="D6755">
        <v>-318.12900000000002</v>
      </c>
      <c r="E6755" t="s">
        <v>5912</v>
      </c>
      <c r="F6755" t="s">
        <v>5913</v>
      </c>
      <c r="G6755" s="4">
        <v>2</v>
      </c>
      <c r="H6755" t="s">
        <v>6179</v>
      </c>
    </row>
    <row r="6756" spans="1:8" x14ac:dyDescent="0.35">
      <c r="A6756" t="s">
        <v>4590</v>
      </c>
      <c r="B6756" t="s">
        <v>5903</v>
      </c>
      <c r="C6756">
        <v>6</v>
      </c>
      <c r="D6756">
        <v>-313.80099999999999</v>
      </c>
      <c r="E6756" t="s">
        <v>5909</v>
      </c>
      <c r="F6756" t="s">
        <v>5910</v>
      </c>
      <c r="G6756" s="4">
        <v>4</v>
      </c>
      <c r="H6756" t="s">
        <v>6180</v>
      </c>
    </row>
    <row r="6757" spans="1:8" x14ac:dyDescent="0.35">
      <c r="A6757" t="s">
        <v>4590</v>
      </c>
      <c r="B6757" t="s">
        <v>5903</v>
      </c>
      <c r="C6757">
        <v>6</v>
      </c>
      <c r="D6757">
        <v>-306.80099999999999</v>
      </c>
      <c r="E6757" t="s">
        <v>5909</v>
      </c>
      <c r="F6757" t="s">
        <v>5916</v>
      </c>
      <c r="G6757" s="4">
        <v>3</v>
      </c>
      <c r="H6757" t="s">
        <v>6181</v>
      </c>
    </row>
    <row r="6758" spans="1:8" x14ac:dyDescent="0.35">
      <c r="A6758" t="s">
        <v>4590</v>
      </c>
      <c r="B6758" t="s">
        <v>5903</v>
      </c>
      <c r="C6758">
        <v>6</v>
      </c>
      <c r="D6758">
        <v>-289.55399999999997</v>
      </c>
      <c r="E6758" t="s">
        <v>5912</v>
      </c>
      <c r="F6758" t="s">
        <v>5913</v>
      </c>
      <c r="G6758" s="4">
        <v>2</v>
      </c>
      <c r="H6758" t="s">
        <v>6182</v>
      </c>
    </row>
    <row r="6759" spans="1:8" x14ac:dyDescent="0.35">
      <c r="A6759" t="s">
        <v>4590</v>
      </c>
      <c r="B6759" t="s">
        <v>5903</v>
      </c>
      <c r="C6759">
        <v>6</v>
      </c>
      <c r="D6759">
        <v>-287.23</v>
      </c>
      <c r="E6759" t="s">
        <v>5912</v>
      </c>
      <c r="F6759" t="s">
        <v>5925</v>
      </c>
      <c r="G6759" s="4">
        <v>3</v>
      </c>
      <c r="H6759" t="s">
        <v>6183</v>
      </c>
    </row>
    <row r="6760" spans="1:8" x14ac:dyDescent="0.35">
      <c r="A6760" t="s">
        <v>4590</v>
      </c>
      <c r="B6760" t="s">
        <v>5903</v>
      </c>
      <c r="C6760">
        <v>6</v>
      </c>
      <c r="D6760">
        <v>-279.65300000000002</v>
      </c>
      <c r="E6760" t="s">
        <v>5912</v>
      </c>
      <c r="F6760" t="s">
        <v>5920</v>
      </c>
      <c r="G6760" s="4">
        <v>1</v>
      </c>
      <c r="H6760" t="s">
        <v>6184</v>
      </c>
    </row>
    <row r="6761" spans="1:8" x14ac:dyDescent="0.35">
      <c r="A6761" t="s">
        <v>4590</v>
      </c>
      <c r="B6761" t="s">
        <v>5903</v>
      </c>
      <c r="C6761">
        <v>6</v>
      </c>
      <c r="D6761">
        <v>-274.80200000000002</v>
      </c>
      <c r="E6761" t="s">
        <v>5904</v>
      </c>
      <c r="F6761" t="s">
        <v>5945</v>
      </c>
      <c r="G6761" s="4">
        <v>3</v>
      </c>
      <c r="H6761" t="s">
        <v>6185</v>
      </c>
    </row>
    <row r="6762" spans="1:8" x14ac:dyDescent="0.35">
      <c r="A6762" t="s">
        <v>4590</v>
      </c>
      <c r="B6762" t="s">
        <v>5903</v>
      </c>
      <c r="C6762">
        <v>6</v>
      </c>
      <c r="D6762">
        <v>-272.570999999999</v>
      </c>
      <c r="E6762" t="s">
        <v>5909</v>
      </c>
      <c r="F6762" t="s">
        <v>5910</v>
      </c>
      <c r="G6762" s="4">
        <v>4</v>
      </c>
      <c r="H6762" t="s">
        <v>6186</v>
      </c>
    </row>
    <row r="6763" spans="1:8" x14ac:dyDescent="0.35">
      <c r="A6763" t="s">
        <v>4590</v>
      </c>
      <c r="B6763" t="s">
        <v>5903</v>
      </c>
      <c r="C6763">
        <v>6</v>
      </c>
      <c r="D6763">
        <v>-270.897999999999</v>
      </c>
      <c r="E6763" t="s">
        <v>5904</v>
      </c>
      <c r="F6763" t="s">
        <v>5945</v>
      </c>
      <c r="G6763" s="4">
        <v>3</v>
      </c>
      <c r="H6763" t="s">
        <v>6187</v>
      </c>
    </row>
    <row r="6764" spans="1:8" x14ac:dyDescent="0.35">
      <c r="A6764" t="s">
        <v>4590</v>
      </c>
      <c r="B6764" t="s">
        <v>5903</v>
      </c>
      <c r="C6764">
        <v>6</v>
      </c>
      <c r="D6764">
        <v>-263.02499999999998</v>
      </c>
      <c r="E6764" t="s">
        <v>5909</v>
      </c>
      <c r="F6764" t="s">
        <v>5918</v>
      </c>
      <c r="G6764" s="4">
        <v>1</v>
      </c>
      <c r="H6764" t="s">
        <v>6188</v>
      </c>
    </row>
    <row r="6765" spans="1:8" x14ac:dyDescent="0.35">
      <c r="A6765" t="s">
        <v>4590</v>
      </c>
      <c r="B6765" t="s">
        <v>5903</v>
      </c>
      <c r="C6765">
        <v>6</v>
      </c>
      <c r="D6765">
        <v>-255.22499999999999</v>
      </c>
      <c r="E6765" t="s">
        <v>5912</v>
      </c>
      <c r="F6765" t="s">
        <v>5925</v>
      </c>
      <c r="G6765" s="4">
        <v>3</v>
      </c>
      <c r="H6765" t="s">
        <v>6189</v>
      </c>
    </row>
    <row r="6766" spans="1:8" x14ac:dyDescent="0.35">
      <c r="A6766" t="s">
        <v>4590</v>
      </c>
      <c r="B6766" t="s">
        <v>5903</v>
      </c>
      <c r="C6766">
        <v>6</v>
      </c>
      <c r="D6766">
        <v>-252.09799999999899</v>
      </c>
      <c r="E6766" t="s">
        <v>5912</v>
      </c>
      <c r="F6766" t="s">
        <v>5925</v>
      </c>
      <c r="G6766" s="4">
        <v>3</v>
      </c>
      <c r="H6766" t="s">
        <v>4697</v>
      </c>
    </row>
    <row r="6767" spans="1:8" x14ac:dyDescent="0.35">
      <c r="A6767" t="s">
        <v>4590</v>
      </c>
      <c r="B6767" t="s">
        <v>5903</v>
      </c>
      <c r="C6767">
        <v>6</v>
      </c>
      <c r="D6767">
        <v>-249.55799999999999</v>
      </c>
      <c r="E6767" t="s">
        <v>5912</v>
      </c>
      <c r="F6767" t="s">
        <v>5925</v>
      </c>
      <c r="G6767" s="4">
        <v>3</v>
      </c>
      <c r="H6767">
        <v>4</v>
      </c>
    </row>
    <row r="6768" spans="1:8" x14ac:dyDescent="0.35">
      <c r="A6768" t="s">
        <v>4590</v>
      </c>
      <c r="B6768" t="s">
        <v>5903</v>
      </c>
      <c r="C6768">
        <v>6</v>
      </c>
      <c r="D6768">
        <v>-247.15</v>
      </c>
      <c r="E6768" t="s">
        <v>5904</v>
      </c>
      <c r="F6768" t="s">
        <v>5907</v>
      </c>
      <c r="G6768" s="4">
        <v>4</v>
      </c>
      <c r="H6768" t="s">
        <v>6190</v>
      </c>
    </row>
    <row r="6769" spans="1:8" x14ac:dyDescent="0.35">
      <c r="A6769" t="s">
        <v>4590</v>
      </c>
      <c r="B6769" t="s">
        <v>5903</v>
      </c>
      <c r="C6769">
        <v>6</v>
      </c>
      <c r="D6769">
        <v>-236.90899999999999</v>
      </c>
      <c r="E6769" t="s">
        <v>5904</v>
      </c>
      <c r="F6769" t="s">
        <v>5907</v>
      </c>
      <c r="G6769" s="4">
        <v>4</v>
      </c>
      <c r="H6769" t="s">
        <v>6191</v>
      </c>
    </row>
    <row r="6770" spans="1:8" x14ac:dyDescent="0.35">
      <c r="A6770" t="s">
        <v>4590</v>
      </c>
      <c r="B6770" t="s">
        <v>5903</v>
      </c>
      <c r="C6770">
        <v>6</v>
      </c>
      <c r="D6770">
        <v>-231.12799999999999</v>
      </c>
      <c r="E6770" t="s">
        <v>5904</v>
      </c>
      <c r="F6770" t="s">
        <v>5905</v>
      </c>
      <c r="G6770" s="4">
        <v>1</v>
      </c>
      <c r="H6770" t="s">
        <v>6192</v>
      </c>
    </row>
    <row r="6771" spans="1:8" x14ac:dyDescent="0.35">
      <c r="A6771" t="s">
        <v>4590</v>
      </c>
      <c r="B6771" t="s">
        <v>5903</v>
      </c>
      <c r="C6771">
        <v>6</v>
      </c>
      <c r="D6771">
        <v>-226.63200000000001</v>
      </c>
      <c r="E6771" t="s">
        <v>5904</v>
      </c>
      <c r="F6771" t="s">
        <v>5907</v>
      </c>
      <c r="G6771" s="4">
        <v>4</v>
      </c>
      <c r="H6771" t="s">
        <v>6193</v>
      </c>
    </row>
    <row r="6772" spans="1:8" x14ac:dyDescent="0.35">
      <c r="A6772" t="s">
        <v>4590</v>
      </c>
      <c r="B6772" t="s">
        <v>5903</v>
      </c>
      <c r="C6772">
        <v>6</v>
      </c>
      <c r="D6772">
        <v>-223.114</v>
      </c>
      <c r="E6772" t="s">
        <v>5912</v>
      </c>
      <c r="F6772" t="s">
        <v>5925</v>
      </c>
      <c r="G6772" s="4">
        <v>3</v>
      </c>
      <c r="H6772" t="s">
        <v>5022</v>
      </c>
    </row>
    <row r="6773" spans="1:8" x14ac:dyDescent="0.35">
      <c r="A6773" t="s">
        <v>4590</v>
      </c>
      <c r="B6773" t="s">
        <v>5903</v>
      </c>
      <c r="C6773">
        <v>6</v>
      </c>
      <c r="D6773">
        <v>-222.87899999999999</v>
      </c>
      <c r="E6773" t="s">
        <v>5909</v>
      </c>
      <c r="F6773" t="s">
        <v>5910</v>
      </c>
      <c r="G6773" s="4">
        <v>4</v>
      </c>
      <c r="H6773" t="s">
        <v>6194</v>
      </c>
    </row>
    <row r="6774" spans="1:8" x14ac:dyDescent="0.35">
      <c r="A6774" t="s">
        <v>4590</v>
      </c>
      <c r="B6774" t="s">
        <v>5903</v>
      </c>
      <c r="C6774">
        <v>6</v>
      </c>
      <c r="D6774">
        <v>-220.08599999999899</v>
      </c>
      <c r="E6774" t="s">
        <v>5904</v>
      </c>
      <c r="F6774" t="s">
        <v>5945</v>
      </c>
      <c r="G6774" s="4">
        <v>3</v>
      </c>
      <c r="H6774" t="s">
        <v>6195</v>
      </c>
    </row>
    <row r="6775" spans="1:8" x14ac:dyDescent="0.35">
      <c r="A6775" t="s">
        <v>4590</v>
      </c>
      <c r="B6775" t="s">
        <v>5903</v>
      </c>
      <c r="C6775">
        <v>6</v>
      </c>
      <c r="D6775">
        <v>-219.095</v>
      </c>
      <c r="E6775" t="s">
        <v>5912</v>
      </c>
      <c r="F6775" t="s">
        <v>5920</v>
      </c>
      <c r="G6775" s="4">
        <v>1</v>
      </c>
      <c r="H6775">
        <v>9</v>
      </c>
    </row>
    <row r="6776" spans="1:8" x14ac:dyDescent="0.35">
      <c r="A6776" t="s">
        <v>4590</v>
      </c>
      <c r="B6776" t="s">
        <v>5903</v>
      </c>
      <c r="C6776">
        <v>6</v>
      </c>
      <c r="D6776">
        <v>-213.952</v>
      </c>
      <c r="E6776" t="s">
        <v>5909</v>
      </c>
      <c r="F6776" t="s">
        <v>5916</v>
      </c>
      <c r="G6776" s="4">
        <v>3</v>
      </c>
      <c r="H6776" t="s">
        <v>6196</v>
      </c>
    </row>
    <row r="6777" spans="1:8" x14ac:dyDescent="0.35">
      <c r="A6777" t="s">
        <v>4590</v>
      </c>
      <c r="B6777" t="s">
        <v>5903</v>
      </c>
      <c r="C6777">
        <v>6</v>
      </c>
      <c r="D6777">
        <v>-210.76900000000001</v>
      </c>
      <c r="E6777" t="s">
        <v>5912</v>
      </c>
      <c r="F6777" t="s">
        <v>5913</v>
      </c>
      <c r="G6777" s="4">
        <v>2</v>
      </c>
      <c r="H6777" t="s">
        <v>6197</v>
      </c>
    </row>
    <row r="6778" spans="1:8" x14ac:dyDescent="0.35">
      <c r="A6778" t="s">
        <v>4590</v>
      </c>
      <c r="B6778" t="s">
        <v>5903</v>
      </c>
      <c r="C6778">
        <v>6</v>
      </c>
      <c r="D6778">
        <v>-206.44099999999901</v>
      </c>
      <c r="E6778" t="s">
        <v>5912</v>
      </c>
      <c r="F6778" t="s">
        <v>5920</v>
      </c>
      <c r="G6778" s="4">
        <v>1</v>
      </c>
      <c r="H6778" t="s">
        <v>415</v>
      </c>
    </row>
    <row r="6779" spans="1:8" x14ac:dyDescent="0.35">
      <c r="A6779" t="s">
        <v>4590</v>
      </c>
      <c r="B6779" t="s">
        <v>5903</v>
      </c>
      <c r="C6779">
        <v>6</v>
      </c>
      <c r="D6779">
        <v>-192.72499999999999</v>
      </c>
      <c r="E6779" t="s">
        <v>5912</v>
      </c>
      <c r="F6779" t="s">
        <v>5920</v>
      </c>
      <c r="G6779" s="4">
        <v>1</v>
      </c>
      <c r="H6779" t="s">
        <v>6198</v>
      </c>
    </row>
    <row r="6780" spans="1:8" x14ac:dyDescent="0.35">
      <c r="A6780" t="s">
        <v>4590</v>
      </c>
      <c r="B6780" t="s">
        <v>5903</v>
      </c>
      <c r="C6780">
        <v>6</v>
      </c>
      <c r="D6780">
        <v>-189.37</v>
      </c>
      <c r="E6780" t="s">
        <v>5912</v>
      </c>
      <c r="F6780" t="s">
        <v>5925</v>
      </c>
      <c r="G6780" s="4">
        <v>3</v>
      </c>
      <c r="H6780" t="s">
        <v>6199</v>
      </c>
    </row>
    <row r="6781" spans="1:8" x14ac:dyDescent="0.35">
      <c r="A6781" t="s">
        <v>4590</v>
      </c>
      <c r="B6781" t="s">
        <v>5903</v>
      </c>
      <c r="C6781">
        <v>6</v>
      </c>
      <c r="D6781">
        <v>-185.505</v>
      </c>
      <c r="E6781" t="s">
        <v>5909</v>
      </c>
      <c r="F6781" t="s">
        <v>5918</v>
      </c>
      <c r="G6781" s="4">
        <v>1</v>
      </c>
      <c r="H6781" t="s">
        <v>3812</v>
      </c>
    </row>
    <row r="6782" spans="1:8" x14ac:dyDescent="0.35">
      <c r="A6782" t="s">
        <v>4590</v>
      </c>
      <c r="B6782" t="s">
        <v>5903</v>
      </c>
      <c r="C6782">
        <v>6</v>
      </c>
      <c r="D6782">
        <v>-185.14699999999999</v>
      </c>
      <c r="E6782" t="s">
        <v>5909</v>
      </c>
      <c r="F6782" t="s">
        <v>5916</v>
      </c>
      <c r="G6782" s="4">
        <v>3</v>
      </c>
      <c r="H6782" t="s">
        <v>6200</v>
      </c>
    </row>
    <row r="6783" spans="1:8" x14ac:dyDescent="0.35">
      <c r="A6783" t="s">
        <v>4590</v>
      </c>
      <c r="B6783" t="s">
        <v>5903</v>
      </c>
      <c r="C6783">
        <v>6</v>
      </c>
      <c r="D6783">
        <v>-176.10599999999999</v>
      </c>
      <c r="E6783" t="s">
        <v>5909</v>
      </c>
      <c r="F6783" t="s">
        <v>5910</v>
      </c>
      <c r="G6783" s="4">
        <v>4</v>
      </c>
      <c r="H6783" t="s">
        <v>6201</v>
      </c>
    </row>
    <row r="6784" spans="1:8" x14ac:dyDescent="0.35">
      <c r="A6784" t="s">
        <v>4590</v>
      </c>
      <c r="B6784" t="s">
        <v>5903</v>
      </c>
      <c r="C6784">
        <v>6</v>
      </c>
      <c r="D6784">
        <v>-171.7</v>
      </c>
      <c r="E6784" t="s">
        <v>5912</v>
      </c>
      <c r="F6784" t="s">
        <v>5925</v>
      </c>
      <c r="G6784" s="4">
        <v>3</v>
      </c>
      <c r="H6784" t="s">
        <v>6202</v>
      </c>
    </row>
    <row r="6785" spans="1:8" x14ac:dyDescent="0.35">
      <c r="A6785" t="s">
        <v>4590</v>
      </c>
      <c r="B6785" t="s">
        <v>5903</v>
      </c>
      <c r="C6785">
        <v>6</v>
      </c>
      <c r="D6785">
        <v>-168.35900000000001</v>
      </c>
      <c r="E6785" t="s">
        <v>5909</v>
      </c>
      <c r="F6785" t="s">
        <v>5910</v>
      </c>
      <c r="G6785" s="4">
        <v>4</v>
      </c>
      <c r="H6785" t="s">
        <v>6203</v>
      </c>
    </row>
    <row r="6786" spans="1:8" x14ac:dyDescent="0.35">
      <c r="A6786" t="s">
        <v>4590</v>
      </c>
      <c r="B6786" t="s">
        <v>5903</v>
      </c>
      <c r="C6786">
        <v>6</v>
      </c>
      <c r="D6786">
        <v>-163.489</v>
      </c>
      <c r="E6786" t="s">
        <v>5912</v>
      </c>
      <c r="F6786" t="s">
        <v>5913</v>
      </c>
      <c r="G6786" s="4">
        <v>2</v>
      </c>
      <c r="H6786" t="s">
        <v>6204</v>
      </c>
    </row>
    <row r="6787" spans="1:8" x14ac:dyDescent="0.35">
      <c r="A6787" t="s">
        <v>4590</v>
      </c>
      <c r="B6787" t="s">
        <v>5903</v>
      </c>
      <c r="C6787">
        <v>6</v>
      </c>
      <c r="D6787">
        <v>-162.35399999999899</v>
      </c>
      <c r="E6787" t="s">
        <v>5904</v>
      </c>
      <c r="F6787" t="s">
        <v>5905</v>
      </c>
      <c r="G6787" s="4">
        <v>1</v>
      </c>
      <c r="H6787" t="s">
        <v>6205</v>
      </c>
    </row>
    <row r="6788" spans="1:8" x14ac:dyDescent="0.35">
      <c r="A6788" t="s">
        <v>4590</v>
      </c>
      <c r="B6788" t="s">
        <v>5903</v>
      </c>
      <c r="C6788">
        <v>6</v>
      </c>
      <c r="D6788">
        <v>-149.529</v>
      </c>
      <c r="E6788" t="s">
        <v>5912</v>
      </c>
      <c r="F6788" t="s">
        <v>5925</v>
      </c>
      <c r="G6788" s="4">
        <v>3</v>
      </c>
      <c r="H6788" t="s">
        <v>6206</v>
      </c>
    </row>
    <row r="6789" spans="1:8" x14ac:dyDescent="0.35">
      <c r="A6789" t="s">
        <v>4590</v>
      </c>
      <c r="B6789" t="s">
        <v>5903</v>
      </c>
      <c r="C6789">
        <v>6</v>
      </c>
      <c r="D6789">
        <v>-145.578</v>
      </c>
      <c r="E6789" t="s">
        <v>5912</v>
      </c>
      <c r="F6789" t="s">
        <v>5920</v>
      </c>
      <c r="G6789" s="4">
        <v>1</v>
      </c>
      <c r="H6789" t="s">
        <v>6207</v>
      </c>
    </row>
    <row r="6790" spans="1:8" x14ac:dyDescent="0.35">
      <c r="A6790" t="s">
        <v>4590</v>
      </c>
      <c r="B6790" t="s">
        <v>5903</v>
      </c>
      <c r="C6790">
        <v>6</v>
      </c>
      <c r="D6790">
        <v>-144.62200000000001</v>
      </c>
      <c r="E6790" t="s">
        <v>5912</v>
      </c>
      <c r="F6790" t="s">
        <v>5913</v>
      </c>
      <c r="G6790" s="4">
        <v>2</v>
      </c>
      <c r="H6790" t="s">
        <v>6208</v>
      </c>
    </row>
    <row r="6791" spans="1:8" x14ac:dyDescent="0.35">
      <c r="A6791" t="s">
        <v>4590</v>
      </c>
      <c r="B6791" t="s">
        <v>5903</v>
      </c>
      <c r="C6791">
        <v>6</v>
      </c>
      <c r="D6791">
        <v>-141.453</v>
      </c>
      <c r="E6791" t="s">
        <v>5912</v>
      </c>
      <c r="F6791" t="s">
        <v>5920</v>
      </c>
      <c r="G6791" s="4">
        <v>1</v>
      </c>
      <c r="H6791" t="s">
        <v>389</v>
      </c>
    </row>
    <row r="6792" spans="1:8" x14ac:dyDescent="0.35">
      <c r="A6792" t="s">
        <v>4590</v>
      </c>
      <c r="B6792" t="s">
        <v>5903</v>
      </c>
      <c r="C6792">
        <v>6</v>
      </c>
      <c r="D6792">
        <v>-138.077</v>
      </c>
      <c r="E6792" t="s">
        <v>5904</v>
      </c>
      <c r="F6792" t="s">
        <v>5907</v>
      </c>
      <c r="G6792" s="4">
        <v>4</v>
      </c>
      <c r="H6792" t="s">
        <v>3302</v>
      </c>
    </row>
    <row r="6793" spans="1:8" x14ac:dyDescent="0.35">
      <c r="A6793" t="s">
        <v>4590</v>
      </c>
      <c r="B6793" t="s">
        <v>5903</v>
      </c>
      <c r="C6793">
        <v>6</v>
      </c>
      <c r="D6793">
        <v>-132.82900000000001</v>
      </c>
      <c r="E6793" t="s">
        <v>5909</v>
      </c>
      <c r="F6793" t="s">
        <v>5916</v>
      </c>
      <c r="G6793" s="4">
        <v>3</v>
      </c>
      <c r="H6793" t="s">
        <v>6209</v>
      </c>
    </row>
    <row r="6794" spans="1:8" x14ac:dyDescent="0.35">
      <c r="A6794" t="s">
        <v>4590</v>
      </c>
      <c r="B6794" t="s">
        <v>5903</v>
      </c>
      <c r="C6794">
        <v>6</v>
      </c>
      <c r="D6794">
        <v>-130.56299999999999</v>
      </c>
      <c r="E6794" t="s">
        <v>5904</v>
      </c>
      <c r="F6794" t="s">
        <v>5905</v>
      </c>
      <c r="G6794" s="4">
        <v>1</v>
      </c>
      <c r="H6794" t="s">
        <v>6210</v>
      </c>
    </row>
    <row r="6795" spans="1:8" x14ac:dyDescent="0.35">
      <c r="A6795" t="s">
        <v>4590</v>
      </c>
      <c r="B6795" t="s">
        <v>5903</v>
      </c>
      <c r="C6795">
        <v>6</v>
      </c>
      <c r="D6795">
        <v>-127.02500000000001</v>
      </c>
      <c r="E6795" t="s">
        <v>5912</v>
      </c>
      <c r="F6795" t="s">
        <v>5925</v>
      </c>
      <c r="G6795" s="4">
        <v>3</v>
      </c>
      <c r="H6795" t="s">
        <v>6211</v>
      </c>
    </row>
    <row r="6796" spans="1:8" x14ac:dyDescent="0.35">
      <c r="A6796" t="s">
        <v>4590</v>
      </c>
      <c r="B6796" t="s">
        <v>5903</v>
      </c>
      <c r="C6796">
        <v>6</v>
      </c>
      <c r="D6796">
        <v>-126.831</v>
      </c>
      <c r="E6796" t="s">
        <v>5904</v>
      </c>
      <c r="F6796" t="s">
        <v>5945</v>
      </c>
      <c r="G6796" s="4">
        <v>3</v>
      </c>
      <c r="H6796" t="s">
        <v>6212</v>
      </c>
    </row>
    <row r="6797" spans="1:8" x14ac:dyDescent="0.35">
      <c r="A6797" t="s">
        <v>4590</v>
      </c>
      <c r="B6797" t="s">
        <v>5903</v>
      </c>
      <c r="C6797">
        <v>6</v>
      </c>
      <c r="D6797">
        <v>-124.28</v>
      </c>
      <c r="E6797" t="s">
        <v>5904</v>
      </c>
      <c r="F6797" t="s">
        <v>5945</v>
      </c>
      <c r="G6797" s="4">
        <v>3</v>
      </c>
      <c r="H6797" t="s">
        <v>6213</v>
      </c>
    </row>
    <row r="6798" spans="1:8" x14ac:dyDescent="0.35">
      <c r="A6798" t="s">
        <v>4590</v>
      </c>
      <c r="B6798" t="s">
        <v>5903</v>
      </c>
      <c r="C6798">
        <v>6</v>
      </c>
      <c r="D6798">
        <v>-121.208</v>
      </c>
      <c r="E6798" t="s">
        <v>5904</v>
      </c>
      <c r="F6798" t="s">
        <v>5907</v>
      </c>
      <c r="G6798" s="4">
        <v>4</v>
      </c>
      <c r="H6798" t="s">
        <v>6214</v>
      </c>
    </row>
    <row r="6799" spans="1:8" x14ac:dyDescent="0.35">
      <c r="A6799" t="s">
        <v>4590</v>
      </c>
      <c r="B6799" t="s">
        <v>5903</v>
      </c>
      <c r="C6799">
        <v>6</v>
      </c>
      <c r="D6799">
        <v>-121.081</v>
      </c>
      <c r="E6799" t="s">
        <v>5912</v>
      </c>
      <c r="F6799" t="s">
        <v>5925</v>
      </c>
      <c r="G6799" s="4">
        <v>3</v>
      </c>
      <c r="H6799" t="s">
        <v>6215</v>
      </c>
    </row>
    <row r="6800" spans="1:8" x14ac:dyDescent="0.35">
      <c r="A6800" t="s">
        <v>4590</v>
      </c>
      <c r="B6800" t="s">
        <v>5903</v>
      </c>
      <c r="C6800">
        <v>6</v>
      </c>
      <c r="D6800">
        <v>-118.645</v>
      </c>
      <c r="E6800" t="s">
        <v>5912</v>
      </c>
      <c r="F6800" t="s">
        <v>5920</v>
      </c>
      <c r="G6800" s="4">
        <v>1</v>
      </c>
      <c r="H6800" t="s">
        <v>6216</v>
      </c>
    </row>
    <row r="6801" spans="1:8" x14ac:dyDescent="0.35">
      <c r="A6801" t="s">
        <v>4590</v>
      </c>
      <c r="B6801" t="s">
        <v>5903</v>
      </c>
      <c r="C6801">
        <v>6</v>
      </c>
      <c r="D6801">
        <v>-117.878999999999</v>
      </c>
      <c r="E6801" t="s">
        <v>5904</v>
      </c>
      <c r="F6801" t="s">
        <v>5907</v>
      </c>
      <c r="G6801" s="4">
        <v>4</v>
      </c>
      <c r="H6801" t="s">
        <v>6217</v>
      </c>
    </row>
    <row r="6802" spans="1:8" x14ac:dyDescent="0.35">
      <c r="A6802" t="s">
        <v>4590</v>
      </c>
      <c r="B6802" t="s">
        <v>5903</v>
      </c>
      <c r="C6802">
        <v>6</v>
      </c>
      <c r="D6802">
        <v>-114.97399999999899</v>
      </c>
      <c r="E6802" t="s">
        <v>5909</v>
      </c>
      <c r="F6802" t="s">
        <v>5910</v>
      </c>
      <c r="G6802" s="4">
        <v>4</v>
      </c>
      <c r="H6802" t="s">
        <v>6218</v>
      </c>
    </row>
    <row r="6803" spans="1:8" x14ac:dyDescent="0.35">
      <c r="A6803" t="s">
        <v>4590</v>
      </c>
      <c r="B6803" t="s">
        <v>5903</v>
      </c>
      <c r="C6803">
        <v>6</v>
      </c>
      <c r="D6803">
        <v>-114.307</v>
      </c>
      <c r="E6803" t="s">
        <v>5909</v>
      </c>
      <c r="F6803" t="s">
        <v>5918</v>
      </c>
      <c r="G6803" s="4">
        <v>1</v>
      </c>
      <c r="H6803" t="s">
        <v>6219</v>
      </c>
    </row>
    <row r="6804" spans="1:8" x14ac:dyDescent="0.35">
      <c r="A6804" t="s">
        <v>4590</v>
      </c>
      <c r="B6804" t="s">
        <v>5903</v>
      </c>
      <c r="C6804">
        <v>6</v>
      </c>
      <c r="D6804">
        <v>-112.107</v>
      </c>
      <c r="E6804" t="s">
        <v>5904</v>
      </c>
      <c r="F6804" t="s">
        <v>5905</v>
      </c>
      <c r="G6804" s="4">
        <v>1</v>
      </c>
      <c r="H6804" t="s">
        <v>6220</v>
      </c>
    </row>
    <row r="6805" spans="1:8" x14ac:dyDescent="0.35">
      <c r="A6805" t="s">
        <v>4590</v>
      </c>
      <c r="B6805" t="s">
        <v>5903</v>
      </c>
      <c r="C6805">
        <v>6</v>
      </c>
      <c r="D6805">
        <v>-106.166</v>
      </c>
      <c r="E6805" t="s">
        <v>5904</v>
      </c>
      <c r="F6805" t="s">
        <v>5907</v>
      </c>
      <c r="G6805" s="4">
        <v>4</v>
      </c>
      <c r="H6805" t="s">
        <v>6221</v>
      </c>
    </row>
    <row r="6806" spans="1:8" x14ac:dyDescent="0.35">
      <c r="A6806" t="s">
        <v>4590</v>
      </c>
      <c r="B6806" t="s">
        <v>5903</v>
      </c>
      <c r="C6806">
        <v>6</v>
      </c>
      <c r="D6806">
        <v>-105.44499999999999</v>
      </c>
      <c r="E6806" t="s">
        <v>5912</v>
      </c>
      <c r="F6806" t="s">
        <v>5925</v>
      </c>
      <c r="G6806" s="4">
        <v>3</v>
      </c>
      <c r="H6806" t="s">
        <v>6222</v>
      </c>
    </row>
    <row r="6807" spans="1:8" x14ac:dyDescent="0.35">
      <c r="A6807" t="s">
        <v>4590</v>
      </c>
      <c r="B6807" t="s">
        <v>5903</v>
      </c>
      <c r="C6807">
        <v>6</v>
      </c>
      <c r="D6807">
        <v>-103.821</v>
      </c>
      <c r="E6807" t="s">
        <v>5912</v>
      </c>
      <c r="F6807" t="s">
        <v>5920</v>
      </c>
      <c r="G6807" s="4">
        <v>1</v>
      </c>
      <c r="H6807" t="s">
        <v>6223</v>
      </c>
    </row>
    <row r="6808" spans="1:8" x14ac:dyDescent="0.35">
      <c r="A6808" t="s">
        <v>4590</v>
      </c>
      <c r="B6808" t="s">
        <v>5903</v>
      </c>
      <c r="C6808">
        <v>6</v>
      </c>
      <c r="D6808">
        <v>-97.319000000000003</v>
      </c>
      <c r="E6808" t="s">
        <v>5904</v>
      </c>
      <c r="F6808" t="s">
        <v>5945</v>
      </c>
      <c r="G6808" s="4">
        <v>3</v>
      </c>
      <c r="H6808" t="s">
        <v>6224</v>
      </c>
    </row>
    <row r="6809" spans="1:8" x14ac:dyDescent="0.35">
      <c r="A6809" t="s">
        <v>4590</v>
      </c>
      <c r="B6809" t="s">
        <v>5903</v>
      </c>
      <c r="C6809">
        <v>6</v>
      </c>
      <c r="D6809">
        <v>-96.188999999999993</v>
      </c>
      <c r="E6809" t="s">
        <v>5912</v>
      </c>
      <c r="F6809" t="s">
        <v>5920</v>
      </c>
      <c r="G6809" s="4">
        <v>1</v>
      </c>
      <c r="H6809" t="s">
        <v>6225</v>
      </c>
    </row>
    <row r="6810" spans="1:8" x14ac:dyDescent="0.35">
      <c r="A6810" t="s">
        <v>4590</v>
      </c>
      <c r="B6810" t="s">
        <v>5903</v>
      </c>
      <c r="C6810">
        <v>6</v>
      </c>
      <c r="D6810">
        <v>-91.497999999999905</v>
      </c>
      <c r="E6810" t="s">
        <v>5909</v>
      </c>
      <c r="F6810" t="s">
        <v>5916</v>
      </c>
      <c r="G6810" s="4">
        <v>3</v>
      </c>
      <c r="H6810" t="s">
        <v>6226</v>
      </c>
    </row>
    <row r="6811" spans="1:8" x14ac:dyDescent="0.35">
      <c r="A6811" t="s">
        <v>4590</v>
      </c>
      <c r="B6811" t="s">
        <v>5903</v>
      </c>
      <c r="C6811">
        <v>6</v>
      </c>
      <c r="D6811">
        <v>-88.472999999999999</v>
      </c>
      <c r="E6811" t="s">
        <v>5912</v>
      </c>
      <c r="F6811" t="s">
        <v>5913</v>
      </c>
      <c r="G6811" s="4">
        <v>2</v>
      </c>
      <c r="H6811" t="s">
        <v>6227</v>
      </c>
    </row>
    <row r="6812" spans="1:8" x14ac:dyDescent="0.35">
      <c r="A6812" t="s">
        <v>4590</v>
      </c>
      <c r="B6812" t="s">
        <v>5903</v>
      </c>
      <c r="C6812">
        <v>6</v>
      </c>
      <c r="D6812">
        <v>-80.293999999999997</v>
      </c>
      <c r="E6812" t="s">
        <v>5912</v>
      </c>
      <c r="F6812" t="s">
        <v>5925</v>
      </c>
      <c r="G6812" s="4">
        <v>3</v>
      </c>
      <c r="H6812" t="s">
        <v>6228</v>
      </c>
    </row>
    <row r="6813" spans="1:8" x14ac:dyDescent="0.35">
      <c r="A6813" t="s">
        <v>4590</v>
      </c>
      <c r="B6813" t="s">
        <v>5903</v>
      </c>
      <c r="C6813">
        <v>6</v>
      </c>
      <c r="D6813">
        <v>-80.09</v>
      </c>
      <c r="E6813" t="s">
        <v>5904</v>
      </c>
      <c r="F6813" t="s">
        <v>5905</v>
      </c>
      <c r="G6813" s="4">
        <v>1</v>
      </c>
      <c r="H6813" t="s">
        <v>6229</v>
      </c>
    </row>
    <row r="6814" spans="1:8" x14ac:dyDescent="0.35">
      <c r="A6814" t="s">
        <v>4590</v>
      </c>
      <c r="B6814" t="s">
        <v>5903</v>
      </c>
      <c r="C6814">
        <v>6</v>
      </c>
      <c r="D6814">
        <v>-73.753999999999905</v>
      </c>
      <c r="E6814" t="s">
        <v>5912</v>
      </c>
      <c r="F6814" t="s">
        <v>5925</v>
      </c>
      <c r="G6814" s="4">
        <v>3</v>
      </c>
      <c r="H6814" t="s">
        <v>6230</v>
      </c>
    </row>
    <row r="6815" spans="1:8" x14ac:dyDescent="0.35">
      <c r="A6815" t="s">
        <v>4590</v>
      </c>
      <c r="B6815" t="s">
        <v>5903</v>
      </c>
      <c r="C6815">
        <v>6</v>
      </c>
      <c r="D6815">
        <v>-69.733000000000004</v>
      </c>
      <c r="E6815" t="s">
        <v>5912</v>
      </c>
      <c r="F6815" t="s">
        <v>5913</v>
      </c>
      <c r="G6815" s="4">
        <v>2</v>
      </c>
      <c r="H6815" t="s">
        <v>6231</v>
      </c>
    </row>
    <row r="6816" spans="1:8" x14ac:dyDescent="0.35">
      <c r="A6816" t="s">
        <v>4590</v>
      </c>
      <c r="B6816" t="s">
        <v>5903</v>
      </c>
      <c r="C6816">
        <v>6</v>
      </c>
      <c r="D6816">
        <v>-64.863999999999905</v>
      </c>
      <c r="E6816" t="s">
        <v>5912</v>
      </c>
      <c r="F6816" t="s">
        <v>5920</v>
      </c>
      <c r="G6816" s="4">
        <v>1</v>
      </c>
      <c r="H6816" t="s">
        <v>415</v>
      </c>
    </row>
    <row r="6817" spans="1:8" x14ac:dyDescent="0.35">
      <c r="A6817" t="s">
        <v>4590</v>
      </c>
      <c r="B6817" t="s">
        <v>5903</v>
      </c>
      <c r="C6817">
        <v>6</v>
      </c>
      <c r="D6817">
        <v>-63.92</v>
      </c>
      <c r="E6817" t="s">
        <v>5904</v>
      </c>
      <c r="F6817" t="s">
        <v>5905</v>
      </c>
      <c r="G6817" s="4">
        <v>1</v>
      </c>
      <c r="H6817" t="s">
        <v>6232</v>
      </c>
    </row>
    <row r="6818" spans="1:8" x14ac:dyDescent="0.35">
      <c r="A6818" t="s">
        <v>4590</v>
      </c>
      <c r="B6818" t="s">
        <v>5903</v>
      </c>
      <c r="C6818">
        <v>6</v>
      </c>
      <c r="D6818">
        <v>-60.465000000000003</v>
      </c>
      <c r="E6818" t="s">
        <v>5912</v>
      </c>
      <c r="F6818" t="s">
        <v>5925</v>
      </c>
      <c r="G6818" s="4">
        <v>3</v>
      </c>
      <c r="H6818" t="s">
        <v>310</v>
      </c>
    </row>
    <row r="6819" spans="1:8" x14ac:dyDescent="0.35">
      <c r="A6819" t="s">
        <v>4590</v>
      </c>
      <c r="B6819" t="s">
        <v>5903</v>
      </c>
      <c r="C6819">
        <v>6</v>
      </c>
      <c r="D6819">
        <v>-55.058999999999997</v>
      </c>
      <c r="E6819" t="s">
        <v>5912</v>
      </c>
      <c r="F6819" t="s">
        <v>5913</v>
      </c>
      <c r="G6819" s="4">
        <v>2</v>
      </c>
      <c r="H6819" t="s">
        <v>6233</v>
      </c>
    </row>
    <row r="6820" spans="1:8" x14ac:dyDescent="0.35">
      <c r="A6820" t="s">
        <v>4590</v>
      </c>
      <c r="B6820" t="s">
        <v>5903</v>
      </c>
      <c r="C6820">
        <v>6</v>
      </c>
      <c r="D6820">
        <v>-51.511000000000003</v>
      </c>
      <c r="E6820" t="s">
        <v>5904</v>
      </c>
      <c r="F6820" t="s">
        <v>5945</v>
      </c>
      <c r="G6820" s="4">
        <v>3</v>
      </c>
      <c r="H6820" t="s">
        <v>6234</v>
      </c>
    </row>
    <row r="6821" spans="1:8" x14ac:dyDescent="0.35">
      <c r="A6821" t="s">
        <v>4590</v>
      </c>
      <c r="B6821" t="s">
        <v>5903</v>
      </c>
      <c r="C6821">
        <v>6</v>
      </c>
      <c r="D6821">
        <v>-49.524999999999999</v>
      </c>
      <c r="E6821" t="s">
        <v>5912</v>
      </c>
      <c r="F6821" t="s">
        <v>5920</v>
      </c>
      <c r="G6821" s="4">
        <v>1</v>
      </c>
      <c r="H6821" t="s">
        <v>6235</v>
      </c>
    </row>
    <row r="6822" spans="1:8" x14ac:dyDescent="0.35">
      <c r="A6822" t="s">
        <v>4590</v>
      </c>
      <c r="B6822" t="s">
        <v>5903</v>
      </c>
      <c r="C6822">
        <v>6</v>
      </c>
      <c r="D6822">
        <v>-47.505000000000003</v>
      </c>
      <c r="E6822" t="s">
        <v>5909</v>
      </c>
      <c r="F6822" t="s">
        <v>5916</v>
      </c>
      <c r="G6822" s="4">
        <v>3</v>
      </c>
      <c r="H6822" t="s">
        <v>6236</v>
      </c>
    </row>
    <row r="6823" spans="1:8" x14ac:dyDescent="0.35">
      <c r="A6823" t="s">
        <v>4590</v>
      </c>
      <c r="B6823" t="s">
        <v>5903</v>
      </c>
      <c r="C6823">
        <v>6</v>
      </c>
      <c r="D6823">
        <v>-39.953000000000003</v>
      </c>
      <c r="E6823" t="s">
        <v>5912</v>
      </c>
      <c r="F6823" t="s">
        <v>5925</v>
      </c>
      <c r="G6823" s="4">
        <v>3</v>
      </c>
      <c r="H6823" t="s">
        <v>6237</v>
      </c>
    </row>
    <row r="6824" spans="1:8" x14ac:dyDescent="0.35">
      <c r="A6824" t="s">
        <v>4590</v>
      </c>
      <c r="B6824" t="s">
        <v>5903</v>
      </c>
      <c r="C6824">
        <v>6</v>
      </c>
      <c r="D6824">
        <v>-38.454999999999998</v>
      </c>
      <c r="E6824" t="s">
        <v>5904</v>
      </c>
      <c r="F6824" t="s">
        <v>5905</v>
      </c>
      <c r="G6824" s="4">
        <v>1</v>
      </c>
      <c r="H6824" t="s">
        <v>6238</v>
      </c>
    </row>
    <row r="6825" spans="1:8" x14ac:dyDescent="0.35">
      <c r="A6825" t="s">
        <v>4590</v>
      </c>
      <c r="B6825" t="s">
        <v>5903</v>
      </c>
      <c r="C6825">
        <v>6</v>
      </c>
      <c r="D6825">
        <v>-37.368000000000002</v>
      </c>
      <c r="E6825" t="s">
        <v>5909</v>
      </c>
      <c r="F6825" t="s">
        <v>5910</v>
      </c>
      <c r="G6825" s="4">
        <v>4</v>
      </c>
      <c r="H6825" t="s">
        <v>6239</v>
      </c>
    </row>
    <row r="6826" spans="1:8" x14ac:dyDescent="0.35">
      <c r="A6826" t="s">
        <v>4590</v>
      </c>
      <c r="B6826" t="s">
        <v>5903</v>
      </c>
      <c r="C6826">
        <v>6</v>
      </c>
      <c r="D6826">
        <v>-34.834000000000003</v>
      </c>
      <c r="E6826" t="s">
        <v>5912</v>
      </c>
      <c r="F6826" t="s">
        <v>5913</v>
      </c>
      <c r="G6826" s="4">
        <v>2</v>
      </c>
      <c r="H6826" t="s">
        <v>6240</v>
      </c>
    </row>
    <row r="6827" spans="1:8" x14ac:dyDescent="0.35">
      <c r="A6827" t="s">
        <v>4590</v>
      </c>
      <c r="B6827" t="s">
        <v>5903</v>
      </c>
      <c r="C6827">
        <v>6</v>
      </c>
      <c r="D6827">
        <v>-29.406999999999901</v>
      </c>
      <c r="E6827" t="s">
        <v>5909</v>
      </c>
      <c r="F6827" t="s">
        <v>5910</v>
      </c>
      <c r="G6827" s="4">
        <v>4</v>
      </c>
      <c r="H6827" t="s">
        <v>6241</v>
      </c>
    </row>
    <row r="6828" spans="1:8" x14ac:dyDescent="0.35">
      <c r="A6828" t="s">
        <v>4590</v>
      </c>
      <c r="B6828" t="s">
        <v>5903</v>
      </c>
      <c r="C6828">
        <v>6</v>
      </c>
      <c r="D6828">
        <v>-21.689</v>
      </c>
      <c r="E6828" t="s">
        <v>5909</v>
      </c>
      <c r="F6828" t="s">
        <v>5918</v>
      </c>
      <c r="G6828" s="4">
        <v>1</v>
      </c>
      <c r="H6828" t="s">
        <v>6242</v>
      </c>
    </row>
    <row r="6829" spans="1:8" x14ac:dyDescent="0.35">
      <c r="A6829" t="s">
        <v>4590</v>
      </c>
      <c r="B6829" t="s">
        <v>5903</v>
      </c>
      <c r="C6829">
        <v>6</v>
      </c>
      <c r="D6829">
        <v>8.1479999999999997</v>
      </c>
      <c r="E6829" t="s">
        <v>5904</v>
      </c>
      <c r="F6829" t="s">
        <v>5907</v>
      </c>
      <c r="G6829" s="4">
        <v>4</v>
      </c>
      <c r="H6829" t="s">
        <v>6243</v>
      </c>
    </row>
    <row r="6830" spans="1:8" x14ac:dyDescent="0.35">
      <c r="A6830" t="s">
        <v>4590</v>
      </c>
      <c r="B6830" t="s">
        <v>5903</v>
      </c>
      <c r="C6830">
        <v>6</v>
      </c>
      <c r="D6830">
        <v>13.034000000000001</v>
      </c>
      <c r="E6830" t="s">
        <v>5904</v>
      </c>
      <c r="F6830" t="s">
        <v>5907</v>
      </c>
      <c r="G6830" s="4">
        <v>4</v>
      </c>
      <c r="H6830" t="s">
        <v>6244</v>
      </c>
    </row>
    <row r="6831" spans="1:8" x14ac:dyDescent="0.35">
      <c r="A6831" t="s">
        <v>4590</v>
      </c>
      <c r="B6831" t="s">
        <v>5903</v>
      </c>
      <c r="C6831">
        <v>6</v>
      </c>
      <c r="D6831">
        <v>21.96</v>
      </c>
      <c r="E6831" t="s">
        <v>5909</v>
      </c>
      <c r="F6831" t="s">
        <v>5916</v>
      </c>
      <c r="G6831" s="4">
        <v>3</v>
      </c>
      <c r="H6831" t="s">
        <v>6245</v>
      </c>
    </row>
    <row r="6832" spans="1:8" x14ac:dyDescent="0.35">
      <c r="A6832" t="s">
        <v>4590</v>
      </c>
      <c r="B6832" t="s">
        <v>5903</v>
      </c>
      <c r="C6832">
        <v>6</v>
      </c>
      <c r="D6832">
        <v>33.836999999999897</v>
      </c>
      <c r="E6832" t="s">
        <v>5909</v>
      </c>
      <c r="F6832" t="s">
        <v>5918</v>
      </c>
      <c r="G6832" s="4">
        <v>1</v>
      </c>
      <c r="H6832" t="s">
        <v>6246</v>
      </c>
    </row>
    <row r="6833" spans="1:8" x14ac:dyDescent="0.35">
      <c r="A6833" t="s">
        <v>4590</v>
      </c>
      <c r="B6833" t="s">
        <v>5903</v>
      </c>
      <c r="C6833">
        <v>6</v>
      </c>
      <c r="D6833">
        <v>48.648000000000003</v>
      </c>
      <c r="E6833" t="s">
        <v>5909</v>
      </c>
      <c r="F6833" t="s">
        <v>5916</v>
      </c>
      <c r="G6833" s="4">
        <v>3</v>
      </c>
      <c r="H6833" t="s">
        <v>6247</v>
      </c>
    </row>
    <row r="6834" spans="1:8" x14ac:dyDescent="0.35">
      <c r="A6834" t="s">
        <v>4590</v>
      </c>
      <c r="B6834" t="s">
        <v>5903</v>
      </c>
      <c r="C6834">
        <v>6</v>
      </c>
      <c r="D6834">
        <v>53.983999999999902</v>
      </c>
      <c r="E6834" t="s">
        <v>5909</v>
      </c>
      <c r="F6834" t="s">
        <v>5916</v>
      </c>
      <c r="G6834" s="4">
        <v>3</v>
      </c>
      <c r="H6834" t="s">
        <v>140</v>
      </c>
    </row>
    <row r="6835" spans="1:8" x14ac:dyDescent="0.35">
      <c r="A6835" t="s">
        <v>4590</v>
      </c>
      <c r="B6835" t="s">
        <v>5903</v>
      </c>
      <c r="C6835">
        <v>6</v>
      </c>
      <c r="D6835">
        <v>82.180999999999997</v>
      </c>
      <c r="E6835" t="s">
        <v>5909</v>
      </c>
      <c r="F6835" t="s">
        <v>5918</v>
      </c>
      <c r="G6835" s="4">
        <v>1</v>
      </c>
      <c r="H6835" t="s">
        <v>6248</v>
      </c>
    </row>
    <row r="6836" spans="1:8" x14ac:dyDescent="0.35">
      <c r="A6836" t="s">
        <v>4590</v>
      </c>
      <c r="B6836" t="s">
        <v>5903</v>
      </c>
      <c r="C6836">
        <v>6</v>
      </c>
      <c r="D6836">
        <v>102.68600000000001</v>
      </c>
      <c r="E6836" t="s">
        <v>5904</v>
      </c>
      <c r="F6836" t="s">
        <v>5945</v>
      </c>
      <c r="G6836" s="4">
        <v>3</v>
      </c>
      <c r="H6836" t="s">
        <v>6249</v>
      </c>
    </row>
    <row r="6837" spans="1:8" x14ac:dyDescent="0.35">
      <c r="A6837" t="s">
        <v>4590</v>
      </c>
      <c r="B6837" t="s">
        <v>5903</v>
      </c>
      <c r="C6837">
        <v>6</v>
      </c>
      <c r="D6837">
        <v>112.642</v>
      </c>
      <c r="E6837" t="s">
        <v>5904</v>
      </c>
      <c r="F6837" t="s">
        <v>5907</v>
      </c>
      <c r="G6837" s="4">
        <v>4</v>
      </c>
      <c r="H6837" t="s">
        <v>6250</v>
      </c>
    </row>
    <row r="6838" spans="1:8" x14ac:dyDescent="0.35">
      <c r="A6838" t="s">
        <v>4590</v>
      </c>
      <c r="B6838" t="s">
        <v>5903</v>
      </c>
      <c r="C6838">
        <v>6</v>
      </c>
      <c r="D6838">
        <v>119.553</v>
      </c>
      <c r="E6838" t="s">
        <v>5904</v>
      </c>
      <c r="F6838" t="s">
        <v>5945</v>
      </c>
      <c r="G6838" s="4">
        <v>3</v>
      </c>
      <c r="H6838" t="s">
        <v>6251</v>
      </c>
    </row>
    <row r="6839" spans="1:8" x14ac:dyDescent="0.35">
      <c r="A6839" t="s">
        <v>4590</v>
      </c>
      <c r="B6839" t="s">
        <v>5903</v>
      </c>
      <c r="C6839">
        <v>6</v>
      </c>
      <c r="D6839">
        <v>194.38299999999899</v>
      </c>
      <c r="E6839" t="s">
        <v>5912</v>
      </c>
      <c r="F6839" t="s">
        <v>5925</v>
      </c>
      <c r="G6839" s="4">
        <v>3</v>
      </c>
      <c r="H6839" t="s">
        <v>6252</v>
      </c>
    </row>
    <row r="6840" spans="1:8" x14ac:dyDescent="0.35">
      <c r="A6840" t="s">
        <v>4590</v>
      </c>
      <c r="B6840" t="s">
        <v>5903</v>
      </c>
      <c r="C6840">
        <v>6</v>
      </c>
      <c r="D6840">
        <v>214.79499999999999</v>
      </c>
      <c r="E6840" t="s">
        <v>5912</v>
      </c>
      <c r="F6840" t="s">
        <v>5920</v>
      </c>
      <c r="G6840" s="4">
        <v>1</v>
      </c>
      <c r="H6840" t="s">
        <v>6253</v>
      </c>
    </row>
    <row r="6841" spans="1:8" x14ac:dyDescent="0.35">
      <c r="A6841" t="s">
        <v>4590</v>
      </c>
      <c r="B6841" t="s">
        <v>5903</v>
      </c>
      <c r="C6841">
        <v>6</v>
      </c>
      <c r="D6841">
        <v>219.279</v>
      </c>
      <c r="E6841" t="s">
        <v>5912</v>
      </c>
      <c r="F6841" t="s">
        <v>5925</v>
      </c>
      <c r="G6841" s="4">
        <v>3</v>
      </c>
      <c r="H6841" t="s">
        <v>6254</v>
      </c>
    </row>
    <row r="6842" spans="1:8" x14ac:dyDescent="0.35">
      <c r="A6842" t="s">
        <v>4590</v>
      </c>
      <c r="B6842" t="s">
        <v>5903</v>
      </c>
      <c r="C6842">
        <v>6</v>
      </c>
      <c r="D6842">
        <v>230.268</v>
      </c>
      <c r="E6842" t="s">
        <v>5912</v>
      </c>
      <c r="F6842" t="s">
        <v>5920</v>
      </c>
      <c r="G6842" s="4">
        <v>1</v>
      </c>
      <c r="H6842" t="s">
        <v>6255</v>
      </c>
    </row>
    <row r="6843" spans="1:8" x14ac:dyDescent="0.35">
      <c r="A6843" t="s">
        <v>6256</v>
      </c>
      <c r="B6843" t="s">
        <v>6257</v>
      </c>
      <c r="C6843">
        <v>4</v>
      </c>
      <c r="D6843">
        <v>-402.97899999999998</v>
      </c>
      <c r="E6843" t="s">
        <v>6258</v>
      </c>
      <c r="F6843" t="s">
        <v>6259</v>
      </c>
      <c r="G6843" s="4">
        <v>3</v>
      </c>
      <c r="H6843" t="s">
        <v>2031</v>
      </c>
    </row>
    <row r="6844" spans="1:8" x14ac:dyDescent="0.35">
      <c r="A6844" t="s">
        <v>6256</v>
      </c>
      <c r="B6844" t="s">
        <v>6257</v>
      </c>
      <c r="C6844">
        <v>4</v>
      </c>
      <c r="D6844">
        <v>-392.47500000000002</v>
      </c>
      <c r="E6844" t="s">
        <v>6260</v>
      </c>
      <c r="F6844" s="2" t="s">
        <v>6261</v>
      </c>
      <c r="G6844" s="4">
        <v>2</v>
      </c>
      <c r="H6844" t="s">
        <v>6262</v>
      </c>
    </row>
    <row r="6845" spans="1:8" x14ac:dyDescent="0.35">
      <c r="A6845" t="s">
        <v>6256</v>
      </c>
      <c r="B6845" t="s">
        <v>6257</v>
      </c>
      <c r="C6845">
        <v>4</v>
      </c>
      <c r="D6845">
        <v>-392.202</v>
      </c>
      <c r="E6845" t="s">
        <v>6260</v>
      </c>
      <c r="F6845" t="s">
        <v>6263</v>
      </c>
      <c r="G6845" s="4">
        <v>4</v>
      </c>
      <c r="H6845" t="s">
        <v>6264</v>
      </c>
    </row>
    <row r="6846" spans="1:8" x14ac:dyDescent="0.35">
      <c r="A6846" t="s">
        <v>6256</v>
      </c>
      <c r="B6846" t="s">
        <v>6257</v>
      </c>
      <c r="C6846">
        <v>4</v>
      </c>
      <c r="D6846">
        <v>-389.93400000000003</v>
      </c>
      <c r="E6846" t="s">
        <v>6258</v>
      </c>
      <c r="F6846" t="s">
        <v>6259</v>
      </c>
      <c r="G6846" s="4">
        <v>3</v>
      </c>
      <c r="H6846" t="s">
        <v>6265</v>
      </c>
    </row>
    <row r="6847" spans="1:8" x14ac:dyDescent="0.35">
      <c r="A6847" t="s">
        <v>6256</v>
      </c>
      <c r="B6847" t="s">
        <v>6257</v>
      </c>
      <c r="C6847">
        <v>4</v>
      </c>
      <c r="D6847">
        <v>-384.99400000000003</v>
      </c>
      <c r="E6847" t="s">
        <v>6260</v>
      </c>
      <c r="F6847" t="s">
        <v>6266</v>
      </c>
      <c r="G6847" s="4">
        <v>1</v>
      </c>
      <c r="H6847" t="s">
        <v>6267</v>
      </c>
    </row>
    <row r="6848" spans="1:8" x14ac:dyDescent="0.35">
      <c r="A6848" t="s">
        <v>6256</v>
      </c>
      <c r="B6848" t="s">
        <v>6257</v>
      </c>
      <c r="C6848">
        <v>4</v>
      </c>
      <c r="D6848">
        <v>-381.065</v>
      </c>
      <c r="E6848" t="s">
        <v>6260</v>
      </c>
      <c r="F6848" t="s">
        <v>6268</v>
      </c>
      <c r="G6848" s="4">
        <v>3</v>
      </c>
      <c r="H6848" t="s">
        <v>55</v>
      </c>
    </row>
    <row r="6849" spans="1:8" x14ac:dyDescent="0.35">
      <c r="A6849" t="s">
        <v>6256</v>
      </c>
      <c r="B6849" t="s">
        <v>6257</v>
      </c>
      <c r="C6849">
        <v>4</v>
      </c>
      <c r="D6849">
        <v>-373.50199999999899</v>
      </c>
      <c r="E6849" t="s">
        <v>6260</v>
      </c>
      <c r="F6849" t="s">
        <v>6263</v>
      </c>
      <c r="G6849" s="4">
        <v>4</v>
      </c>
      <c r="H6849" t="s">
        <v>6269</v>
      </c>
    </row>
    <row r="6850" spans="1:8" x14ac:dyDescent="0.35">
      <c r="A6850" t="s">
        <v>6256</v>
      </c>
      <c r="B6850" t="s">
        <v>6257</v>
      </c>
      <c r="C6850">
        <v>4</v>
      </c>
      <c r="D6850">
        <v>-371.885999999999</v>
      </c>
      <c r="E6850" t="s">
        <v>6258</v>
      </c>
      <c r="F6850" t="s">
        <v>6270</v>
      </c>
      <c r="G6850" s="4">
        <v>1</v>
      </c>
      <c r="H6850" t="s">
        <v>6271</v>
      </c>
    </row>
    <row r="6851" spans="1:8" x14ac:dyDescent="0.35">
      <c r="A6851" t="s">
        <v>6256</v>
      </c>
      <c r="B6851" t="s">
        <v>6257</v>
      </c>
      <c r="C6851">
        <v>4</v>
      </c>
      <c r="D6851">
        <v>-371.738</v>
      </c>
      <c r="E6851" t="s">
        <v>6258</v>
      </c>
      <c r="F6851" t="s">
        <v>6259</v>
      </c>
      <c r="G6851" s="4">
        <v>3</v>
      </c>
      <c r="H6851" t="s">
        <v>6272</v>
      </c>
    </row>
    <row r="6852" spans="1:8" x14ac:dyDescent="0.35">
      <c r="A6852" t="s">
        <v>6256</v>
      </c>
      <c r="B6852" t="s">
        <v>6257</v>
      </c>
      <c r="C6852">
        <v>4</v>
      </c>
      <c r="D6852">
        <v>-371.62299999999999</v>
      </c>
      <c r="E6852" t="s">
        <v>6260</v>
      </c>
      <c r="F6852" t="s">
        <v>6266</v>
      </c>
      <c r="G6852" s="4">
        <v>1</v>
      </c>
      <c r="H6852" t="s">
        <v>6273</v>
      </c>
    </row>
    <row r="6853" spans="1:8" x14ac:dyDescent="0.35">
      <c r="A6853" t="s">
        <v>6256</v>
      </c>
      <c r="B6853" t="s">
        <v>6257</v>
      </c>
      <c r="C6853">
        <v>4</v>
      </c>
      <c r="D6853">
        <v>-366.17399999999998</v>
      </c>
      <c r="E6853" t="s">
        <v>6258</v>
      </c>
      <c r="F6853" t="s">
        <v>6259</v>
      </c>
      <c r="G6853" s="4">
        <v>3</v>
      </c>
      <c r="H6853" t="s">
        <v>6274</v>
      </c>
    </row>
    <row r="6854" spans="1:8" x14ac:dyDescent="0.35">
      <c r="A6854" t="s">
        <v>6256</v>
      </c>
      <c r="B6854" t="s">
        <v>6257</v>
      </c>
      <c r="C6854">
        <v>4</v>
      </c>
      <c r="D6854">
        <v>-362.005</v>
      </c>
      <c r="E6854" t="s">
        <v>6260</v>
      </c>
      <c r="F6854" t="s">
        <v>6266</v>
      </c>
      <c r="G6854" s="4">
        <v>1</v>
      </c>
      <c r="H6854" t="s">
        <v>6275</v>
      </c>
    </row>
    <row r="6855" spans="1:8" x14ac:dyDescent="0.35">
      <c r="A6855" t="s">
        <v>6256</v>
      </c>
      <c r="B6855" t="s">
        <v>6257</v>
      </c>
      <c r="C6855">
        <v>4</v>
      </c>
      <c r="D6855">
        <v>-359.161</v>
      </c>
      <c r="E6855" t="s">
        <v>6258</v>
      </c>
      <c r="F6855" t="s">
        <v>6270</v>
      </c>
      <c r="G6855" s="4">
        <v>1</v>
      </c>
      <c r="H6855" t="s">
        <v>6276</v>
      </c>
    </row>
    <row r="6856" spans="1:8" x14ac:dyDescent="0.35">
      <c r="A6856" t="s">
        <v>6256</v>
      </c>
      <c r="B6856" t="s">
        <v>6257</v>
      </c>
      <c r="C6856">
        <v>4</v>
      </c>
      <c r="D6856">
        <v>-353.84100000000001</v>
      </c>
      <c r="E6856" t="s">
        <v>6260</v>
      </c>
      <c r="F6856" t="s">
        <v>6268</v>
      </c>
      <c r="G6856" s="4">
        <v>3</v>
      </c>
      <c r="H6856" t="s">
        <v>6277</v>
      </c>
    </row>
    <row r="6857" spans="1:8" x14ac:dyDescent="0.35">
      <c r="A6857" t="s">
        <v>6256</v>
      </c>
      <c r="B6857" t="s">
        <v>6257</v>
      </c>
      <c r="C6857">
        <v>4</v>
      </c>
      <c r="D6857">
        <v>-350.04899999999998</v>
      </c>
      <c r="E6857" t="s">
        <v>6260</v>
      </c>
      <c r="F6857" t="s">
        <v>6263</v>
      </c>
      <c r="G6857" s="4">
        <v>4</v>
      </c>
      <c r="H6857" t="s">
        <v>6278</v>
      </c>
    </row>
    <row r="6858" spans="1:8" x14ac:dyDescent="0.35">
      <c r="A6858" t="s">
        <v>6256</v>
      </c>
      <c r="B6858" t="s">
        <v>6257</v>
      </c>
      <c r="C6858">
        <v>4</v>
      </c>
      <c r="D6858">
        <v>-346.62</v>
      </c>
      <c r="E6858" t="s">
        <v>6258</v>
      </c>
      <c r="F6858" t="s">
        <v>6259</v>
      </c>
      <c r="G6858" s="4">
        <v>3</v>
      </c>
      <c r="H6858" t="s">
        <v>6279</v>
      </c>
    </row>
    <row r="6859" spans="1:8" x14ac:dyDescent="0.35">
      <c r="A6859" t="s">
        <v>6256</v>
      </c>
      <c r="B6859" t="s">
        <v>6257</v>
      </c>
      <c r="C6859">
        <v>4</v>
      </c>
      <c r="D6859">
        <v>-344.59399999999999</v>
      </c>
      <c r="E6859" t="s">
        <v>6258</v>
      </c>
      <c r="F6859" t="s">
        <v>6259</v>
      </c>
      <c r="G6859" s="4">
        <v>3</v>
      </c>
      <c r="H6859" t="s">
        <v>6280</v>
      </c>
    </row>
    <row r="6860" spans="1:8" x14ac:dyDescent="0.35">
      <c r="A6860" t="s">
        <v>6256</v>
      </c>
      <c r="B6860" t="s">
        <v>6257</v>
      </c>
      <c r="C6860">
        <v>4</v>
      </c>
      <c r="D6860">
        <v>-341.320999999999</v>
      </c>
      <c r="E6860" t="s">
        <v>6260</v>
      </c>
      <c r="F6860" t="s">
        <v>6266</v>
      </c>
      <c r="G6860" s="4">
        <v>1</v>
      </c>
      <c r="H6860" t="s">
        <v>856</v>
      </c>
    </row>
    <row r="6861" spans="1:8" x14ac:dyDescent="0.35">
      <c r="A6861" t="s">
        <v>6256</v>
      </c>
      <c r="B6861" t="s">
        <v>6257</v>
      </c>
      <c r="C6861">
        <v>4</v>
      </c>
      <c r="D6861">
        <v>-338.209</v>
      </c>
      <c r="E6861" t="s">
        <v>6258</v>
      </c>
      <c r="F6861" t="s">
        <v>6270</v>
      </c>
      <c r="G6861" s="4">
        <v>1</v>
      </c>
      <c r="H6861" t="s">
        <v>6281</v>
      </c>
    </row>
    <row r="6862" spans="1:8" x14ac:dyDescent="0.35">
      <c r="A6862" t="s">
        <v>6256</v>
      </c>
      <c r="B6862" t="s">
        <v>6257</v>
      </c>
      <c r="C6862">
        <v>4</v>
      </c>
      <c r="D6862">
        <v>-336.08099999999899</v>
      </c>
      <c r="E6862" t="s">
        <v>6260</v>
      </c>
      <c r="F6862" t="s">
        <v>6263</v>
      </c>
      <c r="G6862" s="4">
        <v>4</v>
      </c>
      <c r="H6862" t="s">
        <v>3444</v>
      </c>
    </row>
    <row r="6863" spans="1:8" x14ac:dyDescent="0.35">
      <c r="A6863" t="s">
        <v>6256</v>
      </c>
      <c r="B6863" t="s">
        <v>6257</v>
      </c>
      <c r="C6863">
        <v>4</v>
      </c>
      <c r="D6863">
        <v>-335.070999999999</v>
      </c>
      <c r="E6863" t="s">
        <v>6260</v>
      </c>
      <c r="F6863" s="2" t="s">
        <v>6261</v>
      </c>
      <c r="G6863" s="4">
        <v>2</v>
      </c>
      <c r="H6863" t="s">
        <v>1257</v>
      </c>
    </row>
    <row r="6864" spans="1:8" x14ac:dyDescent="0.35">
      <c r="A6864" t="s">
        <v>6256</v>
      </c>
      <c r="B6864" t="s">
        <v>6257</v>
      </c>
      <c r="C6864">
        <v>4</v>
      </c>
      <c r="D6864">
        <v>-333.93900000000002</v>
      </c>
      <c r="E6864" t="s">
        <v>6258</v>
      </c>
      <c r="F6864" t="s">
        <v>6282</v>
      </c>
      <c r="G6864" s="4">
        <v>2</v>
      </c>
      <c r="H6864" t="s">
        <v>6283</v>
      </c>
    </row>
    <row r="6865" spans="1:8" x14ac:dyDescent="0.35">
      <c r="A6865" t="s">
        <v>6256</v>
      </c>
      <c r="B6865" t="s">
        <v>6257</v>
      </c>
      <c r="C6865">
        <v>4</v>
      </c>
      <c r="D6865">
        <v>-332.54599999999999</v>
      </c>
      <c r="E6865" t="s">
        <v>6258</v>
      </c>
      <c r="F6865" t="s">
        <v>6259</v>
      </c>
      <c r="G6865" s="4">
        <v>3</v>
      </c>
      <c r="H6865" t="s">
        <v>6284</v>
      </c>
    </row>
    <row r="6866" spans="1:8" x14ac:dyDescent="0.35">
      <c r="A6866" t="s">
        <v>6256</v>
      </c>
      <c r="B6866" t="s">
        <v>6257</v>
      </c>
      <c r="C6866">
        <v>4</v>
      </c>
      <c r="D6866">
        <v>-327.08699999999999</v>
      </c>
      <c r="E6866" t="s">
        <v>6260</v>
      </c>
      <c r="F6866" t="s">
        <v>6268</v>
      </c>
      <c r="G6866" s="4">
        <v>3</v>
      </c>
      <c r="H6866" t="s">
        <v>3846</v>
      </c>
    </row>
    <row r="6867" spans="1:8" x14ac:dyDescent="0.35">
      <c r="A6867" t="s">
        <v>6256</v>
      </c>
      <c r="B6867" t="s">
        <v>6257</v>
      </c>
      <c r="C6867">
        <v>4</v>
      </c>
      <c r="D6867">
        <v>-317.25700000000001</v>
      </c>
      <c r="E6867" t="s">
        <v>6258</v>
      </c>
      <c r="F6867" t="s">
        <v>6282</v>
      </c>
      <c r="G6867" s="4">
        <v>2</v>
      </c>
      <c r="H6867" t="s">
        <v>6285</v>
      </c>
    </row>
    <row r="6868" spans="1:8" x14ac:dyDescent="0.35">
      <c r="A6868" t="s">
        <v>6256</v>
      </c>
      <c r="B6868" t="s">
        <v>6257</v>
      </c>
      <c r="C6868">
        <v>4</v>
      </c>
      <c r="D6868">
        <v>-314.31</v>
      </c>
      <c r="E6868" t="s">
        <v>6258</v>
      </c>
      <c r="F6868" t="s">
        <v>6259</v>
      </c>
      <c r="G6868" s="4">
        <v>3</v>
      </c>
      <c r="H6868" t="s">
        <v>6286</v>
      </c>
    </row>
    <row r="6869" spans="1:8" x14ac:dyDescent="0.35">
      <c r="A6869" t="s">
        <v>6256</v>
      </c>
      <c r="B6869" t="s">
        <v>6257</v>
      </c>
      <c r="C6869">
        <v>4</v>
      </c>
      <c r="D6869">
        <v>-313.61200000000002</v>
      </c>
      <c r="E6869" t="s">
        <v>6258</v>
      </c>
      <c r="F6869" t="s">
        <v>6287</v>
      </c>
      <c r="G6869" s="4">
        <v>4</v>
      </c>
      <c r="H6869" t="s">
        <v>267</v>
      </c>
    </row>
    <row r="6870" spans="1:8" x14ac:dyDescent="0.35">
      <c r="A6870" t="s">
        <v>6256</v>
      </c>
      <c r="B6870" t="s">
        <v>6257</v>
      </c>
      <c r="C6870">
        <v>4</v>
      </c>
      <c r="D6870">
        <v>-290.40100000000001</v>
      </c>
      <c r="E6870" t="s">
        <v>6258</v>
      </c>
      <c r="F6870" t="s">
        <v>6270</v>
      </c>
      <c r="G6870" s="4">
        <v>1</v>
      </c>
      <c r="H6870" t="s">
        <v>6288</v>
      </c>
    </row>
    <row r="6871" spans="1:8" x14ac:dyDescent="0.35">
      <c r="A6871" t="s">
        <v>6256</v>
      </c>
      <c r="B6871" t="s">
        <v>6257</v>
      </c>
      <c r="C6871">
        <v>4</v>
      </c>
      <c r="D6871">
        <v>-271.75700000000001</v>
      </c>
      <c r="E6871" t="s">
        <v>6260</v>
      </c>
      <c r="F6871" t="s">
        <v>6266</v>
      </c>
      <c r="G6871" s="4">
        <v>1</v>
      </c>
      <c r="H6871" t="s">
        <v>6289</v>
      </c>
    </row>
    <row r="6872" spans="1:8" x14ac:dyDescent="0.35">
      <c r="A6872" t="s">
        <v>6256</v>
      </c>
      <c r="B6872" t="s">
        <v>6257</v>
      </c>
      <c r="C6872">
        <v>4</v>
      </c>
      <c r="D6872">
        <v>-270.86500000000001</v>
      </c>
      <c r="E6872" t="s">
        <v>6258</v>
      </c>
      <c r="F6872" t="s">
        <v>6282</v>
      </c>
      <c r="G6872" s="4">
        <v>2</v>
      </c>
      <c r="H6872" t="s">
        <v>6290</v>
      </c>
    </row>
    <row r="6873" spans="1:8" x14ac:dyDescent="0.35">
      <c r="A6873" t="s">
        <v>6256</v>
      </c>
      <c r="B6873" t="s">
        <v>6257</v>
      </c>
      <c r="C6873">
        <v>4</v>
      </c>
      <c r="D6873">
        <v>-270.81700000000001</v>
      </c>
      <c r="E6873" t="s">
        <v>6258</v>
      </c>
      <c r="F6873" t="s">
        <v>6270</v>
      </c>
      <c r="G6873" s="4">
        <v>1</v>
      </c>
      <c r="H6873" t="s">
        <v>6291</v>
      </c>
    </row>
    <row r="6874" spans="1:8" x14ac:dyDescent="0.35">
      <c r="A6874" t="s">
        <v>6256</v>
      </c>
      <c r="B6874" t="s">
        <v>6257</v>
      </c>
      <c r="C6874">
        <v>4</v>
      </c>
      <c r="D6874">
        <v>-262.77</v>
      </c>
      <c r="E6874" t="s">
        <v>6260</v>
      </c>
      <c r="F6874" s="2" t="s">
        <v>6261</v>
      </c>
      <c r="G6874" s="4">
        <v>2</v>
      </c>
      <c r="H6874" t="s">
        <v>5140</v>
      </c>
    </row>
    <row r="6875" spans="1:8" x14ac:dyDescent="0.35">
      <c r="A6875" t="s">
        <v>6256</v>
      </c>
      <c r="B6875" t="s">
        <v>6257</v>
      </c>
      <c r="C6875">
        <v>4</v>
      </c>
      <c r="D6875">
        <v>-256.10700000000003</v>
      </c>
      <c r="E6875" t="s">
        <v>6258</v>
      </c>
      <c r="F6875" t="s">
        <v>6259</v>
      </c>
      <c r="G6875" s="4">
        <v>3</v>
      </c>
      <c r="H6875" t="s">
        <v>3219</v>
      </c>
    </row>
    <row r="6876" spans="1:8" x14ac:dyDescent="0.35">
      <c r="A6876" t="s">
        <v>6256</v>
      </c>
      <c r="B6876" t="s">
        <v>6257</v>
      </c>
      <c r="C6876">
        <v>4</v>
      </c>
      <c r="D6876">
        <v>-254.54499999999999</v>
      </c>
      <c r="E6876" t="s">
        <v>6258</v>
      </c>
      <c r="F6876" t="s">
        <v>6270</v>
      </c>
      <c r="G6876" s="4">
        <v>1</v>
      </c>
      <c r="H6876" t="s">
        <v>6292</v>
      </c>
    </row>
    <row r="6877" spans="1:8" x14ac:dyDescent="0.35">
      <c r="A6877" t="s">
        <v>6256</v>
      </c>
      <c r="B6877" t="s">
        <v>6257</v>
      </c>
      <c r="C6877">
        <v>4</v>
      </c>
      <c r="D6877">
        <v>-254.27099999999999</v>
      </c>
      <c r="E6877" t="s">
        <v>6258</v>
      </c>
      <c r="F6877" t="s">
        <v>6282</v>
      </c>
      <c r="G6877" s="4">
        <v>2</v>
      </c>
      <c r="H6877" t="s">
        <v>6293</v>
      </c>
    </row>
    <row r="6878" spans="1:8" x14ac:dyDescent="0.35">
      <c r="A6878" t="s">
        <v>6256</v>
      </c>
      <c r="B6878" t="s">
        <v>6257</v>
      </c>
      <c r="C6878">
        <v>4</v>
      </c>
      <c r="D6878">
        <v>-243.62099999999899</v>
      </c>
      <c r="E6878" t="s">
        <v>6260</v>
      </c>
      <c r="F6878" t="s">
        <v>6266</v>
      </c>
      <c r="G6878" s="4">
        <v>1</v>
      </c>
      <c r="H6878" t="s">
        <v>6294</v>
      </c>
    </row>
    <row r="6879" spans="1:8" x14ac:dyDescent="0.35">
      <c r="A6879" t="s">
        <v>6256</v>
      </c>
      <c r="B6879" t="s">
        <v>6257</v>
      </c>
      <c r="C6879">
        <v>4</v>
      </c>
      <c r="D6879">
        <v>-236.37099999999899</v>
      </c>
      <c r="E6879" t="s">
        <v>6258</v>
      </c>
      <c r="F6879" t="s">
        <v>6270</v>
      </c>
      <c r="G6879" s="4">
        <v>1</v>
      </c>
      <c r="H6879" t="s">
        <v>6295</v>
      </c>
    </row>
    <row r="6880" spans="1:8" x14ac:dyDescent="0.35">
      <c r="A6880" t="s">
        <v>6256</v>
      </c>
      <c r="B6880" t="s">
        <v>6257</v>
      </c>
      <c r="C6880">
        <v>4</v>
      </c>
      <c r="D6880">
        <v>-236.3</v>
      </c>
      <c r="E6880" t="s">
        <v>6258</v>
      </c>
      <c r="F6880" t="s">
        <v>6282</v>
      </c>
      <c r="G6880" s="4">
        <v>2</v>
      </c>
      <c r="H6880" t="s">
        <v>6296</v>
      </c>
    </row>
    <row r="6881" spans="1:8" x14ac:dyDescent="0.35">
      <c r="A6881" t="s">
        <v>6256</v>
      </c>
      <c r="B6881" t="s">
        <v>6257</v>
      </c>
      <c r="C6881">
        <v>4</v>
      </c>
      <c r="D6881">
        <v>-234.07400000000001</v>
      </c>
      <c r="E6881" t="s">
        <v>6260</v>
      </c>
      <c r="F6881" s="2" t="s">
        <v>6261</v>
      </c>
      <c r="G6881" s="4">
        <v>2</v>
      </c>
      <c r="H6881" t="s">
        <v>6297</v>
      </c>
    </row>
    <row r="6882" spans="1:8" x14ac:dyDescent="0.35">
      <c r="A6882" t="s">
        <v>6256</v>
      </c>
      <c r="B6882" t="s">
        <v>6257</v>
      </c>
      <c r="C6882">
        <v>4</v>
      </c>
      <c r="D6882">
        <v>-231.542</v>
      </c>
      <c r="E6882" t="s">
        <v>6260</v>
      </c>
      <c r="F6882" t="s">
        <v>6268</v>
      </c>
      <c r="G6882" s="4">
        <v>3</v>
      </c>
      <c r="H6882" t="s">
        <v>2509</v>
      </c>
    </row>
    <row r="6883" spans="1:8" x14ac:dyDescent="0.35">
      <c r="A6883" t="s">
        <v>6256</v>
      </c>
      <c r="B6883" t="s">
        <v>6257</v>
      </c>
      <c r="C6883">
        <v>4</v>
      </c>
      <c r="D6883">
        <v>-229.70099999999999</v>
      </c>
      <c r="E6883" t="s">
        <v>6260</v>
      </c>
      <c r="F6883" t="s">
        <v>6263</v>
      </c>
      <c r="G6883" s="4">
        <v>4</v>
      </c>
      <c r="H6883" t="s">
        <v>824</v>
      </c>
    </row>
    <row r="6884" spans="1:8" x14ac:dyDescent="0.35">
      <c r="A6884" t="s">
        <v>6256</v>
      </c>
      <c r="B6884" t="s">
        <v>6257</v>
      </c>
      <c r="C6884">
        <v>4</v>
      </c>
      <c r="D6884">
        <v>-227.72299999999899</v>
      </c>
      <c r="E6884" t="s">
        <v>6258</v>
      </c>
      <c r="F6884" t="s">
        <v>6282</v>
      </c>
      <c r="G6884" s="4">
        <v>2</v>
      </c>
      <c r="H6884" t="s">
        <v>782</v>
      </c>
    </row>
    <row r="6885" spans="1:8" x14ac:dyDescent="0.35">
      <c r="A6885" t="s">
        <v>6256</v>
      </c>
      <c r="B6885" t="s">
        <v>6257</v>
      </c>
      <c r="C6885">
        <v>4</v>
      </c>
      <c r="D6885">
        <v>-222.23500000000001</v>
      </c>
      <c r="E6885" t="s">
        <v>6258</v>
      </c>
      <c r="F6885" t="s">
        <v>6270</v>
      </c>
      <c r="G6885" s="4">
        <v>1</v>
      </c>
      <c r="H6885" t="s">
        <v>6298</v>
      </c>
    </row>
    <row r="6886" spans="1:8" x14ac:dyDescent="0.35">
      <c r="A6886" t="s">
        <v>6256</v>
      </c>
      <c r="B6886" t="s">
        <v>6257</v>
      </c>
      <c r="C6886">
        <v>4</v>
      </c>
      <c r="D6886">
        <v>-210.29400000000001</v>
      </c>
      <c r="E6886" t="s">
        <v>6258</v>
      </c>
      <c r="F6886" t="s">
        <v>6259</v>
      </c>
      <c r="G6886" s="4">
        <v>3</v>
      </c>
      <c r="H6886" t="s">
        <v>6299</v>
      </c>
    </row>
    <row r="6887" spans="1:8" x14ac:dyDescent="0.35">
      <c r="A6887" t="s">
        <v>6256</v>
      </c>
      <c r="B6887" t="s">
        <v>6257</v>
      </c>
      <c r="C6887">
        <v>4</v>
      </c>
      <c r="D6887">
        <v>-209.172</v>
      </c>
      <c r="E6887" t="s">
        <v>6258</v>
      </c>
      <c r="F6887" t="s">
        <v>6270</v>
      </c>
      <c r="G6887" s="4">
        <v>1</v>
      </c>
      <c r="H6887" t="s">
        <v>6300</v>
      </c>
    </row>
    <row r="6888" spans="1:8" x14ac:dyDescent="0.35">
      <c r="A6888" t="s">
        <v>6256</v>
      </c>
      <c r="B6888" t="s">
        <v>6257</v>
      </c>
      <c r="C6888">
        <v>4</v>
      </c>
      <c r="D6888">
        <v>-200.32900000000001</v>
      </c>
      <c r="E6888" t="s">
        <v>6260</v>
      </c>
      <c r="F6888" s="2" t="s">
        <v>6261</v>
      </c>
      <c r="G6888" s="4">
        <v>2</v>
      </c>
      <c r="H6888" t="s">
        <v>6301</v>
      </c>
    </row>
    <row r="6889" spans="1:8" x14ac:dyDescent="0.35">
      <c r="A6889" t="s">
        <v>6256</v>
      </c>
      <c r="B6889" t="s">
        <v>6257</v>
      </c>
      <c r="C6889">
        <v>4</v>
      </c>
      <c r="D6889">
        <v>-196.602</v>
      </c>
      <c r="E6889" t="s">
        <v>6258</v>
      </c>
      <c r="F6889" t="s">
        <v>6282</v>
      </c>
      <c r="G6889" s="4">
        <v>2</v>
      </c>
      <c r="H6889" t="s">
        <v>1144</v>
      </c>
    </row>
    <row r="6890" spans="1:8" x14ac:dyDescent="0.35">
      <c r="A6890" t="s">
        <v>6256</v>
      </c>
      <c r="B6890" t="s">
        <v>6257</v>
      </c>
      <c r="C6890">
        <v>4</v>
      </c>
      <c r="D6890">
        <v>-194.07</v>
      </c>
      <c r="E6890" t="s">
        <v>6258</v>
      </c>
      <c r="F6890" t="s">
        <v>6259</v>
      </c>
      <c r="G6890" s="4">
        <v>3</v>
      </c>
      <c r="H6890" t="s">
        <v>6302</v>
      </c>
    </row>
    <row r="6891" spans="1:8" x14ac:dyDescent="0.35">
      <c r="A6891" t="s">
        <v>6256</v>
      </c>
      <c r="B6891" t="s">
        <v>6257</v>
      </c>
      <c r="C6891">
        <v>4</v>
      </c>
      <c r="D6891">
        <v>-193.49299999999999</v>
      </c>
      <c r="E6891" t="s">
        <v>6260</v>
      </c>
      <c r="F6891" t="s">
        <v>6266</v>
      </c>
      <c r="G6891" s="4">
        <v>1</v>
      </c>
      <c r="H6891" t="b">
        <v>1</v>
      </c>
    </row>
    <row r="6892" spans="1:8" x14ac:dyDescent="0.35">
      <c r="A6892" t="s">
        <v>6256</v>
      </c>
      <c r="B6892" t="s">
        <v>6257</v>
      </c>
      <c r="C6892">
        <v>4</v>
      </c>
      <c r="D6892">
        <v>-178.98500000000001</v>
      </c>
      <c r="E6892" t="s">
        <v>6258</v>
      </c>
      <c r="F6892" t="s">
        <v>6270</v>
      </c>
      <c r="G6892" s="4">
        <v>1</v>
      </c>
      <c r="H6892" t="s">
        <v>6303</v>
      </c>
    </row>
    <row r="6893" spans="1:8" x14ac:dyDescent="0.35">
      <c r="A6893" t="s">
        <v>6256</v>
      </c>
      <c r="B6893" t="s">
        <v>6257</v>
      </c>
      <c r="C6893">
        <v>4</v>
      </c>
      <c r="D6893">
        <v>-178.07400000000001</v>
      </c>
      <c r="E6893" t="s">
        <v>6258</v>
      </c>
      <c r="F6893" t="s">
        <v>6282</v>
      </c>
      <c r="G6893" s="4">
        <v>2</v>
      </c>
      <c r="H6893" t="s">
        <v>6304</v>
      </c>
    </row>
    <row r="6894" spans="1:8" x14ac:dyDescent="0.35">
      <c r="A6894" t="s">
        <v>6256</v>
      </c>
      <c r="B6894" t="s">
        <v>6257</v>
      </c>
      <c r="C6894">
        <v>4</v>
      </c>
      <c r="D6894">
        <v>-170.98500000000001</v>
      </c>
      <c r="E6894" t="s">
        <v>6260</v>
      </c>
      <c r="F6894" t="s">
        <v>6263</v>
      </c>
      <c r="G6894" s="4">
        <v>4</v>
      </c>
      <c r="H6894" t="s">
        <v>6305</v>
      </c>
    </row>
    <row r="6895" spans="1:8" x14ac:dyDescent="0.35">
      <c r="A6895" t="s">
        <v>6256</v>
      </c>
      <c r="B6895" t="s">
        <v>6257</v>
      </c>
      <c r="C6895">
        <v>4</v>
      </c>
      <c r="D6895">
        <v>-170.37899999999999</v>
      </c>
      <c r="E6895" t="s">
        <v>6258</v>
      </c>
      <c r="F6895" t="s">
        <v>6270</v>
      </c>
      <c r="G6895" s="4">
        <v>1</v>
      </c>
      <c r="H6895" t="s">
        <v>501</v>
      </c>
    </row>
    <row r="6896" spans="1:8" x14ac:dyDescent="0.35">
      <c r="A6896" t="s">
        <v>6256</v>
      </c>
      <c r="B6896" t="s">
        <v>6257</v>
      </c>
      <c r="C6896">
        <v>4</v>
      </c>
      <c r="D6896">
        <v>-168.73400000000001</v>
      </c>
      <c r="E6896" t="s">
        <v>6258</v>
      </c>
      <c r="F6896" t="s">
        <v>6259</v>
      </c>
      <c r="G6896" s="4">
        <v>3</v>
      </c>
      <c r="H6896" t="s">
        <v>3540</v>
      </c>
    </row>
    <row r="6897" spans="1:8" x14ac:dyDescent="0.35">
      <c r="A6897" t="s">
        <v>6256</v>
      </c>
      <c r="B6897" t="s">
        <v>6257</v>
      </c>
      <c r="C6897">
        <v>4</v>
      </c>
      <c r="D6897">
        <v>-163.48699999999999</v>
      </c>
      <c r="E6897" t="s">
        <v>6260</v>
      </c>
      <c r="F6897" t="s">
        <v>6266</v>
      </c>
      <c r="G6897" s="4">
        <v>1</v>
      </c>
      <c r="H6897" t="s">
        <v>6306</v>
      </c>
    </row>
    <row r="6898" spans="1:8" x14ac:dyDescent="0.35">
      <c r="A6898" t="s">
        <v>6256</v>
      </c>
      <c r="B6898" t="s">
        <v>6257</v>
      </c>
      <c r="C6898">
        <v>4</v>
      </c>
      <c r="D6898">
        <v>-160.166</v>
      </c>
      <c r="E6898" t="s">
        <v>6260</v>
      </c>
      <c r="F6898" t="s">
        <v>6268</v>
      </c>
      <c r="G6898" s="4">
        <v>3</v>
      </c>
      <c r="H6898" t="s">
        <v>6307</v>
      </c>
    </row>
    <row r="6899" spans="1:8" x14ac:dyDescent="0.35">
      <c r="A6899" t="s">
        <v>6256</v>
      </c>
      <c r="B6899" t="s">
        <v>6257</v>
      </c>
      <c r="C6899">
        <v>4</v>
      </c>
      <c r="D6899">
        <v>-159.93199999999999</v>
      </c>
      <c r="E6899" t="s">
        <v>6258</v>
      </c>
      <c r="F6899" t="s">
        <v>6287</v>
      </c>
      <c r="G6899" s="4">
        <v>4</v>
      </c>
      <c r="H6899" t="s">
        <v>6308</v>
      </c>
    </row>
    <row r="6900" spans="1:8" x14ac:dyDescent="0.35">
      <c r="A6900" t="s">
        <v>6256</v>
      </c>
      <c r="B6900" t="s">
        <v>6257</v>
      </c>
      <c r="C6900">
        <v>4</v>
      </c>
      <c r="D6900">
        <v>-159.553</v>
      </c>
      <c r="E6900" t="s">
        <v>6258</v>
      </c>
      <c r="F6900" t="s">
        <v>6270</v>
      </c>
      <c r="G6900" s="4">
        <v>1</v>
      </c>
      <c r="H6900" t="s">
        <v>6309</v>
      </c>
    </row>
    <row r="6901" spans="1:8" x14ac:dyDescent="0.35">
      <c r="A6901" t="s">
        <v>6256</v>
      </c>
      <c r="B6901" t="s">
        <v>6257</v>
      </c>
      <c r="C6901">
        <v>4</v>
      </c>
      <c r="D6901">
        <v>-150.42500000000001</v>
      </c>
      <c r="E6901" t="s">
        <v>6260</v>
      </c>
      <c r="F6901" t="s">
        <v>6263</v>
      </c>
      <c r="G6901" s="4">
        <v>4</v>
      </c>
      <c r="H6901" t="s">
        <v>2821</v>
      </c>
    </row>
    <row r="6902" spans="1:8" x14ac:dyDescent="0.35">
      <c r="A6902" t="s">
        <v>6256</v>
      </c>
      <c r="B6902" t="s">
        <v>6257</v>
      </c>
      <c r="C6902">
        <v>4</v>
      </c>
      <c r="D6902">
        <v>-149.64400000000001</v>
      </c>
      <c r="E6902" t="s">
        <v>6258</v>
      </c>
      <c r="F6902" t="s">
        <v>6259</v>
      </c>
      <c r="G6902" s="4">
        <v>3</v>
      </c>
      <c r="H6902" t="s">
        <v>55</v>
      </c>
    </row>
    <row r="6903" spans="1:8" x14ac:dyDescent="0.35">
      <c r="A6903" t="s">
        <v>6256</v>
      </c>
      <c r="B6903" t="s">
        <v>6257</v>
      </c>
      <c r="C6903">
        <v>4</v>
      </c>
      <c r="D6903">
        <v>-148.11099999999999</v>
      </c>
      <c r="E6903" t="s">
        <v>6260</v>
      </c>
      <c r="F6903" s="2" t="s">
        <v>6261</v>
      </c>
      <c r="G6903" s="4">
        <v>2</v>
      </c>
      <c r="H6903" t="s">
        <v>6310</v>
      </c>
    </row>
    <row r="6904" spans="1:8" x14ac:dyDescent="0.35">
      <c r="A6904" t="s">
        <v>6256</v>
      </c>
      <c r="B6904" t="s">
        <v>6257</v>
      </c>
      <c r="C6904">
        <v>4</v>
      </c>
      <c r="D6904">
        <v>-145.32900000000001</v>
      </c>
      <c r="E6904" t="s">
        <v>6258</v>
      </c>
      <c r="F6904" t="s">
        <v>6270</v>
      </c>
      <c r="G6904" s="4">
        <v>1</v>
      </c>
      <c r="H6904" t="s">
        <v>6311</v>
      </c>
    </row>
    <row r="6905" spans="1:8" x14ac:dyDescent="0.35">
      <c r="A6905" t="s">
        <v>6256</v>
      </c>
      <c r="B6905" t="s">
        <v>6257</v>
      </c>
      <c r="C6905">
        <v>4</v>
      </c>
      <c r="D6905">
        <v>-131.078</v>
      </c>
      <c r="E6905" t="s">
        <v>6258</v>
      </c>
      <c r="F6905" t="s">
        <v>6259</v>
      </c>
      <c r="G6905" s="4">
        <v>3</v>
      </c>
      <c r="H6905" t="s">
        <v>6312</v>
      </c>
    </row>
    <row r="6906" spans="1:8" x14ac:dyDescent="0.35">
      <c r="A6906" t="s">
        <v>6256</v>
      </c>
      <c r="B6906" t="s">
        <v>6257</v>
      </c>
      <c r="C6906">
        <v>4</v>
      </c>
      <c r="D6906">
        <v>-116.73399999999999</v>
      </c>
      <c r="E6906" t="s">
        <v>6258</v>
      </c>
      <c r="F6906" t="s">
        <v>6259</v>
      </c>
      <c r="G6906" s="4">
        <v>3</v>
      </c>
      <c r="H6906" t="s">
        <v>6313</v>
      </c>
    </row>
    <row r="6907" spans="1:8" x14ac:dyDescent="0.35">
      <c r="A6907" t="s">
        <v>6256</v>
      </c>
      <c r="B6907" t="s">
        <v>6257</v>
      </c>
      <c r="C6907">
        <v>4</v>
      </c>
      <c r="D6907">
        <v>-115.863</v>
      </c>
      <c r="E6907" t="s">
        <v>6258</v>
      </c>
      <c r="F6907" t="s">
        <v>6270</v>
      </c>
      <c r="G6907" s="4">
        <v>1</v>
      </c>
      <c r="H6907" t="s">
        <v>6314</v>
      </c>
    </row>
    <row r="6908" spans="1:8" x14ac:dyDescent="0.35">
      <c r="A6908" t="s">
        <v>6256</v>
      </c>
      <c r="B6908" t="s">
        <v>6257</v>
      </c>
      <c r="C6908">
        <v>4</v>
      </c>
      <c r="D6908">
        <v>-101.363999999999</v>
      </c>
      <c r="E6908" t="s">
        <v>6260</v>
      </c>
      <c r="F6908" t="s">
        <v>6266</v>
      </c>
      <c r="G6908" s="4">
        <v>1</v>
      </c>
      <c r="H6908" t="s">
        <v>6315</v>
      </c>
    </row>
    <row r="6909" spans="1:8" x14ac:dyDescent="0.35">
      <c r="A6909" t="s">
        <v>6256</v>
      </c>
      <c r="B6909" t="s">
        <v>6257</v>
      </c>
      <c r="C6909">
        <v>4</v>
      </c>
      <c r="D6909">
        <v>-100.361</v>
      </c>
      <c r="E6909" t="s">
        <v>6258</v>
      </c>
      <c r="F6909" t="s">
        <v>6282</v>
      </c>
      <c r="G6909" s="4">
        <v>2</v>
      </c>
      <c r="H6909" t="s">
        <v>6316</v>
      </c>
    </row>
    <row r="6910" spans="1:8" x14ac:dyDescent="0.35">
      <c r="A6910" t="s">
        <v>6256</v>
      </c>
      <c r="B6910" t="s">
        <v>6257</v>
      </c>
      <c r="C6910">
        <v>4</v>
      </c>
      <c r="D6910">
        <v>-95.462000000000003</v>
      </c>
      <c r="E6910" t="s">
        <v>6258</v>
      </c>
      <c r="F6910" t="s">
        <v>6259</v>
      </c>
      <c r="G6910" s="4">
        <v>3</v>
      </c>
      <c r="H6910" t="s">
        <v>6317</v>
      </c>
    </row>
    <row r="6911" spans="1:8" x14ac:dyDescent="0.35">
      <c r="A6911" t="s">
        <v>6256</v>
      </c>
      <c r="B6911" t="s">
        <v>6257</v>
      </c>
      <c r="C6911">
        <v>4</v>
      </c>
      <c r="D6911">
        <v>-94.706000000000003</v>
      </c>
      <c r="E6911" t="s">
        <v>6258</v>
      </c>
      <c r="F6911" t="s">
        <v>6270</v>
      </c>
      <c r="G6911" s="4">
        <v>1</v>
      </c>
      <c r="H6911" t="s">
        <v>6318</v>
      </c>
    </row>
    <row r="6912" spans="1:8" x14ac:dyDescent="0.35">
      <c r="A6912" t="s">
        <v>6256</v>
      </c>
      <c r="B6912" t="s">
        <v>6257</v>
      </c>
      <c r="C6912">
        <v>4</v>
      </c>
      <c r="D6912">
        <v>-93.26</v>
      </c>
      <c r="E6912" t="s">
        <v>6260</v>
      </c>
      <c r="F6912" t="s">
        <v>6268</v>
      </c>
      <c r="G6912" s="4">
        <v>3</v>
      </c>
      <c r="H6912" t="s">
        <v>6319</v>
      </c>
    </row>
    <row r="6913" spans="1:8" x14ac:dyDescent="0.35">
      <c r="A6913" t="s">
        <v>6256</v>
      </c>
      <c r="B6913" t="s">
        <v>6257</v>
      </c>
      <c r="C6913">
        <v>4</v>
      </c>
      <c r="D6913">
        <v>-91.566000000000003</v>
      </c>
      <c r="E6913" t="s">
        <v>6258</v>
      </c>
      <c r="F6913" t="s">
        <v>6282</v>
      </c>
      <c r="G6913" s="4">
        <v>2</v>
      </c>
      <c r="H6913" t="s">
        <v>6320</v>
      </c>
    </row>
    <row r="6914" spans="1:8" x14ac:dyDescent="0.35">
      <c r="A6914" t="s">
        <v>6256</v>
      </c>
      <c r="B6914" t="s">
        <v>6257</v>
      </c>
      <c r="C6914">
        <v>4</v>
      </c>
      <c r="D6914">
        <v>-85.516999999999996</v>
      </c>
      <c r="E6914" t="s">
        <v>6258</v>
      </c>
      <c r="F6914" t="s">
        <v>6270</v>
      </c>
      <c r="G6914" s="4">
        <v>1</v>
      </c>
      <c r="H6914" t="s">
        <v>3812</v>
      </c>
    </row>
    <row r="6915" spans="1:8" x14ac:dyDescent="0.35">
      <c r="A6915" t="s">
        <v>6256</v>
      </c>
      <c r="B6915" t="s">
        <v>6257</v>
      </c>
      <c r="C6915">
        <v>4</v>
      </c>
      <c r="D6915">
        <v>-73.069000000000003</v>
      </c>
      <c r="E6915" t="s">
        <v>6258</v>
      </c>
      <c r="F6915" t="s">
        <v>6270</v>
      </c>
      <c r="G6915" s="4">
        <v>1</v>
      </c>
      <c r="H6915" t="s">
        <v>6321</v>
      </c>
    </row>
    <row r="6916" spans="1:8" x14ac:dyDescent="0.35">
      <c r="A6916" t="s">
        <v>6256</v>
      </c>
      <c r="B6916" t="s">
        <v>6257</v>
      </c>
      <c r="C6916">
        <v>4</v>
      </c>
      <c r="D6916">
        <v>-71.563999999999993</v>
      </c>
      <c r="E6916" t="s">
        <v>6260</v>
      </c>
      <c r="F6916" s="2" t="s">
        <v>6261</v>
      </c>
      <c r="G6916" s="4">
        <v>2</v>
      </c>
      <c r="H6916" t="s">
        <v>6322</v>
      </c>
    </row>
    <row r="6917" spans="1:8" x14ac:dyDescent="0.35">
      <c r="A6917" t="s">
        <v>6256</v>
      </c>
      <c r="B6917" t="s">
        <v>6257</v>
      </c>
      <c r="C6917">
        <v>4</v>
      </c>
      <c r="D6917">
        <v>-67.337999999999994</v>
      </c>
      <c r="E6917" t="s">
        <v>6260</v>
      </c>
      <c r="F6917" s="2" t="s">
        <v>6261</v>
      </c>
      <c r="G6917" s="4">
        <v>2</v>
      </c>
      <c r="H6917" t="s">
        <v>6323</v>
      </c>
    </row>
    <row r="6918" spans="1:8" x14ac:dyDescent="0.35">
      <c r="A6918" t="s">
        <v>6256</v>
      </c>
      <c r="B6918" t="s">
        <v>6257</v>
      </c>
      <c r="C6918">
        <v>4</v>
      </c>
      <c r="D6918">
        <v>-61.575000000000003</v>
      </c>
      <c r="E6918" t="s">
        <v>6258</v>
      </c>
      <c r="F6918" t="s">
        <v>6282</v>
      </c>
      <c r="G6918" s="4">
        <v>2</v>
      </c>
      <c r="H6918" t="s">
        <v>6324</v>
      </c>
    </row>
    <row r="6919" spans="1:8" x14ac:dyDescent="0.35">
      <c r="A6919" t="s">
        <v>6256</v>
      </c>
      <c r="B6919" t="s">
        <v>6257</v>
      </c>
      <c r="C6919">
        <v>4</v>
      </c>
      <c r="D6919">
        <v>-59.133999999999901</v>
      </c>
      <c r="E6919" t="s">
        <v>6258</v>
      </c>
      <c r="F6919" t="s">
        <v>6259</v>
      </c>
      <c r="G6919" s="4">
        <v>3</v>
      </c>
      <c r="H6919" t="s">
        <v>873</v>
      </c>
    </row>
    <row r="6920" spans="1:8" x14ac:dyDescent="0.35">
      <c r="A6920" t="s">
        <v>6256</v>
      </c>
      <c r="B6920" t="s">
        <v>6257</v>
      </c>
      <c r="C6920">
        <v>4</v>
      </c>
      <c r="D6920">
        <v>-56.343999999999902</v>
      </c>
      <c r="E6920" t="s">
        <v>6260</v>
      </c>
      <c r="F6920" s="2" t="s">
        <v>6261</v>
      </c>
      <c r="G6920" s="4">
        <v>2</v>
      </c>
      <c r="H6920" t="s">
        <v>6325</v>
      </c>
    </row>
    <row r="6921" spans="1:8" x14ac:dyDescent="0.35">
      <c r="A6921" t="s">
        <v>6256</v>
      </c>
      <c r="B6921" t="s">
        <v>6257</v>
      </c>
      <c r="C6921">
        <v>4</v>
      </c>
      <c r="D6921">
        <v>-54.145000000000003</v>
      </c>
      <c r="E6921" t="s">
        <v>6258</v>
      </c>
      <c r="F6921" t="s">
        <v>6270</v>
      </c>
      <c r="G6921" s="4">
        <v>1</v>
      </c>
      <c r="H6921" t="s">
        <v>6326</v>
      </c>
    </row>
    <row r="6922" spans="1:8" x14ac:dyDescent="0.35">
      <c r="A6922" t="s">
        <v>6256</v>
      </c>
      <c r="B6922" t="s">
        <v>6257</v>
      </c>
      <c r="C6922">
        <v>4</v>
      </c>
      <c r="D6922">
        <v>-53.978999999999999</v>
      </c>
      <c r="E6922" t="s">
        <v>6260</v>
      </c>
      <c r="F6922" t="s">
        <v>6266</v>
      </c>
      <c r="G6922" s="4">
        <v>1</v>
      </c>
      <c r="H6922" t="s">
        <v>6327</v>
      </c>
    </row>
    <row r="6923" spans="1:8" x14ac:dyDescent="0.35">
      <c r="A6923" t="s">
        <v>6256</v>
      </c>
      <c r="B6923" t="s">
        <v>6257</v>
      </c>
      <c r="C6923">
        <v>4</v>
      </c>
      <c r="D6923">
        <v>-50.585000000000001</v>
      </c>
      <c r="E6923" t="s">
        <v>6258</v>
      </c>
      <c r="F6923" t="s">
        <v>6287</v>
      </c>
      <c r="G6923" s="4">
        <v>4</v>
      </c>
      <c r="H6923" t="s">
        <v>873</v>
      </c>
    </row>
    <row r="6924" spans="1:8" x14ac:dyDescent="0.35">
      <c r="A6924" t="s">
        <v>6256</v>
      </c>
      <c r="B6924" t="s">
        <v>6257</v>
      </c>
      <c r="C6924">
        <v>4</v>
      </c>
      <c r="D6924">
        <v>-48.125</v>
      </c>
      <c r="E6924" t="s">
        <v>6258</v>
      </c>
      <c r="F6924" t="s">
        <v>6259</v>
      </c>
      <c r="G6924" s="4">
        <v>3</v>
      </c>
      <c r="H6924" t="s">
        <v>6328</v>
      </c>
    </row>
    <row r="6925" spans="1:8" x14ac:dyDescent="0.35">
      <c r="A6925" t="s">
        <v>6256</v>
      </c>
      <c r="B6925" t="s">
        <v>6257</v>
      </c>
      <c r="C6925">
        <v>5</v>
      </c>
      <c r="D6925">
        <v>-383.255</v>
      </c>
      <c r="E6925" t="s">
        <v>6260</v>
      </c>
      <c r="F6925" t="s">
        <v>6266</v>
      </c>
      <c r="G6925" s="4">
        <v>1</v>
      </c>
      <c r="H6925" t="s">
        <v>3767</v>
      </c>
    </row>
    <row r="6926" spans="1:8" x14ac:dyDescent="0.35">
      <c r="A6926" t="s">
        <v>6256</v>
      </c>
      <c r="B6926" t="s">
        <v>6257</v>
      </c>
      <c r="C6926">
        <v>5</v>
      </c>
      <c r="D6926">
        <v>-381.80099999999999</v>
      </c>
      <c r="E6926" t="s">
        <v>6258</v>
      </c>
      <c r="F6926" t="s">
        <v>6259</v>
      </c>
      <c r="G6926" s="4">
        <v>3</v>
      </c>
      <c r="H6926" t="s">
        <v>5543</v>
      </c>
    </row>
    <row r="6927" spans="1:8" x14ac:dyDescent="0.35">
      <c r="A6927" t="s">
        <v>6256</v>
      </c>
      <c r="B6927" t="s">
        <v>6257</v>
      </c>
      <c r="C6927">
        <v>5</v>
      </c>
      <c r="D6927">
        <v>-379.02199999999999</v>
      </c>
      <c r="E6927" t="s">
        <v>6258</v>
      </c>
      <c r="F6927" t="s">
        <v>6282</v>
      </c>
      <c r="G6927" s="4">
        <v>2</v>
      </c>
      <c r="H6927" t="s">
        <v>578</v>
      </c>
    </row>
    <row r="6928" spans="1:8" x14ac:dyDescent="0.35">
      <c r="A6928" t="s">
        <v>6256</v>
      </c>
      <c r="B6928" t="s">
        <v>6257</v>
      </c>
      <c r="C6928">
        <v>5</v>
      </c>
      <c r="D6928">
        <v>-374.339</v>
      </c>
      <c r="E6928" t="s">
        <v>6260</v>
      </c>
      <c r="F6928" t="s">
        <v>6263</v>
      </c>
      <c r="G6928" s="4">
        <v>4</v>
      </c>
      <c r="H6928" t="s">
        <v>6329</v>
      </c>
    </row>
    <row r="6929" spans="1:8" x14ac:dyDescent="0.35">
      <c r="A6929" t="s">
        <v>6256</v>
      </c>
      <c r="B6929" t="s">
        <v>6257</v>
      </c>
      <c r="C6929">
        <v>5</v>
      </c>
      <c r="D6929">
        <v>-373.03300000000002</v>
      </c>
      <c r="E6929" t="s">
        <v>6260</v>
      </c>
      <c r="F6929" t="s">
        <v>6268</v>
      </c>
      <c r="G6929" s="4">
        <v>3</v>
      </c>
      <c r="H6929" t="s">
        <v>2155</v>
      </c>
    </row>
    <row r="6930" spans="1:8" x14ac:dyDescent="0.35">
      <c r="A6930" t="s">
        <v>6256</v>
      </c>
      <c r="B6930" t="s">
        <v>6257</v>
      </c>
      <c r="C6930">
        <v>5</v>
      </c>
      <c r="D6930">
        <v>-368.551999999999</v>
      </c>
      <c r="E6930" t="s">
        <v>6258</v>
      </c>
      <c r="F6930" t="s">
        <v>6282</v>
      </c>
      <c r="G6930" s="4">
        <v>2</v>
      </c>
      <c r="H6930" t="s">
        <v>6330</v>
      </c>
    </row>
    <row r="6931" spans="1:8" x14ac:dyDescent="0.35">
      <c r="A6931" t="s">
        <v>6256</v>
      </c>
      <c r="B6931" t="s">
        <v>6257</v>
      </c>
      <c r="C6931">
        <v>5</v>
      </c>
      <c r="D6931">
        <v>-367.452</v>
      </c>
      <c r="E6931" t="s">
        <v>6258</v>
      </c>
      <c r="F6931" t="s">
        <v>6259</v>
      </c>
      <c r="G6931" s="4">
        <v>3</v>
      </c>
      <c r="H6931" t="s">
        <v>6331</v>
      </c>
    </row>
    <row r="6932" spans="1:8" x14ac:dyDescent="0.35">
      <c r="A6932" t="s">
        <v>6256</v>
      </c>
      <c r="B6932" t="s">
        <v>6257</v>
      </c>
      <c r="C6932">
        <v>5</v>
      </c>
      <c r="D6932">
        <v>-366.202</v>
      </c>
      <c r="E6932" t="s">
        <v>6260</v>
      </c>
      <c r="F6932" t="s">
        <v>6263</v>
      </c>
      <c r="G6932" s="4">
        <v>4</v>
      </c>
      <c r="H6932" t="s">
        <v>6332</v>
      </c>
    </row>
    <row r="6933" spans="1:8" x14ac:dyDescent="0.35">
      <c r="A6933" t="s">
        <v>6256</v>
      </c>
      <c r="B6933" t="s">
        <v>6257</v>
      </c>
      <c r="C6933">
        <v>5</v>
      </c>
      <c r="D6933">
        <v>-361.20299999999997</v>
      </c>
      <c r="E6933" t="s">
        <v>6258</v>
      </c>
      <c r="F6933" t="s">
        <v>6270</v>
      </c>
      <c r="G6933" s="4">
        <v>1</v>
      </c>
      <c r="H6933" t="s">
        <v>6333</v>
      </c>
    </row>
    <row r="6934" spans="1:8" x14ac:dyDescent="0.35">
      <c r="A6934" t="s">
        <v>6256</v>
      </c>
      <c r="B6934" t="s">
        <v>6257</v>
      </c>
      <c r="C6934">
        <v>5</v>
      </c>
      <c r="D6934">
        <v>-352.96300000000002</v>
      </c>
      <c r="E6934" t="s">
        <v>6258</v>
      </c>
      <c r="F6934" t="s">
        <v>6259</v>
      </c>
      <c r="G6934" s="4">
        <v>3</v>
      </c>
      <c r="H6934" t="s">
        <v>5664</v>
      </c>
    </row>
    <row r="6935" spans="1:8" x14ac:dyDescent="0.35">
      <c r="A6935" t="s">
        <v>6256</v>
      </c>
      <c r="B6935" t="s">
        <v>6257</v>
      </c>
      <c r="C6935">
        <v>5</v>
      </c>
      <c r="D6935">
        <v>-351.774</v>
      </c>
      <c r="E6935" t="s">
        <v>6258</v>
      </c>
      <c r="F6935" t="s">
        <v>6270</v>
      </c>
      <c r="G6935" s="4">
        <v>1</v>
      </c>
      <c r="H6935" t="s">
        <v>6334</v>
      </c>
    </row>
    <row r="6936" spans="1:8" x14ac:dyDescent="0.35">
      <c r="A6936" t="s">
        <v>6256</v>
      </c>
      <c r="B6936" t="s">
        <v>6257</v>
      </c>
      <c r="C6936">
        <v>5</v>
      </c>
      <c r="D6936">
        <v>-349.491999999999</v>
      </c>
      <c r="E6936" t="s">
        <v>6260</v>
      </c>
      <c r="F6936" t="s">
        <v>6263</v>
      </c>
      <c r="G6936" s="4">
        <v>4</v>
      </c>
      <c r="H6936" t="s">
        <v>6335</v>
      </c>
    </row>
    <row r="6937" spans="1:8" x14ac:dyDescent="0.35">
      <c r="A6937" t="s">
        <v>6256</v>
      </c>
      <c r="B6937" t="s">
        <v>6257</v>
      </c>
      <c r="C6937">
        <v>5</v>
      </c>
      <c r="D6937">
        <v>-348.45</v>
      </c>
      <c r="E6937" t="s">
        <v>6260</v>
      </c>
      <c r="F6937" t="s">
        <v>6266</v>
      </c>
      <c r="G6937" s="4">
        <v>1</v>
      </c>
      <c r="H6937" t="s">
        <v>6336</v>
      </c>
    </row>
    <row r="6938" spans="1:8" x14ac:dyDescent="0.35">
      <c r="A6938" t="s">
        <v>6256</v>
      </c>
      <c r="B6938" t="s">
        <v>6257</v>
      </c>
      <c r="C6938">
        <v>5</v>
      </c>
      <c r="D6938">
        <v>-348.43799999999999</v>
      </c>
      <c r="E6938" t="s">
        <v>6258</v>
      </c>
      <c r="F6938" t="s">
        <v>6259</v>
      </c>
      <c r="G6938" s="4">
        <v>3</v>
      </c>
      <c r="H6938" t="s">
        <v>400</v>
      </c>
    </row>
    <row r="6939" spans="1:8" x14ac:dyDescent="0.35">
      <c r="A6939" t="s">
        <v>6256</v>
      </c>
      <c r="B6939" t="s">
        <v>6257</v>
      </c>
      <c r="C6939">
        <v>5</v>
      </c>
      <c r="D6939">
        <v>-346.38799999999998</v>
      </c>
      <c r="E6939" t="s">
        <v>6258</v>
      </c>
      <c r="F6939" t="s">
        <v>6282</v>
      </c>
      <c r="G6939" s="4">
        <v>2</v>
      </c>
      <c r="H6939" t="s">
        <v>5493</v>
      </c>
    </row>
    <row r="6940" spans="1:8" x14ac:dyDescent="0.35">
      <c r="A6940" t="s">
        <v>6256</v>
      </c>
      <c r="B6940" t="s">
        <v>6257</v>
      </c>
      <c r="C6940">
        <v>5</v>
      </c>
      <c r="D6940">
        <v>-337.06199999999899</v>
      </c>
      <c r="E6940" t="s">
        <v>6258</v>
      </c>
      <c r="F6940" t="s">
        <v>6282</v>
      </c>
      <c r="G6940" s="4">
        <v>2</v>
      </c>
      <c r="H6940" t="s">
        <v>6337</v>
      </c>
    </row>
    <row r="6941" spans="1:8" x14ac:dyDescent="0.35">
      <c r="A6941" t="s">
        <v>6256</v>
      </c>
      <c r="B6941" t="s">
        <v>6257</v>
      </c>
      <c r="C6941">
        <v>5</v>
      </c>
      <c r="D6941">
        <v>-333.04199999999997</v>
      </c>
      <c r="E6941" t="s">
        <v>6260</v>
      </c>
      <c r="F6941" t="s">
        <v>6266</v>
      </c>
      <c r="G6941" s="4">
        <v>1</v>
      </c>
      <c r="H6941" t="s">
        <v>6338</v>
      </c>
    </row>
    <row r="6942" spans="1:8" x14ac:dyDescent="0.35">
      <c r="A6942" t="s">
        <v>6256</v>
      </c>
      <c r="B6942" t="s">
        <v>6257</v>
      </c>
      <c r="C6942">
        <v>5</v>
      </c>
      <c r="D6942">
        <v>-330.54199999999997</v>
      </c>
      <c r="E6942" t="s">
        <v>6260</v>
      </c>
      <c r="F6942" t="s">
        <v>6263</v>
      </c>
      <c r="G6942" s="4">
        <v>4</v>
      </c>
      <c r="H6942" t="s">
        <v>6339</v>
      </c>
    </row>
    <row r="6943" spans="1:8" x14ac:dyDescent="0.35">
      <c r="A6943" t="s">
        <v>6256</v>
      </c>
      <c r="B6943" t="s">
        <v>6257</v>
      </c>
      <c r="C6943">
        <v>5</v>
      </c>
      <c r="D6943">
        <v>-324.31</v>
      </c>
      <c r="E6943" t="s">
        <v>6258</v>
      </c>
      <c r="F6943" t="s">
        <v>6259</v>
      </c>
      <c r="G6943" s="4">
        <v>3</v>
      </c>
      <c r="H6943" t="s">
        <v>6340</v>
      </c>
    </row>
    <row r="6944" spans="1:8" x14ac:dyDescent="0.35">
      <c r="A6944" t="s">
        <v>6256</v>
      </c>
      <c r="B6944" t="s">
        <v>6257</v>
      </c>
      <c r="C6944">
        <v>5</v>
      </c>
      <c r="D6944">
        <v>-321.92899999999997</v>
      </c>
      <c r="E6944" t="s">
        <v>6258</v>
      </c>
      <c r="F6944" t="s">
        <v>6270</v>
      </c>
      <c r="G6944" s="4">
        <v>1</v>
      </c>
      <c r="H6944" t="s">
        <v>6341</v>
      </c>
    </row>
    <row r="6945" spans="1:8" x14ac:dyDescent="0.35">
      <c r="A6945" t="s">
        <v>6256</v>
      </c>
      <c r="B6945" t="s">
        <v>6257</v>
      </c>
      <c r="C6945">
        <v>5</v>
      </c>
      <c r="D6945">
        <v>-321.64699999999999</v>
      </c>
      <c r="E6945" t="s">
        <v>6258</v>
      </c>
      <c r="F6945" t="s">
        <v>6282</v>
      </c>
      <c r="G6945" s="4">
        <v>2</v>
      </c>
      <c r="H6945" t="s">
        <v>6342</v>
      </c>
    </row>
    <row r="6946" spans="1:8" x14ac:dyDescent="0.35">
      <c r="A6946" t="s">
        <v>6256</v>
      </c>
      <c r="B6946" t="s">
        <v>6257</v>
      </c>
      <c r="C6946">
        <v>5</v>
      </c>
      <c r="D6946">
        <v>-300.46899999999999</v>
      </c>
      <c r="E6946" t="s">
        <v>6258</v>
      </c>
      <c r="F6946" t="s">
        <v>6270</v>
      </c>
      <c r="G6946" s="4">
        <v>1</v>
      </c>
      <c r="H6946" t="s">
        <v>6343</v>
      </c>
    </row>
    <row r="6947" spans="1:8" x14ac:dyDescent="0.35">
      <c r="A6947" t="s">
        <v>6256</v>
      </c>
      <c r="B6947" t="s">
        <v>6257</v>
      </c>
      <c r="C6947">
        <v>5</v>
      </c>
      <c r="D6947">
        <v>-289.44400000000002</v>
      </c>
      <c r="E6947" t="s">
        <v>6258</v>
      </c>
      <c r="F6947" t="s">
        <v>6270</v>
      </c>
      <c r="G6947" s="4">
        <v>1</v>
      </c>
      <c r="H6947" t="s">
        <v>6344</v>
      </c>
    </row>
    <row r="6948" spans="1:8" x14ac:dyDescent="0.35">
      <c r="A6948" t="s">
        <v>6256</v>
      </c>
      <c r="B6948" t="s">
        <v>6257</v>
      </c>
      <c r="C6948">
        <v>5</v>
      </c>
      <c r="D6948">
        <v>-283.87</v>
      </c>
      <c r="E6948" t="s">
        <v>6260</v>
      </c>
      <c r="F6948" t="s">
        <v>6268</v>
      </c>
      <c r="G6948" s="4">
        <v>3</v>
      </c>
      <c r="H6948" t="s">
        <v>6345</v>
      </c>
    </row>
    <row r="6949" spans="1:8" x14ac:dyDescent="0.35">
      <c r="A6949" t="s">
        <v>6256</v>
      </c>
      <c r="B6949" t="s">
        <v>6257</v>
      </c>
      <c r="C6949">
        <v>5</v>
      </c>
      <c r="D6949">
        <v>-283.74</v>
      </c>
      <c r="E6949" t="s">
        <v>6258</v>
      </c>
      <c r="F6949" t="s">
        <v>6259</v>
      </c>
      <c r="G6949" s="4">
        <v>3</v>
      </c>
      <c r="H6949" t="s">
        <v>6346</v>
      </c>
    </row>
    <row r="6950" spans="1:8" x14ac:dyDescent="0.35">
      <c r="A6950" t="s">
        <v>6256</v>
      </c>
      <c r="B6950" t="s">
        <v>6257</v>
      </c>
      <c r="C6950">
        <v>5</v>
      </c>
      <c r="D6950">
        <v>-272.76</v>
      </c>
      <c r="E6950" t="s">
        <v>6258</v>
      </c>
      <c r="F6950" t="s">
        <v>6282</v>
      </c>
      <c r="G6950" s="4">
        <v>2</v>
      </c>
      <c r="H6950" t="s">
        <v>6347</v>
      </c>
    </row>
    <row r="6951" spans="1:8" x14ac:dyDescent="0.35">
      <c r="A6951" t="s">
        <v>6256</v>
      </c>
      <c r="B6951" t="s">
        <v>6257</v>
      </c>
      <c r="C6951">
        <v>5</v>
      </c>
      <c r="D6951">
        <v>-257.73899999999998</v>
      </c>
      <c r="E6951" t="s">
        <v>6258</v>
      </c>
      <c r="F6951" t="s">
        <v>6282</v>
      </c>
      <c r="G6951" s="4">
        <v>2</v>
      </c>
      <c r="H6951" t="s">
        <v>6348</v>
      </c>
    </row>
    <row r="6952" spans="1:8" x14ac:dyDescent="0.35">
      <c r="A6952" t="s">
        <v>6256</v>
      </c>
      <c r="B6952" t="s">
        <v>6257</v>
      </c>
      <c r="C6952">
        <v>5</v>
      </c>
      <c r="D6952">
        <v>-244.84799999999899</v>
      </c>
      <c r="E6952" t="s">
        <v>6258</v>
      </c>
      <c r="F6952" t="s">
        <v>6259</v>
      </c>
      <c r="G6952" s="4">
        <v>3</v>
      </c>
      <c r="H6952" t="s">
        <v>6349</v>
      </c>
    </row>
    <row r="6953" spans="1:8" x14ac:dyDescent="0.35">
      <c r="A6953" t="s">
        <v>6256</v>
      </c>
      <c r="B6953" t="s">
        <v>6257</v>
      </c>
      <c r="C6953">
        <v>5</v>
      </c>
      <c r="D6953">
        <v>-229.94900000000001</v>
      </c>
      <c r="E6953" t="s">
        <v>6258</v>
      </c>
      <c r="F6953" t="s">
        <v>6270</v>
      </c>
      <c r="G6953" s="4">
        <v>1</v>
      </c>
      <c r="H6953" t="s">
        <v>6350</v>
      </c>
    </row>
    <row r="6954" spans="1:8" x14ac:dyDescent="0.35">
      <c r="A6954" t="s">
        <v>6256</v>
      </c>
      <c r="B6954" t="s">
        <v>6257</v>
      </c>
      <c r="C6954">
        <v>5</v>
      </c>
      <c r="D6954">
        <v>-220.833</v>
      </c>
      <c r="E6954" t="s">
        <v>6258</v>
      </c>
      <c r="F6954" t="s">
        <v>6282</v>
      </c>
      <c r="G6954" s="4">
        <v>2</v>
      </c>
      <c r="H6954" t="s">
        <v>6351</v>
      </c>
    </row>
    <row r="6955" spans="1:8" x14ac:dyDescent="0.35">
      <c r="A6955" t="s">
        <v>6256</v>
      </c>
      <c r="B6955" t="s">
        <v>6257</v>
      </c>
      <c r="C6955">
        <v>5</v>
      </c>
      <c r="D6955">
        <v>-217.30599999999899</v>
      </c>
      <c r="E6955" t="s">
        <v>6260</v>
      </c>
      <c r="F6955" t="s">
        <v>6266</v>
      </c>
      <c r="G6955" s="4">
        <v>1</v>
      </c>
      <c r="H6955" t="s">
        <v>6352</v>
      </c>
    </row>
    <row r="6956" spans="1:8" x14ac:dyDescent="0.35">
      <c r="A6956" t="s">
        <v>6256</v>
      </c>
      <c r="B6956" t="s">
        <v>6257</v>
      </c>
      <c r="C6956">
        <v>5</v>
      </c>
      <c r="D6956">
        <v>-208.54900000000001</v>
      </c>
      <c r="E6956" t="s">
        <v>6258</v>
      </c>
      <c r="F6956" t="s">
        <v>6270</v>
      </c>
      <c r="G6956" s="4">
        <v>1</v>
      </c>
      <c r="H6956" t="s">
        <v>6353</v>
      </c>
    </row>
    <row r="6957" spans="1:8" x14ac:dyDescent="0.35">
      <c r="A6957" t="s">
        <v>6256</v>
      </c>
      <c r="B6957" t="s">
        <v>6257</v>
      </c>
      <c r="C6957">
        <v>5</v>
      </c>
      <c r="D6957">
        <v>-208.148</v>
      </c>
      <c r="E6957" t="s">
        <v>6258</v>
      </c>
      <c r="F6957" t="s">
        <v>6259</v>
      </c>
      <c r="G6957" s="4">
        <v>3</v>
      </c>
      <c r="H6957" t="s">
        <v>6354</v>
      </c>
    </row>
    <row r="6958" spans="1:8" x14ac:dyDescent="0.35">
      <c r="A6958" t="s">
        <v>6256</v>
      </c>
      <c r="B6958" t="s">
        <v>6257</v>
      </c>
      <c r="C6958">
        <v>5</v>
      </c>
      <c r="D6958">
        <v>-201.04</v>
      </c>
      <c r="E6958" t="s">
        <v>6258</v>
      </c>
      <c r="F6958" t="s">
        <v>6259</v>
      </c>
      <c r="G6958" s="4">
        <v>3</v>
      </c>
      <c r="H6958" t="s">
        <v>6355</v>
      </c>
    </row>
    <row r="6959" spans="1:8" x14ac:dyDescent="0.35">
      <c r="A6959" t="s">
        <v>6256</v>
      </c>
      <c r="B6959" t="s">
        <v>6257</v>
      </c>
      <c r="C6959">
        <v>5</v>
      </c>
      <c r="D6959">
        <v>-197.52500000000001</v>
      </c>
      <c r="E6959" t="s">
        <v>6258</v>
      </c>
      <c r="F6959" t="s">
        <v>6270</v>
      </c>
      <c r="G6959" s="4">
        <v>1</v>
      </c>
      <c r="H6959" t="s">
        <v>668</v>
      </c>
    </row>
    <row r="6960" spans="1:8" x14ac:dyDescent="0.35">
      <c r="A6960" t="s">
        <v>6256</v>
      </c>
      <c r="B6960" t="s">
        <v>6257</v>
      </c>
      <c r="C6960">
        <v>5</v>
      </c>
      <c r="D6960">
        <v>-197.12200000000001</v>
      </c>
      <c r="E6960" t="s">
        <v>6260</v>
      </c>
      <c r="F6960" t="s">
        <v>6268</v>
      </c>
      <c r="G6960" s="4">
        <v>3</v>
      </c>
      <c r="H6960" t="s">
        <v>6356</v>
      </c>
    </row>
    <row r="6961" spans="1:8" x14ac:dyDescent="0.35">
      <c r="A6961" t="s">
        <v>6256</v>
      </c>
      <c r="B6961" t="s">
        <v>6257</v>
      </c>
      <c r="C6961">
        <v>5</v>
      </c>
      <c r="D6961">
        <v>-189.58599999999899</v>
      </c>
      <c r="E6961" t="s">
        <v>6260</v>
      </c>
      <c r="F6961" t="s">
        <v>6268</v>
      </c>
      <c r="G6961" s="4">
        <v>3</v>
      </c>
      <c r="H6961" t="s">
        <v>6357</v>
      </c>
    </row>
    <row r="6962" spans="1:8" x14ac:dyDescent="0.35">
      <c r="A6962" t="s">
        <v>6256</v>
      </c>
      <c r="B6962" t="s">
        <v>6257</v>
      </c>
      <c r="C6962">
        <v>5</v>
      </c>
      <c r="D6962">
        <v>-188.49199999999999</v>
      </c>
      <c r="E6962" t="s">
        <v>6258</v>
      </c>
      <c r="F6962" t="s">
        <v>6259</v>
      </c>
      <c r="G6962" s="4">
        <v>3</v>
      </c>
      <c r="H6962" t="s">
        <v>6358</v>
      </c>
    </row>
    <row r="6963" spans="1:8" x14ac:dyDescent="0.35">
      <c r="A6963" t="s">
        <v>6256</v>
      </c>
      <c r="B6963" t="s">
        <v>6257</v>
      </c>
      <c r="C6963">
        <v>5</v>
      </c>
      <c r="D6963">
        <v>-186.447</v>
      </c>
      <c r="E6963" t="s">
        <v>6260</v>
      </c>
      <c r="F6963" t="s">
        <v>6263</v>
      </c>
      <c r="G6963" s="4">
        <v>4</v>
      </c>
      <c r="H6963" t="s">
        <v>3421</v>
      </c>
    </row>
    <row r="6964" spans="1:8" x14ac:dyDescent="0.35">
      <c r="A6964" t="s">
        <v>6256</v>
      </c>
      <c r="B6964" t="s">
        <v>6257</v>
      </c>
      <c r="C6964">
        <v>5</v>
      </c>
      <c r="D6964">
        <v>-182.22399999999999</v>
      </c>
      <c r="E6964" t="s">
        <v>6258</v>
      </c>
      <c r="F6964" t="s">
        <v>6259</v>
      </c>
      <c r="G6964" s="4">
        <v>3</v>
      </c>
      <c r="H6964" t="s">
        <v>6359</v>
      </c>
    </row>
    <row r="6965" spans="1:8" x14ac:dyDescent="0.35">
      <c r="A6965" t="s">
        <v>6256</v>
      </c>
      <c r="B6965" t="s">
        <v>6257</v>
      </c>
      <c r="C6965">
        <v>5</v>
      </c>
      <c r="D6965">
        <v>-181.70599999999999</v>
      </c>
      <c r="E6965" t="s">
        <v>6258</v>
      </c>
      <c r="F6965" t="s">
        <v>6282</v>
      </c>
      <c r="G6965" s="4">
        <v>2</v>
      </c>
      <c r="H6965" t="s">
        <v>6360</v>
      </c>
    </row>
    <row r="6966" spans="1:8" x14ac:dyDescent="0.35">
      <c r="A6966" t="s">
        <v>6256</v>
      </c>
      <c r="B6966" t="s">
        <v>6257</v>
      </c>
      <c r="C6966">
        <v>5</v>
      </c>
      <c r="D6966">
        <v>-173.78799999999899</v>
      </c>
      <c r="E6966" t="s">
        <v>6260</v>
      </c>
      <c r="F6966" s="2" t="s">
        <v>6261</v>
      </c>
      <c r="G6966" s="4">
        <v>2</v>
      </c>
      <c r="H6966" t="s">
        <v>6361</v>
      </c>
    </row>
    <row r="6967" spans="1:8" x14ac:dyDescent="0.35">
      <c r="A6967" t="s">
        <v>6256</v>
      </c>
      <c r="B6967" t="s">
        <v>6257</v>
      </c>
      <c r="C6967">
        <v>5</v>
      </c>
      <c r="D6967">
        <v>-173.66399999999999</v>
      </c>
      <c r="E6967" t="s">
        <v>6258</v>
      </c>
      <c r="F6967" t="s">
        <v>6259</v>
      </c>
      <c r="G6967" s="4">
        <v>3</v>
      </c>
      <c r="H6967" t="s">
        <v>6362</v>
      </c>
    </row>
    <row r="6968" spans="1:8" x14ac:dyDescent="0.35">
      <c r="A6968" t="s">
        <v>6256</v>
      </c>
      <c r="B6968" t="s">
        <v>6257</v>
      </c>
      <c r="C6968">
        <v>5</v>
      </c>
      <c r="D6968">
        <v>-167.16</v>
      </c>
      <c r="E6968" t="s">
        <v>6258</v>
      </c>
      <c r="F6968" t="s">
        <v>6259</v>
      </c>
      <c r="G6968" s="4">
        <v>3</v>
      </c>
      <c r="H6968" t="s">
        <v>400</v>
      </c>
    </row>
    <row r="6969" spans="1:8" x14ac:dyDescent="0.35">
      <c r="A6969" t="s">
        <v>6256</v>
      </c>
      <c r="B6969" t="s">
        <v>6257</v>
      </c>
      <c r="C6969">
        <v>5</v>
      </c>
      <c r="D6969">
        <v>-160.547</v>
      </c>
      <c r="E6969" t="s">
        <v>6258</v>
      </c>
      <c r="F6969" t="s">
        <v>6270</v>
      </c>
      <c r="G6969" s="4">
        <v>1</v>
      </c>
      <c r="H6969" t="s">
        <v>6363</v>
      </c>
    </row>
    <row r="6970" spans="1:8" x14ac:dyDescent="0.35">
      <c r="A6970" t="s">
        <v>6256</v>
      </c>
      <c r="B6970" t="s">
        <v>6257</v>
      </c>
      <c r="C6970">
        <v>5</v>
      </c>
      <c r="D6970">
        <v>-157.26900000000001</v>
      </c>
      <c r="E6970" t="s">
        <v>6258</v>
      </c>
      <c r="F6970" t="s">
        <v>6270</v>
      </c>
      <c r="G6970" s="4">
        <v>1</v>
      </c>
      <c r="H6970" t="s">
        <v>1421</v>
      </c>
    </row>
    <row r="6971" spans="1:8" x14ac:dyDescent="0.35">
      <c r="A6971" t="s">
        <v>6256</v>
      </c>
      <c r="B6971" t="s">
        <v>6257</v>
      </c>
      <c r="C6971">
        <v>5</v>
      </c>
      <c r="D6971">
        <v>-153.50799999999899</v>
      </c>
      <c r="E6971" t="s">
        <v>6258</v>
      </c>
      <c r="F6971" t="s">
        <v>6259</v>
      </c>
      <c r="G6971" s="4">
        <v>3</v>
      </c>
      <c r="H6971" t="s">
        <v>310</v>
      </c>
    </row>
    <row r="6972" spans="1:8" x14ac:dyDescent="0.35">
      <c r="A6972" t="s">
        <v>6256</v>
      </c>
      <c r="B6972" t="s">
        <v>6257</v>
      </c>
      <c r="C6972">
        <v>5</v>
      </c>
      <c r="D6972">
        <v>-147.256</v>
      </c>
      <c r="E6972" t="s">
        <v>6260</v>
      </c>
      <c r="F6972" t="s">
        <v>6266</v>
      </c>
      <c r="G6972" s="4">
        <v>1</v>
      </c>
      <c r="H6972" t="s">
        <v>6364</v>
      </c>
    </row>
    <row r="6973" spans="1:8" x14ac:dyDescent="0.35">
      <c r="A6973" t="s">
        <v>6256</v>
      </c>
      <c r="B6973" t="s">
        <v>6257</v>
      </c>
      <c r="C6973">
        <v>5</v>
      </c>
      <c r="D6973">
        <v>-145.47</v>
      </c>
      <c r="E6973" t="s">
        <v>6258</v>
      </c>
      <c r="F6973" t="s">
        <v>6259</v>
      </c>
      <c r="G6973" s="4">
        <v>3</v>
      </c>
      <c r="H6973" t="s">
        <v>6365</v>
      </c>
    </row>
    <row r="6974" spans="1:8" x14ac:dyDescent="0.35">
      <c r="A6974" t="s">
        <v>6256</v>
      </c>
      <c r="B6974" t="s">
        <v>6257</v>
      </c>
      <c r="C6974">
        <v>5</v>
      </c>
      <c r="D6974">
        <v>-145.393</v>
      </c>
      <c r="E6974" t="s">
        <v>6258</v>
      </c>
      <c r="F6974" t="s">
        <v>6270</v>
      </c>
      <c r="G6974" s="4">
        <v>1</v>
      </c>
      <c r="H6974" t="s">
        <v>6366</v>
      </c>
    </row>
    <row r="6975" spans="1:8" x14ac:dyDescent="0.35">
      <c r="A6975" t="s">
        <v>6256</v>
      </c>
      <c r="B6975" t="s">
        <v>6257</v>
      </c>
      <c r="C6975">
        <v>5</v>
      </c>
      <c r="D6975">
        <v>-141.34100000000001</v>
      </c>
      <c r="E6975" t="s">
        <v>6258</v>
      </c>
      <c r="F6975" t="s">
        <v>6270</v>
      </c>
      <c r="G6975" s="4">
        <v>1</v>
      </c>
      <c r="H6975" t="s">
        <v>68</v>
      </c>
    </row>
    <row r="6976" spans="1:8" x14ac:dyDescent="0.35">
      <c r="A6976" t="s">
        <v>6256</v>
      </c>
      <c r="B6976" t="s">
        <v>6257</v>
      </c>
      <c r="C6976">
        <v>5</v>
      </c>
      <c r="D6976">
        <v>-132.31299999999999</v>
      </c>
      <c r="E6976" t="s">
        <v>6258</v>
      </c>
      <c r="F6976" t="s">
        <v>6270</v>
      </c>
      <c r="G6976" s="4">
        <v>1</v>
      </c>
      <c r="H6976" t="s">
        <v>6367</v>
      </c>
    </row>
    <row r="6977" spans="1:8" x14ac:dyDescent="0.35">
      <c r="A6977" t="s">
        <v>6256</v>
      </c>
      <c r="B6977" t="s">
        <v>6257</v>
      </c>
      <c r="C6977">
        <v>5</v>
      </c>
      <c r="D6977">
        <v>-128.358</v>
      </c>
      <c r="E6977" t="s">
        <v>6258</v>
      </c>
      <c r="F6977" t="s">
        <v>6282</v>
      </c>
      <c r="G6977" s="4">
        <v>2</v>
      </c>
      <c r="H6977" t="s">
        <v>3792</v>
      </c>
    </row>
    <row r="6978" spans="1:8" x14ac:dyDescent="0.35">
      <c r="A6978" t="s">
        <v>6256</v>
      </c>
      <c r="B6978" t="s">
        <v>6257</v>
      </c>
      <c r="C6978">
        <v>5</v>
      </c>
      <c r="D6978">
        <v>-117.535</v>
      </c>
      <c r="E6978" t="s">
        <v>6258</v>
      </c>
      <c r="F6978" t="s">
        <v>6259</v>
      </c>
      <c r="G6978" s="4">
        <v>3</v>
      </c>
      <c r="H6978" t="s">
        <v>6368</v>
      </c>
    </row>
    <row r="6979" spans="1:8" x14ac:dyDescent="0.35">
      <c r="A6979" t="s">
        <v>6256</v>
      </c>
      <c r="B6979" t="s">
        <v>6257</v>
      </c>
      <c r="C6979">
        <v>5</v>
      </c>
      <c r="D6979">
        <v>-112.541</v>
      </c>
      <c r="E6979" t="s">
        <v>6258</v>
      </c>
      <c r="F6979" t="s">
        <v>6270</v>
      </c>
      <c r="G6979" s="4">
        <v>1</v>
      </c>
      <c r="H6979" t="s">
        <v>6369</v>
      </c>
    </row>
    <row r="6980" spans="1:8" x14ac:dyDescent="0.35">
      <c r="A6980" t="s">
        <v>6256</v>
      </c>
      <c r="B6980" t="s">
        <v>6257</v>
      </c>
      <c r="C6980">
        <v>5</v>
      </c>
      <c r="D6980">
        <v>-107.892</v>
      </c>
      <c r="E6980" t="s">
        <v>6258</v>
      </c>
      <c r="F6980" t="s">
        <v>6259</v>
      </c>
      <c r="G6980" s="4">
        <v>3</v>
      </c>
      <c r="H6980" t="s">
        <v>6370</v>
      </c>
    </row>
    <row r="6981" spans="1:8" x14ac:dyDescent="0.35">
      <c r="A6981" t="s">
        <v>6256</v>
      </c>
      <c r="B6981" t="s">
        <v>6257</v>
      </c>
      <c r="C6981">
        <v>5</v>
      </c>
      <c r="D6981">
        <v>-107.166</v>
      </c>
      <c r="E6981" t="s">
        <v>6258</v>
      </c>
      <c r="F6981" t="s">
        <v>6282</v>
      </c>
      <c r="G6981" s="4">
        <v>2</v>
      </c>
      <c r="H6981" t="s">
        <v>6371</v>
      </c>
    </row>
    <row r="6982" spans="1:8" x14ac:dyDescent="0.35">
      <c r="A6982" t="s">
        <v>6256</v>
      </c>
      <c r="B6982" t="s">
        <v>6257</v>
      </c>
      <c r="C6982">
        <v>5</v>
      </c>
      <c r="D6982">
        <v>-103.794</v>
      </c>
      <c r="E6982" t="s">
        <v>6258</v>
      </c>
      <c r="F6982" t="s">
        <v>6259</v>
      </c>
      <c r="G6982" s="4">
        <v>3</v>
      </c>
      <c r="H6982" t="s">
        <v>6372</v>
      </c>
    </row>
    <row r="6983" spans="1:8" x14ac:dyDescent="0.35">
      <c r="A6983" t="s">
        <v>6256</v>
      </c>
      <c r="B6983" t="s">
        <v>6257</v>
      </c>
      <c r="C6983">
        <v>5</v>
      </c>
      <c r="D6983">
        <v>-101.628999999999</v>
      </c>
      <c r="E6983" t="s">
        <v>6258</v>
      </c>
      <c r="F6983" t="s">
        <v>6270</v>
      </c>
      <c r="G6983" s="4">
        <v>1</v>
      </c>
      <c r="H6983" t="s">
        <v>6373</v>
      </c>
    </row>
    <row r="6984" spans="1:8" x14ac:dyDescent="0.35">
      <c r="A6984" t="s">
        <v>6256</v>
      </c>
      <c r="B6984" t="s">
        <v>6257</v>
      </c>
      <c r="C6984">
        <v>5</v>
      </c>
      <c r="D6984">
        <v>-93.224999999999994</v>
      </c>
      <c r="E6984" t="s">
        <v>6258</v>
      </c>
      <c r="F6984" t="s">
        <v>6282</v>
      </c>
      <c r="G6984" s="4">
        <v>2</v>
      </c>
      <c r="H6984" t="s">
        <v>6374</v>
      </c>
    </row>
    <row r="6985" spans="1:8" x14ac:dyDescent="0.35">
      <c r="A6985" t="s">
        <v>6256</v>
      </c>
      <c r="B6985" t="s">
        <v>6257</v>
      </c>
      <c r="C6985">
        <v>5</v>
      </c>
      <c r="D6985">
        <v>-85.186999999999998</v>
      </c>
      <c r="E6985" t="s">
        <v>6260</v>
      </c>
      <c r="F6985" t="s">
        <v>6263</v>
      </c>
      <c r="G6985" s="4">
        <v>4</v>
      </c>
      <c r="H6985" t="s">
        <v>6375</v>
      </c>
    </row>
    <row r="6986" spans="1:8" x14ac:dyDescent="0.35">
      <c r="A6986" t="s">
        <v>6256</v>
      </c>
      <c r="B6986" t="s">
        <v>6257</v>
      </c>
      <c r="C6986">
        <v>5</v>
      </c>
      <c r="D6986">
        <v>-78.304000000000002</v>
      </c>
      <c r="E6986" t="s">
        <v>6258</v>
      </c>
      <c r="F6986" t="s">
        <v>6270</v>
      </c>
      <c r="G6986" s="4">
        <v>1</v>
      </c>
      <c r="H6986" t="s">
        <v>6376</v>
      </c>
    </row>
    <row r="6987" spans="1:8" x14ac:dyDescent="0.35">
      <c r="A6987" t="s">
        <v>6256</v>
      </c>
      <c r="B6987" t="s">
        <v>6257</v>
      </c>
      <c r="C6987">
        <v>5</v>
      </c>
      <c r="D6987">
        <v>-77.968000000000004</v>
      </c>
      <c r="E6987" t="s">
        <v>6260</v>
      </c>
      <c r="F6987" t="s">
        <v>6266</v>
      </c>
      <c r="G6987" s="4">
        <v>1</v>
      </c>
      <c r="H6987" t="s">
        <v>6377</v>
      </c>
    </row>
    <row r="6988" spans="1:8" x14ac:dyDescent="0.35">
      <c r="A6988" t="s">
        <v>6256</v>
      </c>
      <c r="B6988" t="s">
        <v>6257</v>
      </c>
      <c r="C6988">
        <v>5</v>
      </c>
      <c r="D6988">
        <v>-73.992999999999995</v>
      </c>
      <c r="E6988" t="s">
        <v>6258</v>
      </c>
      <c r="F6988" t="s">
        <v>6270</v>
      </c>
      <c r="G6988" s="4">
        <v>1</v>
      </c>
      <c r="H6988" t="s">
        <v>6378</v>
      </c>
    </row>
    <row r="6989" spans="1:8" x14ac:dyDescent="0.35">
      <c r="A6989" t="s">
        <v>6256</v>
      </c>
      <c r="B6989" t="s">
        <v>6257</v>
      </c>
      <c r="C6989">
        <v>5</v>
      </c>
      <c r="D6989">
        <v>-71.087000000000003</v>
      </c>
      <c r="E6989" t="s">
        <v>6260</v>
      </c>
      <c r="F6989" s="2" t="s">
        <v>6261</v>
      </c>
      <c r="G6989" s="4">
        <v>2</v>
      </c>
      <c r="H6989" t="s">
        <v>6379</v>
      </c>
    </row>
    <row r="6990" spans="1:8" x14ac:dyDescent="0.35">
      <c r="A6990" t="s">
        <v>6256</v>
      </c>
      <c r="B6990" t="s">
        <v>6257</v>
      </c>
      <c r="C6990">
        <v>5</v>
      </c>
      <c r="D6990">
        <v>-64.521999999999906</v>
      </c>
      <c r="E6990" t="s">
        <v>6260</v>
      </c>
      <c r="F6990" t="s">
        <v>6266</v>
      </c>
      <c r="G6990" s="4">
        <v>1</v>
      </c>
      <c r="H6990" t="s">
        <v>6380</v>
      </c>
    </row>
    <row r="6991" spans="1:8" x14ac:dyDescent="0.35">
      <c r="A6991" t="s">
        <v>6256</v>
      </c>
      <c r="B6991" t="s">
        <v>6257</v>
      </c>
      <c r="C6991">
        <v>5</v>
      </c>
      <c r="D6991">
        <v>-64.09</v>
      </c>
      <c r="E6991" t="s">
        <v>6260</v>
      </c>
      <c r="F6991" t="s">
        <v>6268</v>
      </c>
      <c r="G6991" s="4">
        <v>3</v>
      </c>
      <c r="H6991" t="s">
        <v>6381</v>
      </c>
    </row>
    <row r="6992" spans="1:8" x14ac:dyDescent="0.35">
      <c r="A6992" t="s">
        <v>6256</v>
      </c>
      <c r="B6992" t="s">
        <v>6257</v>
      </c>
      <c r="C6992">
        <v>5</v>
      </c>
      <c r="D6992">
        <v>-60.516999999999904</v>
      </c>
      <c r="E6992" t="s">
        <v>6258</v>
      </c>
      <c r="F6992" t="s">
        <v>6282</v>
      </c>
      <c r="G6992" s="4">
        <v>2</v>
      </c>
      <c r="H6992" t="s">
        <v>6382</v>
      </c>
    </row>
    <row r="6993" spans="1:8" x14ac:dyDescent="0.35">
      <c r="A6993" t="s">
        <v>6256</v>
      </c>
      <c r="B6993" t="s">
        <v>6257</v>
      </c>
      <c r="C6993">
        <v>5</v>
      </c>
      <c r="D6993">
        <v>-54.784999999999997</v>
      </c>
      <c r="E6993" t="s">
        <v>6258</v>
      </c>
      <c r="F6993" t="s">
        <v>6259</v>
      </c>
      <c r="G6993" s="4">
        <v>3</v>
      </c>
      <c r="H6993" t="s">
        <v>6383</v>
      </c>
    </row>
    <row r="6994" spans="1:8" x14ac:dyDescent="0.35">
      <c r="A6994" t="s">
        <v>6256</v>
      </c>
      <c r="B6994" t="s">
        <v>6257</v>
      </c>
      <c r="C6994">
        <v>5</v>
      </c>
      <c r="D6994">
        <v>-50.865000000000002</v>
      </c>
      <c r="E6994" t="s">
        <v>6258</v>
      </c>
      <c r="F6994" t="s">
        <v>6287</v>
      </c>
      <c r="G6994" s="4">
        <v>4</v>
      </c>
      <c r="H6994" t="s">
        <v>6384</v>
      </c>
    </row>
    <row r="6995" spans="1:8" x14ac:dyDescent="0.35">
      <c r="A6995" t="s">
        <v>6256</v>
      </c>
      <c r="B6995" t="s">
        <v>6257</v>
      </c>
      <c r="C6995">
        <v>5</v>
      </c>
      <c r="D6995">
        <v>-47.615000000000002</v>
      </c>
      <c r="E6995" t="s">
        <v>6260</v>
      </c>
      <c r="F6995" s="2" t="s">
        <v>6261</v>
      </c>
      <c r="G6995" s="4">
        <v>2</v>
      </c>
      <c r="H6995" t="s">
        <v>6385</v>
      </c>
    </row>
    <row r="6996" spans="1:8" x14ac:dyDescent="0.35">
      <c r="A6996" t="s">
        <v>6256</v>
      </c>
      <c r="B6996" t="s">
        <v>6257</v>
      </c>
      <c r="C6996">
        <v>5</v>
      </c>
      <c r="D6996">
        <v>-45.284999999999997</v>
      </c>
      <c r="E6996" t="s">
        <v>6258</v>
      </c>
      <c r="F6996" t="s">
        <v>6270</v>
      </c>
      <c r="G6996" s="4">
        <v>1</v>
      </c>
      <c r="H6996" t="s">
        <v>6386</v>
      </c>
    </row>
    <row r="6997" spans="1:8" x14ac:dyDescent="0.35">
      <c r="A6997" t="s">
        <v>6256</v>
      </c>
      <c r="B6997" t="s">
        <v>6257</v>
      </c>
      <c r="C6997">
        <v>5</v>
      </c>
      <c r="D6997">
        <v>-34.775999999999897</v>
      </c>
      <c r="E6997" t="s">
        <v>6260</v>
      </c>
      <c r="F6997" t="s">
        <v>6268</v>
      </c>
      <c r="G6997" s="4">
        <v>3</v>
      </c>
      <c r="H6997" t="s">
        <v>6387</v>
      </c>
    </row>
    <row r="6998" spans="1:8" x14ac:dyDescent="0.35">
      <c r="A6998" t="s">
        <v>6256</v>
      </c>
      <c r="B6998" t="s">
        <v>6257</v>
      </c>
      <c r="C6998">
        <v>5</v>
      </c>
      <c r="D6998">
        <v>-29.393999999999998</v>
      </c>
      <c r="E6998" t="s">
        <v>6258</v>
      </c>
      <c r="F6998" t="s">
        <v>6259</v>
      </c>
      <c r="G6998" s="4">
        <v>3</v>
      </c>
      <c r="H6998" t="s">
        <v>1569</v>
      </c>
    </row>
    <row r="6999" spans="1:8" x14ac:dyDescent="0.35">
      <c r="A6999" t="s">
        <v>6256</v>
      </c>
      <c r="B6999" t="s">
        <v>6257</v>
      </c>
      <c r="C6999">
        <v>5</v>
      </c>
      <c r="D6999">
        <v>-28.373000000000001</v>
      </c>
      <c r="E6999" t="s">
        <v>6258</v>
      </c>
      <c r="F6999" t="s">
        <v>6270</v>
      </c>
      <c r="G6999" s="4">
        <v>1</v>
      </c>
      <c r="H6999" t="s">
        <v>6388</v>
      </c>
    </row>
    <row r="7000" spans="1:8" x14ac:dyDescent="0.35">
      <c r="A7000" t="s">
        <v>6256</v>
      </c>
      <c r="B7000" t="s">
        <v>6257</v>
      </c>
      <c r="C7000">
        <v>5</v>
      </c>
      <c r="D7000">
        <v>-27.761999999999901</v>
      </c>
      <c r="E7000" t="s">
        <v>6260</v>
      </c>
      <c r="F7000" t="s">
        <v>6266</v>
      </c>
      <c r="G7000" s="4">
        <v>1</v>
      </c>
      <c r="H7000" t="s">
        <v>3421</v>
      </c>
    </row>
    <row r="7001" spans="1:8" x14ac:dyDescent="0.35">
      <c r="A7001" t="s">
        <v>6256</v>
      </c>
      <c r="B7001" t="s">
        <v>6257</v>
      </c>
      <c r="C7001">
        <v>5</v>
      </c>
      <c r="D7001">
        <v>233.542</v>
      </c>
      <c r="E7001" t="s">
        <v>6260</v>
      </c>
      <c r="F7001" t="s">
        <v>6266</v>
      </c>
      <c r="G7001" s="4">
        <v>1</v>
      </c>
      <c r="H7001" t="s">
        <v>6389</v>
      </c>
    </row>
    <row r="7002" spans="1:8" x14ac:dyDescent="0.35">
      <c r="A7002" t="s">
        <v>6256</v>
      </c>
      <c r="B7002" t="s">
        <v>6257</v>
      </c>
      <c r="C7002">
        <v>5</v>
      </c>
      <c r="D7002">
        <v>238.96799999999999</v>
      </c>
      <c r="E7002" t="s">
        <v>6260</v>
      </c>
      <c r="F7002" s="2" t="s">
        <v>6261</v>
      </c>
      <c r="G7002" s="4">
        <v>2</v>
      </c>
      <c r="H7002" t="s">
        <v>6390</v>
      </c>
    </row>
    <row r="7003" spans="1:8" x14ac:dyDescent="0.35">
      <c r="A7003" t="s">
        <v>6256</v>
      </c>
      <c r="B7003" t="s">
        <v>6257</v>
      </c>
      <c r="C7003">
        <v>6</v>
      </c>
      <c r="D7003">
        <v>-378.71600000000001</v>
      </c>
      <c r="E7003" t="s">
        <v>6258</v>
      </c>
      <c r="F7003" t="s">
        <v>6282</v>
      </c>
      <c r="G7003" s="4">
        <v>2</v>
      </c>
      <c r="H7003" t="s">
        <v>6391</v>
      </c>
    </row>
    <row r="7004" spans="1:8" x14ac:dyDescent="0.35">
      <c r="A7004" t="s">
        <v>6256</v>
      </c>
      <c r="B7004" t="s">
        <v>6257</v>
      </c>
      <c r="C7004">
        <v>6</v>
      </c>
      <c r="D7004">
        <v>-377.721</v>
      </c>
      <c r="E7004" t="s">
        <v>6258</v>
      </c>
      <c r="F7004" t="s">
        <v>6259</v>
      </c>
      <c r="G7004" s="4">
        <v>3</v>
      </c>
      <c r="H7004" t="s">
        <v>6392</v>
      </c>
    </row>
    <row r="7005" spans="1:8" x14ac:dyDescent="0.35">
      <c r="A7005" t="s">
        <v>6256</v>
      </c>
      <c r="B7005" t="s">
        <v>6257</v>
      </c>
      <c r="C7005">
        <v>6</v>
      </c>
      <c r="D7005">
        <v>-376.88400000000001</v>
      </c>
      <c r="E7005" t="s">
        <v>6260</v>
      </c>
      <c r="F7005" t="s">
        <v>6263</v>
      </c>
      <c r="G7005" s="4">
        <v>4</v>
      </c>
      <c r="H7005" t="s">
        <v>6393</v>
      </c>
    </row>
    <row r="7006" spans="1:8" x14ac:dyDescent="0.35">
      <c r="A7006" t="s">
        <v>6256</v>
      </c>
      <c r="B7006" t="s">
        <v>6257</v>
      </c>
      <c r="C7006">
        <v>6</v>
      </c>
      <c r="D7006">
        <v>-373.113</v>
      </c>
      <c r="E7006" t="s">
        <v>6260</v>
      </c>
      <c r="F7006" s="2" t="s">
        <v>6261</v>
      </c>
      <c r="G7006" s="4">
        <v>2</v>
      </c>
      <c r="H7006" t="s">
        <v>6394</v>
      </c>
    </row>
    <row r="7007" spans="1:8" x14ac:dyDescent="0.35">
      <c r="A7007" t="s">
        <v>6256</v>
      </c>
      <c r="B7007" t="s">
        <v>6257</v>
      </c>
      <c r="C7007">
        <v>6</v>
      </c>
      <c r="D7007">
        <v>-373.02099999999899</v>
      </c>
      <c r="E7007" t="s">
        <v>6258</v>
      </c>
      <c r="F7007" t="s">
        <v>6259</v>
      </c>
      <c r="G7007" s="4">
        <v>3</v>
      </c>
      <c r="H7007" t="s">
        <v>6395</v>
      </c>
    </row>
    <row r="7008" spans="1:8" x14ac:dyDescent="0.35">
      <c r="A7008" t="s">
        <v>6256</v>
      </c>
      <c r="B7008" t="s">
        <v>6257</v>
      </c>
      <c r="C7008">
        <v>6</v>
      </c>
      <c r="D7008">
        <v>-366.17</v>
      </c>
      <c r="E7008" t="s">
        <v>6258</v>
      </c>
      <c r="F7008" t="s">
        <v>6287</v>
      </c>
      <c r="G7008" s="4">
        <v>4</v>
      </c>
      <c r="H7008" t="s">
        <v>6396</v>
      </c>
    </row>
    <row r="7009" spans="1:8" x14ac:dyDescent="0.35">
      <c r="A7009" t="s">
        <v>6256</v>
      </c>
      <c r="B7009" t="s">
        <v>6257</v>
      </c>
      <c r="C7009">
        <v>6</v>
      </c>
      <c r="D7009">
        <v>-362.13799999999998</v>
      </c>
      <c r="E7009" t="s">
        <v>6258</v>
      </c>
      <c r="F7009" t="s">
        <v>6270</v>
      </c>
      <c r="G7009" s="4">
        <v>1</v>
      </c>
      <c r="H7009" t="s">
        <v>6397</v>
      </c>
    </row>
    <row r="7010" spans="1:8" x14ac:dyDescent="0.35">
      <c r="A7010" t="s">
        <v>6256</v>
      </c>
      <c r="B7010" t="s">
        <v>6257</v>
      </c>
      <c r="C7010">
        <v>6</v>
      </c>
      <c r="D7010">
        <v>-358.14800000000002</v>
      </c>
      <c r="E7010" t="s">
        <v>6260</v>
      </c>
      <c r="F7010" s="2" t="s">
        <v>6261</v>
      </c>
      <c r="G7010" s="4">
        <v>2</v>
      </c>
      <c r="H7010" t="s">
        <v>6398</v>
      </c>
    </row>
    <row r="7011" spans="1:8" x14ac:dyDescent="0.35">
      <c r="A7011" t="s">
        <v>6256</v>
      </c>
      <c r="B7011" t="s">
        <v>6257</v>
      </c>
      <c r="C7011">
        <v>6</v>
      </c>
      <c r="D7011">
        <v>-355.46899999999999</v>
      </c>
      <c r="E7011" t="s">
        <v>6258</v>
      </c>
      <c r="F7011" t="s">
        <v>6259</v>
      </c>
      <c r="G7011" s="4">
        <v>3</v>
      </c>
      <c r="H7011" t="s">
        <v>6399</v>
      </c>
    </row>
    <row r="7012" spans="1:8" x14ac:dyDescent="0.35">
      <c r="A7012" t="s">
        <v>6256</v>
      </c>
      <c r="B7012" t="s">
        <v>6257</v>
      </c>
      <c r="C7012">
        <v>6</v>
      </c>
      <c r="D7012">
        <v>-352.74599999999998</v>
      </c>
      <c r="E7012" t="s">
        <v>6258</v>
      </c>
      <c r="F7012" t="s">
        <v>6287</v>
      </c>
      <c r="G7012" s="4">
        <v>4</v>
      </c>
      <c r="H7012" t="s">
        <v>830</v>
      </c>
    </row>
    <row r="7013" spans="1:8" x14ac:dyDescent="0.35">
      <c r="A7013" t="s">
        <v>6256</v>
      </c>
      <c r="B7013" t="s">
        <v>6257</v>
      </c>
      <c r="C7013">
        <v>6</v>
      </c>
      <c r="D7013">
        <v>-346.59300000000002</v>
      </c>
      <c r="E7013" t="s">
        <v>6258</v>
      </c>
      <c r="F7013" t="s">
        <v>6259</v>
      </c>
      <c r="G7013" s="4">
        <v>3</v>
      </c>
      <c r="H7013" t="s">
        <v>6400</v>
      </c>
    </row>
    <row r="7014" spans="1:8" x14ac:dyDescent="0.35">
      <c r="A7014" t="s">
        <v>6256</v>
      </c>
      <c r="B7014" t="s">
        <v>6257</v>
      </c>
      <c r="C7014">
        <v>6</v>
      </c>
      <c r="D7014">
        <v>-343.54</v>
      </c>
      <c r="E7014" t="s">
        <v>6260</v>
      </c>
      <c r="F7014" t="s">
        <v>6268</v>
      </c>
      <c r="G7014" s="4">
        <v>3</v>
      </c>
      <c r="H7014" t="s">
        <v>6401</v>
      </c>
    </row>
    <row r="7015" spans="1:8" x14ac:dyDescent="0.35">
      <c r="A7015" t="s">
        <v>6256</v>
      </c>
      <c r="B7015" t="s">
        <v>6257</v>
      </c>
      <c r="C7015">
        <v>6</v>
      </c>
      <c r="D7015">
        <v>-343.44199999999898</v>
      </c>
      <c r="E7015" t="s">
        <v>6258</v>
      </c>
      <c r="F7015" t="s">
        <v>6282</v>
      </c>
      <c r="G7015" s="4">
        <v>2</v>
      </c>
      <c r="H7015" t="s">
        <v>6402</v>
      </c>
    </row>
    <row r="7016" spans="1:8" x14ac:dyDescent="0.35">
      <c r="A7016" t="s">
        <v>6256</v>
      </c>
      <c r="B7016" t="s">
        <v>6257</v>
      </c>
      <c r="C7016">
        <v>6</v>
      </c>
      <c r="D7016">
        <v>-341.981999999999</v>
      </c>
      <c r="E7016" t="s">
        <v>6258</v>
      </c>
      <c r="F7016" t="s">
        <v>6270</v>
      </c>
      <c r="G7016" s="4">
        <v>1</v>
      </c>
      <c r="H7016" t="s">
        <v>6403</v>
      </c>
    </row>
    <row r="7017" spans="1:8" x14ac:dyDescent="0.35">
      <c r="A7017" t="s">
        <v>6256</v>
      </c>
      <c r="B7017" t="s">
        <v>6257</v>
      </c>
      <c r="C7017">
        <v>6</v>
      </c>
      <c r="D7017">
        <v>-336.40300000000002</v>
      </c>
      <c r="E7017" t="s">
        <v>6260</v>
      </c>
      <c r="F7017" t="s">
        <v>6266</v>
      </c>
      <c r="G7017" s="4">
        <v>1</v>
      </c>
      <c r="H7017" t="s">
        <v>6404</v>
      </c>
    </row>
    <row r="7018" spans="1:8" x14ac:dyDescent="0.35">
      <c r="A7018" t="s">
        <v>6256</v>
      </c>
      <c r="B7018" t="s">
        <v>6257</v>
      </c>
      <c r="C7018">
        <v>6</v>
      </c>
      <c r="D7018">
        <v>-328.58099999999899</v>
      </c>
      <c r="E7018" t="s">
        <v>6258</v>
      </c>
      <c r="F7018" t="s">
        <v>6259</v>
      </c>
      <c r="G7018" s="4">
        <v>3</v>
      </c>
      <c r="H7018" t="s">
        <v>6405</v>
      </c>
    </row>
    <row r="7019" spans="1:8" x14ac:dyDescent="0.35">
      <c r="A7019" t="s">
        <v>6256</v>
      </c>
      <c r="B7019" t="s">
        <v>6257</v>
      </c>
      <c r="C7019">
        <v>6</v>
      </c>
      <c r="D7019">
        <v>-323.125</v>
      </c>
      <c r="E7019" t="s">
        <v>6258</v>
      </c>
      <c r="F7019" t="s">
        <v>6259</v>
      </c>
      <c r="G7019" s="4">
        <v>3</v>
      </c>
      <c r="H7019" t="s">
        <v>6406</v>
      </c>
    </row>
    <row r="7020" spans="1:8" x14ac:dyDescent="0.35">
      <c r="A7020" t="s">
        <v>6256</v>
      </c>
      <c r="B7020" t="s">
        <v>6257</v>
      </c>
      <c r="C7020">
        <v>6</v>
      </c>
      <c r="D7020">
        <v>-321.351</v>
      </c>
      <c r="E7020" t="s">
        <v>6260</v>
      </c>
      <c r="F7020" s="2" t="s">
        <v>6261</v>
      </c>
      <c r="G7020" s="4">
        <v>2</v>
      </c>
      <c r="H7020" t="s">
        <v>6407</v>
      </c>
    </row>
    <row r="7021" spans="1:8" x14ac:dyDescent="0.35">
      <c r="A7021" t="s">
        <v>6256</v>
      </c>
      <c r="B7021" t="s">
        <v>6257</v>
      </c>
      <c r="C7021">
        <v>6</v>
      </c>
      <c r="D7021">
        <v>-311.68200000000002</v>
      </c>
      <c r="E7021" t="s">
        <v>6258</v>
      </c>
      <c r="F7021" t="s">
        <v>6282</v>
      </c>
      <c r="G7021" s="4">
        <v>2</v>
      </c>
      <c r="H7021" t="s">
        <v>6408</v>
      </c>
    </row>
    <row r="7022" spans="1:8" x14ac:dyDescent="0.35">
      <c r="A7022" t="s">
        <v>6256</v>
      </c>
      <c r="B7022" t="s">
        <v>6257</v>
      </c>
      <c r="C7022">
        <v>6</v>
      </c>
      <c r="D7022">
        <v>-309.81400000000002</v>
      </c>
      <c r="E7022" t="s">
        <v>6258</v>
      </c>
      <c r="F7022" t="s">
        <v>6270</v>
      </c>
      <c r="G7022" s="4">
        <v>1</v>
      </c>
      <c r="H7022" t="s">
        <v>6409</v>
      </c>
    </row>
    <row r="7023" spans="1:8" x14ac:dyDescent="0.35">
      <c r="A7023" t="s">
        <v>6256</v>
      </c>
      <c r="B7023" t="s">
        <v>6257</v>
      </c>
      <c r="C7023">
        <v>6</v>
      </c>
      <c r="D7023">
        <v>-308.07400000000001</v>
      </c>
      <c r="E7023" t="s">
        <v>6260</v>
      </c>
      <c r="F7023" t="s">
        <v>6263</v>
      </c>
      <c r="G7023" s="4">
        <v>4</v>
      </c>
      <c r="H7023" t="s">
        <v>6410</v>
      </c>
    </row>
    <row r="7024" spans="1:8" x14ac:dyDescent="0.35">
      <c r="A7024" t="s">
        <v>6256</v>
      </c>
      <c r="B7024" t="s">
        <v>6257</v>
      </c>
      <c r="C7024">
        <v>6</v>
      </c>
      <c r="D7024">
        <v>-306.94</v>
      </c>
      <c r="E7024" t="s">
        <v>6260</v>
      </c>
      <c r="F7024" t="s">
        <v>6268</v>
      </c>
      <c r="G7024" s="4">
        <v>3</v>
      </c>
      <c r="H7024" t="s">
        <v>6411</v>
      </c>
    </row>
    <row r="7025" spans="1:8" x14ac:dyDescent="0.35">
      <c r="A7025" t="s">
        <v>6256</v>
      </c>
      <c r="B7025" t="s">
        <v>6257</v>
      </c>
      <c r="C7025">
        <v>6</v>
      </c>
      <c r="D7025">
        <v>-302.14</v>
      </c>
      <c r="E7025" t="s">
        <v>6258</v>
      </c>
      <c r="F7025" t="s">
        <v>6259</v>
      </c>
      <c r="G7025" s="4">
        <v>3</v>
      </c>
      <c r="H7025" t="s">
        <v>6412</v>
      </c>
    </row>
    <row r="7026" spans="1:8" x14ac:dyDescent="0.35">
      <c r="A7026" t="s">
        <v>6256</v>
      </c>
      <c r="B7026" t="s">
        <v>6257</v>
      </c>
      <c r="C7026">
        <v>6</v>
      </c>
      <c r="D7026">
        <v>-301.81299999999999</v>
      </c>
      <c r="E7026" t="s">
        <v>6260</v>
      </c>
      <c r="F7026" t="s">
        <v>6266</v>
      </c>
      <c r="G7026" s="4">
        <v>1</v>
      </c>
      <c r="H7026" t="s">
        <v>1257</v>
      </c>
    </row>
    <row r="7027" spans="1:8" x14ac:dyDescent="0.35">
      <c r="A7027" t="s">
        <v>6256</v>
      </c>
      <c r="B7027" t="s">
        <v>6257</v>
      </c>
      <c r="C7027">
        <v>6</v>
      </c>
      <c r="D7027">
        <v>-295.65300000000002</v>
      </c>
      <c r="E7027" t="s">
        <v>6258</v>
      </c>
      <c r="F7027" t="s">
        <v>6270</v>
      </c>
      <c r="G7027" s="4">
        <v>1</v>
      </c>
      <c r="H7027" t="s">
        <v>6413</v>
      </c>
    </row>
    <row r="7028" spans="1:8" x14ac:dyDescent="0.35">
      <c r="A7028" t="s">
        <v>6256</v>
      </c>
      <c r="B7028" t="s">
        <v>6257</v>
      </c>
      <c r="C7028">
        <v>6</v>
      </c>
      <c r="D7028">
        <v>-293.92500000000001</v>
      </c>
      <c r="E7028" t="s">
        <v>6258</v>
      </c>
      <c r="F7028" t="s">
        <v>6259</v>
      </c>
      <c r="G7028" s="4">
        <v>3</v>
      </c>
      <c r="H7028" t="s">
        <v>6414</v>
      </c>
    </row>
    <row r="7029" spans="1:8" x14ac:dyDescent="0.35">
      <c r="A7029" t="s">
        <v>6256</v>
      </c>
      <c r="B7029" t="s">
        <v>6257</v>
      </c>
      <c r="C7029">
        <v>6</v>
      </c>
      <c r="D7029">
        <v>-286.65199999999999</v>
      </c>
      <c r="E7029" t="s">
        <v>6258</v>
      </c>
      <c r="F7029" t="s">
        <v>6259</v>
      </c>
      <c r="G7029" s="4">
        <v>3</v>
      </c>
      <c r="H7029" t="s">
        <v>6415</v>
      </c>
    </row>
    <row r="7030" spans="1:8" x14ac:dyDescent="0.35">
      <c r="A7030" t="s">
        <v>6256</v>
      </c>
      <c r="B7030" t="s">
        <v>6257</v>
      </c>
      <c r="C7030">
        <v>6</v>
      </c>
      <c r="D7030">
        <v>-283.04300000000001</v>
      </c>
      <c r="E7030" t="s">
        <v>6258</v>
      </c>
      <c r="F7030" t="s">
        <v>6259</v>
      </c>
      <c r="G7030" s="4">
        <v>3</v>
      </c>
      <c r="H7030" t="s">
        <v>6416</v>
      </c>
    </row>
    <row r="7031" spans="1:8" x14ac:dyDescent="0.35">
      <c r="A7031" t="s">
        <v>6256</v>
      </c>
      <c r="B7031" t="s">
        <v>6257</v>
      </c>
      <c r="C7031">
        <v>6</v>
      </c>
      <c r="D7031">
        <v>-272.82799999999997</v>
      </c>
      <c r="E7031" t="s">
        <v>6260</v>
      </c>
      <c r="F7031" t="s">
        <v>6268</v>
      </c>
      <c r="G7031" s="4">
        <v>3</v>
      </c>
      <c r="H7031" t="s">
        <v>6417</v>
      </c>
    </row>
    <row r="7032" spans="1:8" x14ac:dyDescent="0.35">
      <c r="A7032" t="s">
        <v>6256</v>
      </c>
      <c r="B7032" t="s">
        <v>6257</v>
      </c>
      <c r="C7032">
        <v>6</v>
      </c>
      <c r="D7032">
        <v>-265.74799999999999</v>
      </c>
      <c r="E7032" t="s">
        <v>6260</v>
      </c>
      <c r="F7032" t="s">
        <v>6263</v>
      </c>
      <c r="G7032" s="4">
        <v>4</v>
      </c>
      <c r="H7032" t="s">
        <v>6418</v>
      </c>
    </row>
    <row r="7033" spans="1:8" x14ac:dyDescent="0.35">
      <c r="A7033" t="s">
        <v>6256</v>
      </c>
      <c r="B7033" t="s">
        <v>6257</v>
      </c>
      <c r="C7033">
        <v>6</v>
      </c>
      <c r="D7033">
        <v>-265.51</v>
      </c>
      <c r="E7033" t="s">
        <v>6258</v>
      </c>
      <c r="F7033" t="s">
        <v>6270</v>
      </c>
      <c r="G7033" s="4">
        <v>1</v>
      </c>
      <c r="H7033" t="s">
        <v>6419</v>
      </c>
    </row>
    <row r="7034" spans="1:8" x14ac:dyDescent="0.35">
      <c r="A7034" t="s">
        <v>6256</v>
      </c>
      <c r="B7034" t="s">
        <v>6257</v>
      </c>
      <c r="C7034">
        <v>6</v>
      </c>
      <c r="D7034">
        <v>-255.65799999999999</v>
      </c>
      <c r="E7034" t="s">
        <v>6258</v>
      </c>
      <c r="F7034" t="s">
        <v>6270</v>
      </c>
      <c r="G7034" s="4">
        <v>1</v>
      </c>
      <c r="H7034" t="s">
        <v>6420</v>
      </c>
    </row>
    <row r="7035" spans="1:8" x14ac:dyDescent="0.35">
      <c r="A7035" t="s">
        <v>6256</v>
      </c>
      <c r="B7035" t="s">
        <v>6257</v>
      </c>
      <c r="C7035">
        <v>6</v>
      </c>
      <c r="D7035">
        <v>-253.761</v>
      </c>
      <c r="E7035" t="s">
        <v>6260</v>
      </c>
      <c r="F7035" s="2" t="s">
        <v>6261</v>
      </c>
      <c r="G7035" s="4">
        <v>2</v>
      </c>
      <c r="H7035" t="s">
        <v>6421</v>
      </c>
    </row>
    <row r="7036" spans="1:8" x14ac:dyDescent="0.35">
      <c r="A7036" t="s">
        <v>6256</v>
      </c>
      <c r="B7036" t="s">
        <v>6257</v>
      </c>
      <c r="C7036">
        <v>6</v>
      </c>
      <c r="D7036">
        <v>-246.572</v>
      </c>
      <c r="E7036" t="s">
        <v>6260</v>
      </c>
      <c r="F7036" t="s">
        <v>6266</v>
      </c>
      <c r="G7036" s="4">
        <v>1</v>
      </c>
      <c r="H7036" t="s">
        <v>6422</v>
      </c>
    </row>
    <row r="7037" spans="1:8" x14ac:dyDescent="0.35">
      <c r="A7037" t="s">
        <v>6256</v>
      </c>
      <c r="B7037" t="s">
        <v>6257</v>
      </c>
      <c r="C7037">
        <v>6</v>
      </c>
      <c r="D7037">
        <v>-242.07499999999999</v>
      </c>
      <c r="E7037" t="s">
        <v>6260</v>
      </c>
      <c r="F7037" s="2" t="s">
        <v>6261</v>
      </c>
      <c r="G7037" s="4">
        <v>2</v>
      </c>
      <c r="H7037" t="s">
        <v>6423</v>
      </c>
    </row>
    <row r="7038" spans="1:8" x14ac:dyDescent="0.35">
      <c r="A7038" t="s">
        <v>6256</v>
      </c>
      <c r="B7038" t="s">
        <v>6257</v>
      </c>
      <c r="C7038">
        <v>6</v>
      </c>
      <c r="D7038">
        <v>-237.46899999999999</v>
      </c>
      <c r="E7038" t="s">
        <v>6260</v>
      </c>
      <c r="F7038" t="s">
        <v>6263</v>
      </c>
      <c r="G7038" s="4">
        <v>4</v>
      </c>
      <c r="H7038" t="b">
        <v>1</v>
      </c>
    </row>
    <row r="7039" spans="1:8" x14ac:dyDescent="0.35">
      <c r="A7039" t="s">
        <v>6256</v>
      </c>
      <c r="B7039" t="s">
        <v>6257</v>
      </c>
      <c r="C7039">
        <v>6</v>
      </c>
      <c r="D7039">
        <v>-228.54</v>
      </c>
      <c r="E7039" t="s">
        <v>6258</v>
      </c>
      <c r="F7039" t="s">
        <v>6282</v>
      </c>
      <c r="G7039" s="4">
        <v>2</v>
      </c>
      <c r="H7039" t="s">
        <v>6424</v>
      </c>
    </row>
    <row r="7040" spans="1:8" x14ac:dyDescent="0.35">
      <c r="A7040" t="s">
        <v>6256</v>
      </c>
      <c r="B7040" t="s">
        <v>6257</v>
      </c>
      <c r="C7040">
        <v>6</v>
      </c>
      <c r="D7040">
        <v>-226.80500000000001</v>
      </c>
      <c r="E7040" t="s">
        <v>6258</v>
      </c>
      <c r="F7040" t="s">
        <v>6259</v>
      </c>
      <c r="G7040" s="4">
        <v>3</v>
      </c>
      <c r="H7040" t="s">
        <v>6425</v>
      </c>
    </row>
    <row r="7041" spans="1:8" x14ac:dyDescent="0.35">
      <c r="A7041" t="s">
        <v>6256</v>
      </c>
      <c r="B7041" t="s">
        <v>6257</v>
      </c>
      <c r="C7041">
        <v>6</v>
      </c>
      <c r="D7041">
        <v>-218.33099999999999</v>
      </c>
      <c r="E7041" t="s">
        <v>6260</v>
      </c>
      <c r="F7041" t="s">
        <v>6266</v>
      </c>
      <c r="G7041" s="4">
        <v>1</v>
      </c>
      <c r="H7041" t="s">
        <v>6426</v>
      </c>
    </row>
    <row r="7042" spans="1:8" x14ac:dyDescent="0.35">
      <c r="A7042" t="s">
        <v>6256</v>
      </c>
      <c r="B7042" t="s">
        <v>6257</v>
      </c>
      <c r="C7042">
        <v>6</v>
      </c>
      <c r="D7042">
        <v>-204.745</v>
      </c>
      <c r="E7042" t="s">
        <v>6258</v>
      </c>
      <c r="F7042" t="s">
        <v>6259</v>
      </c>
      <c r="G7042" s="4">
        <v>3</v>
      </c>
      <c r="H7042" t="s">
        <v>6427</v>
      </c>
    </row>
    <row r="7043" spans="1:8" x14ac:dyDescent="0.35">
      <c r="A7043" t="s">
        <v>6256</v>
      </c>
      <c r="B7043" t="s">
        <v>6257</v>
      </c>
      <c r="C7043">
        <v>6</v>
      </c>
      <c r="D7043">
        <v>-197.10499999999999</v>
      </c>
      <c r="E7043" t="s">
        <v>6258</v>
      </c>
      <c r="F7043" t="s">
        <v>6259</v>
      </c>
      <c r="G7043" s="4">
        <v>3</v>
      </c>
      <c r="H7043" t="s">
        <v>6428</v>
      </c>
    </row>
    <row r="7044" spans="1:8" x14ac:dyDescent="0.35">
      <c r="A7044" t="s">
        <v>6256</v>
      </c>
      <c r="B7044" t="s">
        <v>6257</v>
      </c>
      <c r="C7044">
        <v>6</v>
      </c>
      <c r="D7044">
        <v>-193.40099999999899</v>
      </c>
      <c r="E7044" t="s">
        <v>6260</v>
      </c>
      <c r="F7044" s="2" t="s">
        <v>6261</v>
      </c>
      <c r="G7044" s="4">
        <v>2</v>
      </c>
      <c r="H7044" t="s">
        <v>6429</v>
      </c>
    </row>
    <row r="7045" spans="1:8" x14ac:dyDescent="0.35">
      <c r="A7045" t="s">
        <v>6256</v>
      </c>
      <c r="B7045" t="s">
        <v>6257</v>
      </c>
      <c r="C7045">
        <v>6</v>
      </c>
      <c r="D7045">
        <v>-190.87799999999999</v>
      </c>
      <c r="E7045" t="s">
        <v>6258</v>
      </c>
      <c r="F7045" t="s">
        <v>6270</v>
      </c>
      <c r="G7045" s="4">
        <v>1</v>
      </c>
      <c r="H7045" t="s">
        <v>6430</v>
      </c>
    </row>
    <row r="7046" spans="1:8" x14ac:dyDescent="0.35">
      <c r="A7046" t="s">
        <v>6256</v>
      </c>
      <c r="B7046" t="s">
        <v>6257</v>
      </c>
      <c r="C7046">
        <v>6</v>
      </c>
      <c r="D7046">
        <v>-181.33799999999999</v>
      </c>
      <c r="E7046" t="s">
        <v>6258</v>
      </c>
      <c r="F7046" t="s">
        <v>6259</v>
      </c>
      <c r="G7046" s="4">
        <v>3</v>
      </c>
      <c r="H7046" t="s">
        <v>6431</v>
      </c>
    </row>
    <row r="7047" spans="1:8" x14ac:dyDescent="0.35">
      <c r="A7047" t="s">
        <v>6256</v>
      </c>
      <c r="B7047" t="s">
        <v>6257</v>
      </c>
      <c r="C7047">
        <v>6</v>
      </c>
      <c r="D7047">
        <v>-173.11500000000001</v>
      </c>
      <c r="E7047" t="s">
        <v>6258</v>
      </c>
      <c r="F7047" t="s">
        <v>6282</v>
      </c>
      <c r="G7047" s="4">
        <v>2</v>
      </c>
      <c r="H7047" t="s">
        <v>6432</v>
      </c>
    </row>
    <row r="7048" spans="1:8" x14ac:dyDescent="0.35">
      <c r="A7048" t="s">
        <v>6256</v>
      </c>
      <c r="B7048" t="s">
        <v>6257</v>
      </c>
      <c r="C7048">
        <v>6</v>
      </c>
      <c r="D7048">
        <v>-172.28599999999901</v>
      </c>
      <c r="E7048" t="s">
        <v>6258</v>
      </c>
      <c r="F7048" t="s">
        <v>6270</v>
      </c>
      <c r="G7048" s="4">
        <v>1</v>
      </c>
      <c r="H7048" t="s">
        <v>6433</v>
      </c>
    </row>
    <row r="7049" spans="1:8" x14ac:dyDescent="0.35">
      <c r="A7049" t="s">
        <v>6256</v>
      </c>
      <c r="B7049" t="s">
        <v>6257</v>
      </c>
      <c r="C7049">
        <v>6</v>
      </c>
      <c r="D7049">
        <v>-166.39</v>
      </c>
      <c r="E7049" t="s">
        <v>6258</v>
      </c>
      <c r="F7049" t="s">
        <v>6259</v>
      </c>
      <c r="G7049" s="4">
        <v>3</v>
      </c>
      <c r="H7049" t="s">
        <v>6434</v>
      </c>
    </row>
    <row r="7050" spans="1:8" x14ac:dyDescent="0.35">
      <c r="A7050" t="s">
        <v>6256</v>
      </c>
      <c r="B7050" t="s">
        <v>6257</v>
      </c>
      <c r="C7050">
        <v>6</v>
      </c>
      <c r="D7050">
        <v>-160.16299999999899</v>
      </c>
      <c r="E7050" t="s">
        <v>6260</v>
      </c>
      <c r="F7050" t="s">
        <v>6266</v>
      </c>
      <c r="G7050" s="4">
        <v>1</v>
      </c>
      <c r="H7050" t="s">
        <v>6435</v>
      </c>
    </row>
    <row r="7051" spans="1:8" x14ac:dyDescent="0.35">
      <c r="A7051" t="s">
        <v>6256</v>
      </c>
      <c r="B7051" t="s">
        <v>6257</v>
      </c>
      <c r="C7051">
        <v>6</v>
      </c>
      <c r="D7051">
        <v>-155.886</v>
      </c>
      <c r="E7051" t="s">
        <v>6260</v>
      </c>
      <c r="F7051" t="s">
        <v>6263</v>
      </c>
      <c r="G7051" s="4">
        <v>4</v>
      </c>
      <c r="H7051" t="s">
        <v>6436</v>
      </c>
    </row>
    <row r="7052" spans="1:8" x14ac:dyDescent="0.35">
      <c r="A7052" t="s">
        <v>6256</v>
      </c>
      <c r="B7052" t="s">
        <v>6257</v>
      </c>
      <c r="C7052">
        <v>6</v>
      </c>
      <c r="D7052">
        <v>-151.66800000000001</v>
      </c>
      <c r="E7052" t="s">
        <v>6258</v>
      </c>
      <c r="F7052" t="s">
        <v>6270</v>
      </c>
      <c r="G7052" s="4">
        <v>1</v>
      </c>
      <c r="H7052" t="s">
        <v>6437</v>
      </c>
    </row>
    <row r="7053" spans="1:8" x14ac:dyDescent="0.35">
      <c r="A7053" t="s">
        <v>6256</v>
      </c>
      <c r="B7053" t="s">
        <v>6257</v>
      </c>
      <c r="C7053">
        <v>6</v>
      </c>
      <c r="D7053">
        <v>-144.04399999999899</v>
      </c>
      <c r="E7053" t="s">
        <v>6260</v>
      </c>
      <c r="F7053" t="s">
        <v>6268</v>
      </c>
      <c r="G7053" s="4">
        <v>3</v>
      </c>
      <c r="H7053" t="s">
        <v>6438</v>
      </c>
    </row>
    <row r="7054" spans="1:8" x14ac:dyDescent="0.35">
      <c r="A7054" t="s">
        <v>6256</v>
      </c>
      <c r="B7054" t="s">
        <v>6257</v>
      </c>
      <c r="C7054">
        <v>6</v>
      </c>
      <c r="D7054">
        <v>-141.45599999999999</v>
      </c>
      <c r="E7054" t="s">
        <v>6258</v>
      </c>
      <c r="F7054" t="s">
        <v>6259</v>
      </c>
      <c r="G7054" s="4">
        <v>3</v>
      </c>
      <c r="H7054" t="s">
        <v>6439</v>
      </c>
    </row>
    <row r="7055" spans="1:8" x14ac:dyDescent="0.35">
      <c r="A7055" t="s">
        <v>6256</v>
      </c>
      <c r="B7055" t="s">
        <v>6257</v>
      </c>
      <c r="C7055">
        <v>6</v>
      </c>
      <c r="D7055">
        <v>-141.09899999999999</v>
      </c>
      <c r="E7055" t="s">
        <v>6260</v>
      </c>
      <c r="F7055" t="s">
        <v>6266</v>
      </c>
      <c r="G7055" s="4">
        <v>1</v>
      </c>
      <c r="H7055" t="s">
        <v>6440</v>
      </c>
    </row>
    <row r="7056" spans="1:8" x14ac:dyDescent="0.35">
      <c r="A7056" t="s">
        <v>6256</v>
      </c>
      <c r="B7056" t="s">
        <v>6257</v>
      </c>
      <c r="C7056">
        <v>6</v>
      </c>
      <c r="D7056">
        <v>-136.09299999999999</v>
      </c>
      <c r="E7056" t="s">
        <v>6258</v>
      </c>
      <c r="F7056" t="s">
        <v>6259</v>
      </c>
      <c r="G7056" s="4">
        <v>3</v>
      </c>
      <c r="H7056" t="s">
        <v>6441</v>
      </c>
    </row>
    <row r="7057" spans="1:8" x14ac:dyDescent="0.35">
      <c r="A7057" t="s">
        <v>6256</v>
      </c>
      <c r="B7057" t="s">
        <v>6257</v>
      </c>
      <c r="C7057">
        <v>6</v>
      </c>
      <c r="D7057">
        <v>-131.559</v>
      </c>
      <c r="E7057" t="s">
        <v>6258</v>
      </c>
      <c r="F7057" t="s">
        <v>6270</v>
      </c>
      <c r="G7057" s="4">
        <v>1</v>
      </c>
      <c r="H7057" t="s">
        <v>415</v>
      </c>
    </row>
    <row r="7058" spans="1:8" x14ac:dyDescent="0.35">
      <c r="A7058" t="s">
        <v>6256</v>
      </c>
      <c r="B7058" t="s">
        <v>6257</v>
      </c>
      <c r="C7058">
        <v>6</v>
      </c>
      <c r="D7058">
        <v>-125.816</v>
      </c>
      <c r="E7058" t="s">
        <v>6260</v>
      </c>
      <c r="F7058" t="s">
        <v>6263</v>
      </c>
      <c r="G7058" s="4">
        <v>4</v>
      </c>
      <c r="H7058" t="s">
        <v>6442</v>
      </c>
    </row>
    <row r="7059" spans="1:8" x14ac:dyDescent="0.35">
      <c r="A7059" t="s">
        <v>6256</v>
      </c>
      <c r="B7059" t="s">
        <v>6257</v>
      </c>
      <c r="C7059">
        <v>6</v>
      </c>
      <c r="D7059">
        <v>-120.684</v>
      </c>
      <c r="E7059" t="s">
        <v>6258</v>
      </c>
      <c r="F7059" t="s">
        <v>6270</v>
      </c>
      <c r="G7059" s="4">
        <v>1</v>
      </c>
      <c r="H7059" t="s">
        <v>6443</v>
      </c>
    </row>
    <row r="7060" spans="1:8" x14ac:dyDescent="0.35">
      <c r="A7060" t="s">
        <v>6256</v>
      </c>
      <c r="B7060" t="s">
        <v>6257</v>
      </c>
      <c r="C7060">
        <v>6</v>
      </c>
      <c r="D7060">
        <v>-117.473</v>
      </c>
      <c r="E7060" t="s">
        <v>6260</v>
      </c>
      <c r="F7060" s="2" t="s">
        <v>6261</v>
      </c>
      <c r="G7060" s="4">
        <v>2</v>
      </c>
      <c r="H7060" t="s">
        <v>6444</v>
      </c>
    </row>
    <row r="7061" spans="1:8" x14ac:dyDescent="0.35">
      <c r="A7061" t="s">
        <v>6256</v>
      </c>
      <c r="B7061" t="s">
        <v>6257</v>
      </c>
      <c r="C7061">
        <v>6</v>
      </c>
      <c r="D7061">
        <v>-116.956</v>
      </c>
      <c r="E7061" t="s">
        <v>6258</v>
      </c>
      <c r="F7061" t="s">
        <v>6287</v>
      </c>
      <c r="G7061" s="4">
        <v>4</v>
      </c>
      <c r="H7061" t="s">
        <v>55</v>
      </c>
    </row>
    <row r="7062" spans="1:8" x14ac:dyDescent="0.35">
      <c r="A7062" t="s">
        <v>6256</v>
      </c>
      <c r="B7062" t="s">
        <v>6257</v>
      </c>
      <c r="C7062">
        <v>6</v>
      </c>
      <c r="D7062">
        <v>-113.262999999999</v>
      </c>
      <c r="E7062" t="s">
        <v>6258</v>
      </c>
      <c r="F7062" t="s">
        <v>6270</v>
      </c>
      <c r="G7062" s="4">
        <v>1</v>
      </c>
      <c r="H7062" t="s">
        <v>6445</v>
      </c>
    </row>
    <row r="7063" spans="1:8" x14ac:dyDescent="0.35">
      <c r="A7063" t="s">
        <v>6256</v>
      </c>
      <c r="B7063" t="s">
        <v>6257</v>
      </c>
      <c r="C7063">
        <v>6</v>
      </c>
      <c r="D7063">
        <v>-109.959</v>
      </c>
      <c r="E7063" t="s">
        <v>6260</v>
      </c>
      <c r="F7063" t="s">
        <v>6268</v>
      </c>
      <c r="G7063" s="4">
        <v>3</v>
      </c>
      <c r="H7063" t="s">
        <v>6446</v>
      </c>
    </row>
    <row r="7064" spans="1:8" x14ac:dyDescent="0.35">
      <c r="A7064" t="s">
        <v>6256</v>
      </c>
      <c r="B7064" t="s">
        <v>6257</v>
      </c>
      <c r="C7064">
        <v>6</v>
      </c>
      <c r="D7064">
        <v>-105.616</v>
      </c>
      <c r="E7064" t="s">
        <v>6260</v>
      </c>
      <c r="F7064" s="2" t="s">
        <v>6261</v>
      </c>
      <c r="G7064" s="4">
        <v>2</v>
      </c>
      <c r="H7064" t="s">
        <v>6447</v>
      </c>
    </row>
    <row r="7065" spans="1:8" x14ac:dyDescent="0.35">
      <c r="A7065" t="s">
        <v>6256</v>
      </c>
      <c r="B7065" t="s">
        <v>6257</v>
      </c>
      <c r="C7065">
        <v>6</v>
      </c>
      <c r="D7065">
        <v>-100.95099999999999</v>
      </c>
      <c r="E7065" t="s">
        <v>6260</v>
      </c>
      <c r="F7065" t="s">
        <v>6266</v>
      </c>
      <c r="G7065" s="4">
        <v>1</v>
      </c>
      <c r="H7065" t="s">
        <v>6448</v>
      </c>
    </row>
    <row r="7066" spans="1:8" x14ac:dyDescent="0.35">
      <c r="A7066" t="s">
        <v>6256</v>
      </c>
      <c r="B7066" t="s">
        <v>6257</v>
      </c>
      <c r="C7066">
        <v>6</v>
      </c>
      <c r="D7066">
        <v>-94.192999999999998</v>
      </c>
      <c r="E7066" t="s">
        <v>6260</v>
      </c>
      <c r="F7066" t="s">
        <v>6266</v>
      </c>
      <c r="G7066" s="4">
        <v>1</v>
      </c>
      <c r="H7066" t="s">
        <v>6449</v>
      </c>
    </row>
    <row r="7067" spans="1:8" x14ac:dyDescent="0.35">
      <c r="A7067" t="s">
        <v>6256</v>
      </c>
      <c r="B7067" t="s">
        <v>6257</v>
      </c>
      <c r="C7067">
        <v>6</v>
      </c>
      <c r="D7067">
        <v>-91.314999999999998</v>
      </c>
      <c r="E7067" t="s">
        <v>6260</v>
      </c>
      <c r="F7067" s="2" t="s">
        <v>6261</v>
      </c>
      <c r="G7067" s="4">
        <v>2</v>
      </c>
      <c r="H7067" t="s">
        <v>6450</v>
      </c>
    </row>
    <row r="7068" spans="1:8" x14ac:dyDescent="0.35">
      <c r="A7068" t="s">
        <v>6256</v>
      </c>
      <c r="B7068" t="s">
        <v>6257</v>
      </c>
      <c r="C7068">
        <v>6</v>
      </c>
      <c r="D7068">
        <v>-82.422999999999902</v>
      </c>
      <c r="E7068" t="s">
        <v>6258</v>
      </c>
      <c r="F7068" t="s">
        <v>6282</v>
      </c>
      <c r="G7068" s="4">
        <v>2</v>
      </c>
      <c r="H7068" t="s">
        <v>6451</v>
      </c>
    </row>
    <row r="7069" spans="1:8" x14ac:dyDescent="0.35">
      <c r="A7069" t="s">
        <v>6256</v>
      </c>
      <c r="B7069" t="s">
        <v>6257</v>
      </c>
      <c r="C7069">
        <v>6</v>
      </c>
      <c r="D7069">
        <v>-72.576999999999998</v>
      </c>
      <c r="E7069" t="s">
        <v>6258</v>
      </c>
      <c r="F7069" t="s">
        <v>6282</v>
      </c>
      <c r="G7069" s="4">
        <v>2</v>
      </c>
      <c r="H7069" t="s">
        <v>6452</v>
      </c>
    </row>
    <row r="7070" spans="1:8" x14ac:dyDescent="0.35">
      <c r="A7070" t="s">
        <v>6256</v>
      </c>
      <c r="B7070" t="s">
        <v>6257</v>
      </c>
      <c r="C7070">
        <v>6</v>
      </c>
      <c r="D7070">
        <v>-68.760999999999996</v>
      </c>
      <c r="E7070" t="s">
        <v>6260</v>
      </c>
      <c r="F7070" s="2" t="s">
        <v>6261</v>
      </c>
      <c r="G7070" s="4">
        <v>2</v>
      </c>
      <c r="H7070" t="s">
        <v>6453</v>
      </c>
    </row>
    <row r="7071" spans="1:8" x14ac:dyDescent="0.35">
      <c r="A7071" t="s">
        <v>6256</v>
      </c>
      <c r="B7071" t="s">
        <v>6257</v>
      </c>
      <c r="C7071">
        <v>6</v>
      </c>
      <c r="D7071">
        <v>-67.263999999999996</v>
      </c>
      <c r="E7071" t="s">
        <v>6258</v>
      </c>
      <c r="F7071" t="s">
        <v>6282</v>
      </c>
      <c r="G7071" s="4">
        <v>2</v>
      </c>
      <c r="H7071" t="s">
        <v>6454</v>
      </c>
    </row>
    <row r="7072" spans="1:8" x14ac:dyDescent="0.35">
      <c r="A7072" t="s">
        <v>6256</v>
      </c>
      <c r="B7072" t="s">
        <v>6257</v>
      </c>
      <c r="C7072">
        <v>6</v>
      </c>
      <c r="D7072">
        <v>-63.478999999999999</v>
      </c>
      <c r="E7072" t="s">
        <v>6258</v>
      </c>
      <c r="F7072" t="s">
        <v>6259</v>
      </c>
      <c r="G7072" s="4">
        <v>3</v>
      </c>
      <c r="H7072" t="s">
        <v>310</v>
      </c>
    </row>
    <row r="7073" spans="1:8" x14ac:dyDescent="0.35">
      <c r="A7073" t="s">
        <v>6256</v>
      </c>
      <c r="B7073" t="s">
        <v>6257</v>
      </c>
      <c r="C7073">
        <v>6</v>
      </c>
      <c r="D7073">
        <v>-57.427999999999997</v>
      </c>
      <c r="E7073" t="s">
        <v>6260</v>
      </c>
      <c r="F7073" s="2" t="s">
        <v>6261</v>
      </c>
      <c r="G7073" s="4">
        <v>2</v>
      </c>
      <c r="H7073" t="s">
        <v>6455</v>
      </c>
    </row>
    <row r="7074" spans="1:8" x14ac:dyDescent="0.35">
      <c r="A7074" t="s">
        <v>6256</v>
      </c>
      <c r="B7074" t="s">
        <v>6257</v>
      </c>
      <c r="C7074">
        <v>6</v>
      </c>
      <c r="D7074">
        <v>-56.648000000000003</v>
      </c>
      <c r="E7074" t="s">
        <v>6260</v>
      </c>
      <c r="F7074" t="s">
        <v>6266</v>
      </c>
      <c r="G7074" s="4">
        <v>1</v>
      </c>
      <c r="H7074" t="s">
        <v>6456</v>
      </c>
    </row>
    <row r="7075" spans="1:8" x14ac:dyDescent="0.35">
      <c r="A7075" t="s">
        <v>6256</v>
      </c>
      <c r="B7075" t="s">
        <v>6257</v>
      </c>
      <c r="C7075">
        <v>6</v>
      </c>
      <c r="D7075">
        <v>-56.57</v>
      </c>
      <c r="E7075" t="s">
        <v>6258</v>
      </c>
      <c r="F7075" t="s">
        <v>6270</v>
      </c>
      <c r="G7075" s="4">
        <v>1</v>
      </c>
      <c r="H7075" t="s">
        <v>6457</v>
      </c>
    </row>
    <row r="7076" spans="1:8" x14ac:dyDescent="0.35">
      <c r="A7076" t="s">
        <v>6256</v>
      </c>
      <c r="B7076" t="s">
        <v>6257</v>
      </c>
      <c r="C7076">
        <v>6</v>
      </c>
      <c r="D7076">
        <v>-51.766999999999904</v>
      </c>
      <c r="E7076" t="s">
        <v>6260</v>
      </c>
      <c r="F7076" t="s">
        <v>6268</v>
      </c>
      <c r="G7076" s="4">
        <v>3</v>
      </c>
      <c r="H7076" t="s">
        <v>6458</v>
      </c>
    </row>
    <row r="7077" spans="1:8" x14ac:dyDescent="0.35">
      <c r="A7077" t="s">
        <v>6256</v>
      </c>
      <c r="B7077" t="s">
        <v>6257</v>
      </c>
      <c r="C7077">
        <v>6</v>
      </c>
      <c r="D7077">
        <v>-51.216999999999999</v>
      </c>
      <c r="E7077" t="s">
        <v>6258</v>
      </c>
      <c r="F7077" t="s">
        <v>6259</v>
      </c>
      <c r="G7077" s="4">
        <v>3</v>
      </c>
      <c r="H7077" t="s">
        <v>6459</v>
      </c>
    </row>
    <row r="7078" spans="1:8" x14ac:dyDescent="0.35">
      <c r="A7078" t="s">
        <v>6256</v>
      </c>
      <c r="B7078" t="s">
        <v>6257</v>
      </c>
      <c r="C7078">
        <v>6</v>
      </c>
      <c r="D7078">
        <v>-44.957000000000001</v>
      </c>
      <c r="E7078" t="s">
        <v>6258</v>
      </c>
      <c r="F7078" t="s">
        <v>6270</v>
      </c>
      <c r="G7078" s="4">
        <v>1</v>
      </c>
      <c r="H7078" t="s">
        <v>2682</v>
      </c>
    </row>
    <row r="7079" spans="1:8" x14ac:dyDescent="0.35">
      <c r="A7079" t="s">
        <v>6256</v>
      </c>
      <c r="B7079" t="s">
        <v>6257</v>
      </c>
      <c r="C7079">
        <v>6</v>
      </c>
      <c r="D7079">
        <v>-44.018999999999998</v>
      </c>
      <c r="E7079" t="s">
        <v>6260</v>
      </c>
      <c r="F7079" s="2" t="s">
        <v>6261</v>
      </c>
      <c r="G7079" s="4">
        <v>2</v>
      </c>
      <c r="H7079" t="s">
        <v>6460</v>
      </c>
    </row>
    <row r="7080" spans="1:8" x14ac:dyDescent="0.35">
      <c r="A7080" t="s">
        <v>6256</v>
      </c>
      <c r="B7080" t="s">
        <v>6257</v>
      </c>
      <c r="C7080">
        <v>6</v>
      </c>
      <c r="D7080">
        <v>-39.173000000000002</v>
      </c>
      <c r="E7080" t="s">
        <v>6258</v>
      </c>
      <c r="F7080" t="s">
        <v>6259</v>
      </c>
      <c r="G7080" s="4">
        <v>3</v>
      </c>
      <c r="H7080" t="s">
        <v>6461</v>
      </c>
    </row>
    <row r="7081" spans="1:8" x14ac:dyDescent="0.35">
      <c r="A7081" t="s">
        <v>6256</v>
      </c>
      <c r="B7081" t="s">
        <v>6257</v>
      </c>
      <c r="C7081">
        <v>6</v>
      </c>
      <c r="D7081">
        <v>-37.149000000000001</v>
      </c>
      <c r="E7081" t="s">
        <v>6260</v>
      </c>
      <c r="F7081" t="s">
        <v>6268</v>
      </c>
      <c r="G7081" s="4">
        <v>3</v>
      </c>
      <c r="H7081" t="s">
        <v>2970</v>
      </c>
    </row>
    <row r="7082" spans="1:8" x14ac:dyDescent="0.35">
      <c r="A7082" t="s">
        <v>6256</v>
      </c>
      <c r="B7082" t="s">
        <v>6257</v>
      </c>
      <c r="C7082">
        <v>6</v>
      </c>
      <c r="D7082">
        <v>-31.739000000000001</v>
      </c>
      <c r="E7082" t="s">
        <v>6258</v>
      </c>
      <c r="F7082" t="s">
        <v>6259</v>
      </c>
      <c r="G7082" s="4">
        <v>3</v>
      </c>
      <c r="H7082" t="s">
        <v>6462</v>
      </c>
    </row>
    <row r="7083" spans="1:8" x14ac:dyDescent="0.35">
      <c r="A7083" t="s">
        <v>6256</v>
      </c>
      <c r="B7083" t="s">
        <v>6257</v>
      </c>
      <c r="C7083">
        <v>6</v>
      </c>
      <c r="D7083">
        <v>-28.837</v>
      </c>
      <c r="E7083" t="s">
        <v>6258</v>
      </c>
      <c r="F7083" t="s">
        <v>6259</v>
      </c>
      <c r="G7083" s="4">
        <v>3</v>
      </c>
      <c r="H7083" t="s">
        <v>873</v>
      </c>
    </row>
    <row r="7084" spans="1:8" x14ac:dyDescent="0.35">
      <c r="A7084" t="s">
        <v>6256</v>
      </c>
      <c r="B7084" t="s">
        <v>6257</v>
      </c>
      <c r="C7084">
        <v>6</v>
      </c>
      <c r="D7084">
        <v>-28.796999999999901</v>
      </c>
      <c r="E7084" t="s">
        <v>6258</v>
      </c>
      <c r="F7084" t="s">
        <v>6270</v>
      </c>
      <c r="G7084" s="4">
        <v>1</v>
      </c>
      <c r="H7084" t="s">
        <v>873</v>
      </c>
    </row>
    <row r="7085" spans="1:8" x14ac:dyDescent="0.35">
      <c r="A7085" t="s">
        <v>6256</v>
      </c>
      <c r="B7085" t="s">
        <v>6257</v>
      </c>
      <c r="C7085">
        <v>6</v>
      </c>
      <c r="D7085">
        <v>-26.991999999999901</v>
      </c>
      <c r="E7085" t="s">
        <v>6260</v>
      </c>
      <c r="F7085" t="s">
        <v>6266</v>
      </c>
      <c r="G7085" s="4">
        <v>1</v>
      </c>
      <c r="H7085" t="s">
        <v>6463</v>
      </c>
    </row>
    <row r="7086" spans="1:8" x14ac:dyDescent="0.35">
      <c r="A7086" t="s">
        <v>6256</v>
      </c>
      <c r="B7086" t="s">
        <v>6257</v>
      </c>
      <c r="C7086">
        <v>6</v>
      </c>
      <c r="D7086">
        <v>188.351</v>
      </c>
      <c r="E7086" t="s">
        <v>6260</v>
      </c>
      <c r="F7086" s="2" t="s">
        <v>6261</v>
      </c>
      <c r="G7086" s="4">
        <v>2</v>
      </c>
      <c r="H7086" t="s">
        <v>6464</v>
      </c>
    </row>
    <row r="7087" spans="1:8" x14ac:dyDescent="0.35">
      <c r="A7087" t="s">
        <v>6256</v>
      </c>
      <c r="B7087" t="s">
        <v>6257</v>
      </c>
      <c r="C7087">
        <v>6</v>
      </c>
      <c r="D7087">
        <v>195.46099999999899</v>
      </c>
      <c r="E7087" t="s">
        <v>6260</v>
      </c>
      <c r="F7087" t="s">
        <v>6266</v>
      </c>
      <c r="G7087" s="4">
        <v>1</v>
      </c>
      <c r="H7087" t="s">
        <v>6465</v>
      </c>
    </row>
    <row r="7088" spans="1:8" x14ac:dyDescent="0.35">
      <c r="A7088" t="s">
        <v>6256</v>
      </c>
      <c r="B7088" t="s">
        <v>6257</v>
      </c>
      <c r="C7088">
        <v>6</v>
      </c>
      <c r="D7088">
        <v>217.679</v>
      </c>
      <c r="E7088" t="s">
        <v>6260</v>
      </c>
      <c r="F7088" s="2" t="s">
        <v>6261</v>
      </c>
      <c r="G7088" s="4">
        <v>2</v>
      </c>
      <c r="H7088" t="s">
        <v>6466</v>
      </c>
    </row>
    <row r="7089" spans="1:8" x14ac:dyDescent="0.35">
      <c r="A7089" t="s">
        <v>6256</v>
      </c>
      <c r="B7089" t="s">
        <v>6257</v>
      </c>
      <c r="C7089">
        <v>6</v>
      </c>
      <c r="D7089">
        <v>228.309</v>
      </c>
      <c r="E7089" t="s">
        <v>6260</v>
      </c>
      <c r="F7089" t="s">
        <v>6266</v>
      </c>
      <c r="G7089" s="4">
        <v>1</v>
      </c>
      <c r="H7089" t="s">
        <v>6467</v>
      </c>
    </row>
    <row r="7090" spans="1:8" x14ac:dyDescent="0.35">
      <c r="A7090" t="s">
        <v>6256</v>
      </c>
      <c r="B7090" t="s">
        <v>6257</v>
      </c>
      <c r="C7090">
        <v>6</v>
      </c>
      <c r="D7090">
        <v>239.959</v>
      </c>
      <c r="E7090" t="s">
        <v>6260</v>
      </c>
      <c r="F7090" s="2" t="s">
        <v>6261</v>
      </c>
      <c r="G7090" s="4">
        <v>2</v>
      </c>
      <c r="H7090" t="s">
        <v>6468</v>
      </c>
    </row>
    <row r="7091" spans="1:8" x14ac:dyDescent="0.35">
      <c r="A7091" t="s">
        <v>6256</v>
      </c>
      <c r="B7091" t="s">
        <v>6469</v>
      </c>
      <c r="C7091">
        <v>4</v>
      </c>
      <c r="D7091">
        <v>-396.654</v>
      </c>
      <c r="E7091" t="s">
        <v>6470</v>
      </c>
      <c r="F7091" t="s">
        <v>6471</v>
      </c>
      <c r="G7091" s="4">
        <v>3</v>
      </c>
      <c r="H7091" t="s">
        <v>6472</v>
      </c>
    </row>
    <row r="7092" spans="1:8" x14ac:dyDescent="0.35">
      <c r="A7092" t="s">
        <v>6256</v>
      </c>
      <c r="B7092" t="s">
        <v>6469</v>
      </c>
      <c r="C7092">
        <v>4</v>
      </c>
      <c r="D7092">
        <v>-391.62099999999998</v>
      </c>
      <c r="E7092" t="s">
        <v>6470</v>
      </c>
      <c r="F7092" t="s">
        <v>6473</v>
      </c>
      <c r="G7092" s="4">
        <v>2</v>
      </c>
      <c r="H7092" t="s">
        <v>6472</v>
      </c>
    </row>
    <row r="7093" spans="1:8" x14ac:dyDescent="0.35">
      <c r="A7093" t="s">
        <v>6256</v>
      </c>
      <c r="B7093" t="s">
        <v>6469</v>
      </c>
      <c r="C7093">
        <v>4</v>
      </c>
      <c r="D7093">
        <v>-386.81199999999899</v>
      </c>
      <c r="E7093" t="s">
        <v>6474</v>
      </c>
      <c r="F7093" t="s">
        <v>6475</v>
      </c>
      <c r="G7093" s="4">
        <v>3</v>
      </c>
      <c r="H7093" t="s">
        <v>6476</v>
      </c>
    </row>
    <row r="7094" spans="1:8" x14ac:dyDescent="0.35">
      <c r="A7094" t="s">
        <v>6256</v>
      </c>
      <c r="B7094" t="s">
        <v>6469</v>
      </c>
      <c r="C7094">
        <v>4</v>
      </c>
      <c r="D7094">
        <v>-384.55699999999899</v>
      </c>
      <c r="E7094" t="s">
        <v>6474</v>
      </c>
      <c r="F7094" t="s">
        <v>6477</v>
      </c>
      <c r="G7094" s="4">
        <v>1</v>
      </c>
      <c r="H7094" t="s">
        <v>6478</v>
      </c>
    </row>
    <row r="7095" spans="1:8" x14ac:dyDescent="0.35">
      <c r="A7095" t="s">
        <v>6256</v>
      </c>
      <c r="B7095" t="s">
        <v>6469</v>
      </c>
      <c r="C7095">
        <v>4</v>
      </c>
      <c r="D7095">
        <v>-380.63499999999999</v>
      </c>
      <c r="E7095" t="s">
        <v>6474</v>
      </c>
      <c r="F7095" t="s">
        <v>6475</v>
      </c>
      <c r="G7095" s="4">
        <v>3</v>
      </c>
      <c r="H7095" t="s">
        <v>6479</v>
      </c>
    </row>
    <row r="7096" spans="1:8" x14ac:dyDescent="0.35">
      <c r="A7096" t="s">
        <v>6256</v>
      </c>
      <c r="B7096" t="s">
        <v>6469</v>
      </c>
      <c r="C7096">
        <v>4</v>
      </c>
      <c r="D7096">
        <v>-378.21699999999998</v>
      </c>
      <c r="E7096" t="s">
        <v>6470</v>
      </c>
      <c r="F7096" t="s">
        <v>6471</v>
      </c>
      <c r="G7096" s="4">
        <v>3</v>
      </c>
      <c r="H7096" t="s">
        <v>6480</v>
      </c>
    </row>
    <row r="7097" spans="1:8" x14ac:dyDescent="0.35">
      <c r="A7097" t="s">
        <v>6256</v>
      </c>
      <c r="B7097" t="s">
        <v>6469</v>
      </c>
      <c r="C7097">
        <v>4</v>
      </c>
      <c r="D7097">
        <v>-376.339</v>
      </c>
      <c r="E7097" t="s">
        <v>6470</v>
      </c>
      <c r="F7097" t="s">
        <v>6481</v>
      </c>
      <c r="G7097" s="4">
        <v>4</v>
      </c>
      <c r="H7097" t="s">
        <v>6482</v>
      </c>
    </row>
    <row r="7098" spans="1:8" x14ac:dyDescent="0.35">
      <c r="A7098" t="s">
        <v>6256</v>
      </c>
      <c r="B7098" t="s">
        <v>6469</v>
      </c>
      <c r="C7098">
        <v>4</v>
      </c>
      <c r="D7098">
        <v>-370.63400000000001</v>
      </c>
      <c r="E7098" t="s">
        <v>6474</v>
      </c>
      <c r="F7098" t="s">
        <v>6475</v>
      </c>
      <c r="G7098" s="4">
        <v>3</v>
      </c>
      <c r="H7098" t="s">
        <v>6479</v>
      </c>
    </row>
    <row r="7099" spans="1:8" x14ac:dyDescent="0.35">
      <c r="A7099" t="s">
        <v>6256</v>
      </c>
      <c r="B7099" t="s">
        <v>6469</v>
      </c>
      <c r="C7099">
        <v>4</v>
      </c>
      <c r="D7099">
        <v>-363.041</v>
      </c>
      <c r="E7099" t="s">
        <v>6470</v>
      </c>
      <c r="F7099" t="s">
        <v>6483</v>
      </c>
      <c r="G7099" s="4">
        <v>1</v>
      </c>
      <c r="H7099" t="s">
        <v>2031</v>
      </c>
    </row>
    <row r="7100" spans="1:8" x14ac:dyDescent="0.35">
      <c r="A7100" t="s">
        <v>6256</v>
      </c>
      <c r="B7100" t="s">
        <v>6469</v>
      </c>
      <c r="C7100">
        <v>4</v>
      </c>
      <c r="D7100">
        <v>-360.04</v>
      </c>
      <c r="E7100" t="s">
        <v>6474</v>
      </c>
      <c r="F7100" t="s">
        <v>6484</v>
      </c>
      <c r="G7100" s="4">
        <v>4</v>
      </c>
      <c r="H7100" t="s">
        <v>6485</v>
      </c>
    </row>
    <row r="7101" spans="1:8" x14ac:dyDescent="0.35">
      <c r="A7101" t="s">
        <v>6256</v>
      </c>
      <c r="B7101" t="s">
        <v>6469</v>
      </c>
      <c r="C7101">
        <v>4</v>
      </c>
      <c r="D7101">
        <v>-357.892</v>
      </c>
      <c r="E7101" t="s">
        <v>6474</v>
      </c>
      <c r="F7101" t="s">
        <v>6475</v>
      </c>
      <c r="G7101" s="4">
        <v>3</v>
      </c>
      <c r="H7101" t="s">
        <v>6486</v>
      </c>
    </row>
    <row r="7102" spans="1:8" x14ac:dyDescent="0.35">
      <c r="A7102" t="s">
        <v>6256</v>
      </c>
      <c r="B7102" t="s">
        <v>6469</v>
      </c>
      <c r="C7102">
        <v>4</v>
      </c>
      <c r="D7102">
        <v>-357.20499999999998</v>
      </c>
      <c r="E7102" t="s">
        <v>6470</v>
      </c>
      <c r="F7102" t="s">
        <v>6473</v>
      </c>
      <c r="G7102" s="4">
        <v>2</v>
      </c>
      <c r="H7102" t="s">
        <v>6487</v>
      </c>
    </row>
    <row r="7103" spans="1:8" x14ac:dyDescent="0.35">
      <c r="A7103" t="s">
        <v>6256</v>
      </c>
      <c r="B7103" t="s">
        <v>6469</v>
      </c>
      <c r="C7103">
        <v>4</v>
      </c>
      <c r="D7103">
        <v>-352.35599999999999</v>
      </c>
      <c r="E7103" t="s">
        <v>6470</v>
      </c>
      <c r="F7103" t="s">
        <v>6471</v>
      </c>
      <c r="G7103" s="4">
        <v>3</v>
      </c>
      <c r="H7103" t="s">
        <v>6488</v>
      </c>
    </row>
    <row r="7104" spans="1:8" x14ac:dyDescent="0.35">
      <c r="A7104" t="s">
        <v>6256</v>
      </c>
      <c r="B7104" t="s">
        <v>6469</v>
      </c>
      <c r="C7104">
        <v>4</v>
      </c>
      <c r="D7104">
        <v>-348.94699999999898</v>
      </c>
      <c r="E7104" t="s">
        <v>6474</v>
      </c>
      <c r="F7104" t="s">
        <v>6477</v>
      </c>
      <c r="G7104" s="4">
        <v>1</v>
      </c>
      <c r="H7104" t="s">
        <v>6489</v>
      </c>
    </row>
    <row r="7105" spans="1:8" x14ac:dyDescent="0.35">
      <c r="A7105" t="s">
        <v>6256</v>
      </c>
      <c r="B7105" t="s">
        <v>6469</v>
      </c>
      <c r="C7105">
        <v>4</v>
      </c>
      <c r="D7105">
        <v>-340.71499999999997</v>
      </c>
      <c r="E7105" t="s">
        <v>6474</v>
      </c>
      <c r="F7105" t="s">
        <v>6475</v>
      </c>
      <c r="G7105" s="4">
        <v>3</v>
      </c>
      <c r="H7105" t="s">
        <v>6490</v>
      </c>
    </row>
    <row r="7106" spans="1:8" x14ac:dyDescent="0.35">
      <c r="A7106" t="s">
        <v>6256</v>
      </c>
      <c r="B7106" t="s">
        <v>6469</v>
      </c>
      <c r="C7106">
        <v>4</v>
      </c>
      <c r="D7106">
        <v>-340.375</v>
      </c>
      <c r="E7106" t="s">
        <v>6470</v>
      </c>
      <c r="F7106" t="s">
        <v>6483</v>
      </c>
      <c r="G7106" s="4">
        <v>1</v>
      </c>
      <c r="H7106" t="s">
        <v>6491</v>
      </c>
    </row>
    <row r="7107" spans="1:8" x14ac:dyDescent="0.35">
      <c r="A7107" t="s">
        <v>6256</v>
      </c>
      <c r="B7107" t="s">
        <v>6469</v>
      </c>
      <c r="C7107">
        <v>4</v>
      </c>
      <c r="D7107">
        <v>-340.176999999999</v>
      </c>
      <c r="E7107" t="s">
        <v>6474</v>
      </c>
      <c r="F7107" t="s">
        <v>6484</v>
      </c>
      <c r="G7107" s="4">
        <v>4</v>
      </c>
      <c r="H7107" t="s">
        <v>6492</v>
      </c>
    </row>
    <row r="7108" spans="1:8" x14ac:dyDescent="0.35">
      <c r="A7108" t="s">
        <v>6256</v>
      </c>
      <c r="B7108" t="s">
        <v>6469</v>
      </c>
      <c r="C7108">
        <v>4</v>
      </c>
      <c r="D7108">
        <v>-336.97199999999998</v>
      </c>
      <c r="E7108" t="s">
        <v>6470</v>
      </c>
      <c r="F7108" t="s">
        <v>6473</v>
      </c>
      <c r="G7108" s="4">
        <v>2</v>
      </c>
      <c r="H7108" t="s">
        <v>6493</v>
      </c>
    </row>
    <row r="7109" spans="1:8" x14ac:dyDescent="0.35">
      <c r="A7109" t="s">
        <v>6256</v>
      </c>
      <c r="B7109" t="s">
        <v>6469</v>
      </c>
      <c r="C7109">
        <v>4</v>
      </c>
      <c r="D7109">
        <v>-330.959</v>
      </c>
      <c r="E7109" t="s">
        <v>6470</v>
      </c>
      <c r="F7109" t="s">
        <v>6481</v>
      </c>
      <c r="G7109" s="4">
        <v>4</v>
      </c>
      <c r="H7109" t="s">
        <v>6494</v>
      </c>
    </row>
    <row r="7110" spans="1:8" x14ac:dyDescent="0.35">
      <c r="A7110" t="s">
        <v>6256</v>
      </c>
      <c r="B7110" t="s">
        <v>6469</v>
      </c>
      <c r="C7110">
        <v>4</v>
      </c>
      <c r="D7110">
        <v>-326.87</v>
      </c>
      <c r="E7110" t="s">
        <v>6470</v>
      </c>
      <c r="F7110" t="s">
        <v>6483</v>
      </c>
      <c r="G7110" s="4">
        <v>1</v>
      </c>
      <c r="H7110" t="s">
        <v>6495</v>
      </c>
    </row>
    <row r="7111" spans="1:8" x14ac:dyDescent="0.35">
      <c r="A7111" t="s">
        <v>6256</v>
      </c>
      <c r="B7111" t="s">
        <v>6469</v>
      </c>
      <c r="C7111">
        <v>4</v>
      </c>
      <c r="D7111">
        <v>-320.44400000000002</v>
      </c>
      <c r="E7111" t="s">
        <v>6470</v>
      </c>
      <c r="F7111" t="s">
        <v>6471</v>
      </c>
      <c r="G7111" s="4">
        <v>3</v>
      </c>
      <c r="H7111" t="s">
        <v>6496</v>
      </c>
    </row>
    <row r="7112" spans="1:8" x14ac:dyDescent="0.35">
      <c r="A7112" t="s">
        <v>6256</v>
      </c>
      <c r="B7112" t="s">
        <v>6469</v>
      </c>
      <c r="C7112">
        <v>4</v>
      </c>
      <c r="D7112">
        <v>-320.34899999999999</v>
      </c>
      <c r="E7112" t="s">
        <v>6470</v>
      </c>
      <c r="F7112" t="s">
        <v>6473</v>
      </c>
      <c r="G7112" s="4">
        <v>2</v>
      </c>
      <c r="H7112" t="s">
        <v>6497</v>
      </c>
    </row>
    <row r="7113" spans="1:8" x14ac:dyDescent="0.35">
      <c r="A7113" t="s">
        <v>6256</v>
      </c>
      <c r="B7113" t="s">
        <v>6469</v>
      </c>
      <c r="C7113">
        <v>4</v>
      </c>
      <c r="D7113">
        <v>-316.54300000000001</v>
      </c>
      <c r="E7113" t="s">
        <v>6474</v>
      </c>
      <c r="F7113" t="s">
        <v>6475</v>
      </c>
      <c r="G7113" s="4">
        <v>3</v>
      </c>
      <c r="H7113" t="s">
        <v>6498</v>
      </c>
    </row>
    <row r="7114" spans="1:8" x14ac:dyDescent="0.35">
      <c r="A7114" t="s">
        <v>6256</v>
      </c>
      <c r="B7114" t="s">
        <v>6469</v>
      </c>
      <c r="C7114">
        <v>4</v>
      </c>
      <c r="D7114">
        <v>-312.62299999999999</v>
      </c>
      <c r="E7114" t="s">
        <v>6474</v>
      </c>
      <c r="F7114" t="s">
        <v>6475</v>
      </c>
      <c r="G7114" s="4">
        <v>3</v>
      </c>
      <c r="H7114" t="s">
        <v>6499</v>
      </c>
    </row>
    <row r="7115" spans="1:8" x14ac:dyDescent="0.35">
      <c r="A7115" t="s">
        <v>6256</v>
      </c>
      <c r="B7115" t="s">
        <v>6469</v>
      </c>
      <c r="C7115">
        <v>4</v>
      </c>
      <c r="D7115">
        <v>-306.16000000000003</v>
      </c>
      <c r="E7115" t="s">
        <v>6474</v>
      </c>
      <c r="F7115" t="s">
        <v>6484</v>
      </c>
      <c r="G7115" s="4">
        <v>4</v>
      </c>
      <c r="H7115" t="s">
        <v>6500</v>
      </c>
    </row>
    <row r="7116" spans="1:8" x14ac:dyDescent="0.35">
      <c r="A7116" t="s">
        <v>6256</v>
      </c>
      <c r="B7116" t="s">
        <v>6469</v>
      </c>
      <c r="C7116">
        <v>4</v>
      </c>
      <c r="D7116">
        <v>-305.85899999999998</v>
      </c>
      <c r="E7116" t="s">
        <v>6474</v>
      </c>
      <c r="F7116" t="s">
        <v>6475</v>
      </c>
      <c r="G7116" s="4">
        <v>3</v>
      </c>
      <c r="H7116" t="s">
        <v>1282</v>
      </c>
    </row>
    <row r="7117" spans="1:8" x14ac:dyDescent="0.35">
      <c r="A7117" t="s">
        <v>6256</v>
      </c>
      <c r="B7117" t="s">
        <v>6469</v>
      </c>
      <c r="C7117">
        <v>4</v>
      </c>
      <c r="D7117">
        <v>-305.495</v>
      </c>
      <c r="E7117" t="s">
        <v>6470</v>
      </c>
      <c r="F7117" t="s">
        <v>6481</v>
      </c>
      <c r="G7117" s="4">
        <v>4</v>
      </c>
      <c r="H7117" t="s">
        <v>6501</v>
      </c>
    </row>
    <row r="7118" spans="1:8" x14ac:dyDescent="0.35">
      <c r="A7118" t="s">
        <v>6256</v>
      </c>
      <c r="B7118" t="s">
        <v>6469</v>
      </c>
      <c r="C7118">
        <v>4</v>
      </c>
      <c r="D7118">
        <v>-302.87200000000001</v>
      </c>
      <c r="E7118" t="s">
        <v>6474</v>
      </c>
      <c r="F7118" t="s">
        <v>6477</v>
      </c>
      <c r="G7118" s="4">
        <v>1</v>
      </c>
      <c r="H7118" t="s">
        <v>6502</v>
      </c>
    </row>
    <row r="7119" spans="1:8" x14ac:dyDescent="0.35">
      <c r="A7119" t="s">
        <v>6256</v>
      </c>
      <c r="B7119" t="s">
        <v>6469</v>
      </c>
      <c r="C7119">
        <v>4</v>
      </c>
      <c r="D7119">
        <v>-294.30700000000002</v>
      </c>
      <c r="E7119" t="s">
        <v>6474</v>
      </c>
      <c r="F7119" t="s">
        <v>6475</v>
      </c>
      <c r="G7119" s="4">
        <v>3</v>
      </c>
      <c r="H7119" t="s">
        <v>6503</v>
      </c>
    </row>
    <row r="7120" spans="1:8" x14ac:dyDescent="0.35">
      <c r="A7120" t="s">
        <v>6256</v>
      </c>
      <c r="B7120" t="s">
        <v>6469</v>
      </c>
      <c r="C7120">
        <v>4</v>
      </c>
      <c r="D7120">
        <v>-278.50700000000001</v>
      </c>
      <c r="E7120" t="s">
        <v>6474</v>
      </c>
      <c r="F7120" t="s">
        <v>6475</v>
      </c>
      <c r="G7120" s="4">
        <v>3</v>
      </c>
      <c r="H7120" t="s">
        <v>6504</v>
      </c>
    </row>
    <row r="7121" spans="1:8" x14ac:dyDescent="0.35">
      <c r="A7121" t="s">
        <v>6256</v>
      </c>
      <c r="B7121" t="s">
        <v>6469</v>
      </c>
      <c r="C7121">
        <v>4</v>
      </c>
      <c r="D7121">
        <v>-269.27999999999997</v>
      </c>
      <c r="E7121" t="s">
        <v>6474</v>
      </c>
      <c r="F7121" t="s">
        <v>6484</v>
      </c>
      <c r="G7121" s="4">
        <v>4</v>
      </c>
      <c r="H7121" t="s">
        <v>6505</v>
      </c>
    </row>
    <row r="7122" spans="1:8" x14ac:dyDescent="0.35">
      <c r="A7122" t="s">
        <v>6256</v>
      </c>
      <c r="B7122" t="s">
        <v>6469</v>
      </c>
      <c r="C7122">
        <v>4</v>
      </c>
      <c r="D7122">
        <v>-266.68299999999999</v>
      </c>
      <c r="E7122" t="s">
        <v>6474</v>
      </c>
      <c r="F7122" t="s">
        <v>6475</v>
      </c>
      <c r="G7122" s="4">
        <v>3</v>
      </c>
      <c r="H7122" t="s">
        <v>6506</v>
      </c>
    </row>
    <row r="7123" spans="1:8" x14ac:dyDescent="0.35">
      <c r="A7123" t="s">
        <v>6256</v>
      </c>
      <c r="B7123" t="s">
        <v>6469</v>
      </c>
      <c r="C7123">
        <v>4</v>
      </c>
      <c r="D7123">
        <v>-260.75299999999999</v>
      </c>
      <c r="E7123" t="s">
        <v>6474</v>
      </c>
      <c r="F7123" t="s">
        <v>6475</v>
      </c>
      <c r="G7123" s="4">
        <v>3</v>
      </c>
      <c r="H7123" t="s">
        <v>6507</v>
      </c>
    </row>
    <row r="7124" spans="1:8" x14ac:dyDescent="0.35">
      <c r="A7124" t="s">
        <v>6256</v>
      </c>
      <c r="B7124" t="s">
        <v>6469</v>
      </c>
      <c r="C7124">
        <v>4</v>
      </c>
      <c r="D7124">
        <v>-260.15100000000001</v>
      </c>
      <c r="E7124" t="s">
        <v>6474</v>
      </c>
      <c r="F7124" t="s">
        <v>6477</v>
      </c>
      <c r="G7124" s="4">
        <v>1</v>
      </c>
      <c r="H7124" t="s">
        <v>6508</v>
      </c>
    </row>
    <row r="7125" spans="1:8" x14ac:dyDescent="0.35">
      <c r="A7125" t="s">
        <v>6256</v>
      </c>
      <c r="B7125" t="s">
        <v>6469</v>
      </c>
      <c r="C7125">
        <v>4</v>
      </c>
      <c r="D7125">
        <v>-258.85300000000001</v>
      </c>
      <c r="E7125" t="s">
        <v>6470</v>
      </c>
      <c r="F7125" t="s">
        <v>6471</v>
      </c>
      <c r="G7125" s="4">
        <v>3</v>
      </c>
      <c r="H7125" t="s">
        <v>6509</v>
      </c>
    </row>
    <row r="7126" spans="1:8" x14ac:dyDescent="0.35">
      <c r="A7126" t="s">
        <v>6256</v>
      </c>
      <c r="B7126" t="s">
        <v>6469</v>
      </c>
      <c r="C7126">
        <v>4</v>
      </c>
      <c r="D7126">
        <v>-257.33099999999899</v>
      </c>
      <c r="E7126" t="s">
        <v>6474</v>
      </c>
      <c r="F7126" t="s">
        <v>6475</v>
      </c>
      <c r="G7126" s="4">
        <v>3</v>
      </c>
      <c r="H7126" t="s">
        <v>6510</v>
      </c>
    </row>
    <row r="7127" spans="1:8" x14ac:dyDescent="0.35">
      <c r="A7127" t="s">
        <v>6256</v>
      </c>
      <c r="B7127" t="s">
        <v>6469</v>
      </c>
      <c r="C7127">
        <v>4</v>
      </c>
      <c r="D7127">
        <v>-249.81799999999899</v>
      </c>
      <c r="E7127" t="s">
        <v>6470</v>
      </c>
      <c r="F7127" t="s">
        <v>6483</v>
      </c>
      <c r="G7127" s="4">
        <v>1</v>
      </c>
      <c r="H7127" t="s">
        <v>415</v>
      </c>
    </row>
    <row r="7128" spans="1:8" x14ac:dyDescent="0.35">
      <c r="A7128" t="s">
        <v>6256</v>
      </c>
      <c r="B7128" t="s">
        <v>6469</v>
      </c>
      <c r="C7128">
        <v>4</v>
      </c>
      <c r="D7128">
        <v>-246.79499999999999</v>
      </c>
      <c r="E7128" t="s">
        <v>6474</v>
      </c>
      <c r="F7128" t="s">
        <v>6511</v>
      </c>
      <c r="G7128" s="4">
        <v>2</v>
      </c>
      <c r="H7128" t="s">
        <v>6512</v>
      </c>
    </row>
    <row r="7129" spans="1:8" x14ac:dyDescent="0.35">
      <c r="A7129" t="s">
        <v>6256</v>
      </c>
      <c r="B7129" t="s">
        <v>6469</v>
      </c>
      <c r="C7129">
        <v>4</v>
      </c>
      <c r="D7129">
        <v>-242.79499999999999</v>
      </c>
      <c r="E7129" t="s">
        <v>6474</v>
      </c>
      <c r="F7129" t="s">
        <v>6475</v>
      </c>
      <c r="G7129" s="4">
        <v>3</v>
      </c>
      <c r="H7129" t="s">
        <v>6513</v>
      </c>
    </row>
    <row r="7130" spans="1:8" x14ac:dyDescent="0.35">
      <c r="A7130" t="s">
        <v>6256</v>
      </c>
      <c r="B7130" t="s">
        <v>6469</v>
      </c>
      <c r="C7130">
        <v>4</v>
      </c>
      <c r="D7130">
        <v>-240.565</v>
      </c>
      <c r="E7130" t="s">
        <v>6474</v>
      </c>
      <c r="F7130" t="s">
        <v>6484</v>
      </c>
      <c r="G7130" s="4">
        <v>4</v>
      </c>
      <c r="H7130" t="s">
        <v>6514</v>
      </c>
    </row>
    <row r="7131" spans="1:8" x14ac:dyDescent="0.35">
      <c r="A7131" t="s">
        <v>6256</v>
      </c>
      <c r="B7131" t="s">
        <v>6469</v>
      </c>
      <c r="C7131">
        <v>4</v>
      </c>
      <c r="D7131">
        <v>-236.803</v>
      </c>
      <c r="E7131" t="s">
        <v>6470</v>
      </c>
      <c r="F7131" t="s">
        <v>6473</v>
      </c>
      <c r="G7131" s="4">
        <v>2</v>
      </c>
      <c r="H7131" t="s">
        <v>6515</v>
      </c>
    </row>
    <row r="7132" spans="1:8" x14ac:dyDescent="0.35">
      <c r="A7132" t="s">
        <v>6256</v>
      </c>
      <c r="B7132" t="s">
        <v>6469</v>
      </c>
      <c r="C7132">
        <v>4</v>
      </c>
      <c r="D7132">
        <v>-236.18899999999999</v>
      </c>
      <c r="E7132" t="s">
        <v>6470</v>
      </c>
      <c r="F7132" t="s">
        <v>6471</v>
      </c>
      <c r="G7132" s="4">
        <v>3</v>
      </c>
      <c r="H7132" t="s">
        <v>6516</v>
      </c>
    </row>
    <row r="7133" spans="1:8" x14ac:dyDescent="0.35">
      <c r="A7133" t="s">
        <v>6256</v>
      </c>
      <c r="B7133" t="s">
        <v>6469</v>
      </c>
      <c r="C7133">
        <v>4</v>
      </c>
      <c r="D7133">
        <v>-227.803</v>
      </c>
      <c r="E7133" t="s">
        <v>6474</v>
      </c>
      <c r="F7133" t="s">
        <v>6475</v>
      </c>
      <c r="G7133" s="4">
        <v>3</v>
      </c>
      <c r="H7133" t="s">
        <v>6517</v>
      </c>
    </row>
    <row r="7134" spans="1:8" x14ac:dyDescent="0.35">
      <c r="A7134" t="s">
        <v>6256</v>
      </c>
      <c r="B7134" t="s">
        <v>6469</v>
      </c>
      <c r="C7134">
        <v>4</v>
      </c>
      <c r="D7134">
        <v>-225.11099999999999</v>
      </c>
      <c r="E7134" t="s">
        <v>6474</v>
      </c>
      <c r="F7134" t="s">
        <v>6511</v>
      </c>
      <c r="G7134" s="4">
        <v>2</v>
      </c>
      <c r="H7134" t="s">
        <v>6518</v>
      </c>
    </row>
    <row r="7135" spans="1:8" x14ac:dyDescent="0.35">
      <c r="A7135" t="s">
        <v>6256</v>
      </c>
      <c r="B7135" t="s">
        <v>6469</v>
      </c>
      <c r="C7135">
        <v>4</v>
      </c>
      <c r="D7135">
        <v>-220.315</v>
      </c>
      <c r="E7135" t="s">
        <v>6474</v>
      </c>
      <c r="F7135" t="s">
        <v>6475</v>
      </c>
      <c r="G7135" s="4">
        <v>3</v>
      </c>
      <c r="H7135" t="s">
        <v>6519</v>
      </c>
    </row>
    <row r="7136" spans="1:8" x14ac:dyDescent="0.35">
      <c r="A7136" t="s">
        <v>6256</v>
      </c>
      <c r="B7136" t="s">
        <v>6469</v>
      </c>
      <c r="C7136">
        <v>4</v>
      </c>
      <c r="D7136">
        <v>-216.9</v>
      </c>
      <c r="E7136" t="s">
        <v>6474</v>
      </c>
      <c r="F7136" t="s">
        <v>6475</v>
      </c>
      <c r="G7136" s="4">
        <v>3</v>
      </c>
      <c r="H7136" t="s">
        <v>140</v>
      </c>
    </row>
    <row r="7137" spans="1:8" x14ac:dyDescent="0.35">
      <c r="A7137" t="s">
        <v>6256</v>
      </c>
      <c r="B7137" t="s">
        <v>6469</v>
      </c>
      <c r="C7137">
        <v>4</v>
      </c>
      <c r="D7137">
        <v>-201.803</v>
      </c>
      <c r="E7137" t="s">
        <v>6474</v>
      </c>
      <c r="F7137" t="s">
        <v>6475</v>
      </c>
      <c r="G7137" s="4">
        <v>3</v>
      </c>
      <c r="H7137" t="s">
        <v>6520</v>
      </c>
    </row>
    <row r="7138" spans="1:8" x14ac:dyDescent="0.35">
      <c r="A7138" t="s">
        <v>6256</v>
      </c>
      <c r="B7138" t="s">
        <v>6469</v>
      </c>
      <c r="C7138">
        <v>4</v>
      </c>
      <c r="D7138">
        <v>-200.78599999999901</v>
      </c>
      <c r="E7138" t="s">
        <v>6474</v>
      </c>
      <c r="F7138" t="s">
        <v>6484</v>
      </c>
      <c r="G7138" s="4">
        <v>4</v>
      </c>
      <c r="H7138" t="s">
        <v>6521</v>
      </c>
    </row>
    <row r="7139" spans="1:8" x14ac:dyDescent="0.35">
      <c r="A7139" t="s">
        <v>6256</v>
      </c>
      <c r="B7139" t="s">
        <v>6469</v>
      </c>
      <c r="C7139">
        <v>4</v>
      </c>
      <c r="D7139">
        <v>-194.50399999999999</v>
      </c>
      <c r="E7139" t="s">
        <v>6470</v>
      </c>
      <c r="F7139" t="s">
        <v>6473</v>
      </c>
      <c r="G7139" s="4">
        <v>2</v>
      </c>
      <c r="H7139" t="s">
        <v>6522</v>
      </c>
    </row>
    <row r="7140" spans="1:8" x14ac:dyDescent="0.35">
      <c r="A7140" t="s">
        <v>6256</v>
      </c>
      <c r="B7140" t="s">
        <v>6469</v>
      </c>
      <c r="C7140">
        <v>4</v>
      </c>
      <c r="D7140">
        <v>-188.68</v>
      </c>
      <c r="E7140" t="s">
        <v>6474</v>
      </c>
      <c r="F7140" t="s">
        <v>6475</v>
      </c>
      <c r="G7140" s="4">
        <v>3</v>
      </c>
      <c r="H7140" t="s">
        <v>6523</v>
      </c>
    </row>
    <row r="7141" spans="1:8" x14ac:dyDescent="0.35">
      <c r="A7141" t="s">
        <v>6256</v>
      </c>
      <c r="B7141" t="s">
        <v>6469</v>
      </c>
      <c r="C7141">
        <v>4</v>
      </c>
      <c r="D7141">
        <v>-186.917</v>
      </c>
      <c r="E7141" t="s">
        <v>6474</v>
      </c>
      <c r="F7141" t="s">
        <v>6511</v>
      </c>
      <c r="G7141" s="4">
        <v>2</v>
      </c>
      <c r="H7141" t="s">
        <v>6524</v>
      </c>
    </row>
    <row r="7142" spans="1:8" x14ac:dyDescent="0.35">
      <c r="A7142" t="s">
        <v>6256</v>
      </c>
      <c r="B7142" t="s">
        <v>6469</v>
      </c>
      <c r="C7142">
        <v>4</v>
      </c>
      <c r="D7142">
        <v>-183.26599999999999</v>
      </c>
      <c r="E7142" t="s">
        <v>6474</v>
      </c>
      <c r="F7142" t="s">
        <v>6484</v>
      </c>
      <c r="G7142" s="4">
        <v>4</v>
      </c>
      <c r="H7142" t="s">
        <v>6525</v>
      </c>
    </row>
    <row r="7143" spans="1:8" x14ac:dyDescent="0.35">
      <c r="A7143" t="s">
        <v>6256</v>
      </c>
      <c r="B7143" t="s">
        <v>6469</v>
      </c>
      <c r="C7143">
        <v>4</v>
      </c>
      <c r="D7143">
        <v>-178.33199999999999</v>
      </c>
      <c r="E7143" t="s">
        <v>6474</v>
      </c>
      <c r="F7143" t="s">
        <v>6475</v>
      </c>
      <c r="G7143" s="4">
        <v>3</v>
      </c>
      <c r="H7143" t="s">
        <v>6526</v>
      </c>
    </row>
    <row r="7144" spans="1:8" x14ac:dyDescent="0.35">
      <c r="A7144" t="s">
        <v>6256</v>
      </c>
      <c r="B7144" t="s">
        <v>6469</v>
      </c>
      <c r="C7144">
        <v>4</v>
      </c>
      <c r="D7144">
        <v>-170.797</v>
      </c>
      <c r="E7144" t="s">
        <v>6474</v>
      </c>
      <c r="F7144" t="s">
        <v>6477</v>
      </c>
      <c r="G7144" s="4">
        <v>1</v>
      </c>
      <c r="H7144" t="s">
        <v>6527</v>
      </c>
    </row>
    <row r="7145" spans="1:8" x14ac:dyDescent="0.35">
      <c r="A7145" t="s">
        <v>6256</v>
      </c>
      <c r="B7145" t="s">
        <v>6469</v>
      </c>
      <c r="C7145">
        <v>4</v>
      </c>
      <c r="D7145">
        <v>-169.01900000000001</v>
      </c>
      <c r="E7145" t="s">
        <v>6474</v>
      </c>
      <c r="F7145" t="s">
        <v>6475</v>
      </c>
      <c r="G7145" s="4">
        <v>3</v>
      </c>
      <c r="H7145" t="s">
        <v>6528</v>
      </c>
    </row>
    <row r="7146" spans="1:8" x14ac:dyDescent="0.35">
      <c r="A7146" t="s">
        <v>6256</v>
      </c>
      <c r="B7146" t="s">
        <v>6469</v>
      </c>
      <c r="C7146">
        <v>4</v>
      </c>
      <c r="D7146">
        <v>-168.28099999999901</v>
      </c>
      <c r="E7146" t="s">
        <v>6474</v>
      </c>
      <c r="F7146" t="s">
        <v>6511</v>
      </c>
      <c r="G7146" s="4">
        <v>2</v>
      </c>
      <c r="H7146" t="s">
        <v>6529</v>
      </c>
    </row>
    <row r="7147" spans="1:8" x14ac:dyDescent="0.35">
      <c r="A7147" t="s">
        <v>6256</v>
      </c>
      <c r="B7147" t="s">
        <v>6469</v>
      </c>
      <c r="C7147">
        <v>4</v>
      </c>
      <c r="D7147">
        <v>-163.339</v>
      </c>
      <c r="E7147" t="s">
        <v>6474</v>
      </c>
      <c r="F7147" t="s">
        <v>6475</v>
      </c>
      <c r="G7147" s="4">
        <v>3</v>
      </c>
      <c r="H7147" t="s">
        <v>422</v>
      </c>
    </row>
    <row r="7148" spans="1:8" x14ac:dyDescent="0.35">
      <c r="A7148" t="s">
        <v>6256</v>
      </c>
      <c r="B7148" t="s">
        <v>6469</v>
      </c>
      <c r="C7148">
        <v>4</v>
      </c>
      <c r="D7148">
        <v>-159.60499999999999</v>
      </c>
      <c r="E7148" t="s">
        <v>6474</v>
      </c>
      <c r="F7148" t="s">
        <v>6484</v>
      </c>
      <c r="G7148" s="4">
        <v>4</v>
      </c>
      <c r="H7148" t="s">
        <v>6530</v>
      </c>
    </row>
    <row r="7149" spans="1:8" x14ac:dyDescent="0.35">
      <c r="A7149" t="s">
        <v>6256</v>
      </c>
      <c r="B7149" t="s">
        <v>6469</v>
      </c>
      <c r="C7149">
        <v>4</v>
      </c>
      <c r="D7149">
        <v>-154.19299999999899</v>
      </c>
      <c r="E7149" t="s">
        <v>6470</v>
      </c>
      <c r="F7149" t="s">
        <v>6471</v>
      </c>
      <c r="G7149" s="4">
        <v>3</v>
      </c>
      <c r="H7149" t="s">
        <v>6531</v>
      </c>
    </row>
    <row r="7150" spans="1:8" x14ac:dyDescent="0.35">
      <c r="A7150" t="s">
        <v>6256</v>
      </c>
      <c r="B7150" t="s">
        <v>6469</v>
      </c>
      <c r="C7150">
        <v>4</v>
      </c>
      <c r="D7150">
        <v>-153.75700000000001</v>
      </c>
      <c r="E7150" t="s">
        <v>6474</v>
      </c>
      <c r="F7150" t="s">
        <v>6477</v>
      </c>
      <c r="G7150" s="4">
        <v>1</v>
      </c>
      <c r="H7150" t="s">
        <v>6532</v>
      </c>
    </row>
    <row r="7151" spans="1:8" x14ac:dyDescent="0.35">
      <c r="A7151" t="s">
        <v>6256</v>
      </c>
      <c r="B7151" t="s">
        <v>6469</v>
      </c>
      <c r="C7151">
        <v>4</v>
      </c>
      <c r="D7151">
        <v>-149.01599999999999</v>
      </c>
      <c r="E7151" t="s">
        <v>6474</v>
      </c>
      <c r="F7151" t="s">
        <v>6511</v>
      </c>
      <c r="G7151" s="4">
        <v>2</v>
      </c>
      <c r="H7151" t="s">
        <v>6533</v>
      </c>
    </row>
    <row r="7152" spans="1:8" x14ac:dyDescent="0.35">
      <c r="A7152" t="s">
        <v>6256</v>
      </c>
      <c r="B7152" t="s">
        <v>6469</v>
      </c>
      <c r="C7152">
        <v>4</v>
      </c>
      <c r="D7152">
        <v>-148.02600000000001</v>
      </c>
      <c r="E7152" t="s">
        <v>6470</v>
      </c>
      <c r="F7152" t="s">
        <v>6473</v>
      </c>
      <c r="G7152" s="4">
        <v>2</v>
      </c>
      <c r="H7152" t="s">
        <v>6534</v>
      </c>
    </row>
    <row r="7153" spans="1:8" x14ac:dyDescent="0.35">
      <c r="A7153" t="s">
        <v>6256</v>
      </c>
      <c r="B7153" t="s">
        <v>6469</v>
      </c>
      <c r="C7153">
        <v>4</v>
      </c>
      <c r="D7153">
        <v>-145.857</v>
      </c>
      <c r="E7153" t="s">
        <v>6474</v>
      </c>
      <c r="F7153" t="s">
        <v>6475</v>
      </c>
      <c r="G7153" s="4">
        <v>3</v>
      </c>
      <c r="H7153" t="s">
        <v>6535</v>
      </c>
    </row>
    <row r="7154" spans="1:8" x14ac:dyDescent="0.35">
      <c r="A7154" t="s">
        <v>6256</v>
      </c>
      <c r="B7154" t="s">
        <v>6469</v>
      </c>
      <c r="C7154">
        <v>4</v>
      </c>
      <c r="D7154">
        <v>-138.685</v>
      </c>
      <c r="E7154" t="s">
        <v>6474</v>
      </c>
      <c r="F7154" t="s">
        <v>6484</v>
      </c>
      <c r="G7154" s="4">
        <v>4</v>
      </c>
      <c r="H7154" t="s">
        <v>6536</v>
      </c>
    </row>
    <row r="7155" spans="1:8" x14ac:dyDescent="0.35">
      <c r="A7155" t="s">
        <v>6256</v>
      </c>
      <c r="B7155" t="s">
        <v>6469</v>
      </c>
      <c r="C7155">
        <v>4</v>
      </c>
      <c r="D7155">
        <v>-138.65799999999999</v>
      </c>
      <c r="E7155" t="s">
        <v>6474</v>
      </c>
      <c r="F7155" t="s">
        <v>6511</v>
      </c>
      <c r="G7155" s="4">
        <v>2</v>
      </c>
      <c r="H7155" t="s">
        <v>6537</v>
      </c>
    </row>
    <row r="7156" spans="1:8" x14ac:dyDescent="0.35">
      <c r="A7156" t="s">
        <v>6256</v>
      </c>
      <c r="B7156" t="s">
        <v>6469</v>
      </c>
      <c r="C7156">
        <v>4</v>
      </c>
      <c r="D7156">
        <v>-130.584</v>
      </c>
      <c r="E7156" t="s">
        <v>6474</v>
      </c>
      <c r="F7156" t="s">
        <v>6475</v>
      </c>
      <c r="G7156" s="4">
        <v>3</v>
      </c>
      <c r="H7156" t="s">
        <v>6538</v>
      </c>
    </row>
    <row r="7157" spans="1:8" x14ac:dyDescent="0.35">
      <c r="A7157" t="s">
        <v>6256</v>
      </c>
      <c r="B7157" t="s">
        <v>6469</v>
      </c>
      <c r="C7157">
        <v>4</v>
      </c>
      <c r="D7157">
        <v>-124.30500000000001</v>
      </c>
      <c r="E7157" t="s">
        <v>6474</v>
      </c>
      <c r="F7157" t="s">
        <v>6475</v>
      </c>
      <c r="G7157" s="4">
        <v>3</v>
      </c>
      <c r="H7157" t="s">
        <v>6539</v>
      </c>
    </row>
    <row r="7158" spans="1:8" x14ac:dyDescent="0.35">
      <c r="A7158" t="s">
        <v>6256</v>
      </c>
      <c r="B7158" t="s">
        <v>6469</v>
      </c>
      <c r="C7158">
        <v>4</v>
      </c>
      <c r="D7158">
        <v>-119.81100000000001</v>
      </c>
      <c r="E7158" t="s">
        <v>6474</v>
      </c>
      <c r="F7158" t="s">
        <v>6475</v>
      </c>
      <c r="G7158" s="4">
        <v>3</v>
      </c>
      <c r="H7158" t="s">
        <v>6540</v>
      </c>
    </row>
    <row r="7159" spans="1:8" x14ac:dyDescent="0.35">
      <c r="A7159" t="s">
        <v>6256</v>
      </c>
      <c r="B7159" t="s">
        <v>6469</v>
      </c>
      <c r="C7159">
        <v>4</v>
      </c>
      <c r="D7159">
        <v>-117.845</v>
      </c>
      <c r="E7159" t="s">
        <v>6474</v>
      </c>
      <c r="F7159" t="s">
        <v>6511</v>
      </c>
      <c r="G7159" s="4">
        <v>2</v>
      </c>
      <c r="H7159" t="s">
        <v>6541</v>
      </c>
    </row>
    <row r="7160" spans="1:8" x14ac:dyDescent="0.35">
      <c r="A7160" t="s">
        <v>6256</v>
      </c>
      <c r="B7160" t="s">
        <v>6469</v>
      </c>
      <c r="C7160">
        <v>4</v>
      </c>
      <c r="D7160">
        <v>-114.221</v>
      </c>
      <c r="E7160" t="s">
        <v>6474</v>
      </c>
      <c r="F7160" t="s">
        <v>6484</v>
      </c>
      <c r="G7160" s="4">
        <v>4</v>
      </c>
      <c r="H7160" t="s">
        <v>6542</v>
      </c>
    </row>
    <row r="7161" spans="1:8" x14ac:dyDescent="0.35">
      <c r="A7161" t="s">
        <v>6256</v>
      </c>
      <c r="B7161" t="s">
        <v>6469</v>
      </c>
      <c r="C7161">
        <v>4</v>
      </c>
      <c r="D7161">
        <v>-112.14700000000001</v>
      </c>
      <c r="E7161" t="s">
        <v>6474</v>
      </c>
      <c r="F7161" t="s">
        <v>6477</v>
      </c>
      <c r="G7161" s="4">
        <v>1</v>
      </c>
      <c r="H7161" t="s">
        <v>6543</v>
      </c>
    </row>
    <row r="7162" spans="1:8" x14ac:dyDescent="0.35">
      <c r="A7162" t="s">
        <v>6256</v>
      </c>
      <c r="B7162" t="s">
        <v>6469</v>
      </c>
      <c r="C7162">
        <v>4</v>
      </c>
      <c r="D7162">
        <v>-110.288</v>
      </c>
      <c r="E7162" t="s">
        <v>6470</v>
      </c>
      <c r="F7162" t="s">
        <v>6471</v>
      </c>
      <c r="G7162" s="4">
        <v>3</v>
      </c>
      <c r="H7162" t="s">
        <v>6544</v>
      </c>
    </row>
    <row r="7163" spans="1:8" x14ac:dyDescent="0.35">
      <c r="A7163" t="s">
        <v>6256</v>
      </c>
      <c r="B7163" t="s">
        <v>6469</v>
      </c>
      <c r="C7163">
        <v>4</v>
      </c>
      <c r="D7163">
        <v>-102.13500000000001</v>
      </c>
      <c r="E7163" t="s">
        <v>6474</v>
      </c>
      <c r="F7163" t="s">
        <v>6475</v>
      </c>
      <c r="G7163" s="4">
        <v>3</v>
      </c>
      <c r="H7163" t="s">
        <v>6545</v>
      </c>
    </row>
    <row r="7164" spans="1:8" x14ac:dyDescent="0.35">
      <c r="A7164" t="s">
        <v>6256</v>
      </c>
      <c r="B7164" t="s">
        <v>6469</v>
      </c>
      <c r="C7164">
        <v>4</v>
      </c>
      <c r="D7164">
        <v>-98.006</v>
      </c>
      <c r="E7164" t="s">
        <v>6474</v>
      </c>
      <c r="F7164" t="s">
        <v>6475</v>
      </c>
      <c r="G7164" s="4">
        <v>3</v>
      </c>
      <c r="H7164" t="s">
        <v>5384</v>
      </c>
    </row>
    <row r="7165" spans="1:8" x14ac:dyDescent="0.35">
      <c r="A7165" t="s">
        <v>6256</v>
      </c>
      <c r="B7165" t="s">
        <v>6469</v>
      </c>
      <c r="C7165">
        <v>4</v>
      </c>
      <c r="D7165">
        <v>-94.786000000000001</v>
      </c>
      <c r="E7165" t="s">
        <v>6470</v>
      </c>
      <c r="F7165" t="s">
        <v>6483</v>
      </c>
      <c r="G7165" s="4">
        <v>1</v>
      </c>
      <c r="H7165" t="s">
        <v>140</v>
      </c>
    </row>
    <row r="7166" spans="1:8" x14ac:dyDescent="0.35">
      <c r="A7166" t="s">
        <v>6256</v>
      </c>
      <c r="B7166" t="s">
        <v>6469</v>
      </c>
      <c r="C7166">
        <v>4</v>
      </c>
      <c r="D7166">
        <v>-78.692999999999998</v>
      </c>
      <c r="E7166" t="s">
        <v>6474</v>
      </c>
      <c r="F7166" t="s">
        <v>6484</v>
      </c>
      <c r="G7166" s="4">
        <v>4</v>
      </c>
      <c r="H7166" t="s">
        <v>6546</v>
      </c>
    </row>
    <row r="7167" spans="1:8" x14ac:dyDescent="0.35">
      <c r="A7167" t="s">
        <v>6256</v>
      </c>
      <c r="B7167" t="s">
        <v>6469</v>
      </c>
      <c r="C7167">
        <v>4</v>
      </c>
      <c r="D7167">
        <v>-75.992999999999995</v>
      </c>
      <c r="E7167" t="s">
        <v>6474</v>
      </c>
      <c r="F7167" t="s">
        <v>6484</v>
      </c>
      <c r="G7167" s="4">
        <v>4</v>
      </c>
      <c r="H7167" t="s">
        <v>6547</v>
      </c>
    </row>
    <row r="7168" spans="1:8" x14ac:dyDescent="0.35">
      <c r="A7168" t="s">
        <v>6256</v>
      </c>
      <c r="B7168" t="s">
        <v>6469</v>
      </c>
      <c r="C7168">
        <v>4</v>
      </c>
      <c r="D7168">
        <v>-53.771999999999998</v>
      </c>
      <c r="E7168" t="s">
        <v>6470</v>
      </c>
      <c r="F7168" t="s">
        <v>6473</v>
      </c>
      <c r="G7168" s="4">
        <v>2</v>
      </c>
      <c r="H7168" t="s">
        <v>1569</v>
      </c>
    </row>
    <row r="7169" spans="1:8" x14ac:dyDescent="0.35">
      <c r="A7169" t="s">
        <v>6256</v>
      </c>
      <c r="B7169" t="s">
        <v>6469</v>
      </c>
      <c r="C7169">
        <v>4</v>
      </c>
      <c r="D7169">
        <v>-52.12</v>
      </c>
      <c r="E7169" t="s">
        <v>6474</v>
      </c>
      <c r="F7169" t="s">
        <v>6477</v>
      </c>
      <c r="G7169" s="4">
        <v>1</v>
      </c>
      <c r="H7169" t="s">
        <v>6548</v>
      </c>
    </row>
    <row r="7170" spans="1:8" x14ac:dyDescent="0.35">
      <c r="A7170" t="s">
        <v>6256</v>
      </c>
      <c r="B7170" t="s">
        <v>6469</v>
      </c>
      <c r="C7170">
        <v>4</v>
      </c>
      <c r="D7170">
        <v>-51.408999999999999</v>
      </c>
      <c r="E7170" t="s">
        <v>6470</v>
      </c>
      <c r="F7170" t="s">
        <v>6471</v>
      </c>
      <c r="G7170" s="4">
        <v>3</v>
      </c>
      <c r="H7170" t="s">
        <v>6549</v>
      </c>
    </row>
    <row r="7171" spans="1:8" x14ac:dyDescent="0.35">
      <c r="A7171" t="s">
        <v>6256</v>
      </c>
      <c r="B7171" t="s">
        <v>6469</v>
      </c>
      <c r="C7171">
        <v>4</v>
      </c>
      <c r="D7171">
        <v>-47.088000000000001</v>
      </c>
      <c r="E7171" t="s">
        <v>6474</v>
      </c>
      <c r="F7171" t="s">
        <v>6511</v>
      </c>
      <c r="G7171" s="4">
        <v>2</v>
      </c>
      <c r="H7171" t="s">
        <v>3928</v>
      </c>
    </row>
    <row r="7172" spans="1:8" x14ac:dyDescent="0.35">
      <c r="A7172" t="s">
        <v>6256</v>
      </c>
      <c r="B7172" t="s">
        <v>6469</v>
      </c>
      <c r="C7172">
        <v>4</v>
      </c>
      <c r="D7172">
        <v>-46.122</v>
      </c>
      <c r="E7172" t="s">
        <v>6470</v>
      </c>
      <c r="F7172" t="s">
        <v>6483</v>
      </c>
      <c r="G7172" s="4">
        <v>1</v>
      </c>
      <c r="H7172" t="s">
        <v>6550</v>
      </c>
    </row>
    <row r="7173" spans="1:8" x14ac:dyDescent="0.35">
      <c r="A7173" t="s">
        <v>6256</v>
      </c>
      <c r="B7173" t="s">
        <v>6469</v>
      </c>
      <c r="C7173">
        <v>4</v>
      </c>
      <c r="D7173">
        <v>-45.869</v>
      </c>
      <c r="E7173" t="s">
        <v>6474</v>
      </c>
      <c r="F7173" t="s">
        <v>6484</v>
      </c>
      <c r="G7173" s="4">
        <v>4</v>
      </c>
      <c r="H7173" t="s">
        <v>6551</v>
      </c>
    </row>
    <row r="7174" spans="1:8" x14ac:dyDescent="0.35">
      <c r="A7174" t="s">
        <v>6256</v>
      </c>
      <c r="B7174" t="s">
        <v>6469</v>
      </c>
      <c r="C7174">
        <v>4</v>
      </c>
      <c r="D7174">
        <v>-43.688999999999901</v>
      </c>
      <c r="E7174" t="s">
        <v>6470</v>
      </c>
      <c r="F7174" t="s">
        <v>6481</v>
      </c>
      <c r="G7174" s="4">
        <v>4</v>
      </c>
      <c r="H7174" t="s">
        <v>6552</v>
      </c>
    </row>
    <row r="7175" spans="1:8" x14ac:dyDescent="0.35">
      <c r="A7175" t="s">
        <v>6256</v>
      </c>
      <c r="B7175" t="s">
        <v>6469</v>
      </c>
      <c r="C7175">
        <v>4</v>
      </c>
      <c r="D7175">
        <v>-42.173999999999999</v>
      </c>
      <c r="E7175" t="s">
        <v>6474</v>
      </c>
      <c r="F7175" t="s">
        <v>6477</v>
      </c>
      <c r="G7175" s="4">
        <v>1</v>
      </c>
      <c r="H7175" t="s">
        <v>6553</v>
      </c>
    </row>
    <row r="7176" spans="1:8" x14ac:dyDescent="0.35">
      <c r="A7176" t="s">
        <v>6256</v>
      </c>
      <c r="B7176" t="s">
        <v>6469</v>
      </c>
      <c r="C7176">
        <v>4</v>
      </c>
      <c r="D7176">
        <v>4.6849999999999996</v>
      </c>
      <c r="E7176" t="s">
        <v>6474</v>
      </c>
      <c r="F7176" t="s">
        <v>6475</v>
      </c>
      <c r="G7176" s="4">
        <v>3</v>
      </c>
      <c r="H7176" t="s">
        <v>6554</v>
      </c>
    </row>
    <row r="7177" spans="1:8" x14ac:dyDescent="0.35">
      <c r="A7177" t="s">
        <v>6256</v>
      </c>
      <c r="B7177" t="s">
        <v>6469</v>
      </c>
      <c r="C7177">
        <v>4</v>
      </c>
      <c r="D7177">
        <v>25.666999999999899</v>
      </c>
      <c r="E7177" t="s">
        <v>6474</v>
      </c>
      <c r="F7177" t="s">
        <v>6475</v>
      </c>
      <c r="G7177" s="4">
        <v>3</v>
      </c>
      <c r="H7177" t="s">
        <v>6555</v>
      </c>
    </row>
    <row r="7178" spans="1:8" x14ac:dyDescent="0.35">
      <c r="A7178" t="s">
        <v>6256</v>
      </c>
      <c r="B7178" t="s">
        <v>6469</v>
      </c>
      <c r="C7178">
        <v>4</v>
      </c>
      <c r="D7178">
        <v>31.652999999999999</v>
      </c>
      <c r="E7178" t="s">
        <v>6474</v>
      </c>
      <c r="F7178" t="s">
        <v>6475</v>
      </c>
      <c r="G7178" s="4">
        <v>3</v>
      </c>
      <c r="H7178" t="s">
        <v>6556</v>
      </c>
    </row>
    <row r="7179" spans="1:8" x14ac:dyDescent="0.35">
      <c r="A7179" t="s">
        <v>6256</v>
      </c>
      <c r="B7179" t="s">
        <v>6469</v>
      </c>
      <c r="C7179">
        <v>4</v>
      </c>
      <c r="D7179">
        <v>46.619</v>
      </c>
      <c r="E7179" t="s">
        <v>6474</v>
      </c>
      <c r="F7179" t="s">
        <v>6511</v>
      </c>
      <c r="G7179" s="4">
        <v>2</v>
      </c>
      <c r="H7179" t="s">
        <v>6557</v>
      </c>
    </row>
    <row r="7180" spans="1:8" x14ac:dyDescent="0.35">
      <c r="A7180" t="s">
        <v>6256</v>
      </c>
      <c r="B7180" t="s">
        <v>6469</v>
      </c>
      <c r="C7180">
        <v>4</v>
      </c>
      <c r="D7180">
        <v>52.924999999999997</v>
      </c>
      <c r="E7180" t="s">
        <v>6474</v>
      </c>
      <c r="F7180" t="s">
        <v>6475</v>
      </c>
      <c r="G7180" s="4">
        <v>3</v>
      </c>
      <c r="H7180" t="s">
        <v>6558</v>
      </c>
    </row>
    <row r="7181" spans="1:8" x14ac:dyDescent="0.35">
      <c r="A7181" t="s">
        <v>6256</v>
      </c>
      <c r="B7181" t="s">
        <v>6469</v>
      </c>
      <c r="C7181">
        <v>4</v>
      </c>
      <c r="D7181">
        <v>59.741</v>
      </c>
      <c r="E7181" t="s">
        <v>6474</v>
      </c>
      <c r="F7181" t="s">
        <v>6475</v>
      </c>
      <c r="G7181" s="4">
        <v>3</v>
      </c>
      <c r="H7181" t="s">
        <v>6559</v>
      </c>
    </row>
    <row r="7182" spans="1:8" x14ac:dyDescent="0.35">
      <c r="A7182" t="s">
        <v>6256</v>
      </c>
      <c r="B7182" t="s">
        <v>6469</v>
      </c>
      <c r="C7182">
        <v>4</v>
      </c>
      <c r="D7182">
        <v>90.147000000000006</v>
      </c>
      <c r="E7182" t="s">
        <v>6474</v>
      </c>
      <c r="F7182" t="s">
        <v>6484</v>
      </c>
      <c r="G7182" s="4">
        <v>4</v>
      </c>
      <c r="H7182" t="s">
        <v>6560</v>
      </c>
    </row>
    <row r="7183" spans="1:8" x14ac:dyDescent="0.35">
      <c r="A7183" t="s">
        <v>6256</v>
      </c>
      <c r="B7183" t="s">
        <v>6469</v>
      </c>
      <c r="C7183">
        <v>4</v>
      </c>
      <c r="D7183">
        <v>98.965000000000003</v>
      </c>
      <c r="E7183" t="s">
        <v>6474</v>
      </c>
      <c r="F7183" t="s">
        <v>6475</v>
      </c>
      <c r="G7183" s="4">
        <v>3</v>
      </c>
      <c r="H7183" t="s">
        <v>6561</v>
      </c>
    </row>
    <row r="7184" spans="1:8" x14ac:dyDescent="0.35">
      <c r="A7184" t="s">
        <v>6256</v>
      </c>
      <c r="B7184" t="s">
        <v>6469</v>
      </c>
      <c r="C7184">
        <v>4</v>
      </c>
      <c r="D7184">
        <v>128.40299999999999</v>
      </c>
      <c r="E7184" t="s">
        <v>6474</v>
      </c>
      <c r="F7184" t="s">
        <v>6484</v>
      </c>
      <c r="G7184" s="4">
        <v>4</v>
      </c>
      <c r="H7184" t="s">
        <v>6562</v>
      </c>
    </row>
    <row r="7185" spans="1:8" x14ac:dyDescent="0.35">
      <c r="A7185" t="s">
        <v>6256</v>
      </c>
      <c r="B7185" t="s">
        <v>6469</v>
      </c>
      <c r="C7185">
        <v>4</v>
      </c>
      <c r="D7185">
        <v>136.755</v>
      </c>
      <c r="E7185" t="s">
        <v>6474</v>
      </c>
      <c r="F7185" t="s">
        <v>6484</v>
      </c>
      <c r="G7185" s="4">
        <v>4</v>
      </c>
      <c r="H7185" t="s">
        <v>6563</v>
      </c>
    </row>
    <row r="7186" spans="1:8" x14ac:dyDescent="0.35">
      <c r="A7186" t="s">
        <v>6256</v>
      </c>
      <c r="B7186" t="s">
        <v>6469</v>
      </c>
      <c r="C7186">
        <v>4</v>
      </c>
      <c r="D7186">
        <v>138.364</v>
      </c>
      <c r="E7186" t="s">
        <v>6474</v>
      </c>
      <c r="F7186" t="s">
        <v>6475</v>
      </c>
      <c r="G7186" s="4">
        <v>3</v>
      </c>
      <c r="H7186" t="s">
        <v>6564</v>
      </c>
    </row>
    <row r="7187" spans="1:8" x14ac:dyDescent="0.35">
      <c r="A7187" t="s">
        <v>6256</v>
      </c>
      <c r="B7187" t="s">
        <v>6469</v>
      </c>
      <c r="C7187">
        <v>4</v>
      </c>
      <c r="D7187">
        <v>158.411</v>
      </c>
      <c r="E7187" t="s">
        <v>6474</v>
      </c>
      <c r="F7187" t="s">
        <v>6511</v>
      </c>
      <c r="G7187" s="4">
        <v>2</v>
      </c>
      <c r="H7187" t="s">
        <v>6565</v>
      </c>
    </row>
    <row r="7188" spans="1:8" x14ac:dyDescent="0.35">
      <c r="A7188" t="s">
        <v>6256</v>
      </c>
      <c r="B7188" t="s">
        <v>6469</v>
      </c>
      <c r="C7188">
        <v>4</v>
      </c>
      <c r="D7188">
        <v>173.666</v>
      </c>
      <c r="E7188" t="s">
        <v>6474</v>
      </c>
      <c r="F7188" t="s">
        <v>6511</v>
      </c>
      <c r="G7188" s="4">
        <v>2</v>
      </c>
      <c r="H7188" t="s">
        <v>6566</v>
      </c>
    </row>
    <row r="7189" spans="1:8" x14ac:dyDescent="0.35">
      <c r="A7189" t="s">
        <v>6256</v>
      </c>
      <c r="B7189" t="s">
        <v>6469</v>
      </c>
      <c r="C7189">
        <v>4</v>
      </c>
      <c r="D7189">
        <v>175.59700000000001</v>
      </c>
      <c r="E7189" t="s">
        <v>6474</v>
      </c>
      <c r="F7189" t="s">
        <v>6475</v>
      </c>
      <c r="G7189" s="4">
        <v>3</v>
      </c>
      <c r="H7189" t="s">
        <v>6567</v>
      </c>
    </row>
    <row r="7190" spans="1:8" x14ac:dyDescent="0.35">
      <c r="A7190" t="s">
        <v>6256</v>
      </c>
      <c r="B7190" t="s">
        <v>6469</v>
      </c>
      <c r="C7190">
        <v>4</v>
      </c>
      <c r="D7190">
        <v>200.267</v>
      </c>
      <c r="E7190" t="s">
        <v>6474</v>
      </c>
      <c r="F7190" t="s">
        <v>6484</v>
      </c>
      <c r="G7190" s="4">
        <v>4</v>
      </c>
      <c r="H7190" t="s">
        <v>6568</v>
      </c>
    </row>
    <row r="7191" spans="1:8" x14ac:dyDescent="0.35">
      <c r="A7191" t="s">
        <v>6256</v>
      </c>
      <c r="B7191" t="s">
        <v>6469</v>
      </c>
      <c r="C7191">
        <v>4</v>
      </c>
      <c r="D7191">
        <v>202.02199999999999</v>
      </c>
      <c r="E7191" t="s">
        <v>6474</v>
      </c>
      <c r="F7191" t="s">
        <v>6511</v>
      </c>
      <c r="G7191" s="4">
        <v>2</v>
      </c>
      <c r="H7191" t="s">
        <v>6569</v>
      </c>
    </row>
    <row r="7192" spans="1:8" x14ac:dyDescent="0.35">
      <c r="A7192" t="s">
        <v>6256</v>
      </c>
      <c r="B7192" t="s">
        <v>6469</v>
      </c>
      <c r="C7192">
        <v>4</v>
      </c>
      <c r="D7192">
        <v>206.38900000000001</v>
      </c>
      <c r="E7192" t="s">
        <v>6474</v>
      </c>
      <c r="F7192" t="s">
        <v>6475</v>
      </c>
      <c r="G7192" s="4">
        <v>3</v>
      </c>
      <c r="H7192" t="s">
        <v>6570</v>
      </c>
    </row>
    <row r="7193" spans="1:8" x14ac:dyDescent="0.35">
      <c r="A7193" t="s">
        <v>6256</v>
      </c>
      <c r="B7193" t="s">
        <v>6469</v>
      </c>
      <c r="C7193">
        <v>4</v>
      </c>
      <c r="D7193">
        <v>214.33199999999999</v>
      </c>
      <c r="E7193" t="s">
        <v>6474</v>
      </c>
      <c r="F7193" t="s">
        <v>6477</v>
      </c>
      <c r="G7193" s="4">
        <v>1</v>
      </c>
      <c r="H7193" t="s">
        <v>6571</v>
      </c>
    </row>
    <row r="7194" spans="1:8" x14ac:dyDescent="0.35">
      <c r="A7194" t="s">
        <v>6256</v>
      </c>
      <c r="B7194" t="s">
        <v>6469</v>
      </c>
      <c r="C7194">
        <v>5</v>
      </c>
      <c r="D7194">
        <v>-387.93199999999899</v>
      </c>
      <c r="E7194" t="s">
        <v>6474</v>
      </c>
      <c r="F7194" t="s">
        <v>6511</v>
      </c>
      <c r="G7194" s="4">
        <v>2</v>
      </c>
      <c r="H7194" t="s">
        <v>6572</v>
      </c>
    </row>
    <row r="7195" spans="1:8" x14ac:dyDescent="0.35">
      <c r="A7195" t="s">
        <v>6256</v>
      </c>
      <c r="B7195" t="s">
        <v>6469</v>
      </c>
      <c r="C7195">
        <v>5</v>
      </c>
      <c r="D7195">
        <v>-387.54300000000001</v>
      </c>
      <c r="E7195" t="s">
        <v>6474</v>
      </c>
      <c r="F7195" t="s">
        <v>6477</v>
      </c>
      <c r="G7195" s="4">
        <v>1</v>
      </c>
      <c r="H7195" t="s">
        <v>6573</v>
      </c>
    </row>
    <row r="7196" spans="1:8" x14ac:dyDescent="0.35">
      <c r="A7196" t="s">
        <v>6256</v>
      </c>
      <c r="B7196" t="s">
        <v>6469</v>
      </c>
      <c r="C7196">
        <v>5</v>
      </c>
      <c r="D7196">
        <v>-386.265999999999</v>
      </c>
      <c r="E7196" t="s">
        <v>6474</v>
      </c>
      <c r="F7196" t="s">
        <v>6484</v>
      </c>
      <c r="G7196" s="4">
        <v>4</v>
      </c>
      <c r="H7196" t="s">
        <v>6574</v>
      </c>
    </row>
    <row r="7197" spans="1:8" x14ac:dyDescent="0.35">
      <c r="A7197" t="s">
        <v>6256</v>
      </c>
      <c r="B7197" t="s">
        <v>6469</v>
      </c>
      <c r="C7197">
        <v>5</v>
      </c>
      <c r="D7197">
        <v>-385.334</v>
      </c>
      <c r="E7197" t="s">
        <v>6474</v>
      </c>
      <c r="F7197" t="s">
        <v>6475</v>
      </c>
      <c r="G7197" s="4">
        <v>3</v>
      </c>
      <c r="H7197" t="s">
        <v>6575</v>
      </c>
    </row>
    <row r="7198" spans="1:8" x14ac:dyDescent="0.35">
      <c r="A7198" t="s">
        <v>6256</v>
      </c>
      <c r="B7198" t="s">
        <v>6469</v>
      </c>
      <c r="C7198">
        <v>5</v>
      </c>
      <c r="D7198">
        <v>-383.28899999999999</v>
      </c>
      <c r="E7198" t="s">
        <v>6470</v>
      </c>
      <c r="F7198" t="s">
        <v>6471</v>
      </c>
      <c r="G7198" s="4">
        <v>3</v>
      </c>
      <c r="H7198" t="s">
        <v>6576</v>
      </c>
    </row>
    <row r="7199" spans="1:8" x14ac:dyDescent="0.35">
      <c r="A7199" t="s">
        <v>6256</v>
      </c>
      <c r="B7199" t="s">
        <v>6469</v>
      </c>
      <c r="C7199">
        <v>5</v>
      </c>
      <c r="D7199">
        <v>-382.75199999999899</v>
      </c>
      <c r="E7199" t="s">
        <v>6474</v>
      </c>
      <c r="F7199" t="s">
        <v>6484</v>
      </c>
      <c r="G7199" s="4">
        <v>4</v>
      </c>
      <c r="H7199" t="s">
        <v>68</v>
      </c>
    </row>
    <row r="7200" spans="1:8" x14ac:dyDescent="0.35">
      <c r="A7200" t="s">
        <v>6256</v>
      </c>
      <c r="B7200" t="s">
        <v>6469</v>
      </c>
      <c r="C7200">
        <v>5</v>
      </c>
      <c r="D7200">
        <v>-379.26499999999999</v>
      </c>
      <c r="E7200" t="s">
        <v>6474</v>
      </c>
      <c r="F7200" t="s">
        <v>6511</v>
      </c>
      <c r="G7200" s="4">
        <v>2</v>
      </c>
      <c r="H7200" t="s">
        <v>6577</v>
      </c>
    </row>
    <row r="7201" spans="1:8" x14ac:dyDescent="0.35">
      <c r="A7201" t="s">
        <v>6256</v>
      </c>
      <c r="B7201" t="s">
        <v>6469</v>
      </c>
      <c r="C7201">
        <v>5</v>
      </c>
      <c r="D7201">
        <v>-376.81900000000002</v>
      </c>
      <c r="E7201" t="s">
        <v>6474</v>
      </c>
      <c r="F7201" t="s">
        <v>6484</v>
      </c>
      <c r="G7201" s="4">
        <v>4</v>
      </c>
      <c r="H7201" t="s">
        <v>6578</v>
      </c>
    </row>
    <row r="7202" spans="1:8" x14ac:dyDescent="0.35">
      <c r="A7202" t="s">
        <v>6256</v>
      </c>
      <c r="B7202" t="s">
        <v>6469</v>
      </c>
      <c r="C7202">
        <v>5</v>
      </c>
      <c r="D7202">
        <v>-375.265999999999</v>
      </c>
      <c r="E7202" t="s">
        <v>6470</v>
      </c>
      <c r="F7202" t="s">
        <v>6483</v>
      </c>
      <c r="G7202" s="4">
        <v>1</v>
      </c>
      <c r="H7202" t="s">
        <v>6579</v>
      </c>
    </row>
    <row r="7203" spans="1:8" x14ac:dyDescent="0.35">
      <c r="A7203" t="s">
        <v>6256</v>
      </c>
      <c r="B7203" t="s">
        <v>6469</v>
      </c>
      <c r="C7203">
        <v>5</v>
      </c>
      <c r="D7203">
        <v>-372.37400000000002</v>
      </c>
      <c r="E7203" t="s">
        <v>6474</v>
      </c>
      <c r="F7203" t="s">
        <v>6475</v>
      </c>
      <c r="G7203" s="4">
        <v>3</v>
      </c>
      <c r="H7203" t="s">
        <v>6580</v>
      </c>
    </row>
    <row r="7204" spans="1:8" x14ac:dyDescent="0.35">
      <c r="A7204" t="s">
        <v>6256</v>
      </c>
      <c r="B7204" t="s">
        <v>6469</v>
      </c>
      <c r="C7204">
        <v>5</v>
      </c>
      <c r="D7204">
        <v>-371.07400000000001</v>
      </c>
      <c r="E7204" t="s">
        <v>6470</v>
      </c>
      <c r="F7204" t="s">
        <v>6481</v>
      </c>
      <c r="G7204" s="4">
        <v>4</v>
      </c>
      <c r="H7204" t="s">
        <v>6581</v>
      </c>
    </row>
    <row r="7205" spans="1:8" x14ac:dyDescent="0.35">
      <c r="A7205" t="s">
        <v>6256</v>
      </c>
      <c r="B7205" t="s">
        <v>6469</v>
      </c>
      <c r="C7205">
        <v>5</v>
      </c>
      <c r="D7205">
        <v>-369.75199999999899</v>
      </c>
      <c r="E7205" t="s">
        <v>6474</v>
      </c>
      <c r="F7205" t="s">
        <v>6484</v>
      </c>
      <c r="G7205" s="4">
        <v>4</v>
      </c>
      <c r="H7205" t="s">
        <v>6582</v>
      </c>
    </row>
    <row r="7206" spans="1:8" x14ac:dyDescent="0.35">
      <c r="A7206" t="s">
        <v>6256</v>
      </c>
      <c r="B7206" t="s">
        <v>6469</v>
      </c>
      <c r="C7206">
        <v>5</v>
      </c>
      <c r="D7206">
        <v>-366.03800000000001</v>
      </c>
      <c r="E7206" t="s">
        <v>6474</v>
      </c>
      <c r="F7206" t="s">
        <v>6475</v>
      </c>
      <c r="G7206" s="4">
        <v>3</v>
      </c>
      <c r="H7206" t="s">
        <v>6583</v>
      </c>
    </row>
    <row r="7207" spans="1:8" x14ac:dyDescent="0.35">
      <c r="A7207" t="s">
        <v>6256</v>
      </c>
      <c r="B7207" t="s">
        <v>6469</v>
      </c>
      <c r="C7207">
        <v>5</v>
      </c>
      <c r="D7207">
        <v>-363.39800000000002</v>
      </c>
      <c r="E7207" t="s">
        <v>6474</v>
      </c>
      <c r="F7207" t="s">
        <v>6477</v>
      </c>
      <c r="G7207" s="4">
        <v>1</v>
      </c>
      <c r="H7207" t="s">
        <v>6584</v>
      </c>
    </row>
    <row r="7208" spans="1:8" x14ac:dyDescent="0.35">
      <c r="A7208" t="s">
        <v>6256</v>
      </c>
      <c r="B7208" t="s">
        <v>6469</v>
      </c>
      <c r="C7208">
        <v>5</v>
      </c>
      <c r="D7208">
        <v>-362.84</v>
      </c>
      <c r="E7208" t="s">
        <v>6474</v>
      </c>
      <c r="F7208" t="s">
        <v>6484</v>
      </c>
      <c r="G7208" s="4">
        <v>4</v>
      </c>
      <c r="H7208" t="s">
        <v>63</v>
      </c>
    </row>
    <row r="7209" spans="1:8" x14ac:dyDescent="0.35">
      <c r="A7209" t="s">
        <v>6256</v>
      </c>
      <c r="B7209" t="s">
        <v>6469</v>
      </c>
      <c r="C7209">
        <v>5</v>
      </c>
      <c r="D7209">
        <v>-360.399</v>
      </c>
      <c r="E7209" t="s">
        <v>6470</v>
      </c>
      <c r="F7209" t="s">
        <v>6473</v>
      </c>
      <c r="G7209" s="4">
        <v>2</v>
      </c>
      <c r="H7209" t="s">
        <v>6585</v>
      </c>
    </row>
    <row r="7210" spans="1:8" x14ac:dyDescent="0.35">
      <c r="A7210" t="s">
        <v>6256</v>
      </c>
      <c r="B7210" t="s">
        <v>6469</v>
      </c>
      <c r="C7210">
        <v>5</v>
      </c>
      <c r="D7210">
        <v>-358.47800000000001</v>
      </c>
      <c r="E7210" t="s">
        <v>6474</v>
      </c>
      <c r="F7210" t="s">
        <v>6475</v>
      </c>
      <c r="G7210" s="4">
        <v>3</v>
      </c>
      <c r="H7210" t="s">
        <v>6586</v>
      </c>
    </row>
    <row r="7211" spans="1:8" x14ac:dyDescent="0.35">
      <c r="A7211" t="s">
        <v>6256</v>
      </c>
      <c r="B7211" t="s">
        <v>6469</v>
      </c>
      <c r="C7211">
        <v>5</v>
      </c>
      <c r="D7211">
        <v>-349.76400000000001</v>
      </c>
      <c r="E7211" t="s">
        <v>6474</v>
      </c>
      <c r="F7211" t="s">
        <v>6511</v>
      </c>
      <c r="G7211" s="4">
        <v>2</v>
      </c>
      <c r="H7211" t="s">
        <v>6587</v>
      </c>
    </row>
    <row r="7212" spans="1:8" x14ac:dyDescent="0.35">
      <c r="A7212" t="s">
        <v>6256</v>
      </c>
      <c r="B7212" t="s">
        <v>6469</v>
      </c>
      <c r="C7212">
        <v>5</v>
      </c>
      <c r="D7212">
        <v>-347.99900000000002</v>
      </c>
      <c r="E7212" t="s">
        <v>6470</v>
      </c>
      <c r="F7212" t="s">
        <v>6471</v>
      </c>
      <c r="G7212" s="4">
        <v>3</v>
      </c>
      <c r="H7212" t="s">
        <v>6588</v>
      </c>
    </row>
    <row r="7213" spans="1:8" x14ac:dyDescent="0.35">
      <c r="A7213" t="s">
        <v>6256</v>
      </c>
      <c r="B7213" t="s">
        <v>6469</v>
      </c>
      <c r="C7213">
        <v>5</v>
      </c>
      <c r="D7213">
        <v>-341.72</v>
      </c>
      <c r="E7213" t="s">
        <v>6474</v>
      </c>
      <c r="F7213" t="s">
        <v>6484</v>
      </c>
      <c r="G7213" s="4">
        <v>4</v>
      </c>
      <c r="H7213" t="s">
        <v>6589</v>
      </c>
    </row>
    <row r="7214" spans="1:8" x14ac:dyDescent="0.35">
      <c r="A7214" t="s">
        <v>6256</v>
      </c>
      <c r="B7214" t="s">
        <v>6469</v>
      </c>
      <c r="C7214">
        <v>5</v>
      </c>
      <c r="D7214">
        <v>-339.71100000000001</v>
      </c>
      <c r="E7214" t="s">
        <v>6474</v>
      </c>
      <c r="F7214" t="s">
        <v>6475</v>
      </c>
      <c r="G7214" s="4">
        <v>3</v>
      </c>
      <c r="H7214" t="s">
        <v>6590</v>
      </c>
    </row>
    <row r="7215" spans="1:8" x14ac:dyDescent="0.35">
      <c r="A7215" t="s">
        <v>6256</v>
      </c>
      <c r="B7215" t="s">
        <v>6469</v>
      </c>
      <c r="C7215">
        <v>5</v>
      </c>
      <c r="D7215">
        <v>-336.73899999999998</v>
      </c>
      <c r="E7215" t="s">
        <v>6470</v>
      </c>
      <c r="F7215" t="s">
        <v>6481</v>
      </c>
      <c r="G7215" s="4">
        <v>4</v>
      </c>
      <c r="H7215" t="s">
        <v>6591</v>
      </c>
    </row>
    <row r="7216" spans="1:8" x14ac:dyDescent="0.35">
      <c r="A7216" t="s">
        <v>6256</v>
      </c>
      <c r="B7216" t="s">
        <v>6469</v>
      </c>
      <c r="C7216">
        <v>5</v>
      </c>
      <c r="D7216">
        <v>-333.02199999999999</v>
      </c>
      <c r="E7216" t="s">
        <v>6474</v>
      </c>
      <c r="F7216" t="s">
        <v>6484</v>
      </c>
      <c r="G7216" s="4">
        <v>4</v>
      </c>
      <c r="H7216" t="s">
        <v>5009</v>
      </c>
    </row>
    <row r="7217" spans="1:8" x14ac:dyDescent="0.35">
      <c r="A7217" t="s">
        <v>6256</v>
      </c>
      <c r="B7217" t="s">
        <v>6469</v>
      </c>
      <c r="C7217">
        <v>5</v>
      </c>
      <c r="D7217">
        <v>-331.14800000000002</v>
      </c>
      <c r="E7217" t="s">
        <v>6470</v>
      </c>
      <c r="F7217" t="s">
        <v>6483</v>
      </c>
      <c r="G7217" s="4">
        <v>1</v>
      </c>
      <c r="H7217" t="s">
        <v>6592</v>
      </c>
    </row>
    <row r="7218" spans="1:8" x14ac:dyDescent="0.35">
      <c r="A7218" t="s">
        <v>6256</v>
      </c>
      <c r="B7218" t="s">
        <v>6469</v>
      </c>
      <c r="C7218">
        <v>5</v>
      </c>
      <c r="D7218">
        <v>-327.29300000000001</v>
      </c>
      <c r="E7218" t="s">
        <v>6474</v>
      </c>
      <c r="F7218" t="s">
        <v>6511</v>
      </c>
      <c r="G7218" s="4">
        <v>2</v>
      </c>
      <c r="H7218" t="s">
        <v>5035</v>
      </c>
    </row>
    <row r="7219" spans="1:8" x14ac:dyDescent="0.35">
      <c r="A7219" t="s">
        <v>6256</v>
      </c>
      <c r="B7219" t="s">
        <v>6469</v>
      </c>
      <c r="C7219">
        <v>5</v>
      </c>
      <c r="D7219">
        <v>-324.79700000000003</v>
      </c>
      <c r="E7219" t="s">
        <v>6474</v>
      </c>
      <c r="F7219" t="s">
        <v>6477</v>
      </c>
      <c r="G7219" s="4">
        <v>1</v>
      </c>
      <c r="H7219" t="s">
        <v>6593</v>
      </c>
    </row>
    <row r="7220" spans="1:8" x14ac:dyDescent="0.35">
      <c r="A7220" t="s">
        <v>6256</v>
      </c>
      <c r="B7220" t="s">
        <v>6469</v>
      </c>
      <c r="C7220">
        <v>5</v>
      </c>
      <c r="D7220">
        <v>-323.28800000000001</v>
      </c>
      <c r="E7220" t="s">
        <v>6474</v>
      </c>
      <c r="F7220" t="s">
        <v>6484</v>
      </c>
      <c r="G7220" s="4">
        <v>4</v>
      </c>
      <c r="H7220" t="s">
        <v>6594</v>
      </c>
    </row>
    <row r="7221" spans="1:8" x14ac:dyDescent="0.35">
      <c r="A7221" t="s">
        <v>6256</v>
      </c>
      <c r="B7221" t="s">
        <v>6469</v>
      </c>
      <c r="C7221">
        <v>5</v>
      </c>
      <c r="D7221">
        <v>-315.44799999999998</v>
      </c>
      <c r="E7221" t="s">
        <v>6474</v>
      </c>
      <c r="F7221" t="s">
        <v>6484</v>
      </c>
      <c r="G7221" s="4">
        <v>4</v>
      </c>
      <c r="H7221" t="s">
        <v>6595</v>
      </c>
    </row>
    <row r="7222" spans="1:8" x14ac:dyDescent="0.35">
      <c r="A7222" t="s">
        <v>6256</v>
      </c>
      <c r="B7222" t="s">
        <v>6469</v>
      </c>
      <c r="C7222">
        <v>5</v>
      </c>
      <c r="D7222">
        <v>-305.34100000000001</v>
      </c>
      <c r="E7222" t="s">
        <v>6474</v>
      </c>
      <c r="F7222" t="s">
        <v>6511</v>
      </c>
      <c r="G7222" s="4">
        <v>2</v>
      </c>
      <c r="H7222" t="s">
        <v>6596</v>
      </c>
    </row>
    <row r="7223" spans="1:8" x14ac:dyDescent="0.35">
      <c r="A7223" t="s">
        <v>6256</v>
      </c>
      <c r="B7223" t="s">
        <v>6469</v>
      </c>
      <c r="C7223">
        <v>5</v>
      </c>
      <c r="D7223">
        <v>-303.33199999999999</v>
      </c>
      <c r="E7223" t="s">
        <v>6470</v>
      </c>
      <c r="F7223" t="s">
        <v>6471</v>
      </c>
      <c r="G7223" s="4">
        <v>3</v>
      </c>
      <c r="H7223" t="s">
        <v>6597</v>
      </c>
    </row>
    <row r="7224" spans="1:8" x14ac:dyDescent="0.35">
      <c r="A7224" t="s">
        <v>6256</v>
      </c>
      <c r="B7224" t="s">
        <v>6469</v>
      </c>
      <c r="C7224">
        <v>5</v>
      </c>
      <c r="D7224">
        <v>-299.63900000000001</v>
      </c>
      <c r="E7224" t="s">
        <v>6474</v>
      </c>
      <c r="F7224" t="s">
        <v>6475</v>
      </c>
      <c r="G7224" s="4">
        <v>3</v>
      </c>
      <c r="H7224" t="s">
        <v>6598</v>
      </c>
    </row>
    <row r="7225" spans="1:8" x14ac:dyDescent="0.35">
      <c r="A7225" t="s">
        <v>6256</v>
      </c>
      <c r="B7225" t="s">
        <v>6469</v>
      </c>
      <c r="C7225">
        <v>5</v>
      </c>
      <c r="D7225">
        <v>-293.832999999999</v>
      </c>
      <c r="E7225" t="s">
        <v>6474</v>
      </c>
      <c r="F7225" t="s">
        <v>6477</v>
      </c>
      <c r="G7225" s="4">
        <v>1</v>
      </c>
      <c r="H7225" t="s">
        <v>6599</v>
      </c>
    </row>
    <row r="7226" spans="1:8" x14ac:dyDescent="0.35">
      <c r="A7226" t="s">
        <v>6256</v>
      </c>
      <c r="B7226" t="s">
        <v>6469</v>
      </c>
      <c r="C7226">
        <v>5</v>
      </c>
      <c r="D7226">
        <v>-284.911</v>
      </c>
      <c r="E7226" t="s">
        <v>6470</v>
      </c>
      <c r="F7226" t="s">
        <v>6483</v>
      </c>
      <c r="G7226" s="4">
        <v>1</v>
      </c>
      <c r="H7226" t="s">
        <v>6600</v>
      </c>
    </row>
    <row r="7227" spans="1:8" x14ac:dyDescent="0.35">
      <c r="A7227" t="s">
        <v>6256</v>
      </c>
      <c r="B7227" t="s">
        <v>6469</v>
      </c>
      <c r="C7227">
        <v>5</v>
      </c>
      <c r="D7227">
        <v>-284.64999999999998</v>
      </c>
      <c r="E7227" t="s">
        <v>6470</v>
      </c>
      <c r="F7227" t="s">
        <v>6481</v>
      </c>
      <c r="G7227" s="4">
        <v>4</v>
      </c>
      <c r="H7227" t="s">
        <v>6601</v>
      </c>
    </row>
    <row r="7228" spans="1:8" x14ac:dyDescent="0.35">
      <c r="A7228" t="s">
        <v>6256</v>
      </c>
      <c r="B7228" t="s">
        <v>6469</v>
      </c>
      <c r="C7228">
        <v>5</v>
      </c>
      <c r="D7228">
        <v>-275.55700000000002</v>
      </c>
      <c r="E7228" t="s">
        <v>6474</v>
      </c>
      <c r="F7228" t="s">
        <v>6484</v>
      </c>
      <c r="G7228" s="4">
        <v>4</v>
      </c>
      <c r="H7228" t="s">
        <v>6602</v>
      </c>
    </row>
    <row r="7229" spans="1:8" x14ac:dyDescent="0.35">
      <c r="A7229" t="s">
        <v>6256</v>
      </c>
      <c r="B7229" t="s">
        <v>6469</v>
      </c>
      <c r="C7229">
        <v>5</v>
      </c>
      <c r="D7229">
        <v>-271.57900000000001</v>
      </c>
      <c r="E7229" t="s">
        <v>6474</v>
      </c>
      <c r="F7229" t="s">
        <v>6484</v>
      </c>
      <c r="G7229" s="4">
        <v>4</v>
      </c>
      <c r="H7229" t="s">
        <v>6603</v>
      </c>
    </row>
    <row r="7230" spans="1:8" x14ac:dyDescent="0.35">
      <c r="A7230" t="s">
        <v>6256</v>
      </c>
      <c r="B7230" t="s">
        <v>6469</v>
      </c>
      <c r="C7230">
        <v>5</v>
      </c>
      <c r="D7230">
        <v>-268.334</v>
      </c>
      <c r="E7230" t="s">
        <v>6470</v>
      </c>
      <c r="F7230" t="s">
        <v>6483</v>
      </c>
      <c r="G7230" s="4">
        <v>1</v>
      </c>
      <c r="H7230" t="s">
        <v>6604</v>
      </c>
    </row>
    <row r="7231" spans="1:8" x14ac:dyDescent="0.35">
      <c r="A7231" t="s">
        <v>6256</v>
      </c>
      <c r="B7231" t="s">
        <v>6469</v>
      </c>
      <c r="C7231">
        <v>5</v>
      </c>
      <c r="D7231">
        <v>-259.63400000000001</v>
      </c>
      <c r="E7231" t="s">
        <v>6470</v>
      </c>
      <c r="F7231" t="s">
        <v>6481</v>
      </c>
      <c r="G7231" s="4">
        <v>4</v>
      </c>
      <c r="H7231" t="s">
        <v>6605</v>
      </c>
    </row>
    <row r="7232" spans="1:8" x14ac:dyDescent="0.35">
      <c r="A7232" t="s">
        <v>6256</v>
      </c>
      <c r="B7232" t="s">
        <v>6469</v>
      </c>
      <c r="C7232">
        <v>5</v>
      </c>
      <c r="D7232">
        <v>-255.39400000000001</v>
      </c>
      <c r="E7232" t="s">
        <v>6474</v>
      </c>
      <c r="F7232" t="s">
        <v>6477</v>
      </c>
      <c r="G7232" s="4">
        <v>1</v>
      </c>
      <c r="H7232" t="s">
        <v>6606</v>
      </c>
    </row>
    <row r="7233" spans="1:8" x14ac:dyDescent="0.35">
      <c r="A7233" t="s">
        <v>6256</v>
      </c>
      <c r="B7233" t="s">
        <v>6469</v>
      </c>
      <c r="C7233">
        <v>5</v>
      </c>
      <c r="D7233">
        <v>-247.71899999999999</v>
      </c>
      <c r="E7233" t="s">
        <v>6470</v>
      </c>
      <c r="F7233" t="s">
        <v>6473</v>
      </c>
      <c r="G7233" s="4">
        <v>2</v>
      </c>
      <c r="H7233" t="s">
        <v>6607</v>
      </c>
    </row>
    <row r="7234" spans="1:8" x14ac:dyDescent="0.35">
      <c r="A7234" t="s">
        <v>6256</v>
      </c>
      <c r="B7234" t="s">
        <v>6469</v>
      </c>
      <c r="C7234">
        <v>5</v>
      </c>
      <c r="D7234">
        <v>-240.976</v>
      </c>
      <c r="E7234" t="s">
        <v>6474</v>
      </c>
      <c r="F7234" t="s">
        <v>6484</v>
      </c>
      <c r="G7234" s="4">
        <v>4</v>
      </c>
      <c r="H7234" t="s">
        <v>6608</v>
      </c>
    </row>
    <row r="7235" spans="1:8" x14ac:dyDescent="0.35">
      <c r="A7235" t="s">
        <v>6256</v>
      </c>
      <c r="B7235" t="s">
        <v>6469</v>
      </c>
      <c r="C7235">
        <v>5</v>
      </c>
      <c r="D7235">
        <v>-236.13900000000001</v>
      </c>
      <c r="E7235" t="s">
        <v>6474</v>
      </c>
      <c r="F7235" t="s">
        <v>6484</v>
      </c>
      <c r="G7235" s="4">
        <v>4</v>
      </c>
      <c r="H7235" t="s">
        <v>6609</v>
      </c>
    </row>
    <row r="7236" spans="1:8" x14ac:dyDescent="0.35">
      <c r="A7236" t="s">
        <v>6256</v>
      </c>
      <c r="B7236" t="s">
        <v>6469</v>
      </c>
      <c r="C7236">
        <v>5</v>
      </c>
      <c r="D7236">
        <v>-236.05799999999999</v>
      </c>
      <c r="E7236" t="s">
        <v>6470</v>
      </c>
      <c r="F7236" t="s">
        <v>6481</v>
      </c>
      <c r="G7236" s="4">
        <v>4</v>
      </c>
      <c r="H7236" t="s">
        <v>6610</v>
      </c>
    </row>
    <row r="7237" spans="1:8" x14ac:dyDescent="0.35">
      <c r="A7237" t="s">
        <v>6256</v>
      </c>
      <c r="B7237" t="s">
        <v>6469</v>
      </c>
      <c r="C7237">
        <v>5</v>
      </c>
      <c r="D7237">
        <v>-234.535</v>
      </c>
      <c r="E7237" t="s">
        <v>6470</v>
      </c>
      <c r="F7237" t="s">
        <v>6483</v>
      </c>
      <c r="G7237" s="4">
        <v>1</v>
      </c>
      <c r="H7237" t="s">
        <v>1209</v>
      </c>
    </row>
    <row r="7238" spans="1:8" x14ac:dyDescent="0.35">
      <c r="A7238" t="s">
        <v>6256</v>
      </c>
      <c r="B7238" t="s">
        <v>6469</v>
      </c>
      <c r="C7238">
        <v>5</v>
      </c>
      <c r="D7238">
        <v>-230.42</v>
      </c>
      <c r="E7238" t="s">
        <v>6474</v>
      </c>
      <c r="F7238" t="s">
        <v>6477</v>
      </c>
      <c r="G7238" s="4">
        <v>1</v>
      </c>
      <c r="H7238" t="s">
        <v>6611</v>
      </c>
    </row>
    <row r="7239" spans="1:8" x14ac:dyDescent="0.35">
      <c r="A7239" t="s">
        <v>6256</v>
      </c>
      <c r="B7239" t="s">
        <v>6469</v>
      </c>
      <c r="C7239">
        <v>5</v>
      </c>
      <c r="D7239">
        <v>-227.67</v>
      </c>
      <c r="E7239" t="s">
        <v>6470</v>
      </c>
      <c r="F7239" t="s">
        <v>6471</v>
      </c>
      <c r="G7239" s="4">
        <v>3</v>
      </c>
      <c r="H7239" t="s">
        <v>6612</v>
      </c>
    </row>
    <row r="7240" spans="1:8" x14ac:dyDescent="0.35">
      <c r="A7240" t="s">
        <v>6256</v>
      </c>
      <c r="B7240" t="s">
        <v>6469</v>
      </c>
      <c r="C7240">
        <v>5</v>
      </c>
      <c r="D7240">
        <v>-220.66499999999999</v>
      </c>
      <c r="E7240" t="s">
        <v>6474</v>
      </c>
      <c r="F7240" t="s">
        <v>6511</v>
      </c>
      <c r="G7240" s="4">
        <v>2</v>
      </c>
      <c r="H7240" t="s">
        <v>6613</v>
      </c>
    </row>
    <row r="7241" spans="1:8" x14ac:dyDescent="0.35">
      <c r="A7241" t="s">
        <v>6256</v>
      </c>
      <c r="B7241" t="s">
        <v>6469</v>
      </c>
      <c r="C7241">
        <v>5</v>
      </c>
      <c r="D7241">
        <v>-211.678</v>
      </c>
      <c r="E7241" t="s">
        <v>6474</v>
      </c>
      <c r="F7241" t="s">
        <v>6484</v>
      </c>
      <c r="G7241" s="4">
        <v>4</v>
      </c>
      <c r="H7241" t="s">
        <v>6614</v>
      </c>
    </row>
    <row r="7242" spans="1:8" x14ac:dyDescent="0.35">
      <c r="A7242" t="s">
        <v>6256</v>
      </c>
      <c r="B7242" t="s">
        <v>6469</v>
      </c>
      <c r="C7242">
        <v>5</v>
      </c>
      <c r="D7242">
        <v>-183.727</v>
      </c>
      <c r="E7242" t="s">
        <v>6474</v>
      </c>
      <c r="F7242" t="s">
        <v>6477</v>
      </c>
      <c r="G7242" s="4">
        <v>1</v>
      </c>
      <c r="H7242" t="s">
        <v>6615</v>
      </c>
    </row>
    <row r="7243" spans="1:8" x14ac:dyDescent="0.35">
      <c r="A7243" t="s">
        <v>6256</v>
      </c>
      <c r="B7243" t="s">
        <v>6469</v>
      </c>
      <c r="C7243">
        <v>5</v>
      </c>
      <c r="D7243">
        <v>-170.94900000000001</v>
      </c>
      <c r="E7243" t="s">
        <v>6474</v>
      </c>
      <c r="F7243" t="s">
        <v>6484</v>
      </c>
      <c r="G7243" s="4">
        <v>4</v>
      </c>
      <c r="H7243" t="s">
        <v>6616</v>
      </c>
    </row>
    <row r="7244" spans="1:8" x14ac:dyDescent="0.35">
      <c r="A7244" t="s">
        <v>6256</v>
      </c>
      <c r="B7244" t="s">
        <v>6469</v>
      </c>
      <c r="C7244">
        <v>5</v>
      </c>
      <c r="D7244">
        <v>-166.97799999999901</v>
      </c>
      <c r="E7244" t="s">
        <v>6470</v>
      </c>
      <c r="F7244" t="s">
        <v>6481</v>
      </c>
      <c r="G7244" s="4">
        <v>4</v>
      </c>
      <c r="H7244" t="s">
        <v>6617</v>
      </c>
    </row>
    <row r="7245" spans="1:8" x14ac:dyDescent="0.35">
      <c r="A7245" t="s">
        <v>6256</v>
      </c>
      <c r="B7245" t="s">
        <v>6469</v>
      </c>
      <c r="C7245">
        <v>5</v>
      </c>
      <c r="D7245">
        <v>-153.12700000000001</v>
      </c>
      <c r="E7245" t="s">
        <v>6470</v>
      </c>
      <c r="F7245" t="s">
        <v>6473</v>
      </c>
      <c r="G7245" s="4">
        <v>2</v>
      </c>
      <c r="H7245" t="s">
        <v>6618</v>
      </c>
    </row>
    <row r="7246" spans="1:8" x14ac:dyDescent="0.35">
      <c r="A7246" t="s">
        <v>6256</v>
      </c>
      <c r="B7246" t="s">
        <v>6469</v>
      </c>
      <c r="C7246">
        <v>5</v>
      </c>
      <c r="D7246">
        <v>-147.31100000000001</v>
      </c>
      <c r="E7246" t="s">
        <v>6474</v>
      </c>
      <c r="F7246" t="s">
        <v>6477</v>
      </c>
      <c r="G7246" s="4">
        <v>1</v>
      </c>
      <c r="H7246" t="s">
        <v>6619</v>
      </c>
    </row>
    <row r="7247" spans="1:8" x14ac:dyDescent="0.35">
      <c r="A7247" t="s">
        <v>6256</v>
      </c>
      <c r="B7247" t="s">
        <v>6469</v>
      </c>
      <c r="C7247">
        <v>5</v>
      </c>
      <c r="D7247">
        <v>-147.12899999999999</v>
      </c>
      <c r="E7247" t="s">
        <v>6470</v>
      </c>
      <c r="F7247" t="s">
        <v>6471</v>
      </c>
      <c r="G7247" s="4">
        <v>3</v>
      </c>
      <c r="H7247" t="s">
        <v>2970</v>
      </c>
    </row>
    <row r="7248" spans="1:8" x14ac:dyDescent="0.35">
      <c r="A7248" t="s">
        <v>6256</v>
      </c>
      <c r="B7248" t="s">
        <v>6469</v>
      </c>
      <c r="C7248">
        <v>5</v>
      </c>
      <c r="D7248">
        <v>-143.96199999999999</v>
      </c>
      <c r="E7248" t="s">
        <v>6470</v>
      </c>
      <c r="F7248" t="s">
        <v>6483</v>
      </c>
      <c r="G7248" s="4">
        <v>1</v>
      </c>
      <c r="H7248" t="s">
        <v>415</v>
      </c>
    </row>
    <row r="7249" spans="1:8" x14ac:dyDescent="0.35">
      <c r="A7249" t="s">
        <v>6256</v>
      </c>
      <c r="B7249" t="s">
        <v>6469</v>
      </c>
      <c r="C7249">
        <v>5</v>
      </c>
      <c r="D7249">
        <v>-141.321</v>
      </c>
      <c r="E7249" t="s">
        <v>6470</v>
      </c>
      <c r="F7249" t="s">
        <v>6471</v>
      </c>
      <c r="G7249" s="4">
        <v>3</v>
      </c>
      <c r="H7249" t="s">
        <v>6620</v>
      </c>
    </row>
    <row r="7250" spans="1:8" x14ac:dyDescent="0.35">
      <c r="A7250" t="s">
        <v>6256</v>
      </c>
      <c r="B7250" t="s">
        <v>6469</v>
      </c>
      <c r="C7250">
        <v>5</v>
      </c>
      <c r="D7250">
        <v>-141.24299999999999</v>
      </c>
      <c r="E7250" t="s">
        <v>6474</v>
      </c>
      <c r="F7250" t="s">
        <v>6511</v>
      </c>
      <c r="G7250" s="4">
        <v>2</v>
      </c>
      <c r="H7250" t="s">
        <v>6621</v>
      </c>
    </row>
    <row r="7251" spans="1:8" x14ac:dyDescent="0.35">
      <c r="A7251" t="s">
        <v>6256</v>
      </c>
      <c r="B7251" t="s">
        <v>6469</v>
      </c>
      <c r="C7251">
        <v>5</v>
      </c>
      <c r="D7251">
        <v>-140.268</v>
      </c>
      <c r="E7251" t="s">
        <v>6474</v>
      </c>
      <c r="F7251" t="s">
        <v>6475</v>
      </c>
      <c r="G7251" s="4">
        <v>3</v>
      </c>
      <c r="H7251" t="s">
        <v>6622</v>
      </c>
    </row>
    <row r="7252" spans="1:8" x14ac:dyDescent="0.35">
      <c r="A7252" t="s">
        <v>6256</v>
      </c>
      <c r="B7252" t="s">
        <v>6469</v>
      </c>
      <c r="C7252">
        <v>5</v>
      </c>
      <c r="D7252">
        <v>-138.19399999999999</v>
      </c>
      <c r="E7252" t="s">
        <v>6474</v>
      </c>
      <c r="F7252" t="s">
        <v>6484</v>
      </c>
      <c r="G7252" s="4">
        <v>4</v>
      </c>
      <c r="H7252" t="s">
        <v>2419</v>
      </c>
    </row>
    <row r="7253" spans="1:8" x14ac:dyDescent="0.35">
      <c r="A7253" t="s">
        <v>6256</v>
      </c>
      <c r="B7253" t="s">
        <v>6469</v>
      </c>
      <c r="C7253">
        <v>5</v>
      </c>
      <c r="D7253">
        <v>-131.49799999999999</v>
      </c>
      <c r="E7253" t="s">
        <v>6470</v>
      </c>
      <c r="F7253" t="s">
        <v>6483</v>
      </c>
      <c r="G7253" s="4">
        <v>1</v>
      </c>
      <c r="H7253" t="s">
        <v>140</v>
      </c>
    </row>
    <row r="7254" spans="1:8" x14ac:dyDescent="0.35">
      <c r="A7254" t="s">
        <v>6256</v>
      </c>
      <c r="B7254" t="s">
        <v>6469</v>
      </c>
      <c r="C7254">
        <v>5</v>
      </c>
      <c r="D7254">
        <v>-125.59299999999899</v>
      </c>
      <c r="E7254" t="s">
        <v>6474</v>
      </c>
      <c r="F7254" t="s">
        <v>6511</v>
      </c>
      <c r="G7254" s="4">
        <v>2</v>
      </c>
      <c r="H7254" t="s">
        <v>6623</v>
      </c>
    </row>
    <row r="7255" spans="1:8" x14ac:dyDescent="0.35">
      <c r="A7255" t="s">
        <v>6256</v>
      </c>
      <c r="B7255" t="s">
        <v>6469</v>
      </c>
      <c r="C7255">
        <v>5</v>
      </c>
      <c r="D7255">
        <v>-120.672</v>
      </c>
      <c r="E7255" t="s">
        <v>6474</v>
      </c>
      <c r="F7255" t="s">
        <v>6484</v>
      </c>
      <c r="G7255" s="4">
        <v>4</v>
      </c>
      <c r="H7255" t="s">
        <v>6624</v>
      </c>
    </row>
    <row r="7256" spans="1:8" x14ac:dyDescent="0.35">
      <c r="A7256" t="s">
        <v>6256</v>
      </c>
      <c r="B7256" t="s">
        <v>6469</v>
      </c>
      <c r="C7256">
        <v>5</v>
      </c>
      <c r="D7256">
        <v>-120.304</v>
      </c>
      <c r="E7256" t="s">
        <v>6474</v>
      </c>
      <c r="F7256" t="s">
        <v>6511</v>
      </c>
      <c r="G7256" s="4">
        <v>2</v>
      </c>
      <c r="H7256" t="s">
        <v>6625</v>
      </c>
    </row>
    <row r="7257" spans="1:8" x14ac:dyDescent="0.35">
      <c r="A7257" t="s">
        <v>6256</v>
      </c>
      <c r="B7257" t="s">
        <v>6469</v>
      </c>
      <c r="C7257">
        <v>5</v>
      </c>
      <c r="D7257">
        <v>-108.105</v>
      </c>
      <c r="E7257" t="s">
        <v>6474</v>
      </c>
      <c r="F7257" t="s">
        <v>6477</v>
      </c>
      <c r="G7257" s="4">
        <v>1</v>
      </c>
      <c r="H7257" t="s">
        <v>6626</v>
      </c>
    </row>
    <row r="7258" spans="1:8" x14ac:dyDescent="0.35">
      <c r="A7258" t="s">
        <v>6256</v>
      </c>
      <c r="B7258" t="s">
        <v>6469</v>
      </c>
      <c r="C7258">
        <v>5</v>
      </c>
      <c r="D7258">
        <v>-106.92100000000001</v>
      </c>
      <c r="E7258" t="s">
        <v>6474</v>
      </c>
      <c r="F7258" t="s">
        <v>6511</v>
      </c>
      <c r="G7258" s="4">
        <v>2</v>
      </c>
      <c r="H7258" t="s">
        <v>6627</v>
      </c>
    </row>
    <row r="7259" spans="1:8" x14ac:dyDescent="0.35">
      <c r="A7259" t="s">
        <v>6256</v>
      </c>
      <c r="B7259" t="s">
        <v>6469</v>
      </c>
      <c r="C7259">
        <v>5</v>
      </c>
      <c r="D7259">
        <v>-103.456</v>
      </c>
      <c r="E7259" t="s">
        <v>6474</v>
      </c>
      <c r="F7259" t="s">
        <v>6484</v>
      </c>
      <c r="G7259" s="4">
        <v>4</v>
      </c>
      <c r="H7259" t="s">
        <v>6628</v>
      </c>
    </row>
    <row r="7260" spans="1:8" x14ac:dyDescent="0.35">
      <c r="A7260" t="s">
        <v>6256</v>
      </c>
      <c r="B7260" t="s">
        <v>6469</v>
      </c>
      <c r="C7260">
        <v>5</v>
      </c>
      <c r="D7260">
        <v>-101.319</v>
      </c>
      <c r="E7260" t="s">
        <v>6474</v>
      </c>
      <c r="F7260" t="s">
        <v>6475</v>
      </c>
      <c r="G7260" s="4">
        <v>3</v>
      </c>
      <c r="H7260" t="s">
        <v>6629</v>
      </c>
    </row>
    <row r="7261" spans="1:8" x14ac:dyDescent="0.35">
      <c r="A7261" t="s">
        <v>6256</v>
      </c>
      <c r="B7261" t="s">
        <v>6469</v>
      </c>
      <c r="C7261">
        <v>5</v>
      </c>
      <c r="D7261">
        <v>-97.001999999999995</v>
      </c>
      <c r="E7261" t="s">
        <v>6474</v>
      </c>
      <c r="F7261" t="s">
        <v>6511</v>
      </c>
      <c r="G7261" s="4">
        <v>2</v>
      </c>
      <c r="H7261" t="s">
        <v>222</v>
      </c>
    </row>
    <row r="7262" spans="1:8" x14ac:dyDescent="0.35">
      <c r="A7262" t="s">
        <v>6256</v>
      </c>
      <c r="B7262" t="s">
        <v>6469</v>
      </c>
      <c r="C7262">
        <v>5</v>
      </c>
      <c r="D7262">
        <v>-92.286000000000001</v>
      </c>
      <c r="E7262" t="s">
        <v>6474</v>
      </c>
      <c r="F7262" t="s">
        <v>6477</v>
      </c>
      <c r="G7262" s="4">
        <v>1</v>
      </c>
      <c r="H7262" t="s">
        <v>450</v>
      </c>
    </row>
    <row r="7263" spans="1:8" x14ac:dyDescent="0.35">
      <c r="A7263" t="s">
        <v>6256</v>
      </c>
      <c r="B7263" t="s">
        <v>6469</v>
      </c>
      <c r="C7263">
        <v>5</v>
      </c>
      <c r="D7263">
        <v>-91.231999999999999</v>
      </c>
      <c r="E7263" t="s">
        <v>6474</v>
      </c>
      <c r="F7263" t="s">
        <v>6484</v>
      </c>
      <c r="G7263" s="4">
        <v>4</v>
      </c>
      <c r="H7263" t="s">
        <v>3421</v>
      </c>
    </row>
    <row r="7264" spans="1:8" x14ac:dyDescent="0.35">
      <c r="A7264" t="s">
        <v>6256</v>
      </c>
      <c r="B7264" t="s">
        <v>6469</v>
      </c>
      <c r="C7264">
        <v>5</v>
      </c>
      <c r="D7264">
        <v>-88.407999999999902</v>
      </c>
      <c r="E7264" t="s">
        <v>6470</v>
      </c>
      <c r="F7264" t="s">
        <v>6473</v>
      </c>
      <c r="G7264" s="4">
        <v>2</v>
      </c>
      <c r="H7264" t="s">
        <v>6630</v>
      </c>
    </row>
    <row r="7265" spans="1:8" x14ac:dyDescent="0.35">
      <c r="A7265" t="s">
        <v>6256</v>
      </c>
      <c r="B7265" t="s">
        <v>6469</v>
      </c>
      <c r="C7265">
        <v>5</v>
      </c>
      <c r="D7265">
        <v>-71.352000000000004</v>
      </c>
      <c r="E7265" t="s">
        <v>6474</v>
      </c>
      <c r="F7265" t="s">
        <v>6484</v>
      </c>
      <c r="G7265" s="4">
        <v>4</v>
      </c>
      <c r="H7265" t="s">
        <v>6631</v>
      </c>
    </row>
    <row r="7266" spans="1:8" x14ac:dyDescent="0.35">
      <c r="A7266" t="s">
        <v>6256</v>
      </c>
      <c r="B7266" t="s">
        <v>6469</v>
      </c>
      <c r="C7266">
        <v>5</v>
      </c>
      <c r="D7266">
        <v>-65.016000000000005</v>
      </c>
      <c r="E7266" t="s">
        <v>6470</v>
      </c>
      <c r="F7266" t="s">
        <v>6471</v>
      </c>
      <c r="G7266" s="4">
        <v>3</v>
      </c>
      <c r="H7266" t="s">
        <v>6632</v>
      </c>
    </row>
    <row r="7267" spans="1:8" x14ac:dyDescent="0.35">
      <c r="A7267" t="s">
        <v>6256</v>
      </c>
      <c r="B7267" t="s">
        <v>6469</v>
      </c>
      <c r="C7267">
        <v>5</v>
      </c>
      <c r="D7267">
        <v>-60.844999999999999</v>
      </c>
      <c r="E7267" t="s">
        <v>6474</v>
      </c>
      <c r="F7267" t="s">
        <v>6475</v>
      </c>
      <c r="G7267" s="4">
        <v>3</v>
      </c>
      <c r="H7267" t="s">
        <v>6633</v>
      </c>
    </row>
    <row r="7268" spans="1:8" x14ac:dyDescent="0.35">
      <c r="A7268" t="s">
        <v>6256</v>
      </c>
      <c r="B7268" t="s">
        <v>6469</v>
      </c>
      <c r="C7268">
        <v>5</v>
      </c>
      <c r="D7268">
        <v>-60.678999999999903</v>
      </c>
      <c r="E7268" t="s">
        <v>6474</v>
      </c>
      <c r="F7268" t="s">
        <v>6477</v>
      </c>
      <c r="G7268" s="4">
        <v>1</v>
      </c>
      <c r="H7268" t="s">
        <v>6634</v>
      </c>
    </row>
    <row r="7269" spans="1:8" x14ac:dyDescent="0.35">
      <c r="A7269" t="s">
        <v>6256</v>
      </c>
      <c r="B7269" t="s">
        <v>6469</v>
      </c>
      <c r="C7269">
        <v>5</v>
      </c>
      <c r="D7269">
        <v>-53.222999999999999</v>
      </c>
      <c r="E7269" t="s">
        <v>6474</v>
      </c>
      <c r="F7269" t="s">
        <v>6475</v>
      </c>
      <c r="G7269" s="4">
        <v>3</v>
      </c>
      <c r="H7269" t="s">
        <v>6635</v>
      </c>
    </row>
    <row r="7270" spans="1:8" x14ac:dyDescent="0.35">
      <c r="A7270" t="s">
        <v>6256</v>
      </c>
      <c r="B7270" t="s">
        <v>6469</v>
      </c>
      <c r="C7270">
        <v>5</v>
      </c>
      <c r="D7270">
        <v>-44.332999999999998</v>
      </c>
      <c r="E7270" t="s">
        <v>6474</v>
      </c>
      <c r="F7270" t="s">
        <v>6475</v>
      </c>
      <c r="G7270" s="4">
        <v>3</v>
      </c>
      <c r="H7270" t="s">
        <v>6636</v>
      </c>
    </row>
    <row r="7271" spans="1:8" x14ac:dyDescent="0.35">
      <c r="A7271" t="s">
        <v>6256</v>
      </c>
      <c r="B7271" t="s">
        <v>6469</v>
      </c>
      <c r="C7271">
        <v>5</v>
      </c>
      <c r="D7271">
        <v>-43.336999999999897</v>
      </c>
      <c r="E7271" t="s">
        <v>6474</v>
      </c>
      <c r="F7271" t="s">
        <v>6484</v>
      </c>
      <c r="G7271" s="4">
        <v>4</v>
      </c>
      <c r="H7271" t="s">
        <v>6637</v>
      </c>
    </row>
    <row r="7272" spans="1:8" x14ac:dyDescent="0.35">
      <c r="A7272" t="s">
        <v>6256</v>
      </c>
      <c r="B7272" t="s">
        <v>6469</v>
      </c>
      <c r="C7272">
        <v>5</v>
      </c>
      <c r="D7272">
        <v>91.007999999999996</v>
      </c>
      <c r="E7272" t="s">
        <v>6470</v>
      </c>
      <c r="F7272" t="s">
        <v>6473</v>
      </c>
      <c r="G7272" s="4">
        <v>2</v>
      </c>
      <c r="H7272" t="s">
        <v>6638</v>
      </c>
    </row>
    <row r="7273" spans="1:8" x14ac:dyDescent="0.35">
      <c r="A7273" t="s">
        <v>6256</v>
      </c>
      <c r="B7273" t="s">
        <v>6469</v>
      </c>
      <c r="C7273">
        <v>5</v>
      </c>
      <c r="D7273">
        <v>113.566</v>
      </c>
      <c r="E7273" t="s">
        <v>6470</v>
      </c>
      <c r="F7273" t="s">
        <v>6483</v>
      </c>
      <c r="G7273" s="4">
        <v>1</v>
      </c>
      <c r="H7273" t="s">
        <v>6639</v>
      </c>
    </row>
    <row r="7274" spans="1:8" x14ac:dyDescent="0.35">
      <c r="A7274" t="s">
        <v>6256</v>
      </c>
      <c r="B7274" t="s">
        <v>6469</v>
      </c>
      <c r="C7274">
        <v>5</v>
      </c>
      <c r="D7274">
        <v>116.376</v>
      </c>
      <c r="E7274" t="s">
        <v>6470</v>
      </c>
      <c r="F7274" t="s">
        <v>6471</v>
      </c>
      <c r="G7274" s="4">
        <v>3</v>
      </c>
      <c r="H7274" t="s">
        <v>6640</v>
      </c>
    </row>
    <row r="7275" spans="1:8" x14ac:dyDescent="0.35">
      <c r="A7275" t="s">
        <v>6256</v>
      </c>
      <c r="B7275" t="s">
        <v>6469</v>
      </c>
      <c r="C7275">
        <v>5</v>
      </c>
      <c r="D7275">
        <v>119.15</v>
      </c>
      <c r="E7275" t="s">
        <v>6474</v>
      </c>
      <c r="F7275" t="s">
        <v>6511</v>
      </c>
      <c r="G7275" s="4">
        <v>2</v>
      </c>
      <c r="H7275" t="s">
        <v>6641</v>
      </c>
    </row>
    <row r="7276" spans="1:8" x14ac:dyDescent="0.35">
      <c r="A7276" t="s">
        <v>6256</v>
      </c>
      <c r="B7276" t="s">
        <v>6469</v>
      </c>
      <c r="C7276">
        <v>5</v>
      </c>
      <c r="D7276">
        <v>121.456</v>
      </c>
      <c r="E7276" t="s">
        <v>6470</v>
      </c>
      <c r="F7276" t="s">
        <v>6471</v>
      </c>
      <c r="G7276" s="4">
        <v>3</v>
      </c>
      <c r="H7276" t="s">
        <v>6642</v>
      </c>
    </row>
    <row r="7277" spans="1:8" x14ac:dyDescent="0.35">
      <c r="A7277" t="s">
        <v>6256</v>
      </c>
      <c r="B7277" t="s">
        <v>6469</v>
      </c>
      <c r="C7277">
        <v>5</v>
      </c>
      <c r="D7277">
        <v>132.76599999999999</v>
      </c>
      <c r="E7277" t="s">
        <v>6470</v>
      </c>
      <c r="F7277" t="s">
        <v>6481</v>
      </c>
      <c r="G7277" s="4">
        <v>4</v>
      </c>
      <c r="H7277" t="s">
        <v>6643</v>
      </c>
    </row>
    <row r="7278" spans="1:8" x14ac:dyDescent="0.35">
      <c r="A7278" t="s">
        <v>6256</v>
      </c>
      <c r="B7278" t="s">
        <v>6469</v>
      </c>
      <c r="C7278">
        <v>5</v>
      </c>
      <c r="D7278">
        <v>139.05699999999999</v>
      </c>
      <c r="E7278" t="s">
        <v>6470</v>
      </c>
      <c r="F7278" t="s">
        <v>6473</v>
      </c>
      <c r="G7278" s="4">
        <v>2</v>
      </c>
      <c r="H7278" t="s">
        <v>6644</v>
      </c>
    </row>
    <row r="7279" spans="1:8" x14ac:dyDescent="0.35">
      <c r="A7279" t="s">
        <v>6256</v>
      </c>
      <c r="B7279" t="s">
        <v>6469</v>
      </c>
      <c r="C7279">
        <v>5</v>
      </c>
      <c r="D7279">
        <v>140.898</v>
      </c>
      <c r="E7279" t="s">
        <v>6474</v>
      </c>
      <c r="F7279" t="s">
        <v>6477</v>
      </c>
      <c r="G7279" s="4">
        <v>1</v>
      </c>
      <c r="H7279" t="s">
        <v>6645</v>
      </c>
    </row>
    <row r="7280" spans="1:8" x14ac:dyDescent="0.35">
      <c r="A7280" t="s">
        <v>6256</v>
      </c>
      <c r="B7280" t="s">
        <v>6469</v>
      </c>
      <c r="C7280">
        <v>5</v>
      </c>
      <c r="D7280">
        <v>145.35</v>
      </c>
      <c r="E7280" t="s">
        <v>6470</v>
      </c>
      <c r="F7280" t="s">
        <v>6483</v>
      </c>
      <c r="G7280" s="4">
        <v>1</v>
      </c>
      <c r="H7280" t="s">
        <v>415</v>
      </c>
    </row>
    <row r="7281" spans="1:8" x14ac:dyDescent="0.35">
      <c r="A7281" t="s">
        <v>6256</v>
      </c>
      <c r="B7281" t="s">
        <v>6469</v>
      </c>
      <c r="C7281">
        <v>5</v>
      </c>
      <c r="D7281">
        <v>159.10900000000001</v>
      </c>
      <c r="E7281" t="s">
        <v>6470</v>
      </c>
      <c r="F7281" t="s">
        <v>6483</v>
      </c>
      <c r="G7281" s="4">
        <v>1</v>
      </c>
      <c r="H7281" t="s">
        <v>6646</v>
      </c>
    </row>
    <row r="7282" spans="1:8" x14ac:dyDescent="0.35">
      <c r="A7282" t="s">
        <v>6256</v>
      </c>
      <c r="B7282" t="s">
        <v>6469</v>
      </c>
      <c r="C7282">
        <v>5</v>
      </c>
      <c r="D7282">
        <v>163.21600000000001</v>
      </c>
      <c r="E7282" t="s">
        <v>6470</v>
      </c>
      <c r="F7282" t="s">
        <v>6473</v>
      </c>
      <c r="G7282" s="4">
        <v>2</v>
      </c>
      <c r="H7282" t="s">
        <v>6647</v>
      </c>
    </row>
    <row r="7283" spans="1:8" x14ac:dyDescent="0.35">
      <c r="A7283" t="s">
        <v>6256</v>
      </c>
      <c r="B7283" t="s">
        <v>6469</v>
      </c>
      <c r="C7283">
        <v>5</v>
      </c>
      <c r="D7283">
        <v>184.065</v>
      </c>
      <c r="E7283" t="s">
        <v>6474</v>
      </c>
      <c r="F7283" t="s">
        <v>6475</v>
      </c>
      <c r="G7283" s="4">
        <v>3</v>
      </c>
      <c r="H7283" t="s">
        <v>177</v>
      </c>
    </row>
    <row r="7284" spans="1:8" x14ac:dyDescent="0.35">
      <c r="A7284" t="s">
        <v>6256</v>
      </c>
      <c r="B7284" t="s">
        <v>6469</v>
      </c>
      <c r="C7284">
        <v>5</v>
      </c>
      <c r="D7284">
        <v>186.90199999999999</v>
      </c>
      <c r="E7284" t="s">
        <v>6470</v>
      </c>
      <c r="F7284" t="s">
        <v>6481</v>
      </c>
      <c r="G7284" s="4">
        <v>4</v>
      </c>
      <c r="H7284" t="s">
        <v>6648</v>
      </c>
    </row>
    <row r="7285" spans="1:8" x14ac:dyDescent="0.35">
      <c r="A7285" t="s">
        <v>6256</v>
      </c>
      <c r="B7285" t="s">
        <v>6469</v>
      </c>
      <c r="C7285">
        <v>5</v>
      </c>
      <c r="D7285">
        <v>195.99</v>
      </c>
      <c r="E7285" t="s">
        <v>6474</v>
      </c>
      <c r="F7285" t="s">
        <v>6511</v>
      </c>
      <c r="G7285" s="4">
        <v>2</v>
      </c>
      <c r="H7285" t="s">
        <v>6649</v>
      </c>
    </row>
    <row r="7286" spans="1:8" x14ac:dyDescent="0.35">
      <c r="A7286" t="s">
        <v>6256</v>
      </c>
      <c r="B7286" t="s">
        <v>6469</v>
      </c>
      <c r="C7286">
        <v>5</v>
      </c>
      <c r="D7286">
        <v>201.86500000000001</v>
      </c>
      <c r="E7286" t="s">
        <v>6474</v>
      </c>
      <c r="F7286" t="s">
        <v>6475</v>
      </c>
      <c r="G7286" s="4">
        <v>3</v>
      </c>
      <c r="H7286" t="s">
        <v>1966</v>
      </c>
    </row>
    <row r="7287" spans="1:8" x14ac:dyDescent="0.35">
      <c r="A7287" t="s">
        <v>6256</v>
      </c>
      <c r="B7287" t="s">
        <v>6469</v>
      </c>
      <c r="C7287">
        <v>5</v>
      </c>
      <c r="D7287">
        <v>206.6</v>
      </c>
      <c r="E7287" t="s">
        <v>6470</v>
      </c>
      <c r="F7287" t="s">
        <v>6473</v>
      </c>
      <c r="G7287" s="4">
        <v>2</v>
      </c>
      <c r="H7287" t="s">
        <v>6650</v>
      </c>
    </row>
    <row r="7288" spans="1:8" x14ac:dyDescent="0.35">
      <c r="A7288" t="s">
        <v>6256</v>
      </c>
      <c r="B7288" t="s">
        <v>6469</v>
      </c>
      <c r="C7288">
        <v>5</v>
      </c>
      <c r="D7288">
        <v>225.262</v>
      </c>
      <c r="E7288" t="s">
        <v>6470</v>
      </c>
      <c r="F7288" t="s">
        <v>6481</v>
      </c>
      <c r="G7288" s="4">
        <v>4</v>
      </c>
      <c r="H7288" t="s">
        <v>6651</v>
      </c>
    </row>
    <row r="7289" spans="1:8" x14ac:dyDescent="0.35">
      <c r="A7289" t="s">
        <v>6256</v>
      </c>
      <c r="B7289" t="s">
        <v>6469</v>
      </c>
      <c r="C7289">
        <v>5</v>
      </c>
      <c r="D7289">
        <v>229.20599999999999</v>
      </c>
      <c r="E7289" t="s">
        <v>6470</v>
      </c>
      <c r="F7289" t="s">
        <v>6483</v>
      </c>
      <c r="G7289" s="4">
        <v>1</v>
      </c>
      <c r="H7289" t="s">
        <v>6652</v>
      </c>
    </row>
    <row r="7290" spans="1:8" x14ac:dyDescent="0.35">
      <c r="A7290" t="s">
        <v>6256</v>
      </c>
      <c r="B7290" t="s">
        <v>6469</v>
      </c>
      <c r="C7290">
        <v>5</v>
      </c>
      <c r="D7290">
        <v>233.07400000000001</v>
      </c>
      <c r="E7290" t="s">
        <v>6474</v>
      </c>
      <c r="F7290" t="s">
        <v>6475</v>
      </c>
      <c r="G7290" s="4">
        <v>3</v>
      </c>
      <c r="H7290" t="s">
        <v>6653</v>
      </c>
    </row>
    <row r="7291" spans="1:8" x14ac:dyDescent="0.35">
      <c r="A7291" t="s">
        <v>6256</v>
      </c>
      <c r="B7291" t="s">
        <v>6469</v>
      </c>
      <c r="C7291">
        <v>5</v>
      </c>
      <c r="D7291">
        <v>237.04</v>
      </c>
      <c r="E7291" t="s">
        <v>6474</v>
      </c>
      <c r="F7291" t="s">
        <v>6484</v>
      </c>
      <c r="G7291" s="4">
        <v>4</v>
      </c>
      <c r="H7291" t="s">
        <v>6654</v>
      </c>
    </row>
    <row r="7292" spans="1:8" x14ac:dyDescent="0.35">
      <c r="A7292" t="s">
        <v>6256</v>
      </c>
      <c r="B7292" t="s">
        <v>6469</v>
      </c>
      <c r="C7292">
        <v>6</v>
      </c>
      <c r="D7292">
        <v>-371.05900000000003</v>
      </c>
      <c r="E7292" t="s">
        <v>6474</v>
      </c>
      <c r="F7292" t="s">
        <v>6511</v>
      </c>
      <c r="G7292" s="4">
        <v>2</v>
      </c>
      <c r="H7292" t="s">
        <v>1160</v>
      </c>
    </row>
    <row r="7293" spans="1:8" x14ac:dyDescent="0.35">
      <c r="A7293" t="s">
        <v>6256</v>
      </c>
      <c r="B7293" t="s">
        <v>6469</v>
      </c>
      <c r="C7293">
        <v>6</v>
      </c>
      <c r="D7293">
        <v>-368.97500000000002</v>
      </c>
      <c r="E7293" t="s">
        <v>6474</v>
      </c>
      <c r="F7293" t="s">
        <v>6477</v>
      </c>
      <c r="G7293" s="4">
        <v>1</v>
      </c>
      <c r="H7293" t="s">
        <v>6655</v>
      </c>
    </row>
    <row r="7294" spans="1:8" x14ac:dyDescent="0.35">
      <c r="A7294" t="s">
        <v>6256</v>
      </c>
      <c r="B7294" t="s">
        <v>6469</v>
      </c>
      <c r="C7294">
        <v>6</v>
      </c>
      <c r="D7294">
        <v>-365.48099999999999</v>
      </c>
      <c r="E7294" t="s">
        <v>6474</v>
      </c>
      <c r="F7294" t="s">
        <v>6475</v>
      </c>
      <c r="G7294" s="4">
        <v>3</v>
      </c>
      <c r="H7294" t="s">
        <v>6656</v>
      </c>
    </row>
    <row r="7295" spans="1:8" x14ac:dyDescent="0.35">
      <c r="A7295" t="s">
        <v>6256</v>
      </c>
      <c r="B7295" t="s">
        <v>6469</v>
      </c>
      <c r="C7295">
        <v>6</v>
      </c>
      <c r="D7295">
        <v>-364.81799999999998</v>
      </c>
      <c r="E7295" t="s">
        <v>6474</v>
      </c>
      <c r="F7295" t="s">
        <v>6484</v>
      </c>
      <c r="G7295" s="4">
        <v>4</v>
      </c>
      <c r="H7295" t="s">
        <v>6657</v>
      </c>
    </row>
    <row r="7296" spans="1:8" x14ac:dyDescent="0.35">
      <c r="A7296" t="s">
        <v>6256</v>
      </c>
      <c r="B7296" t="s">
        <v>6469</v>
      </c>
      <c r="C7296">
        <v>6</v>
      </c>
      <c r="D7296">
        <v>-363.546999999999</v>
      </c>
      <c r="E7296" t="s">
        <v>6470</v>
      </c>
      <c r="F7296" t="s">
        <v>6471</v>
      </c>
      <c r="G7296" s="4">
        <v>3</v>
      </c>
      <c r="H7296" t="s">
        <v>6658</v>
      </c>
    </row>
    <row r="7297" spans="1:8" x14ac:dyDescent="0.35">
      <c r="A7297" t="s">
        <v>6256</v>
      </c>
      <c r="B7297" t="s">
        <v>6469</v>
      </c>
      <c r="C7297">
        <v>6</v>
      </c>
      <c r="D7297">
        <v>-358.32</v>
      </c>
      <c r="E7297" t="s">
        <v>6474</v>
      </c>
      <c r="F7297" t="s">
        <v>6475</v>
      </c>
      <c r="G7297" s="4">
        <v>3</v>
      </c>
      <c r="H7297" t="s">
        <v>6659</v>
      </c>
    </row>
    <row r="7298" spans="1:8" x14ac:dyDescent="0.35">
      <c r="A7298" t="s">
        <v>6256</v>
      </c>
      <c r="B7298" t="s">
        <v>6469</v>
      </c>
      <c r="C7298">
        <v>6</v>
      </c>
      <c r="D7298">
        <v>-357.47500000000002</v>
      </c>
      <c r="E7298" t="s">
        <v>6474</v>
      </c>
      <c r="F7298" t="s">
        <v>6511</v>
      </c>
      <c r="G7298" s="4">
        <v>2</v>
      </c>
      <c r="H7298" t="s">
        <v>6660</v>
      </c>
    </row>
    <row r="7299" spans="1:8" x14ac:dyDescent="0.35">
      <c r="A7299" t="s">
        <v>6256</v>
      </c>
      <c r="B7299" t="s">
        <v>6469</v>
      </c>
      <c r="C7299">
        <v>6</v>
      </c>
      <c r="D7299">
        <v>-354.77199999999999</v>
      </c>
      <c r="E7299" t="s">
        <v>6474</v>
      </c>
      <c r="F7299" t="s">
        <v>6484</v>
      </c>
      <c r="G7299" s="4">
        <v>4</v>
      </c>
      <c r="H7299">
        <v>1.4</v>
      </c>
    </row>
    <row r="7300" spans="1:8" x14ac:dyDescent="0.35">
      <c r="A7300" t="s">
        <v>6256</v>
      </c>
      <c r="B7300" t="s">
        <v>6469</v>
      </c>
      <c r="C7300">
        <v>6</v>
      </c>
      <c r="D7300">
        <v>-348.548</v>
      </c>
      <c r="E7300" t="s">
        <v>6474</v>
      </c>
      <c r="F7300" t="s">
        <v>6511</v>
      </c>
      <c r="G7300" s="4">
        <v>2</v>
      </c>
      <c r="H7300" t="s">
        <v>6661</v>
      </c>
    </row>
    <row r="7301" spans="1:8" x14ac:dyDescent="0.35">
      <c r="A7301" t="s">
        <v>6256</v>
      </c>
      <c r="B7301" t="s">
        <v>6469</v>
      </c>
      <c r="C7301">
        <v>6</v>
      </c>
      <c r="D7301">
        <v>-343.73599999999999</v>
      </c>
      <c r="E7301" t="s">
        <v>6474</v>
      </c>
      <c r="F7301" t="s">
        <v>6475</v>
      </c>
      <c r="G7301" s="4">
        <v>3</v>
      </c>
      <c r="H7301" t="s">
        <v>6662</v>
      </c>
    </row>
    <row r="7302" spans="1:8" x14ac:dyDescent="0.35">
      <c r="A7302" t="s">
        <v>6256</v>
      </c>
      <c r="B7302" t="s">
        <v>6469</v>
      </c>
      <c r="C7302">
        <v>6</v>
      </c>
      <c r="D7302">
        <v>-341.51400000000001</v>
      </c>
      <c r="E7302" t="s">
        <v>6474</v>
      </c>
      <c r="F7302" t="s">
        <v>6484</v>
      </c>
      <c r="G7302" s="4">
        <v>4</v>
      </c>
      <c r="H7302">
        <v>8</v>
      </c>
    </row>
    <row r="7303" spans="1:8" x14ac:dyDescent="0.35">
      <c r="A7303" t="s">
        <v>6256</v>
      </c>
      <c r="B7303" t="s">
        <v>6469</v>
      </c>
      <c r="C7303">
        <v>6</v>
      </c>
      <c r="D7303">
        <v>-339.29399999999998</v>
      </c>
      <c r="E7303" t="s">
        <v>6474</v>
      </c>
      <c r="F7303" t="s">
        <v>6484</v>
      </c>
      <c r="G7303" s="4">
        <v>4</v>
      </c>
      <c r="H7303" t="s">
        <v>2425</v>
      </c>
    </row>
    <row r="7304" spans="1:8" x14ac:dyDescent="0.35">
      <c r="A7304" t="s">
        <v>6256</v>
      </c>
      <c r="B7304" t="s">
        <v>6469</v>
      </c>
      <c r="C7304">
        <v>6</v>
      </c>
      <c r="D7304">
        <v>-337.02499999999998</v>
      </c>
      <c r="E7304" t="s">
        <v>6470</v>
      </c>
      <c r="F7304" t="s">
        <v>6473</v>
      </c>
      <c r="G7304" s="4">
        <v>2</v>
      </c>
      <c r="H7304" t="s">
        <v>6663</v>
      </c>
    </row>
    <row r="7305" spans="1:8" x14ac:dyDescent="0.35">
      <c r="A7305" t="s">
        <v>6256</v>
      </c>
      <c r="B7305" t="s">
        <v>6469</v>
      </c>
      <c r="C7305">
        <v>6</v>
      </c>
      <c r="D7305">
        <v>-332.570999999999</v>
      </c>
      <c r="E7305" t="s">
        <v>6474</v>
      </c>
      <c r="F7305" t="s">
        <v>6511</v>
      </c>
      <c r="G7305" s="4">
        <v>2</v>
      </c>
      <c r="H7305" t="s">
        <v>6664</v>
      </c>
    </row>
    <row r="7306" spans="1:8" x14ac:dyDescent="0.35">
      <c r="A7306" t="s">
        <v>6256</v>
      </c>
      <c r="B7306" t="s">
        <v>6469</v>
      </c>
      <c r="C7306">
        <v>6</v>
      </c>
      <c r="D7306">
        <v>-328.13699999999898</v>
      </c>
      <c r="E7306" t="s">
        <v>6470</v>
      </c>
      <c r="F7306" t="s">
        <v>6483</v>
      </c>
      <c r="G7306" s="4">
        <v>1</v>
      </c>
      <c r="H7306" t="s">
        <v>400</v>
      </c>
    </row>
    <row r="7307" spans="1:8" x14ac:dyDescent="0.35">
      <c r="A7307" t="s">
        <v>6256</v>
      </c>
      <c r="B7307" t="s">
        <v>6469</v>
      </c>
      <c r="C7307">
        <v>6</v>
      </c>
      <c r="D7307">
        <v>-325.32499999999999</v>
      </c>
      <c r="E7307" t="s">
        <v>6474</v>
      </c>
      <c r="F7307" t="s">
        <v>6477</v>
      </c>
      <c r="G7307" s="4">
        <v>1</v>
      </c>
      <c r="H7307" t="s">
        <v>6665</v>
      </c>
    </row>
    <row r="7308" spans="1:8" x14ac:dyDescent="0.35">
      <c r="A7308" t="s">
        <v>6256</v>
      </c>
      <c r="B7308" t="s">
        <v>6469</v>
      </c>
      <c r="C7308">
        <v>6</v>
      </c>
      <c r="D7308">
        <v>-320.64</v>
      </c>
      <c r="E7308" t="s">
        <v>6474</v>
      </c>
      <c r="F7308" t="s">
        <v>6511</v>
      </c>
      <c r="G7308" s="4">
        <v>2</v>
      </c>
      <c r="H7308" t="s">
        <v>6666</v>
      </c>
    </row>
    <row r="7309" spans="1:8" x14ac:dyDescent="0.35">
      <c r="A7309" t="s">
        <v>6256</v>
      </c>
      <c r="B7309" t="s">
        <v>6469</v>
      </c>
      <c r="C7309">
        <v>6</v>
      </c>
      <c r="D7309">
        <v>-319.01499999999999</v>
      </c>
      <c r="E7309" t="s">
        <v>6474</v>
      </c>
      <c r="F7309" t="s">
        <v>6511</v>
      </c>
      <c r="G7309" s="4">
        <v>2</v>
      </c>
      <c r="H7309" t="s">
        <v>55</v>
      </c>
    </row>
    <row r="7310" spans="1:8" x14ac:dyDescent="0.35">
      <c r="A7310" t="s">
        <v>6256</v>
      </c>
      <c r="B7310" t="s">
        <v>6469</v>
      </c>
      <c r="C7310">
        <v>6</v>
      </c>
      <c r="D7310">
        <v>-318.904</v>
      </c>
      <c r="E7310" t="s">
        <v>6474</v>
      </c>
      <c r="F7310" t="s">
        <v>6475</v>
      </c>
      <c r="G7310" s="4">
        <v>3</v>
      </c>
      <c r="H7310" t="s">
        <v>55</v>
      </c>
    </row>
    <row r="7311" spans="1:8" x14ac:dyDescent="0.35">
      <c r="A7311" t="s">
        <v>6256</v>
      </c>
      <c r="B7311" t="s">
        <v>6469</v>
      </c>
      <c r="C7311">
        <v>6</v>
      </c>
      <c r="D7311">
        <v>-314.37799999999999</v>
      </c>
      <c r="E7311" t="s">
        <v>6474</v>
      </c>
      <c r="F7311" t="s">
        <v>6475</v>
      </c>
      <c r="G7311" s="4">
        <v>3</v>
      </c>
      <c r="H7311" t="s">
        <v>1397</v>
      </c>
    </row>
    <row r="7312" spans="1:8" x14ac:dyDescent="0.35">
      <c r="A7312" t="s">
        <v>6256</v>
      </c>
      <c r="B7312" t="s">
        <v>6469</v>
      </c>
      <c r="C7312">
        <v>6</v>
      </c>
      <c r="D7312">
        <v>-311.05799999999999</v>
      </c>
      <c r="E7312" t="s">
        <v>6470</v>
      </c>
      <c r="F7312" t="s">
        <v>6481</v>
      </c>
      <c r="G7312" s="4">
        <v>4</v>
      </c>
      <c r="H7312" t="s">
        <v>6667</v>
      </c>
    </row>
    <row r="7313" spans="1:8" x14ac:dyDescent="0.35">
      <c r="A7313" t="s">
        <v>6256</v>
      </c>
      <c r="B7313" t="s">
        <v>6469</v>
      </c>
      <c r="C7313">
        <v>6</v>
      </c>
      <c r="D7313">
        <v>-305.81099999999998</v>
      </c>
      <c r="E7313" t="s">
        <v>6474</v>
      </c>
      <c r="F7313" t="s">
        <v>6484</v>
      </c>
      <c r="G7313" s="4">
        <v>4</v>
      </c>
      <c r="H7313" t="s">
        <v>6668</v>
      </c>
    </row>
    <row r="7314" spans="1:8" x14ac:dyDescent="0.35">
      <c r="A7314" t="s">
        <v>6256</v>
      </c>
      <c r="B7314" t="s">
        <v>6469</v>
      </c>
      <c r="C7314">
        <v>6</v>
      </c>
      <c r="D7314">
        <v>-301.87900000000002</v>
      </c>
      <c r="E7314" t="s">
        <v>6474</v>
      </c>
      <c r="F7314" t="s">
        <v>6477</v>
      </c>
      <c r="G7314" s="4">
        <v>1</v>
      </c>
      <c r="H7314" t="s">
        <v>6669</v>
      </c>
    </row>
    <row r="7315" spans="1:8" x14ac:dyDescent="0.35">
      <c r="A7315" t="s">
        <v>6256</v>
      </c>
      <c r="B7315" t="s">
        <v>6469</v>
      </c>
      <c r="C7315">
        <v>6</v>
      </c>
      <c r="D7315">
        <v>-293.772999999999</v>
      </c>
      <c r="E7315" t="s">
        <v>6474</v>
      </c>
      <c r="F7315" t="s">
        <v>6475</v>
      </c>
      <c r="G7315" s="4">
        <v>3</v>
      </c>
      <c r="H7315" t="s">
        <v>6670</v>
      </c>
    </row>
    <row r="7316" spans="1:8" x14ac:dyDescent="0.35">
      <c r="A7316" t="s">
        <v>6256</v>
      </c>
      <c r="B7316" t="s">
        <v>6469</v>
      </c>
      <c r="C7316">
        <v>6</v>
      </c>
      <c r="D7316">
        <v>-287.22399999999999</v>
      </c>
      <c r="E7316" t="s">
        <v>6470</v>
      </c>
      <c r="F7316" t="s">
        <v>6481</v>
      </c>
      <c r="G7316" s="4">
        <v>4</v>
      </c>
      <c r="H7316" t="s">
        <v>6671</v>
      </c>
    </row>
    <row r="7317" spans="1:8" x14ac:dyDescent="0.35">
      <c r="A7317" t="s">
        <v>6256</v>
      </c>
      <c r="B7317" t="s">
        <v>6469</v>
      </c>
      <c r="C7317">
        <v>6</v>
      </c>
      <c r="D7317">
        <v>-278.41500000000002</v>
      </c>
      <c r="E7317" t="s">
        <v>6474</v>
      </c>
      <c r="F7317" t="s">
        <v>6484</v>
      </c>
      <c r="G7317" s="4">
        <v>4</v>
      </c>
      <c r="H7317" t="s">
        <v>6672</v>
      </c>
    </row>
    <row r="7318" spans="1:8" x14ac:dyDescent="0.35">
      <c r="A7318" t="s">
        <v>6256</v>
      </c>
      <c r="B7318" t="s">
        <v>6469</v>
      </c>
      <c r="C7318">
        <v>6</v>
      </c>
      <c r="D7318">
        <v>-276.291</v>
      </c>
      <c r="E7318" t="s">
        <v>6474</v>
      </c>
      <c r="F7318" t="s">
        <v>6511</v>
      </c>
      <c r="G7318" s="4">
        <v>2</v>
      </c>
      <c r="H7318" t="s">
        <v>6673</v>
      </c>
    </row>
    <row r="7319" spans="1:8" x14ac:dyDescent="0.35">
      <c r="A7319" t="s">
        <v>6256</v>
      </c>
      <c r="B7319" t="s">
        <v>6469</v>
      </c>
      <c r="C7319">
        <v>6</v>
      </c>
      <c r="D7319">
        <v>-271.935</v>
      </c>
      <c r="E7319" t="s">
        <v>6474</v>
      </c>
      <c r="F7319" t="s">
        <v>6477</v>
      </c>
      <c r="G7319" s="4">
        <v>1</v>
      </c>
      <c r="H7319" t="s">
        <v>6674</v>
      </c>
    </row>
    <row r="7320" spans="1:8" x14ac:dyDescent="0.35">
      <c r="A7320" t="s">
        <v>6256</v>
      </c>
      <c r="B7320" t="s">
        <v>6469</v>
      </c>
      <c r="C7320">
        <v>6</v>
      </c>
      <c r="D7320">
        <v>-270.577</v>
      </c>
      <c r="E7320" t="s">
        <v>6474</v>
      </c>
      <c r="F7320" t="s">
        <v>6475</v>
      </c>
      <c r="G7320" s="4">
        <v>3</v>
      </c>
      <c r="H7320" t="s">
        <v>6675</v>
      </c>
    </row>
    <row r="7321" spans="1:8" x14ac:dyDescent="0.35">
      <c r="A7321" t="s">
        <v>6256</v>
      </c>
      <c r="B7321" t="s">
        <v>6469</v>
      </c>
      <c r="C7321">
        <v>6</v>
      </c>
      <c r="D7321">
        <v>-265.66399999999999</v>
      </c>
      <c r="E7321" t="s">
        <v>6474</v>
      </c>
      <c r="F7321" t="s">
        <v>6475</v>
      </c>
      <c r="G7321" s="4">
        <v>3</v>
      </c>
      <c r="H7321" t="s">
        <v>6676</v>
      </c>
    </row>
    <row r="7322" spans="1:8" x14ac:dyDescent="0.35">
      <c r="A7322" t="s">
        <v>6256</v>
      </c>
      <c r="B7322" t="s">
        <v>6469</v>
      </c>
      <c r="C7322">
        <v>6</v>
      </c>
      <c r="D7322">
        <v>-264.81700000000001</v>
      </c>
      <c r="E7322" t="s">
        <v>6474</v>
      </c>
      <c r="F7322" t="s">
        <v>6484</v>
      </c>
      <c r="G7322" s="4">
        <v>4</v>
      </c>
      <c r="H7322" t="s">
        <v>6677</v>
      </c>
    </row>
    <row r="7323" spans="1:8" x14ac:dyDescent="0.35">
      <c r="A7323" t="s">
        <v>6256</v>
      </c>
      <c r="B7323" t="s">
        <v>6469</v>
      </c>
      <c r="C7323">
        <v>6</v>
      </c>
      <c r="D7323">
        <v>-260.56299999999999</v>
      </c>
      <c r="E7323" t="s">
        <v>6470</v>
      </c>
      <c r="F7323" t="s">
        <v>6471</v>
      </c>
      <c r="G7323" s="4">
        <v>3</v>
      </c>
      <c r="H7323" t="s">
        <v>6678</v>
      </c>
    </row>
    <row r="7324" spans="1:8" x14ac:dyDescent="0.35">
      <c r="A7324" t="s">
        <v>6256</v>
      </c>
      <c r="B7324" t="s">
        <v>6469</v>
      </c>
      <c r="C7324">
        <v>6</v>
      </c>
      <c r="D7324">
        <v>-253.85900000000001</v>
      </c>
      <c r="E7324" t="s">
        <v>6474</v>
      </c>
      <c r="F7324" t="s">
        <v>6477</v>
      </c>
      <c r="G7324" s="4">
        <v>1</v>
      </c>
      <c r="H7324" t="s">
        <v>6679</v>
      </c>
    </row>
    <row r="7325" spans="1:8" x14ac:dyDescent="0.35">
      <c r="A7325" t="s">
        <v>6256</v>
      </c>
      <c r="B7325" t="s">
        <v>6469</v>
      </c>
      <c r="C7325">
        <v>6</v>
      </c>
      <c r="D7325">
        <v>-253.74700000000001</v>
      </c>
      <c r="E7325" t="s">
        <v>6474</v>
      </c>
      <c r="F7325" t="s">
        <v>6484</v>
      </c>
      <c r="G7325" s="4">
        <v>4</v>
      </c>
      <c r="H7325" t="s">
        <v>6680</v>
      </c>
    </row>
    <row r="7326" spans="1:8" x14ac:dyDescent="0.35">
      <c r="A7326" t="s">
        <v>6256</v>
      </c>
      <c r="B7326" t="s">
        <v>6469</v>
      </c>
      <c r="C7326">
        <v>6</v>
      </c>
      <c r="D7326">
        <v>-240.65700000000001</v>
      </c>
      <c r="E7326" t="s">
        <v>6470</v>
      </c>
      <c r="F7326" t="s">
        <v>6471</v>
      </c>
      <c r="G7326" s="4">
        <v>3</v>
      </c>
      <c r="H7326" t="s">
        <v>6681</v>
      </c>
    </row>
    <row r="7327" spans="1:8" x14ac:dyDescent="0.35">
      <c r="A7327" t="s">
        <v>6256</v>
      </c>
      <c r="B7327" t="s">
        <v>6469</v>
      </c>
      <c r="C7327">
        <v>6</v>
      </c>
      <c r="D7327">
        <v>-239.49099999999899</v>
      </c>
      <c r="E7327" t="s">
        <v>6470</v>
      </c>
      <c r="F7327" t="s">
        <v>6473</v>
      </c>
      <c r="G7327" s="4">
        <v>2</v>
      </c>
      <c r="H7327" t="s">
        <v>6682</v>
      </c>
    </row>
    <row r="7328" spans="1:8" x14ac:dyDescent="0.35">
      <c r="A7328" t="s">
        <v>6256</v>
      </c>
      <c r="B7328" t="s">
        <v>6469</v>
      </c>
      <c r="C7328">
        <v>6</v>
      </c>
      <c r="D7328">
        <v>-236.459</v>
      </c>
      <c r="E7328" t="s">
        <v>6474</v>
      </c>
      <c r="F7328" t="s">
        <v>6477</v>
      </c>
      <c r="G7328" s="4">
        <v>1</v>
      </c>
      <c r="H7328" t="s">
        <v>6683</v>
      </c>
    </row>
    <row r="7329" spans="1:8" x14ac:dyDescent="0.35">
      <c r="A7329" t="s">
        <v>6256</v>
      </c>
      <c r="B7329" t="s">
        <v>6469</v>
      </c>
      <c r="C7329">
        <v>6</v>
      </c>
      <c r="D7329">
        <v>-233.94299999999899</v>
      </c>
      <c r="E7329" t="s">
        <v>6474</v>
      </c>
      <c r="F7329" t="s">
        <v>6484</v>
      </c>
      <c r="G7329" s="4">
        <v>4</v>
      </c>
      <c r="H7329" t="s">
        <v>6684</v>
      </c>
    </row>
    <row r="7330" spans="1:8" x14ac:dyDescent="0.35">
      <c r="A7330" t="s">
        <v>6256</v>
      </c>
      <c r="B7330" t="s">
        <v>6469</v>
      </c>
      <c r="C7330">
        <v>6</v>
      </c>
      <c r="D7330">
        <v>-231.04300000000001</v>
      </c>
      <c r="E7330" t="s">
        <v>6474</v>
      </c>
      <c r="F7330" t="s">
        <v>6475</v>
      </c>
      <c r="G7330" s="4">
        <v>3</v>
      </c>
      <c r="H7330" t="s">
        <v>6685</v>
      </c>
    </row>
    <row r="7331" spans="1:8" x14ac:dyDescent="0.35">
      <c r="A7331" t="s">
        <v>6256</v>
      </c>
      <c r="B7331" t="s">
        <v>6469</v>
      </c>
      <c r="C7331">
        <v>6</v>
      </c>
      <c r="D7331">
        <v>-227.86199999999999</v>
      </c>
      <c r="E7331" t="s">
        <v>6470</v>
      </c>
      <c r="F7331" t="s">
        <v>6481</v>
      </c>
      <c r="G7331" s="4">
        <v>4</v>
      </c>
      <c r="H7331" t="s">
        <v>6686</v>
      </c>
    </row>
    <row r="7332" spans="1:8" x14ac:dyDescent="0.35">
      <c r="A7332" t="s">
        <v>6256</v>
      </c>
      <c r="B7332" t="s">
        <v>6469</v>
      </c>
      <c r="C7332">
        <v>6</v>
      </c>
      <c r="D7332">
        <v>-227.37599999999901</v>
      </c>
      <c r="E7332" t="s">
        <v>6474</v>
      </c>
      <c r="F7332" t="s">
        <v>6475</v>
      </c>
      <c r="G7332" s="4">
        <v>3</v>
      </c>
      <c r="H7332" t="s">
        <v>1397</v>
      </c>
    </row>
    <row r="7333" spans="1:8" x14ac:dyDescent="0.35">
      <c r="A7333" t="s">
        <v>6256</v>
      </c>
      <c r="B7333" t="s">
        <v>6469</v>
      </c>
      <c r="C7333">
        <v>6</v>
      </c>
      <c r="D7333">
        <v>-219.72</v>
      </c>
      <c r="E7333" t="s">
        <v>6470</v>
      </c>
      <c r="F7333" t="s">
        <v>6483</v>
      </c>
      <c r="G7333" s="4">
        <v>1</v>
      </c>
      <c r="H7333" t="s">
        <v>6687</v>
      </c>
    </row>
    <row r="7334" spans="1:8" x14ac:dyDescent="0.35">
      <c r="A7334" t="s">
        <v>6256</v>
      </c>
      <c r="B7334" t="s">
        <v>6469</v>
      </c>
      <c r="C7334">
        <v>6</v>
      </c>
      <c r="D7334">
        <v>-219.054</v>
      </c>
      <c r="E7334" t="s">
        <v>6470</v>
      </c>
      <c r="F7334" t="s">
        <v>6471</v>
      </c>
      <c r="G7334" s="4">
        <v>3</v>
      </c>
      <c r="H7334" t="s">
        <v>6688</v>
      </c>
    </row>
    <row r="7335" spans="1:8" x14ac:dyDescent="0.35">
      <c r="A7335" t="s">
        <v>6256</v>
      </c>
      <c r="B7335" t="s">
        <v>6469</v>
      </c>
      <c r="C7335">
        <v>6</v>
      </c>
      <c r="D7335">
        <v>-207.15599999999901</v>
      </c>
      <c r="E7335" t="s">
        <v>6470</v>
      </c>
      <c r="F7335" t="s">
        <v>6473</v>
      </c>
      <c r="G7335" s="4">
        <v>2</v>
      </c>
      <c r="H7335" t="s">
        <v>3775</v>
      </c>
    </row>
    <row r="7336" spans="1:8" x14ac:dyDescent="0.35">
      <c r="A7336" t="s">
        <v>6256</v>
      </c>
      <c r="B7336" t="s">
        <v>6469</v>
      </c>
      <c r="C7336">
        <v>6</v>
      </c>
      <c r="D7336">
        <v>-206.80500000000001</v>
      </c>
      <c r="E7336" t="s">
        <v>6474</v>
      </c>
      <c r="F7336" t="s">
        <v>6475</v>
      </c>
      <c r="G7336" s="4">
        <v>3</v>
      </c>
      <c r="H7336" t="s">
        <v>6689</v>
      </c>
    </row>
    <row r="7337" spans="1:8" x14ac:dyDescent="0.35">
      <c r="A7337" t="s">
        <v>6256</v>
      </c>
      <c r="B7337" t="s">
        <v>6469</v>
      </c>
      <c r="C7337">
        <v>6</v>
      </c>
      <c r="D7337">
        <v>-201.28399999999999</v>
      </c>
      <c r="E7337" t="s">
        <v>6474</v>
      </c>
      <c r="F7337" t="s">
        <v>6477</v>
      </c>
      <c r="G7337" s="4">
        <v>1</v>
      </c>
      <c r="H7337" t="s">
        <v>415</v>
      </c>
    </row>
    <row r="7338" spans="1:8" x14ac:dyDescent="0.35">
      <c r="A7338" t="s">
        <v>6256</v>
      </c>
      <c r="B7338" t="s">
        <v>6469</v>
      </c>
      <c r="C7338">
        <v>6</v>
      </c>
      <c r="D7338">
        <v>-198.42500000000001</v>
      </c>
      <c r="E7338" t="s">
        <v>6470</v>
      </c>
      <c r="F7338" t="s">
        <v>6483</v>
      </c>
      <c r="G7338" s="4">
        <v>1</v>
      </c>
      <c r="H7338" t="s">
        <v>119</v>
      </c>
    </row>
    <row r="7339" spans="1:8" x14ac:dyDescent="0.35">
      <c r="A7339" t="s">
        <v>6256</v>
      </c>
      <c r="B7339" t="s">
        <v>6469</v>
      </c>
      <c r="C7339">
        <v>6</v>
      </c>
      <c r="D7339">
        <v>-186.53700000000001</v>
      </c>
      <c r="E7339" t="s">
        <v>6474</v>
      </c>
      <c r="F7339" t="s">
        <v>6484</v>
      </c>
      <c r="G7339" s="4">
        <v>4</v>
      </c>
      <c r="H7339" t="s">
        <v>2099</v>
      </c>
    </row>
    <row r="7340" spans="1:8" x14ac:dyDescent="0.35">
      <c r="A7340" t="s">
        <v>6256</v>
      </c>
      <c r="B7340" t="s">
        <v>6469</v>
      </c>
      <c r="C7340">
        <v>6</v>
      </c>
      <c r="D7340">
        <v>-181.56700000000001</v>
      </c>
      <c r="E7340" t="s">
        <v>6470</v>
      </c>
      <c r="F7340" t="s">
        <v>6481</v>
      </c>
      <c r="G7340" s="4">
        <v>4</v>
      </c>
      <c r="H7340" t="s">
        <v>6690</v>
      </c>
    </row>
    <row r="7341" spans="1:8" x14ac:dyDescent="0.35">
      <c r="A7341" t="s">
        <v>6256</v>
      </c>
      <c r="B7341" t="s">
        <v>6469</v>
      </c>
      <c r="C7341">
        <v>6</v>
      </c>
      <c r="D7341">
        <v>-179.24</v>
      </c>
      <c r="E7341" t="s">
        <v>6474</v>
      </c>
      <c r="F7341" t="s">
        <v>6475</v>
      </c>
      <c r="G7341" s="4">
        <v>3</v>
      </c>
      <c r="H7341" t="s">
        <v>6691</v>
      </c>
    </row>
    <row r="7342" spans="1:8" x14ac:dyDescent="0.35">
      <c r="A7342" t="s">
        <v>6256</v>
      </c>
      <c r="B7342" t="s">
        <v>6469</v>
      </c>
      <c r="C7342">
        <v>6</v>
      </c>
      <c r="D7342">
        <v>-173.93199999999999</v>
      </c>
      <c r="E7342" t="s">
        <v>6470</v>
      </c>
      <c r="F7342" t="s">
        <v>6483</v>
      </c>
      <c r="G7342" s="4">
        <v>1</v>
      </c>
      <c r="H7342" t="s">
        <v>6692</v>
      </c>
    </row>
    <row r="7343" spans="1:8" x14ac:dyDescent="0.35">
      <c r="A7343" t="s">
        <v>6256</v>
      </c>
      <c r="B7343" t="s">
        <v>6469</v>
      </c>
      <c r="C7343">
        <v>6</v>
      </c>
      <c r="D7343">
        <v>-167.255</v>
      </c>
      <c r="E7343" t="s">
        <v>6474</v>
      </c>
      <c r="F7343" t="s">
        <v>6475</v>
      </c>
      <c r="G7343" s="4">
        <v>3</v>
      </c>
      <c r="H7343" t="s">
        <v>6693</v>
      </c>
    </row>
    <row r="7344" spans="1:8" x14ac:dyDescent="0.35">
      <c r="A7344" t="s">
        <v>6256</v>
      </c>
      <c r="B7344" t="s">
        <v>6469</v>
      </c>
      <c r="C7344">
        <v>6</v>
      </c>
      <c r="D7344">
        <v>-165.89099999999999</v>
      </c>
      <c r="E7344" t="s">
        <v>6474</v>
      </c>
      <c r="F7344" t="s">
        <v>6484</v>
      </c>
      <c r="G7344" s="4">
        <v>4</v>
      </c>
      <c r="H7344" t="s">
        <v>6694</v>
      </c>
    </row>
    <row r="7345" spans="1:8" x14ac:dyDescent="0.35">
      <c r="A7345" t="s">
        <v>6256</v>
      </c>
      <c r="B7345" t="s">
        <v>6469</v>
      </c>
      <c r="C7345">
        <v>6</v>
      </c>
      <c r="D7345">
        <v>-161.18700000000001</v>
      </c>
      <c r="E7345" t="s">
        <v>6474</v>
      </c>
      <c r="F7345" t="s">
        <v>6511</v>
      </c>
      <c r="G7345" s="4">
        <v>2</v>
      </c>
      <c r="H7345" t="s">
        <v>6695</v>
      </c>
    </row>
    <row r="7346" spans="1:8" x14ac:dyDescent="0.35">
      <c r="A7346" t="s">
        <v>6256</v>
      </c>
      <c r="B7346" t="s">
        <v>6469</v>
      </c>
      <c r="C7346">
        <v>6</v>
      </c>
      <c r="D7346">
        <v>-159.69499999999999</v>
      </c>
      <c r="E7346" t="s">
        <v>6474</v>
      </c>
      <c r="F7346" t="s">
        <v>6477</v>
      </c>
      <c r="G7346" s="4">
        <v>1</v>
      </c>
      <c r="H7346" t="s">
        <v>6696</v>
      </c>
    </row>
    <row r="7347" spans="1:8" x14ac:dyDescent="0.35">
      <c r="A7347" t="s">
        <v>6256</v>
      </c>
      <c r="B7347" t="s">
        <v>6469</v>
      </c>
      <c r="C7347">
        <v>6</v>
      </c>
      <c r="D7347">
        <v>-159.642</v>
      </c>
      <c r="E7347" t="s">
        <v>6474</v>
      </c>
      <c r="F7347" t="s">
        <v>6484</v>
      </c>
      <c r="G7347" s="4">
        <v>4</v>
      </c>
      <c r="H7347" t="s">
        <v>6697</v>
      </c>
    </row>
    <row r="7348" spans="1:8" x14ac:dyDescent="0.35">
      <c r="A7348" t="s">
        <v>6256</v>
      </c>
      <c r="B7348" t="s">
        <v>6469</v>
      </c>
      <c r="C7348">
        <v>6</v>
      </c>
      <c r="D7348">
        <v>-150.47899999999899</v>
      </c>
      <c r="E7348" t="s">
        <v>6474</v>
      </c>
      <c r="F7348" t="s">
        <v>6477</v>
      </c>
      <c r="G7348" s="4">
        <v>1</v>
      </c>
      <c r="H7348" t="s">
        <v>4318</v>
      </c>
    </row>
    <row r="7349" spans="1:8" x14ac:dyDescent="0.35">
      <c r="A7349" t="s">
        <v>6256</v>
      </c>
      <c r="B7349" t="s">
        <v>6469</v>
      </c>
      <c r="C7349">
        <v>6</v>
      </c>
      <c r="D7349">
        <v>-150.386</v>
      </c>
      <c r="E7349" t="s">
        <v>6474</v>
      </c>
      <c r="F7349" t="s">
        <v>6484</v>
      </c>
      <c r="G7349" s="4">
        <v>4</v>
      </c>
      <c r="H7349" t="s">
        <v>6698</v>
      </c>
    </row>
    <row r="7350" spans="1:8" x14ac:dyDescent="0.35">
      <c r="A7350" t="s">
        <v>6256</v>
      </c>
      <c r="B7350" t="s">
        <v>6469</v>
      </c>
      <c r="C7350">
        <v>6</v>
      </c>
      <c r="D7350">
        <v>-146.374</v>
      </c>
      <c r="E7350" t="s">
        <v>6470</v>
      </c>
      <c r="F7350" t="s">
        <v>6471</v>
      </c>
      <c r="G7350" s="4">
        <v>3</v>
      </c>
      <c r="H7350" t="s">
        <v>6699</v>
      </c>
    </row>
    <row r="7351" spans="1:8" x14ac:dyDescent="0.35">
      <c r="A7351" t="s">
        <v>6256</v>
      </c>
      <c r="B7351" t="s">
        <v>6469</v>
      </c>
      <c r="C7351">
        <v>6</v>
      </c>
      <c r="D7351">
        <v>-145.083</v>
      </c>
      <c r="E7351" t="s">
        <v>6474</v>
      </c>
      <c r="F7351" t="s">
        <v>6475</v>
      </c>
      <c r="G7351" s="4">
        <v>3</v>
      </c>
      <c r="H7351" t="s">
        <v>6700</v>
      </c>
    </row>
    <row r="7352" spans="1:8" x14ac:dyDescent="0.35">
      <c r="A7352" t="s">
        <v>6256</v>
      </c>
      <c r="B7352" t="s">
        <v>6469</v>
      </c>
      <c r="C7352">
        <v>6</v>
      </c>
      <c r="D7352">
        <v>-124.509</v>
      </c>
      <c r="E7352" t="s">
        <v>6470</v>
      </c>
      <c r="F7352" t="s">
        <v>6473</v>
      </c>
      <c r="G7352" s="4">
        <v>2</v>
      </c>
      <c r="H7352" t="s">
        <v>6701</v>
      </c>
    </row>
    <row r="7353" spans="1:8" x14ac:dyDescent="0.35">
      <c r="A7353" t="s">
        <v>6256</v>
      </c>
      <c r="B7353" t="s">
        <v>6469</v>
      </c>
      <c r="C7353">
        <v>6</v>
      </c>
      <c r="D7353">
        <v>-116.761</v>
      </c>
      <c r="E7353" t="s">
        <v>6474</v>
      </c>
      <c r="F7353" t="s">
        <v>6477</v>
      </c>
      <c r="G7353" s="4">
        <v>1</v>
      </c>
      <c r="H7353" t="s">
        <v>6702</v>
      </c>
    </row>
    <row r="7354" spans="1:8" x14ac:dyDescent="0.35">
      <c r="A7354" t="s">
        <v>6256</v>
      </c>
      <c r="B7354" t="s">
        <v>6469</v>
      </c>
      <c r="C7354">
        <v>6</v>
      </c>
      <c r="D7354">
        <v>-107.455</v>
      </c>
      <c r="E7354" t="s">
        <v>6470</v>
      </c>
      <c r="F7354" t="s">
        <v>6471</v>
      </c>
      <c r="G7354" s="4">
        <v>3</v>
      </c>
      <c r="H7354" t="s">
        <v>6703</v>
      </c>
    </row>
    <row r="7355" spans="1:8" x14ac:dyDescent="0.35">
      <c r="A7355" t="s">
        <v>6256</v>
      </c>
      <c r="B7355" t="s">
        <v>6469</v>
      </c>
      <c r="C7355">
        <v>6</v>
      </c>
      <c r="D7355">
        <v>-67.563999999999993</v>
      </c>
      <c r="E7355" t="s">
        <v>6474</v>
      </c>
      <c r="F7355" t="s">
        <v>6484</v>
      </c>
      <c r="G7355" s="4">
        <v>4</v>
      </c>
      <c r="H7355" t="s">
        <v>6704</v>
      </c>
    </row>
    <row r="7356" spans="1:8" x14ac:dyDescent="0.35">
      <c r="A7356" t="s">
        <v>6256</v>
      </c>
      <c r="B7356" t="s">
        <v>6469</v>
      </c>
      <c r="C7356">
        <v>6</v>
      </c>
      <c r="D7356">
        <v>-43.963999999999999</v>
      </c>
      <c r="E7356" t="s">
        <v>6474</v>
      </c>
      <c r="F7356" t="s">
        <v>6511</v>
      </c>
      <c r="G7356" s="4">
        <v>2</v>
      </c>
      <c r="H7356" t="s">
        <v>6705</v>
      </c>
    </row>
    <row r="7357" spans="1:8" x14ac:dyDescent="0.35">
      <c r="A7357" t="s">
        <v>6256</v>
      </c>
      <c r="B7357" t="s">
        <v>6469</v>
      </c>
      <c r="C7357">
        <v>6</v>
      </c>
      <c r="D7357">
        <v>-36.399000000000001</v>
      </c>
      <c r="E7357" t="s">
        <v>6474</v>
      </c>
      <c r="F7357" t="s">
        <v>6477</v>
      </c>
      <c r="G7357" s="4">
        <v>1</v>
      </c>
      <c r="H7357" t="s">
        <v>6706</v>
      </c>
    </row>
    <row r="7358" spans="1:8" x14ac:dyDescent="0.35">
      <c r="A7358" t="s">
        <v>6256</v>
      </c>
      <c r="B7358" t="s">
        <v>6469</v>
      </c>
      <c r="C7358">
        <v>6</v>
      </c>
      <c r="D7358">
        <v>-30.265000000000001</v>
      </c>
      <c r="E7358" t="s">
        <v>6470</v>
      </c>
      <c r="F7358" t="s">
        <v>6473</v>
      </c>
      <c r="G7358" s="4">
        <v>2</v>
      </c>
      <c r="H7358" t="s">
        <v>6707</v>
      </c>
    </row>
    <row r="7359" spans="1:8" x14ac:dyDescent="0.35">
      <c r="A7359" t="s">
        <v>6256</v>
      </c>
      <c r="B7359" t="s">
        <v>6469</v>
      </c>
      <c r="C7359">
        <v>6</v>
      </c>
      <c r="D7359">
        <v>-23.835999999999999</v>
      </c>
      <c r="E7359" t="s">
        <v>6470</v>
      </c>
      <c r="F7359" t="s">
        <v>6483</v>
      </c>
      <c r="G7359" s="4">
        <v>1</v>
      </c>
      <c r="H7359" t="s">
        <v>119</v>
      </c>
    </row>
    <row r="7360" spans="1:8" x14ac:dyDescent="0.35">
      <c r="A7360" t="s">
        <v>6256</v>
      </c>
      <c r="B7360" t="s">
        <v>6469</v>
      </c>
      <c r="C7360">
        <v>6</v>
      </c>
      <c r="D7360">
        <v>-22.943999999999999</v>
      </c>
      <c r="E7360" t="s">
        <v>6470</v>
      </c>
      <c r="F7360" t="s">
        <v>6471</v>
      </c>
      <c r="G7360" s="4">
        <v>3</v>
      </c>
      <c r="H7360" t="s">
        <v>267</v>
      </c>
    </row>
    <row r="7361" spans="1:8" x14ac:dyDescent="0.35">
      <c r="A7361" t="s">
        <v>6256</v>
      </c>
      <c r="B7361" t="s">
        <v>6469</v>
      </c>
      <c r="C7361">
        <v>6</v>
      </c>
      <c r="D7361">
        <v>-22.434999999999999</v>
      </c>
      <c r="E7361" t="s">
        <v>6470</v>
      </c>
      <c r="F7361" t="s">
        <v>6481</v>
      </c>
      <c r="G7361" s="4">
        <v>4</v>
      </c>
      <c r="H7361" t="s">
        <v>1198</v>
      </c>
    </row>
    <row r="7362" spans="1:8" x14ac:dyDescent="0.35">
      <c r="A7362" t="s">
        <v>6256</v>
      </c>
      <c r="B7362" t="s">
        <v>6469</v>
      </c>
      <c r="C7362">
        <v>6</v>
      </c>
      <c r="D7362">
        <v>-19.64</v>
      </c>
      <c r="E7362" t="s">
        <v>6474</v>
      </c>
      <c r="F7362" t="s">
        <v>6475</v>
      </c>
      <c r="G7362" s="4">
        <v>3</v>
      </c>
      <c r="H7362" t="s">
        <v>6708</v>
      </c>
    </row>
    <row r="7363" spans="1:8" x14ac:dyDescent="0.35">
      <c r="A7363" t="s">
        <v>6256</v>
      </c>
      <c r="B7363" t="s">
        <v>6469</v>
      </c>
      <c r="C7363">
        <v>6</v>
      </c>
      <c r="D7363">
        <v>-18.585999999999999</v>
      </c>
      <c r="E7363" t="s">
        <v>6474</v>
      </c>
      <c r="F7363" t="s">
        <v>6484</v>
      </c>
      <c r="G7363" s="4">
        <v>4</v>
      </c>
      <c r="H7363" t="s">
        <v>6709</v>
      </c>
    </row>
    <row r="7364" spans="1:8" x14ac:dyDescent="0.35">
      <c r="A7364" t="s">
        <v>6256</v>
      </c>
      <c r="B7364" t="s">
        <v>6469</v>
      </c>
      <c r="C7364">
        <v>6</v>
      </c>
      <c r="D7364">
        <v>33.751999999999903</v>
      </c>
      <c r="E7364" t="s">
        <v>6474</v>
      </c>
      <c r="F7364" t="s">
        <v>6475</v>
      </c>
      <c r="G7364" s="4">
        <v>3</v>
      </c>
      <c r="H7364" t="s">
        <v>6710</v>
      </c>
    </row>
    <row r="7365" spans="1:8" x14ac:dyDescent="0.35">
      <c r="A7365" t="s">
        <v>6256</v>
      </c>
      <c r="B7365" t="s">
        <v>6469</v>
      </c>
      <c r="C7365">
        <v>6</v>
      </c>
      <c r="D7365">
        <v>85.915999999999997</v>
      </c>
      <c r="E7365" t="s">
        <v>6474</v>
      </c>
      <c r="F7365" t="s">
        <v>6511</v>
      </c>
      <c r="G7365" s="4">
        <v>2</v>
      </c>
      <c r="H7365" t="s">
        <v>6711</v>
      </c>
    </row>
    <row r="7366" spans="1:8" x14ac:dyDescent="0.35">
      <c r="A7366" t="s">
        <v>6256</v>
      </c>
      <c r="B7366" t="s">
        <v>6469</v>
      </c>
      <c r="C7366">
        <v>6</v>
      </c>
      <c r="D7366">
        <v>92.34</v>
      </c>
      <c r="E7366" t="s">
        <v>6474</v>
      </c>
      <c r="F7366" t="s">
        <v>6511</v>
      </c>
      <c r="G7366" s="4">
        <v>2</v>
      </c>
      <c r="H7366" t="s">
        <v>6712</v>
      </c>
    </row>
    <row r="7367" spans="1:8" x14ac:dyDescent="0.35">
      <c r="A7367" t="s">
        <v>6256</v>
      </c>
      <c r="B7367" t="s">
        <v>6469</v>
      </c>
      <c r="C7367">
        <v>6</v>
      </c>
      <c r="D7367">
        <v>128.98500000000001</v>
      </c>
      <c r="E7367" t="s">
        <v>6474</v>
      </c>
      <c r="F7367" t="s">
        <v>6477</v>
      </c>
      <c r="G7367" s="4">
        <v>1</v>
      </c>
      <c r="H7367" t="s">
        <v>6713</v>
      </c>
    </row>
    <row r="7368" spans="1:8" x14ac:dyDescent="0.35">
      <c r="A7368" t="s">
        <v>6256</v>
      </c>
      <c r="B7368" t="s">
        <v>6469</v>
      </c>
      <c r="C7368">
        <v>6</v>
      </c>
      <c r="D7368">
        <v>145.27600000000001</v>
      </c>
      <c r="E7368" t="s">
        <v>6474</v>
      </c>
      <c r="F7368" t="s">
        <v>6511</v>
      </c>
      <c r="G7368" s="4">
        <v>2</v>
      </c>
      <c r="H7368" t="s">
        <v>6714</v>
      </c>
    </row>
    <row r="7369" spans="1:8" x14ac:dyDescent="0.35">
      <c r="A7369" t="s">
        <v>6256</v>
      </c>
      <c r="B7369" t="s">
        <v>6469</v>
      </c>
      <c r="C7369">
        <v>6</v>
      </c>
      <c r="D7369">
        <v>155.63900000000001</v>
      </c>
      <c r="E7369" t="s">
        <v>6470</v>
      </c>
      <c r="F7369" t="s">
        <v>6471</v>
      </c>
      <c r="G7369" s="4">
        <v>3</v>
      </c>
      <c r="H7369" t="s">
        <v>2122</v>
      </c>
    </row>
    <row r="7370" spans="1:8" x14ac:dyDescent="0.35">
      <c r="A7370" t="s">
        <v>6256</v>
      </c>
      <c r="B7370" t="s">
        <v>6469</v>
      </c>
      <c r="C7370">
        <v>6</v>
      </c>
      <c r="D7370">
        <v>177.30799999999999</v>
      </c>
      <c r="E7370" t="s">
        <v>6470</v>
      </c>
      <c r="F7370" t="s">
        <v>6483</v>
      </c>
      <c r="G7370" s="4">
        <v>1</v>
      </c>
      <c r="H7370" t="s">
        <v>6715</v>
      </c>
    </row>
    <row r="7371" spans="1:8" x14ac:dyDescent="0.35">
      <c r="A7371" t="s">
        <v>6256</v>
      </c>
      <c r="B7371" t="s">
        <v>6469</v>
      </c>
      <c r="C7371">
        <v>6</v>
      </c>
      <c r="D7371">
        <v>181.423</v>
      </c>
      <c r="E7371" t="s">
        <v>6470</v>
      </c>
      <c r="F7371" t="s">
        <v>6473</v>
      </c>
      <c r="G7371" s="4">
        <v>2</v>
      </c>
      <c r="H7371" t="s">
        <v>6716</v>
      </c>
    </row>
    <row r="7372" spans="1:8" x14ac:dyDescent="0.35">
      <c r="A7372" t="s">
        <v>6256</v>
      </c>
      <c r="B7372" t="s">
        <v>6469</v>
      </c>
      <c r="C7372">
        <v>6</v>
      </c>
      <c r="D7372">
        <v>216.613</v>
      </c>
      <c r="E7372" t="s">
        <v>6470</v>
      </c>
      <c r="F7372" t="s">
        <v>6481</v>
      </c>
      <c r="G7372" s="4">
        <v>4</v>
      </c>
      <c r="H7372" t="s">
        <v>6717</v>
      </c>
    </row>
    <row r="7373" spans="1:8" x14ac:dyDescent="0.35">
      <c r="A7373" t="s">
        <v>6256</v>
      </c>
      <c r="B7373" t="s">
        <v>6469</v>
      </c>
      <c r="C7373">
        <v>6</v>
      </c>
      <c r="D7373">
        <v>219.023</v>
      </c>
      <c r="E7373" t="s">
        <v>6470</v>
      </c>
      <c r="F7373" t="s">
        <v>6471</v>
      </c>
      <c r="G7373" s="4">
        <v>3</v>
      </c>
      <c r="H7373" t="s">
        <v>6718</v>
      </c>
    </row>
    <row r="7374" spans="1:8" x14ac:dyDescent="0.35">
      <c r="A7374" t="s">
        <v>6256</v>
      </c>
      <c r="B7374" t="s">
        <v>6469</v>
      </c>
      <c r="C7374">
        <v>6</v>
      </c>
      <c r="D7374">
        <v>226.541</v>
      </c>
      <c r="E7374" t="s">
        <v>6470</v>
      </c>
      <c r="F7374" t="s">
        <v>6483</v>
      </c>
      <c r="G7374" s="4">
        <v>1</v>
      </c>
      <c r="H7374" t="s">
        <v>6719</v>
      </c>
    </row>
    <row r="7375" spans="1:8" x14ac:dyDescent="0.35">
      <c r="A7375" t="s">
        <v>6256</v>
      </c>
      <c r="B7375" t="s">
        <v>6469</v>
      </c>
      <c r="C7375">
        <v>6</v>
      </c>
      <c r="D7375">
        <v>230.935</v>
      </c>
      <c r="E7375" t="s">
        <v>6470</v>
      </c>
      <c r="F7375" t="s">
        <v>6473</v>
      </c>
      <c r="G7375" s="4">
        <v>2</v>
      </c>
      <c r="H7375" t="s">
        <v>6720</v>
      </c>
    </row>
    <row r="7376" spans="1:8" x14ac:dyDescent="0.35">
      <c r="A7376" t="s">
        <v>6256</v>
      </c>
      <c r="B7376" t="s">
        <v>6469</v>
      </c>
      <c r="C7376">
        <v>6</v>
      </c>
      <c r="D7376">
        <v>234.077</v>
      </c>
      <c r="E7376" t="s">
        <v>6470</v>
      </c>
      <c r="F7376" t="s">
        <v>6481</v>
      </c>
      <c r="G7376" s="4">
        <v>4</v>
      </c>
      <c r="H7376" t="s">
        <v>6721</v>
      </c>
    </row>
    <row r="7377" spans="1:8" x14ac:dyDescent="0.35">
      <c r="A7377" t="s">
        <v>6256</v>
      </c>
      <c r="B7377" t="s">
        <v>6722</v>
      </c>
      <c r="C7377">
        <v>4</v>
      </c>
      <c r="D7377">
        <v>-408.851</v>
      </c>
      <c r="E7377" t="s">
        <v>6723</v>
      </c>
      <c r="F7377" t="s">
        <v>6724</v>
      </c>
      <c r="G7377" s="4">
        <v>1</v>
      </c>
      <c r="H7377" t="s">
        <v>6725</v>
      </c>
    </row>
    <row r="7378" spans="1:8" x14ac:dyDescent="0.35">
      <c r="A7378" t="s">
        <v>6256</v>
      </c>
      <c r="B7378" t="s">
        <v>6722</v>
      </c>
      <c r="C7378">
        <v>4</v>
      </c>
      <c r="D7378">
        <v>-398.45400000000001</v>
      </c>
      <c r="E7378" t="s">
        <v>6726</v>
      </c>
      <c r="F7378" t="s">
        <v>6727</v>
      </c>
      <c r="G7378" s="4">
        <v>1</v>
      </c>
      <c r="H7378" t="s">
        <v>6728</v>
      </c>
    </row>
    <row r="7379" spans="1:8" x14ac:dyDescent="0.35">
      <c r="A7379" t="s">
        <v>6256</v>
      </c>
      <c r="B7379" t="s">
        <v>6722</v>
      </c>
      <c r="C7379">
        <v>4</v>
      </c>
      <c r="D7379">
        <v>-393.15100000000001</v>
      </c>
      <c r="E7379" t="s">
        <v>6723</v>
      </c>
      <c r="F7379" t="s">
        <v>6729</v>
      </c>
      <c r="G7379" s="4">
        <v>2</v>
      </c>
      <c r="H7379" t="s">
        <v>6730</v>
      </c>
    </row>
    <row r="7380" spans="1:8" x14ac:dyDescent="0.35">
      <c r="A7380" t="s">
        <v>6256</v>
      </c>
      <c r="B7380" t="s">
        <v>6722</v>
      </c>
      <c r="C7380">
        <v>4</v>
      </c>
      <c r="D7380">
        <v>-387.286</v>
      </c>
      <c r="E7380" t="s">
        <v>6726</v>
      </c>
      <c r="F7380" t="s">
        <v>6727</v>
      </c>
      <c r="G7380" s="4">
        <v>1</v>
      </c>
      <c r="H7380" t="s">
        <v>6731</v>
      </c>
    </row>
    <row r="7381" spans="1:8" x14ac:dyDescent="0.35">
      <c r="A7381" t="s">
        <v>6256</v>
      </c>
      <c r="B7381" t="s">
        <v>6722</v>
      </c>
      <c r="C7381">
        <v>4</v>
      </c>
      <c r="D7381">
        <v>-379.03300000000002</v>
      </c>
      <c r="E7381" t="s">
        <v>6723</v>
      </c>
      <c r="F7381" t="s">
        <v>6732</v>
      </c>
      <c r="G7381" s="4">
        <v>4</v>
      </c>
      <c r="H7381" t="s">
        <v>6733</v>
      </c>
    </row>
    <row r="7382" spans="1:8" x14ac:dyDescent="0.35">
      <c r="A7382" t="s">
        <v>6256</v>
      </c>
      <c r="B7382" t="s">
        <v>6722</v>
      </c>
      <c r="C7382">
        <v>4</v>
      </c>
      <c r="D7382">
        <v>-374.75</v>
      </c>
      <c r="E7382" t="s">
        <v>6726</v>
      </c>
      <c r="F7382" t="s">
        <v>6734</v>
      </c>
      <c r="G7382" s="4">
        <v>2</v>
      </c>
      <c r="H7382" t="s">
        <v>6735</v>
      </c>
    </row>
    <row r="7383" spans="1:8" x14ac:dyDescent="0.35">
      <c r="A7383" t="s">
        <v>6256</v>
      </c>
      <c r="B7383" t="s">
        <v>6722</v>
      </c>
      <c r="C7383">
        <v>4</v>
      </c>
      <c r="D7383">
        <v>-374.33</v>
      </c>
      <c r="E7383" t="s">
        <v>6726</v>
      </c>
      <c r="F7383" t="s">
        <v>6736</v>
      </c>
      <c r="G7383" s="4">
        <v>3</v>
      </c>
      <c r="H7383" t="s">
        <v>6737</v>
      </c>
    </row>
    <row r="7384" spans="1:8" x14ac:dyDescent="0.35">
      <c r="A7384" t="s">
        <v>6256</v>
      </c>
      <c r="B7384" t="s">
        <v>6722</v>
      </c>
      <c r="C7384">
        <v>4</v>
      </c>
      <c r="D7384">
        <v>-365.17599999999999</v>
      </c>
      <c r="E7384" t="s">
        <v>6726</v>
      </c>
      <c r="F7384" t="s">
        <v>6727</v>
      </c>
      <c r="G7384" s="4">
        <v>1</v>
      </c>
      <c r="H7384" t="s">
        <v>6738</v>
      </c>
    </row>
    <row r="7385" spans="1:8" x14ac:dyDescent="0.35">
      <c r="A7385" t="s">
        <v>6256</v>
      </c>
      <c r="B7385" t="s">
        <v>6722</v>
      </c>
      <c r="C7385">
        <v>4</v>
      </c>
      <c r="D7385">
        <v>-360.52600000000001</v>
      </c>
      <c r="E7385" t="s">
        <v>6726</v>
      </c>
      <c r="F7385" t="s">
        <v>6739</v>
      </c>
      <c r="G7385" s="4">
        <v>4</v>
      </c>
      <c r="H7385" t="s">
        <v>6740</v>
      </c>
    </row>
    <row r="7386" spans="1:8" x14ac:dyDescent="0.35">
      <c r="A7386" t="s">
        <v>6256</v>
      </c>
      <c r="B7386" t="s">
        <v>6722</v>
      </c>
      <c r="C7386">
        <v>4</v>
      </c>
      <c r="D7386">
        <v>-358.73399999999998</v>
      </c>
      <c r="E7386" t="s">
        <v>6726</v>
      </c>
      <c r="F7386" t="s">
        <v>6736</v>
      </c>
      <c r="G7386" s="4">
        <v>3</v>
      </c>
      <c r="H7386" t="s">
        <v>6741</v>
      </c>
    </row>
    <row r="7387" spans="1:8" x14ac:dyDescent="0.35">
      <c r="A7387" t="s">
        <v>6256</v>
      </c>
      <c r="B7387" t="s">
        <v>6722</v>
      </c>
      <c r="C7387">
        <v>4</v>
      </c>
      <c r="D7387">
        <v>-350.87</v>
      </c>
      <c r="E7387" t="s">
        <v>6726</v>
      </c>
      <c r="F7387" t="s">
        <v>6734</v>
      </c>
      <c r="G7387" s="4">
        <v>2</v>
      </c>
      <c r="H7387" t="s">
        <v>6742</v>
      </c>
    </row>
    <row r="7388" spans="1:8" x14ac:dyDescent="0.35">
      <c r="A7388" t="s">
        <v>6256</v>
      </c>
      <c r="B7388" t="s">
        <v>6722</v>
      </c>
      <c r="C7388">
        <v>4</v>
      </c>
      <c r="D7388">
        <v>-348.02699999999999</v>
      </c>
      <c r="E7388" t="s">
        <v>6726</v>
      </c>
      <c r="F7388" t="s">
        <v>6727</v>
      </c>
      <c r="G7388" s="4">
        <v>1</v>
      </c>
      <c r="H7388" t="s">
        <v>6743</v>
      </c>
    </row>
    <row r="7389" spans="1:8" x14ac:dyDescent="0.35">
      <c r="A7389" t="s">
        <v>6256</v>
      </c>
      <c r="B7389" t="s">
        <v>6722</v>
      </c>
      <c r="C7389">
        <v>4</v>
      </c>
      <c r="D7389">
        <v>-345.80099999999999</v>
      </c>
      <c r="E7389" t="s">
        <v>6726</v>
      </c>
      <c r="F7389" t="s">
        <v>6739</v>
      </c>
      <c r="G7389" s="4">
        <v>4</v>
      </c>
      <c r="H7389" t="s">
        <v>6744</v>
      </c>
    </row>
    <row r="7390" spans="1:8" x14ac:dyDescent="0.35">
      <c r="A7390" t="s">
        <v>6256</v>
      </c>
      <c r="B7390" t="s">
        <v>6722</v>
      </c>
      <c r="C7390">
        <v>4</v>
      </c>
      <c r="D7390">
        <v>-339.58600000000001</v>
      </c>
      <c r="E7390" t="s">
        <v>6723</v>
      </c>
      <c r="F7390" t="s">
        <v>6729</v>
      </c>
      <c r="G7390" s="4">
        <v>2</v>
      </c>
      <c r="H7390" t="s">
        <v>6745</v>
      </c>
    </row>
    <row r="7391" spans="1:8" x14ac:dyDescent="0.35">
      <c r="A7391" t="s">
        <v>6256</v>
      </c>
      <c r="B7391" t="s">
        <v>6722</v>
      </c>
      <c r="C7391">
        <v>4</v>
      </c>
      <c r="D7391">
        <v>-339.06099999999998</v>
      </c>
      <c r="E7391" t="s">
        <v>6723</v>
      </c>
      <c r="F7391" t="s">
        <v>6732</v>
      </c>
      <c r="G7391" s="4">
        <v>4</v>
      </c>
      <c r="H7391" t="s">
        <v>6746</v>
      </c>
    </row>
    <row r="7392" spans="1:8" x14ac:dyDescent="0.35">
      <c r="A7392" t="s">
        <v>6256</v>
      </c>
      <c r="B7392" t="s">
        <v>6722</v>
      </c>
      <c r="C7392">
        <v>4</v>
      </c>
      <c r="D7392">
        <v>-337.86799999999999</v>
      </c>
      <c r="E7392" t="s">
        <v>6726</v>
      </c>
      <c r="F7392" t="s">
        <v>6734</v>
      </c>
      <c r="G7392" s="4">
        <v>2</v>
      </c>
      <c r="H7392" t="s">
        <v>6747</v>
      </c>
    </row>
    <row r="7393" spans="1:8" x14ac:dyDescent="0.35">
      <c r="A7393" t="s">
        <v>6256</v>
      </c>
      <c r="B7393" t="s">
        <v>6722</v>
      </c>
      <c r="C7393">
        <v>4</v>
      </c>
      <c r="D7393">
        <v>-335.09800000000001</v>
      </c>
      <c r="E7393" t="s">
        <v>6723</v>
      </c>
      <c r="F7393" t="s">
        <v>6724</v>
      </c>
      <c r="G7393" s="4">
        <v>1</v>
      </c>
      <c r="H7393" t="s">
        <v>6748</v>
      </c>
    </row>
    <row r="7394" spans="1:8" x14ac:dyDescent="0.35">
      <c r="A7394" t="s">
        <v>6256</v>
      </c>
      <c r="B7394" t="s">
        <v>6722</v>
      </c>
      <c r="C7394">
        <v>4</v>
      </c>
      <c r="D7394">
        <v>-329.41300000000001</v>
      </c>
      <c r="E7394" t="s">
        <v>6726</v>
      </c>
      <c r="F7394" t="s">
        <v>6734</v>
      </c>
      <c r="G7394" s="4">
        <v>2</v>
      </c>
      <c r="H7394" t="s">
        <v>6749</v>
      </c>
    </row>
    <row r="7395" spans="1:8" x14ac:dyDescent="0.35">
      <c r="A7395" t="s">
        <v>6256</v>
      </c>
      <c r="B7395" t="s">
        <v>6722</v>
      </c>
      <c r="C7395">
        <v>4</v>
      </c>
      <c r="D7395">
        <v>-326.721</v>
      </c>
      <c r="E7395" t="s">
        <v>6726</v>
      </c>
      <c r="F7395" t="s">
        <v>6736</v>
      </c>
      <c r="G7395" s="4">
        <v>3</v>
      </c>
      <c r="H7395" t="s">
        <v>6750</v>
      </c>
    </row>
    <row r="7396" spans="1:8" x14ac:dyDescent="0.35">
      <c r="A7396" t="s">
        <v>6256</v>
      </c>
      <c r="B7396" t="s">
        <v>6722</v>
      </c>
      <c r="C7396">
        <v>4</v>
      </c>
      <c r="D7396">
        <v>-317.16500000000002</v>
      </c>
      <c r="E7396" t="s">
        <v>6723</v>
      </c>
      <c r="F7396" t="s">
        <v>6732</v>
      </c>
      <c r="G7396" s="4">
        <v>4</v>
      </c>
      <c r="H7396" t="s">
        <v>6751</v>
      </c>
    </row>
    <row r="7397" spans="1:8" x14ac:dyDescent="0.35">
      <c r="A7397" t="s">
        <v>6256</v>
      </c>
      <c r="B7397" t="s">
        <v>6722</v>
      </c>
      <c r="C7397">
        <v>4</v>
      </c>
      <c r="D7397">
        <v>-313.19299999999998</v>
      </c>
      <c r="E7397" t="s">
        <v>6726</v>
      </c>
      <c r="F7397" t="s">
        <v>6734</v>
      </c>
      <c r="G7397" s="4">
        <v>2</v>
      </c>
      <c r="H7397" t="s">
        <v>2497</v>
      </c>
    </row>
    <row r="7398" spans="1:8" x14ac:dyDescent="0.35">
      <c r="A7398" t="s">
        <v>6256</v>
      </c>
      <c r="B7398" t="s">
        <v>6722</v>
      </c>
      <c r="C7398">
        <v>4</v>
      </c>
      <c r="D7398">
        <v>-311.79300000000001</v>
      </c>
      <c r="E7398" t="s">
        <v>6726</v>
      </c>
      <c r="F7398" t="s">
        <v>6727</v>
      </c>
      <c r="G7398" s="4">
        <v>1</v>
      </c>
      <c r="H7398" t="s">
        <v>6752</v>
      </c>
    </row>
    <row r="7399" spans="1:8" x14ac:dyDescent="0.35">
      <c r="A7399" t="s">
        <v>6256</v>
      </c>
      <c r="B7399" t="s">
        <v>6722</v>
      </c>
      <c r="C7399">
        <v>4</v>
      </c>
      <c r="D7399">
        <v>-309.161</v>
      </c>
      <c r="E7399" t="s">
        <v>6723</v>
      </c>
      <c r="F7399" t="s">
        <v>6732</v>
      </c>
      <c r="G7399" s="4">
        <v>4</v>
      </c>
      <c r="H7399" t="s">
        <v>6753</v>
      </c>
    </row>
    <row r="7400" spans="1:8" x14ac:dyDescent="0.35">
      <c r="A7400" t="s">
        <v>6256</v>
      </c>
      <c r="B7400" t="s">
        <v>6722</v>
      </c>
      <c r="C7400">
        <v>4</v>
      </c>
      <c r="D7400">
        <v>-293.49299999999999</v>
      </c>
      <c r="E7400" t="s">
        <v>6726</v>
      </c>
      <c r="F7400" t="s">
        <v>6739</v>
      </c>
      <c r="G7400" s="4">
        <v>4</v>
      </c>
      <c r="H7400" t="s">
        <v>6754</v>
      </c>
    </row>
    <row r="7401" spans="1:8" x14ac:dyDescent="0.35">
      <c r="A7401" t="s">
        <v>6256</v>
      </c>
      <c r="B7401" t="s">
        <v>6722</v>
      </c>
      <c r="C7401">
        <v>4</v>
      </c>
      <c r="D7401">
        <v>-292.11799999999999</v>
      </c>
      <c r="E7401" t="s">
        <v>6723</v>
      </c>
      <c r="F7401" t="s">
        <v>6724</v>
      </c>
      <c r="G7401" s="4">
        <v>1</v>
      </c>
      <c r="H7401" t="s">
        <v>6755</v>
      </c>
    </row>
    <row r="7402" spans="1:8" x14ac:dyDescent="0.35">
      <c r="A7402" t="s">
        <v>6256</v>
      </c>
      <c r="B7402" t="s">
        <v>6722</v>
      </c>
      <c r="C7402">
        <v>4</v>
      </c>
      <c r="D7402">
        <v>-288.78100000000001</v>
      </c>
      <c r="E7402" t="s">
        <v>6726</v>
      </c>
      <c r="F7402" t="s">
        <v>6727</v>
      </c>
      <c r="G7402" s="4">
        <v>1</v>
      </c>
      <c r="H7402" t="s">
        <v>6756</v>
      </c>
    </row>
    <row r="7403" spans="1:8" x14ac:dyDescent="0.35">
      <c r="A7403" t="s">
        <v>6256</v>
      </c>
      <c r="B7403" t="s">
        <v>6722</v>
      </c>
      <c r="C7403">
        <v>4</v>
      </c>
      <c r="D7403">
        <v>-283.94400000000002</v>
      </c>
      <c r="E7403" t="s">
        <v>6723</v>
      </c>
      <c r="F7403" t="s">
        <v>6724</v>
      </c>
      <c r="G7403" s="4">
        <v>1</v>
      </c>
      <c r="H7403" t="s">
        <v>6757</v>
      </c>
    </row>
    <row r="7404" spans="1:8" x14ac:dyDescent="0.35">
      <c r="A7404" t="s">
        <v>6256</v>
      </c>
      <c r="B7404" t="s">
        <v>6722</v>
      </c>
      <c r="C7404">
        <v>4</v>
      </c>
      <c r="D7404">
        <v>-279.137</v>
      </c>
      <c r="E7404" t="s">
        <v>6726</v>
      </c>
      <c r="F7404" t="s">
        <v>6727</v>
      </c>
      <c r="G7404" s="4">
        <v>1</v>
      </c>
      <c r="H7404" t="s">
        <v>6758</v>
      </c>
    </row>
    <row r="7405" spans="1:8" x14ac:dyDescent="0.35">
      <c r="A7405" t="s">
        <v>6256</v>
      </c>
      <c r="B7405" t="s">
        <v>6722</v>
      </c>
      <c r="C7405">
        <v>4</v>
      </c>
      <c r="D7405">
        <v>-267.32799999999997</v>
      </c>
      <c r="E7405" t="s">
        <v>6726</v>
      </c>
      <c r="F7405" t="s">
        <v>6739</v>
      </c>
      <c r="G7405" s="4">
        <v>4</v>
      </c>
      <c r="H7405" t="s">
        <v>3169</v>
      </c>
    </row>
    <row r="7406" spans="1:8" x14ac:dyDescent="0.35">
      <c r="A7406" t="s">
        <v>6256</v>
      </c>
      <c r="B7406" t="s">
        <v>6722</v>
      </c>
      <c r="C7406">
        <v>4</v>
      </c>
      <c r="D7406">
        <v>-263.63200000000001</v>
      </c>
      <c r="E7406" t="s">
        <v>6726</v>
      </c>
      <c r="F7406" t="s">
        <v>6727</v>
      </c>
      <c r="G7406" s="4">
        <v>1</v>
      </c>
      <c r="H7406" t="s">
        <v>6759</v>
      </c>
    </row>
    <row r="7407" spans="1:8" x14ac:dyDescent="0.35">
      <c r="A7407" t="s">
        <v>6256</v>
      </c>
      <c r="B7407" t="s">
        <v>6722</v>
      </c>
      <c r="C7407">
        <v>4</v>
      </c>
      <c r="D7407">
        <v>-255.41</v>
      </c>
      <c r="E7407" t="s">
        <v>6726</v>
      </c>
      <c r="F7407" t="s">
        <v>6727</v>
      </c>
      <c r="G7407" s="4">
        <v>1</v>
      </c>
      <c r="H7407" t="s">
        <v>6760</v>
      </c>
    </row>
    <row r="7408" spans="1:8" x14ac:dyDescent="0.35">
      <c r="A7408" t="s">
        <v>6256</v>
      </c>
      <c r="B7408" t="s">
        <v>6722</v>
      </c>
      <c r="C7408">
        <v>4</v>
      </c>
      <c r="D7408">
        <v>-251.56299999999999</v>
      </c>
      <c r="E7408" t="s">
        <v>6726</v>
      </c>
      <c r="F7408" t="s">
        <v>6727</v>
      </c>
      <c r="G7408" s="4">
        <v>1</v>
      </c>
      <c r="H7408" t="s">
        <v>6761</v>
      </c>
    </row>
    <row r="7409" spans="1:8" x14ac:dyDescent="0.35">
      <c r="A7409" t="s">
        <v>6256</v>
      </c>
      <c r="B7409" t="s">
        <v>6722</v>
      </c>
      <c r="C7409">
        <v>4</v>
      </c>
      <c r="D7409">
        <v>-248.34200000000001</v>
      </c>
      <c r="E7409" t="s">
        <v>6726</v>
      </c>
      <c r="F7409" t="s">
        <v>6736</v>
      </c>
      <c r="G7409" s="4">
        <v>3</v>
      </c>
      <c r="H7409" t="s">
        <v>999</v>
      </c>
    </row>
    <row r="7410" spans="1:8" x14ac:dyDescent="0.35">
      <c r="A7410" t="s">
        <v>6256</v>
      </c>
      <c r="B7410" t="s">
        <v>6722</v>
      </c>
      <c r="C7410">
        <v>4</v>
      </c>
      <c r="D7410">
        <v>-244.39599999999999</v>
      </c>
      <c r="E7410" t="s">
        <v>6726</v>
      </c>
      <c r="F7410" t="s">
        <v>6734</v>
      </c>
      <c r="G7410" s="4">
        <v>2</v>
      </c>
      <c r="H7410" t="s">
        <v>40</v>
      </c>
    </row>
    <row r="7411" spans="1:8" x14ac:dyDescent="0.35">
      <c r="A7411" t="s">
        <v>6256</v>
      </c>
      <c r="B7411" t="s">
        <v>6722</v>
      </c>
      <c r="C7411">
        <v>4</v>
      </c>
      <c r="D7411">
        <v>-238.98400000000001</v>
      </c>
      <c r="E7411" t="s">
        <v>6726</v>
      </c>
      <c r="F7411" t="s">
        <v>6739</v>
      </c>
      <c r="G7411" s="4">
        <v>4</v>
      </c>
      <c r="H7411" t="s">
        <v>267</v>
      </c>
    </row>
    <row r="7412" spans="1:8" x14ac:dyDescent="0.35">
      <c r="A7412" t="s">
        <v>6256</v>
      </c>
      <c r="B7412" t="s">
        <v>6722</v>
      </c>
      <c r="C7412">
        <v>4</v>
      </c>
      <c r="D7412">
        <v>-229.18</v>
      </c>
      <c r="E7412" t="s">
        <v>6726</v>
      </c>
      <c r="F7412" t="s">
        <v>6727</v>
      </c>
      <c r="G7412" s="4">
        <v>1</v>
      </c>
      <c r="H7412" t="s">
        <v>6762</v>
      </c>
    </row>
    <row r="7413" spans="1:8" x14ac:dyDescent="0.35">
      <c r="A7413" t="s">
        <v>6256</v>
      </c>
      <c r="B7413" t="s">
        <v>6722</v>
      </c>
      <c r="C7413">
        <v>4</v>
      </c>
      <c r="D7413">
        <v>-225.88</v>
      </c>
      <c r="E7413" t="s">
        <v>6723</v>
      </c>
      <c r="F7413" t="s">
        <v>6729</v>
      </c>
      <c r="G7413" s="4">
        <v>2</v>
      </c>
      <c r="H7413" t="s">
        <v>6763</v>
      </c>
    </row>
    <row r="7414" spans="1:8" x14ac:dyDescent="0.35">
      <c r="A7414" t="s">
        <v>6256</v>
      </c>
      <c r="B7414" t="s">
        <v>6722</v>
      </c>
      <c r="C7414">
        <v>4</v>
      </c>
      <c r="D7414">
        <v>-216.494</v>
      </c>
      <c r="E7414" t="s">
        <v>6723</v>
      </c>
      <c r="F7414" t="s">
        <v>6724</v>
      </c>
      <c r="G7414" s="4">
        <v>1</v>
      </c>
      <c r="H7414" t="s">
        <v>6764</v>
      </c>
    </row>
    <row r="7415" spans="1:8" x14ac:dyDescent="0.35">
      <c r="A7415" t="s">
        <v>6256</v>
      </c>
      <c r="B7415" t="s">
        <v>6722</v>
      </c>
      <c r="C7415">
        <v>4</v>
      </c>
      <c r="D7415">
        <v>-208.297</v>
      </c>
      <c r="E7415" t="s">
        <v>6726</v>
      </c>
      <c r="F7415" t="s">
        <v>6727</v>
      </c>
      <c r="G7415" s="4">
        <v>1</v>
      </c>
      <c r="H7415" t="s">
        <v>6765</v>
      </c>
    </row>
    <row r="7416" spans="1:8" x14ac:dyDescent="0.35">
      <c r="A7416" t="s">
        <v>6256</v>
      </c>
      <c r="B7416" t="s">
        <v>6722</v>
      </c>
      <c r="C7416">
        <v>4</v>
      </c>
      <c r="D7416">
        <v>-204.65599999999901</v>
      </c>
      <c r="E7416" t="s">
        <v>6726</v>
      </c>
      <c r="F7416" t="s">
        <v>6739</v>
      </c>
      <c r="G7416" s="4">
        <v>4</v>
      </c>
      <c r="H7416" t="s">
        <v>6766</v>
      </c>
    </row>
    <row r="7417" spans="1:8" x14ac:dyDescent="0.35">
      <c r="A7417" t="s">
        <v>6256</v>
      </c>
      <c r="B7417" t="s">
        <v>6722</v>
      </c>
      <c r="C7417">
        <v>4</v>
      </c>
      <c r="D7417">
        <v>-203.19799999999901</v>
      </c>
      <c r="E7417" t="s">
        <v>6723</v>
      </c>
      <c r="F7417" t="s">
        <v>6724</v>
      </c>
      <c r="G7417" s="4">
        <v>1</v>
      </c>
      <c r="H7417" t="s">
        <v>6767</v>
      </c>
    </row>
    <row r="7418" spans="1:8" x14ac:dyDescent="0.35">
      <c r="A7418" t="s">
        <v>6256</v>
      </c>
      <c r="B7418" t="s">
        <v>6722</v>
      </c>
      <c r="C7418">
        <v>4</v>
      </c>
      <c r="D7418">
        <v>-199.608</v>
      </c>
      <c r="E7418" t="s">
        <v>6726</v>
      </c>
      <c r="F7418" t="s">
        <v>6739</v>
      </c>
      <c r="G7418" s="4">
        <v>4</v>
      </c>
      <c r="H7418" t="s">
        <v>6768</v>
      </c>
    </row>
    <row r="7419" spans="1:8" x14ac:dyDescent="0.35">
      <c r="A7419" t="s">
        <v>6256</v>
      </c>
      <c r="B7419" t="s">
        <v>6722</v>
      </c>
      <c r="C7419">
        <v>4</v>
      </c>
      <c r="D7419">
        <v>-196.74099999999899</v>
      </c>
      <c r="E7419" t="s">
        <v>6723</v>
      </c>
      <c r="F7419" t="s">
        <v>6732</v>
      </c>
      <c r="G7419" s="4">
        <v>4</v>
      </c>
      <c r="H7419" t="s">
        <v>6769</v>
      </c>
    </row>
    <row r="7420" spans="1:8" x14ac:dyDescent="0.35">
      <c r="A7420" t="s">
        <v>6256</v>
      </c>
      <c r="B7420" t="s">
        <v>6722</v>
      </c>
      <c r="C7420">
        <v>4</v>
      </c>
      <c r="D7420">
        <v>-192.733</v>
      </c>
      <c r="E7420" t="s">
        <v>6726</v>
      </c>
      <c r="F7420" t="s">
        <v>6736</v>
      </c>
      <c r="G7420" s="4">
        <v>3</v>
      </c>
      <c r="H7420" t="s">
        <v>1257</v>
      </c>
    </row>
    <row r="7421" spans="1:8" x14ac:dyDescent="0.35">
      <c r="A7421" t="s">
        <v>6256</v>
      </c>
      <c r="B7421" t="s">
        <v>6722</v>
      </c>
      <c r="C7421">
        <v>4</v>
      </c>
      <c r="D7421">
        <v>-190.28599999999901</v>
      </c>
      <c r="E7421" t="s">
        <v>6726</v>
      </c>
      <c r="F7421" t="s">
        <v>6734</v>
      </c>
      <c r="G7421" s="4">
        <v>2</v>
      </c>
      <c r="H7421" t="s">
        <v>4173</v>
      </c>
    </row>
    <row r="7422" spans="1:8" x14ac:dyDescent="0.35">
      <c r="A7422" t="s">
        <v>6256</v>
      </c>
      <c r="B7422" t="s">
        <v>6722</v>
      </c>
      <c r="C7422">
        <v>4</v>
      </c>
      <c r="D7422">
        <v>-187.54499999999999</v>
      </c>
      <c r="E7422" t="s">
        <v>6726</v>
      </c>
      <c r="F7422" t="s">
        <v>6727</v>
      </c>
      <c r="G7422" s="4">
        <v>1</v>
      </c>
      <c r="H7422" t="s">
        <v>6770</v>
      </c>
    </row>
    <row r="7423" spans="1:8" x14ac:dyDescent="0.35">
      <c r="A7423" t="s">
        <v>6256</v>
      </c>
      <c r="B7423" t="s">
        <v>6722</v>
      </c>
      <c r="C7423">
        <v>4</v>
      </c>
      <c r="D7423">
        <v>-184.47099999999901</v>
      </c>
      <c r="E7423" t="s">
        <v>6726</v>
      </c>
      <c r="F7423" t="s">
        <v>6739</v>
      </c>
      <c r="G7423" s="4">
        <v>4</v>
      </c>
      <c r="H7423" t="s">
        <v>856</v>
      </c>
    </row>
    <row r="7424" spans="1:8" x14ac:dyDescent="0.35">
      <c r="A7424" t="s">
        <v>6256</v>
      </c>
      <c r="B7424" t="s">
        <v>6722</v>
      </c>
      <c r="C7424">
        <v>4</v>
      </c>
      <c r="D7424">
        <v>-182.55099999999999</v>
      </c>
      <c r="E7424" t="s">
        <v>6723</v>
      </c>
      <c r="F7424" t="s">
        <v>6724</v>
      </c>
      <c r="G7424" s="4">
        <v>1</v>
      </c>
      <c r="H7424" t="s">
        <v>6771</v>
      </c>
    </row>
    <row r="7425" spans="1:8" x14ac:dyDescent="0.35">
      <c r="A7425" t="s">
        <v>6256</v>
      </c>
      <c r="B7425" t="s">
        <v>6722</v>
      </c>
      <c r="C7425">
        <v>4</v>
      </c>
      <c r="D7425">
        <v>-178.17599999999999</v>
      </c>
      <c r="E7425" t="s">
        <v>6726</v>
      </c>
      <c r="F7425" t="s">
        <v>6727</v>
      </c>
      <c r="G7425" s="4">
        <v>1</v>
      </c>
      <c r="H7425" t="s">
        <v>6772</v>
      </c>
    </row>
    <row r="7426" spans="1:8" x14ac:dyDescent="0.35">
      <c r="A7426" t="s">
        <v>6256</v>
      </c>
      <c r="B7426" t="s">
        <v>6722</v>
      </c>
      <c r="C7426">
        <v>4</v>
      </c>
      <c r="D7426">
        <v>-165.97900000000001</v>
      </c>
      <c r="E7426" t="s">
        <v>6726</v>
      </c>
      <c r="F7426" t="s">
        <v>6734</v>
      </c>
      <c r="G7426" s="4">
        <v>2</v>
      </c>
      <c r="H7426" t="s">
        <v>6773</v>
      </c>
    </row>
    <row r="7427" spans="1:8" x14ac:dyDescent="0.35">
      <c r="A7427" t="s">
        <v>6256</v>
      </c>
      <c r="B7427" t="s">
        <v>6722</v>
      </c>
      <c r="C7427">
        <v>4</v>
      </c>
      <c r="D7427">
        <v>-163.82499999999999</v>
      </c>
      <c r="E7427" t="s">
        <v>6726</v>
      </c>
      <c r="F7427" t="s">
        <v>6727</v>
      </c>
      <c r="G7427" s="4">
        <v>1</v>
      </c>
      <c r="H7427" t="s">
        <v>90</v>
      </c>
    </row>
    <row r="7428" spans="1:8" x14ac:dyDescent="0.35">
      <c r="A7428" t="s">
        <v>6256</v>
      </c>
      <c r="B7428" t="s">
        <v>6722</v>
      </c>
      <c r="C7428">
        <v>4</v>
      </c>
      <c r="D7428">
        <v>-162.88299999999899</v>
      </c>
      <c r="E7428" t="s">
        <v>6726</v>
      </c>
      <c r="F7428" t="s">
        <v>6739</v>
      </c>
      <c r="G7428" s="4">
        <v>4</v>
      </c>
      <c r="H7428" t="s">
        <v>267</v>
      </c>
    </row>
    <row r="7429" spans="1:8" x14ac:dyDescent="0.35">
      <c r="A7429" t="s">
        <v>6256</v>
      </c>
      <c r="B7429" t="s">
        <v>6722</v>
      </c>
      <c r="C7429">
        <v>4</v>
      </c>
      <c r="D7429">
        <v>-161.518</v>
      </c>
      <c r="E7429" t="s">
        <v>6723</v>
      </c>
      <c r="F7429" t="s">
        <v>6724</v>
      </c>
      <c r="G7429" s="4">
        <v>1</v>
      </c>
      <c r="H7429" t="s">
        <v>6774</v>
      </c>
    </row>
    <row r="7430" spans="1:8" x14ac:dyDescent="0.35">
      <c r="A7430" t="s">
        <v>6256</v>
      </c>
      <c r="B7430" t="s">
        <v>6722</v>
      </c>
      <c r="C7430">
        <v>4</v>
      </c>
      <c r="D7430">
        <v>-151.25399999999999</v>
      </c>
      <c r="E7430" t="s">
        <v>6723</v>
      </c>
      <c r="F7430" t="s">
        <v>6729</v>
      </c>
      <c r="G7430" s="4">
        <v>2</v>
      </c>
      <c r="H7430" t="s">
        <v>6775</v>
      </c>
    </row>
    <row r="7431" spans="1:8" x14ac:dyDescent="0.35">
      <c r="A7431" t="s">
        <v>6256</v>
      </c>
      <c r="B7431" t="s">
        <v>6722</v>
      </c>
      <c r="C7431">
        <v>4</v>
      </c>
      <c r="D7431">
        <v>-147.422</v>
      </c>
      <c r="E7431" t="s">
        <v>6723</v>
      </c>
      <c r="F7431" t="s">
        <v>6724</v>
      </c>
      <c r="G7431" s="4">
        <v>1</v>
      </c>
      <c r="H7431" t="s">
        <v>6776</v>
      </c>
    </row>
    <row r="7432" spans="1:8" x14ac:dyDescent="0.35">
      <c r="A7432" t="s">
        <v>6256</v>
      </c>
      <c r="B7432" t="s">
        <v>6722</v>
      </c>
      <c r="C7432">
        <v>4</v>
      </c>
      <c r="D7432">
        <v>-138.226</v>
      </c>
      <c r="E7432" t="s">
        <v>6723</v>
      </c>
      <c r="F7432" t="s">
        <v>6724</v>
      </c>
      <c r="G7432" s="4">
        <v>1</v>
      </c>
      <c r="H7432" t="s">
        <v>6777</v>
      </c>
    </row>
    <row r="7433" spans="1:8" x14ac:dyDescent="0.35">
      <c r="A7433" t="s">
        <v>6256</v>
      </c>
      <c r="B7433" t="s">
        <v>6722</v>
      </c>
      <c r="C7433">
        <v>4</v>
      </c>
      <c r="D7433">
        <v>-132.857</v>
      </c>
      <c r="E7433" t="s">
        <v>6726</v>
      </c>
      <c r="F7433" t="s">
        <v>6734</v>
      </c>
      <c r="G7433" s="4">
        <v>2</v>
      </c>
      <c r="H7433" t="s">
        <v>6778</v>
      </c>
    </row>
    <row r="7434" spans="1:8" x14ac:dyDescent="0.35">
      <c r="A7434" t="s">
        <v>6256</v>
      </c>
      <c r="B7434" t="s">
        <v>6722</v>
      </c>
      <c r="C7434">
        <v>4</v>
      </c>
      <c r="D7434">
        <v>-129.49299999999999</v>
      </c>
      <c r="E7434" t="s">
        <v>6723</v>
      </c>
      <c r="F7434" t="s">
        <v>6732</v>
      </c>
      <c r="G7434" s="4">
        <v>4</v>
      </c>
      <c r="H7434" t="s">
        <v>6779</v>
      </c>
    </row>
    <row r="7435" spans="1:8" x14ac:dyDescent="0.35">
      <c r="A7435" t="s">
        <v>6256</v>
      </c>
      <c r="B7435" t="s">
        <v>6722</v>
      </c>
      <c r="C7435">
        <v>4</v>
      </c>
      <c r="D7435">
        <v>-123.32599999999999</v>
      </c>
      <c r="E7435" t="s">
        <v>6723</v>
      </c>
      <c r="F7435" t="s">
        <v>6724</v>
      </c>
      <c r="G7435" s="4">
        <v>1</v>
      </c>
      <c r="H7435" t="s">
        <v>68</v>
      </c>
    </row>
    <row r="7436" spans="1:8" x14ac:dyDescent="0.35">
      <c r="A7436" t="s">
        <v>6256</v>
      </c>
      <c r="B7436" t="s">
        <v>6722</v>
      </c>
      <c r="C7436">
        <v>4</v>
      </c>
      <c r="D7436">
        <v>-111.38500000000001</v>
      </c>
      <c r="E7436" t="s">
        <v>6726</v>
      </c>
      <c r="F7436" t="s">
        <v>6727</v>
      </c>
      <c r="G7436" s="4">
        <v>1</v>
      </c>
      <c r="H7436" t="s">
        <v>6780</v>
      </c>
    </row>
    <row r="7437" spans="1:8" x14ac:dyDescent="0.35">
      <c r="A7437" t="s">
        <v>6256</v>
      </c>
      <c r="B7437" t="s">
        <v>6722</v>
      </c>
      <c r="C7437">
        <v>4</v>
      </c>
      <c r="D7437">
        <v>-109.697</v>
      </c>
      <c r="E7437" t="s">
        <v>6723</v>
      </c>
      <c r="F7437" t="s">
        <v>6781</v>
      </c>
      <c r="G7437" s="4">
        <v>3</v>
      </c>
      <c r="H7437" t="s">
        <v>6782</v>
      </c>
    </row>
    <row r="7438" spans="1:8" x14ac:dyDescent="0.35">
      <c r="A7438" t="s">
        <v>6256</v>
      </c>
      <c r="B7438" t="s">
        <v>6722</v>
      </c>
      <c r="C7438">
        <v>4</v>
      </c>
      <c r="D7438">
        <v>-99.82</v>
      </c>
      <c r="E7438" t="s">
        <v>6726</v>
      </c>
      <c r="F7438" t="s">
        <v>6736</v>
      </c>
      <c r="G7438" s="4">
        <v>3</v>
      </c>
      <c r="H7438" t="s">
        <v>6783</v>
      </c>
    </row>
    <row r="7439" spans="1:8" x14ac:dyDescent="0.35">
      <c r="A7439" t="s">
        <v>6256</v>
      </c>
      <c r="B7439" t="s">
        <v>6722</v>
      </c>
      <c r="C7439">
        <v>4</v>
      </c>
      <c r="D7439">
        <v>-91.707999999999998</v>
      </c>
      <c r="E7439" t="s">
        <v>6726</v>
      </c>
      <c r="F7439" t="s">
        <v>6734</v>
      </c>
      <c r="G7439" s="4">
        <v>2</v>
      </c>
      <c r="H7439" t="s">
        <v>6784</v>
      </c>
    </row>
    <row r="7440" spans="1:8" x14ac:dyDescent="0.35">
      <c r="A7440" t="s">
        <v>6256</v>
      </c>
      <c r="B7440" t="s">
        <v>6722</v>
      </c>
      <c r="C7440">
        <v>4</v>
      </c>
      <c r="D7440">
        <v>-87.948999999999998</v>
      </c>
      <c r="E7440" t="s">
        <v>6723</v>
      </c>
      <c r="F7440" t="s">
        <v>6732</v>
      </c>
      <c r="G7440" s="4">
        <v>4</v>
      </c>
      <c r="H7440" t="s">
        <v>6785</v>
      </c>
    </row>
    <row r="7441" spans="1:8" x14ac:dyDescent="0.35">
      <c r="A7441" t="s">
        <v>6256</v>
      </c>
      <c r="B7441" t="s">
        <v>6722</v>
      </c>
      <c r="C7441">
        <v>4</v>
      </c>
      <c r="D7441">
        <v>-87.614999999999995</v>
      </c>
      <c r="E7441" t="s">
        <v>6726</v>
      </c>
      <c r="F7441" t="s">
        <v>6734</v>
      </c>
      <c r="G7441" s="4">
        <v>2</v>
      </c>
      <c r="H7441" t="s">
        <v>336</v>
      </c>
    </row>
    <row r="7442" spans="1:8" x14ac:dyDescent="0.35">
      <c r="A7442" t="s">
        <v>6256</v>
      </c>
      <c r="B7442" t="s">
        <v>6722</v>
      </c>
      <c r="C7442">
        <v>4</v>
      </c>
      <c r="D7442">
        <v>-77.494</v>
      </c>
      <c r="E7442" t="s">
        <v>6723</v>
      </c>
      <c r="F7442" t="s">
        <v>6724</v>
      </c>
      <c r="G7442" s="4">
        <v>1</v>
      </c>
      <c r="H7442" t="s">
        <v>6786</v>
      </c>
    </row>
    <row r="7443" spans="1:8" x14ac:dyDescent="0.35">
      <c r="A7443" t="s">
        <v>6256</v>
      </c>
      <c r="B7443" t="s">
        <v>6722</v>
      </c>
      <c r="C7443">
        <v>4</v>
      </c>
      <c r="D7443">
        <v>-77.132999999999996</v>
      </c>
      <c r="E7443" t="s">
        <v>6723</v>
      </c>
      <c r="F7443" t="s">
        <v>6732</v>
      </c>
      <c r="G7443" s="4">
        <v>4</v>
      </c>
      <c r="H7443" t="s">
        <v>6787</v>
      </c>
    </row>
    <row r="7444" spans="1:8" x14ac:dyDescent="0.35">
      <c r="A7444" t="s">
        <v>6256</v>
      </c>
      <c r="B7444" t="s">
        <v>6722</v>
      </c>
      <c r="C7444">
        <v>4</v>
      </c>
      <c r="D7444">
        <v>-65.033000000000001</v>
      </c>
      <c r="E7444" t="s">
        <v>6723</v>
      </c>
      <c r="F7444" t="s">
        <v>6732</v>
      </c>
      <c r="G7444" s="4">
        <v>4</v>
      </c>
      <c r="H7444" t="s">
        <v>6788</v>
      </c>
    </row>
    <row r="7445" spans="1:8" x14ac:dyDescent="0.35">
      <c r="A7445" t="s">
        <v>6256</v>
      </c>
      <c r="B7445" t="s">
        <v>6722</v>
      </c>
      <c r="C7445">
        <v>4</v>
      </c>
      <c r="D7445">
        <v>-63.152999999999999</v>
      </c>
      <c r="E7445" t="s">
        <v>6726</v>
      </c>
      <c r="F7445" t="s">
        <v>6727</v>
      </c>
      <c r="G7445" s="4">
        <v>1</v>
      </c>
      <c r="H7445" t="s">
        <v>6789</v>
      </c>
    </row>
    <row r="7446" spans="1:8" x14ac:dyDescent="0.35">
      <c r="A7446" t="s">
        <v>6256</v>
      </c>
      <c r="B7446" t="s">
        <v>6722</v>
      </c>
      <c r="C7446">
        <v>4</v>
      </c>
      <c r="D7446">
        <v>-59.575000000000003</v>
      </c>
      <c r="E7446" t="s">
        <v>6723</v>
      </c>
      <c r="F7446" t="s">
        <v>6724</v>
      </c>
      <c r="G7446" s="4">
        <v>1</v>
      </c>
      <c r="H7446" t="s">
        <v>6790</v>
      </c>
    </row>
    <row r="7447" spans="1:8" x14ac:dyDescent="0.35">
      <c r="A7447" t="s">
        <v>6256</v>
      </c>
      <c r="B7447" t="s">
        <v>6722</v>
      </c>
      <c r="C7447">
        <v>4</v>
      </c>
      <c r="D7447">
        <v>-55.486999999999902</v>
      </c>
      <c r="E7447" t="s">
        <v>6723</v>
      </c>
      <c r="F7447" t="s">
        <v>6732</v>
      </c>
      <c r="G7447" s="4">
        <v>4</v>
      </c>
      <c r="H7447" t="s">
        <v>6791</v>
      </c>
    </row>
    <row r="7448" spans="1:8" x14ac:dyDescent="0.35">
      <c r="A7448" t="s">
        <v>6256</v>
      </c>
      <c r="B7448" t="s">
        <v>6722</v>
      </c>
      <c r="C7448">
        <v>4</v>
      </c>
      <c r="D7448">
        <v>57.258000000000003</v>
      </c>
      <c r="E7448" t="s">
        <v>6723</v>
      </c>
      <c r="F7448" t="s">
        <v>6724</v>
      </c>
      <c r="G7448" s="4">
        <v>1</v>
      </c>
      <c r="H7448" t="s">
        <v>6792</v>
      </c>
    </row>
    <row r="7449" spans="1:8" x14ac:dyDescent="0.35">
      <c r="A7449" t="s">
        <v>6256</v>
      </c>
      <c r="B7449" t="s">
        <v>6722</v>
      </c>
      <c r="C7449">
        <v>4</v>
      </c>
      <c r="D7449">
        <v>216.488</v>
      </c>
      <c r="E7449" t="s">
        <v>6723</v>
      </c>
      <c r="F7449" t="s">
        <v>6729</v>
      </c>
      <c r="G7449" s="4">
        <v>2</v>
      </c>
      <c r="H7449" t="s">
        <v>6793</v>
      </c>
    </row>
    <row r="7450" spans="1:8" x14ac:dyDescent="0.35">
      <c r="A7450" t="s">
        <v>6256</v>
      </c>
      <c r="B7450" t="s">
        <v>6722</v>
      </c>
      <c r="C7450">
        <v>4</v>
      </c>
      <c r="D7450">
        <v>220.35299999999901</v>
      </c>
      <c r="E7450" t="s">
        <v>6723</v>
      </c>
      <c r="F7450" t="s">
        <v>6724</v>
      </c>
      <c r="G7450" s="4">
        <v>1</v>
      </c>
      <c r="H7450" t="s">
        <v>6794</v>
      </c>
    </row>
    <row r="7451" spans="1:8" x14ac:dyDescent="0.35">
      <c r="A7451" t="s">
        <v>6256</v>
      </c>
      <c r="B7451" t="s">
        <v>6722</v>
      </c>
      <c r="C7451">
        <v>4</v>
      </c>
      <c r="D7451">
        <v>236.41800000000001</v>
      </c>
      <c r="E7451" t="s">
        <v>6723</v>
      </c>
      <c r="F7451" t="s">
        <v>6724</v>
      </c>
      <c r="G7451" s="4">
        <v>1</v>
      </c>
      <c r="H7451" t="s">
        <v>6795</v>
      </c>
    </row>
    <row r="7452" spans="1:8" x14ac:dyDescent="0.35">
      <c r="A7452" t="s">
        <v>6256</v>
      </c>
      <c r="B7452" t="s">
        <v>6722</v>
      </c>
      <c r="C7452">
        <v>5</v>
      </c>
      <c r="D7452">
        <v>-378.25599999999997</v>
      </c>
      <c r="E7452" t="s">
        <v>6726</v>
      </c>
      <c r="F7452" t="s">
        <v>6727</v>
      </c>
      <c r="G7452" s="4">
        <v>1</v>
      </c>
      <c r="H7452" t="s">
        <v>6796</v>
      </c>
    </row>
    <row r="7453" spans="1:8" x14ac:dyDescent="0.35">
      <c r="A7453" t="s">
        <v>6256</v>
      </c>
      <c r="B7453" t="s">
        <v>6722</v>
      </c>
      <c r="C7453">
        <v>5</v>
      </c>
      <c r="D7453">
        <v>-375.03100000000001</v>
      </c>
      <c r="E7453" t="s">
        <v>6726</v>
      </c>
      <c r="F7453" t="s">
        <v>6727</v>
      </c>
      <c r="G7453" s="4">
        <v>1</v>
      </c>
      <c r="H7453" t="s">
        <v>6797</v>
      </c>
    </row>
    <row r="7454" spans="1:8" x14ac:dyDescent="0.35">
      <c r="A7454" t="s">
        <v>6256</v>
      </c>
      <c r="B7454" t="s">
        <v>6722</v>
      </c>
      <c r="C7454">
        <v>5</v>
      </c>
      <c r="D7454">
        <v>-370.93299999999999</v>
      </c>
      <c r="E7454" t="s">
        <v>6726</v>
      </c>
      <c r="F7454" t="s">
        <v>6734</v>
      </c>
      <c r="G7454" s="4">
        <v>2</v>
      </c>
      <c r="H7454" t="s">
        <v>6798</v>
      </c>
    </row>
    <row r="7455" spans="1:8" x14ac:dyDescent="0.35">
      <c r="A7455" t="s">
        <v>6256</v>
      </c>
      <c r="B7455" t="s">
        <v>6722</v>
      </c>
      <c r="C7455">
        <v>5</v>
      </c>
      <c r="D7455">
        <v>-369.46800000000002</v>
      </c>
      <c r="E7455" t="s">
        <v>6726</v>
      </c>
      <c r="F7455" t="s">
        <v>6736</v>
      </c>
      <c r="G7455" s="4">
        <v>3</v>
      </c>
      <c r="H7455" t="s">
        <v>6799</v>
      </c>
    </row>
    <row r="7456" spans="1:8" x14ac:dyDescent="0.35">
      <c r="A7456" t="s">
        <v>6256</v>
      </c>
      <c r="B7456" t="s">
        <v>6722</v>
      </c>
      <c r="C7456">
        <v>5</v>
      </c>
      <c r="D7456">
        <v>-367.68299999999999</v>
      </c>
      <c r="E7456" t="s">
        <v>6723</v>
      </c>
      <c r="F7456" t="s">
        <v>6732</v>
      </c>
      <c r="G7456" s="4">
        <v>4</v>
      </c>
      <c r="H7456" t="s">
        <v>6800</v>
      </c>
    </row>
    <row r="7457" spans="1:8" x14ac:dyDescent="0.35">
      <c r="A7457" t="s">
        <v>6256</v>
      </c>
      <c r="B7457" t="s">
        <v>6722</v>
      </c>
      <c r="C7457">
        <v>5</v>
      </c>
      <c r="D7457">
        <v>-365.91500000000002</v>
      </c>
      <c r="E7457" t="s">
        <v>6726</v>
      </c>
      <c r="F7457" t="s">
        <v>6734</v>
      </c>
      <c r="G7457" s="4">
        <v>2</v>
      </c>
      <c r="H7457" t="s">
        <v>6801</v>
      </c>
    </row>
    <row r="7458" spans="1:8" x14ac:dyDescent="0.35">
      <c r="A7458" t="s">
        <v>6256</v>
      </c>
      <c r="B7458" t="s">
        <v>6722</v>
      </c>
      <c r="C7458">
        <v>5</v>
      </c>
      <c r="D7458">
        <v>-365.048</v>
      </c>
      <c r="E7458" t="s">
        <v>6723</v>
      </c>
      <c r="F7458" t="s">
        <v>6724</v>
      </c>
      <c r="G7458" s="4">
        <v>1</v>
      </c>
      <c r="H7458" t="s">
        <v>4605</v>
      </c>
    </row>
    <row r="7459" spans="1:8" x14ac:dyDescent="0.35">
      <c r="A7459" t="s">
        <v>6256</v>
      </c>
      <c r="B7459" t="s">
        <v>6722</v>
      </c>
      <c r="C7459">
        <v>5</v>
      </c>
      <c r="D7459">
        <v>-358.03</v>
      </c>
      <c r="E7459" t="s">
        <v>6723</v>
      </c>
      <c r="F7459" t="s">
        <v>6729</v>
      </c>
      <c r="G7459" s="4">
        <v>2</v>
      </c>
      <c r="H7459" t="s">
        <v>1700</v>
      </c>
    </row>
    <row r="7460" spans="1:8" x14ac:dyDescent="0.35">
      <c r="A7460" t="s">
        <v>6256</v>
      </c>
      <c r="B7460" t="s">
        <v>6722</v>
      </c>
      <c r="C7460">
        <v>5</v>
      </c>
      <c r="D7460">
        <v>-345.22899999999998</v>
      </c>
      <c r="E7460" t="s">
        <v>6723</v>
      </c>
      <c r="F7460" t="s">
        <v>6732</v>
      </c>
      <c r="G7460" s="4">
        <v>4</v>
      </c>
      <c r="H7460" t="s">
        <v>6802</v>
      </c>
    </row>
    <row r="7461" spans="1:8" x14ac:dyDescent="0.35">
      <c r="A7461" t="s">
        <v>6256</v>
      </c>
      <c r="B7461" t="s">
        <v>6722</v>
      </c>
      <c r="C7461">
        <v>5</v>
      </c>
      <c r="D7461">
        <v>-334.221</v>
      </c>
      <c r="E7461" t="s">
        <v>6723</v>
      </c>
      <c r="F7461" t="s">
        <v>6724</v>
      </c>
      <c r="G7461" s="4">
        <v>1</v>
      </c>
      <c r="H7461" t="s">
        <v>6803</v>
      </c>
    </row>
    <row r="7462" spans="1:8" x14ac:dyDescent="0.35">
      <c r="A7462" t="s">
        <v>6256</v>
      </c>
      <c r="B7462" t="s">
        <v>6722</v>
      </c>
      <c r="C7462">
        <v>5</v>
      </c>
      <c r="D7462">
        <v>-330.18</v>
      </c>
      <c r="E7462" t="s">
        <v>6723</v>
      </c>
      <c r="F7462" t="s">
        <v>6732</v>
      </c>
      <c r="G7462" s="4">
        <v>4</v>
      </c>
      <c r="H7462" t="s">
        <v>6804</v>
      </c>
    </row>
    <row r="7463" spans="1:8" x14ac:dyDescent="0.35">
      <c r="A7463" t="s">
        <v>6256</v>
      </c>
      <c r="B7463" t="s">
        <v>6722</v>
      </c>
      <c r="C7463">
        <v>5</v>
      </c>
      <c r="D7463">
        <v>-325.774</v>
      </c>
      <c r="E7463" t="s">
        <v>6726</v>
      </c>
      <c r="F7463" t="s">
        <v>6739</v>
      </c>
      <c r="G7463" s="4">
        <v>4</v>
      </c>
      <c r="H7463" t="s">
        <v>6805</v>
      </c>
    </row>
    <row r="7464" spans="1:8" x14ac:dyDescent="0.35">
      <c r="A7464" t="s">
        <v>6256</v>
      </c>
      <c r="B7464" t="s">
        <v>6722</v>
      </c>
      <c r="C7464">
        <v>5</v>
      </c>
      <c r="D7464">
        <v>-324.839</v>
      </c>
      <c r="E7464" t="s">
        <v>6723</v>
      </c>
      <c r="F7464" t="s">
        <v>6729</v>
      </c>
      <c r="G7464" s="4">
        <v>2</v>
      </c>
      <c r="H7464" t="s">
        <v>6806</v>
      </c>
    </row>
    <row r="7465" spans="1:8" x14ac:dyDescent="0.35">
      <c r="A7465" t="s">
        <v>6256</v>
      </c>
      <c r="B7465" t="s">
        <v>6722</v>
      </c>
      <c r="C7465">
        <v>5</v>
      </c>
      <c r="D7465">
        <v>-312.03100000000001</v>
      </c>
      <c r="E7465" t="s">
        <v>6726</v>
      </c>
      <c r="F7465" t="s">
        <v>6727</v>
      </c>
      <c r="G7465" s="4">
        <v>1</v>
      </c>
      <c r="H7465" t="s">
        <v>6807</v>
      </c>
    </row>
    <row r="7466" spans="1:8" x14ac:dyDescent="0.35">
      <c r="A7466" t="s">
        <v>6256</v>
      </c>
      <c r="B7466" t="s">
        <v>6722</v>
      </c>
      <c r="C7466">
        <v>5</v>
      </c>
      <c r="D7466">
        <v>-308.88499999999999</v>
      </c>
      <c r="E7466" t="s">
        <v>6726</v>
      </c>
      <c r="F7466" t="s">
        <v>6734</v>
      </c>
      <c r="G7466" s="4">
        <v>2</v>
      </c>
      <c r="H7466" t="s">
        <v>6808</v>
      </c>
    </row>
    <row r="7467" spans="1:8" x14ac:dyDescent="0.35">
      <c r="A7467" t="s">
        <v>6256</v>
      </c>
      <c r="B7467" t="s">
        <v>6722</v>
      </c>
      <c r="C7467">
        <v>5</v>
      </c>
      <c r="D7467">
        <v>-300.32799999999997</v>
      </c>
      <c r="E7467" t="s">
        <v>6723</v>
      </c>
      <c r="F7467" t="s">
        <v>6729</v>
      </c>
      <c r="G7467" s="4">
        <v>2</v>
      </c>
      <c r="H7467" t="s">
        <v>6809</v>
      </c>
    </row>
    <row r="7468" spans="1:8" x14ac:dyDescent="0.35">
      <c r="A7468" t="s">
        <v>6256</v>
      </c>
      <c r="B7468" t="s">
        <v>6722</v>
      </c>
      <c r="C7468">
        <v>5</v>
      </c>
      <c r="D7468">
        <v>-299.91000000000003</v>
      </c>
      <c r="E7468" t="s">
        <v>6726</v>
      </c>
      <c r="F7468" t="s">
        <v>6727</v>
      </c>
      <c r="G7468" s="4">
        <v>1</v>
      </c>
      <c r="H7468" t="s">
        <v>5052</v>
      </c>
    </row>
    <row r="7469" spans="1:8" x14ac:dyDescent="0.35">
      <c r="A7469" t="s">
        <v>6256</v>
      </c>
      <c r="B7469" t="s">
        <v>6722</v>
      </c>
      <c r="C7469">
        <v>5</v>
      </c>
      <c r="D7469">
        <v>-299.69900000000001</v>
      </c>
      <c r="E7469" t="s">
        <v>6723</v>
      </c>
      <c r="F7469" t="s">
        <v>6732</v>
      </c>
      <c r="G7469" s="4">
        <v>4</v>
      </c>
      <c r="H7469" t="s">
        <v>6810</v>
      </c>
    </row>
    <row r="7470" spans="1:8" x14ac:dyDescent="0.35">
      <c r="A7470" t="s">
        <v>6256</v>
      </c>
      <c r="B7470" t="s">
        <v>6722</v>
      </c>
      <c r="C7470">
        <v>5</v>
      </c>
      <c r="D7470">
        <v>-298.642</v>
      </c>
      <c r="E7470" t="s">
        <v>6726</v>
      </c>
      <c r="F7470" t="s">
        <v>6736</v>
      </c>
      <c r="G7470" s="4">
        <v>3</v>
      </c>
      <c r="H7470" t="s">
        <v>1142</v>
      </c>
    </row>
    <row r="7471" spans="1:8" x14ac:dyDescent="0.35">
      <c r="A7471" t="s">
        <v>6256</v>
      </c>
      <c r="B7471" t="s">
        <v>6722</v>
      </c>
      <c r="C7471">
        <v>5</v>
      </c>
      <c r="D7471">
        <v>-288.65499999999997</v>
      </c>
      <c r="E7471" t="s">
        <v>6726</v>
      </c>
      <c r="F7471" t="s">
        <v>6736</v>
      </c>
      <c r="G7471" s="4">
        <v>3</v>
      </c>
      <c r="H7471" t="s">
        <v>6811</v>
      </c>
    </row>
    <row r="7472" spans="1:8" x14ac:dyDescent="0.35">
      <c r="A7472" t="s">
        <v>6256</v>
      </c>
      <c r="B7472" t="s">
        <v>6722</v>
      </c>
      <c r="C7472">
        <v>5</v>
      </c>
      <c r="D7472">
        <v>-275.25900000000001</v>
      </c>
      <c r="E7472" t="s">
        <v>6723</v>
      </c>
      <c r="F7472" t="s">
        <v>6732</v>
      </c>
      <c r="G7472" s="4">
        <v>4</v>
      </c>
      <c r="H7472" t="s">
        <v>6812</v>
      </c>
    </row>
    <row r="7473" spans="1:8" x14ac:dyDescent="0.35">
      <c r="A7473" t="s">
        <v>6256</v>
      </c>
      <c r="B7473" t="s">
        <v>6722</v>
      </c>
      <c r="C7473">
        <v>5</v>
      </c>
      <c r="D7473">
        <v>-274.44299999999998</v>
      </c>
      <c r="E7473" t="s">
        <v>6723</v>
      </c>
      <c r="F7473" t="s">
        <v>6781</v>
      </c>
      <c r="G7473" s="4">
        <v>3</v>
      </c>
      <c r="H7473" t="s">
        <v>6813</v>
      </c>
    </row>
    <row r="7474" spans="1:8" x14ac:dyDescent="0.35">
      <c r="A7474" t="s">
        <v>6256</v>
      </c>
      <c r="B7474" t="s">
        <v>6722</v>
      </c>
      <c r="C7474">
        <v>5</v>
      </c>
      <c r="D7474">
        <v>-273.022999999999</v>
      </c>
      <c r="E7474" t="s">
        <v>6726</v>
      </c>
      <c r="F7474" t="s">
        <v>6727</v>
      </c>
      <c r="G7474" s="4">
        <v>1</v>
      </c>
      <c r="H7474" t="s">
        <v>6814</v>
      </c>
    </row>
    <row r="7475" spans="1:8" x14ac:dyDescent="0.35">
      <c r="A7475" t="s">
        <v>6256</v>
      </c>
      <c r="B7475" t="s">
        <v>6722</v>
      </c>
      <c r="C7475">
        <v>5</v>
      </c>
      <c r="D7475">
        <v>-271.34300000000002</v>
      </c>
      <c r="E7475" t="s">
        <v>6726</v>
      </c>
      <c r="F7475" t="s">
        <v>6727</v>
      </c>
      <c r="G7475" s="4">
        <v>1</v>
      </c>
      <c r="H7475" t="s">
        <v>6815</v>
      </c>
    </row>
    <row r="7476" spans="1:8" x14ac:dyDescent="0.35">
      <c r="A7476" t="s">
        <v>6256</v>
      </c>
      <c r="B7476" t="s">
        <v>6722</v>
      </c>
      <c r="C7476">
        <v>5</v>
      </c>
      <c r="D7476">
        <v>-260.31900000000002</v>
      </c>
      <c r="E7476" t="s">
        <v>6726</v>
      </c>
      <c r="F7476" t="s">
        <v>6727</v>
      </c>
      <c r="G7476" s="4">
        <v>1</v>
      </c>
      <c r="H7476" t="s">
        <v>140</v>
      </c>
    </row>
    <row r="7477" spans="1:8" x14ac:dyDescent="0.35">
      <c r="A7477" t="s">
        <v>6256</v>
      </c>
      <c r="B7477" t="s">
        <v>6722</v>
      </c>
      <c r="C7477">
        <v>5</v>
      </c>
      <c r="D7477">
        <v>-255.58500000000001</v>
      </c>
      <c r="E7477" t="s">
        <v>6726</v>
      </c>
      <c r="F7477" t="s">
        <v>6734</v>
      </c>
      <c r="G7477" s="4">
        <v>2</v>
      </c>
      <c r="H7477" t="s">
        <v>6816</v>
      </c>
    </row>
    <row r="7478" spans="1:8" x14ac:dyDescent="0.35">
      <c r="A7478" t="s">
        <v>6256</v>
      </c>
      <c r="B7478" t="s">
        <v>6722</v>
      </c>
      <c r="C7478">
        <v>5</v>
      </c>
      <c r="D7478">
        <v>-254.93799999999999</v>
      </c>
      <c r="E7478" t="s">
        <v>6726</v>
      </c>
      <c r="F7478" t="s">
        <v>6736</v>
      </c>
      <c r="G7478" s="4">
        <v>3</v>
      </c>
      <c r="H7478" t="s">
        <v>6817</v>
      </c>
    </row>
    <row r="7479" spans="1:8" x14ac:dyDescent="0.35">
      <c r="A7479" t="s">
        <v>6256</v>
      </c>
      <c r="B7479" t="s">
        <v>6722</v>
      </c>
      <c r="C7479">
        <v>5</v>
      </c>
      <c r="D7479">
        <v>-251.554</v>
      </c>
      <c r="E7479" t="s">
        <v>6723</v>
      </c>
      <c r="F7479" t="s">
        <v>6729</v>
      </c>
      <c r="G7479" s="4">
        <v>2</v>
      </c>
      <c r="H7479" t="s">
        <v>6818</v>
      </c>
    </row>
    <row r="7480" spans="1:8" x14ac:dyDescent="0.35">
      <c r="A7480" t="s">
        <v>6256</v>
      </c>
      <c r="B7480" t="s">
        <v>6722</v>
      </c>
      <c r="C7480">
        <v>5</v>
      </c>
      <c r="D7480">
        <v>-240.518</v>
      </c>
      <c r="E7480" t="s">
        <v>6723</v>
      </c>
      <c r="F7480" t="s">
        <v>6724</v>
      </c>
      <c r="G7480" s="4">
        <v>1</v>
      </c>
      <c r="H7480" t="s">
        <v>6819</v>
      </c>
    </row>
    <row r="7481" spans="1:8" x14ac:dyDescent="0.35">
      <c r="A7481" t="s">
        <v>6256</v>
      </c>
      <c r="B7481" t="s">
        <v>6722</v>
      </c>
      <c r="C7481">
        <v>5</v>
      </c>
      <c r="D7481">
        <v>-238.36500000000001</v>
      </c>
      <c r="E7481" t="s">
        <v>6726</v>
      </c>
      <c r="F7481" t="s">
        <v>6734</v>
      </c>
      <c r="G7481" s="4">
        <v>2</v>
      </c>
      <c r="H7481" t="s">
        <v>6820</v>
      </c>
    </row>
    <row r="7482" spans="1:8" x14ac:dyDescent="0.35">
      <c r="A7482" t="s">
        <v>6256</v>
      </c>
      <c r="B7482" t="s">
        <v>6722</v>
      </c>
      <c r="C7482">
        <v>5</v>
      </c>
      <c r="D7482">
        <v>-237.041</v>
      </c>
      <c r="E7482" t="s">
        <v>6723</v>
      </c>
      <c r="F7482" t="s">
        <v>6732</v>
      </c>
      <c r="G7482" s="4">
        <v>4</v>
      </c>
      <c r="H7482" t="s">
        <v>6821</v>
      </c>
    </row>
    <row r="7483" spans="1:8" x14ac:dyDescent="0.35">
      <c r="A7483" t="s">
        <v>6256</v>
      </c>
      <c r="B7483" t="s">
        <v>6722</v>
      </c>
      <c r="C7483">
        <v>5</v>
      </c>
      <c r="D7483">
        <v>-222.2</v>
      </c>
      <c r="E7483" t="s">
        <v>6726</v>
      </c>
      <c r="F7483" t="s">
        <v>6727</v>
      </c>
      <c r="G7483" s="4">
        <v>1</v>
      </c>
      <c r="H7483" t="s">
        <v>6822</v>
      </c>
    </row>
    <row r="7484" spans="1:8" x14ac:dyDescent="0.35">
      <c r="A7484" t="s">
        <v>6256</v>
      </c>
      <c r="B7484" t="s">
        <v>6722</v>
      </c>
      <c r="C7484">
        <v>5</v>
      </c>
      <c r="D7484">
        <v>-219.358</v>
      </c>
      <c r="E7484" t="s">
        <v>6726</v>
      </c>
      <c r="F7484" t="s">
        <v>6727</v>
      </c>
      <c r="G7484" s="4">
        <v>1</v>
      </c>
      <c r="H7484" t="s">
        <v>6823</v>
      </c>
    </row>
    <row r="7485" spans="1:8" x14ac:dyDescent="0.35">
      <c r="A7485" t="s">
        <v>6256</v>
      </c>
      <c r="B7485" t="s">
        <v>6722</v>
      </c>
      <c r="C7485">
        <v>5</v>
      </c>
      <c r="D7485">
        <v>-210.797</v>
      </c>
      <c r="E7485" t="s">
        <v>6723</v>
      </c>
      <c r="F7485" t="s">
        <v>6724</v>
      </c>
      <c r="G7485" s="4">
        <v>1</v>
      </c>
      <c r="H7485" t="s">
        <v>6824</v>
      </c>
    </row>
    <row r="7486" spans="1:8" x14ac:dyDescent="0.35">
      <c r="A7486" t="s">
        <v>6256</v>
      </c>
      <c r="B7486" t="s">
        <v>6722</v>
      </c>
      <c r="C7486">
        <v>5</v>
      </c>
      <c r="D7486">
        <v>-204.94399999999999</v>
      </c>
      <c r="E7486" t="s">
        <v>6726</v>
      </c>
      <c r="F7486" t="s">
        <v>6734</v>
      </c>
      <c r="G7486" s="4">
        <v>2</v>
      </c>
      <c r="H7486" t="s">
        <v>6825</v>
      </c>
    </row>
    <row r="7487" spans="1:8" x14ac:dyDescent="0.35">
      <c r="A7487" t="s">
        <v>6256</v>
      </c>
      <c r="B7487" t="s">
        <v>6722</v>
      </c>
      <c r="C7487">
        <v>5</v>
      </c>
      <c r="D7487">
        <v>-198.64699999999999</v>
      </c>
      <c r="E7487" t="s">
        <v>6726</v>
      </c>
      <c r="F7487" t="s">
        <v>6727</v>
      </c>
      <c r="G7487" s="4">
        <v>1</v>
      </c>
      <c r="H7487" t="s">
        <v>6826</v>
      </c>
    </row>
    <row r="7488" spans="1:8" x14ac:dyDescent="0.35">
      <c r="A7488" t="s">
        <v>6256</v>
      </c>
      <c r="B7488" t="s">
        <v>6722</v>
      </c>
      <c r="C7488">
        <v>5</v>
      </c>
      <c r="D7488">
        <v>-190.98500000000001</v>
      </c>
      <c r="E7488" t="s">
        <v>6723</v>
      </c>
      <c r="F7488" t="s">
        <v>6732</v>
      </c>
      <c r="G7488" s="4">
        <v>4</v>
      </c>
      <c r="H7488" t="s">
        <v>6827</v>
      </c>
    </row>
    <row r="7489" spans="1:8" x14ac:dyDescent="0.35">
      <c r="A7489" t="s">
        <v>6256</v>
      </c>
      <c r="B7489" t="s">
        <v>6722</v>
      </c>
      <c r="C7489">
        <v>5</v>
      </c>
      <c r="D7489">
        <v>-186.476</v>
      </c>
      <c r="E7489" t="s">
        <v>6726</v>
      </c>
      <c r="F7489" t="s">
        <v>6736</v>
      </c>
      <c r="G7489" s="4">
        <v>3</v>
      </c>
      <c r="H7489" t="s">
        <v>6828</v>
      </c>
    </row>
    <row r="7490" spans="1:8" x14ac:dyDescent="0.35">
      <c r="A7490" t="s">
        <v>6256</v>
      </c>
      <c r="B7490" t="s">
        <v>6722</v>
      </c>
      <c r="C7490">
        <v>5</v>
      </c>
      <c r="D7490">
        <v>-175.655</v>
      </c>
      <c r="E7490" t="s">
        <v>6726</v>
      </c>
      <c r="F7490" t="s">
        <v>6727</v>
      </c>
      <c r="G7490" s="4">
        <v>1</v>
      </c>
      <c r="H7490" t="s">
        <v>6829</v>
      </c>
    </row>
    <row r="7491" spans="1:8" x14ac:dyDescent="0.35">
      <c r="A7491" t="s">
        <v>6256</v>
      </c>
      <c r="B7491" t="s">
        <v>6722</v>
      </c>
      <c r="C7491">
        <v>5</v>
      </c>
      <c r="D7491">
        <v>-160.22999999999999</v>
      </c>
      <c r="E7491" t="s">
        <v>6726</v>
      </c>
      <c r="F7491" t="s">
        <v>6739</v>
      </c>
      <c r="G7491" s="4">
        <v>4</v>
      </c>
      <c r="H7491" t="s">
        <v>6830</v>
      </c>
    </row>
    <row r="7492" spans="1:8" x14ac:dyDescent="0.35">
      <c r="A7492" t="s">
        <v>6256</v>
      </c>
      <c r="B7492" t="s">
        <v>6722</v>
      </c>
      <c r="C7492">
        <v>5</v>
      </c>
      <c r="D7492">
        <v>-159.50200000000001</v>
      </c>
      <c r="E7492" t="s">
        <v>6726</v>
      </c>
      <c r="F7492" t="s">
        <v>6734</v>
      </c>
      <c r="G7492" s="4">
        <v>2</v>
      </c>
      <c r="H7492" t="s">
        <v>6831</v>
      </c>
    </row>
    <row r="7493" spans="1:8" x14ac:dyDescent="0.35">
      <c r="A7493" t="s">
        <v>6256</v>
      </c>
      <c r="B7493" t="s">
        <v>6722</v>
      </c>
      <c r="C7493">
        <v>5</v>
      </c>
      <c r="D7493">
        <v>-140.523</v>
      </c>
      <c r="E7493" t="s">
        <v>6723</v>
      </c>
      <c r="F7493" t="s">
        <v>6724</v>
      </c>
      <c r="G7493" s="4">
        <v>1</v>
      </c>
      <c r="H7493" t="s">
        <v>6832</v>
      </c>
    </row>
    <row r="7494" spans="1:8" x14ac:dyDescent="0.35">
      <c r="A7494" t="s">
        <v>6256</v>
      </c>
      <c r="B7494" t="s">
        <v>6722</v>
      </c>
      <c r="C7494">
        <v>5</v>
      </c>
      <c r="D7494">
        <v>-134.31299999999999</v>
      </c>
      <c r="E7494" t="s">
        <v>6726</v>
      </c>
      <c r="F7494" t="s">
        <v>6734</v>
      </c>
      <c r="G7494" s="4">
        <v>2</v>
      </c>
      <c r="H7494" t="s">
        <v>6833</v>
      </c>
    </row>
    <row r="7495" spans="1:8" x14ac:dyDescent="0.35">
      <c r="A7495" t="s">
        <v>6256</v>
      </c>
      <c r="B7495" t="s">
        <v>6722</v>
      </c>
      <c r="C7495">
        <v>5</v>
      </c>
      <c r="D7495">
        <v>-125.631</v>
      </c>
      <c r="E7495" t="s">
        <v>6726</v>
      </c>
      <c r="F7495" t="s">
        <v>6727</v>
      </c>
      <c r="G7495" s="4">
        <v>1</v>
      </c>
      <c r="H7495" t="s">
        <v>6834</v>
      </c>
    </row>
    <row r="7496" spans="1:8" x14ac:dyDescent="0.35">
      <c r="A7496" t="s">
        <v>6256</v>
      </c>
      <c r="B7496" t="s">
        <v>6722</v>
      </c>
      <c r="C7496">
        <v>5</v>
      </c>
      <c r="D7496">
        <v>-111.363</v>
      </c>
      <c r="E7496" t="s">
        <v>6723</v>
      </c>
      <c r="F7496" t="s">
        <v>6732</v>
      </c>
      <c r="G7496" s="4">
        <v>4</v>
      </c>
      <c r="H7496" t="s">
        <v>6835</v>
      </c>
    </row>
    <row r="7497" spans="1:8" x14ac:dyDescent="0.35">
      <c r="A7497" t="s">
        <v>6256</v>
      </c>
      <c r="B7497" t="s">
        <v>6722</v>
      </c>
      <c r="C7497">
        <v>5</v>
      </c>
      <c r="D7497">
        <v>-102.947</v>
      </c>
      <c r="E7497" t="s">
        <v>6723</v>
      </c>
      <c r="F7497" t="s">
        <v>6732</v>
      </c>
      <c r="G7497" s="4">
        <v>4</v>
      </c>
      <c r="H7497" t="s">
        <v>6836</v>
      </c>
    </row>
    <row r="7498" spans="1:8" x14ac:dyDescent="0.35">
      <c r="A7498" t="s">
        <v>6256</v>
      </c>
      <c r="B7498" t="s">
        <v>6722</v>
      </c>
      <c r="C7498">
        <v>5</v>
      </c>
      <c r="D7498">
        <v>-102.82299999999999</v>
      </c>
      <c r="E7498" t="s">
        <v>6723</v>
      </c>
      <c r="F7498" t="s">
        <v>6724</v>
      </c>
      <c r="G7498" s="4">
        <v>1</v>
      </c>
      <c r="H7498" t="s">
        <v>6837</v>
      </c>
    </row>
    <row r="7499" spans="1:8" x14ac:dyDescent="0.35">
      <c r="A7499" t="s">
        <v>6256</v>
      </c>
      <c r="B7499" t="s">
        <v>6722</v>
      </c>
      <c r="C7499">
        <v>5</v>
      </c>
      <c r="D7499">
        <v>-94.259</v>
      </c>
      <c r="E7499" t="s">
        <v>6723</v>
      </c>
      <c r="F7499" t="s">
        <v>6732</v>
      </c>
      <c r="G7499" s="4">
        <v>4</v>
      </c>
      <c r="H7499" t="s">
        <v>999</v>
      </c>
    </row>
    <row r="7500" spans="1:8" x14ac:dyDescent="0.35">
      <c r="A7500" t="s">
        <v>6256</v>
      </c>
      <c r="B7500" t="s">
        <v>6722</v>
      </c>
      <c r="C7500">
        <v>5</v>
      </c>
      <c r="D7500">
        <v>-93.597999999999999</v>
      </c>
      <c r="E7500" t="s">
        <v>6723</v>
      </c>
      <c r="F7500" t="s">
        <v>6724</v>
      </c>
      <c r="G7500" s="4">
        <v>1</v>
      </c>
      <c r="H7500" t="s">
        <v>6838</v>
      </c>
    </row>
    <row r="7501" spans="1:8" x14ac:dyDescent="0.35">
      <c r="A7501" t="s">
        <v>6256</v>
      </c>
      <c r="B7501" t="s">
        <v>6722</v>
      </c>
      <c r="C7501">
        <v>5</v>
      </c>
      <c r="D7501">
        <v>-92.614999999999995</v>
      </c>
      <c r="E7501" t="s">
        <v>6726</v>
      </c>
      <c r="F7501" t="s">
        <v>6727</v>
      </c>
      <c r="G7501" s="4">
        <v>1</v>
      </c>
      <c r="H7501" t="s">
        <v>6839</v>
      </c>
    </row>
    <row r="7502" spans="1:8" x14ac:dyDescent="0.35">
      <c r="A7502" t="s">
        <v>6256</v>
      </c>
      <c r="B7502" t="s">
        <v>6722</v>
      </c>
      <c r="C7502">
        <v>5</v>
      </c>
      <c r="D7502">
        <v>-88.766999999999996</v>
      </c>
      <c r="E7502" t="s">
        <v>6726</v>
      </c>
      <c r="F7502" t="s">
        <v>6739</v>
      </c>
      <c r="G7502" s="4">
        <v>4</v>
      </c>
      <c r="H7502" t="s">
        <v>6840</v>
      </c>
    </row>
    <row r="7503" spans="1:8" x14ac:dyDescent="0.35">
      <c r="A7503" t="s">
        <v>6256</v>
      </c>
      <c r="B7503" t="s">
        <v>6722</v>
      </c>
      <c r="C7503">
        <v>5</v>
      </c>
      <c r="D7503">
        <v>-79.369</v>
      </c>
      <c r="E7503" t="s">
        <v>6723</v>
      </c>
      <c r="F7503" t="s">
        <v>6732</v>
      </c>
      <c r="G7503" s="4">
        <v>4</v>
      </c>
      <c r="H7503" t="s">
        <v>6841</v>
      </c>
    </row>
    <row r="7504" spans="1:8" x14ac:dyDescent="0.35">
      <c r="A7504" t="s">
        <v>6256</v>
      </c>
      <c r="B7504" t="s">
        <v>6722</v>
      </c>
      <c r="C7504">
        <v>5</v>
      </c>
      <c r="D7504">
        <v>-74.022999999999996</v>
      </c>
      <c r="E7504" t="s">
        <v>6726</v>
      </c>
      <c r="F7504" t="s">
        <v>6727</v>
      </c>
      <c r="G7504" s="4">
        <v>1</v>
      </c>
      <c r="H7504" t="s">
        <v>6842</v>
      </c>
    </row>
    <row r="7505" spans="1:8" x14ac:dyDescent="0.35">
      <c r="A7505" t="s">
        <v>6256</v>
      </c>
      <c r="B7505" t="s">
        <v>6722</v>
      </c>
      <c r="C7505">
        <v>5</v>
      </c>
      <c r="D7505">
        <v>-66.784999999999997</v>
      </c>
      <c r="E7505" t="s">
        <v>6726</v>
      </c>
      <c r="F7505" t="s">
        <v>6727</v>
      </c>
      <c r="G7505" s="4">
        <v>1</v>
      </c>
      <c r="H7505" t="s">
        <v>6843</v>
      </c>
    </row>
    <row r="7506" spans="1:8" x14ac:dyDescent="0.35">
      <c r="A7506" t="s">
        <v>6256</v>
      </c>
      <c r="B7506" t="s">
        <v>6722</v>
      </c>
      <c r="C7506">
        <v>5</v>
      </c>
      <c r="D7506">
        <v>-58.292999999999999</v>
      </c>
      <c r="E7506" t="s">
        <v>6723</v>
      </c>
      <c r="F7506" t="s">
        <v>6724</v>
      </c>
      <c r="G7506" s="4">
        <v>1</v>
      </c>
      <c r="H7506" t="s">
        <v>6844</v>
      </c>
    </row>
    <row r="7507" spans="1:8" x14ac:dyDescent="0.35">
      <c r="A7507" t="s">
        <v>6256</v>
      </c>
      <c r="B7507" t="s">
        <v>6722</v>
      </c>
      <c r="C7507">
        <v>5</v>
      </c>
      <c r="D7507">
        <v>-48.726999999999997</v>
      </c>
      <c r="E7507" t="s">
        <v>6726</v>
      </c>
      <c r="F7507" t="s">
        <v>6727</v>
      </c>
      <c r="G7507" s="4">
        <v>1</v>
      </c>
      <c r="H7507" t="s">
        <v>6845</v>
      </c>
    </row>
    <row r="7508" spans="1:8" x14ac:dyDescent="0.35">
      <c r="A7508" t="s">
        <v>6256</v>
      </c>
      <c r="B7508" t="s">
        <v>6722</v>
      </c>
      <c r="C7508">
        <v>5</v>
      </c>
      <c r="D7508">
        <v>-44.960999999999999</v>
      </c>
      <c r="E7508" t="s">
        <v>6723</v>
      </c>
      <c r="F7508" t="s">
        <v>6724</v>
      </c>
      <c r="G7508" s="4">
        <v>1</v>
      </c>
      <c r="H7508" t="s">
        <v>6846</v>
      </c>
    </row>
    <row r="7509" spans="1:8" x14ac:dyDescent="0.35">
      <c r="A7509" t="s">
        <v>6256</v>
      </c>
      <c r="B7509" t="s">
        <v>6722</v>
      </c>
      <c r="C7509">
        <v>5</v>
      </c>
      <c r="D7509">
        <v>-44.523000000000003</v>
      </c>
      <c r="E7509" t="s">
        <v>6723</v>
      </c>
      <c r="F7509" t="s">
        <v>6732</v>
      </c>
      <c r="G7509" s="4">
        <v>4</v>
      </c>
      <c r="H7509" t="s">
        <v>6847</v>
      </c>
    </row>
    <row r="7510" spans="1:8" x14ac:dyDescent="0.35">
      <c r="A7510" t="s">
        <v>6256</v>
      </c>
      <c r="B7510" t="s">
        <v>6722</v>
      </c>
      <c r="C7510">
        <v>5</v>
      </c>
      <c r="D7510">
        <v>-40.238999999999997</v>
      </c>
      <c r="E7510" t="s">
        <v>6726</v>
      </c>
      <c r="F7510" t="s">
        <v>6727</v>
      </c>
      <c r="G7510" s="4">
        <v>1</v>
      </c>
      <c r="H7510" t="s">
        <v>6848</v>
      </c>
    </row>
    <row r="7511" spans="1:8" x14ac:dyDescent="0.35">
      <c r="A7511" t="s">
        <v>6256</v>
      </c>
      <c r="B7511" t="s">
        <v>6722</v>
      </c>
      <c r="C7511">
        <v>5</v>
      </c>
      <c r="D7511">
        <v>-34.692999999999998</v>
      </c>
      <c r="E7511" t="s">
        <v>6723</v>
      </c>
      <c r="F7511" t="s">
        <v>6724</v>
      </c>
      <c r="G7511" s="4">
        <v>1</v>
      </c>
      <c r="H7511" t="s">
        <v>3421</v>
      </c>
    </row>
    <row r="7512" spans="1:8" x14ac:dyDescent="0.35">
      <c r="A7512" t="s">
        <v>6256</v>
      </c>
      <c r="B7512" t="s">
        <v>6722</v>
      </c>
      <c r="C7512">
        <v>5</v>
      </c>
      <c r="D7512">
        <v>-31.975000000000001</v>
      </c>
      <c r="E7512" t="s">
        <v>6726</v>
      </c>
      <c r="F7512" t="s">
        <v>6739</v>
      </c>
      <c r="G7512" s="4">
        <v>4</v>
      </c>
      <c r="H7512" t="s">
        <v>6849</v>
      </c>
    </row>
    <row r="7513" spans="1:8" x14ac:dyDescent="0.35">
      <c r="A7513" t="s">
        <v>6256</v>
      </c>
      <c r="B7513" t="s">
        <v>6722</v>
      </c>
      <c r="C7513">
        <v>5</v>
      </c>
      <c r="D7513">
        <v>-30.180999999999901</v>
      </c>
      <c r="E7513" t="s">
        <v>6723</v>
      </c>
      <c r="F7513" t="s">
        <v>6732</v>
      </c>
      <c r="G7513" s="4">
        <v>4</v>
      </c>
      <c r="H7513" t="s">
        <v>6850</v>
      </c>
    </row>
    <row r="7514" spans="1:8" x14ac:dyDescent="0.35">
      <c r="A7514" t="s">
        <v>6256</v>
      </c>
      <c r="B7514" t="s">
        <v>6722</v>
      </c>
      <c r="C7514">
        <v>5</v>
      </c>
      <c r="D7514">
        <v>-26.417999999999999</v>
      </c>
      <c r="E7514" t="s">
        <v>6726</v>
      </c>
      <c r="F7514" t="s">
        <v>6736</v>
      </c>
      <c r="G7514" s="4">
        <v>3</v>
      </c>
      <c r="H7514" t="s">
        <v>139</v>
      </c>
    </row>
    <row r="7515" spans="1:8" x14ac:dyDescent="0.35">
      <c r="A7515" t="s">
        <v>6256</v>
      </c>
      <c r="B7515" t="s">
        <v>6722</v>
      </c>
      <c r="C7515">
        <v>5</v>
      </c>
      <c r="D7515">
        <v>-26.113</v>
      </c>
      <c r="E7515" t="s">
        <v>6726</v>
      </c>
      <c r="F7515" t="s">
        <v>6734</v>
      </c>
      <c r="G7515" s="4">
        <v>2</v>
      </c>
      <c r="H7515" t="s">
        <v>6851</v>
      </c>
    </row>
    <row r="7516" spans="1:8" x14ac:dyDescent="0.35">
      <c r="A7516" t="s">
        <v>6256</v>
      </c>
      <c r="B7516" t="s">
        <v>6722</v>
      </c>
      <c r="C7516">
        <v>5</v>
      </c>
      <c r="D7516">
        <v>223.31700000000001</v>
      </c>
      <c r="E7516" t="s">
        <v>6723</v>
      </c>
      <c r="F7516" t="s">
        <v>6724</v>
      </c>
      <c r="G7516" s="4">
        <v>1</v>
      </c>
      <c r="H7516" t="s">
        <v>6852</v>
      </c>
    </row>
    <row r="7517" spans="1:8" x14ac:dyDescent="0.35">
      <c r="A7517" t="s">
        <v>6256</v>
      </c>
      <c r="B7517" t="s">
        <v>6722</v>
      </c>
      <c r="C7517">
        <v>5</v>
      </c>
      <c r="D7517">
        <v>231.81099999999901</v>
      </c>
      <c r="E7517" t="s">
        <v>6723</v>
      </c>
      <c r="F7517" t="s">
        <v>6724</v>
      </c>
      <c r="G7517" s="4">
        <v>1</v>
      </c>
      <c r="H7517" t="s">
        <v>6853</v>
      </c>
    </row>
    <row r="7518" spans="1:8" x14ac:dyDescent="0.35">
      <c r="A7518" t="s">
        <v>6256</v>
      </c>
      <c r="B7518" t="s">
        <v>6722</v>
      </c>
      <c r="C7518">
        <v>6</v>
      </c>
      <c r="D7518">
        <v>-369.78300000000002</v>
      </c>
      <c r="E7518" t="s">
        <v>6726</v>
      </c>
      <c r="F7518" t="s">
        <v>6736</v>
      </c>
      <c r="G7518" s="4">
        <v>3</v>
      </c>
      <c r="H7518" t="s">
        <v>6854</v>
      </c>
    </row>
    <row r="7519" spans="1:8" x14ac:dyDescent="0.35">
      <c r="A7519" t="s">
        <v>6256</v>
      </c>
      <c r="B7519" t="s">
        <v>6722</v>
      </c>
      <c r="C7519">
        <v>6</v>
      </c>
      <c r="D7519">
        <v>-357.274</v>
      </c>
      <c r="E7519" t="s">
        <v>6726</v>
      </c>
      <c r="F7519" t="s">
        <v>6727</v>
      </c>
      <c r="G7519" s="4">
        <v>1</v>
      </c>
      <c r="H7519" t="s">
        <v>6855</v>
      </c>
    </row>
    <row r="7520" spans="1:8" x14ac:dyDescent="0.35">
      <c r="A7520" t="s">
        <v>6256</v>
      </c>
      <c r="B7520" t="s">
        <v>6722</v>
      </c>
      <c r="C7520">
        <v>6</v>
      </c>
      <c r="D7520">
        <v>-352.79500000000002</v>
      </c>
      <c r="E7520" t="s">
        <v>6726</v>
      </c>
      <c r="F7520" t="s">
        <v>6739</v>
      </c>
      <c r="G7520" s="4">
        <v>4</v>
      </c>
      <c r="H7520" t="s">
        <v>6856</v>
      </c>
    </row>
    <row r="7521" spans="1:8" x14ac:dyDescent="0.35">
      <c r="A7521" t="s">
        <v>6256</v>
      </c>
      <c r="B7521" t="s">
        <v>6722</v>
      </c>
      <c r="C7521">
        <v>6</v>
      </c>
      <c r="D7521">
        <v>-352.74699999999899</v>
      </c>
      <c r="E7521" t="s">
        <v>6723</v>
      </c>
      <c r="F7521" t="s">
        <v>6724</v>
      </c>
      <c r="G7521" s="4">
        <v>1</v>
      </c>
      <c r="H7521" t="s">
        <v>6857</v>
      </c>
    </row>
    <row r="7522" spans="1:8" x14ac:dyDescent="0.35">
      <c r="A7522" t="s">
        <v>6256</v>
      </c>
      <c r="B7522" t="s">
        <v>6722</v>
      </c>
      <c r="C7522">
        <v>6</v>
      </c>
      <c r="D7522">
        <v>-350.73500000000001</v>
      </c>
      <c r="E7522" t="s">
        <v>6723</v>
      </c>
      <c r="F7522" t="s">
        <v>6724</v>
      </c>
      <c r="G7522" s="4">
        <v>1</v>
      </c>
      <c r="H7522" t="s">
        <v>1421</v>
      </c>
    </row>
    <row r="7523" spans="1:8" x14ac:dyDescent="0.35">
      <c r="A7523" t="s">
        <v>6256</v>
      </c>
      <c r="B7523" t="s">
        <v>6722</v>
      </c>
      <c r="C7523">
        <v>6</v>
      </c>
      <c r="D7523">
        <v>-350.65499999999997</v>
      </c>
      <c r="E7523" t="s">
        <v>6726</v>
      </c>
      <c r="F7523" t="s">
        <v>6727</v>
      </c>
      <c r="G7523" s="4">
        <v>1</v>
      </c>
      <c r="H7523">
        <v>112</v>
      </c>
    </row>
    <row r="7524" spans="1:8" x14ac:dyDescent="0.35">
      <c r="A7524" t="s">
        <v>6256</v>
      </c>
      <c r="B7524" t="s">
        <v>6722</v>
      </c>
      <c r="C7524">
        <v>6</v>
      </c>
      <c r="D7524">
        <v>-346.666</v>
      </c>
      <c r="E7524" t="s">
        <v>6726</v>
      </c>
      <c r="F7524" t="s">
        <v>6734</v>
      </c>
      <c r="G7524" s="4">
        <v>2</v>
      </c>
      <c r="H7524" t="s">
        <v>6858</v>
      </c>
    </row>
    <row r="7525" spans="1:8" x14ac:dyDescent="0.35">
      <c r="A7525" t="s">
        <v>6256</v>
      </c>
      <c r="B7525" t="s">
        <v>6722</v>
      </c>
      <c r="C7525">
        <v>6</v>
      </c>
      <c r="D7525">
        <v>-341.48399999999998</v>
      </c>
      <c r="E7525" t="s">
        <v>6726</v>
      </c>
      <c r="F7525" t="s">
        <v>6727</v>
      </c>
      <c r="G7525" s="4">
        <v>1</v>
      </c>
      <c r="H7525" t="s">
        <v>6859</v>
      </c>
    </row>
    <row r="7526" spans="1:8" x14ac:dyDescent="0.35">
      <c r="A7526" t="s">
        <v>6256</v>
      </c>
      <c r="B7526" t="s">
        <v>6722</v>
      </c>
      <c r="C7526">
        <v>6</v>
      </c>
      <c r="D7526">
        <v>-336.89599999999899</v>
      </c>
      <c r="E7526" t="s">
        <v>6726</v>
      </c>
      <c r="F7526" t="s">
        <v>6739</v>
      </c>
      <c r="G7526" s="4">
        <v>4</v>
      </c>
      <c r="H7526" t="s">
        <v>6860</v>
      </c>
    </row>
    <row r="7527" spans="1:8" x14ac:dyDescent="0.35">
      <c r="A7527" t="s">
        <v>6256</v>
      </c>
      <c r="B7527" t="s">
        <v>6722</v>
      </c>
      <c r="C7527">
        <v>6</v>
      </c>
      <c r="D7527">
        <v>-330.015999999999</v>
      </c>
      <c r="E7527" t="s">
        <v>6726</v>
      </c>
      <c r="F7527" t="s">
        <v>6727</v>
      </c>
      <c r="G7527" s="4">
        <v>1</v>
      </c>
      <c r="H7527" t="s">
        <v>6861</v>
      </c>
    </row>
    <row r="7528" spans="1:8" x14ac:dyDescent="0.35">
      <c r="A7528" t="s">
        <v>6256</v>
      </c>
      <c r="B7528" t="s">
        <v>6722</v>
      </c>
      <c r="C7528">
        <v>6</v>
      </c>
      <c r="D7528">
        <v>-326.80099999999999</v>
      </c>
      <c r="E7528" t="s">
        <v>6723</v>
      </c>
      <c r="F7528" t="s">
        <v>6732</v>
      </c>
      <c r="G7528" s="4">
        <v>4</v>
      </c>
      <c r="H7528" t="s">
        <v>172</v>
      </c>
    </row>
    <row r="7529" spans="1:8" x14ac:dyDescent="0.35">
      <c r="A7529" t="s">
        <v>6256</v>
      </c>
      <c r="B7529" t="s">
        <v>6722</v>
      </c>
      <c r="C7529">
        <v>6</v>
      </c>
      <c r="D7529">
        <v>-321.99299999999999</v>
      </c>
      <c r="E7529" t="s">
        <v>6726</v>
      </c>
      <c r="F7529" t="s">
        <v>6727</v>
      </c>
      <c r="G7529" s="4">
        <v>1</v>
      </c>
      <c r="H7529" t="s">
        <v>6862</v>
      </c>
    </row>
    <row r="7530" spans="1:8" x14ac:dyDescent="0.35">
      <c r="A7530" t="s">
        <v>6256</v>
      </c>
      <c r="B7530" t="s">
        <v>6722</v>
      </c>
      <c r="C7530">
        <v>6</v>
      </c>
      <c r="D7530">
        <v>-320.62299999999999</v>
      </c>
      <c r="E7530" t="s">
        <v>6726</v>
      </c>
      <c r="F7530" t="s">
        <v>6734</v>
      </c>
      <c r="G7530" s="4">
        <v>2</v>
      </c>
      <c r="H7530" t="s">
        <v>1150</v>
      </c>
    </row>
    <row r="7531" spans="1:8" x14ac:dyDescent="0.35">
      <c r="A7531" t="s">
        <v>6256</v>
      </c>
      <c r="B7531" t="s">
        <v>6722</v>
      </c>
      <c r="C7531">
        <v>6</v>
      </c>
      <c r="D7531">
        <v>-319.42899999999997</v>
      </c>
      <c r="E7531" t="s">
        <v>6726</v>
      </c>
      <c r="F7531" t="s">
        <v>6736</v>
      </c>
      <c r="G7531" s="4">
        <v>3</v>
      </c>
      <c r="H7531" t="s">
        <v>6863</v>
      </c>
    </row>
    <row r="7532" spans="1:8" x14ac:dyDescent="0.35">
      <c r="A7532" t="s">
        <v>6256</v>
      </c>
      <c r="B7532" t="s">
        <v>6722</v>
      </c>
      <c r="C7532">
        <v>6</v>
      </c>
      <c r="D7532">
        <v>-314.93700000000001</v>
      </c>
      <c r="E7532" t="s">
        <v>6726</v>
      </c>
      <c r="F7532" t="s">
        <v>6727</v>
      </c>
      <c r="G7532" s="4">
        <v>1</v>
      </c>
      <c r="H7532" t="s">
        <v>267</v>
      </c>
    </row>
    <row r="7533" spans="1:8" x14ac:dyDescent="0.35">
      <c r="A7533" t="s">
        <v>6256</v>
      </c>
      <c r="B7533" t="s">
        <v>6722</v>
      </c>
      <c r="C7533">
        <v>6</v>
      </c>
      <c r="D7533">
        <v>-313.83099999999899</v>
      </c>
      <c r="E7533" t="s">
        <v>6726</v>
      </c>
      <c r="F7533" t="s">
        <v>6734</v>
      </c>
      <c r="G7533" s="4">
        <v>2</v>
      </c>
      <c r="H7533" t="s">
        <v>6864</v>
      </c>
    </row>
    <row r="7534" spans="1:8" x14ac:dyDescent="0.35">
      <c r="A7534" t="s">
        <v>6256</v>
      </c>
      <c r="B7534" t="s">
        <v>6722</v>
      </c>
      <c r="C7534">
        <v>6</v>
      </c>
      <c r="D7534">
        <v>-310.195999999999</v>
      </c>
      <c r="E7534" t="s">
        <v>6723</v>
      </c>
      <c r="F7534" t="s">
        <v>6732</v>
      </c>
      <c r="G7534" s="4">
        <v>4</v>
      </c>
      <c r="H7534" t="s">
        <v>6865</v>
      </c>
    </row>
    <row r="7535" spans="1:8" x14ac:dyDescent="0.35">
      <c r="A7535" t="s">
        <v>6256</v>
      </c>
      <c r="B7535" t="s">
        <v>6722</v>
      </c>
      <c r="C7535">
        <v>6</v>
      </c>
      <c r="D7535">
        <v>-306.625</v>
      </c>
      <c r="E7535" t="s">
        <v>6726</v>
      </c>
      <c r="F7535" t="s">
        <v>6727</v>
      </c>
      <c r="G7535" s="4">
        <v>1</v>
      </c>
      <c r="H7535" t="s">
        <v>6866</v>
      </c>
    </row>
    <row r="7536" spans="1:8" x14ac:dyDescent="0.35">
      <c r="A7536" t="s">
        <v>6256</v>
      </c>
      <c r="B7536" t="s">
        <v>6722</v>
      </c>
      <c r="C7536">
        <v>6</v>
      </c>
      <c r="D7536">
        <v>-303.33999999999997</v>
      </c>
      <c r="E7536" t="s">
        <v>6726</v>
      </c>
      <c r="F7536" t="s">
        <v>6736</v>
      </c>
      <c r="G7536" s="4">
        <v>3</v>
      </c>
      <c r="H7536" t="s">
        <v>90</v>
      </c>
    </row>
    <row r="7537" spans="1:8" x14ac:dyDescent="0.35">
      <c r="A7537" t="s">
        <v>6256</v>
      </c>
      <c r="B7537" t="s">
        <v>6722</v>
      </c>
      <c r="C7537">
        <v>6</v>
      </c>
      <c r="D7537">
        <v>-299.613</v>
      </c>
      <c r="E7537" t="s">
        <v>6726</v>
      </c>
      <c r="F7537" t="s">
        <v>6734</v>
      </c>
      <c r="G7537" s="4">
        <v>2</v>
      </c>
      <c r="H7537" t="s">
        <v>6867</v>
      </c>
    </row>
    <row r="7538" spans="1:8" x14ac:dyDescent="0.35">
      <c r="A7538" t="s">
        <v>6256</v>
      </c>
      <c r="B7538" t="s">
        <v>6722</v>
      </c>
      <c r="C7538">
        <v>6</v>
      </c>
      <c r="D7538">
        <v>-294.48</v>
      </c>
      <c r="E7538" t="s">
        <v>6726</v>
      </c>
      <c r="F7538" t="s">
        <v>6739</v>
      </c>
      <c r="G7538" s="4">
        <v>4</v>
      </c>
      <c r="H7538" t="s">
        <v>1257</v>
      </c>
    </row>
    <row r="7539" spans="1:8" x14ac:dyDescent="0.35">
      <c r="A7539" t="s">
        <v>6256</v>
      </c>
      <c r="B7539" t="s">
        <v>6722</v>
      </c>
      <c r="C7539">
        <v>6</v>
      </c>
      <c r="D7539">
        <v>-286.87299999999999</v>
      </c>
      <c r="E7539" t="s">
        <v>6726</v>
      </c>
      <c r="F7539" t="s">
        <v>6727</v>
      </c>
      <c r="G7539" s="4">
        <v>1</v>
      </c>
      <c r="H7539" t="s">
        <v>6868</v>
      </c>
    </row>
    <row r="7540" spans="1:8" x14ac:dyDescent="0.35">
      <c r="A7540" t="s">
        <v>6256</v>
      </c>
      <c r="B7540" t="s">
        <v>6722</v>
      </c>
      <c r="C7540">
        <v>6</v>
      </c>
      <c r="D7540">
        <v>-283.61399999999998</v>
      </c>
      <c r="E7540" t="s">
        <v>6726</v>
      </c>
      <c r="F7540" t="s">
        <v>6727</v>
      </c>
      <c r="G7540" s="4">
        <v>1</v>
      </c>
      <c r="H7540" t="s">
        <v>6869</v>
      </c>
    </row>
    <row r="7541" spans="1:8" x14ac:dyDescent="0.35">
      <c r="A7541" t="s">
        <v>6256</v>
      </c>
      <c r="B7541" t="s">
        <v>6722</v>
      </c>
      <c r="C7541">
        <v>6</v>
      </c>
      <c r="D7541">
        <v>-281.29599999999999</v>
      </c>
      <c r="E7541" t="s">
        <v>6723</v>
      </c>
      <c r="F7541" t="s">
        <v>6724</v>
      </c>
      <c r="G7541" s="4">
        <v>1</v>
      </c>
      <c r="H7541" t="s">
        <v>6870</v>
      </c>
    </row>
    <row r="7542" spans="1:8" x14ac:dyDescent="0.35">
      <c r="A7542" t="s">
        <v>6256</v>
      </c>
      <c r="B7542" t="s">
        <v>6722</v>
      </c>
      <c r="C7542">
        <v>6</v>
      </c>
      <c r="D7542">
        <v>-276.09500000000003</v>
      </c>
      <c r="E7542" t="s">
        <v>6726</v>
      </c>
      <c r="F7542" t="s">
        <v>6727</v>
      </c>
      <c r="G7542" s="4">
        <v>1</v>
      </c>
      <c r="H7542" t="s">
        <v>6871</v>
      </c>
    </row>
    <row r="7543" spans="1:8" x14ac:dyDescent="0.35">
      <c r="A7543" t="s">
        <v>6256</v>
      </c>
      <c r="B7543" t="s">
        <v>6722</v>
      </c>
      <c r="C7543">
        <v>6</v>
      </c>
      <c r="D7543">
        <v>-276.03899999999999</v>
      </c>
      <c r="E7543" t="s">
        <v>6726</v>
      </c>
      <c r="F7543" t="s">
        <v>6734</v>
      </c>
      <c r="G7543" s="4">
        <v>2</v>
      </c>
      <c r="H7543" t="s">
        <v>336</v>
      </c>
    </row>
    <row r="7544" spans="1:8" x14ac:dyDescent="0.35">
      <c r="A7544" t="s">
        <v>6256</v>
      </c>
      <c r="B7544" t="s">
        <v>6722</v>
      </c>
      <c r="C7544">
        <v>6</v>
      </c>
      <c r="D7544">
        <v>-272.702</v>
      </c>
      <c r="E7544" t="s">
        <v>6726</v>
      </c>
      <c r="F7544" t="s">
        <v>6736</v>
      </c>
      <c r="G7544" s="4">
        <v>3</v>
      </c>
      <c r="H7544" t="s">
        <v>140</v>
      </c>
    </row>
    <row r="7545" spans="1:8" x14ac:dyDescent="0.35">
      <c r="A7545" t="s">
        <v>6256</v>
      </c>
      <c r="B7545" t="s">
        <v>6722</v>
      </c>
      <c r="C7545">
        <v>6</v>
      </c>
      <c r="D7545">
        <v>-249.62099999999899</v>
      </c>
      <c r="E7545" t="s">
        <v>6723</v>
      </c>
      <c r="F7545" t="s">
        <v>6732</v>
      </c>
      <c r="G7545" s="4">
        <v>4</v>
      </c>
      <c r="H7545" t="s">
        <v>6872</v>
      </c>
    </row>
    <row r="7546" spans="1:8" x14ac:dyDescent="0.35">
      <c r="A7546" t="s">
        <v>6256</v>
      </c>
      <c r="B7546" t="s">
        <v>6722</v>
      </c>
      <c r="C7546">
        <v>6</v>
      </c>
      <c r="D7546">
        <v>-245.85499999999999</v>
      </c>
      <c r="E7546" t="s">
        <v>6723</v>
      </c>
      <c r="F7546" t="s">
        <v>6724</v>
      </c>
      <c r="G7546" s="4">
        <v>1</v>
      </c>
      <c r="H7546" t="s">
        <v>310</v>
      </c>
    </row>
    <row r="7547" spans="1:8" x14ac:dyDescent="0.35">
      <c r="A7547" t="s">
        <v>6256</v>
      </c>
      <c r="B7547" t="s">
        <v>6722</v>
      </c>
      <c r="C7547">
        <v>6</v>
      </c>
      <c r="D7547">
        <v>-244.58799999999999</v>
      </c>
      <c r="E7547" t="s">
        <v>6726</v>
      </c>
      <c r="F7547" t="s">
        <v>6727</v>
      </c>
      <c r="G7547" s="4">
        <v>1</v>
      </c>
      <c r="H7547" t="s">
        <v>6873</v>
      </c>
    </row>
    <row r="7548" spans="1:8" x14ac:dyDescent="0.35">
      <c r="A7548" t="s">
        <v>6256</v>
      </c>
      <c r="B7548" t="s">
        <v>6722</v>
      </c>
      <c r="C7548">
        <v>6</v>
      </c>
      <c r="D7548">
        <v>-241.03700000000001</v>
      </c>
      <c r="E7548" t="s">
        <v>6723</v>
      </c>
      <c r="F7548" t="s">
        <v>6732</v>
      </c>
      <c r="G7548" s="4">
        <v>4</v>
      </c>
      <c r="H7548" t="s">
        <v>6874</v>
      </c>
    </row>
    <row r="7549" spans="1:8" x14ac:dyDescent="0.35">
      <c r="A7549" t="s">
        <v>6256</v>
      </c>
      <c r="B7549" t="s">
        <v>6722</v>
      </c>
      <c r="C7549">
        <v>6</v>
      </c>
      <c r="D7549">
        <v>-232.625</v>
      </c>
      <c r="E7549" t="s">
        <v>6723</v>
      </c>
      <c r="F7549" t="s">
        <v>6732</v>
      </c>
      <c r="G7549" s="4">
        <v>4</v>
      </c>
      <c r="H7549" t="s">
        <v>6875</v>
      </c>
    </row>
    <row r="7550" spans="1:8" x14ac:dyDescent="0.35">
      <c r="A7550" t="s">
        <v>6256</v>
      </c>
      <c r="B7550" t="s">
        <v>6722</v>
      </c>
      <c r="C7550">
        <v>6</v>
      </c>
      <c r="D7550">
        <v>-230.01499999999999</v>
      </c>
      <c r="E7550" t="s">
        <v>6723</v>
      </c>
      <c r="F7550" t="s">
        <v>6724</v>
      </c>
      <c r="G7550" s="4">
        <v>1</v>
      </c>
      <c r="H7550" t="s">
        <v>6876</v>
      </c>
    </row>
    <row r="7551" spans="1:8" x14ac:dyDescent="0.35">
      <c r="A7551" t="s">
        <v>6256</v>
      </c>
      <c r="B7551" t="s">
        <v>6722</v>
      </c>
      <c r="C7551">
        <v>6</v>
      </c>
      <c r="D7551">
        <v>-227.977</v>
      </c>
      <c r="E7551" t="s">
        <v>6726</v>
      </c>
      <c r="F7551" t="s">
        <v>6736</v>
      </c>
      <c r="G7551" s="4">
        <v>3</v>
      </c>
      <c r="H7551" t="s">
        <v>6877</v>
      </c>
    </row>
    <row r="7552" spans="1:8" x14ac:dyDescent="0.35">
      <c r="A7552" t="s">
        <v>6256</v>
      </c>
      <c r="B7552" t="s">
        <v>6722</v>
      </c>
      <c r="C7552">
        <v>6</v>
      </c>
      <c r="D7552">
        <v>-224.32900000000001</v>
      </c>
      <c r="E7552" t="s">
        <v>6726</v>
      </c>
      <c r="F7552" t="s">
        <v>6736</v>
      </c>
      <c r="G7552" s="4">
        <v>3</v>
      </c>
      <c r="H7552" t="s">
        <v>140</v>
      </c>
    </row>
    <row r="7553" spans="1:8" x14ac:dyDescent="0.35">
      <c r="A7553" t="s">
        <v>6256</v>
      </c>
      <c r="B7553" t="s">
        <v>6722</v>
      </c>
      <c r="C7553">
        <v>6</v>
      </c>
      <c r="D7553">
        <v>-214.06099999999901</v>
      </c>
      <c r="E7553" t="s">
        <v>6723</v>
      </c>
      <c r="F7553" t="s">
        <v>6732</v>
      </c>
      <c r="G7553" s="4">
        <v>4</v>
      </c>
      <c r="H7553" t="s">
        <v>6878</v>
      </c>
    </row>
    <row r="7554" spans="1:8" x14ac:dyDescent="0.35">
      <c r="A7554" t="s">
        <v>6256</v>
      </c>
      <c r="B7554" t="s">
        <v>6722</v>
      </c>
      <c r="C7554">
        <v>6</v>
      </c>
      <c r="D7554">
        <v>-211.63399999999999</v>
      </c>
      <c r="E7554" t="s">
        <v>6726</v>
      </c>
      <c r="F7554" t="s">
        <v>6727</v>
      </c>
      <c r="G7554" s="4">
        <v>1</v>
      </c>
      <c r="H7554" t="s">
        <v>6879</v>
      </c>
    </row>
    <row r="7555" spans="1:8" x14ac:dyDescent="0.35">
      <c r="A7555" t="s">
        <v>6256</v>
      </c>
      <c r="B7555" t="s">
        <v>6722</v>
      </c>
      <c r="C7555">
        <v>6</v>
      </c>
      <c r="D7555">
        <v>-209.66</v>
      </c>
      <c r="E7555" t="s">
        <v>6726</v>
      </c>
      <c r="F7555" t="s">
        <v>6727</v>
      </c>
      <c r="G7555" s="4">
        <v>1</v>
      </c>
      <c r="H7555" t="s">
        <v>6880</v>
      </c>
    </row>
    <row r="7556" spans="1:8" x14ac:dyDescent="0.35">
      <c r="A7556" t="s">
        <v>6256</v>
      </c>
      <c r="B7556" t="s">
        <v>6722</v>
      </c>
      <c r="C7556">
        <v>6</v>
      </c>
      <c r="D7556">
        <v>-208.209</v>
      </c>
      <c r="E7556" t="s">
        <v>6726</v>
      </c>
      <c r="F7556" t="s">
        <v>6727</v>
      </c>
      <c r="G7556" s="4">
        <v>1</v>
      </c>
      <c r="H7556" t="s">
        <v>6881</v>
      </c>
    </row>
    <row r="7557" spans="1:8" x14ac:dyDescent="0.35">
      <c r="A7557" t="s">
        <v>6256</v>
      </c>
      <c r="B7557" t="s">
        <v>6722</v>
      </c>
      <c r="C7557">
        <v>6</v>
      </c>
      <c r="D7557">
        <v>-206.66499999999999</v>
      </c>
      <c r="E7557" t="s">
        <v>6726</v>
      </c>
      <c r="F7557" t="s">
        <v>6727</v>
      </c>
      <c r="G7557" s="4">
        <v>1</v>
      </c>
      <c r="H7557" t="s">
        <v>6880</v>
      </c>
    </row>
    <row r="7558" spans="1:8" x14ac:dyDescent="0.35">
      <c r="A7558" t="s">
        <v>6256</v>
      </c>
      <c r="B7558" t="s">
        <v>6722</v>
      </c>
      <c r="C7558">
        <v>6</v>
      </c>
      <c r="D7558">
        <v>-205.49199999999999</v>
      </c>
      <c r="E7558" t="s">
        <v>6726</v>
      </c>
      <c r="F7558" t="s">
        <v>6727</v>
      </c>
      <c r="G7558" s="4">
        <v>1</v>
      </c>
      <c r="H7558" t="s">
        <v>6881</v>
      </c>
    </row>
    <row r="7559" spans="1:8" x14ac:dyDescent="0.35">
      <c r="A7559" t="s">
        <v>6256</v>
      </c>
      <c r="B7559" t="s">
        <v>6722</v>
      </c>
      <c r="C7559">
        <v>6</v>
      </c>
      <c r="D7559">
        <v>-203.19299999999899</v>
      </c>
      <c r="E7559" t="s">
        <v>6726</v>
      </c>
      <c r="F7559" t="s">
        <v>6727</v>
      </c>
      <c r="G7559" s="4">
        <v>1</v>
      </c>
      <c r="H7559" t="s">
        <v>6882</v>
      </c>
    </row>
    <row r="7560" spans="1:8" x14ac:dyDescent="0.35">
      <c r="A7560" t="s">
        <v>6256</v>
      </c>
      <c r="B7560" t="s">
        <v>6722</v>
      </c>
      <c r="C7560">
        <v>6</v>
      </c>
      <c r="D7560">
        <v>-201.01900000000001</v>
      </c>
      <c r="E7560" t="s">
        <v>6726</v>
      </c>
      <c r="F7560" t="s">
        <v>6727</v>
      </c>
      <c r="G7560" s="4">
        <v>1</v>
      </c>
      <c r="H7560" t="s">
        <v>6882</v>
      </c>
    </row>
    <row r="7561" spans="1:8" x14ac:dyDescent="0.35">
      <c r="A7561" t="s">
        <v>6256</v>
      </c>
      <c r="B7561" t="s">
        <v>6722</v>
      </c>
      <c r="C7561">
        <v>6</v>
      </c>
      <c r="D7561">
        <v>-200.80500000000001</v>
      </c>
      <c r="E7561" t="s">
        <v>6726</v>
      </c>
      <c r="F7561" t="s">
        <v>6736</v>
      </c>
      <c r="G7561" s="4">
        <v>3</v>
      </c>
      <c r="H7561" t="s">
        <v>6883</v>
      </c>
    </row>
    <row r="7562" spans="1:8" x14ac:dyDescent="0.35">
      <c r="A7562" t="s">
        <v>6256</v>
      </c>
      <c r="B7562" t="s">
        <v>6722</v>
      </c>
      <c r="C7562">
        <v>6</v>
      </c>
      <c r="D7562">
        <v>-197.46299999999999</v>
      </c>
      <c r="E7562" t="s">
        <v>6723</v>
      </c>
      <c r="F7562" t="s">
        <v>6724</v>
      </c>
      <c r="G7562" s="4">
        <v>1</v>
      </c>
      <c r="H7562" t="s">
        <v>6884</v>
      </c>
    </row>
    <row r="7563" spans="1:8" x14ac:dyDescent="0.35">
      <c r="A7563" t="s">
        <v>6256</v>
      </c>
      <c r="B7563" t="s">
        <v>6722</v>
      </c>
      <c r="C7563">
        <v>6</v>
      </c>
      <c r="D7563">
        <v>-196.35900000000001</v>
      </c>
      <c r="E7563" t="s">
        <v>6723</v>
      </c>
      <c r="F7563" t="s">
        <v>6732</v>
      </c>
      <c r="G7563" s="4">
        <v>4</v>
      </c>
      <c r="H7563" t="s">
        <v>6885</v>
      </c>
    </row>
    <row r="7564" spans="1:8" x14ac:dyDescent="0.35">
      <c r="A7564" t="s">
        <v>6256</v>
      </c>
      <c r="B7564" t="s">
        <v>6722</v>
      </c>
      <c r="C7564">
        <v>6</v>
      </c>
      <c r="D7564">
        <v>-183.88800000000001</v>
      </c>
      <c r="E7564" t="s">
        <v>6726</v>
      </c>
      <c r="F7564" t="s">
        <v>6727</v>
      </c>
      <c r="G7564" s="4">
        <v>1</v>
      </c>
      <c r="H7564" t="s">
        <v>6886</v>
      </c>
    </row>
    <row r="7565" spans="1:8" x14ac:dyDescent="0.35">
      <c r="A7565" t="s">
        <v>6256</v>
      </c>
      <c r="B7565" t="s">
        <v>6722</v>
      </c>
      <c r="C7565">
        <v>6</v>
      </c>
      <c r="D7565">
        <v>-179.90700000000001</v>
      </c>
      <c r="E7565" t="s">
        <v>6723</v>
      </c>
      <c r="F7565" t="s">
        <v>6732</v>
      </c>
      <c r="G7565" s="4">
        <v>4</v>
      </c>
      <c r="H7565" t="s">
        <v>6887</v>
      </c>
    </row>
    <row r="7566" spans="1:8" x14ac:dyDescent="0.35">
      <c r="A7566" t="s">
        <v>6256</v>
      </c>
      <c r="B7566" t="s">
        <v>6722</v>
      </c>
      <c r="C7566">
        <v>6</v>
      </c>
      <c r="D7566">
        <v>-175.857</v>
      </c>
      <c r="E7566" t="s">
        <v>6726</v>
      </c>
      <c r="F7566" t="s">
        <v>6727</v>
      </c>
      <c r="G7566" s="4">
        <v>1</v>
      </c>
      <c r="H7566" t="s">
        <v>6888</v>
      </c>
    </row>
    <row r="7567" spans="1:8" x14ac:dyDescent="0.35">
      <c r="A7567" t="s">
        <v>6256</v>
      </c>
      <c r="B7567" t="s">
        <v>6722</v>
      </c>
      <c r="C7567">
        <v>6</v>
      </c>
      <c r="D7567">
        <v>-173.417</v>
      </c>
      <c r="E7567" t="s">
        <v>6723</v>
      </c>
      <c r="F7567" t="s">
        <v>6781</v>
      </c>
      <c r="G7567" s="4">
        <v>3</v>
      </c>
      <c r="H7567" t="s">
        <v>6889</v>
      </c>
    </row>
    <row r="7568" spans="1:8" x14ac:dyDescent="0.35">
      <c r="A7568" t="s">
        <v>6256</v>
      </c>
      <c r="B7568" t="s">
        <v>6722</v>
      </c>
      <c r="C7568">
        <v>6</v>
      </c>
      <c r="D7568">
        <v>-166.429</v>
      </c>
      <c r="E7568" t="s">
        <v>6723</v>
      </c>
      <c r="F7568" t="s">
        <v>6732</v>
      </c>
      <c r="G7568" s="4">
        <v>4</v>
      </c>
      <c r="H7568" t="s">
        <v>6890</v>
      </c>
    </row>
    <row r="7569" spans="1:8" x14ac:dyDescent="0.35">
      <c r="A7569" t="s">
        <v>6256</v>
      </c>
      <c r="B7569" t="s">
        <v>6722</v>
      </c>
      <c r="C7569">
        <v>6</v>
      </c>
      <c r="D7569">
        <v>-164.80699999999999</v>
      </c>
      <c r="E7569" t="s">
        <v>6723</v>
      </c>
      <c r="F7569" t="s">
        <v>6724</v>
      </c>
      <c r="G7569" s="4">
        <v>1</v>
      </c>
      <c r="H7569" t="s">
        <v>2958</v>
      </c>
    </row>
    <row r="7570" spans="1:8" x14ac:dyDescent="0.35">
      <c r="A7570" t="s">
        <v>6256</v>
      </c>
      <c r="B7570" t="s">
        <v>6722</v>
      </c>
      <c r="C7570">
        <v>6</v>
      </c>
      <c r="D7570">
        <v>-159.48699999999999</v>
      </c>
      <c r="E7570" t="s">
        <v>6723</v>
      </c>
      <c r="F7570" t="s">
        <v>6732</v>
      </c>
      <c r="G7570" s="4">
        <v>4</v>
      </c>
      <c r="H7570" t="s">
        <v>6891</v>
      </c>
    </row>
    <row r="7571" spans="1:8" x14ac:dyDescent="0.35">
      <c r="A7571" t="s">
        <v>6256</v>
      </c>
      <c r="B7571" t="s">
        <v>6722</v>
      </c>
      <c r="C7571">
        <v>6</v>
      </c>
      <c r="D7571">
        <v>-149.96700000000001</v>
      </c>
      <c r="E7571" t="s">
        <v>6726</v>
      </c>
      <c r="F7571" t="s">
        <v>6727</v>
      </c>
      <c r="G7571" s="4">
        <v>1</v>
      </c>
      <c r="H7571" t="s">
        <v>6892</v>
      </c>
    </row>
    <row r="7572" spans="1:8" x14ac:dyDescent="0.35">
      <c r="A7572" t="s">
        <v>6256</v>
      </c>
      <c r="B7572" t="s">
        <v>6722</v>
      </c>
      <c r="C7572">
        <v>6</v>
      </c>
      <c r="D7572">
        <v>-147.011</v>
      </c>
      <c r="E7572" t="s">
        <v>6723</v>
      </c>
      <c r="F7572" t="s">
        <v>6781</v>
      </c>
      <c r="G7572" s="4">
        <v>3</v>
      </c>
      <c r="H7572" t="s">
        <v>6893</v>
      </c>
    </row>
    <row r="7573" spans="1:8" x14ac:dyDescent="0.35">
      <c r="A7573" t="s">
        <v>6256</v>
      </c>
      <c r="B7573" t="s">
        <v>6722</v>
      </c>
      <c r="C7573">
        <v>6</v>
      </c>
      <c r="D7573">
        <v>-133.208</v>
      </c>
      <c r="E7573" t="s">
        <v>6726</v>
      </c>
      <c r="F7573" t="s">
        <v>6734</v>
      </c>
      <c r="G7573" s="4">
        <v>2</v>
      </c>
      <c r="H7573" t="s">
        <v>6894</v>
      </c>
    </row>
    <row r="7574" spans="1:8" x14ac:dyDescent="0.35">
      <c r="A7574" t="s">
        <v>6256</v>
      </c>
      <c r="B7574" t="s">
        <v>6722</v>
      </c>
      <c r="C7574">
        <v>6</v>
      </c>
      <c r="D7574">
        <v>-132.13399999999999</v>
      </c>
      <c r="E7574" t="s">
        <v>6723</v>
      </c>
      <c r="F7574" t="s">
        <v>6724</v>
      </c>
      <c r="G7574" s="4">
        <v>1</v>
      </c>
      <c r="H7574" t="s">
        <v>6895</v>
      </c>
    </row>
    <row r="7575" spans="1:8" x14ac:dyDescent="0.35">
      <c r="A7575" t="s">
        <v>6256</v>
      </c>
      <c r="B7575" t="s">
        <v>6722</v>
      </c>
      <c r="C7575">
        <v>6</v>
      </c>
      <c r="D7575">
        <v>-127.494</v>
      </c>
      <c r="E7575" t="s">
        <v>6726</v>
      </c>
      <c r="F7575" t="s">
        <v>6727</v>
      </c>
      <c r="G7575" s="4">
        <v>1</v>
      </c>
      <c r="H7575" t="s">
        <v>6896</v>
      </c>
    </row>
    <row r="7576" spans="1:8" x14ac:dyDescent="0.35">
      <c r="A7576" t="s">
        <v>6256</v>
      </c>
      <c r="B7576" t="s">
        <v>6722</v>
      </c>
      <c r="C7576">
        <v>6</v>
      </c>
      <c r="D7576">
        <v>-122.732999999999</v>
      </c>
      <c r="E7576" t="s">
        <v>6723</v>
      </c>
      <c r="F7576" t="s">
        <v>6732</v>
      </c>
      <c r="G7576" s="4">
        <v>4</v>
      </c>
      <c r="H7576" t="s">
        <v>6897</v>
      </c>
    </row>
    <row r="7577" spans="1:8" x14ac:dyDescent="0.35">
      <c r="A7577" t="s">
        <v>6256</v>
      </c>
      <c r="B7577" t="s">
        <v>6722</v>
      </c>
      <c r="C7577">
        <v>6</v>
      </c>
      <c r="D7577">
        <v>-118.336</v>
      </c>
      <c r="E7577" t="s">
        <v>6726</v>
      </c>
      <c r="F7577" t="s">
        <v>6736</v>
      </c>
      <c r="G7577" s="4">
        <v>3</v>
      </c>
      <c r="H7577" t="s">
        <v>6898</v>
      </c>
    </row>
    <row r="7578" spans="1:8" x14ac:dyDescent="0.35">
      <c r="A7578" t="s">
        <v>6256</v>
      </c>
      <c r="B7578" t="s">
        <v>6722</v>
      </c>
      <c r="C7578">
        <v>6</v>
      </c>
      <c r="D7578">
        <v>-106.652999999999</v>
      </c>
      <c r="E7578" t="s">
        <v>6723</v>
      </c>
      <c r="F7578" t="s">
        <v>6732</v>
      </c>
      <c r="G7578" s="4">
        <v>4</v>
      </c>
      <c r="H7578" t="s">
        <v>6899</v>
      </c>
    </row>
    <row r="7579" spans="1:8" x14ac:dyDescent="0.35">
      <c r="A7579" t="s">
        <v>6256</v>
      </c>
      <c r="B7579" t="s">
        <v>6722</v>
      </c>
      <c r="C7579">
        <v>6</v>
      </c>
      <c r="D7579">
        <v>-100.631</v>
      </c>
      <c r="E7579" t="s">
        <v>6723</v>
      </c>
      <c r="F7579" t="s">
        <v>6724</v>
      </c>
      <c r="G7579" s="4">
        <v>1</v>
      </c>
      <c r="H7579" t="s">
        <v>6900</v>
      </c>
    </row>
    <row r="7580" spans="1:8" x14ac:dyDescent="0.35">
      <c r="A7580" t="s">
        <v>6256</v>
      </c>
      <c r="B7580" t="s">
        <v>6722</v>
      </c>
      <c r="C7580">
        <v>6</v>
      </c>
      <c r="D7580">
        <v>-100.121</v>
      </c>
      <c r="E7580" t="s">
        <v>6726</v>
      </c>
      <c r="F7580" t="s">
        <v>6727</v>
      </c>
      <c r="G7580" s="4">
        <v>1</v>
      </c>
      <c r="H7580" t="s">
        <v>6901</v>
      </c>
    </row>
    <row r="7581" spans="1:8" x14ac:dyDescent="0.35">
      <c r="A7581" t="s">
        <v>6256</v>
      </c>
      <c r="B7581" t="s">
        <v>6722</v>
      </c>
      <c r="C7581">
        <v>6</v>
      </c>
      <c r="D7581">
        <v>-90.471000000000004</v>
      </c>
      <c r="E7581" t="s">
        <v>6723</v>
      </c>
      <c r="F7581" t="s">
        <v>6724</v>
      </c>
      <c r="G7581" s="4">
        <v>1</v>
      </c>
      <c r="H7581" t="s">
        <v>6902</v>
      </c>
    </row>
    <row r="7582" spans="1:8" x14ac:dyDescent="0.35">
      <c r="A7582" t="s">
        <v>6256</v>
      </c>
      <c r="B7582" t="s">
        <v>6722</v>
      </c>
      <c r="C7582">
        <v>6</v>
      </c>
      <c r="D7582">
        <v>-87.781000000000006</v>
      </c>
      <c r="E7582" t="s">
        <v>6723</v>
      </c>
      <c r="F7582" t="s">
        <v>6732</v>
      </c>
      <c r="G7582" s="4">
        <v>4</v>
      </c>
      <c r="H7582" t="b">
        <v>1</v>
      </c>
    </row>
    <row r="7583" spans="1:8" x14ac:dyDescent="0.35">
      <c r="A7583" t="s">
        <v>6256</v>
      </c>
      <c r="B7583" t="s">
        <v>6722</v>
      </c>
      <c r="C7583">
        <v>6</v>
      </c>
      <c r="D7583">
        <v>-85.512999999999906</v>
      </c>
      <c r="E7583" t="s">
        <v>6726</v>
      </c>
      <c r="F7583" t="s">
        <v>6727</v>
      </c>
      <c r="G7583" s="4">
        <v>1</v>
      </c>
      <c r="H7583" t="s">
        <v>6903</v>
      </c>
    </row>
    <row r="7584" spans="1:8" x14ac:dyDescent="0.35">
      <c r="A7584" t="s">
        <v>6256</v>
      </c>
      <c r="B7584" t="s">
        <v>6722</v>
      </c>
      <c r="C7584">
        <v>6</v>
      </c>
      <c r="D7584">
        <v>-76.358000000000004</v>
      </c>
      <c r="E7584" t="s">
        <v>6723</v>
      </c>
      <c r="F7584" t="s">
        <v>6729</v>
      </c>
      <c r="G7584" s="4">
        <v>2</v>
      </c>
      <c r="H7584" t="s">
        <v>3421</v>
      </c>
    </row>
    <row r="7585" spans="1:8" x14ac:dyDescent="0.35">
      <c r="A7585" t="s">
        <v>6256</v>
      </c>
      <c r="B7585" t="s">
        <v>6722</v>
      </c>
      <c r="C7585">
        <v>6</v>
      </c>
      <c r="D7585">
        <v>-73.197000000000003</v>
      </c>
      <c r="E7585" t="s">
        <v>6723</v>
      </c>
      <c r="F7585" t="s">
        <v>6732</v>
      </c>
      <c r="G7585" s="4">
        <v>4</v>
      </c>
      <c r="H7585" t="s">
        <v>411</v>
      </c>
    </row>
    <row r="7586" spans="1:8" x14ac:dyDescent="0.35">
      <c r="A7586" t="s">
        <v>6256</v>
      </c>
      <c r="B7586" t="s">
        <v>6722</v>
      </c>
      <c r="C7586">
        <v>6</v>
      </c>
      <c r="D7586">
        <v>-72.745000000000005</v>
      </c>
      <c r="E7586" t="s">
        <v>6726</v>
      </c>
      <c r="F7586" t="s">
        <v>6727</v>
      </c>
      <c r="G7586" s="4">
        <v>1</v>
      </c>
      <c r="H7586" t="s">
        <v>6904</v>
      </c>
    </row>
    <row r="7587" spans="1:8" x14ac:dyDescent="0.35">
      <c r="A7587" t="s">
        <v>6256</v>
      </c>
      <c r="B7587" t="s">
        <v>6722</v>
      </c>
      <c r="C7587">
        <v>6</v>
      </c>
      <c r="D7587">
        <v>-68.501999999999995</v>
      </c>
      <c r="E7587" t="s">
        <v>6726</v>
      </c>
      <c r="F7587" t="s">
        <v>6736</v>
      </c>
      <c r="G7587" s="4">
        <v>3</v>
      </c>
      <c r="H7587" t="s">
        <v>6905</v>
      </c>
    </row>
    <row r="7588" spans="1:8" x14ac:dyDescent="0.35">
      <c r="A7588" t="s">
        <v>6256</v>
      </c>
      <c r="B7588" t="s">
        <v>6722</v>
      </c>
      <c r="C7588">
        <v>6</v>
      </c>
      <c r="D7588">
        <v>-65.272999999999996</v>
      </c>
      <c r="E7588" t="s">
        <v>6723</v>
      </c>
      <c r="F7588" t="s">
        <v>6729</v>
      </c>
      <c r="G7588" s="4">
        <v>2</v>
      </c>
      <c r="H7588" t="s">
        <v>6906</v>
      </c>
    </row>
    <row r="7589" spans="1:8" x14ac:dyDescent="0.35">
      <c r="A7589" t="s">
        <v>6256</v>
      </c>
      <c r="B7589" t="s">
        <v>6722</v>
      </c>
      <c r="C7589">
        <v>6</v>
      </c>
      <c r="D7589">
        <v>-63.808999999999997</v>
      </c>
      <c r="E7589" t="s">
        <v>6726</v>
      </c>
      <c r="F7589" t="s">
        <v>6727</v>
      </c>
      <c r="G7589" s="4">
        <v>1</v>
      </c>
      <c r="H7589" t="s">
        <v>6907</v>
      </c>
    </row>
    <row r="7590" spans="1:8" x14ac:dyDescent="0.35">
      <c r="A7590" t="s">
        <v>6256</v>
      </c>
      <c r="B7590" t="s">
        <v>6722</v>
      </c>
      <c r="C7590">
        <v>6</v>
      </c>
      <c r="D7590">
        <v>-63.446999999999903</v>
      </c>
      <c r="E7590" t="s">
        <v>6723</v>
      </c>
      <c r="F7590" t="s">
        <v>6724</v>
      </c>
      <c r="G7590" s="4">
        <v>1</v>
      </c>
      <c r="H7590" t="s">
        <v>6908</v>
      </c>
    </row>
    <row r="7591" spans="1:8" x14ac:dyDescent="0.35">
      <c r="A7591" t="s">
        <v>6256</v>
      </c>
      <c r="B7591" t="s">
        <v>6722</v>
      </c>
      <c r="C7591">
        <v>6</v>
      </c>
      <c r="D7591">
        <v>-57.875</v>
      </c>
      <c r="E7591" t="s">
        <v>6726</v>
      </c>
      <c r="F7591" t="s">
        <v>6727</v>
      </c>
      <c r="G7591" s="4">
        <v>1</v>
      </c>
      <c r="H7591" t="s">
        <v>6909</v>
      </c>
    </row>
    <row r="7592" spans="1:8" x14ac:dyDescent="0.35">
      <c r="A7592" t="s">
        <v>6256</v>
      </c>
      <c r="B7592" t="s">
        <v>6722</v>
      </c>
      <c r="C7592">
        <v>6</v>
      </c>
      <c r="D7592">
        <v>-57.74</v>
      </c>
      <c r="E7592" t="s">
        <v>6726</v>
      </c>
      <c r="F7592" t="s">
        <v>6734</v>
      </c>
      <c r="G7592" s="4">
        <v>2</v>
      </c>
      <c r="H7592" t="s">
        <v>6910</v>
      </c>
    </row>
    <row r="7593" spans="1:8" x14ac:dyDescent="0.35">
      <c r="A7593" t="s">
        <v>6256</v>
      </c>
      <c r="B7593" t="s">
        <v>6722</v>
      </c>
      <c r="C7593">
        <v>6</v>
      </c>
      <c r="D7593">
        <v>-49.361999999999902</v>
      </c>
      <c r="E7593" t="s">
        <v>6723</v>
      </c>
      <c r="F7593" t="s">
        <v>6732</v>
      </c>
      <c r="G7593" s="4">
        <v>4</v>
      </c>
      <c r="H7593" t="s">
        <v>6911</v>
      </c>
    </row>
    <row r="7594" spans="1:8" x14ac:dyDescent="0.35">
      <c r="A7594" t="s">
        <v>6256</v>
      </c>
      <c r="B7594" t="s">
        <v>6722</v>
      </c>
      <c r="C7594">
        <v>6</v>
      </c>
      <c r="D7594">
        <v>-45.39</v>
      </c>
      <c r="E7594" t="s">
        <v>6726</v>
      </c>
      <c r="F7594" t="s">
        <v>6736</v>
      </c>
      <c r="G7594" s="4">
        <v>3</v>
      </c>
      <c r="H7594" t="s">
        <v>6912</v>
      </c>
    </row>
    <row r="7595" spans="1:8" x14ac:dyDescent="0.35">
      <c r="A7595" t="s">
        <v>6256</v>
      </c>
      <c r="B7595" t="s">
        <v>6722</v>
      </c>
      <c r="C7595">
        <v>6</v>
      </c>
      <c r="D7595">
        <v>-42.236999999999902</v>
      </c>
      <c r="E7595" t="s">
        <v>6723</v>
      </c>
      <c r="F7595" t="s">
        <v>6724</v>
      </c>
      <c r="G7595" s="4">
        <v>1</v>
      </c>
      <c r="H7595" t="s">
        <v>415</v>
      </c>
    </row>
    <row r="7596" spans="1:8" x14ac:dyDescent="0.35">
      <c r="A7596" t="s">
        <v>6256</v>
      </c>
      <c r="B7596" t="s">
        <v>6722</v>
      </c>
      <c r="C7596">
        <v>6</v>
      </c>
      <c r="D7596">
        <v>-40.155000000000001</v>
      </c>
      <c r="E7596" t="s">
        <v>6726</v>
      </c>
      <c r="F7596" t="s">
        <v>6734</v>
      </c>
      <c r="G7596" s="4">
        <v>2</v>
      </c>
      <c r="H7596" t="s">
        <v>140</v>
      </c>
    </row>
    <row r="7597" spans="1:8" x14ac:dyDescent="0.35">
      <c r="A7597" t="s">
        <v>6256</v>
      </c>
      <c r="B7597" t="s">
        <v>6722</v>
      </c>
      <c r="C7597">
        <v>6</v>
      </c>
      <c r="D7597">
        <v>-39.609000000000002</v>
      </c>
      <c r="E7597" t="s">
        <v>6726</v>
      </c>
      <c r="F7597" t="s">
        <v>6727</v>
      </c>
      <c r="G7597" s="4">
        <v>1</v>
      </c>
      <c r="H7597" t="s">
        <v>6913</v>
      </c>
    </row>
    <row r="7598" spans="1:8" x14ac:dyDescent="0.35">
      <c r="A7598" t="s">
        <v>6256</v>
      </c>
      <c r="B7598" t="s">
        <v>6722</v>
      </c>
      <c r="C7598">
        <v>6</v>
      </c>
      <c r="D7598">
        <v>-39.332999999999998</v>
      </c>
      <c r="E7598" t="s">
        <v>6723</v>
      </c>
      <c r="F7598" t="s">
        <v>6732</v>
      </c>
      <c r="G7598" s="4">
        <v>4</v>
      </c>
      <c r="H7598" t="s">
        <v>6914</v>
      </c>
    </row>
    <row r="7599" spans="1:8" x14ac:dyDescent="0.35">
      <c r="A7599" t="s">
        <v>6256</v>
      </c>
      <c r="B7599" t="s">
        <v>6722</v>
      </c>
      <c r="C7599">
        <v>6</v>
      </c>
      <c r="D7599">
        <v>-35.683999999999997</v>
      </c>
      <c r="E7599" t="s">
        <v>6726</v>
      </c>
      <c r="F7599" t="s">
        <v>6734</v>
      </c>
      <c r="G7599" s="4">
        <v>2</v>
      </c>
      <c r="H7599" t="s">
        <v>6915</v>
      </c>
    </row>
    <row r="7600" spans="1:8" x14ac:dyDescent="0.35">
      <c r="A7600" t="s">
        <v>6256</v>
      </c>
      <c r="B7600" t="s">
        <v>6722</v>
      </c>
      <c r="C7600">
        <v>6</v>
      </c>
      <c r="D7600">
        <v>-33.201000000000001</v>
      </c>
      <c r="E7600" t="s">
        <v>6726</v>
      </c>
      <c r="F7600" t="s">
        <v>6727</v>
      </c>
      <c r="G7600" s="4">
        <v>1</v>
      </c>
      <c r="H7600" t="s">
        <v>6916</v>
      </c>
    </row>
    <row r="7601" spans="1:8" x14ac:dyDescent="0.35">
      <c r="A7601" t="s">
        <v>6256</v>
      </c>
      <c r="B7601" t="s">
        <v>6722</v>
      </c>
      <c r="C7601">
        <v>6</v>
      </c>
      <c r="D7601">
        <v>-31.37</v>
      </c>
      <c r="E7601" t="s">
        <v>6723</v>
      </c>
      <c r="F7601" t="s">
        <v>6729</v>
      </c>
      <c r="G7601" s="4">
        <v>2</v>
      </c>
      <c r="H7601" t="s">
        <v>6917</v>
      </c>
    </row>
    <row r="7602" spans="1:8" x14ac:dyDescent="0.35">
      <c r="A7602" t="s">
        <v>6256</v>
      </c>
      <c r="B7602" t="s">
        <v>6722</v>
      </c>
      <c r="C7602">
        <v>6</v>
      </c>
      <c r="D7602">
        <v>-24.910999999999898</v>
      </c>
      <c r="E7602" t="s">
        <v>6726</v>
      </c>
      <c r="F7602" t="s">
        <v>6727</v>
      </c>
      <c r="G7602" s="4">
        <v>1</v>
      </c>
      <c r="H7602" t="s">
        <v>6918</v>
      </c>
    </row>
    <row r="7603" spans="1:8" x14ac:dyDescent="0.35">
      <c r="A7603" t="s">
        <v>6256</v>
      </c>
      <c r="B7603" t="s">
        <v>6722</v>
      </c>
      <c r="C7603">
        <v>6</v>
      </c>
      <c r="D7603">
        <v>-23.689</v>
      </c>
      <c r="E7603" t="s">
        <v>6723</v>
      </c>
      <c r="F7603" t="s">
        <v>6729</v>
      </c>
      <c r="G7603" s="4">
        <v>2</v>
      </c>
      <c r="H7603" t="s">
        <v>6919</v>
      </c>
    </row>
    <row r="7604" spans="1:8" x14ac:dyDescent="0.35">
      <c r="A7604" t="s">
        <v>6256</v>
      </c>
      <c r="B7604" t="s">
        <v>6722</v>
      </c>
      <c r="C7604">
        <v>6</v>
      </c>
      <c r="D7604">
        <v>-19.248000000000001</v>
      </c>
      <c r="E7604" t="s">
        <v>6723</v>
      </c>
      <c r="F7604" t="s">
        <v>6732</v>
      </c>
      <c r="G7604" s="4">
        <v>4</v>
      </c>
      <c r="H7604" t="s">
        <v>6920</v>
      </c>
    </row>
    <row r="7605" spans="1:8" x14ac:dyDescent="0.35">
      <c r="A7605" t="s">
        <v>6256</v>
      </c>
      <c r="B7605" t="s">
        <v>6722</v>
      </c>
      <c r="C7605">
        <v>6</v>
      </c>
      <c r="D7605">
        <v>-19.04</v>
      </c>
      <c r="E7605" t="s">
        <v>6726</v>
      </c>
      <c r="F7605" t="s">
        <v>6734</v>
      </c>
      <c r="G7605" s="4">
        <v>2</v>
      </c>
      <c r="H7605" t="s">
        <v>614</v>
      </c>
    </row>
    <row r="7606" spans="1:8" x14ac:dyDescent="0.35">
      <c r="A7606" t="s">
        <v>6256</v>
      </c>
      <c r="B7606" t="s">
        <v>6722</v>
      </c>
      <c r="C7606">
        <v>6</v>
      </c>
      <c r="D7606">
        <v>5.88</v>
      </c>
      <c r="E7606" t="s">
        <v>6723</v>
      </c>
      <c r="F7606" t="s">
        <v>6729</v>
      </c>
      <c r="G7606" s="4">
        <v>2</v>
      </c>
      <c r="H7606" s="1">
        <v>0.2951388888888889</v>
      </c>
    </row>
    <row r="7607" spans="1:8" x14ac:dyDescent="0.35">
      <c r="A7607" t="s">
        <v>6256</v>
      </c>
      <c r="B7607" t="s">
        <v>6722</v>
      </c>
      <c r="C7607">
        <v>6</v>
      </c>
      <c r="D7607">
        <v>65.673000000000002</v>
      </c>
      <c r="E7607" t="s">
        <v>6723</v>
      </c>
      <c r="F7607" t="s">
        <v>6724</v>
      </c>
      <c r="G7607" s="4">
        <v>1</v>
      </c>
      <c r="H7607" t="s">
        <v>6921</v>
      </c>
    </row>
    <row r="7608" spans="1:8" x14ac:dyDescent="0.35">
      <c r="A7608" t="s">
        <v>6256</v>
      </c>
      <c r="B7608" t="s">
        <v>6722</v>
      </c>
      <c r="C7608">
        <v>6</v>
      </c>
      <c r="D7608">
        <v>74.087000000000003</v>
      </c>
      <c r="E7608" t="s">
        <v>6726</v>
      </c>
      <c r="F7608" t="s">
        <v>6727</v>
      </c>
      <c r="G7608" s="4">
        <v>1</v>
      </c>
      <c r="H7608" t="s">
        <v>6922</v>
      </c>
    </row>
    <row r="7609" spans="1:8" x14ac:dyDescent="0.35">
      <c r="A7609" t="s">
        <v>6256</v>
      </c>
      <c r="B7609" t="s">
        <v>6722</v>
      </c>
      <c r="C7609">
        <v>6</v>
      </c>
      <c r="D7609">
        <v>86.486999999999995</v>
      </c>
      <c r="E7609" t="s">
        <v>6726</v>
      </c>
      <c r="F7609" t="s">
        <v>6727</v>
      </c>
      <c r="G7609" s="4">
        <v>1</v>
      </c>
      <c r="H7609" t="s">
        <v>6923</v>
      </c>
    </row>
    <row r="7610" spans="1:8" x14ac:dyDescent="0.35">
      <c r="A7610" t="s">
        <v>6256</v>
      </c>
      <c r="B7610" t="s">
        <v>6924</v>
      </c>
      <c r="C7610">
        <v>4</v>
      </c>
      <c r="D7610">
        <v>-412.48399999999998</v>
      </c>
      <c r="E7610" t="s">
        <v>6925</v>
      </c>
      <c r="F7610" t="s">
        <v>6926</v>
      </c>
      <c r="G7610" s="4">
        <v>3</v>
      </c>
      <c r="H7610" t="s">
        <v>2031</v>
      </c>
    </row>
    <row r="7611" spans="1:8" x14ac:dyDescent="0.35">
      <c r="A7611" t="s">
        <v>6256</v>
      </c>
      <c r="B7611" t="s">
        <v>6924</v>
      </c>
      <c r="C7611">
        <v>4</v>
      </c>
      <c r="D7611">
        <v>-398.81199999999899</v>
      </c>
      <c r="E7611" t="s">
        <v>6927</v>
      </c>
      <c r="F7611" t="s">
        <v>6928</v>
      </c>
      <c r="G7611" s="4">
        <v>2</v>
      </c>
      <c r="H7611" t="s">
        <v>6929</v>
      </c>
    </row>
    <row r="7612" spans="1:8" x14ac:dyDescent="0.35">
      <c r="A7612" t="s">
        <v>6256</v>
      </c>
      <c r="B7612" t="s">
        <v>6924</v>
      </c>
      <c r="C7612">
        <v>4</v>
      </c>
      <c r="D7612">
        <v>-395.07</v>
      </c>
      <c r="E7612" t="s">
        <v>6925</v>
      </c>
      <c r="F7612" t="s">
        <v>6926</v>
      </c>
      <c r="G7612" s="4">
        <v>3</v>
      </c>
      <c r="H7612" t="s">
        <v>6930</v>
      </c>
    </row>
    <row r="7613" spans="1:8" x14ac:dyDescent="0.35">
      <c r="A7613" t="s">
        <v>6256</v>
      </c>
      <c r="B7613" t="s">
        <v>6924</v>
      </c>
      <c r="C7613">
        <v>4</v>
      </c>
      <c r="D7613">
        <v>-394.315</v>
      </c>
      <c r="E7613" t="s">
        <v>6925</v>
      </c>
      <c r="F7613" t="s">
        <v>6931</v>
      </c>
      <c r="G7613" s="4">
        <v>4</v>
      </c>
      <c r="H7613" t="s">
        <v>6932</v>
      </c>
    </row>
    <row r="7614" spans="1:8" x14ac:dyDescent="0.35">
      <c r="A7614" t="s">
        <v>6256</v>
      </c>
      <c r="B7614" t="s">
        <v>6924</v>
      </c>
      <c r="C7614">
        <v>4</v>
      </c>
      <c r="D7614">
        <v>-378.51499999999999</v>
      </c>
      <c r="E7614" t="s">
        <v>6925</v>
      </c>
      <c r="F7614" t="s">
        <v>6926</v>
      </c>
      <c r="G7614" s="4">
        <v>3</v>
      </c>
      <c r="H7614" t="s">
        <v>999</v>
      </c>
    </row>
    <row r="7615" spans="1:8" x14ac:dyDescent="0.35">
      <c r="A7615" t="s">
        <v>6256</v>
      </c>
      <c r="B7615" t="s">
        <v>6924</v>
      </c>
      <c r="C7615">
        <v>4</v>
      </c>
      <c r="D7615">
        <v>-368</v>
      </c>
      <c r="E7615" t="s">
        <v>6927</v>
      </c>
      <c r="F7615" t="s">
        <v>6928</v>
      </c>
      <c r="G7615" s="4">
        <v>2</v>
      </c>
      <c r="H7615" t="s">
        <v>6933</v>
      </c>
    </row>
    <row r="7616" spans="1:8" x14ac:dyDescent="0.35">
      <c r="A7616" t="s">
        <v>6256</v>
      </c>
      <c r="B7616" t="s">
        <v>6924</v>
      </c>
      <c r="C7616">
        <v>4</v>
      </c>
      <c r="D7616">
        <v>-362.65800000000002</v>
      </c>
      <c r="E7616" t="s">
        <v>6925</v>
      </c>
      <c r="F7616" t="s">
        <v>6931</v>
      </c>
      <c r="G7616" s="4">
        <v>4</v>
      </c>
      <c r="H7616" t="s">
        <v>6934</v>
      </c>
    </row>
    <row r="7617" spans="1:8" x14ac:dyDescent="0.35">
      <c r="A7617" t="s">
        <v>6256</v>
      </c>
      <c r="B7617" t="s">
        <v>6924</v>
      </c>
      <c r="C7617">
        <v>4</v>
      </c>
      <c r="D7617">
        <v>-354.79599999999999</v>
      </c>
      <c r="E7617" t="s">
        <v>6927</v>
      </c>
      <c r="F7617" t="s">
        <v>6935</v>
      </c>
      <c r="G7617" s="4">
        <v>1</v>
      </c>
      <c r="H7617" t="s">
        <v>6936</v>
      </c>
    </row>
    <row r="7618" spans="1:8" x14ac:dyDescent="0.35">
      <c r="A7618" t="s">
        <v>6256</v>
      </c>
      <c r="B7618" t="s">
        <v>6924</v>
      </c>
      <c r="C7618">
        <v>4</v>
      </c>
      <c r="D7618">
        <v>-351.54599999999999</v>
      </c>
      <c r="E7618" t="s">
        <v>6925</v>
      </c>
      <c r="F7618" t="s">
        <v>6926</v>
      </c>
      <c r="G7618" s="4">
        <v>3</v>
      </c>
      <c r="H7618" t="s">
        <v>6937</v>
      </c>
    </row>
    <row r="7619" spans="1:8" x14ac:dyDescent="0.35">
      <c r="A7619" t="s">
        <v>6256</v>
      </c>
      <c r="B7619" t="s">
        <v>6924</v>
      </c>
      <c r="C7619">
        <v>4</v>
      </c>
      <c r="D7619">
        <v>-344.709</v>
      </c>
      <c r="E7619" t="s">
        <v>6927</v>
      </c>
      <c r="F7619" t="s">
        <v>6928</v>
      </c>
      <c r="G7619" s="4">
        <v>2</v>
      </c>
      <c r="H7619" t="s">
        <v>6938</v>
      </c>
    </row>
    <row r="7620" spans="1:8" x14ac:dyDescent="0.35">
      <c r="A7620" t="s">
        <v>6256</v>
      </c>
      <c r="B7620" t="s">
        <v>6924</v>
      </c>
      <c r="C7620">
        <v>4</v>
      </c>
      <c r="D7620">
        <v>-340.54500000000002</v>
      </c>
      <c r="E7620" t="s">
        <v>6927</v>
      </c>
      <c r="F7620" t="s">
        <v>6939</v>
      </c>
      <c r="G7620" s="4">
        <v>4</v>
      </c>
      <c r="H7620" t="s">
        <v>6940</v>
      </c>
    </row>
    <row r="7621" spans="1:8" x14ac:dyDescent="0.35">
      <c r="A7621" t="s">
        <v>6256</v>
      </c>
      <c r="B7621" t="s">
        <v>6924</v>
      </c>
      <c r="C7621">
        <v>4</v>
      </c>
      <c r="D7621">
        <v>-322.04700000000003</v>
      </c>
      <c r="E7621" t="s">
        <v>6927</v>
      </c>
      <c r="F7621" t="s">
        <v>6928</v>
      </c>
      <c r="G7621" s="4">
        <v>2</v>
      </c>
      <c r="H7621" t="s">
        <v>6941</v>
      </c>
    </row>
    <row r="7622" spans="1:8" x14ac:dyDescent="0.35">
      <c r="A7622" t="s">
        <v>6256</v>
      </c>
      <c r="B7622" t="s">
        <v>6924</v>
      </c>
      <c r="C7622">
        <v>4</v>
      </c>
      <c r="D7622">
        <v>-321.24599999999998</v>
      </c>
      <c r="E7622" t="s">
        <v>6925</v>
      </c>
      <c r="F7622" t="s">
        <v>6942</v>
      </c>
      <c r="G7622" s="4">
        <v>2</v>
      </c>
      <c r="H7622" t="s">
        <v>6943</v>
      </c>
    </row>
    <row r="7623" spans="1:8" x14ac:dyDescent="0.35">
      <c r="A7623" t="s">
        <v>6256</v>
      </c>
      <c r="B7623" t="s">
        <v>6924</v>
      </c>
      <c r="C7623">
        <v>4</v>
      </c>
      <c r="D7623">
        <v>-311.91399999999999</v>
      </c>
      <c r="E7623" t="s">
        <v>6925</v>
      </c>
      <c r="F7623" t="s">
        <v>6931</v>
      </c>
      <c r="G7623" s="4">
        <v>4</v>
      </c>
      <c r="H7623" t="s">
        <v>139</v>
      </c>
    </row>
    <row r="7624" spans="1:8" x14ac:dyDescent="0.35">
      <c r="A7624" t="s">
        <v>6256</v>
      </c>
      <c r="B7624" t="s">
        <v>6924</v>
      </c>
      <c r="C7624">
        <v>4</v>
      </c>
      <c r="D7624">
        <v>-305.60300000000001</v>
      </c>
      <c r="E7624" t="s">
        <v>6925</v>
      </c>
      <c r="F7624" t="s">
        <v>6926</v>
      </c>
      <c r="G7624" s="4">
        <v>3</v>
      </c>
      <c r="H7624" t="s">
        <v>6944</v>
      </c>
    </row>
    <row r="7625" spans="1:8" x14ac:dyDescent="0.35">
      <c r="A7625" t="s">
        <v>6256</v>
      </c>
      <c r="B7625" t="s">
        <v>6924</v>
      </c>
      <c r="C7625">
        <v>4</v>
      </c>
      <c r="D7625">
        <v>-299.49299999999999</v>
      </c>
      <c r="E7625" t="s">
        <v>6925</v>
      </c>
      <c r="F7625" t="s">
        <v>6931</v>
      </c>
      <c r="G7625" s="4">
        <v>4</v>
      </c>
      <c r="H7625" t="s">
        <v>6945</v>
      </c>
    </row>
    <row r="7626" spans="1:8" x14ac:dyDescent="0.35">
      <c r="A7626" t="s">
        <v>6256</v>
      </c>
      <c r="B7626" t="s">
        <v>6924</v>
      </c>
      <c r="C7626">
        <v>4</v>
      </c>
      <c r="D7626">
        <v>-284.589</v>
      </c>
      <c r="E7626" t="s">
        <v>6925</v>
      </c>
      <c r="F7626" t="s">
        <v>6931</v>
      </c>
      <c r="G7626" s="4">
        <v>4</v>
      </c>
      <c r="H7626" t="s">
        <v>6946</v>
      </c>
    </row>
    <row r="7627" spans="1:8" x14ac:dyDescent="0.35">
      <c r="A7627" t="s">
        <v>6256</v>
      </c>
      <c r="B7627" t="s">
        <v>6924</v>
      </c>
      <c r="C7627">
        <v>4</v>
      </c>
      <c r="D7627">
        <v>-282.803</v>
      </c>
      <c r="E7627" t="s">
        <v>6925</v>
      </c>
      <c r="F7627" t="s">
        <v>6947</v>
      </c>
      <c r="G7627" s="4">
        <v>1</v>
      </c>
      <c r="H7627" t="s">
        <v>542</v>
      </c>
    </row>
    <row r="7628" spans="1:8" x14ac:dyDescent="0.35">
      <c r="A7628" t="s">
        <v>6256</v>
      </c>
      <c r="B7628" t="s">
        <v>6924</v>
      </c>
      <c r="C7628">
        <v>4</v>
      </c>
      <c r="D7628">
        <v>-277.86200000000002</v>
      </c>
      <c r="E7628" t="s">
        <v>6927</v>
      </c>
      <c r="F7628" t="s">
        <v>6939</v>
      </c>
      <c r="G7628" s="4">
        <v>4</v>
      </c>
      <c r="H7628" t="s">
        <v>6948</v>
      </c>
    </row>
    <row r="7629" spans="1:8" x14ac:dyDescent="0.35">
      <c r="A7629" t="s">
        <v>6256</v>
      </c>
      <c r="B7629" t="s">
        <v>6924</v>
      </c>
      <c r="C7629">
        <v>4</v>
      </c>
      <c r="D7629">
        <v>-269.48599999999999</v>
      </c>
      <c r="E7629" t="s">
        <v>6925</v>
      </c>
      <c r="F7629" t="s">
        <v>6942</v>
      </c>
      <c r="G7629" s="4">
        <v>2</v>
      </c>
      <c r="H7629" t="s">
        <v>6949</v>
      </c>
    </row>
    <row r="7630" spans="1:8" x14ac:dyDescent="0.35">
      <c r="A7630" t="s">
        <v>6256</v>
      </c>
      <c r="B7630" t="s">
        <v>6924</v>
      </c>
      <c r="C7630">
        <v>4</v>
      </c>
      <c r="D7630">
        <v>-260.05900000000003</v>
      </c>
      <c r="E7630" t="s">
        <v>6927</v>
      </c>
      <c r="F7630" t="s">
        <v>6928</v>
      </c>
      <c r="G7630" s="4">
        <v>2</v>
      </c>
      <c r="H7630" t="s">
        <v>6950</v>
      </c>
    </row>
    <row r="7631" spans="1:8" x14ac:dyDescent="0.35">
      <c r="A7631" t="s">
        <v>6256</v>
      </c>
      <c r="B7631" t="s">
        <v>6924</v>
      </c>
      <c r="C7631">
        <v>4</v>
      </c>
      <c r="D7631">
        <v>-235.62700000000001</v>
      </c>
      <c r="E7631" t="s">
        <v>6925</v>
      </c>
      <c r="F7631" t="s">
        <v>6926</v>
      </c>
      <c r="G7631" s="4">
        <v>3</v>
      </c>
      <c r="H7631" t="s">
        <v>6951</v>
      </c>
    </row>
    <row r="7632" spans="1:8" x14ac:dyDescent="0.35">
      <c r="A7632" t="s">
        <v>6256</v>
      </c>
      <c r="B7632" t="s">
        <v>6924</v>
      </c>
      <c r="C7632">
        <v>4</v>
      </c>
      <c r="D7632">
        <v>-231.87</v>
      </c>
      <c r="E7632" t="s">
        <v>6927</v>
      </c>
      <c r="F7632" t="s">
        <v>6928</v>
      </c>
      <c r="G7632" s="4">
        <v>2</v>
      </c>
      <c r="H7632" t="s">
        <v>6952</v>
      </c>
    </row>
    <row r="7633" spans="1:8" x14ac:dyDescent="0.35">
      <c r="A7633" t="s">
        <v>6256</v>
      </c>
      <c r="B7633" t="s">
        <v>6924</v>
      </c>
      <c r="C7633">
        <v>4</v>
      </c>
      <c r="D7633">
        <v>-221.28599999999901</v>
      </c>
      <c r="E7633" t="s">
        <v>6925</v>
      </c>
      <c r="F7633" t="s">
        <v>6926</v>
      </c>
      <c r="G7633" s="4">
        <v>3</v>
      </c>
      <c r="H7633" t="s">
        <v>6953</v>
      </c>
    </row>
    <row r="7634" spans="1:8" x14ac:dyDescent="0.35">
      <c r="A7634" t="s">
        <v>6256</v>
      </c>
      <c r="B7634" t="s">
        <v>6924</v>
      </c>
      <c r="C7634">
        <v>4</v>
      </c>
      <c r="D7634">
        <v>-215.61199999999999</v>
      </c>
      <c r="E7634" t="s">
        <v>6925</v>
      </c>
      <c r="F7634" t="s">
        <v>6926</v>
      </c>
      <c r="G7634" s="4">
        <v>3</v>
      </c>
      <c r="H7634" t="s">
        <v>6954</v>
      </c>
    </row>
    <row r="7635" spans="1:8" x14ac:dyDescent="0.35">
      <c r="A7635" t="s">
        <v>6256</v>
      </c>
      <c r="B7635" t="s">
        <v>6924</v>
      </c>
      <c r="C7635">
        <v>4</v>
      </c>
      <c r="D7635">
        <v>-166.89</v>
      </c>
      <c r="E7635" t="s">
        <v>6925</v>
      </c>
      <c r="F7635" t="s">
        <v>6931</v>
      </c>
      <c r="G7635" s="4">
        <v>4</v>
      </c>
      <c r="H7635" t="s">
        <v>6955</v>
      </c>
    </row>
    <row r="7636" spans="1:8" x14ac:dyDescent="0.35">
      <c r="A7636" t="s">
        <v>6256</v>
      </c>
      <c r="B7636" t="s">
        <v>6924</v>
      </c>
      <c r="C7636">
        <v>4</v>
      </c>
      <c r="D7636">
        <v>-161.12700000000001</v>
      </c>
      <c r="E7636" t="s">
        <v>6925</v>
      </c>
      <c r="F7636" t="s">
        <v>6942</v>
      </c>
      <c r="G7636" s="4">
        <v>2</v>
      </c>
      <c r="H7636" t="s">
        <v>6956</v>
      </c>
    </row>
    <row r="7637" spans="1:8" x14ac:dyDescent="0.35">
      <c r="A7637" t="s">
        <v>6256</v>
      </c>
      <c r="B7637" t="s">
        <v>6924</v>
      </c>
      <c r="C7637">
        <v>4</v>
      </c>
      <c r="D7637">
        <v>-148.58699999999999</v>
      </c>
      <c r="E7637" t="s">
        <v>6925</v>
      </c>
      <c r="F7637" t="s">
        <v>6926</v>
      </c>
      <c r="G7637" s="4">
        <v>3</v>
      </c>
      <c r="H7637" t="s">
        <v>6957</v>
      </c>
    </row>
    <row r="7638" spans="1:8" x14ac:dyDescent="0.35">
      <c r="A7638" t="s">
        <v>6256</v>
      </c>
      <c r="B7638" t="s">
        <v>6924</v>
      </c>
      <c r="C7638">
        <v>4</v>
      </c>
      <c r="D7638">
        <v>-148.36199999999999</v>
      </c>
      <c r="E7638" t="s">
        <v>6925</v>
      </c>
      <c r="F7638" t="s">
        <v>6931</v>
      </c>
      <c r="G7638" s="4">
        <v>4</v>
      </c>
      <c r="H7638" t="s">
        <v>6958</v>
      </c>
    </row>
    <row r="7639" spans="1:8" x14ac:dyDescent="0.35">
      <c r="A7639" t="s">
        <v>6256</v>
      </c>
      <c r="B7639" t="s">
        <v>6924</v>
      </c>
      <c r="C7639">
        <v>4</v>
      </c>
      <c r="D7639">
        <v>-119.22799999999999</v>
      </c>
      <c r="E7639" t="s">
        <v>6925</v>
      </c>
      <c r="F7639" t="s">
        <v>6926</v>
      </c>
      <c r="G7639" s="4">
        <v>3</v>
      </c>
      <c r="H7639" t="s">
        <v>6959</v>
      </c>
    </row>
    <row r="7640" spans="1:8" x14ac:dyDescent="0.35">
      <c r="A7640" t="s">
        <v>6256</v>
      </c>
      <c r="B7640" t="s">
        <v>6924</v>
      </c>
      <c r="C7640">
        <v>4</v>
      </c>
      <c r="D7640">
        <v>-104.602</v>
      </c>
      <c r="E7640" t="s">
        <v>6925</v>
      </c>
      <c r="F7640" t="s">
        <v>6931</v>
      </c>
      <c r="G7640" s="4">
        <v>4</v>
      </c>
      <c r="H7640" t="s">
        <v>6960</v>
      </c>
    </row>
    <row r="7641" spans="1:8" x14ac:dyDescent="0.35">
      <c r="A7641" t="s">
        <v>6256</v>
      </c>
      <c r="B7641" t="s">
        <v>6924</v>
      </c>
      <c r="C7641">
        <v>4</v>
      </c>
      <c r="D7641">
        <v>-95.325999999999993</v>
      </c>
      <c r="E7641" t="s">
        <v>6925</v>
      </c>
      <c r="F7641" t="s">
        <v>6931</v>
      </c>
      <c r="G7641" s="4">
        <v>4</v>
      </c>
      <c r="H7641" t="s">
        <v>6961</v>
      </c>
    </row>
    <row r="7642" spans="1:8" x14ac:dyDescent="0.35">
      <c r="A7642" t="s">
        <v>6256</v>
      </c>
      <c r="B7642" t="s">
        <v>6924</v>
      </c>
      <c r="C7642">
        <v>4</v>
      </c>
      <c r="D7642">
        <v>-92.974999999999994</v>
      </c>
      <c r="E7642" t="s">
        <v>6925</v>
      </c>
      <c r="F7642" t="s">
        <v>6942</v>
      </c>
      <c r="G7642" s="4">
        <v>2</v>
      </c>
      <c r="H7642" t="b">
        <v>1</v>
      </c>
    </row>
    <row r="7643" spans="1:8" x14ac:dyDescent="0.35">
      <c r="A7643" t="s">
        <v>6256</v>
      </c>
      <c r="B7643" t="s">
        <v>6924</v>
      </c>
      <c r="C7643">
        <v>4</v>
      </c>
      <c r="D7643">
        <v>-72.635000000000005</v>
      </c>
      <c r="E7643" t="s">
        <v>6925</v>
      </c>
      <c r="F7643" t="s">
        <v>6926</v>
      </c>
      <c r="G7643" s="4">
        <v>3</v>
      </c>
      <c r="H7643" t="s">
        <v>6962</v>
      </c>
    </row>
    <row r="7644" spans="1:8" x14ac:dyDescent="0.35">
      <c r="A7644" t="s">
        <v>6256</v>
      </c>
      <c r="B7644" t="s">
        <v>6924</v>
      </c>
      <c r="C7644">
        <v>4</v>
      </c>
      <c r="D7644">
        <v>-63.710999999999999</v>
      </c>
      <c r="E7644" t="s">
        <v>6925</v>
      </c>
      <c r="F7644" t="s">
        <v>6942</v>
      </c>
      <c r="G7644" s="4">
        <v>2</v>
      </c>
      <c r="H7644" t="s">
        <v>6963</v>
      </c>
    </row>
    <row r="7645" spans="1:8" x14ac:dyDescent="0.35">
      <c r="A7645" t="s">
        <v>6256</v>
      </c>
      <c r="B7645" t="s">
        <v>6924</v>
      </c>
      <c r="C7645">
        <v>4</v>
      </c>
      <c r="D7645">
        <v>-61.818999999999903</v>
      </c>
      <c r="E7645" t="s">
        <v>6925</v>
      </c>
      <c r="F7645" t="s">
        <v>6926</v>
      </c>
      <c r="G7645" s="4">
        <v>3</v>
      </c>
      <c r="H7645" t="s">
        <v>6964</v>
      </c>
    </row>
    <row r="7646" spans="1:8" x14ac:dyDescent="0.35">
      <c r="A7646" t="s">
        <v>6256</v>
      </c>
      <c r="B7646" t="s">
        <v>6924</v>
      </c>
      <c r="C7646">
        <v>4</v>
      </c>
      <c r="D7646">
        <v>117.598</v>
      </c>
      <c r="E7646" t="s">
        <v>6927</v>
      </c>
      <c r="F7646" t="s">
        <v>6928</v>
      </c>
      <c r="G7646" s="4">
        <v>2</v>
      </c>
      <c r="H7646" t="s">
        <v>6965</v>
      </c>
    </row>
    <row r="7647" spans="1:8" x14ac:dyDescent="0.35">
      <c r="A7647" t="s">
        <v>6256</v>
      </c>
      <c r="B7647" t="s">
        <v>6924</v>
      </c>
      <c r="C7647">
        <v>4</v>
      </c>
      <c r="D7647">
        <v>126.815</v>
      </c>
      <c r="E7647" t="s">
        <v>6927</v>
      </c>
      <c r="F7647" t="s">
        <v>6939</v>
      </c>
      <c r="G7647" s="4">
        <v>4</v>
      </c>
      <c r="H7647" t="s">
        <v>6966</v>
      </c>
    </row>
    <row r="7648" spans="1:8" x14ac:dyDescent="0.35">
      <c r="A7648" t="s">
        <v>6256</v>
      </c>
      <c r="B7648" t="s">
        <v>6924</v>
      </c>
      <c r="C7648">
        <v>4</v>
      </c>
      <c r="D7648">
        <v>159.613</v>
      </c>
      <c r="E7648" t="s">
        <v>6927</v>
      </c>
      <c r="F7648" t="s">
        <v>6928</v>
      </c>
      <c r="G7648" s="4">
        <v>2</v>
      </c>
      <c r="H7648" t="s">
        <v>6967</v>
      </c>
    </row>
    <row r="7649" spans="1:8" x14ac:dyDescent="0.35">
      <c r="A7649" t="s">
        <v>6256</v>
      </c>
      <c r="B7649" t="s">
        <v>6924</v>
      </c>
      <c r="C7649">
        <v>4</v>
      </c>
      <c r="D7649">
        <v>185.61599999999899</v>
      </c>
      <c r="E7649" t="s">
        <v>6927</v>
      </c>
      <c r="F7649" t="s">
        <v>6935</v>
      </c>
      <c r="G7649" s="4">
        <v>1</v>
      </c>
      <c r="H7649" t="s">
        <v>6968</v>
      </c>
    </row>
    <row r="7650" spans="1:8" x14ac:dyDescent="0.35">
      <c r="A7650" t="s">
        <v>6256</v>
      </c>
      <c r="B7650" t="s">
        <v>6924</v>
      </c>
      <c r="C7650">
        <v>4</v>
      </c>
      <c r="D7650">
        <v>192.197</v>
      </c>
      <c r="E7650" t="s">
        <v>6925</v>
      </c>
      <c r="F7650" t="s">
        <v>6926</v>
      </c>
      <c r="G7650" s="4">
        <v>3</v>
      </c>
      <c r="H7650" t="s">
        <v>6969</v>
      </c>
    </row>
    <row r="7651" spans="1:8" x14ac:dyDescent="0.35">
      <c r="A7651" t="s">
        <v>6256</v>
      </c>
      <c r="B7651" t="s">
        <v>6924</v>
      </c>
      <c r="C7651">
        <v>4</v>
      </c>
      <c r="D7651">
        <v>208.06899999999999</v>
      </c>
      <c r="E7651" t="s">
        <v>6927</v>
      </c>
      <c r="F7651" t="s">
        <v>6928</v>
      </c>
      <c r="G7651" s="4">
        <v>2</v>
      </c>
      <c r="H7651" t="s">
        <v>6970</v>
      </c>
    </row>
    <row r="7652" spans="1:8" x14ac:dyDescent="0.35">
      <c r="A7652" t="s">
        <v>6256</v>
      </c>
      <c r="B7652" t="s">
        <v>6924</v>
      </c>
      <c r="C7652">
        <v>4</v>
      </c>
      <c r="D7652">
        <v>210.297</v>
      </c>
      <c r="E7652" t="s">
        <v>6925</v>
      </c>
      <c r="F7652" t="s">
        <v>6942</v>
      </c>
      <c r="G7652" s="4">
        <v>2</v>
      </c>
      <c r="H7652" t="s">
        <v>6971</v>
      </c>
    </row>
    <row r="7653" spans="1:8" x14ac:dyDescent="0.35">
      <c r="A7653" t="s">
        <v>6256</v>
      </c>
      <c r="B7653" t="s">
        <v>6924</v>
      </c>
      <c r="C7653">
        <v>4</v>
      </c>
      <c r="D7653">
        <v>215.34299999999999</v>
      </c>
      <c r="E7653" t="s">
        <v>6927</v>
      </c>
      <c r="F7653" t="s">
        <v>6939</v>
      </c>
      <c r="G7653" s="4">
        <v>4</v>
      </c>
      <c r="H7653" t="s">
        <v>6972</v>
      </c>
    </row>
    <row r="7654" spans="1:8" x14ac:dyDescent="0.35">
      <c r="A7654" t="s">
        <v>6256</v>
      </c>
      <c r="B7654" t="s">
        <v>6924</v>
      </c>
      <c r="C7654">
        <v>4</v>
      </c>
      <c r="D7654">
        <v>217.125</v>
      </c>
      <c r="E7654" t="s">
        <v>6925</v>
      </c>
      <c r="F7654" t="s">
        <v>6931</v>
      </c>
      <c r="G7654" s="4">
        <v>4</v>
      </c>
      <c r="H7654" t="s">
        <v>6973</v>
      </c>
    </row>
    <row r="7655" spans="1:8" x14ac:dyDescent="0.35">
      <c r="A7655" t="s">
        <v>6256</v>
      </c>
      <c r="B7655" t="s">
        <v>6924</v>
      </c>
      <c r="C7655">
        <v>4</v>
      </c>
      <c r="D7655">
        <v>217.85299999999901</v>
      </c>
      <c r="E7655" t="s">
        <v>6925</v>
      </c>
      <c r="F7655" t="s">
        <v>6926</v>
      </c>
      <c r="G7655" s="4">
        <v>3</v>
      </c>
      <c r="H7655" t="s">
        <v>68</v>
      </c>
    </row>
    <row r="7656" spans="1:8" x14ac:dyDescent="0.35">
      <c r="A7656" t="s">
        <v>6256</v>
      </c>
      <c r="B7656" t="s">
        <v>6924</v>
      </c>
      <c r="C7656">
        <v>4</v>
      </c>
      <c r="D7656">
        <v>219.273</v>
      </c>
      <c r="E7656" t="s">
        <v>6925</v>
      </c>
      <c r="F7656" t="s">
        <v>6942</v>
      </c>
      <c r="G7656" s="4">
        <v>2</v>
      </c>
      <c r="H7656" t="s">
        <v>6974</v>
      </c>
    </row>
    <row r="7657" spans="1:8" x14ac:dyDescent="0.35">
      <c r="A7657" t="s">
        <v>6256</v>
      </c>
      <c r="B7657" t="s">
        <v>6924</v>
      </c>
      <c r="C7657">
        <v>4</v>
      </c>
      <c r="D7657">
        <v>221.197</v>
      </c>
      <c r="E7657" t="s">
        <v>6927</v>
      </c>
      <c r="F7657" t="s">
        <v>6928</v>
      </c>
      <c r="G7657" s="4">
        <v>2</v>
      </c>
      <c r="H7657" t="s">
        <v>6975</v>
      </c>
    </row>
    <row r="7658" spans="1:8" x14ac:dyDescent="0.35">
      <c r="A7658" t="s">
        <v>6256</v>
      </c>
      <c r="B7658" t="s">
        <v>6924</v>
      </c>
      <c r="C7658">
        <v>4</v>
      </c>
      <c r="D7658">
        <v>233.357</v>
      </c>
      <c r="E7658" t="s">
        <v>6927</v>
      </c>
      <c r="F7658" t="s">
        <v>6928</v>
      </c>
      <c r="G7658" s="4">
        <v>2</v>
      </c>
      <c r="H7658" t="s">
        <v>6976</v>
      </c>
    </row>
    <row r="7659" spans="1:8" x14ac:dyDescent="0.35">
      <c r="A7659" t="s">
        <v>6256</v>
      </c>
      <c r="B7659" t="s">
        <v>6924</v>
      </c>
      <c r="C7659">
        <v>4</v>
      </c>
      <c r="D7659">
        <v>235.58500000000001</v>
      </c>
      <c r="E7659" t="s">
        <v>6925</v>
      </c>
      <c r="F7659" t="s">
        <v>6942</v>
      </c>
      <c r="G7659" s="4">
        <v>2</v>
      </c>
      <c r="H7659" t="s">
        <v>6977</v>
      </c>
    </row>
    <row r="7660" spans="1:8" x14ac:dyDescent="0.35">
      <c r="A7660" t="s">
        <v>6256</v>
      </c>
      <c r="B7660" t="s">
        <v>6924</v>
      </c>
      <c r="C7660">
        <v>4</v>
      </c>
      <c r="D7660">
        <v>237.51900000000001</v>
      </c>
      <c r="E7660" t="s">
        <v>6927</v>
      </c>
      <c r="F7660" t="s">
        <v>6939</v>
      </c>
      <c r="G7660" s="4">
        <v>4</v>
      </c>
      <c r="H7660" t="s">
        <v>6978</v>
      </c>
    </row>
    <row r="7661" spans="1:8" x14ac:dyDescent="0.35">
      <c r="A7661" t="s">
        <v>6256</v>
      </c>
      <c r="B7661" t="s">
        <v>6924</v>
      </c>
      <c r="C7661">
        <v>4</v>
      </c>
      <c r="D7661">
        <v>239.38399999999999</v>
      </c>
      <c r="E7661" t="s">
        <v>6927</v>
      </c>
      <c r="F7661" t="s">
        <v>6935</v>
      </c>
      <c r="G7661" s="4">
        <v>1</v>
      </c>
      <c r="H7661" t="s">
        <v>614</v>
      </c>
    </row>
    <row r="7662" spans="1:8" x14ac:dyDescent="0.35">
      <c r="A7662" t="s">
        <v>6256</v>
      </c>
      <c r="B7662" t="s">
        <v>6924</v>
      </c>
      <c r="C7662">
        <v>4</v>
      </c>
      <c r="D7662">
        <v>241.46099999999899</v>
      </c>
      <c r="E7662" t="s">
        <v>6925</v>
      </c>
      <c r="F7662" t="s">
        <v>6926</v>
      </c>
      <c r="G7662" s="4">
        <v>3</v>
      </c>
      <c r="H7662" t="s">
        <v>6979</v>
      </c>
    </row>
    <row r="7663" spans="1:8" x14ac:dyDescent="0.35">
      <c r="A7663" t="s">
        <v>6256</v>
      </c>
      <c r="B7663" t="s">
        <v>6924</v>
      </c>
      <c r="C7663">
        <v>5</v>
      </c>
      <c r="D7663">
        <v>-375.673</v>
      </c>
      <c r="E7663" t="s">
        <v>6927</v>
      </c>
      <c r="F7663" t="s">
        <v>6980</v>
      </c>
      <c r="G7663" s="4">
        <v>3</v>
      </c>
      <c r="H7663" t="s">
        <v>267</v>
      </c>
    </row>
    <row r="7664" spans="1:8" x14ac:dyDescent="0.35">
      <c r="A7664" t="s">
        <v>6256</v>
      </c>
      <c r="B7664" t="s">
        <v>6924</v>
      </c>
      <c r="C7664">
        <v>5</v>
      </c>
      <c r="D7664">
        <v>-355.21300000000002</v>
      </c>
      <c r="E7664" t="s">
        <v>6927</v>
      </c>
      <c r="F7664" t="s">
        <v>6935</v>
      </c>
      <c r="G7664" s="4">
        <v>1</v>
      </c>
      <c r="H7664" t="s">
        <v>6981</v>
      </c>
    </row>
    <row r="7665" spans="1:8" x14ac:dyDescent="0.35">
      <c r="A7665" t="s">
        <v>6256</v>
      </c>
      <c r="B7665" t="s">
        <v>6924</v>
      </c>
      <c r="C7665">
        <v>5</v>
      </c>
      <c r="D7665">
        <v>-340.75099999999998</v>
      </c>
      <c r="E7665" t="s">
        <v>6927</v>
      </c>
      <c r="F7665" t="s">
        <v>6939</v>
      </c>
      <c r="G7665" s="4">
        <v>4</v>
      </c>
      <c r="H7665" t="s">
        <v>6982</v>
      </c>
    </row>
    <row r="7666" spans="1:8" x14ac:dyDescent="0.35">
      <c r="A7666" t="s">
        <v>6256</v>
      </c>
      <c r="B7666" t="s">
        <v>6924</v>
      </c>
      <c r="C7666">
        <v>5</v>
      </c>
      <c r="D7666">
        <v>-320.89400000000001</v>
      </c>
      <c r="E7666" t="s">
        <v>6927</v>
      </c>
      <c r="F7666" t="s">
        <v>6928</v>
      </c>
      <c r="G7666" s="4">
        <v>2</v>
      </c>
      <c r="H7666" t="s">
        <v>6983</v>
      </c>
    </row>
    <row r="7667" spans="1:8" x14ac:dyDescent="0.35">
      <c r="A7667" t="s">
        <v>6256</v>
      </c>
      <c r="B7667" t="s">
        <v>6924</v>
      </c>
      <c r="C7667">
        <v>5</v>
      </c>
      <c r="D7667">
        <v>-313.68599999999998</v>
      </c>
      <c r="E7667" t="s">
        <v>6925</v>
      </c>
      <c r="F7667" t="s">
        <v>6931</v>
      </c>
      <c r="G7667" s="4">
        <v>4</v>
      </c>
      <c r="H7667" t="s">
        <v>6984</v>
      </c>
    </row>
    <row r="7668" spans="1:8" x14ac:dyDescent="0.35">
      <c r="A7668" t="s">
        <v>6256</v>
      </c>
      <c r="B7668" t="s">
        <v>6924</v>
      </c>
      <c r="C7668">
        <v>5</v>
      </c>
      <c r="D7668">
        <v>-310.22800000000001</v>
      </c>
      <c r="E7668" t="s">
        <v>6927</v>
      </c>
      <c r="F7668" t="s">
        <v>6939</v>
      </c>
      <c r="G7668" s="4">
        <v>4</v>
      </c>
      <c r="H7668" t="s">
        <v>6985</v>
      </c>
    </row>
    <row r="7669" spans="1:8" x14ac:dyDescent="0.35">
      <c r="A7669" t="s">
        <v>6256</v>
      </c>
      <c r="B7669" t="s">
        <v>6924</v>
      </c>
      <c r="C7669">
        <v>5</v>
      </c>
      <c r="D7669">
        <v>-308.892</v>
      </c>
      <c r="E7669" t="s">
        <v>6925</v>
      </c>
      <c r="F7669" t="s">
        <v>6942</v>
      </c>
      <c r="G7669" s="4">
        <v>2</v>
      </c>
      <c r="H7669" t="s">
        <v>6986</v>
      </c>
    </row>
    <row r="7670" spans="1:8" x14ac:dyDescent="0.35">
      <c r="A7670" t="s">
        <v>6256</v>
      </c>
      <c r="B7670" t="s">
        <v>6924</v>
      </c>
      <c r="C7670">
        <v>5</v>
      </c>
      <c r="D7670">
        <v>-299.74200000000002</v>
      </c>
      <c r="E7670" t="s">
        <v>6927</v>
      </c>
      <c r="F7670" t="s">
        <v>6935</v>
      </c>
      <c r="G7670" s="4">
        <v>1</v>
      </c>
      <c r="H7670" t="s">
        <v>267</v>
      </c>
    </row>
    <row r="7671" spans="1:8" x14ac:dyDescent="0.35">
      <c r="A7671" t="s">
        <v>6256</v>
      </c>
      <c r="B7671" t="s">
        <v>6924</v>
      </c>
      <c r="C7671">
        <v>5</v>
      </c>
      <c r="D7671">
        <v>-296.81299999999999</v>
      </c>
      <c r="E7671" t="s">
        <v>6927</v>
      </c>
      <c r="F7671" t="s">
        <v>6928</v>
      </c>
      <c r="G7671" s="4">
        <v>2</v>
      </c>
      <c r="H7671" t="s">
        <v>6987</v>
      </c>
    </row>
    <row r="7672" spans="1:8" x14ac:dyDescent="0.35">
      <c r="A7672" t="s">
        <v>6256</v>
      </c>
      <c r="B7672" t="s">
        <v>6924</v>
      </c>
      <c r="C7672">
        <v>5</v>
      </c>
      <c r="D7672">
        <v>-293.01299999999998</v>
      </c>
      <c r="E7672" t="s">
        <v>6925</v>
      </c>
      <c r="F7672" t="s">
        <v>6926</v>
      </c>
      <c r="G7672" s="4">
        <v>3</v>
      </c>
      <c r="H7672" t="s">
        <v>6988</v>
      </c>
    </row>
    <row r="7673" spans="1:8" x14ac:dyDescent="0.35">
      <c r="A7673" t="s">
        <v>6256</v>
      </c>
      <c r="B7673" t="s">
        <v>6924</v>
      </c>
      <c r="C7673">
        <v>5</v>
      </c>
      <c r="D7673">
        <v>-281.64400000000001</v>
      </c>
      <c r="E7673" t="s">
        <v>6925</v>
      </c>
      <c r="F7673" t="s">
        <v>6942</v>
      </c>
      <c r="G7673" s="4">
        <v>2</v>
      </c>
      <c r="H7673" t="s">
        <v>6989</v>
      </c>
    </row>
    <row r="7674" spans="1:8" x14ac:dyDescent="0.35">
      <c r="A7674" t="s">
        <v>6256</v>
      </c>
      <c r="B7674" t="s">
        <v>6924</v>
      </c>
      <c r="C7674">
        <v>5</v>
      </c>
      <c r="D7674">
        <v>-278.06900000000002</v>
      </c>
      <c r="E7674" t="s">
        <v>6925</v>
      </c>
      <c r="F7674" t="s">
        <v>6926</v>
      </c>
      <c r="G7674" s="4">
        <v>3</v>
      </c>
      <c r="H7674" t="s">
        <v>6990</v>
      </c>
    </row>
    <row r="7675" spans="1:8" x14ac:dyDescent="0.35">
      <c r="A7675" t="s">
        <v>6256</v>
      </c>
      <c r="B7675" t="s">
        <v>6924</v>
      </c>
      <c r="C7675">
        <v>5</v>
      </c>
      <c r="D7675">
        <v>-268.06400000000002</v>
      </c>
      <c r="E7675" t="s">
        <v>6925</v>
      </c>
      <c r="F7675" t="s">
        <v>6931</v>
      </c>
      <c r="G7675" s="4">
        <v>4</v>
      </c>
      <c r="H7675" t="s">
        <v>6991</v>
      </c>
    </row>
    <row r="7676" spans="1:8" x14ac:dyDescent="0.35">
      <c r="A7676" t="s">
        <v>6256</v>
      </c>
      <c r="B7676" t="s">
        <v>6924</v>
      </c>
      <c r="C7676">
        <v>5</v>
      </c>
      <c r="D7676">
        <v>-261.678</v>
      </c>
      <c r="E7676" t="s">
        <v>6925</v>
      </c>
      <c r="F7676" t="s">
        <v>6926</v>
      </c>
      <c r="G7676" s="4">
        <v>3</v>
      </c>
      <c r="H7676" t="s">
        <v>6992</v>
      </c>
    </row>
    <row r="7677" spans="1:8" x14ac:dyDescent="0.35">
      <c r="A7677" t="s">
        <v>6256</v>
      </c>
      <c r="B7677" t="s">
        <v>6924</v>
      </c>
      <c r="C7677">
        <v>5</v>
      </c>
      <c r="D7677">
        <v>-253.76599999999999</v>
      </c>
      <c r="E7677" t="s">
        <v>6925</v>
      </c>
      <c r="F7677" t="s">
        <v>6947</v>
      </c>
      <c r="G7677" s="4">
        <v>1</v>
      </c>
      <c r="H7677" t="s">
        <v>6993</v>
      </c>
    </row>
    <row r="7678" spans="1:8" x14ac:dyDescent="0.35">
      <c r="A7678" t="s">
        <v>6256</v>
      </c>
      <c r="B7678" t="s">
        <v>6924</v>
      </c>
      <c r="C7678">
        <v>5</v>
      </c>
      <c r="D7678">
        <v>-249.40799999999999</v>
      </c>
      <c r="E7678" t="s">
        <v>6925</v>
      </c>
      <c r="F7678" t="s">
        <v>6926</v>
      </c>
      <c r="G7678" s="4">
        <v>3</v>
      </c>
      <c r="H7678" t="s">
        <v>1282</v>
      </c>
    </row>
    <row r="7679" spans="1:8" x14ac:dyDescent="0.35">
      <c r="A7679" t="s">
        <v>6256</v>
      </c>
      <c r="B7679" t="s">
        <v>6924</v>
      </c>
      <c r="C7679">
        <v>5</v>
      </c>
      <c r="D7679">
        <v>-226.79599999999999</v>
      </c>
      <c r="E7679" t="s">
        <v>6925</v>
      </c>
      <c r="F7679" t="s">
        <v>6926</v>
      </c>
      <c r="G7679" s="4">
        <v>3</v>
      </c>
      <c r="H7679" t="s">
        <v>6994</v>
      </c>
    </row>
    <row r="7680" spans="1:8" x14ac:dyDescent="0.35">
      <c r="A7680" t="s">
        <v>6256</v>
      </c>
      <c r="B7680" t="s">
        <v>6924</v>
      </c>
      <c r="C7680">
        <v>5</v>
      </c>
      <c r="D7680">
        <v>-224.87099999999899</v>
      </c>
      <c r="E7680" t="s">
        <v>6925</v>
      </c>
      <c r="F7680" t="s">
        <v>6942</v>
      </c>
      <c r="G7680" s="4">
        <v>2</v>
      </c>
      <c r="H7680" t="s">
        <v>6995</v>
      </c>
    </row>
    <row r="7681" spans="1:8" x14ac:dyDescent="0.35">
      <c r="A7681" t="s">
        <v>6256</v>
      </c>
      <c r="B7681" t="s">
        <v>6924</v>
      </c>
      <c r="C7681">
        <v>5</v>
      </c>
      <c r="D7681">
        <v>-194.227</v>
      </c>
      <c r="E7681" t="s">
        <v>6925</v>
      </c>
      <c r="F7681" t="s">
        <v>6926</v>
      </c>
      <c r="G7681" s="4">
        <v>3</v>
      </c>
      <c r="H7681" t="s">
        <v>6996</v>
      </c>
    </row>
    <row r="7682" spans="1:8" x14ac:dyDescent="0.35">
      <c r="A7682" t="s">
        <v>6256</v>
      </c>
      <c r="B7682" t="s">
        <v>6924</v>
      </c>
      <c r="C7682">
        <v>5</v>
      </c>
      <c r="D7682">
        <v>-186.00799999999899</v>
      </c>
      <c r="E7682" t="s">
        <v>6925</v>
      </c>
      <c r="F7682" t="s">
        <v>6926</v>
      </c>
      <c r="G7682" s="4">
        <v>3</v>
      </c>
      <c r="H7682" t="s">
        <v>6997</v>
      </c>
    </row>
    <row r="7683" spans="1:8" x14ac:dyDescent="0.35">
      <c r="A7683" t="s">
        <v>6256</v>
      </c>
      <c r="B7683" t="s">
        <v>6924</v>
      </c>
      <c r="C7683">
        <v>5</v>
      </c>
      <c r="D7683">
        <v>-178.59899999999999</v>
      </c>
      <c r="E7683" t="s">
        <v>6925</v>
      </c>
      <c r="F7683" t="s">
        <v>6942</v>
      </c>
      <c r="G7683" s="4">
        <v>2</v>
      </c>
      <c r="H7683" t="s">
        <v>6998</v>
      </c>
    </row>
    <row r="7684" spans="1:8" x14ac:dyDescent="0.35">
      <c r="A7684" t="s">
        <v>6256</v>
      </c>
      <c r="B7684" t="s">
        <v>6924</v>
      </c>
      <c r="C7684">
        <v>5</v>
      </c>
      <c r="D7684">
        <v>-174.95599999999999</v>
      </c>
      <c r="E7684" t="s">
        <v>6925</v>
      </c>
      <c r="F7684" t="s">
        <v>6942</v>
      </c>
      <c r="G7684" s="4">
        <v>2</v>
      </c>
      <c r="H7684" t="s">
        <v>6999</v>
      </c>
    </row>
    <row r="7685" spans="1:8" x14ac:dyDescent="0.35">
      <c r="A7685" t="s">
        <v>6256</v>
      </c>
      <c r="B7685" t="s">
        <v>6924</v>
      </c>
      <c r="C7685">
        <v>5</v>
      </c>
      <c r="D7685">
        <v>-164.03200000000001</v>
      </c>
      <c r="E7685" t="s">
        <v>6925</v>
      </c>
      <c r="F7685" t="s">
        <v>6931</v>
      </c>
      <c r="G7685" s="4">
        <v>4</v>
      </c>
      <c r="H7685" t="s">
        <v>7000</v>
      </c>
    </row>
    <row r="7686" spans="1:8" x14ac:dyDescent="0.35">
      <c r="A7686" t="s">
        <v>6256</v>
      </c>
      <c r="B7686" t="s">
        <v>6924</v>
      </c>
      <c r="C7686">
        <v>5</v>
      </c>
      <c r="D7686">
        <v>-145.12100000000001</v>
      </c>
      <c r="E7686" t="s">
        <v>6925</v>
      </c>
      <c r="F7686" t="s">
        <v>6926</v>
      </c>
      <c r="G7686" s="4">
        <v>3</v>
      </c>
      <c r="H7686" t="s">
        <v>7001</v>
      </c>
    </row>
    <row r="7687" spans="1:8" x14ac:dyDescent="0.35">
      <c r="A7687" t="s">
        <v>6256</v>
      </c>
      <c r="B7687" t="s">
        <v>6924</v>
      </c>
      <c r="C7687">
        <v>5</v>
      </c>
      <c r="D7687">
        <v>-140.65600000000001</v>
      </c>
      <c r="E7687" t="s">
        <v>6925</v>
      </c>
      <c r="F7687" t="s">
        <v>6931</v>
      </c>
      <c r="G7687" s="4">
        <v>4</v>
      </c>
      <c r="H7687" t="s">
        <v>7002</v>
      </c>
    </row>
    <row r="7688" spans="1:8" x14ac:dyDescent="0.35">
      <c r="A7688" t="s">
        <v>6256</v>
      </c>
      <c r="B7688" t="s">
        <v>6924</v>
      </c>
      <c r="C7688">
        <v>5</v>
      </c>
      <c r="D7688">
        <v>-133.87</v>
      </c>
      <c r="E7688" t="s">
        <v>6925</v>
      </c>
      <c r="F7688" t="s">
        <v>6942</v>
      </c>
      <c r="G7688" s="4">
        <v>2</v>
      </c>
      <c r="H7688" t="s">
        <v>2419</v>
      </c>
    </row>
    <row r="7689" spans="1:8" x14ac:dyDescent="0.35">
      <c r="A7689" t="s">
        <v>6256</v>
      </c>
      <c r="B7689" t="s">
        <v>6924</v>
      </c>
      <c r="C7689">
        <v>5</v>
      </c>
      <c r="D7689">
        <v>-126.175</v>
      </c>
      <c r="E7689" t="s">
        <v>6925</v>
      </c>
      <c r="F7689" t="s">
        <v>6926</v>
      </c>
      <c r="G7689" s="4">
        <v>3</v>
      </c>
      <c r="H7689" t="s">
        <v>7003</v>
      </c>
    </row>
    <row r="7690" spans="1:8" x14ac:dyDescent="0.35">
      <c r="A7690" t="s">
        <v>6256</v>
      </c>
      <c r="B7690" t="s">
        <v>6924</v>
      </c>
      <c r="C7690">
        <v>5</v>
      </c>
      <c r="D7690">
        <v>-91.652000000000001</v>
      </c>
      <c r="E7690" t="s">
        <v>6925</v>
      </c>
      <c r="F7690" t="s">
        <v>6931</v>
      </c>
      <c r="G7690" s="4">
        <v>4</v>
      </c>
      <c r="H7690" t="s">
        <v>7004</v>
      </c>
    </row>
    <row r="7691" spans="1:8" x14ac:dyDescent="0.35">
      <c r="A7691" t="s">
        <v>6256</v>
      </c>
      <c r="B7691" t="s">
        <v>6924</v>
      </c>
      <c r="C7691">
        <v>5</v>
      </c>
      <c r="D7691">
        <v>-90.221999999999994</v>
      </c>
      <c r="E7691" t="s">
        <v>6925</v>
      </c>
      <c r="F7691" t="s">
        <v>6926</v>
      </c>
      <c r="G7691" s="4">
        <v>3</v>
      </c>
      <c r="H7691" t="s">
        <v>7005</v>
      </c>
    </row>
    <row r="7692" spans="1:8" x14ac:dyDescent="0.35">
      <c r="A7692" t="s">
        <v>6256</v>
      </c>
      <c r="B7692" t="s">
        <v>6924</v>
      </c>
      <c r="C7692">
        <v>5</v>
      </c>
      <c r="D7692">
        <v>-84.187999999999903</v>
      </c>
      <c r="E7692" t="s">
        <v>6925</v>
      </c>
      <c r="F7692" t="s">
        <v>6942</v>
      </c>
      <c r="G7692" s="4">
        <v>2</v>
      </c>
      <c r="H7692" t="s">
        <v>265</v>
      </c>
    </row>
    <row r="7693" spans="1:8" x14ac:dyDescent="0.35">
      <c r="A7693" t="s">
        <v>6256</v>
      </c>
      <c r="B7693" t="s">
        <v>6924</v>
      </c>
      <c r="C7693">
        <v>5</v>
      </c>
      <c r="D7693">
        <v>-71.363999999999905</v>
      </c>
      <c r="E7693" t="s">
        <v>6925</v>
      </c>
      <c r="F7693" t="s">
        <v>6926</v>
      </c>
      <c r="G7693" s="4">
        <v>3</v>
      </c>
      <c r="H7693" t="s">
        <v>7006</v>
      </c>
    </row>
    <row r="7694" spans="1:8" x14ac:dyDescent="0.35">
      <c r="A7694" t="s">
        <v>6256</v>
      </c>
      <c r="B7694" t="s">
        <v>6924</v>
      </c>
      <c r="C7694">
        <v>5</v>
      </c>
      <c r="D7694">
        <v>-39.472000000000001</v>
      </c>
      <c r="E7694" t="s">
        <v>6925</v>
      </c>
      <c r="F7694" t="s">
        <v>6926</v>
      </c>
      <c r="G7694" s="4">
        <v>3</v>
      </c>
      <c r="H7694" t="s">
        <v>7007</v>
      </c>
    </row>
    <row r="7695" spans="1:8" x14ac:dyDescent="0.35">
      <c r="A7695" t="s">
        <v>6256</v>
      </c>
      <c r="B7695" t="s">
        <v>6924</v>
      </c>
      <c r="C7695">
        <v>5</v>
      </c>
      <c r="D7695">
        <v>-34.89</v>
      </c>
      <c r="E7695" t="s">
        <v>6925</v>
      </c>
      <c r="F7695" t="s">
        <v>6942</v>
      </c>
      <c r="G7695" s="4">
        <v>2</v>
      </c>
      <c r="H7695" t="s">
        <v>55</v>
      </c>
    </row>
    <row r="7696" spans="1:8" x14ac:dyDescent="0.35">
      <c r="A7696" t="s">
        <v>6256</v>
      </c>
      <c r="B7696" t="s">
        <v>6924</v>
      </c>
      <c r="C7696">
        <v>5</v>
      </c>
      <c r="D7696">
        <v>-29.071999999999999</v>
      </c>
      <c r="E7696" t="s">
        <v>6925</v>
      </c>
      <c r="F7696" t="s">
        <v>6931</v>
      </c>
      <c r="G7696" s="4">
        <v>4</v>
      </c>
      <c r="H7696" t="s">
        <v>7008</v>
      </c>
    </row>
    <row r="7697" spans="1:8" x14ac:dyDescent="0.35">
      <c r="A7697" t="s">
        <v>6256</v>
      </c>
      <c r="B7697" t="s">
        <v>6924</v>
      </c>
      <c r="C7697">
        <v>5</v>
      </c>
      <c r="D7697">
        <v>-22.691999999999901</v>
      </c>
      <c r="E7697" t="s">
        <v>6925</v>
      </c>
      <c r="F7697" t="s">
        <v>6942</v>
      </c>
      <c r="G7697" s="4">
        <v>2</v>
      </c>
      <c r="H7697" t="s">
        <v>140</v>
      </c>
    </row>
    <row r="7698" spans="1:8" x14ac:dyDescent="0.35">
      <c r="A7698" t="s">
        <v>6256</v>
      </c>
      <c r="B7698" t="s">
        <v>6924</v>
      </c>
      <c r="C7698">
        <v>5</v>
      </c>
      <c r="D7698">
        <v>21.57</v>
      </c>
      <c r="E7698" t="s">
        <v>6927</v>
      </c>
      <c r="F7698" t="s">
        <v>6939</v>
      </c>
      <c r="G7698" s="4">
        <v>4</v>
      </c>
      <c r="H7698" t="s">
        <v>7009</v>
      </c>
    </row>
    <row r="7699" spans="1:8" x14ac:dyDescent="0.35">
      <c r="A7699" t="s">
        <v>6256</v>
      </c>
      <c r="B7699" t="s">
        <v>6924</v>
      </c>
      <c r="C7699">
        <v>5</v>
      </c>
      <c r="D7699">
        <v>29.824999999999999</v>
      </c>
      <c r="E7699" t="s">
        <v>6927</v>
      </c>
      <c r="F7699" t="s">
        <v>6928</v>
      </c>
      <c r="G7699" s="4">
        <v>2</v>
      </c>
      <c r="H7699" t="s">
        <v>7010</v>
      </c>
    </row>
    <row r="7700" spans="1:8" x14ac:dyDescent="0.35">
      <c r="A7700" t="s">
        <v>6256</v>
      </c>
      <c r="B7700" t="s">
        <v>6924</v>
      </c>
      <c r="C7700">
        <v>5</v>
      </c>
      <c r="D7700">
        <v>44.625999999999998</v>
      </c>
      <c r="E7700" t="s">
        <v>6927</v>
      </c>
      <c r="F7700" t="s">
        <v>6939</v>
      </c>
      <c r="G7700" s="4">
        <v>4</v>
      </c>
    </row>
    <row r="7701" spans="1:8" x14ac:dyDescent="0.35">
      <c r="A7701" t="s">
        <v>6256</v>
      </c>
      <c r="B7701" t="s">
        <v>6924</v>
      </c>
      <c r="C7701">
        <v>5</v>
      </c>
      <c r="D7701">
        <v>48.336999999999897</v>
      </c>
      <c r="E7701" t="s">
        <v>6925</v>
      </c>
      <c r="F7701" t="s">
        <v>6931</v>
      </c>
      <c r="G7701" s="4">
        <v>4</v>
      </c>
      <c r="H7701" t="s">
        <v>7011</v>
      </c>
    </row>
    <row r="7702" spans="1:8" x14ac:dyDescent="0.35">
      <c r="A7702" t="s">
        <v>6256</v>
      </c>
      <c r="B7702" t="s">
        <v>6924</v>
      </c>
      <c r="C7702">
        <v>5</v>
      </c>
      <c r="D7702">
        <v>70.495999999999995</v>
      </c>
      <c r="E7702" t="s">
        <v>6925</v>
      </c>
      <c r="F7702" t="s">
        <v>6926</v>
      </c>
      <c r="G7702" s="4">
        <v>3</v>
      </c>
      <c r="H7702" t="s">
        <v>1142</v>
      </c>
    </row>
    <row r="7703" spans="1:8" x14ac:dyDescent="0.35">
      <c r="A7703" t="s">
        <v>6256</v>
      </c>
      <c r="B7703" t="s">
        <v>6924</v>
      </c>
      <c r="C7703">
        <v>5</v>
      </c>
      <c r="D7703">
        <v>75.099999999999994</v>
      </c>
      <c r="E7703" t="s">
        <v>6925</v>
      </c>
      <c r="F7703" t="s">
        <v>6942</v>
      </c>
      <c r="G7703" s="4">
        <v>2</v>
      </c>
      <c r="H7703" t="s">
        <v>267</v>
      </c>
    </row>
    <row r="7704" spans="1:8" x14ac:dyDescent="0.35">
      <c r="A7704" t="s">
        <v>6256</v>
      </c>
      <c r="B7704" t="s">
        <v>6924</v>
      </c>
      <c r="C7704">
        <v>5</v>
      </c>
      <c r="D7704">
        <v>111.247999999999</v>
      </c>
      <c r="E7704" t="s">
        <v>6925</v>
      </c>
      <c r="F7704" t="s">
        <v>6931</v>
      </c>
      <c r="G7704" s="4">
        <v>4</v>
      </c>
      <c r="H7704" t="s">
        <v>7012</v>
      </c>
    </row>
    <row r="7705" spans="1:8" x14ac:dyDescent="0.35">
      <c r="A7705" t="s">
        <v>6256</v>
      </c>
      <c r="B7705" t="s">
        <v>6924</v>
      </c>
      <c r="C7705">
        <v>5</v>
      </c>
      <c r="D7705">
        <v>115.68</v>
      </c>
      <c r="E7705" t="s">
        <v>6925</v>
      </c>
      <c r="F7705" t="s">
        <v>6926</v>
      </c>
      <c r="G7705" s="4">
        <v>3</v>
      </c>
      <c r="H7705" t="s">
        <v>614</v>
      </c>
    </row>
    <row r="7706" spans="1:8" x14ac:dyDescent="0.35">
      <c r="A7706" t="s">
        <v>6256</v>
      </c>
      <c r="B7706" t="s">
        <v>6924</v>
      </c>
      <c r="C7706">
        <v>5</v>
      </c>
      <c r="D7706">
        <v>116.428</v>
      </c>
      <c r="E7706" t="s">
        <v>6925</v>
      </c>
      <c r="F7706" t="s">
        <v>6942</v>
      </c>
      <c r="G7706" s="4">
        <v>2</v>
      </c>
      <c r="H7706" t="s">
        <v>55</v>
      </c>
    </row>
    <row r="7707" spans="1:8" x14ac:dyDescent="0.35">
      <c r="A7707" t="s">
        <v>6256</v>
      </c>
      <c r="B7707" t="s">
        <v>6924</v>
      </c>
      <c r="C7707">
        <v>5</v>
      </c>
      <c r="D7707">
        <v>137.226</v>
      </c>
      <c r="E7707" t="s">
        <v>6927</v>
      </c>
      <c r="F7707" t="s">
        <v>6939</v>
      </c>
      <c r="G7707" s="4">
        <v>4</v>
      </c>
      <c r="H7707" t="s">
        <v>7013</v>
      </c>
    </row>
    <row r="7708" spans="1:8" x14ac:dyDescent="0.35">
      <c r="A7708" t="s">
        <v>6256</v>
      </c>
      <c r="B7708" t="s">
        <v>6924</v>
      </c>
      <c r="C7708">
        <v>5</v>
      </c>
      <c r="D7708">
        <v>143.45099999999999</v>
      </c>
      <c r="E7708" t="s">
        <v>6927</v>
      </c>
      <c r="F7708" t="s">
        <v>6935</v>
      </c>
      <c r="G7708" s="4">
        <v>1</v>
      </c>
      <c r="H7708" t="s">
        <v>7014</v>
      </c>
    </row>
    <row r="7709" spans="1:8" x14ac:dyDescent="0.35">
      <c r="A7709" t="s">
        <v>6256</v>
      </c>
      <c r="B7709" t="s">
        <v>6924</v>
      </c>
      <c r="C7709">
        <v>5</v>
      </c>
      <c r="D7709">
        <v>157.69799999999901</v>
      </c>
      <c r="E7709" t="s">
        <v>6927</v>
      </c>
      <c r="F7709" t="s">
        <v>6939</v>
      </c>
      <c r="G7709" s="4">
        <v>4</v>
      </c>
      <c r="H7709" t="s">
        <v>3254</v>
      </c>
    </row>
    <row r="7710" spans="1:8" x14ac:dyDescent="0.35">
      <c r="A7710" t="s">
        <v>6256</v>
      </c>
      <c r="B7710" t="s">
        <v>6924</v>
      </c>
      <c r="C7710">
        <v>5</v>
      </c>
      <c r="D7710">
        <v>159.92099999999999</v>
      </c>
      <c r="E7710" t="s">
        <v>6927</v>
      </c>
      <c r="F7710" t="s">
        <v>6928</v>
      </c>
      <c r="G7710" s="4">
        <v>2</v>
      </c>
      <c r="H7710" t="s">
        <v>1142</v>
      </c>
    </row>
    <row r="7711" spans="1:8" x14ac:dyDescent="0.35">
      <c r="A7711" t="s">
        <v>6256</v>
      </c>
      <c r="B7711" t="s">
        <v>6924</v>
      </c>
      <c r="C7711">
        <v>5</v>
      </c>
      <c r="D7711">
        <v>166.21599999999901</v>
      </c>
      <c r="E7711" t="s">
        <v>6925</v>
      </c>
      <c r="F7711" t="s">
        <v>6926</v>
      </c>
      <c r="G7711" s="4">
        <v>3</v>
      </c>
      <c r="H7711" t="s">
        <v>7015</v>
      </c>
    </row>
    <row r="7712" spans="1:8" x14ac:dyDescent="0.35">
      <c r="A7712" t="s">
        <v>6256</v>
      </c>
      <c r="B7712" t="s">
        <v>6924</v>
      </c>
      <c r="C7712">
        <v>5</v>
      </c>
      <c r="D7712">
        <v>166.78099999999901</v>
      </c>
      <c r="E7712" t="s">
        <v>6927</v>
      </c>
      <c r="F7712" t="s">
        <v>6980</v>
      </c>
      <c r="G7712" s="4">
        <v>3</v>
      </c>
      <c r="H7712" t="s">
        <v>267</v>
      </c>
    </row>
    <row r="7713" spans="1:8" x14ac:dyDescent="0.35">
      <c r="A7713" t="s">
        <v>6256</v>
      </c>
      <c r="B7713" t="s">
        <v>6924</v>
      </c>
      <c r="C7713">
        <v>5</v>
      </c>
      <c r="D7713">
        <v>178.64</v>
      </c>
      <c r="E7713" t="s">
        <v>6925</v>
      </c>
      <c r="F7713" t="s">
        <v>6926</v>
      </c>
      <c r="G7713" s="4">
        <v>3</v>
      </c>
      <c r="H7713" t="s">
        <v>7016</v>
      </c>
    </row>
    <row r="7714" spans="1:8" x14ac:dyDescent="0.35">
      <c r="A7714" t="s">
        <v>6256</v>
      </c>
      <c r="B7714" t="s">
        <v>6924</v>
      </c>
      <c r="C7714">
        <v>5</v>
      </c>
      <c r="D7714">
        <v>185.6</v>
      </c>
      <c r="E7714" t="s">
        <v>6925</v>
      </c>
      <c r="F7714" t="s">
        <v>6931</v>
      </c>
      <c r="G7714" s="4">
        <v>4</v>
      </c>
      <c r="H7714" t="s">
        <v>2194</v>
      </c>
    </row>
    <row r="7715" spans="1:8" x14ac:dyDescent="0.35">
      <c r="A7715" t="s">
        <v>6256</v>
      </c>
      <c r="B7715" t="s">
        <v>6924</v>
      </c>
      <c r="C7715">
        <v>5</v>
      </c>
      <c r="D7715">
        <v>213.69499999999999</v>
      </c>
      <c r="E7715" t="s">
        <v>6925</v>
      </c>
      <c r="F7715" t="s">
        <v>6926</v>
      </c>
      <c r="G7715" s="4">
        <v>3</v>
      </c>
      <c r="H7715" t="s">
        <v>7017</v>
      </c>
    </row>
    <row r="7716" spans="1:8" x14ac:dyDescent="0.35">
      <c r="A7716" t="s">
        <v>6256</v>
      </c>
      <c r="B7716" t="s">
        <v>6924</v>
      </c>
      <c r="C7716">
        <v>6</v>
      </c>
      <c r="D7716">
        <v>-364.78699999999998</v>
      </c>
      <c r="E7716" t="s">
        <v>6927</v>
      </c>
      <c r="F7716" t="s">
        <v>6935</v>
      </c>
      <c r="G7716" s="4">
        <v>1</v>
      </c>
      <c r="H7716" t="s">
        <v>7018</v>
      </c>
    </row>
    <row r="7717" spans="1:8" x14ac:dyDescent="0.35">
      <c r="A7717" t="s">
        <v>6256</v>
      </c>
      <c r="B7717" t="s">
        <v>6924</v>
      </c>
      <c r="C7717">
        <v>6</v>
      </c>
      <c r="D7717">
        <v>-364.04500000000002</v>
      </c>
      <c r="E7717" t="s">
        <v>6925</v>
      </c>
      <c r="F7717" t="s">
        <v>6926</v>
      </c>
      <c r="G7717" s="4">
        <v>3</v>
      </c>
      <c r="H7717" t="s">
        <v>7019</v>
      </c>
    </row>
    <row r="7718" spans="1:8" x14ac:dyDescent="0.35">
      <c r="A7718" t="s">
        <v>6256</v>
      </c>
      <c r="B7718" t="s">
        <v>6924</v>
      </c>
      <c r="C7718">
        <v>6</v>
      </c>
      <c r="D7718">
        <v>-363.58600000000001</v>
      </c>
      <c r="E7718" t="s">
        <v>6925</v>
      </c>
      <c r="F7718" t="s">
        <v>6931</v>
      </c>
      <c r="G7718" s="4">
        <v>4</v>
      </c>
      <c r="H7718" t="s">
        <v>7020</v>
      </c>
    </row>
    <row r="7719" spans="1:8" x14ac:dyDescent="0.35">
      <c r="A7719" t="s">
        <v>6256</v>
      </c>
      <c r="B7719" t="s">
        <v>6924</v>
      </c>
      <c r="C7719">
        <v>6</v>
      </c>
      <c r="D7719">
        <v>-361.10300000000001</v>
      </c>
      <c r="E7719" t="s">
        <v>6927</v>
      </c>
      <c r="F7719" t="s">
        <v>6928</v>
      </c>
      <c r="G7719" s="4">
        <v>2</v>
      </c>
      <c r="H7719" t="s">
        <v>7021</v>
      </c>
    </row>
    <row r="7720" spans="1:8" x14ac:dyDescent="0.35">
      <c r="A7720" t="s">
        <v>6256</v>
      </c>
      <c r="B7720" t="s">
        <v>6924</v>
      </c>
      <c r="C7720">
        <v>6</v>
      </c>
      <c r="D7720">
        <v>-354.69199999999898</v>
      </c>
      <c r="E7720" t="s">
        <v>6925</v>
      </c>
      <c r="F7720" t="s">
        <v>6926</v>
      </c>
      <c r="G7720" s="4">
        <v>3</v>
      </c>
      <c r="H7720" t="s">
        <v>7022</v>
      </c>
    </row>
    <row r="7721" spans="1:8" x14ac:dyDescent="0.35">
      <c r="A7721" t="s">
        <v>6256</v>
      </c>
      <c r="B7721" t="s">
        <v>6924</v>
      </c>
      <c r="C7721">
        <v>6</v>
      </c>
      <c r="D7721">
        <v>-354.17099999999999</v>
      </c>
      <c r="E7721" t="s">
        <v>6927</v>
      </c>
      <c r="F7721" t="s">
        <v>6935</v>
      </c>
      <c r="G7721" s="4">
        <v>1</v>
      </c>
      <c r="H7721" t="s">
        <v>974</v>
      </c>
    </row>
    <row r="7722" spans="1:8" x14ac:dyDescent="0.35">
      <c r="A7722" t="s">
        <v>6256</v>
      </c>
      <c r="B7722" t="s">
        <v>6924</v>
      </c>
      <c r="C7722">
        <v>6</v>
      </c>
      <c r="D7722">
        <v>-351.01299999999998</v>
      </c>
      <c r="E7722" t="s">
        <v>6925</v>
      </c>
      <c r="F7722" t="s">
        <v>6926</v>
      </c>
      <c r="G7722" s="4">
        <v>3</v>
      </c>
      <c r="H7722" t="s">
        <v>7023</v>
      </c>
    </row>
    <row r="7723" spans="1:8" x14ac:dyDescent="0.35">
      <c r="A7723" t="s">
        <v>6256</v>
      </c>
      <c r="B7723" t="s">
        <v>6924</v>
      </c>
      <c r="C7723">
        <v>6</v>
      </c>
      <c r="D7723">
        <v>-340.66199999999998</v>
      </c>
      <c r="E7723" t="s">
        <v>6925</v>
      </c>
      <c r="F7723" t="s">
        <v>6942</v>
      </c>
      <c r="G7723" s="4">
        <v>2</v>
      </c>
      <c r="H7723" t="s">
        <v>7024</v>
      </c>
    </row>
    <row r="7724" spans="1:8" x14ac:dyDescent="0.35">
      <c r="A7724" t="s">
        <v>6256</v>
      </c>
      <c r="B7724" t="s">
        <v>6924</v>
      </c>
      <c r="C7724">
        <v>6</v>
      </c>
      <c r="D7724">
        <v>-337.25599999999997</v>
      </c>
      <c r="E7724" t="s">
        <v>6925</v>
      </c>
      <c r="F7724" t="s">
        <v>6926</v>
      </c>
      <c r="G7724" s="4">
        <v>3</v>
      </c>
      <c r="H7724" t="s">
        <v>7025</v>
      </c>
    </row>
    <row r="7725" spans="1:8" x14ac:dyDescent="0.35">
      <c r="A7725" t="s">
        <v>6256</v>
      </c>
      <c r="B7725" t="s">
        <v>6924</v>
      </c>
      <c r="C7725">
        <v>6</v>
      </c>
      <c r="D7725">
        <v>-334.116999999999</v>
      </c>
      <c r="E7725" t="s">
        <v>6927</v>
      </c>
      <c r="F7725" t="s">
        <v>6939</v>
      </c>
      <c r="G7725" s="4">
        <v>4</v>
      </c>
      <c r="H7725" t="s">
        <v>7026</v>
      </c>
    </row>
    <row r="7726" spans="1:8" x14ac:dyDescent="0.35">
      <c r="A7726" t="s">
        <v>6256</v>
      </c>
      <c r="B7726" t="s">
        <v>6924</v>
      </c>
      <c r="C7726">
        <v>6</v>
      </c>
      <c r="D7726">
        <v>-330.983</v>
      </c>
      <c r="E7726" t="s">
        <v>6927</v>
      </c>
      <c r="F7726" t="s">
        <v>6935</v>
      </c>
      <c r="G7726" s="4">
        <v>1</v>
      </c>
      <c r="H7726" t="s">
        <v>974</v>
      </c>
    </row>
    <row r="7727" spans="1:8" x14ac:dyDescent="0.35">
      <c r="A7727" t="s">
        <v>6256</v>
      </c>
      <c r="B7727" t="s">
        <v>6924</v>
      </c>
      <c r="C7727">
        <v>6</v>
      </c>
      <c r="D7727">
        <v>-330.96499999999997</v>
      </c>
      <c r="E7727" t="s">
        <v>6925</v>
      </c>
      <c r="F7727" t="s">
        <v>6942</v>
      </c>
      <c r="G7727" s="4">
        <v>2</v>
      </c>
      <c r="H7727" t="s">
        <v>7027</v>
      </c>
    </row>
    <row r="7728" spans="1:8" x14ac:dyDescent="0.35">
      <c r="A7728" t="s">
        <v>6256</v>
      </c>
      <c r="B7728" t="s">
        <v>6924</v>
      </c>
      <c r="C7728">
        <v>6</v>
      </c>
      <c r="D7728">
        <v>-330.86599999999999</v>
      </c>
      <c r="E7728" t="s">
        <v>6925</v>
      </c>
      <c r="F7728" t="s">
        <v>6926</v>
      </c>
      <c r="G7728" s="4">
        <v>3</v>
      </c>
      <c r="H7728" t="s">
        <v>7028</v>
      </c>
    </row>
    <row r="7729" spans="1:8" x14ac:dyDescent="0.35">
      <c r="A7729" t="s">
        <v>6256</v>
      </c>
      <c r="B7729" t="s">
        <v>6924</v>
      </c>
      <c r="C7729">
        <v>6</v>
      </c>
      <c r="D7729">
        <v>-328.23099999999999</v>
      </c>
      <c r="E7729" t="s">
        <v>6925</v>
      </c>
      <c r="F7729" t="s">
        <v>6942</v>
      </c>
      <c r="G7729" s="4">
        <v>2</v>
      </c>
      <c r="H7729" t="s">
        <v>267</v>
      </c>
    </row>
    <row r="7730" spans="1:8" x14ac:dyDescent="0.35">
      <c r="A7730" t="s">
        <v>6256</v>
      </c>
      <c r="B7730" t="s">
        <v>6924</v>
      </c>
      <c r="C7730">
        <v>6</v>
      </c>
      <c r="D7730">
        <v>-326.16199999999998</v>
      </c>
      <c r="E7730" t="s">
        <v>6927</v>
      </c>
      <c r="F7730" t="s">
        <v>6928</v>
      </c>
      <c r="G7730" s="4">
        <v>2</v>
      </c>
      <c r="H7730" t="s">
        <v>7029</v>
      </c>
    </row>
    <row r="7731" spans="1:8" x14ac:dyDescent="0.35">
      <c r="A7731" t="s">
        <v>6256</v>
      </c>
      <c r="B7731" t="s">
        <v>6924</v>
      </c>
      <c r="C7731">
        <v>6</v>
      </c>
      <c r="D7731">
        <v>-316.015999999999</v>
      </c>
      <c r="E7731" t="s">
        <v>6925</v>
      </c>
      <c r="F7731" t="s">
        <v>6931</v>
      </c>
      <c r="G7731" s="4">
        <v>4</v>
      </c>
      <c r="H7731" t="s">
        <v>7030</v>
      </c>
    </row>
    <row r="7732" spans="1:8" x14ac:dyDescent="0.35">
      <c r="A7732" t="s">
        <v>6256</v>
      </c>
      <c r="B7732" t="s">
        <v>6924</v>
      </c>
      <c r="C7732">
        <v>6</v>
      </c>
      <c r="D7732">
        <v>-311.17599999999999</v>
      </c>
      <c r="E7732" t="s">
        <v>6927</v>
      </c>
      <c r="F7732" t="s">
        <v>6980</v>
      </c>
      <c r="G7732" s="4">
        <v>3</v>
      </c>
      <c r="H7732" t="s">
        <v>7031</v>
      </c>
    </row>
    <row r="7733" spans="1:8" x14ac:dyDescent="0.35">
      <c r="A7733" t="s">
        <v>6256</v>
      </c>
      <c r="B7733" t="s">
        <v>6924</v>
      </c>
      <c r="C7733">
        <v>6</v>
      </c>
      <c r="D7733">
        <v>-308.84100000000001</v>
      </c>
      <c r="E7733" t="s">
        <v>6925</v>
      </c>
      <c r="F7733" t="s">
        <v>6947</v>
      </c>
      <c r="G7733" s="4">
        <v>1</v>
      </c>
      <c r="H7733" t="s">
        <v>63</v>
      </c>
    </row>
    <row r="7734" spans="1:8" x14ac:dyDescent="0.35">
      <c r="A7734" t="s">
        <v>6256</v>
      </c>
      <c r="B7734" t="s">
        <v>6924</v>
      </c>
      <c r="C7734">
        <v>6</v>
      </c>
      <c r="D7734">
        <v>-300.832999999999</v>
      </c>
      <c r="E7734" t="s">
        <v>6927</v>
      </c>
      <c r="F7734" t="s">
        <v>6935</v>
      </c>
      <c r="G7734" s="4">
        <v>1</v>
      </c>
      <c r="H7734" t="s">
        <v>7032</v>
      </c>
    </row>
    <row r="7735" spans="1:8" x14ac:dyDescent="0.35">
      <c r="A7735" t="s">
        <v>6256</v>
      </c>
      <c r="B7735" t="s">
        <v>6924</v>
      </c>
      <c r="C7735">
        <v>6</v>
      </c>
      <c r="D7735">
        <v>-298.887</v>
      </c>
      <c r="E7735" t="s">
        <v>6925</v>
      </c>
      <c r="F7735" t="s">
        <v>6931</v>
      </c>
      <c r="G7735" s="4">
        <v>4</v>
      </c>
      <c r="H7735" t="s">
        <v>7033</v>
      </c>
    </row>
    <row r="7736" spans="1:8" x14ac:dyDescent="0.35">
      <c r="A7736" t="s">
        <v>6256</v>
      </c>
      <c r="B7736" t="s">
        <v>6924</v>
      </c>
      <c r="C7736">
        <v>6</v>
      </c>
      <c r="D7736">
        <v>-297.18299999999999</v>
      </c>
      <c r="E7736" t="s">
        <v>6925</v>
      </c>
      <c r="F7736" t="s">
        <v>6926</v>
      </c>
      <c r="G7736" s="4">
        <v>3</v>
      </c>
      <c r="H7736" t="s">
        <v>7034</v>
      </c>
    </row>
    <row r="7737" spans="1:8" x14ac:dyDescent="0.35">
      <c r="A7737" t="s">
        <v>6256</v>
      </c>
      <c r="B7737" t="s">
        <v>6924</v>
      </c>
      <c r="C7737">
        <v>6</v>
      </c>
      <c r="D7737">
        <v>-288.85000000000002</v>
      </c>
      <c r="E7737" t="s">
        <v>6925</v>
      </c>
      <c r="F7737" t="s">
        <v>6926</v>
      </c>
      <c r="G7737" s="4">
        <v>3</v>
      </c>
      <c r="H7737" t="s">
        <v>68</v>
      </c>
    </row>
    <row r="7738" spans="1:8" x14ac:dyDescent="0.35">
      <c r="A7738" t="s">
        <v>6256</v>
      </c>
      <c r="B7738" t="s">
        <v>6924</v>
      </c>
      <c r="C7738">
        <v>6</v>
      </c>
      <c r="D7738">
        <v>-268.46699999999998</v>
      </c>
      <c r="E7738" t="s">
        <v>6925</v>
      </c>
      <c r="F7738" t="s">
        <v>6942</v>
      </c>
      <c r="G7738" s="4">
        <v>2</v>
      </c>
      <c r="H7738" t="s">
        <v>7035</v>
      </c>
    </row>
    <row r="7739" spans="1:8" x14ac:dyDescent="0.35">
      <c r="A7739" t="s">
        <v>6256</v>
      </c>
      <c r="B7739" t="s">
        <v>6924</v>
      </c>
      <c r="C7739">
        <v>6</v>
      </c>
      <c r="D7739">
        <v>-268.12400000000002</v>
      </c>
      <c r="E7739" t="s">
        <v>6927</v>
      </c>
      <c r="F7739" t="s">
        <v>6928</v>
      </c>
      <c r="G7739" s="4">
        <v>2</v>
      </c>
      <c r="H7739" t="s">
        <v>7036</v>
      </c>
    </row>
    <row r="7740" spans="1:8" x14ac:dyDescent="0.35">
      <c r="A7740" t="s">
        <v>6256</v>
      </c>
      <c r="B7740" t="s">
        <v>6924</v>
      </c>
      <c r="C7740">
        <v>6</v>
      </c>
      <c r="D7740">
        <v>-262.37900000000002</v>
      </c>
      <c r="E7740" t="s">
        <v>6925</v>
      </c>
      <c r="F7740" t="s">
        <v>6926</v>
      </c>
      <c r="G7740" s="4">
        <v>3</v>
      </c>
      <c r="H7740" t="s">
        <v>7037</v>
      </c>
    </row>
    <row r="7741" spans="1:8" x14ac:dyDescent="0.35">
      <c r="A7741" t="s">
        <v>6256</v>
      </c>
      <c r="B7741" t="s">
        <v>6924</v>
      </c>
      <c r="C7741">
        <v>6</v>
      </c>
      <c r="D7741">
        <v>-255.446</v>
      </c>
      <c r="E7741" t="s">
        <v>6927</v>
      </c>
      <c r="F7741" t="s">
        <v>6939</v>
      </c>
      <c r="G7741" s="4">
        <v>4</v>
      </c>
      <c r="H7741" t="s">
        <v>7038</v>
      </c>
    </row>
    <row r="7742" spans="1:8" x14ac:dyDescent="0.35">
      <c r="A7742" t="s">
        <v>6256</v>
      </c>
      <c r="B7742" t="s">
        <v>6924</v>
      </c>
      <c r="C7742">
        <v>6</v>
      </c>
      <c r="D7742">
        <v>-243.738</v>
      </c>
      <c r="E7742" t="s">
        <v>6925</v>
      </c>
      <c r="F7742" t="s">
        <v>6931</v>
      </c>
      <c r="G7742" s="4">
        <v>4</v>
      </c>
      <c r="H7742" t="s">
        <v>7039</v>
      </c>
    </row>
    <row r="7743" spans="1:8" x14ac:dyDescent="0.35">
      <c r="A7743" t="s">
        <v>6256</v>
      </c>
      <c r="B7743" t="s">
        <v>6924</v>
      </c>
      <c r="C7743">
        <v>6</v>
      </c>
      <c r="D7743">
        <v>-240.785</v>
      </c>
      <c r="E7743" t="s">
        <v>6925</v>
      </c>
      <c r="F7743" t="s">
        <v>6931</v>
      </c>
      <c r="G7743" s="4">
        <v>4</v>
      </c>
      <c r="H7743" t="s">
        <v>7040</v>
      </c>
    </row>
    <row r="7744" spans="1:8" x14ac:dyDescent="0.35">
      <c r="A7744" t="s">
        <v>6256</v>
      </c>
      <c r="B7744" t="s">
        <v>6924</v>
      </c>
      <c r="C7744">
        <v>6</v>
      </c>
      <c r="D7744">
        <v>-226.27</v>
      </c>
      <c r="E7744" t="s">
        <v>6925</v>
      </c>
      <c r="F7744" t="s">
        <v>6926</v>
      </c>
      <c r="G7744" s="4">
        <v>3</v>
      </c>
      <c r="H7744" t="s">
        <v>7041</v>
      </c>
    </row>
    <row r="7745" spans="1:8" x14ac:dyDescent="0.35">
      <c r="A7745" t="s">
        <v>6256</v>
      </c>
      <c r="B7745" t="s">
        <v>6924</v>
      </c>
      <c r="C7745">
        <v>6</v>
      </c>
      <c r="D7745">
        <v>-225.71799999999999</v>
      </c>
      <c r="E7745" t="s">
        <v>6925</v>
      </c>
      <c r="F7745" t="s">
        <v>6942</v>
      </c>
      <c r="G7745" s="4">
        <v>2</v>
      </c>
      <c r="H7745" t="s">
        <v>7042</v>
      </c>
    </row>
    <row r="7746" spans="1:8" x14ac:dyDescent="0.35">
      <c r="A7746" t="s">
        <v>6256</v>
      </c>
      <c r="B7746" t="s">
        <v>6924</v>
      </c>
      <c r="C7746">
        <v>6</v>
      </c>
      <c r="D7746">
        <v>-222.84</v>
      </c>
      <c r="E7746" t="s">
        <v>6927</v>
      </c>
      <c r="F7746" t="s">
        <v>6928</v>
      </c>
      <c r="G7746" s="4">
        <v>2</v>
      </c>
      <c r="H7746" t="s">
        <v>7043</v>
      </c>
    </row>
    <row r="7747" spans="1:8" x14ac:dyDescent="0.35">
      <c r="A7747" t="s">
        <v>6256</v>
      </c>
      <c r="B7747" t="s">
        <v>6924</v>
      </c>
      <c r="C7747">
        <v>6</v>
      </c>
      <c r="D7747">
        <v>-220.80199999999999</v>
      </c>
      <c r="E7747" t="s">
        <v>6925</v>
      </c>
      <c r="F7747" t="s">
        <v>6926</v>
      </c>
      <c r="G7747" s="4">
        <v>3</v>
      </c>
      <c r="H7747" t="s">
        <v>7044</v>
      </c>
    </row>
    <row r="7748" spans="1:8" x14ac:dyDescent="0.35">
      <c r="A7748" t="s">
        <v>6256</v>
      </c>
      <c r="B7748" t="s">
        <v>6924</v>
      </c>
      <c r="C7748">
        <v>6</v>
      </c>
      <c r="D7748">
        <v>-214.80599999999899</v>
      </c>
      <c r="E7748" t="s">
        <v>6927</v>
      </c>
      <c r="F7748" t="s">
        <v>6935</v>
      </c>
      <c r="G7748" s="4">
        <v>1</v>
      </c>
      <c r="H7748" t="s">
        <v>974</v>
      </c>
    </row>
    <row r="7749" spans="1:8" x14ac:dyDescent="0.35">
      <c r="A7749" t="s">
        <v>6256</v>
      </c>
      <c r="B7749" t="s">
        <v>6924</v>
      </c>
      <c r="C7749">
        <v>6</v>
      </c>
      <c r="D7749">
        <v>-213.12799999999999</v>
      </c>
      <c r="E7749" t="s">
        <v>6925</v>
      </c>
      <c r="F7749" t="s">
        <v>6942</v>
      </c>
      <c r="G7749" s="4">
        <v>2</v>
      </c>
      <c r="H7749" t="s">
        <v>7045</v>
      </c>
    </row>
    <row r="7750" spans="1:8" x14ac:dyDescent="0.35">
      <c r="A7750" t="s">
        <v>6256</v>
      </c>
      <c r="B7750" t="s">
        <v>6924</v>
      </c>
      <c r="C7750">
        <v>6</v>
      </c>
      <c r="D7750">
        <v>-210.358</v>
      </c>
      <c r="E7750" t="s">
        <v>6925</v>
      </c>
      <c r="F7750" t="s">
        <v>6926</v>
      </c>
      <c r="G7750" s="4">
        <v>3</v>
      </c>
      <c r="H7750" t="s">
        <v>7046</v>
      </c>
    </row>
    <row r="7751" spans="1:8" x14ac:dyDescent="0.35">
      <c r="A7751" t="s">
        <v>6256</v>
      </c>
      <c r="B7751" t="s">
        <v>6924</v>
      </c>
      <c r="C7751">
        <v>6</v>
      </c>
      <c r="D7751">
        <v>-208.98500000000001</v>
      </c>
      <c r="E7751" t="s">
        <v>6925</v>
      </c>
      <c r="F7751" t="s">
        <v>6947</v>
      </c>
      <c r="G7751" s="4">
        <v>1</v>
      </c>
      <c r="H7751" t="s">
        <v>7047</v>
      </c>
    </row>
    <row r="7752" spans="1:8" x14ac:dyDescent="0.35">
      <c r="A7752" t="s">
        <v>6256</v>
      </c>
      <c r="B7752" t="s">
        <v>6924</v>
      </c>
      <c r="C7752">
        <v>6</v>
      </c>
      <c r="D7752">
        <v>-191.76300000000001</v>
      </c>
      <c r="E7752" t="s">
        <v>6925</v>
      </c>
      <c r="F7752" t="s">
        <v>6926</v>
      </c>
      <c r="G7752" s="4">
        <v>3</v>
      </c>
      <c r="H7752" t="s">
        <v>7048</v>
      </c>
    </row>
    <row r="7753" spans="1:8" x14ac:dyDescent="0.35">
      <c r="A7753" t="s">
        <v>6256</v>
      </c>
      <c r="B7753" t="s">
        <v>6924</v>
      </c>
      <c r="C7753">
        <v>6</v>
      </c>
      <c r="D7753">
        <v>-182.423</v>
      </c>
      <c r="E7753" t="s">
        <v>6925</v>
      </c>
      <c r="F7753" t="s">
        <v>6926</v>
      </c>
      <c r="G7753" s="4">
        <v>3</v>
      </c>
      <c r="H7753" t="s">
        <v>7049</v>
      </c>
    </row>
    <row r="7754" spans="1:8" x14ac:dyDescent="0.35">
      <c r="A7754" t="s">
        <v>6256</v>
      </c>
      <c r="B7754" t="s">
        <v>6924</v>
      </c>
      <c r="C7754">
        <v>6</v>
      </c>
      <c r="D7754">
        <v>-181.761</v>
      </c>
      <c r="E7754" t="s">
        <v>6927</v>
      </c>
      <c r="F7754" t="s">
        <v>6928</v>
      </c>
      <c r="G7754" s="4">
        <v>2</v>
      </c>
      <c r="H7754" t="s">
        <v>7050</v>
      </c>
    </row>
    <row r="7755" spans="1:8" x14ac:dyDescent="0.35">
      <c r="A7755" t="s">
        <v>6256</v>
      </c>
      <c r="B7755" t="s">
        <v>6924</v>
      </c>
      <c r="C7755">
        <v>6</v>
      </c>
      <c r="D7755">
        <v>-175.636</v>
      </c>
      <c r="E7755" t="s">
        <v>6925</v>
      </c>
      <c r="F7755" t="s">
        <v>6942</v>
      </c>
      <c r="G7755" s="4">
        <v>2</v>
      </c>
      <c r="H7755" t="s">
        <v>1209</v>
      </c>
    </row>
    <row r="7756" spans="1:8" x14ac:dyDescent="0.35">
      <c r="A7756" t="s">
        <v>6256</v>
      </c>
      <c r="B7756" t="s">
        <v>6924</v>
      </c>
      <c r="C7756">
        <v>6</v>
      </c>
      <c r="D7756">
        <v>-171.36699999999999</v>
      </c>
      <c r="E7756" t="s">
        <v>6927</v>
      </c>
      <c r="F7756" t="s">
        <v>6935</v>
      </c>
      <c r="G7756" s="4">
        <v>1</v>
      </c>
      <c r="H7756" t="s">
        <v>267</v>
      </c>
    </row>
    <row r="7757" spans="1:8" x14ac:dyDescent="0.35">
      <c r="A7757" t="s">
        <v>6256</v>
      </c>
      <c r="B7757" t="s">
        <v>6924</v>
      </c>
      <c r="C7757">
        <v>6</v>
      </c>
      <c r="D7757">
        <v>-158.376</v>
      </c>
      <c r="E7757" t="s">
        <v>6927</v>
      </c>
      <c r="F7757" t="s">
        <v>6928</v>
      </c>
      <c r="G7757" s="4">
        <v>2</v>
      </c>
      <c r="H7757" t="s">
        <v>7051</v>
      </c>
    </row>
    <row r="7758" spans="1:8" x14ac:dyDescent="0.35">
      <c r="A7758" t="s">
        <v>6256</v>
      </c>
      <c r="B7758" t="s">
        <v>6924</v>
      </c>
      <c r="C7758">
        <v>6</v>
      </c>
      <c r="D7758">
        <v>-126.819</v>
      </c>
      <c r="E7758" t="s">
        <v>6927</v>
      </c>
      <c r="F7758" t="s">
        <v>6980</v>
      </c>
      <c r="G7758" s="4">
        <v>3</v>
      </c>
      <c r="H7758" t="s">
        <v>7052</v>
      </c>
    </row>
    <row r="7759" spans="1:8" x14ac:dyDescent="0.35">
      <c r="A7759" t="s">
        <v>6256</v>
      </c>
      <c r="B7759" t="s">
        <v>6924</v>
      </c>
      <c r="C7759">
        <v>6</v>
      </c>
      <c r="D7759">
        <v>-124.92</v>
      </c>
      <c r="E7759" t="s">
        <v>6925</v>
      </c>
      <c r="F7759" t="s">
        <v>6926</v>
      </c>
      <c r="G7759" s="4">
        <v>3</v>
      </c>
      <c r="H7759" t="s">
        <v>7053</v>
      </c>
    </row>
    <row r="7760" spans="1:8" x14ac:dyDescent="0.35">
      <c r="A7760" t="s">
        <v>6256</v>
      </c>
      <c r="B7760" t="s">
        <v>6924</v>
      </c>
      <c r="C7760">
        <v>6</v>
      </c>
      <c r="D7760">
        <v>-99.852999999999994</v>
      </c>
      <c r="E7760" t="s">
        <v>6927</v>
      </c>
      <c r="F7760" t="s">
        <v>6980</v>
      </c>
      <c r="G7760" s="4">
        <v>3</v>
      </c>
      <c r="H7760" t="s">
        <v>7054</v>
      </c>
    </row>
    <row r="7761" spans="1:8" x14ac:dyDescent="0.35">
      <c r="A7761" t="s">
        <v>6256</v>
      </c>
      <c r="B7761" t="s">
        <v>6924</v>
      </c>
      <c r="C7761">
        <v>6</v>
      </c>
      <c r="D7761">
        <v>-96.320999999999998</v>
      </c>
      <c r="E7761" t="s">
        <v>6925</v>
      </c>
      <c r="F7761" t="s">
        <v>6947</v>
      </c>
      <c r="G7761" s="4">
        <v>1</v>
      </c>
      <c r="H7761" t="s">
        <v>7055</v>
      </c>
    </row>
    <row r="7762" spans="1:8" x14ac:dyDescent="0.35">
      <c r="A7762" t="s">
        <v>6256</v>
      </c>
      <c r="B7762" t="s">
        <v>6924</v>
      </c>
      <c r="C7762">
        <v>6</v>
      </c>
      <c r="D7762">
        <v>-88.097999999999999</v>
      </c>
      <c r="E7762" t="s">
        <v>6925</v>
      </c>
      <c r="F7762" t="s">
        <v>6931</v>
      </c>
      <c r="G7762" s="4">
        <v>4</v>
      </c>
      <c r="H7762">
        <v>2</v>
      </c>
    </row>
    <row r="7763" spans="1:8" x14ac:dyDescent="0.35">
      <c r="A7763" t="s">
        <v>6256</v>
      </c>
      <c r="B7763" t="s">
        <v>6924</v>
      </c>
      <c r="C7763">
        <v>6</v>
      </c>
      <c r="D7763">
        <v>-85.657999999999902</v>
      </c>
      <c r="E7763" t="s">
        <v>6927</v>
      </c>
      <c r="F7763" t="s">
        <v>6939</v>
      </c>
      <c r="G7763" s="4">
        <v>4</v>
      </c>
      <c r="H7763" t="s">
        <v>7056</v>
      </c>
    </row>
    <row r="7764" spans="1:8" x14ac:dyDescent="0.35">
      <c r="A7764" t="s">
        <v>6256</v>
      </c>
      <c r="B7764" t="s">
        <v>6924</v>
      </c>
      <c r="C7764">
        <v>6</v>
      </c>
      <c r="D7764">
        <v>-83.774000000000001</v>
      </c>
      <c r="E7764" t="s">
        <v>6925</v>
      </c>
      <c r="F7764" t="s">
        <v>6926</v>
      </c>
      <c r="G7764" s="4">
        <v>3</v>
      </c>
      <c r="H7764" t="s">
        <v>7057</v>
      </c>
    </row>
    <row r="7765" spans="1:8" x14ac:dyDescent="0.35">
      <c r="A7765" t="s">
        <v>6256</v>
      </c>
      <c r="B7765" t="s">
        <v>6924</v>
      </c>
      <c r="C7765">
        <v>6</v>
      </c>
      <c r="D7765">
        <v>-54.872</v>
      </c>
      <c r="E7765" t="s">
        <v>6927</v>
      </c>
      <c r="F7765" t="s">
        <v>6928</v>
      </c>
      <c r="G7765" s="4">
        <v>2</v>
      </c>
      <c r="H7765" t="s">
        <v>7058</v>
      </c>
    </row>
    <row r="7766" spans="1:8" x14ac:dyDescent="0.35">
      <c r="A7766" t="s">
        <v>6256</v>
      </c>
      <c r="B7766" t="s">
        <v>6924</v>
      </c>
      <c r="C7766">
        <v>6</v>
      </c>
      <c r="D7766">
        <v>-52.428999999999903</v>
      </c>
      <c r="E7766" t="s">
        <v>6927</v>
      </c>
      <c r="F7766" t="s">
        <v>6939</v>
      </c>
      <c r="G7766" s="4">
        <v>4</v>
      </c>
      <c r="H7766" t="s">
        <v>7059</v>
      </c>
    </row>
    <row r="7767" spans="1:8" x14ac:dyDescent="0.35">
      <c r="A7767" t="s">
        <v>6256</v>
      </c>
      <c r="B7767" t="s">
        <v>6924</v>
      </c>
      <c r="C7767">
        <v>6</v>
      </c>
      <c r="D7767">
        <v>-43.113</v>
      </c>
      <c r="E7767" t="s">
        <v>6927</v>
      </c>
      <c r="F7767" t="s">
        <v>6939</v>
      </c>
      <c r="G7767" s="4">
        <v>4</v>
      </c>
      <c r="H7767" t="s">
        <v>55</v>
      </c>
    </row>
    <row r="7768" spans="1:8" x14ac:dyDescent="0.35">
      <c r="A7768" t="s">
        <v>6256</v>
      </c>
      <c r="B7768" t="s">
        <v>6924</v>
      </c>
      <c r="C7768">
        <v>6</v>
      </c>
      <c r="D7768">
        <v>-35.165999999999997</v>
      </c>
      <c r="E7768" t="s">
        <v>6927</v>
      </c>
      <c r="F7768" t="s">
        <v>6980</v>
      </c>
      <c r="G7768" s="4">
        <v>3</v>
      </c>
      <c r="H7768" t="s">
        <v>7060</v>
      </c>
    </row>
    <row r="7769" spans="1:8" x14ac:dyDescent="0.35">
      <c r="A7769" t="s">
        <v>6256</v>
      </c>
      <c r="B7769" t="s">
        <v>6924</v>
      </c>
      <c r="C7769">
        <v>6</v>
      </c>
      <c r="D7769">
        <v>-24.239000000000001</v>
      </c>
      <c r="E7769" t="s">
        <v>6925</v>
      </c>
      <c r="F7769" t="s">
        <v>6942</v>
      </c>
      <c r="G7769" s="4">
        <v>2</v>
      </c>
      <c r="H7769">
        <v>5</v>
      </c>
    </row>
    <row r="7770" spans="1:8" x14ac:dyDescent="0.35">
      <c r="A7770" t="s">
        <v>6256</v>
      </c>
      <c r="B7770" t="s">
        <v>6924</v>
      </c>
      <c r="C7770">
        <v>6</v>
      </c>
      <c r="D7770">
        <v>-23.254000000000001</v>
      </c>
      <c r="E7770" t="s">
        <v>6925</v>
      </c>
      <c r="F7770" t="s">
        <v>6942</v>
      </c>
      <c r="G7770" s="4">
        <v>2</v>
      </c>
      <c r="H7770">
        <v>4</v>
      </c>
    </row>
    <row r="7771" spans="1:8" x14ac:dyDescent="0.35">
      <c r="A7771" t="s">
        <v>6256</v>
      </c>
      <c r="B7771" t="s">
        <v>6924</v>
      </c>
      <c r="C7771">
        <v>6</v>
      </c>
      <c r="D7771">
        <v>-22.183</v>
      </c>
      <c r="E7771" t="s">
        <v>6925</v>
      </c>
      <c r="F7771" t="s">
        <v>6942</v>
      </c>
      <c r="G7771" s="4">
        <v>2</v>
      </c>
      <c r="H7771">
        <v>3</v>
      </c>
    </row>
    <row r="7772" spans="1:8" x14ac:dyDescent="0.35">
      <c r="A7772" t="s">
        <v>6256</v>
      </c>
      <c r="B7772" t="s">
        <v>6924</v>
      </c>
      <c r="C7772">
        <v>6</v>
      </c>
      <c r="D7772">
        <v>-21.230999999999899</v>
      </c>
      <c r="E7772" t="s">
        <v>6925</v>
      </c>
      <c r="F7772" t="s">
        <v>6942</v>
      </c>
      <c r="G7772" s="4">
        <v>2</v>
      </c>
      <c r="H7772">
        <v>2</v>
      </c>
    </row>
    <row r="7773" spans="1:8" x14ac:dyDescent="0.35">
      <c r="A7773" t="s">
        <v>6256</v>
      </c>
      <c r="B7773" t="s">
        <v>6924</v>
      </c>
      <c r="C7773">
        <v>6</v>
      </c>
      <c r="D7773">
        <v>-20.285</v>
      </c>
      <c r="E7773" t="s">
        <v>6925</v>
      </c>
      <c r="F7773" t="s">
        <v>6926</v>
      </c>
      <c r="G7773" s="4">
        <v>3</v>
      </c>
      <c r="H7773" t="s">
        <v>7061</v>
      </c>
    </row>
    <row r="7774" spans="1:8" x14ac:dyDescent="0.35">
      <c r="A7774" t="s">
        <v>6256</v>
      </c>
      <c r="B7774" t="s">
        <v>6924</v>
      </c>
      <c r="C7774">
        <v>6</v>
      </c>
      <c r="D7774">
        <v>80.486000000000004</v>
      </c>
      <c r="E7774" t="s">
        <v>6925</v>
      </c>
      <c r="F7774" t="s">
        <v>6926</v>
      </c>
      <c r="G7774" s="4">
        <v>3</v>
      </c>
      <c r="H7774" t="s">
        <v>7062</v>
      </c>
    </row>
    <row r="7775" spans="1:8" x14ac:dyDescent="0.35">
      <c r="A7775" t="s">
        <v>6256</v>
      </c>
      <c r="B7775" t="s">
        <v>6924</v>
      </c>
      <c r="C7775">
        <v>6</v>
      </c>
      <c r="D7775">
        <v>99.557999999999893</v>
      </c>
      <c r="E7775" t="s">
        <v>6925</v>
      </c>
      <c r="F7775" t="s">
        <v>6931</v>
      </c>
      <c r="G7775" s="4">
        <v>4</v>
      </c>
      <c r="H7775" t="s">
        <v>7063</v>
      </c>
    </row>
    <row r="7776" spans="1:8" x14ac:dyDescent="0.35">
      <c r="A7776" t="s">
        <v>6256</v>
      </c>
      <c r="B7776" t="s">
        <v>6924</v>
      </c>
      <c r="C7776">
        <v>6</v>
      </c>
      <c r="D7776">
        <v>154.22200000000001</v>
      </c>
      <c r="E7776" t="s">
        <v>6925</v>
      </c>
      <c r="F7776" t="s">
        <v>6931</v>
      </c>
      <c r="G7776" s="4">
        <v>4</v>
      </c>
      <c r="H7776" t="s">
        <v>7064</v>
      </c>
    </row>
    <row r="7777" spans="1:8" x14ac:dyDescent="0.35">
      <c r="A7777" t="s">
        <v>6256</v>
      </c>
      <c r="B7777" t="s">
        <v>6924</v>
      </c>
      <c r="C7777">
        <v>6</v>
      </c>
      <c r="D7777">
        <v>184.654</v>
      </c>
      <c r="E7777" t="s">
        <v>6925</v>
      </c>
      <c r="F7777" t="s">
        <v>6931</v>
      </c>
      <c r="G7777" s="4">
        <v>4</v>
      </c>
      <c r="H7777" t="s">
        <v>7065</v>
      </c>
    </row>
    <row r="7778" spans="1:8" x14ac:dyDescent="0.35">
      <c r="A7778" t="s">
        <v>6256</v>
      </c>
      <c r="B7778" t="s">
        <v>6924</v>
      </c>
      <c r="C7778">
        <v>6</v>
      </c>
      <c r="D7778">
        <v>186.22200000000001</v>
      </c>
      <c r="E7778" t="s">
        <v>6925</v>
      </c>
      <c r="F7778" t="s">
        <v>6926</v>
      </c>
      <c r="G7778" s="4">
        <v>3</v>
      </c>
      <c r="H7778" t="s">
        <v>7066</v>
      </c>
    </row>
    <row r="7779" spans="1:8" x14ac:dyDescent="0.35">
      <c r="A7779" t="s">
        <v>6256</v>
      </c>
      <c r="B7779" t="s">
        <v>6924</v>
      </c>
      <c r="C7779">
        <v>6</v>
      </c>
      <c r="D7779">
        <v>188.511</v>
      </c>
      <c r="E7779" t="s">
        <v>6925</v>
      </c>
      <c r="F7779" t="s">
        <v>6947</v>
      </c>
      <c r="G7779" s="4">
        <v>1</v>
      </c>
      <c r="H7779" t="s">
        <v>7067</v>
      </c>
    </row>
    <row r="7780" spans="1:8" x14ac:dyDescent="0.35">
      <c r="A7780" t="s">
        <v>6256</v>
      </c>
      <c r="B7780" t="s">
        <v>6924</v>
      </c>
      <c r="C7780">
        <v>6</v>
      </c>
      <c r="D7780">
        <v>189.84599999999901</v>
      </c>
      <c r="E7780" t="s">
        <v>6925</v>
      </c>
      <c r="F7780" t="s">
        <v>6926</v>
      </c>
      <c r="G7780" s="4">
        <v>3</v>
      </c>
      <c r="H7780" t="s">
        <v>1517</v>
      </c>
    </row>
    <row r="7781" spans="1:8" x14ac:dyDescent="0.35">
      <c r="A7781" t="s">
        <v>6256</v>
      </c>
      <c r="B7781" t="s">
        <v>6924</v>
      </c>
      <c r="C7781">
        <v>6</v>
      </c>
      <c r="D7781">
        <v>213.45599999999999</v>
      </c>
      <c r="E7781" t="s">
        <v>6927</v>
      </c>
      <c r="F7781" t="s">
        <v>6928</v>
      </c>
      <c r="G7781" s="4">
        <v>2</v>
      </c>
      <c r="H7781" t="s">
        <v>7068</v>
      </c>
    </row>
    <row r="7782" spans="1:8" x14ac:dyDescent="0.35">
      <c r="A7782" t="s">
        <v>6256</v>
      </c>
      <c r="B7782" t="s">
        <v>6924</v>
      </c>
      <c r="C7782">
        <v>6</v>
      </c>
      <c r="D7782">
        <v>225.68899999999999</v>
      </c>
      <c r="E7782" t="s">
        <v>6927</v>
      </c>
      <c r="F7782" t="s">
        <v>6935</v>
      </c>
      <c r="G7782" s="4">
        <v>1</v>
      </c>
      <c r="H7782" t="s">
        <v>7069</v>
      </c>
    </row>
    <row r="7783" spans="1:8" x14ac:dyDescent="0.35">
      <c r="A7783" t="s">
        <v>6256</v>
      </c>
      <c r="B7783" t="s">
        <v>6924</v>
      </c>
      <c r="C7783">
        <v>6</v>
      </c>
      <c r="D7783">
        <v>227.83</v>
      </c>
      <c r="E7783" t="s">
        <v>6925</v>
      </c>
      <c r="F7783" t="s">
        <v>6931</v>
      </c>
      <c r="G7783" s="4">
        <v>4</v>
      </c>
      <c r="H7783" t="s">
        <v>3767</v>
      </c>
    </row>
    <row r="7784" spans="1:8" x14ac:dyDescent="0.35">
      <c r="A7784" t="s">
        <v>6256</v>
      </c>
      <c r="B7784" t="s">
        <v>6924</v>
      </c>
      <c r="C7784">
        <v>6</v>
      </c>
      <c r="D7784">
        <v>229.166</v>
      </c>
      <c r="E7784" t="s">
        <v>6925</v>
      </c>
      <c r="F7784" t="s">
        <v>6926</v>
      </c>
      <c r="G7784" s="4">
        <v>3</v>
      </c>
      <c r="H7784" t="s">
        <v>3767</v>
      </c>
    </row>
    <row r="7785" spans="1:8" x14ac:dyDescent="0.35">
      <c r="A7785" t="s">
        <v>6256</v>
      </c>
      <c r="B7785" t="s">
        <v>6924</v>
      </c>
      <c r="C7785">
        <v>6</v>
      </c>
      <c r="D7785">
        <v>233.58199999999999</v>
      </c>
      <c r="E7785" t="s">
        <v>6925</v>
      </c>
      <c r="F7785" t="s">
        <v>6926</v>
      </c>
      <c r="G7785" s="4">
        <v>3</v>
      </c>
      <c r="H7785" t="s">
        <v>7070</v>
      </c>
    </row>
    <row r="7786" spans="1:8" x14ac:dyDescent="0.35">
      <c r="A7786" t="s">
        <v>6256</v>
      </c>
      <c r="B7786" t="s">
        <v>6924</v>
      </c>
      <c r="C7786">
        <v>6</v>
      </c>
      <c r="D7786">
        <v>240.04900000000001</v>
      </c>
      <c r="E7786" t="s">
        <v>6927</v>
      </c>
      <c r="F7786" t="s">
        <v>6928</v>
      </c>
      <c r="G7786" s="4">
        <v>2</v>
      </c>
      <c r="H7786" t="s">
        <v>411</v>
      </c>
    </row>
    <row r="7787" spans="1:8" x14ac:dyDescent="0.35">
      <c r="A7787" t="s">
        <v>6256</v>
      </c>
      <c r="B7787" t="s">
        <v>7071</v>
      </c>
      <c r="C7787">
        <v>4</v>
      </c>
      <c r="D7787">
        <v>-385.14699999999999</v>
      </c>
      <c r="E7787" t="s">
        <v>7072</v>
      </c>
      <c r="F7787" t="s">
        <v>7073</v>
      </c>
      <c r="G7787" s="4">
        <v>1</v>
      </c>
      <c r="H7787" t="s">
        <v>2029</v>
      </c>
    </row>
    <row r="7788" spans="1:8" x14ac:dyDescent="0.35">
      <c r="A7788" t="s">
        <v>6256</v>
      </c>
      <c r="B7788" t="s">
        <v>7071</v>
      </c>
      <c r="C7788">
        <v>4</v>
      </c>
      <c r="D7788">
        <v>11.628</v>
      </c>
      <c r="E7788" t="s">
        <v>7072</v>
      </c>
      <c r="F7788" t="s">
        <v>7073</v>
      </c>
      <c r="G7788" s="4">
        <v>1</v>
      </c>
      <c r="H7788" t="s">
        <v>1693</v>
      </c>
    </row>
    <row r="7789" spans="1:8" x14ac:dyDescent="0.35">
      <c r="A7789" t="s">
        <v>6256</v>
      </c>
      <c r="B7789" t="s">
        <v>7071</v>
      </c>
      <c r="C7789">
        <v>4</v>
      </c>
      <c r="D7789">
        <v>19.684000000000001</v>
      </c>
      <c r="E7789" t="s">
        <v>7072</v>
      </c>
      <c r="F7789" t="s">
        <v>7073</v>
      </c>
      <c r="G7789" s="4">
        <v>1</v>
      </c>
      <c r="H7789" t="s">
        <v>7074</v>
      </c>
    </row>
    <row r="7790" spans="1:8" x14ac:dyDescent="0.35">
      <c r="A7790" t="s">
        <v>6256</v>
      </c>
      <c r="B7790" t="s">
        <v>7071</v>
      </c>
      <c r="C7790">
        <v>4</v>
      </c>
      <c r="D7790">
        <v>30.34</v>
      </c>
      <c r="E7790" t="s">
        <v>7072</v>
      </c>
      <c r="F7790" t="s">
        <v>7073</v>
      </c>
      <c r="G7790" s="4">
        <v>1</v>
      </c>
      <c r="H7790" t="s">
        <v>7075</v>
      </c>
    </row>
    <row r="7791" spans="1:8" x14ac:dyDescent="0.35">
      <c r="A7791" t="s">
        <v>6256</v>
      </c>
      <c r="B7791" t="s">
        <v>7076</v>
      </c>
      <c r="C7791">
        <v>5</v>
      </c>
      <c r="D7791">
        <v>-382.68900000000002</v>
      </c>
      <c r="E7791" t="s">
        <v>7077</v>
      </c>
      <c r="F7791" t="s">
        <v>7078</v>
      </c>
      <c r="G7791" s="4">
        <v>3</v>
      </c>
      <c r="H7791" t="s">
        <v>7079</v>
      </c>
    </row>
    <row r="7792" spans="1:8" x14ac:dyDescent="0.35">
      <c r="A7792" t="s">
        <v>6256</v>
      </c>
      <c r="B7792" t="s">
        <v>7076</v>
      </c>
      <c r="C7792">
        <v>5</v>
      </c>
      <c r="D7792">
        <v>-382.63</v>
      </c>
      <c r="E7792" t="s">
        <v>7080</v>
      </c>
      <c r="F7792" t="s">
        <v>7081</v>
      </c>
      <c r="G7792" s="4">
        <v>1</v>
      </c>
      <c r="H7792" t="s">
        <v>7082</v>
      </c>
    </row>
    <row r="7793" spans="1:8" x14ac:dyDescent="0.35">
      <c r="A7793" t="s">
        <v>6256</v>
      </c>
      <c r="B7793" t="s">
        <v>7076</v>
      </c>
      <c r="C7793">
        <v>5</v>
      </c>
      <c r="D7793">
        <v>-380.6</v>
      </c>
      <c r="E7793" t="s">
        <v>7077</v>
      </c>
      <c r="F7793" t="s">
        <v>7083</v>
      </c>
      <c r="G7793" s="4">
        <v>2</v>
      </c>
      <c r="H7793" t="s">
        <v>1703</v>
      </c>
    </row>
    <row r="7794" spans="1:8" x14ac:dyDescent="0.35">
      <c r="A7794" t="s">
        <v>6256</v>
      </c>
      <c r="B7794" t="s">
        <v>7076</v>
      </c>
      <c r="C7794">
        <v>5</v>
      </c>
      <c r="D7794">
        <v>-380.24900000000002</v>
      </c>
      <c r="E7794" t="s">
        <v>7077</v>
      </c>
      <c r="F7794" t="s">
        <v>7084</v>
      </c>
      <c r="G7794" s="4">
        <v>4</v>
      </c>
      <c r="H7794" t="s">
        <v>7085</v>
      </c>
    </row>
    <row r="7795" spans="1:8" x14ac:dyDescent="0.35">
      <c r="A7795" t="s">
        <v>6256</v>
      </c>
      <c r="B7795" t="s">
        <v>7076</v>
      </c>
      <c r="C7795">
        <v>5</v>
      </c>
      <c r="D7795">
        <v>-379.56900000000002</v>
      </c>
      <c r="E7795" t="s">
        <v>7080</v>
      </c>
      <c r="F7795" t="s">
        <v>7086</v>
      </c>
      <c r="G7795" s="4">
        <v>4</v>
      </c>
      <c r="H7795" t="s">
        <v>2466</v>
      </c>
    </row>
    <row r="7796" spans="1:8" x14ac:dyDescent="0.35">
      <c r="A7796" t="s">
        <v>6256</v>
      </c>
      <c r="B7796" t="s">
        <v>7076</v>
      </c>
      <c r="C7796">
        <v>5</v>
      </c>
      <c r="D7796">
        <v>-378.71199999999999</v>
      </c>
      <c r="E7796" t="s">
        <v>7087</v>
      </c>
      <c r="F7796" t="s">
        <v>7088</v>
      </c>
      <c r="G7796" s="4">
        <v>1</v>
      </c>
      <c r="H7796" t="s">
        <v>7089</v>
      </c>
    </row>
    <row r="7797" spans="1:8" x14ac:dyDescent="0.35">
      <c r="A7797" t="s">
        <v>6256</v>
      </c>
      <c r="B7797" t="s">
        <v>7076</v>
      </c>
      <c r="C7797">
        <v>5</v>
      </c>
      <c r="D7797">
        <v>-377.30799999999999</v>
      </c>
      <c r="E7797" t="s">
        <v>7077</v>
      </c>
      <c r="F7797" t="s">
        <v>7090</v>
      </c>
      <c r="G7797" s="4">
        <v>1</v>
      </c>
      <c r="H7797" t="s">
        <v>7091</v>
      </c>
    </row>
    <row r="7798" spans="1:8" x14ac:dyDescent="0.35">
      <c r="A7798" t="s">
        <v>6256</v>
      </c>
      <c r="B7798" t="s">
        <v>7076</v>
      </c>
      <c r="C7798">
        <v>5</v>
      </c>
      <c r="D7798">
        <v>-375.03500000000003</v>
      </c>
      <c r="E7798" t="s">
        <v>7077</v>
      </c>
      <c r="F7798" t="s">
        <v>7083</v>
      </c>
      <c r="G7798" s="4">
        <v>2</v>
      </c>
      <c r="H7798" t="s">
        <v>7092</v>
      </c>
    </row>
    <row r="7799" spans="1:8" x14ac:dyDescent="0.35">
      <c r="A7799" t="s">
        <v>6256</v>
      </c>
      <c r="B7799" t="s">
        <v>7076</v>
      </c>
      <c r="C7799">
        <v>5</v>
      </c>
      <c r="D7799">
        <v>-371.15199999999999</v>
      </c>
      <c r="E7799" t="s">
        <v>7087</v>
      </c>
      <c r="F7799" t="s">
        <v>7093</v>
      </c>
      <c r="G7799" s="4">
        <v>2</v>
      </c>
      <c r="H7799" t="s">
        <v>140</v>
      </c>
    </row>
    <row r="7800" spans="1:8" x14ac:dyDescent="0.35">
      <c r="A7800" t="s">
        <v>6256</v>
      </c>
      <c r="B7800" t="s">
        <v>7076</v>
      </c>
      <c r="C7800">
        <v>5</v>
      </c>
      <c r="D7800">
        <v>-370.64299999999997</v>
      </c>
      <c r="E7800" t="s">
        <v>7077</v>
      </c>
      <c r="F7800" t="s">
        <v>7078</v>
      </c>
      <c r="G7800" s="4">
        <v>3</v>
      </c>
      <c r="H7800" t="s">
        <v>7094</v>
      </c>
    </row>
    <row r="7801" spans="1:8" x14ac:dyDescent="0.35">
      <c r="A7801" t="s">
        <v>6256</v>
      </c>
      <c r="B7801" t="s">
        <v>7076</v>
      </c>
      <c r="C7801">
        <v>5</v>
      </c>
      <c r="D7801">
        <v>-370.38099999999997</v>
      </c>
      <c r="E7801" t="s">
        <v>7077</v>
      </c>
      <c r="F7801" t="s">
        <v>7084</v>
      </c>
      <c r="G7801" s="4">
        <v>4</v>
      </c>
      <c r="H7801" t="s">
        <v>7095</v>
      </c>
    </row>
    <row r="7802" spans="1:8" x14ac:dyDescent="0.35">
      <c r="A7802" t="s">
        <v>6256</v>
      </c>
      <c r="B7802" t="s">
        <v>7076</v>
      </c>
      <c r="C7802">
        <v>5</v>
      </c>
      <c r="D7802">
        <v>-370.08800000000002</v>
      </c>
      <c r="E7802" t="s">
        <v>7077</v>
      </c>
      <c r="F7802" t="s">
        <v>7083</v>
      </c>
      <c r="G7802" s="4">
        <v>2</v>
      </c>
      <c r="H7802" t="s">
        <v>7096</v>
      </c>
    </row>
    <row r="7803" spans="1:8" x14ac:dyDescent="0.35">
      <c r="A7803" t="s">
        <v>6256</v>
      </c>
      <c r="B7803" t="s">
        <v>7076</v>
      </c>
      <c r="C7803">
        <v>5</v>
      </c>
      <c r="D7803">
        <v>-368.976</v>
      </c>
      <c r="E7803" t="s">
        <v>7087</v>
      </c>
      <c r="F7803" t="s">
        <v>7097</v>
      </c>
      <c r="G7803" s="4">
        <v>4</v>
      </c>
      <c r="H7803" t="s">
        <v>7098</v>
      </c>
    </row>
    <row r="7804" spans="1:8" x14ac:dyDescent="0.35">
      <c r="A7804" t="s">
        <v>6256</v>
      </c>
      <c r="B7804" t="s">
        <v>7076</v>
      </c>
      <c r="C7804">
        <v>5</v>
      </c>
      <c r="D7804">
        <v>-366.18400000000003</v>
      </c>
      <c r="E7804" t="s">
        <v>7080</v>
      </c>
      <c r="F7804" s="2" t="s">
        <v>7099</v>
      </c>
      <c r="G7804" s="4">
        <v>2</v>
      </c>
      <c r="H7804" t="s">
        <v>7100</v>
      </c>
    </row>
    <row r="7805" spans="1:8" x14ac:dyDescent="0.35">
      <c r="A7805" t="s">
        <v>6256</v>
      </c>
      <c r="B7805" t="s">
        <v>7076</v>
      </c>
      <c r="C7805">
        <v>5</v>
      </c>
      <c r="D7805">
        <v>-365.56299999999999</v>
      </c>
      <c r="E7805" t="s">
        <v>7080</v>
      </c>
      <c r="F7805" t="s">
        <v>7101</v>
      </c>
      <c r="G7805" s="4">
        <v>3</v>
      </c>
      <c r="H7805" t="s">
        <v>7102</v>
      </c>
    </row>
    <row r="7806" spans="1:8" x14ac:dyDescent="0.35">
      <c r="A7806" t="s">
        <v>6256</v>
      </c>
      <c r="B7806" t="s">
        <v>7076</v>
      </c>
      <c r="C7806">
        <v>5</v>
      </c>
      <c r="D7806">
        <v>-365.23</v>
      </c>
      <c r="E7806" t="s">
        <v>7080</v>
      </c>
      <c r="F7806" t="s">
        <v>7081</v>
      </c>
      <c r="G7806" s="4">
        <v>1</v>
      </c>
      <c r="H7806" t="s">
        <v>7103</v>
      </c>
    </row>
    <row r="7807" spans="1:8" x14ac:dyDescent="0.35">
      <c r="A7807" t="s">
        <v>6256</v>
      </c>
      <c r="B7807" t="s">
        <v>7076</v>
      </c>
      <c r="C7807">
        <v>5</v>
      </c>
      <c r="D7807">
        <v>-360.65100000000001</v>
      </c>
      <c r="E7807" t="s">
        <v>7077</v>
      </c>
      <c r="F7807" t="s">
        <v>7083</v>
      </c>
      <c r="G7807" s="4">
        <v>2</v>
      </c>
      <c r="H7807" t="s">
        <v>140</v>
      </c>
    </row>
    <row r="7808" spans="1:8" x14ac:dyDescent="0.35">
      <c r="A7808" t="s">
        <v>6256</v>
      </c>
      <c r="B7808" t="s">
        <v>7076</v>
      </c>
      <c r="C7808">
        <v>5</v>
      </c>
      <c r="D7808">
        <v>-358.08099999999899</v>
      </c>
      <c r="E7808" t="s">
        <v>7080</v>
      </c>
      <c r="F7808" t="s">
        <v>7086</v>
      </c>
      <c r="G7808" s="4">
        <v>4</v>
      </c>
      <c r="H7808" t="s">
        <v>7104</v>
      </c>
    </row>
    <row r="7809" spans="1:8" x14ac:dyDescent="0.35">
      <c r="A7809" t="s">
        <v>6256</v>
      </c>
      <c r="B7809" t="s">
        <v>7076</v>
      </c>
      <c r="C7809">
        <v>5</v>
      </c>
      <c r="D7809">
        <v>-355.67</v>
      </c>
      <c r="E7809" t="s">
        <v>7087</v>
      </c>
      <c r="F7809" t="s">
        <v>7105</v>
      </c>
      <c r="G7809" s="4">
        <v>3</v>
      </c>
      <c r="H7809" t="s">
        <v>7106</v>
      </c>
    </row>
    <row r="7810" spans="1:8" x14ac:dyDescent="0.35">
      <c r="A7810" t="s">
        <v>6256</v>
      </c>
      <c r="B7810" t="s">
        <v>7076</v>
      </c>
      <c r="C7810">
        <v>5</v>
      </c>
      <c r="D7810">
        <v>-353.53100000000001</v>
      </c>
      <c r="E7810" t="s">
        <v>7087</v>
      </c>
      <c r="F7810" t="s">
        <v>7105</v>
      </c>
      <c r="G7810" s="4">
        <v>3</v>
      </c>
      <c r="H7810" t="s">
        <v>68</v>
      </c>
    </row>
    <row r="7811" spans="1:8" x14ac:dyDescent="0.35">
      <c r="A7811" t="s">
        <v>6256</v>
      </c>
      <c r="B7811" t="s">
        <v>7076</v>
      </c>
      <c r="C7811">
        <v>5</v>
      </c>
      <c r="D7811">
        <v>-352.79199999999997</v>
      </c>
      <c r="E7811" t="s">
        <v>7087</v>
      </c>
      <c r="F7811" t="s">
        <v>7088</v>
      </c>
      <c r="G7811" s="4">
        <v>1</v>
      </c>
      <c r="H7811" t="s">
        <v>7107</v>
      </c>
    </row>
    <row r="7812" spans="1:8" x14ac:dyDescent="0.35">
      <c r="A7812" t="s">
        <v>6256</v>
      </c>
      <c r="B7812" t="s">
        <v>7076</v>
      </c>
      <c r="C7812">
        <v>5</v>
      </c>
      <c r="D7812">
        <v>-352.55900000000003</v>
      </c>
      <c r="E7812" t="s">
        <v>7077</v>
      </c>
      <c r="F7812" t="s">
        <v>7090</v>
      </c>
      <c r="G7812" s="4">
        <v>1</v>
      </c>
      <c r="H7812" t="s">
        <v>7108</v>
      </c>
    </row>
    <row r="7813" spans="1:8" x14ac:dyDescent="0.35">
      <c r="A7813" t="s">
        <v>6256</v>
      </c>
      <c r="B7813" t="s">
        <v>7076</v>
      </c>
      <c r="C7813">
        <v>5</v>
      </c>
      <c r="D7813">
        <v>-352.19400000000002</v>
      </c>
      <c r="E7813" t="s">
        <v>7080</v>
      </c>
      <c r="F7813" t="s">
        <v>7081</v>
      </c>
      <c r="G7813" s="4">
        <v>1</v>
      </c>
      <c r="H7813" t="s">
        <v>6579</v>
      </c>
    </row>
    <row r="7814" spans="1:8" x14ac:dyDescent="0.35">
      <c r="A7814" t="s">
        <v>6256</v>
      </c>
      <c r="B7814" t="s">
        <v>7076</v>
      </c>
      <c r="C7814">
        <v>5</v>
      </c>
      <c r="D7814">
        <v>-349.90699999999998</v>
      </c>
      <c r="E7814" t="s">
        <v>7080</v>
      </c>
      <c r="F7814" t="s">
        <v>7101</v>
      </c>
      <c r="G7814" s="4">
        <v>3</v>
      </c>
      <c r="H7814" t="s">
        <v>55</v>
      </c>
    </row>
    <row r="7815" spans="1:8" x14ac:dyDescent="0.35">
      <c r="A7815" t="s">
        <v>6256</v>
      </c>
      <c r="B7815" t="s">
        <v>7076</v>
      </c>
      <c r="C7815">
        <v>5</v>
      </c>
      <c r="D7815">
        <v>-348.83</v>
      </c>
      <c r="E7815" t="s">
        <v>7077</v>
      </c>
      <c r="F7815" t="s">
        <v>7084</v>
      </c>
      <c r="G7815" s="4">
        <v>4</v>
      </c>
      <c r="H7815" t="s">
        <v>7109</v>
      </c>
    </row>
    <row r="7816" spans="1:8" x14ac:dyDescent="0.35">
      <c r="A7816" t="s">
        <v>6256</v>
      </c>
      <c r="B7816" t="s">
        <v>7076</v>
      </c>
      <c r="C7816">
        <v>5</v>
      </c>
      <c r="D7816">
        <v>-348.084</v>
      </c>
      <c r="E7816" t="s">
        <v>7080</v>
      </c>
      <c r="F7816" t="s">
        <v>7086</v>
      </c>
      <c r="G7816" s="4">
        <v>4</v>
      </c>
      <c r="H7816" t="s">
        <v>267</v>
      </c>
    </row>
    <row r="7817" spans="1:8" x14ac:dyDescent="0.35">
      <c r="A7817" t="s">
        <v>6256</v>
      </c>
      <c r="B7817" t="s">
        <v>7076</v>
      </c>
      <c r="C7817">
        <v>5</v>
      </c>
      <c r="D7817">
        <v>-346.08600000000001</v>
      </c>
      <c r="E7817" t="s">
        <v>7077</v>
      </c>
      <c r="F7817" t="s">
        <v>7083</v>
      </c>
      <c r="G7817" s="4">
        <v>2</v>
      </c>
      <c r="H7817" t="s">
        <v>7110</v>
      </c>
    </row>
    <row r="7818" spans="1:8" x14ac:dyDescent="0.35">
      <c r="A7818" t="s">
        <v>6256</v>
      </c>
      <c r="B7818" t="s">
        <v>7076</v>
      </c>
      <c r="C7818">
        <v>5</v>
      </c>
      <c r="D7818">
        <v>-343.32799999999997</v>
      </c>
      <c r="E7818" t="s">
        <v>7080</v>
      </c>
      <c r="F7818" s="2" t="s">
        <v>7099</v>
      </c>
      <c r="G7818" s="4">
        <v>2</v>
      </c>
      <c r="H7818" t="s">
        <v>7111</v>
      </c>
    </row>
    <row r="7819" spans="1:8" x14ac:dyDescent="0.35">
      <c r="A7819" t="s">
        <v>6256</v>
      </c>
      <c r="B7819" t="s">
        <v>7076</v>
      </c>
      <c r="C7819">
        <v>5</v>
      </c>
      <c r="D7819">
        <v>-341.25799999999998</v>
      </c>
      <c r="E7819" t="s">
        <v>7077</v>
      </c>
      <c r="F7819" t="s">
        <v>7078</v>
      </c>
      <c r="G7819" s="4">
        <v>3</v>
      </c>
      <c r="H7819" t="s">
        <v>7112</v>
      </c>
    </row>
    <row r="7820" spans="1:8" x14ac:dyDescent="0.35">
      <c r="A7820" t="s">
        <v>6256</v>
      </c>
      <c r="B7820" t="s">
        <v>7076</v>
      </c>
      <c r="C7820">
        <v>5</v>
      </c>
      <c r="D7820">
        <v>-338.858</v>
      </c>
      <c r="E7820" t="s">
        <v>7077</v>
      </c>
      <c r="F7820" t="s">
        <v>7090</v>
      </c>
      <c r="G7820" s="4">
        <v>1</v>
      </c>
      <c r="H7820" t="s">
        <v>7113</v>
      </c>
    </row>
    <row r="7821" spans="1:8" x14ac:dyDescent="0.35">
      <c r="A7821" t="s">
        <v>6256</v>
      </c>
      <c r="B7821" t="s">
        <v>7076</v>
      </c>
      <c r="C7821">
        <v>5</v>
      </c>
      <c r="D7821">
        <v>-336.63400000000001</v>
      </c>
      <c r="E7821" t="s">
        <v>7080</v>
      </c>
      <c r="F7821" t="s">
        <v>7081</v>
      </c>
      <c r="G7821" s="4">
        <v>1</v>
      </c>
      <c r="H7821" t="s">
        <v>267</v>
      </c>
    </row>
    <row r="7822" spans="1:8" x14ac:dyDescent="0.35">
      <c r="A7822" t="s">
        <v>6256</v>
      </c>
      <c r="B7822" t="s">
        <v>7076</v>
      </c>
      <c r="C7822">
        <v>5</v>
      </c>
      <c r="D7822">
        <v>-335.671999999999</v>
      </c>
      <c r="E7822" t="s">
        <v>7077</v>
      </c>
      <c r="F7822" t="s">
        <v>7083</v>
      </c>
      <c r="G7822" s="4">
        <v>2</v>
      </c>
      <c r="H7822" t="s">
        <v>7114</v>
      </c>
    </row>
    <row r="7823" spans="1:8" x14ac:dyDescent="0.35">
      <c r="A7823" t="s">
        <v>6256</v>
      </c>
      <c r="B7823" t="s">
        <v>7076</v>
      </c>
      <c r="C7823">
        <v>5</v>
      </c>
      <c r="D7823">
        <v>-331.827</v>
      </c>
      <c r="E7823" t="s">
        <v>7087</v>
      </c>
      <c r="F7823" t="s">
        <v>7105</v>
      </c>
      <c r="G7823" s="4">
        <v>3</v>
      </c>
      <c r="H7823" t="s">
        <v>7115</v>
      </c>
    </row>
    <row r="7824" spans="1:8" x14ac:dyDescent="0.35">
      <c r="A7824" t="s">
        <v>6256</v>
      </c>
      <c r="B7824" t="s">
        <v>7076</v>
      </c>
      <c r="C7824">
        <v>5</v>
      </c>
      <c r="D7824">
        <v>-328.51199999999898</v>
      </c>
      <c r="E7824" t="s">
        <v>7080</v>
      </c>
      <c r="F7824" s="2" t="s">
        <v>7099</v>
      </c>
      <c r="G7824" s="4">
        <v>2</v>
      </c>
      <c r="H7824" t="s">
        <v>7116</v>
      </c>
    </row>
    <row r="7825" spans="1:8" x14ac:dyDescent="0.35">
      <c r="A7825" t="s">
        <v>6256</v>
      </c>
      <c r="B7825" t="s">
        <v>7076</v>
      </c>
      <c r="C7825">
        <v>5</v>
      </c>
      <c r="D7825">
        <v>-328.291</v>
      </c>
      <c r="E7825" t="s">
        <v>7087</v>
      </c>
      <c r="F7825" t="s">
        <v>7088</v>
      </c>
      <c r="G7825" s="4">
        <v>1</v>
      </c>
      <c r="H7825" t="s">
        <v>7117</v>
      </c>
    </row>
    <row r="7826" spans="1:8" x14ac:dyDescent="0.35">
      <c r="A7826" t="s">
        <v>6256</v>
      </c>
      <c r="B7826" t="s">
        <v>7076</v>
      </c>
      <c r="C7826">
        <v>5</v>
      </c>
      <c r="D7826">
        <v>-325.99</v>
      </c>
      <c r="E7826" t="s">
        <v>7080</v>
      </c>
      <c r="F7826" t="s">
        <v>7101</v>
      </c>
      <c r="G7826" s="4">
        <v>3</v>
      </c>
      <c r="H7826" t="s">
        <v>7118</v>
      </c>
    </row>
    <row r="7827" spans="1:8" x14ac:dyDescent="0.35">
      <c r="A7827" t="s">
        <v>6256</v>
      </c>
      <c r="B7827" t="s">
        <v>7076</v>
      </c>
      <c r="C7827">
        <v>5</v>
      </c>
      <c r="D7827">
        <v>-319.52999999999997</v>
      </c>
      <c r="E7827" t="s">
        <v>7077</v>
      </c>
      <c r="F7827" t="s">
        <v>7084</v>
      </c>
      <c r="G7827" s="4">
        <v>4</v>
      </c>
      <c r="H7827">
        <v>3818008</v>
      </c>
    </row>
    <row r="7828" spans="1:8" x14ac:dyDescent="0.35">
      <c r="A7828" t="s">
        <v>6256</v>
      </c>
      <c r="B7828" t="s">
        <v>7076</v>
      </c>
      <c r="C7828">
        <v>5</v>
      </c>
      <c r="D7828">
        <v>-318.12799999999999</v>
      </c>
      <c r="E7828" t="s">
        <v>7077</v>
      </c>
      <c r="F7828" t="s">
        <v>7078</v>
      </c>
      <c r="G7828" s="4">
        <v>3</v>
      </c>
      <c r="H7828" t="s">
        <v>7119</v>
      </c>
    </row>
    <row r="7829" spans="1:8" x14ac:dyDescent="0.35">
      <c r="A7829" t="s">
        <v>6256</v>
      </c>
      <c r="B7829" t="s">
        <v>7076</v>
      </c>
      <c r="C7829">
        <v>5</v>
      </c>
      <c r="D7829">
        <v>-309.41500000000002</v>
      </c>
      <c r="E7829" t="s">
        <v>7080</v>
      </c>
      <c r="F7829" t="s">
        <v>7081</v>
      </c>
      <c r="G7829" s="4">
        <v>1</v>
      </c>
      <c r="H7829" t="s">
        <v>267</v>
      </c>
    </row>
    <row r="7830" spans="1:8" x14ac:dyDescent="0.35">
      <c r="A7830" t="s">
        <v>6256</v>
      </c>
      <c r="B7830" t="s">
        <v>7076</v>
      </c>
      <c r="C7830">
        <v>5</v>
      </c>
      <c r="D7830">
        <v>-308.96800000000002</v>
      </c>
      <c r="E7830" t="s">
        <v>7080</v>
      </c>
      <c r="F7830" s="2" t="s">
        <v>7099</v>
      </c>
      <c r="G7830" s="4">
        <v>2</v>
      </c>
      <c r="H7830" t="s">
        <v>7120</v>
      </c>
    </row>
    <row r="7831" spans="1:8" x14ac:dyDescent="0.35">
      <c r="A7831" t="s">
        <v>6256</v>
      </c>
      <c r="B7831" t="s">
        <v>7076</v>
      </c>
      <c r="C7831">
        <v>5</v>
      </c>
      <c r="D7831">
        <v>-307.803</v>
      </c>
      <c r="E7831" t="s">
        <v>7087</v>
      </c>
      <c r="F7831" t="s">
        <v>7105</v>
      </c>
      <c r="G7831" s="4">
        <v>3</v>
      </c>
      <c r="H7831" t="s">
        <v>7121</v>
      </c>
    </row>
    <row r="7832" spans="1:8" x14ac:dyDescent="0.35">
      <c r="A7832" t="s">
        <v>6256</v>
      </c>
      <c r="B7832" t="s">
        <v>7076</v>
      </c>
      <c r="C7832">
        <v>5</v>
      </c>
      <c r="D7832">
        <v>-305.59399999999999</v>
      </c>
      <c r="E7832" t="s">
        <v>7077</v>
      </c>
      <c r="F7832" t="s">
        <v>7083</v>
      </c>
      <c r="G7832" s="4">
        <v>2</v>
      </c>
      <c r="H7832" t="s">
        <v>7122</v>
      </c>
    </row>
    <row r="7833" spans="1:8" x14ac:dyDescent="0.35">
      <c r="A7833" t="s">
        <v>6256</v>
      </c>
      <c r="B7833" t="s">
        <v>7076</v>
      </c>
      <c r="C7833">
        <v>5</v>
      </c>
      <c r="D7833">
        <v>-304.20599999999899</v>
      </c>
      <c r="E7833" t="s">
        <v>7077</v>
      </c>
      <c r="F7833" t="s">
        <v>7084</v>
      </c>
      <c r="G7833" s="4">
        <v>4</v>
      </c>
      <c r="H7833" t="s">
        <v>7123</v>
      </c>
    </row>
    <row r="7834" spans="1:8" x14ac:dyDescent="0.35">
      <c r="A7834" t="s">
        <v>6256</v>
      </c>
      <c r="B7834" t="s">
        <v>7076</v>
      </c>
      <c r="C7834">
        <v>5</v>
      </c>
      <c r="D7834">
        <v>-302.27999999999997</v>
      </c>
      <c r="E7834" t="s">
        <v>7080</v>
      </c>
      <c r="F7834" s="2" t="s">
        <v>7099</v>
      </c>
      <c r="G7834" s="4">
        <v>2</v>
      </c>
      <c r="H7834" t="s">
        <v>7124</v>
      </c>
    </row>
    <row r="7835" spans="1:8" x14ac:dyDescent="0.35">
      <c r="A7835" t="s">
        <v>6256</v>
      </c>
      <c r="B7835" t="s">
        <v>7076</v>
      </c>
      <c r="C7835">
        <v>5</v>
      </c>
      <c r="D7835">
        <v>-300.83199999999999</v>
      </c>
      <c r="E7835" t="s">
        <v>7087</v>
      </c>
      <c r="F7835" t="s">
        <v>7088</v>
      </c>
      <c r="G7835" s="4">
        <v>1</v>
      </c>
      <c r="H7835" t="s">
        <v>7125</v>
      </c>
    </row>
    <row r="7836" spans="1:8" x14ac:dyDescent="0.35">
      <c r="A7836" t="s">
        <v>6256</v>
      </c>
      <c r="B7836" t="s">
        <v>7076</v>
      </c>
      <c r="C7836">
        <v>5</v>
      </c>
      <c r="D7836">
        <v>-300.36399999999998</v>
      </c>
      <c r="E7836" t="s">
        <v>7077</v>
      </c>
      <c r="F7836" t="s">
        <v>7090</v>
      </c>
      <c r="G7836" s="4">
        <v>1</v>
      </c>
      <c r="H7836" t="s">
        <v>5746</v>
      </c>
    </row>
    <row r="7837" spans="1:8" x14ac:dyDescent="0.35">
      <c r="A7837" t="s">
        <v>6256</v>
      </c>
      <c r="B7837" t="s">
        <v>7076</v>
      </c>
      <c r="C7837">
        <v>5</v>
      </c>
      <c r="D7837">
        <v>-293.80500000000001</v>
      </c>
      <c r="E7837" t="s">
        <v>7080</v>
      </c>
      <c r="F7837" s="2" t="s">
        <v>7099</v>
      </c>
      <c r="G7837" s="4">
        <v>2</v>
      </c>
      <c r="H7837" t="s">
        <v>7126</v>
      </c>
    </row>
    <row r="7838" spans="1:8" x14ac:dyDescent="0.35">
      <c r="A7838" t="s">
        <v>6256</v>
      </c>
      <c r="B7838" t="s">
        <v>7076</v>
      </c>
      <c r="C7838">
        <v>5</v>
      </c>
      <c r="D7838">
        <v>-288.416</v>
      </c>
      <c r="E7838" t="s">
        <v>7077</v>
      </c>
      <c r="F7838" t="s">
        <v>7083</v>
      </c>
      <c r="G7838" s="4">
        <v>2</v>
      </c>
      <c r="H7838" t="s">
        <v>7127</v>
      </c>
    </row>
    <row r="7839" spans="1:8" x14ac:dyDescent="0.35">
      <c r="A7839" t="s">
        <v>6256</v>
      </c>
      <c r="B7839" t="s">
        <v>7076</v>
      </c>
      <c r="C7839">
        <v>5</v>
      </c>
      <c r="D7839">
        <v>-287.21699999999998</v>
      </c>
      <c r="E7839" t="s">
        <v>7080</v>
      </c>
      <c r="F7839" t="s">
        <v>7086</v>
      </c>
      <c r="G7839" s="4">
        <v>4</v>
      </c>
      <c r="H7839" t="s">
        <v>1698</v>
      </c>
    </row>
    <row r="7840" spans="1:8" x14ac:dyDescent="0.35">
      <c r="A7840" t="s">
        <v>6256</v>
      </c>
      <c r="B7840" t="s">
        <v>7076</v>
      </c>
      <c r="C7840">
        <v>5</v>
      </c>
      <c r="D7840">
        <v>-286.53399999999999</v>
      </c>
      <c r="E7840" t="s">
        <v>7077</v>
      </c>
      <c r="F7840" t="s">
        <v>7090</v>
      </c>
      <c r="G7840" s="4">
        <v>1</v>
      </c>
      <c r="H7840" t="s">
        <v>7128</v>
      </c>
    </row>
    <row r="7841" spans="1:8" x14ac:dyDescent="0.35">
      <c r="A7841" t="s">
        <v>6256</v>
      </c>
      <c r="B7841" t="s">
        <v>7076</v>
      </c>
      <c r="C7841">
        <v>5</v>
      </c>
      <c r="D7841">
        <v>-286.24599999999998</v>
      </c>
      <c r="E7841" t="s">
        <v>7080</v>
      </c>
      <c r="F7841" t="s">
        <v>7081</v>
      </c>
      <c r="G7841" s="4">
        <v>1</v>
      </c>
      <c r="H7841" t="s">
        <v>7129</v>
      </c>
    </row>
    <row r="7842" spans="1:8" x14ac:dyDescent="0.35">
      <c r="A7842" t="s">
        <v>6256</v>
      </c>
      <c r="B7842" t="s">
        <v>7076</v>
      </c>
      <c r="C7842">
        <v>5</v>
      </c>
      <c r="D7842">
        <v>-280.28500000000003</v>
      </c>
      <c r="E7842" t="s">
        <v>7080</v>
      </c>
      <c r="F7842" t="s">
        <v>7081</v>
      </c>
      <c r="G7842" s="4">
        <v>1</v>
      </c>
      <c r="H7842" t="s">
        <v>3708</v>
      </c>
    </row>
    <row r="7843" spans="1:8" x14ac:dyDescent="0.35">
      <c r="A7843" t="s">
        <v>6256</v>
      </c>
      <c r="B7843" t="s">
        <v>7076</v>
      </c>
      <c r="C7843">
        <v>5</v>
      </c>
      <c r="D7843">
        <v>-279.464</v>
      </c>
      <c r="E7843" t="s">
        <v>7077</v>
      </c>
      <c r="F7843" t="s">
        <v>7083</v>
      </c>
      <c r="G7843" s="4">
        <v>2</v>
      </c>
      <c r="H7843" t="s">
        <v>7130</v>
      </c>
    </row>
    <row r="7844" spans="1:8" x14ac:dyDescent="0.35">
      <c r="A7844" t="s">
        <v>6256</v>
      </c>
      <c r="B7844" t="s">
        <v>7076</v>
      </c>
      <c r="C7844">
        <v>5</v>
      </c>
      <c r="D7844">
        <v>-277.52</v>
      </c>
      <c r="E7844" t="s">
        <v>7077</v>
      </c>
      <c r="F7844" t="s">
        <v>7083</v>
      </c>
      <c r="G7844" s="4">
        <v>2</v>
      </c>
      <c r="H7844" t="s">
        <v>400</v>
      </c>
    </row>
    <row r="7845" spans="1:8" x14ac:dyDescent="0.35">
      <c r="A7845" t="s">
        <v>6256</v>
      </c>
      <c r="B7845" t="s">
        <v>7076</v>
      </c>
      <c r="C7845">
        <v>5</v>
      </c>
      <c r="D7845">
        <v>-273.05</v>
      </c>
      <c r="E7845" t="s">
        <v>7080</v>
      </c>
      <c r="F7845" s="2" t="s">
        <v>7099</v>
      </c>
      <c r="G7845" s="4">
        <v>2</v>
      </c>
      <c r="H7845" t="s">
        <v>7131</v>
      </c>
    </row>
    <row r="7846" spans="1:8" x14ac:dyDescent="0.35">
      <c r="A7846" t="s">
        <v>6256</v>
      </c>
      <c r="B7846" t="s">
        <v>7076</v>
      </c>
      <c r="C7846">
        <v>5</v>
      </c>
      <c r="D7846">
        <v>-265.44</v>
      </c>
      <c r="E7846" t="s">
        <v>7077</v>
      </c>
      <c r="F7846" t="s">
        <v>7083</v>
      </c>
      <c r="G7846" s="4">
        <v>2</v>
      </c>
      <c r="H7846" t="s">
        <v>4718</v>
      </c>
    </row>
    <row r="7847" spans="1:8" x14ac:dyDescent="0.35">
      <c r="A7847" t="s">
        <v>6256</v>
      </c>
      <c r="B7847" t="s">
        <v>7076</v>
      </c>
      <c r="C7847">
        <v>5</v>
      </c>
      <c r="D7847">
        <v>-265.04700000000003</v>
      </c>
      <c r="E7847" t="s">
        <v>7087</v>
      </c>
      <c r="F7847" t="s">
        <v>7088</v>
      </c>
      <c r="G7847" s="4">
        <v>1</v>
      </c>
      <c r="H7847" t="s">
        <v>7132</v>
      </c>
    </row>
    <row r="7848" spans="1:8" x14ac:dyDescent="0.35">
      <c r="A7848" t="s">
        <v>6256</v>
      </c>
      <c r="B7848" t="s">
        <v>7076</v>
      </c>
      <c r="C7848">
        <v>5</v>
      </c>
      <c r="D7848">
        <v>-254.268</v>
      </c>
      <c r="E7848" t="s">
        <v>7077</v>
      </c>
      <c r="F7848" t="s">
        <v>7078</v>
      </c>
      <c r="G7848" s="4">
        <v>3</v>
      </c>
      <c r="H7848" t="s">
        <v>7133</v>
      </c>
    </row>
    <row r="7849" spans="1:8" x14ac:dyDescent="0.35">
      <c r="A7849" t="s">
        <v>6256</v>
      </c>
      <c r="B7849" t="s">
        <v>7076</v>
      </c>
      <c r="C7849">
        <v>5</v>
      </c>
      <c r="D7849">
        <v>-254.24</v>
      </c>
      <c r="E7849" t="s">
        <v>7077</v>
      </c>
      <c r="F7849" t="s">
        <v>7083</v>
      </c>
      <c r="G7849" s="4">
        <v>2</v>
      </c>
      <c r="H7849" t="s">
        <v>7134</v>
      </c>
    </row>
    <row r="7850" spans="1:8" x14ac:dyDescent="0.35">
      <c r="A7850" t="s">
        <v>6256</v>
      </c>
      <c r="B7850" t="s">
        <v>7076</v>
      </c>
      <c r="C7850">
        <v>5</v>
      </c>
      <c r="D7850">
        <v>-253.47399999999999</v>
      </c>
      <c r="E7850" t="s">
        <v>7077</v>
      </c>
      <c r="F7850" t="s">
        <v>7090</v>
      </c>
      <c r="G7850" s="4">
        <v>1</v>
      </c>
      <c r="H7850" t="s">
        <v>7135</v>
      </c>
    </row>
    <row r="7851" spans="1:8" x14ac:dyDescent="0.35">
      <c r="A7851" t="s">
        <v>6256</v>
      </c>
      <c r="B7851" t="s">
        <v>7076</v>
      </c>
      <c r="C7851">
        <v>5</v>
      </c>
      <c r="D7851">
        <v>-250.274</v>
      </c>
      <c r="E7851" t="s">
        <v>7077</v>
      </c>
      <c r="F7851" t="s">
        <v>7084</v>
      </c>
      <c r="G7851" s="4">
        <v>4</v>
      </c>
      <c r="H7851" t="s">
        <v>7136</v>
      </c>
    </row>
    <row r="7852" spans="1:8" x14ac:dyDescent="0.35">
      <c r="A7852" t="s">
        <v>6256</v>
      </c>
      <c r="B7852" t="s">
        <v>7076</v>
      </c>
      <c r="C7852">
        <v>5</v>
      </c>
      <c r="D7852">
        <v>-243.726</v>
      </c>
      <c r="E7852" t="s">
        <v>7080</v>
      </c>
      <c r="F7852" s="2" t="s">
        <v>7099</v>
      </c>
      <c r="G7852" s="4">
        <v>2</v>
      </c>
      <c r="H7852" t="s">
        <v>7137</v>
      </c>
    </row>
    <row r="7853" spans="1:8" x14ac:dyDescent="0.35">
      <c r="A7853" t="s">
        <v>6256</v>
      </c>
      <c r="B7853" t="s">
        <v>7076</v>
      </c>
      <c r="C7853">
        <v>5</v>
      </c>
      <c r="D7853">
        <v>-240.78899999999999</v>
      </c>
      <c r="E7853" t="s">
        <v>7080</v>
      </c>
      <c r="F7853" t="s">
        <v>7081</v>
      </c>
      <c r="G7853" s="4">
        <v>1</v>
      </c>
      <c r="H7853" t="s">
        <v>7138</v>
      </c>
    </row>
    <row r="7854" spans="1:8" x14ac:dyDescent="0.35">
      <c r="A7854" t="s">
        <v>6256</v>
      </c>
      <c r="B7854" t="s">
        <v>7076</v>
      </c>
      <c r="C7854">
        <v>5</v>
      </c>
      <c r="D7854">
        <v>-238.702</v>
      </c>
      <c r="E7854" t="s">
        <v>7080</v>
      </c>
      <c r="F7854" t="s">
        <v>7081</v>
      </c>
      <c r="G7854" s="4">
        <v>1</v>
      </c>
      <c r="H7854" t="s">
        <v>7139</v>
      </c>
    </row>
    <row r="7855" spans="1:8" x14ac:dyDescent="0.35">
      <c r="A7855" t="s">
        <v>6256</v>
      </c>
      <c r="B7855" t="s">
        <v>7076</v>
      </c>
      <c r="C7855">
        <v>5</v>
      </c>
      <c r="D7855">
        <v>-233.43899999999999</v>
      </c>
      <c r="E7855" t="s">
        <v>7080</v>
      </c>
      <c r="F7855" s="2" t="s">
        <v>7099</v>
      </c>
      <c r="G7855" s="4">
        <v>2</v>
      </c>
      <c r="H7855" t="s">
        <v>7140</v>
      </c>
    </row>
    <row r="7856" spans="1:8" x14ac:dyDescent="0.35">
      <c r="A7856" t="s">
        <v>6256</v>
      </c>
      <c r="B7856" t="s">
        <v>7076</v>
      </c>
      <c r="C7856">
        <v>5</v>
      </c>
      <c r="D7856">
        <v>-227.345</v>
      </c>
      <c r="E7856" t="s">
        <v>7080</v>
      </c>
      <c r="F7856" t="s">
        <v>7086</v>
      </c>
      <c r="G7856" s="4">
        <v>4</v>
      </c>
      <c r="H7856" t="s">
        <v>7141</v>
      </c>
    </row>
    <row r="7857" spans="1:8" x14ac:dyDescent="0.35">
      <c r="A7857" t="s">
        <v>6256</v>
      </c>
      <c r="B7857" t="s">
        <v>7076</v>
      </c>
      <c r="C7857">
        <v>5</v>
      </c>
      <c r="D7857">
        <v>-227.04300000000001</v>
      </c>
      <c r="E7857" t="s">
        <v>7080</v>
      </c>
      <c r="F7857" t="s">
        <v>7101</v>
      </c>
      <c r="G7857" s="4">
        <v>3</v>
      </c>
      <c r="H7857" t="s">
        <v>7142</v>
      </c>
    </row>
    <row r="7858" spans="1:8" x14ac:dyDescent="0.35">
      <c r="A7858" t="s">
        <v>6256</v>
      </c>
      <c r="B7858" t="s">
        <v>7076</v>
      </c>
      <c r="C7858">
        <v>5</v>
      </c>
      <c r="D7858">
        <v>-225.977</v>
      </c>
      <c r="E7858" t="s">
        <v>7077</v>
      </c>
      <c r="F7858" t="s">
        <v>7078</v>
      </c>
      <c r="G7858" s="4">
        <v>3</v>
      </c>
      <c r="H7858" t="s">
        <v>7143</v>
      </c>
    </row>
    <row r="7859" spans="1:8" x14ac:dyDescent="0.35">
      <c r="A7859" t="s">
        <v>6256</v>
      </c>
      <c r="B7859" t="s">
        <v>7076</v>
      </c>
      <c r="C7859">
        <v>5</v>
      </c>
      <c r="D7859">
        <v>-225.78</v>
      </c>
      <c r="E7859" t="s">
        <v>7077</v>
      </c>
      <c r="F7859" t="s">
        <v>7084</v>
      </c>
      <c r="G7859" s="4">
        <v>4</v>
      </c>
      <c r="H7859" t="s">
        <v>7144</v>
      </c>
    </row>
    <row r="7860" spans="1:8" x14ac:dyDescent="0.35">
      <c r="A7860" t="s">
        <v>6256</v>
      </c>
      <c r="B7860" t="s">
        <v>7076</v>
      </c>
      <c r="C7860">
        <v>5</v>
      </c>
      <c r="D7860">
        <v>-223.869</v>
      </c>
      <c r="E7860" t="s">
        <v>7080</v>
      </c>
      <c r="F7860" s="2" t="s">
        <v>7099</v>
      </c>
      <c r="G7860" s="4">
        <v>2</v>
      </c>
      <c r="H7860" t="s">
        <v>7145</v>
      </c>
    </row>
    <row r="7861" spans="1:8" x14ac:dyDescent="0.35">
      <c r="A7861" t="s">
        <v>6256</v>
      </c>
      <c r="B7861" t="s">
        <v>7076</v>
      </c>
      <c r="C7861">
        <v>5</v>
      </c>
      <c r="D7861">
        <v>-220.15599999999901</v>
      </c>
      <c r="E7861" t="s">
        <v>7077</v>
      </c>
      <c r="F7861" t="s">
        <v>7090</v>
      </c>
      <c r="G7861" s="4">
        <v>1</v>
      </c>
      <c r="H7861" t="s">
        <v>7146</v>
      </c>
    </row>
    <row r="7862" spans="1:8" x14ac:dyDescent="0.35">
      <c r="A7862" t="s">
        <v>6256</v>
      </c>
      <c r="B7862" t="s">
        <v>7076</v>
      </c>
      <c r="C7862">
        <v>5</v>
      </c>
      <c r="D7862">
        <v>-214.60499999999999</v>
      </c>
      <c r="E7862" t="s">
        <v>7087</v>
      </c>
      <c r="F7862" t="s">
        <v>7088</v>
      </c>
      <c r="G7862" s="4">
        <v>1</v>
      </c>
      <c r="H7862" t="s">
        <v>7147</v>
      </c>
    </row>
    <row r="7863" spans="1:8" x14ac:dyDescent="0.35">
      <c r="A7863" t="s">
        <v>6256</v>
      </c>
      <c r="B7863" t="s">
        <v>7076</v>
      </c>
      <c r="C7863">
        <v>5</v>
      </c>
      <c r="D7863">
        <v>-213.738</v>
      </c>
      <c r="E7863" t="s">
        <v>7080</v>
      </c>
      <c r="F7863" t="s">
        <v>7081</v>
      </c>
      <c r="G7863" s="4">
        <v>1</v>
      </c>
      <c r="H7863" t="s">
        <v>7148</v>
      </c>
    </row>
    <row r="7864" spans="1:8" x14ac:dyDescent="0.35">
      <c r="A7864" t="s">
        <v>6256</v>
      </c>
      <c r="B7864" t="s">
        <v>7076</v>
      </c>
      <c r="C7864">
        <v>5</v>
      </c>
      <c r="D7864">
        <v>-212.24799999999999</v>
      </c>
      <c r="E7864" t="s">
        <v>7080</v>
      </c>
      <c r="F7864" s="2" t="s">
        <v>7099</v>
      </c>
      <c r="G7864" s="4">
        <v>2</v>
      </c>
      <c r="H7864" t="s">
        <v>4943</v>
      </c>
    </row>
    <row r="7865" spans="1:8" x14ac:dyDescent="0.35">
      <c r="A7865" t="s">
        <v>6256</v>
      </c>
      <c r="B7865" t="s">
        <v>7076</v>
      </c>
      <c r="C7865">
        <v>5</v>
      </c>
      <c r="D7865">
        <v>-210.94900000000001</v>
      </c>
      <c r="E7865" t="s">
        <v>7080</v>
      </c>
      <c r="F7865" t="s">
        <v>7081</v>
      </c>
      <c r="G7865" s="4">
        <v>1</v>
      </c>
      <c r="H7865" t="s">
        <v>7149</v>
      </c>
    </row>
    <row r="7866" spans="1:8" x14ac:dyDescent="0.35">
      <c r="A7866" t="s">
        <v>6256</v>
      </c>
      <c r="B7866" t="s">
        <v>7076</v>
      </c>
      <c r="C7866">
        <v>5</v>
      </c>
      <c r="D7866">
        <v>-205.94499999999999</v>
      </c>
      <c r="E7866" t="s">
        <v>7077</v>
      </c>
      <c r="F7866" t="s">
        <v>7078</v>
      </c>
      <c r="G7866" s="4">
        <v>3</v>
      </c>
      <c r="H7866" t="s">
        <v>7150</v>
      </c>
    </row>
    <row r="7867" spans="1:8" x14ac:dyDescent="0.35">
      <c r="A7867" t="s">
        <v>6256</v>
      </c>
      <c r="B7867" t="s">
        <v>7076</v>
      </c>
      <c r="C7867">
        <v>5</v>
      </c>
      <c r="D7867">
        <v>-205.601</v>
      </c>
      <c r="E7867" t="s">
        <v>7077</v>
      </c>
      <c r="F7867" t="s">
        <v>7083</v>
      </c>
      <c r="G7867" s="4">
        <v>2</v>
      </c>
      <c r="H7867" t="s">
        <v>7151</v>
      </c>
    </row>
    <row r="7868" spans="1:8" x14ac:dyDescent="0.35">
      <c r="A7868" t="s">
        <v>6256</v>
      </c>
      <c r="B7868" t="s">
        <v>7076</v>
      </c>
      <c r="C7868">
        <v>5</v>
      </c>
      <c r="D7868">
        <v>-200.87</v>
      </c>
      <c r="E7868" t="s">
        <v>7080</v>
      </c>
      <c r="F7868" s="2" t="s">
        <v>7099</v>
      </c>
      <c r="G7868" s="4">
        <v>2</v>
      </c>
      <c r="H7868" t="s">
        <v>7152</v>
      </c>
    </row>
    <row r="7869" spans="1:8" x14ac:dyDescent="0.35">
      <c r="A7869" t="s">
        <v>6256</v>
      </c>
      <c r="B7869" t="s">
        <v>7076</v>
      </c>
      <c r="C7869">
        <v>5</v>
      </c>
      <c r="D7869">
        <v>-200.36099999999999</v>
      </c>
      <c r="E7869" t="s">
        <v>7087</v>
      </c>
      <c r="F7869" t="s">
        <v>7088</v>
      </c>
      <c r="G7869" s="4">
        <v>1</v>
      </c>
      <c r="H7869" t="s">
        <v>7153</v>
      </c>
    </row>
    <row r="7870" spans="1:8" x14ac:dyDescent="0.35">
      <c r="A7870" t="s">
        <v>6256</v>
      </c>
      <c r="B7870" t="s">
        <v>7076</v>
      </c>
      <c r="C7870">
        <v>5</v>
      </c>
      <c r="D7870">
        <v>-199.24099999999899</v>
      </c>
      <c r="E7870" t="s">
        <v>7077</v>
      </c>
      <c r="F7870" t="s">
        <v>7083</v>
      </c>
      <c r="G7870" s="4">
        <v>2</v>
      </c>
      <c r="H7870" t="s">
        <v>7154</v>
      </c>
    </row>
    <row r="7871" spans="1:8" x14ac:dyDescent="0.35">
      <c r="A7871" t="s">
        <v>6256</v>
      </c>
      <c r="B7871" t="s">
        <v>7076</v>
      </c>
      <c r="C7871">
        <v>5</v>
      </c>
      <c r="D7871">
        <v>-198.00899999999999</v>
      </c>
      <c r="E7871" t="s">
        <v>7077</v>
      </c>
      <c r="F7871" t="s">
        <v>7090</v>
      </c>
      <c r="G7871" s="4">
        <v>1</v>
      </c>
      <c r="H7871" t="s">
        <v>7155</v>
      </c>
    </row>
    <row r="7872" spans="1:8" x14ac:dyDescent="0.35">
      <c r="A7872" t="s">
        <v>6256</v>
      </c>
      <c r="B7872" t="s">
        <v>7076</v>
      </c>
      <c r="C7872">
        <v>5</v>
      </c>
      <c r="D7872">
        <v>-195.07900000000001</v>
      </c>
      <c r="E7872" t="s">
        <v>7077</v>
      </c>
      <c r="F7872" t="s">
        <v>7078</v>
      </c>
      <c r="G7872" s="4">
        <v>3</v>
      </c>
      <c r="H7872" t="s">
        <v>7156</v>
      </c>
    </row>
    <row r="7873" spans="1:8" x14ac:dyDescent="0.35">
      <c r="A7873" t="s">
        <v>6256</v>
      </c>
      <c r="B7873" t="s">
        <v>7076</v>
      </c>
      <c r="C7873">
        <v>5</v>
      </c>
      <c r="D7873">
        <v>-195.07400000000001</v>
      </c>
      <c r="E7873" t="s">
        <v>7080</v>
      </c>
      <c r="F7873" t="s">
        <v>7081</v>
      </c>
      <c r="G7873" s="4">
        <v>1</v>
      </c>
      <c r="H7873" t="s">
        <v>7157</v>
      </c>
    </row>
    <row r="7874" spans="1:8" x14ac:dyDescent="0.35">
      <c r="A7874" t="s">
        <v>6256</v>
      </c>
      <c r="B7874" t="s">
        <v>7076</v>
      </c>
      <c r="C7874">
        <v>5</v>
      </c>
      <c r="D7874">
        <v>-191.45599999999999</v>
      </c>
      <c r="E7874" t="s">
        <v>7087</v>
      </c>
      <c r="F7874" t="s">
        <v>7105</v>
      </c>
      <c r="G7874" s="4">
        <v>3</v>
      </c>
      <c r="H7874" t="s">
        <v>7158</v>
      </c>
    </row>
    <row r="7875" spans="1:8" x14ac:dyDescent="0.35">
      <c r="A7875" t="s">
        <v>6256</v>
      </c>
      <c r="B7875" t="s">
        <v>7076</v>
      </c>
      <c r="C7875">
        <v>5</v>
      </c>
      <c r="D7875">
        <v>-188.48</v>
      </c>
      <c r="E7875" t="s">
        <v>7077</v>
      </c>
      <c r="F7875" t="s">
        <v>7083</v>
      </c>
      <c r="G7875" s="4">
        <v>2</v>
      </c>
      <c r="H7875" t="s">
        <v>7159</v>
      </c>
    </row>
    <row r="7876" spans="1:8" x14ac:dyDescent="0.35">
      <c r="A7876" t="s">
        <v>6256</v>
      </c>
      <c r="B7876" t="s">
        <v>7076</v>
      </c>
      <c r="C7876">
        <v>5</v>
      </c>
      <c r="D7876">
        <v>-184.31799999999899</v>
      </c>
      <c r="E7876" t="s">
        <v>7080</v>
      </c>
      <c r="F7876" t="s">
        <v>7081</v>
      </c>
      <c r="G7876" s="4">
        <v>1</v>
      </c>
      <c r="H7876" t="s">
        <v>7160</v>
      </c>
    </row>
    <row r="7877" spans="1:8" x14ac:dyDescent="0.35">
      <c r="A7877" t="s">
        <v>6256</v>
      </c>
      <c r="B7877" t="s">
        <v>7076</v>
      </c>
      <c r="C7877">
        <v>5</v>
      </c>
      <c r="D7877">
        <v>-183.9</v>
      </c>
      <c r="E7877" t="s">
        <v>7077</v>
      </c>
      <c r="F7877" t="s">
        <v>7078</v>
      </c>
      <c r="G7877" s="4">
        <v>3</v>
      </c>
      <c r="H7877" t="s">
        <v>7161</v>
      </c>
    </row>
    <row r="7878" spans="1:8" x14ac:dyDescent="0.35">
      <c r="A7878" t="s">
        <v>6256</v>
      </c>
      <c r="B7878" t="s">
        <v>7076</v>
      </c>
      <c r="C7878">
        <v>5</v>
      </c>
      <c r="D7878">
        <v>-179.19499999999999</v>
      </c>
      <c r="E7878" t="s">
        <v>7087</v>
      </c>
      <c r="F7878" t="s">
        <v>7097</v>
      </c>
      <c r="G7878" s="4">
        <v>4</v>
      </c>
      <c r="H7878" t="s">
        <v>7162</v>
      </c>
    </row>
    <row r="7879" spans="1:8" x14ac:dyDescent="0.35">
      <c r="A7879" t="s">
        <v>6256</v>
      </c>
      <c r="B7879" t="s">
        <v>7076</v>
      </c>
      <c r="C7879">
        <v>5</v>
      </c>
      <c r="D7879">
        <v>-177.679</v>
      </c>
      <c r="E7879" t="s">
        <v>7080</v>
      </c>
      <c r="F7879" s="2" t="s">
        <v>7099</v>
      </c>
      <c r="G7879" s="4">
        <v>2</v>
      </c>
      <c r="H7879" t="s">
        <v>7163</v>
      </c>
    </row>
    <row r="7880" spans="1:8" x14ac:dyDescent="0.35">
      <c r="A7880" t="s">
        <v>6256</v>
      </c>
      <c r="B7880" t="s">
        <v>7076</v>
      </c>
      <c r="C7880">
        <v>5</v>
      </c>
      <c r="D7880">
        <v>-177.03399999999999</v>
      </c>
      <c r="E7880" t="s">
        <v>7080</v>
      </c>
      <c r="F7880" t="s">
        <v>7081</v>
      </c>
      <c r="G7880" s="4">
        <v>1</v>
      </c>
      <c r="H7880" t="s">
        <v>7164</v>
      </c>
    </row>
    <row r="7881" spans="1:8" x14ac:dyDescent="0.35">
      <c r="A7881" t="s">
        <v>6256</v>
      </c>
      <c r="B7881" t="s">
        <v>7076</v>
      </c>
      <c r="C7881">
        <v>5</v>
      </c>
      <c r="D7881">
        <v>-175.285</v>
      </c>
      <c r="E7881" t="s">
        <v>7077</v>
      </c>
      <c r="F7881" t="s">
        <v>7084</v>
      </c>
      <c r="G7881" s="4">
        <v>4</v>
      </c>
      <c r="H7881" t="s">
        <v>7165</v>
      </c>
    </row>
    <row r="7882" spans="1:8" x14ac:dyDescent="0.35">
      <c r="A7882" t="s">
        <v>6256</v>
      </c>
      <c r="B7882" t="s">
        <v>7076</v>
      </c>
      <c r="C7882">
        <v>5</v>
      </c>
      <c r="D7882">
        <v>-174.51300000000001</v>
      </c>
      <c r="E7882" t="s">
        <v>7080</v>
      </c>
      <c r="F7882" t="s">
        <v>7081</v>
      </c>
      <c r="G7882" s="4">
        <v>1</v>
      </c>
      <c r="H7882" t="s">
        <v>5184</v>
      </c>
    </row>
    <row r="7883" spans="1:8" x14ac:dyDescent="0.35">
      <c r="A7883" t="s">
        <v>6256</v>
      </c>
      <c r="B7883" t="s">
        <v>7076</v>
      </c>
      <c r="C7883">
        <v>5</v>
      </c>
      <c r="D7883">
        <v>-173.33599999999899</v>
      </c>
      <c r="E7883" t="s">
        <v>7080</v>
      </c>
      <c r="F7883" t="s">
        <v>7081</v>
      </c>
      <c r="G7883" s="4">
        <v>1</v>
      </c>
      <c r="H7883" t="s">
        <v>5601</v>
      </c>
    </row>
    <row r="7884" spans="1:8" x14ac:dyDescent="0.35">
      <c r="A7884" t="s">
        <v>6256</v>
      </c>
      <c r="B7884" t="s">
        <v>7076</v>
      </c>
      <c r="C7884">
        <v>5</v>
      </c>
      <c r="D7884">
        <v>-171.09599999999901</v>
      </c>
      <c r="E7884" t="s">
        <v>7080</v>
      </c>
      <c r="F7884" s="2" t="s">
        <v>7099</v>
      </c>
      <c r="G7884" s="4">
        <v>2</v>
      </c>
      <c r="H7884" t="s">
        <v>7166</v>
      </c>
    </row>
    <row r="7885" spans="1:8" x14ac:dyDescent="0.35">
      <c r="A7885" t="s">
        <v>6256</v>
      </c>
      <c r="B7885" t="s">
        <v>7076</v>
      </c>
      <c r="C7885">
        <v>5</v>
      </c>
      <c r="D7885">
        <v>-169.32</v>
      </c>
      <c r="E7885" t="s">
        <v>7077</v>
      </c>
      <c r="F7885" t="s">
        <v>7083</v>
      </c>
      <c r="G7885" s="4">
        <v>2</v>
      </c>
      <c r="H7885" t="s">
        <v>7167</v>
      </c>
    </row>
    <row r="7886" spans="1:8" x14ac:dyDescent="0.35">
      <c r="A7886" t="s">
        <v>6256</v>
      </c>
      <c r="B7886" t="s">
        <v>7076</v>
      </c>
      <c r="C7886">
        <v>5</v>
      </c>
      <c r="D7886">
        <v>-167.095</v>
      </c>
      <c r="E7886" t="s">
        <v>7087</v>
      </c>
      <c r="F7886" t="s">
        <v>7105</v>
      </c>
      <c r="G7886" s="4">
        <v>3</v>
      </c>
      <c r="H7886" t="s">
        <v>7168</v>
      </c>
    </row>
    <row r="7887" spans="1:8" x14ac:dyDescent="0.35">
      <c r="A7887" t="s">
        <v>6256</v>
      </c>
      <c r="B7887" t="s">
        <v>7076</v>
      </c>
      <c r="C7887">
        <v>5</v>
      </c>
      <c r="D7887">
        <v>-163.80199999999999</v>
      </c>
      <c r="E7887" t="s">
        <v>7080</v>
      </c>
      <c r="F7887" t="s">
        <v>7081</v>
      </c>
      <c r="G7887" s="4">
        <v>1</v>
      </c>
      <c r="H7887" t="s">
        <v>7169</v>
      </c>
    </row>
    <row r="7888" spans="1:8" x14ac:dyDescent="0.35">
      <c r="A7888" t="s">
        <v>6256</v>
      </c>
      <c r="B7888" t="s">
        <v>7076</v>
      </c>
      <c r="C7888">
        <v>5</v>
      </c>
      <c r="D7888">
        <v>-157.429</v>
      </c>
      <c r="E7888" t="s">
        <v>7077</v>
      </c>
      <c r="F7888" t="s">
        <v>7084</v>
      </c>
      <c r="G7888" s="4">
        <v>4</v>
      </c>
      <c r="H7888" t="s">
        <v>7170</v>
      </c>
    </row>
    <row r="7889" spans="1:8" x14ac:dyDescent="0.35">
      <c r="A7889" t="s">
        <v>6256</v>
      </c>
      <c r="B7889" t="s">
        <v>7076</v>
      </c>
      <c r="C7889">
        <v>5</v>
      </c>
      <c r="D7889">
        <v>-157.12799999999999</v>
      </c>
      <c r="E7889" t="s">
        <v>7080</v>
      </c>
      <c r="F7889" s="2" t="s">
        <v>7099</v>
      </c>
      <c r="G7889" s="4">
        <v>2</v>
      </c>
      <c r="H7889" t="s">
        <v>1282</v>
      </c>
    </row>
    <row r="7890" spans="1:8" x14ac:dyDescent="0.35">
      <c r="A7890" t="s">
        <v>6256</v>
      </c>
      <c r="B7890" t="s">
        <v>7076</v>
      </c>
      <c r="C7890">
        <v>5</v>
      </c>
      <c r="D7890">
        <v>-156.816</v>
      </c>
      <c r="E7890" t="s">
        <v>7077</v>
      </c>
      <c r="F7890" t="s">
        <v>7083</v>
      </c>
      <c r="G7890" s="4">
        <v>2</v>
      </c>
      <c r="H7890" t="s">
        <v>7171</v>
      </c>
    </row>
    <row r="7891" spans="1:8" x14ac:dyDescent="0.35">
      <c r="A7891" t="s">
        <v>6256</v>
      </c>
      <c r="B7891" t="s">
        <v>7076</v>
      </c>
      <c r="C7891">
        <v>5</v>
      </c>
      <c r="D7891">
        <v>-154.72899999999899</v>
      </c>
      <c r="E7891" t="s">
        <v>7087</v>
      </c>
      <c r="F7891" t="s">
        <v>7088</v>
      </c>
      <c r="G7891" s="4">
        <v>1</v>
      </c>
      <c r="H7891" t="s">
        <v>7172</v>
      </c>
    </row>
    <row r="7892" spans="1:8" x14ac:dyDescent="0.35">
      <c r="A7892" t="s">
        <v>6256</v>
      </c>
      <c r="B7892" t="s">
        <v>7076</v>
      </c>
      <c r="C7892">
        <v>5</v>
      </c>
      <c r="D7892">
        <v>-151.10299999999901</v>
      </c>
      <c r="E7892" t="s">
        <v>7087</v>
      </c>
      <c r="F7892" t="s">
        <v>7088</v>
      </c>
      <c r="G7892" s="4">
        <v>1</v>
      </c>
      <c r="H7892" t="s">
        <v>7173</v>
      </c>
    </row>
    <row r="7893" spans="1:8" x14ac:dyDescent="0.35">
      <c r="A7893" t="s">
        <v>6256</v>
      </c>
      <c r="B7893" t="s">
        <v>7076</v>
      </c>
      <c r="C7893">
        <v>5</v>
      </c>
      <c r="D7893">
        <v>-148.37100000000001</v>
      </c>
      <c r="E7893" t="s">
        <v>7080</v>
      </c>
      <c r="F7893" t="s">
        <v>7081</v>
      </c>
      <c r="G7893" s="4">
        <v>1</v>
      </c>
      <c r="H7893" t="s">
        <v>7174</v>
      </c>
    </row>
    <row r="7894" spans="1:8" x14ac:dyDescent="0.35">
      <c r="A7894" t="s">
        <v>6256</v>
      </c>
      <c r="B7894" t="s">
        <v>7076</v>
      </c>
      <c r="C7894">
        <v>5</v>
      </c>
      <c r="D7894">
        <v>-146.91200000000001</v>
      </c>
      <c r="E7894" t="s">
        <v>7077</v>
      </c>
      <c r="F7894" t="s">
        <v>7083</v>
      </c>
      <c r="G7894" s="4">
        <v>2</v>
      </c>
      <c r="H7894" t="s">
        <v>1366</v>
      </c>
    </row>
    <row r="7895" spans="1:8" x14ac:dyDescent="0.35">
      <c r="A7895" t="s">
        <v>6256</v>
      </c>
      <c r="B7895" t="s">
        <v>7076</v>
      </c>
      <c r="C7895">
        <v>5</v>
      </c>
      <c r="D7895">
        <v>-143.27799999999999</v>
      </c>
      <c r="E7895" t="s">
        <v>7077</v>
      </c>
      <c r="F7895" t="s">
        <v>7078</v>
      </c>
      <c r="G7895" s="4">
        <v>3</v>
      </c>
      <c r="H7895" t="s">
        <v>7175</v>
      </c>
    </row>
    <row r="7896" spans="1:8" x14ac:dyDescent="0.35">
      <c r="A7896" t="s">
        <v>6256</v>
      </c>
      <c r="B7896" t="s">
        <v>7076</v>
      </c>
      <c r="C7896">
        <v>5</v>
      </c>
      <c r="D7896">
        <v>-142.62299999999999</v>
      </c>
      <c r="E7896" t="s">
        <v>7080</v>
      </c>
      <c r="F7896" s="2" t="s">
        <v>7099</v>
      </c>
      <c r="G7896" s="4">
        <v>2</v>
      </c>
      <c r="H7896" t="s">
        <v>7176</v>
      </c>
    </row>
    <row r="7897" spans="1:8" x14ac:dyDescent="0.35">
      <c r="A7897" t="s">
        <v>6256</v>
      </c>
      <c r="B7897" t="s">
        <v>7076</v>
      </c>
      <c r="C7897">
        <v>5</v>
      </c>
      <c r="D7897">
        <v>-133.637</v>
      </c>
      <c r="E7897" t="s">
        <v>7077</v>
      </c>
      <c r="F7897" t="s">
        <v>7083</v>
      </c>
      <c r="G7897" s="4">
        <v>2</v>
      </c>
      <c r="H7897" t="s">
        <v>7177</v>
      </c>
    </row>
    <row r="7898" spans="1:8" x14ac:dyDescent="0.35">
      <c r="A7898" t="s">
        <v>6256</v>
      </c>
      <c r="B7898" t="s">
        <v>7076</v>
      </c>
      <c r="C7898">
        <v>5</v>
      </c>
      <c r="D7898">
        <v>-133.44399999999999</v>
      </c>
      <c r="E7898" t="s">
        <v>7087</v>
      </c>
      <c r="F7898" t="s">
        <v>7093</v>
      </c>
      <c r="G7898" s="4">
        <v>2</v>
      </c>
      <c r="H7898" t="s">
        <v>7178</v>
      </c>
    </row>
    <row r="7899" spans="1:8" x14ac:dyDescent="0.35">
      <c r="A7899" t="s">
        <v>6256</v>
      </c>
      <c r="B7899" t="s">
        <v>7076</v>
      </c>
      <c r="C7899">
        <v>5</v>
      </c>
      <c r="D7899">
        <v>-132.65600000000001</v>
      </c>
      <c r="E7899" t="s">
        <v>7080</v>
      </c>
      <c r="F7899" t="s">
        <v>7086</v>
      </c>
      <c r="G7899" s="4">
        <v>4</v>
      </c>
      <c r="H7899" t="s">
        <v>7179</v>
      </c>
    </row>
    <row r="7900" spans="1:8" x14ac:dyDescent="0.35">
      <c r="A7900" t="s">
        <v>6256</v>
      </c>
      <c r="B7900" t="s">
        <v>7076</v>
      </c>
      <c r="C7900">
        <v>5</v>
      </c>
      <c r="D7900">
        <v>-130.93700000000001</v>
      </c>
      <c r="E7900" t="s">
        <v>7077</v>
      </c>
      <c r="F7900" t="s">
        <v>7084</v>
      </c>
      <c r="G7900" s="4">
        <v>4</v>
      </c>
      <c r="H7900" t="s">
        <v>7180</v>
      </c>
    </row>
    <row r="7901" spans="1:8" x14ac:dyDescent="0.35">
      <c r="A7901" t="s">
        <v>6256</v>
      </c>
      <c r="B7901" t="s">
        <v>7076</v>
      </c>
      <c r="C7901">
        <v>5</v>
      </c>
      <c r="D7901">
        <v>-129.26300000000001</v>
      </c>
      <c r="E7901" t="s">
        <v>7080</v>
      </c>
      <c r="F7901" t="s">
        <v>7081</v>
      </c>
      <c r="G7901" s="4">
        <v>1</v>
      </c>
      <c r="H7901" t="s">
        <v>7181</v>
      </c>
    </row>
    <row r="7902" spans="1:8" x14ac:dyDescent="0.35">
      <c r="A7902" t="s">
        <v>6256</v>
      </c>
      <c r="B7902" t="s">
        <v>7076</v>
      </c>
      <c r="C7902">
        <v>5</v>
      </c>
      <c r="D7902">
        <v>-126.38200000000001</v>
      </c>
      <c r="E7902" t="s">
        <v>7087</v>
      </c>
      <c r="F7902" t="s">
        <v>7105</v>
      </c>
      <c r="G7902" s="4">
        <v>3</v>
      </c>
      <c r="H7902" t="s">
        <v>7182</v>
      </c>
    </row>
    <row r="7903" spans="1:8" x14ac:dyDescent="0.35">
      <c r="A7903" t="s">
        <v>6256</v>
      </c>
      <c r="B7903" t="s">
        <v>7076</v>
      </c>
      <c r="C7903">
        <v>5</v>
      </c>
      <c r="D7903">
        <v>-125.67100000000001</v>
      </c>
      <c r="E7903" t="s">
        <v>7080</v>
      </c>
      <c r="F7903" s="2" t="s">
        <v>7099</v>
      </c>
      <c r="G7903" s="4">
        <v>2</v>
      </c>
      <c r="H7903" t="s">
        <v>7183</v>
      </c>
    </row>
    <row r="7904" spans="1:8" x14ac:dyDescent="0.35">
      <c r="A7904" t="s">
        <v>6256</v>
      </c>
      <c r="B7904" t="s">
        <v>7076</v>
      </c>
      <c r="C7904">
        <v>5</v>
      </c>
      <c r="D7904">
        <v>-124.884</v>
      </c>
      <c r="E7904" t="s">
        <v>7080</v>
      </c>
      <c r="F7904" t="s">
        <v>7081</v>
      </c>
      <c r="G7904" s="4">
        <v>1</v>
      </c>
      <c r="H7904" t="s">
        <v>7184</v>
      </c>
    </row>
    <row r="7905" spans="1:8" x14ac:dyDescent="0.35">
      <c r="A7905" t="s">
        <v>6256</v>
      </c>
      <c r="B7905" t="s">
        <v>7076</v>
      </c>
      <c r="C7905">
        <v>5</v>
      </c>
      <c r="D7905">
        <v>-123.64</v>
      </c>
      <c r="E7905" t="s">
        <v>7087</v>
      </c>
      <c r="F7905" t="s">
        <v>7097</v>
      </c>
      <c r="G7905" s="4">
        <v>4</v>
      </c>
      <c r="H7905" t="s">
        <v>7185</v>
      </c>
    </row>
    <row r="7906" spans="1:8" x14ac:dyDescent="0.35">
      <c r="A7906" t="s">
        <v>6256</v>
      </c>
      <c r="B7906" t="s">
        <v>7076</v>
      </c>
      <c r="C7906">
        <v>5</v>
      </c>
      <c r="D7906">
        <v>-122.751</v>
      </c>
      <c r="E7906" t="s">
        <v>7077</v>
      </c>
      <c r="F7906" t="s">
        <v>7090</v>
      </c>
      <c r="G7906" s="4">
        <v>1</v>
      </c>
      <c r="H7906" t="s">
        <v>7186</v>
      </c>
    </row>
    <row r="7907" spans="1:8" x14ac:dyDescent="0.35">
      <c r="A7907" t="s">
        <v>6256</v>
      </c>
      <c r="B7907" t="s">
        <v>7076</v>
      </c>
      <c r="C7907">
        <v>5</v>
      </c>
      <c r="D7907">
        <v>-120.017</v>
      </c>
      <c r="E7907" t="s">
        <v>7080</v>
      </c>
      <c r="F7907" t="s">
        <v>7086</v>
      </c>
      <c r="G7907" s="4">
        <v>4</v>
      </c>
      <c r="H7907" t="s">
        <v>7187</v>
      </c>
    </row>
    <row r="7908" spans="1:8" x14ac:dyDescent="0.35">
      <c r="A7908" t="s">
        <v>6256</v>
      </c>
      <c r="B7908" t="s">
        <v>7076</v>
      </c>
      <c r="C7908">
        <v>5</v>
      </c>
      <c r="D7908">
        <v>-115.07599999999999</v>
      </c>
      <c r="E7908" t="s">
        <v>7080</v>
      </c>
      <c r="F7908" s="2" t="s">
        <v>7099</v>
      </c>
      <c r="G7908" s="4">
        <v>2</v>
      </c>
      <c r="H7908" t="s">
        <v>7188</v>
      </c>
    </row>
    <row r="7909" spans="1:8" x14ac:dyDescent="0.35">
      <c r="A7909" t="s">
        <v>6256</v>
      </c>
      <c r="B7909" t="s">
        <v>7076</v>
      </c>
      <c r="C7909">
        <v>5</v>
      </c>
      <c r="D7909">
        <v>-110.361</v>
      </c>
      <c r="E7909" t="s">
        <v>7087</v>
      </c>
      <c r="F7909" t="s">
        <v>7088</v>
      </c>
      <c r="G7909" s="4">
        <v>1</v>
      </c>
      <c r="H7909" t="s">
        <v>7189</v>
      </c>
    </row>
    <row r="7910" spans="1:8" x14ac:dyDescent="0.35">
      <c r="A7910" t="s">
        <v>6256</v>
      </c>
      <c r="B7910" t="s">
        <v>7076</v>
      </c>
      <c r="C7910">
        <v>5</v>
      </c>
      <c r="D7910">
        <v>-108.53</v>
      </c>
      <c r="E7910" t="s">
        <v>7077</v>
      </c>
      <c r="F7910" t="s">
        <v>7083</v>
      </c>
      <c r="G7910" s="4">
        <v>2</v>
      </c>
      <c r="H7910" t="s">
        <v>7190</v>
      </c>
    </row>
    <row r="7911" spans="1:8" x14ac:dyDescent="0.35">
      <c r="A7911" t="s">
        <v>6256</v>
      </c>
      <c r="B7911" t="s">
        <v>7076</v>
      </c>
      <c r="C7911">
        <v>5</v>
      </c>
      <c r="D7911">
        <v>-106.212</v>
      </c>
      <c r="E7911" t="s">
        <v>7087</v>
      </c>
      <c r="F7911" t="s">
        <v>7105</v>
      </c>
      <c r="G7911" s="4">
        <v>3</v>
      </c>
      <c r="H7911" t="s">
        <v>290</v>
      </c>
    </row>
    <row r="7912" spans="1:8" x14ac:dyDescent="0.35">
      <c r="A7912" t="s">
        <v>6256</v>
      </c>
      <c r="B7912" t="s">
        <v>7076</v>
      </c>
      <c r="C7912">
        <v>5</v>
      </c>
      <c r="D7912">
        <v>-104.31699999999999</v>
      </c>
      <c r="E7912" t="s">
        <v>7087</v>
      </c>
      <c r="F7912" t="s">
        <v>7097</v>
      </c>
      <c r="G7912" s="4">
        <v>4</v>
      </c>
      <c r="H7912" t="s">
        <v>7191</v>
      </c>
    </row>
    <row r="7913" spans="1:8" x14ac:dyDescent="0.35">
      <c r="A7913" t="s">
        <v>6256</v>
      </c>
      <c r="B7913" t="s">
        <v>7076</v>
      </c>
      <c r="C7913">
        <v>5</v>
      </c>
      <c r="D7913">
        <v>-103.664</v>
      </c>
      <c r="E7913" t="s">
        <v>7080</v>
      </c>
      <c r="F7913" s="2" t="s">
        <v>7099</v>
      </c>
      <c r="G7913" s="4">
        <v>2</v>
      </c>
      <c r="H7913" t="s">
        <v>7192</v>
      </c>
    </row>
    <row r="7914" spans="1:8" x14ac:dyDescent="0.35">
      <c r="A7914" t="s">
        <v>6256</v>
      </c>
      <c r="B7914" t="s">
        <v>7076</v>
      </c>
      <c r="C7914">
        <v>5</v>
      </c>
      <c r="D7914">
        <v>-101.381</v>
      </c>
      <c r="E7914" t="s">
        <v>7077</v>
      </c>
      <c r="F7914" t="s">
        <v>7084</v>
      </c>
      <c r="G7914" s="4">
        <v>4</v>
      </c>
      <c r="H7914" t="s">
        <v>7193</v>
      </c>
    </row>
    <row r="7915" spans="1:8" x14ac:dyDescent="0.35">
      <c r="A7915" t="s">
        <v>6256</v>
      </c>
      <c r="B7915" t="s">
        <v>7076</v>
      </c>
      <c r="C7915">
        <v>5</v>
      </c>
      <c r="D7915">
        <v>-100.696</v>
      </c>
      <c r="E7915" t="s">
        <v>7077</v>
      </c>
      <c r="F7915" t="s">
        <v>7083</v>
      </c>
      <c r="G7915" s="4">
        <v>2</v>
      </c>
      <c r="H7915" t="s">
        <v>7194</v>
      </c>
    </row>
    <row r="7916" spans="1:8" x14ac:dyDescent="0.35">
      <c r="A7916" t="s">
        <v>6256</v>
      </c>
      <c r="B7916" t="s">
        <v>7076</v>
      </c>
      <c r="C7916">
        <v>5</v>
      </c>
      <c r="D7916">
        <v>-99.018999999999906</v>
      </c>
      <c r="E7916" t="s">
        <v>7080</v>
      </c>
      <c r="F7916" t="s">
        <v>7081</v>
      </c>
      <c r="G7916" s="4">
        <v>1</v>
      </c>
      <c r="H7916" t="s">
        <v>7195</v>
      </c>
    </row>
    <row r="7917" spans="1:8" x14ac:dyDescent="0.35">
      <c r="A7917" t="s">
        <v>6256</v>
      </c>
      <c r="B7917" t="s">
        <v>7076</v>
      </c>
      <c r="C7917">
        <v>5</v>
      </c>
      <c r="D7917">
        <v>-96.617000000000004</v>
      </c>
      <c r="E7917" t="s">
        <v>7077</v>
      </c>
      <c r="F7917" t="s">
        <v>7078</v>
      </c>
      <c r="G7917" s="4">
        <v>3</v>
      </c>
      <c r="H7917" t="s">
        <v>7196</v>
      </c>
    </row>
    <row r="7918" spans="1:8" x14ac:dyDescent="0.35">
      <c r="A7918" t="s">
        <v>6256</v>
      </c>
      <c r="B7918" t="s">
        <v>7076</v>
      </c>
      <c r="C7918">
        <v>5</v>
      </c>
      <c r="D7918">
        <v>-94.230999999999995</v>
      </c>
      <c r="E7918" t="s">
        <v>7077</v>
      </c>
      <c r="F7918" t="s">
        <v>7090</v>
      </c>
      <c r="G7918" s="4">
        <v>1</v>
      </c>
      <c r="H7918" t="s">
        <v>7197</v>
      </c>
    </row>
    <row r="7919" spans="1:8" x14ac:dyDescent="0.35">
      <c r="A7919" t="s">
        <v>6256</v>
      </c>
      <c r="B7919" t="s">
        <v>7076</v>
      </c>
      <c r="C7919">
        <v>5</v>
      </c>
      <c r="D7919">
        <v>-91.302000000000007</v>
      </c>
      <c r="E7919" t="s">
        <v>7087</v>
      </c>
      <c r="F7919" t="s">
        <v>7088</v>
      </c>
      <c r="G7919" s="4">
        <v>1</v>
      </c>
      <c r="H7919" t="s">
        <v>7198</v>
      </c>
    </row>
    <row r="7920" spans="1:8" x14ac:dyDescent="0.35">
      <c r="A7920" t="s">
        <v>6256</v>
      </c>
      <c r="B7920" t="s">
        <v>7076</v>
      </c>
      <c r="C7920">
        <v>5</v>
      </c>
      <c r="D7920">
        <v>-89.69</v>
      </c>
      <c r="E7920" t="s">
        <v>7077</v>
      </c>
      <c r="F7920" t="s">
        <v>7084</v>
      </c>
      <c r="G7920" s="4">
        <v>4</v>
      </c>
      <c r="H7920" t="s">
        <v>7199</v>
      </c>
    </row>
    <row r="7921" spans="1:8" x14ac:dyDescent="0.35">
      <c r="A7921" t="s">
        <v>6256</v>
      </c>
      <c r="B7921" t="s">
        <v>7076</v>
      </c>
      <c r="C7921">
        <v>5</v>
      </c>
      <c r="D7921">
        <v>-85.744</v>
      </c>
      <c r="E7921" t="s">
        <v>7080</v>
      </c>
      <c r="F7921" s="2" t="s">
        <v>7099</v>
      </c>
      <c r="G7921" s="4">
        <v>2</v>
      </c>
      <c r="H7921" t="s">
        <v>7200</v>
      </c>
    </row>
    <row r="7922" spans="1:8" x14ac:dyDescent="0.35">
      <c r="A7922" t="s">
        <v>6256</v>
      </c>
      <c r="B7922" t="s">
        <v>7076</v>
      </c>
      <c r="C7922">
        <v>5</v>
      </c>
      <c r="D7922">
        <v>-79.992000000000004</v>
      </c>
      <c r="E7922" t="s">
        <v>7080</v>
      </c>
      <c r="F7922" s="2" t="s">
        <v>7099</v>
      </c>
      <c r="G7922" s="4">
        <v>2</v>
      </c>
      <c r="H7922" t="s">
        <v>7201</v>
      </c>
    </row>
    <row r="7923" spans="1:8" x14ac:dyDescent="0.35">
      <c r="A7923" t="s">
        <v>6256</v>
      </c>
      <c r="B7923" t="s">
        <v>7076</v>
      </c>
      <c r="C7923">
        <v>5</v>
      </c>
      <c r="D7923">
        <v>-78.802999999999997</v>
      </c>
      <c r="E7923" t="s">
        <v>7087</v>
      </c>
      <c r="F7923" t="s">
        <v>7097</v>
      </c>
      <c r="G7923" s="4">
        <v>4</v>
      </c>
      <c r="H7923" t="s">
        <v>7202</v>
      </c>
    </row>
    <row r="7924" spans="1:8" x14ac:dyDescent="0.35">
      <c r="A7924" t="s">
        <v>6256</v>
      </c>
      <c r="B7924" t="s">
        <v>7076</v>
      </c>
      <c r="C7924">
        <v>5</v>
      </c>
      <c r="D7924">
        <v>-78.777000000000001</v>
      </c>
      <c r="E7924" t="s">
        <v>7077</v>
      </c>
      <c r="F7924" t="s">
        <v>7078</v>
      </c>
      <c r="G7924" s="4">
        <v>3</v>
      </c>
      <c r="H7924" t="s">
        <v>7203</v>
      </c>
    </row>
    <row r="7925" spans="1:8" x14ac:dyDescent="0.35">
      <c r="A7925" t="s">
        <v>6256</v>
      </c>
      <c r="B7925" t="s">
        <v>7076</v>
      </c>
      <c r="C7925">
        <v>5</v>
      </c>
      <c r="D7925">
        <v>-78.641000000000005</v>
      </c>
      <c r="E7925" t="s">
        <v>7080</v>
      </c>
      <c r="F7925" s="2" t="s">
        <v>7099</v>
      </c>
      <c r="G7925" s="4">
        <v>2</v>
      </c>
      <c r="H7925" t="s">
        <v>1282</v>
      </c>
    </row>
    <row r="7926" spans="1:8" x14ac:dyDescent="0.35">
      <c r="A7926" t="s">
        <v>6256</v>
      </c>
      <c r="B7926" t="s">
        <v>7076</v>
      </c>
      <c r="C7926">
        <v>5</v>
      </c>
      <c r="D7926">
        <v>-70.257000000000005</v>
      </c>
      <c r="E7926" t="s">
        <v>7077</v>
      </c>
      <c r="F7926" t="s">
        <v>7083</v>
      </c>
      <c r="G7926" s="4">
        <v>2</v>
      </c>
      <c r="H7926" t="s">
        <v>7204</v>
      </c>
    </row>
    <row r="7927" spans="1:8" x14ac:dyDescent="0.35">
      <c r="A7927" t="s">
        <v>6256</v>
      </c>
      <c r="B7927" t="s">
        <v>7076</v>
      </c>
      <c r="C7927">
        <v>5</v>
      </c>
      <c r="D7927">
        <v>-68.227999999999994</v>
      </c>
      <c r="E7927" t="s">
        <v>7077</v>
      </c>
      <c r="F7927" t="s">
        <v>7084</v>
      </c>
      <c r="G7927" s="4">
        <v>4</v>
      </c>
      <c r="H7927" t="s">
        <v>7205</v>
      </c>
    </row>
    <row r="7928" spans="1:8" x14ac:dyDescent="0.35">
      <c r="A7928" t="s">
        <v>6256</v>
      </c>
      <c r="B7928" t="s">
        <v>7076</v>
      </c>
      <c r="C7928">
        <v>5</v>
      </c>
      <c r="D7928">
        <v>-61.46</v>
      </c>
      <c r="E7928" t="s">
        <v>7077</v>
      </c>
      <c r="F7928" t="s">
        <v>7084</v>
      </c>
      <c r="G7928" s="4">
        <v>4</v>
      </c>
      <c r="H7928" t="s">
        <v>7206</v>
      </c>
    </row>
    <row r="7929" spans="1:8" x14ac:dyDescent="0.35">
      <c r="A7929" t="s">
        <v>6256</v>
      </c>
      <c r="B7929" t="s">
        <v>7076</v>
      </c>
      <c r="C7929">
        <v>5</v>
      </c>
      <c r="D7929">
        <v>-59.761000000000003</v>
      </c>
      <c r="E7929" t="s">
        <v>7080</v>
      </c>
      <c r="F7929" t="s">
        <v>7081</v>
      </c>
      <c r="G7929" s="4">
        <v>1</v>
      </c>
      <c r="H7929" t="s">
        <v>7207</v>
      </c>
    </row>
    <row r="7930" spans="1:8" x14ac:dyDescent="0.35">
      <c r="A7930" t="s">
        <v>6256</v>
      </c>
      <c r="B7930" t="s">
        <v>7076</v>
      </c>
      <c r="C7930">
        <v>5</v>
      </c>
      <c r="D7930">
        <v>-59.431999999999903</v>
      </c>
      <c r="E7930" t="s">
        <v>7087</v>
      </c>
      <c r="F7930" t="s">
        <v>7093</v>
      </c>
      <c r="G7930" s="4">
        <v>2</v>
      </c>
      <c r="H7930" t="s">
        <v>7208</v>
      </c>
    </row>
    <row r="7931" spans="1:8" x14ac:dyDescent="0.35">
      <c r="A7931" t="s">
        <v>6256</v>
      </c>
      <c r="B7931" t="s">
        <v>7076</v>
      </c>
      <c r="C7931">
        <v>5</v>
      </c>
      <c r="D7931">
        <v>-57.656999999999996</v>
      </c>
      <c r="E7931" t="s">
        <v>7077</v>
      </c>
      <c r="F7931" t="s">
        <v>7078</v>
      </c>
      <c r="G7931" s="4">
        <v>3</v>
      </c>
      <c r="H7931" t="s">
        <v>7209</v>
      </c>
    </row>
    <row r="7932" spans="1:8" x14ac:dyDescent="0.35">
      <c r="A7932" t="s">
        <v>6256</v>
      </c>
      <c r="B7932" t="s">
        <v>7076</v>
      </c>
      <c r="C7932">
        <v>5</v>
      </c>
      <c r="D7932">
        <v>-56.101999999999997</v>
      </c>
      <c r="E7932" t="s">
        <v>7077</v>
      </c>
      <c r="F7932" t="s">
        <v>7083</v>
      </c>
      <c r="G7932" s="4">
        <v>2</v>
      </c>
      <c r="H7932" t="s">
        <v>7210</v>
      </c>
    </row>
    <row r="7933" spans="1:8" x14ac:dyDescent="0.35">
      <c r="A7933" t="s">
        <v>6256</v>
      </c>
      <c r="B7933" t="s">
        <v>7076</v>
      </c>
      <c r="C7933">
        <v>5</v>
      </c>
      <c r="D7933">
        <v>-50.986999999999902</v>
      </c>
      <c r="E7933" t="s">
        <v>7077</v>
      </c>
      <c r="F7933" t="s">
        <v>7084</v>
      </c>
      <c r="G7933" s="4">
        <v>4</v>
      </c>
      <c r="H7933">
        <v>1</v>
      </c>
    </row>
    <row r="7934" spans="1:8" x14ac:dyDescent="0.35">
      <c r="A7934" t="s">
        <v>6256</v>
      </c>
      <c r="B7934" t="s">
        <v>7076</v>
      </c>
      <c r="C7934">
        <v>5</v>
      </c>
      <c r="D7934">
        <v>-50.271999999999998</v>
      </c>
      <c r="E7934" t="s">
        <v>7080</v>
      </c>
      <c r="F7934" s="2" t="s">
        <v>7099</v>
      </c>
      <c r="G7934" s="4">
        <v>2</v>
      </c>
      <c r="H7934" t="s">
        <v>7211</v>
      </c>
    </row>
    <row r="7935" spans="1:8" x14ac:dyDescent="0.35">
      <c r="A7935" t="s">
        <v>6256</v>
      </c>
      <c r="B7935" t="s">
        <v>7076</v>
      </c>
      <c r="C7935">
        <v>5</v>
      </c>
      <c r="D7935">
        <v>-49.972000000000001</v>
      </c>
      <c r="E7935" t="s">
        <v>7077</v>
      </c>
      <c r="F7935" t="s">
        <v>7084</v>
      </c>
      <c r="G7935" s="4">
        <v>4</v>
      </c>
      <c r="H7935">
        <v>11</v>
      </c>
    </row>
    <row r="7936" spans="1:8" x14ac:dyDescent="0.35">
      <c r="A7936" t="s">
        <v>6256</v>
      </c>
      <c r="B7936" t="s">
        <v>7076</v>
      </c>
      <c r="C7936">
        <v>5</v>
      </c>
      <c r="D7936">
        <v>-48.588000000000001</v>
      </c>
      <c r="E7936" t="s">
        <v>7077</v>
      </c>
      <c r="F7936" t="s">
        <v>7084</v>
      </c>
      <c r="G7936" s="4">
        <v>4</v>
      </c>
      <c r="H7936">
        <v>21</v>
      </c>
    </row>
    <row r="7937" spans="1:8" x14ac:dyDescent="0.35">
      <c r="A7937" t="s">
        <v>6256</v>
      </c>
      <c r="B7937" t="s">
        <v>7076</v>
      </c>
      <c r="C7937">
        <v>5</v>
      </c>
      <c r="D7937">
        <v>-46.521999999999998</v>
      </c>
      <c r="E7937" t="s">
        <v>7080</v>
      </c>
      <c r="F7937" s="2" t="s">
        <v>7099</v>
      </c>
      <c r="G7937" s="4">
        <v>2</v>
      </c>
      <c r="H7937" t="s">
        <v>7212</v>
      </c>
    </row>
    <row r="7938" spans="1:8" x14ac:dyDescent="0.35">
      <c r="A7938" t="s">
        <v>6256</v>
      </c>
      <c r="B7938" t="s">
        <v>7076</v>
      </c>
      <c r="C7938">
        <v>5</v>
      </c>
      <c r="D7938">
        <v>-45.751999999999903</v>
      </c>
      <c r="E7938" t="s">
        <v>7077</v>
      </c>
      <c r="F7938" t="s">
        <v>7083</v>
      </c>
      <c r="G7938" s="4">
        <v>2</v>
      </c>
      <c r="H7938" t="s">
        <v>7213</v>
      </c>
    </row>
    <row r="7939" spans="1:8" x14ac:dyDescent="0.35">
      <c r="A7939" t="s">
        <v>6256</v>
      </c>
      <c r="B7939" t="s">
        <v>7076</v>
      </c>
      <c r="C7939">
        <v>5</v>
      </c>
      <c r="D7939">
        <v>-44.975999999999999</v>
      </c>
      <c r="E7939" t="s">
        <v>7077</v>
      </c>
      <c r="F7939" t="s">
        <v>7084</v>
      </c>
      <c r="G7939" s="4">
        <v>4</v>
      </c>
      <c r="H7939">
        <v>1211</v>
      </c>
    </row>
    <row r="7940" spans="1:8" x14ac:dyDescent="0.35">
      <c r="A7940" t="s">
        <v>6256</v>
      </c>
      <c r="B7940" t="s">
        <v>7076</v>
      </c>
      <c r="C7940">
        <v>5</v>
      </c>
      <c r="D7940">
        <v>-43.034999999999997</v>
      </c>
      <c r="E7940" t="s">
        <v>7080</v>
      </c>
      <c r="F7940" t="s">
        <v>7081</v>
      </c>
      <c r="G7940" s="4">
        <v>1</v>
      </c>
      <c r="H7940" t="s">
        <v>873</v>
      </c>
    </row>
    <row r="7941" spans="1:8" x14ac:dyDescent="0.35">
      <c r="A7941" t="s">
        <v>6256</v>
      </c>
      <c r="B7941" t="s">
        <v>7076</v>
      </c>
      <c r="C7941">
        <v>5</v>
      </c>
      <c r="D7941">
        <v>-41.652000000000001</v>
      </c>
      <c r="E7941" t="s">
        <v>7077</v>
      </c>
      <c r="F7941" t="s">
        <v>7084</v>
      </c>
      <c r="G7941" s="4">
        <v>4</v>
      </c>
      <c r="H7941">
        <v>111221</v>
      </c>
    </row>
    <row r="7942" spans="1:8" x14ac:dyDescent="0.35">
      <c r="A7942" t="s">
        <v>6256</v>
      </c>
      <c r="B7942" t="s">
        <v>7076</v>
      </c>
      <c r="C7942">
        <v>5</v>
      </c>
      <c r="D7942">
        <v>-41.408000000000001</v>
      </c>
      <c r="E7942" t="s">
        <v>7077</v>
      </c>
      <c r="F7942" t="s">
        <v>7083</v>
      </c>
      <c r="G7942" s="4">
        <v>2</v>
      </c>
      <c r="H7942" t="s">
        <v>7214</v>
      </c>
    </row>
    <row r="7943" spans="1:8" x14ac:dyDescent="0.35">
      <c r="A7943" t="s">
        <v>6256</v>
      </c>
      <c r="B7943" t="s">
        <v>7076</v>
      </c>
      <c r="C7943">
        <v>5</v>
      </c>
      <c r="D7943">
        <v>-39.735999999999997</v>
      </c>
      <c r="E7943" t="s">
        <v>7080</v>
      </c>
      <c r="F7943" s="2" t="s">
        <v>7099</v>
      </c>
      <c r="G7943" s="4">
        <v>2</v>
      </c>
      <c r="H7943" t="s">
        <v>1282</v>
      </c>
    </row>
    <row r="7944" spans="1:8" x14ac:dyDescent="0.35">
      <c r="A7944" t="s">
        <v>6256</v>
      </c>
      <c r="B7944" t="s">
        <v>7076</v>
      </c>
      <c r="C7944">
        <v>5</v>
      </c>
      <c r="D7944">
        <v>-37.518000000000001</v>
      </c>
      <c r="E7944" t="s">
        <v>7077</v>
      </c>
      <c r="F7944" t="s">
        <v>7084</v>
      </c>
      <c r="G7944" s="4">
        <v>4</v>
      </c>
      <c r="H7944">
        <v>312211</v>
      </c>
    </row>
    <row r="7945" spans="1:8" x14ac:dyDescent="0.35">
      <c r="A7945" t="s">
        <v>6256</v>
      </c>
      <c r="B7945" t="s">
        <v>7076</v>
      </c>
      <c r="C7945">
        <v>5</v>
      </c>
      <c r="D7945">
        <v>-36.466999999999999</v>
      </c>
      <c r="E7945" t="s">
        <v>7080</v>
      </c>
      <c r="F7945" t="s">
        <v>7081</v>
      </c>
      <c r="G7945" s="4">
        <v>1</v>
      </c>
      <c r="H7945" t="s">
        <v>7215</v>
      </c>
    </row>
    <row r="7946" spans="1:8" x14ac:dyDescent="0.35">
      <c r="A7946" t="s">
        <v>6256</v>
      </c>
      <c r="B7946" t="s">
        <v>7076</v>
      </c>
      <c r="C7946">
        <v>5</v>
      </c>
      <c r="D7946">
        <v>-35.665999999999997</v>
      </c>
      <c r="E7946" t="s">
        <v>7077</v>
      </c>
      <c r="F7946" t="s">
        <v>7078</v>
      </c>
      <c r="G7946" s="4">
        <v>3</v>
      </c>
      <c r="H7946" t="s">
        <v>7216</v>
      </c>
    </row>
    <row r="7947" spans="1:8" x14ac:dyDescent="0.35">
      <c r="A7947" t="s">
        <v>6256</v>
      </c>
      <c r="B7947" t="s">
        <v>7076</v>
      </c>
      <c r="C7947">
        <v>5</v>
      </c>
      <c r="D7947">
        <v>-34.585999999999999</v>
      </c>
      <c r="E7947" t="s">
        <v>7080</v>
      </c>
      <c r="F7947" t="s">
        <v>7086</v>
      </c>
      <c r="G7947" s="4">
        <v>4</v>
      </c>
      <c r="H7947" t="s">
        <v>7217</v>
      </c>
    </row>
    <row r="7948" spans="1:8" x14ac:dyDescent="0.35">
      <c r="A7948" t="s">
        <v>6256</v>
      </c>
      <c r="B7948" t="s">
        <v>7076</v>
      </c>
      <c r="C7948">
        <v>5</v>
      </c>
      <c r="D7948">
        <v>-33.066000000000003</v>
      </c>
      <c r="E7948" t="s">
        <v>7077</v>
      </c>
      <c r="F7948" t="s">
        <v>7083</v>
      </c>
      <c r="G7948" s="4">
        <v>2</v>
      </c>
      <c r="H7948" t="s">
        <v>7218</v>
      </c>
    </row>
    <row r="7949" spans="1:8" x14ac:dyDescent="0.35">
      <c r="A7949" t="s">
        <v>6256</v>
      </c>
      <c r="B7949" t="s">
        <v>7076</v>
      </c>
      <c r="C7949">
        <v>5</v>
      </c>
      <c r="D7949">
        <v>-30.858000000000001</v>
      </c>
      <c r="E7949" t="s">
        <v>7080</v>
      </c>
      <c r="F7949" t="s">
        <v>7081</v>
      </c>
      <c r="G7949" s="4">
        <v>1</v>
      </c>
      <c r="H7949" t="s">
        <v>7219</v>
      </c>
    </row>
    <row r="7950" spans="1:8" x14ac:dyDescent="0.35">
      <c r="A7950" t="s">
        <v>6256</v>
      </c>
      <c r="B7950" t="s">
        <v>7076</v>
      </c>
      <c r="C7950">
        <v>5</v>
      </c>
      <c r="D7950">
        <v>-30.254000000000001</v>
      </c>
      <c r="E7950" t="s">
        <v>7087</v>
      </c>
      <c r="F7950" t="s">
        <v>7093</v>
      </c>
      <c r="G7950" s="4">
        <v>2</v>
      </c>
      <c r="H7950" t="s">
        <v>7220</v>
      </c>
    </row>
    <row r="7951" spans="1:8" x14ac:dyDescent="0.35">
      <c r="A7951" t="s">
        <v>6256</v>
      </c>
      <c r="B7951" t="s">
        <v>7076</v>
      </c>
      <c r="C7951">
        <v>5</v>
      </c>
      <c r="D7951">
        <v>-28.715</v>
      </c>
      <c r="E7951" t="s">
        <v>7080</v>
      </c>
      <c r="F7951" t="s">
        <v>7081</v>
      </c>
      <c r="G7951" s="4">
        <v>1</v>
      </c>
      <c r="H7951" t="s">
        <v>7221</v>
      </c>
    </row>
    <row r="7952" spans="1:8" x14ac:dyDescent="0.35">
      <c r="A7952" t="s">
        <v>6256</v>
      </c>
      <c r="B7952" t="s">
        <v>7076</v>
      </c>
      <c r="C7952">
        <v>5</v>
      </c>
      <c r="D7952">
        <v>133.04499999999999</v>
      </c>
      <c r="E7952" t="s">
        <v>7080</v>
      </c>
      <c r="F7952" t="s">
        <v>7081</v>
      </c>
      <c r="G7952" s="4">
        <v>1</v>
      </c>
      <c r="H7952" t="s">
        <v>267</v>
      </c>
    </row>
    <row r="7953" spans="1:8" x14ac:dyDescent="0.35">
      <c r="A7953" t="s">
        <v>6256</v>
      </c>
      <c r="B7953" t="s">
        <v>7076</v>
      </c>
      <c r="C7953">
        <v>5</v>
      </c>
      <c r="D7953">
        <v>142.10900000000001</v>
      </c>
      <c r="E7953" t="s">
        <v>7080</v>
      </c>
      <c r="F7953" t="s">
        <v>7081</v>
      </c>
      <c r="G7953" s="4">
        <v>1</v>
      </c>
      <c r="H7953" t="s">
        <v>7222</v>
      </c>
    </row>
    <row r="7954" spans="1:8" x14ac:dyDescent="0.35">
      <c r="A7954" t="s">
        <v>6256</v>
      </c>
      <c r="B7954" t="s">
        <v>7076</v>
      </c>
      <c r="C7954">
        <v>5</v>
      </c>
      <c r="D7954">
        <v>183.85299999999901</v>
      </c>
      <c r="E7954" t="s">
        <v>7080</v>
      </c>
      <c r="F7954" t="s">
        <v>7101</v>
      </c>
      <c r="G7954" s="4">
        <v>3</v>
      </c>
      <c r="H7954" t="s">
        <v>7223</v>
      </c>
    </row>
    <row r="7955" spans="1:8" x14ac:dyDescent="0.35">
      <c r="A7955" t="s">
        <v>6256</v>
      </c>
      <c r="B7955" t="s">
        <v>7076</v>
      </c>
      <c r="C7955">
        <v>5</v>
      </c>
      <c r="D7955">
        <v>202.62099999999899</v>
      </c>
      <c r="E7955" t="s">
        <v>7080</v>
      </c>
      <c r="F7955" t="s">
        <v>7081</v>
      </c>
      <c r="G7955" s="4">
        <v>1</v>
      </c>
      <c r="H7955" t="s">
        <v>7224</v>
      </c>
    </row>
    <row r="7956" spans="1:8" x14ac:dyDescent="0.35">
      <c r="A7956" t="s">
        <v>6256</v>
      </c>
      <c r="B7956" t="s">
        <v>7076</v>
      </c>
      <c r="C7956">
        <v>5</v>
      </c>
      <c r="D7956">
        <v>218.767</v>
      </c>
      <c r="E7956" t="s">
        <v>7080</v>
      </c>
      <c r="F7956" t="s">
        <v>7086</v>
      </c>
      <c r="G7956" s="4">
        <v>4</v>
      </c>
      <c r="H7956" t="s">
        <v>7225</v>
      </c>
    </row>
    <row r="7957" spans="1:8" x14ac:dyDescent="0.35">
      <c r="A7957" t="s">
        <v>6256</v>
      </c>
      <c r="B7957" t="s">
        <v>7076</v>
      </c>
      <c r="C7957">
        <v>5</v>
      </c>
      <c r="D7957">
        <v>239.92099999999999</v>
      </c>
      <c r="E7957" t="s">
        <v>7087</v>
      </c>
      <c r="F7957" t="s">
        <v>7088</v>
      </c>
      <c r="G7957" s="4">
        <v>1</v>
      </c>
      <c r="H7957" t="s">
        <v>7226</v>
      </c>
    </row>
    <row r="7958" spans="1:8" x14ac:dyDescent="0.35">
      <c r="A7958" t="s">
        <v>6256</v>
      </c>
      <c r="B7958" t="s">
        <v>7076</v>
      </c>
      <c r="C7958">
        <v>4</v>
      </c>
      <c r="D7958">
        <v>-393.34800000000001</v>
      </c>
      <c r="E7958" t="s">
        <v>7077</v>
      </c>
      <c r="F7958" t="s">
        <v>7083</v>
      </c>
      <c r="G7958" s="4">
        <v>2</v>
      </c>
      <c r="H7958" t="s">
        <v>267</v>
      </c>
    </row>
    <row r="7959" spans="1:8" x14ac:dyDescent="0.35">
      <c r="A7959" t="s">
        <v>6256</v>
      </c>
      <c r="B7959" t="s">
        <v>7076</v>
      </c>
      <c r="C7959">
        <v>4</v>
      </c>
      <c r="D7959">
        <v>-392.92099999999999</v>
      </c>
      <c r="E7959" t="s">
        <v>7077</v>
      </c>
      <c r="F7959" t="s">
        <v>7084</v>
      </c>
      <c r="G7959" s="4">
        <v>4</v>
      </c>
      <c r="H7959" t="s">
        <v>7227</v>
      </c>
    </row>
    <row r="7960" spans="1:8" x14ac:dyDescent="0.35">
      <c r="A7960" t="s">
        <v>6256</v>
      </c>
      <c r="B7960" t="s">
        <v>7076</v>
      </c>
      <c r="C7960">
        <v>4</v>
      </c>
      <c r="D7960">
        <v>-389.60599999999999</v>
      </c>
      <c r="E7960" t="s">
        <v>7077</v>
      </c>
      <c r="F7960" t="s">
        <v>7078</v>
      </c>
      <c r="G7960" s="4">
        <v>3</v>
      </c>
      <c r="H7960" t="s">
        <v>1693</v>
      </c>
    </row>
    <row r="7961" spans="1:8" x14ac:dyDescent="0.35">
      <c r="A7961" t="s">
        <v>6256</v>
      </c>
      <c r="B7961" t="s">
        <v>7076</v>
      </c>
      <c r="C7961">
        <v>4</v>
      </c>
      <c r="D7961">
        <v>-387.19299999999998</v>
      </c>
      <c r="E7961" t="s">
        <v>7080</v>
      </c>
      <c r="F7961" t="s">
        <v>7081</v>
      </c>
      <c r="G7961" s="4">
        <v>1</v>
      </c>
      <c r="H7961" t="s">
        <v>7228</v>
      </c>
    </row>
    <row r="7962" spans="1:8" x14ac:dyDescent="0.35">
      <c r="A7962" t="s">
        <v>6256</v>
      </c>
      <c r="B7962" t="s">
        <v>7076</v>
      </c>
      <c r="C7962">
        <v>4</v>
      </c>
      <c r="D7962">
        <v>-385.83</v>
      </c>
      <c r="E7962" t="s">
        <v>7080</v>
      </c>
      <c r="F7962" t="s">
        <v>7086</v>
      </c>
      <c r="G7962" s="4">
        <v>4</v>
      </c>
      <c r="H7962" t="s">
        <v>7229</v>
      </c>
    </row>
    <row r="7963" spans="1:8" x14ac:dyDescent="0.35">
      <c r="A7963" t="s">
        <v>6256</v>
      </c>
      <c r="B7963" t="s">
        <v>7076</v>
      </c>
      <c r="C7963">
        <v>4</v>
      </c>
      <c r="D7963">
        <v>-383.23099999999999</v>
      </c>
      <c r="E7963" t="s">
        <v>7077</v>
      </c>
      <c r="F7963" t="s">
        <v>7083</v>
      </c>
      <c r="G7963" s="4">
        <v>2</v>
      </c>
      <c r="H7963" t="s">
        <v>7230</v>
      </c>
    </row>
    <row r="7964" spans="1:8" x14ac:dyDescent="0.35">
      <c r="A7964" t="s">
        <v>6256</v>
      </c>
      <c r="B7964" t="s">
        <v>7076</v>
      </c>
      <c r="C7964">
        <v>4</v>
      </c>
      <c r="D7964">
        <v>-381.81699999999898</v>
      </c>
      <c r="E7964" t="s">
        <v>7087</v>
      </c>
      <c r="F7964" t="s">
        <v>7093</v>
      </c>
      <c r="G7964" s="4">
        <v>2</v>
      </c>
      <c r="H7964" t="s">
        <v>7231</v>
      </c>
    </row>
    <row r="7965" spans="1:8" x14ac:dyDescent="0.35">
      <c r="A7965" t="s">
        <v>6256</v>
      </c>
      <c r="B7965" t="s">
        <v>7076</v>
      </c>
      <c r="C7965">
        <v>4</v>
      </c>
      <c r="D7965">
        <v>-378.26</v>
      </c>
      <c r="E7965" t="s">
        <v>7080</v>
      </c>
      <c r="F7965" t="s">
        <v>7081</v>
      </c>
      <c r="G7965" s="4">
        <v>1</v>
      </c>
      <c r="H7965" t="s">
        <v>7232</v>
      </c>
    </row>
    <row r="7966" spans="1:8" x14ac:dyDescent="0.35">
      <c r="A7966" t="s">
        <v>6256</v>
      </c>
      <c r="B7966" t="s">
        <v>7076</v>
      </c>
      <c r="C7966">
        <v>4</v>
      </c>
      <c r="D7966">
        <v>-377.4</v>
      </c>
      <c r="E7966" t="s">
        <v>7077</v>
      </c>
      <c r="F7966" t="s">
        <v>7084</v>
      </c>
      <c r="G7966" s="4">
        <v>4</v>
      </c>
      <c r="H7966" t="s">
        <v>7233</v>
      </c>
    </row>
    <row r="7967" spans="1:8" x14ac:dyDescent="0.35">
      <c r="A7967" t="s">
        <v>6256</v>
      </c>
      <c r="B7967" t="s">
        <v>7076</v>
      </c>
      <c r="C7967">
        <v>4</v>
      </c>
      <c r="D7967">
        <v>-376.56199999999899</v>
      </c>
      <c r="E7967" t="s">
        <v>7077</v>
      </c>
      <c r="F7967" t="s">
        <v>7090</v>
      </c>
      <c r="G7967" s="4">
        <v>1</v>
      </c>
      <c r="H7967" t="s">
        <v>7234</v>
      </c>
    </row>
    <row r="7968" spans="1:8" x14ac:dyDescent="0.35">
      <c r="A7968" t="s">
        <v>6256</v>
      </c>
      <c r="B7968" t="s">
        <v>7076</v>
      </c>
      <c r="C7968">
        <v>4</v>
      </c>
      <c r="D7968">
        <v>-373.411</v>
      </c>
      <c r="E7968" t="s">
        <v>7077</v>
      </c>
      <c r="F7968" t="s">
        <v>7083</v>
      </c>
      <c r="G7968" s="4">
        <v>2</v>
      </c>
      <c r="H7968" t="s">
        <v>7235</v>
      </c>
    </row>
    <row r="7969" spans="1:8" x14ac:dyDescent="0.35">
      <c r="A7969" t="s">
        <v>6256</v>
      </c>
      <c r="B7969" t="s">
        <v>7076</v>
      </c>
      <c r="C7969">
        <v>4</v>
      </c>
      <c r="D7969">
        <v>-372.56599999999997</v>
      </c>
      <c r="E7969" t="s">
        <v>7080</v>
      </c>
      <c r="F7969" s="2" t="s">
        <v>7099</v>
      </c>
      <c r="G7969" s="4">
        <v>2</v>
      </c>
      <c r="H7969" t="s">
        <v>7236</v>
      </c>
    </row>
    <row r="7970" spans="1:8" x14ac:dyDescent="0.35">
      <c r="A7970" t="s">
        <v>6256</v>
      </c>
      <c r="B7970" t="s">
        <v>7076</v>
      </c>
      <c r="C7970">
        <v>4</v>
      </c>
      <c r="D7970">
        <v>-371.93799999999999</v>
      </c>
      <c r="E7970" t="s">
        <v>7080</v>
      </c>
      <c r="F7970" t="s">
        <v>7101</v>
      </c>
      <c r="G7970" s="4">
        <v>3</v>
      </c>
      <c r="H7970" t="s">
        <v>136</v>
      </c>
    </row>
    <row r="7971" spans="1:8" x14ac:dyDescent="0.35">
      <c r="A7971" t="s">
        <v>6256</v>
      </c>
      <c r="B7971" t="s">
        <v>7076</v>
      </c>
      <c r="C7971">
        <v>4</v>
      </c>
      <c r="D7971">
        <v>-371.69799999999998</v>
      </c>
      <c r="E7971" t="s">
        <v>7077</v>
      </c>
      <c r="F7971" t="s">
        <v>7083</v>
      </c>
      <c r="G7971" s="4">
        <v>2</v>
      </c>
      <c r="H7971" t="s">
        <v>55</v>
      </c>
    </row>
    <row r="7972" spans="1:8" x14ac:dyDescent="0.35">
      <c r="A7972" t="s">
        <v>6256</v>
      </c>
      <c r="B7972" t="s">
        <v>7076</v>
      </c>
      <c r="C7972">
        <v>4</v>
      </c>
      <c r="D7972">
        <v>-368.76499999999999</v>
      </c>
      <c r="E7972" t="s">
        <v>7077</v>
      </c>
      <c r="F7972" t="s">
        <v>7090</v>
      </c>
      <c r="G7972" s="4">
        <v>1</v>
      </c>
      <c r="H7972" t="s">
        <v>7237</v>
      </c>
    </row>
    <row r="7973" spans="1:8" x14ac:dyDescent="0.35">
      <c r="A7973" t="s">
        <v>6256</v>
      </c>
      <c r="B7973" t="s">
        <v>7076</v>
      </c>
      <c r="C7973">
        <v>4</v>
      </c>
      <c r="D7973">
        <v>-368.46100000000001</v>
      </c>
      <c r="E7973" t="s">
        <v>7080</v>
      </c>
      <c r="F7973" t="s">
        <v>7086</v>
      </c>
      <c r="G7973" s="4">
        <v>4</v>
      </c>
      <c r="H7973" t="s">
        <v>5664</v>
      </c>
    </row>
    <row r="7974" spans="1:8" x14ac:dyDescent="0.35">
      <c r="A7974" t="s">
        <v>6256</v>
      </c>
      <c r="B7974" t="s">
        <v>7076</v>
      </c>
      <c r="C7974">
        <v>4</v>
      </c>
      <c r="D7974">
        <v>-366.55799999999999</v>
      </c>
      <c r="E7974" t="s">
        <v>7087</v>
      </c>
      <c r="F7974" t="s">
        <v>7093</v>
      </c>
      <c r="G7974" s="4">
        <v>2</v>
      </c>
      <c r="H7974" t="s">
        <v>7238</v>
      </c>
    </row>
    <row r="7975" spans="1:8" x14ac:dyDescent="0.35">
      <c r="A7975" t="s">
        <v>6256</v>
      </c>
      <c r="B7975" t="s">
        <v>7076</v>
      </c>
      <c r="C7975">
        <v>4</v>
      </c>
      <c r="D7975">
        <v>-366.11599999999999</v>
      </c>
      <c r="E7975" t="s">
        <v>7077</v>
      </c>
      <c r="F7975" t="s">
        <v>7084</v>
      </c>
      <c r="G7975" s="4">
        <v>4</v>
      </c>
      <c r="H7975" t="s">
        <v>7239</v>
      </c>
    </row>
    <row r="7976" spans="1:8" x14ac:dyDescent="0.35">
      <c r="A7976" t="s">
        <v>6256</v>
      </c>
      <c r="B7976" t="s">
        <v>7076</v>
      </c>
      <c r="C7976">
        <v>4</v>
      </c>
      <c r="D7976">
        <v>-365.46</v>
      </c>
      <c r="E7976" t="s">
        <v>7080</v>
      </c>
      <c r="F7976" s="2" t="s">
        <v>7099</v>
      </c>
      <c r="G7976" s="4">
        <v>2</v>
      </c>
      <c r="H7976" t="s">
        <v>7240</v>
      </c>
    </row>
    <row r="7977" spans="1:8" x14ac:dyDescent="0.35">
      <c r="A7977" t="s">
        <v>6256</v>
      </c>
      <c r="B7977" t="s">
        <v>7076</v>
      </c>
      <c r="C7977">
        <v>4</v>
      </c>
      <c r="D7977">
        <v>-360.84899999999999</v>
      </c>
      <c r="E7977" t="s">
        <v>7080</v>
      </c>
      <c r="F7977" t="s">
        <v>7086</v>
      </c>
      <c r="G7977" s="4">
        <v>4</v>
      </c>
      <c r="H7977" t="s">
        <v>1956</v>
      </c>
    </row>
    <row r="7978" spans="1:8" x14ac:dyDescent="0.35">
      <c r="A7978" t="s">
        <v>6256</v>
      </c>
      <c r="B7978" t="s">
        <v>7076</v>
      </c>
      <c r="C7978">
        <v>4</v>
      </c>
      <c r="D7978">
        <v>-360.21100000000001</v>
      </c>
      <c r="E7978" t="s">
        <v>7077</v>
      </c>
      <c r="F7978" t="s">
        <v>7083</v>
      </c>
      <c r="G7978" s="4">
        <v>2</v>
      </c>
      <c r="H7978" t="s">
        <v>7241</v>
      </c>
    </row>
    <row r="7979" spans="1:8" x14ac:dyDescent="0.35">
      <c r="A7979" t="s">
        <v>6256</v>
      </c>
      <c r="B7979" t="s">
        <v>7076</v>
      </c>
      <c r="C7979">
        <v>4</v>
      </c>
      <c r="D7979">
        <v>-360.03500000000003</v>
      </c>
      <c r="E7979" t="s">
        <v>7087</v>
      </c>
      <c r="F7979" t="s">
        <v>7105</v>
      </c>
      <c r="G7979" s="4">
        <v>3</v>
      </c>
      <c r="H7979" t="s">
        <v>7242</v>
      </c>
    </row>
    <row r="7980" spans="1:8" x14ac:dyDescent="0.35">
      <c r="A7980" t="s">
        <v>6256</v>
      </c>
      <c r="B7980" t="s">
        <v>7076</v>
      </c>
      <c r="C7980">
        <v>4</v>
      </c>
      <c r="D7980">
        <v>-356.38199999999898</v>
      </c>
      <c r="E7980" t="s">
        <v>7080</v>
      </c>
      <c r="F7980" t="s">
        <v>7081</v>
      </c>
      <c r="G7980" s="4">
        <v>1</v>
      </c>
      <c r="H7980" t="s">
        <v>7243</v>
      </c>
    </row>
    <row r="7981" spans="1:8" x14ac:dyDescent="0.35">
      <c r="A7981" t="s">
        <v>6256</v>
      </c>
      <c r="B7981" t="s">
        <v>7076</v>
      </c>
      <c r="C7981">
        <v>4</v>
      </c>
      <c r="D7981">
        <v>-356.17</v>
      </c>
      <c r="E7981" t="s">
        <v>7077</v>
      </c>
      <c r="F7981" t="s">
        <v>7083</v>
      </c>
      <c r="G7981" s="4">
        <v>2</v>
      </c>
      <c r="H7981" t="s">
        <v>7244</v>
      </c>
    </row>
    <row r="7982" spans="1:8" x14ac:dyDescent="0.35">
      <c r="A7982" t="s">
        <v>6256</v>
      </c>
      <c r="B7982" t="s">
        <v>7076</v>
      </c>
      <c r="C7982">
        <v>4</v>
      </c>
      <c r="D7982">
        <v>-354.79500000000002</v>
      </c>
      <c r="E7982" t="s">
        <v>7077</v>
      </c>
      <c r="F7982" t="s">
        <v>7078</v>
      </c>
      <c r="G7982" s="4">
        <v>3</v>
      </c>
      <c r="H7982" t="s">
        <v>7245</v>
      </c>
    </row>
    <row r="7983" spans="1:8" x14ac:dyDescent="0.35">
      <c r="A7983" t="s">
        <v>6256</v>
      </c>
      <c r="B7983" t="s">
        <v>7076</v>
      </c>
      <c r="C7983">
        <v>4</v>
      </c>
      <c r="D7983">
        <v>-352.84899999999999</v>
      </c>
      <c r="E7983" t="s">
        <v>7080</v>
      </c>
      <c r="F7983" t="s">
        <v>7081</v>
      </c>
      <c r="G7983" s="4">
        <v>1</v>
      </c>
      <c r="H7983" t="s">
        <v>7246</v>
      </c>
    </row>
    <row r="7984" spans="1:8" x14ac:dyDescent="0.35">
      <c r="A7984" t="s">
        <v>6256</v>
      </c>
      <c r="B7984" t="s">
        <v>7076</v>
      </c>
      <c r="C7984">
        <v>4</v>
      </c>
      <c r="D7984">
        <v>-350.59</v>
      </c>
      <c r="E7984" t="s">
        <v>7077</v>
      </c>
      <c r="F7984" t="s">
        <v>7090</v>
      </c>
      <c r="G7984" s="4">
        <v>1</v>
      </c>
      <c r="H7984" t="s">
        <v>1739</v>
      </c>
    </row>
    <row r="7985" spans="1:8" x14ac:dyDescent="0.35">
      <c r="A7985" t="s">
        <v>6256</v>
      </c>
      <c r="B7985" t="s">
        <v>7076</v>
      </c>
      <c r="C7985">
        <v>4</v>
      </c>
      <c r="D7985">
        <v>-350.40499999999997</v>
      </c>
      <c r="E7985" t="s">
        <v>7087</v>
      </c>
      <c r="F7985" t="s">
        <v>7088</v>
      </c>
      <c r="G7985" s="4">
        <v>1</v>
      </c>
      <c r="H7985" t="s">
        <v>7247</v>
      </c>
    </row>
    <row r="7986" spans="1:8" x14ac:dyDescent="0.35">
      <c r="A7986" t="s">
        <v>6256</v>
      </c>
      <c r="B7986" t="s">
        <v>7076</v>
      </c>
      <c r="C7986">
        <v>4</v>
      </c>
      <c r="D7986">
        <v>-350.084</v>
      </c>
      <c r="E7986" t="s">
        <v>7080</v>
      </c>
      <c r="F7986" s="2" t="s">
        <v>7099</v>
      </c>
      <c r="G7986" s="4">
        <v>2</v>
      </c>
      <c r="H7986" t="s">
        <v>55</v>
      </c>
    </row>
    <row r="7987" spans="1:8" x14ac:dyDescent="0.35">
      <c r="A7987" t="s">
        <v>6256</v>
      </c>
      <c r="B7987" t="s">
        <v>7076</v>
      </c>
      <c r="C7987">
        <v>4</v>
      </c>
      <c r="D7987">
        <v>-344.356999999999</v>
      </c>
      <c r="E7987" t="s">
        <v>7077</v>
      </c>
      <c r="F7987" t="s">
        <v>7078</v>
      </c>
      <c r="G7987" s="4">
        <v>3</v>
      </c>
      <c r="H7987" t="s">
        <v>7248</v>
      </c>
    </row>
    <row r="7988" spans="1:8" x14ac:dyDescent="0.35">
      <c r="A7988" t="s">
        <v>6256</v>
      </c>
      <c r="B7988" t="s">
        <v>7076</v>
      </c>
      <c r="C7988">
        <v>4</v>
      </c>
      <c r="D7988">
        <v>-343.49900000000002</v>
      </c>
      <c r="E7988" t="s">
        <v>7077</v>
      </c>
      <c r="F7988" t="s">
        <v>7083</v>
      </c>
      <c r="G7988" s="4">
        <v>2</v>
      </c>
      <c r="H7988" t="s">
        <v>3421</v>
      </c>
    </row>
    <row r="7989" spans="1:8" x14ac:dyDescent="0.35">
      <c r="A7989" t="s">
        <v>6256</v>
      </c>
      <c r="B7989" t="s">
        <v>7076</v>
      </c>
      <c r="C7989">
        <v>4</v>
      </c>
      <c r="D7989">
        <v>-343.27600000000001</v>
      </c>
      <c r="E7989" t="s">
        <v>7080</v>
      </c>
      <c r="F7989" t="s">
        <v>7081</v>
      </c>
      <c r="G7989" s="4">
        <v>1</v>
      </c>
      <c r="H7989" t="s">
        <v>7249</v>
      </c>
    </row>
    <row r="7990" spans="1:8" x14ac:dyDescent="0.35">
      <c r="A7990" t="s">
        <v>6256</v>
      </c>
      <c r="B7990" t="s">
        <v>7076</v>
      </c>
      <c r="C7990">
        <v>4</v>
      </c>
      <c r="D7990">
        <v>-340.79199999999997</v>
      </c>
      <c r="E7990" t="s">
        <v>7087</v>
      </c>
      <c r="F7990" t="s">
        <v>7088</v>
      </c>
      <c r="G7990" s="4">
        <v>1</v>
      </c>
      <c r="H7990" t="s">
        <v>7250</v>
      </c>
    </row>
    <row r="7991" spans="1:8" x14ac:dyDescent="0.35">
      <c r="A7991" t="s">
        <v>6256</v>
      </c>
      <c r="B7991" t="s">
        <v>7076</v>
      </c>
      <c r="C7991">
        <v>4</v>
      </c>
      <c r="D7991">
        <v>-336.298</v>
      </c>
      <c r="E7991" t="s">
        <v>7080</v>
      </c>
      <c r="F7991" s="2" t="s">
        <v>7099</v>
      </c>
      <c r="G7991" s="4">
        <v>2</v>
      </c>
      <c r="H7991" t="s">
        <v>7251</v>
      </c>
    </row>
    <row r="7992" spans="1:8" x14ac:dyDescent="0.35">
      <c r="A7992" t="s">
        <v>6256</v>
      </c>
      <c r="B7992" t="s">
        <v>7076</v>
      </c>
      <c r="C7992">
        <v>4</v>
      </c>
      <c r="D7992">
        <v>-333.52</v>
      </c>
      <c r="E7992" t="s">
        <v>7077</v>
      </c>
      <c r="F7992" t="s">
        <v>7084</v>
      </c>
      <c r="G7992" s="4">
        <v>4</v>
      </c>
      <c r="H7992" t="s">
        <v>7252</v>
      </c>
    </row>
    <row r="7993" spans="1:8" x14ac:dyDescent="0.35">
      <c r="A7993" t="s">
        <v>6256</v>
      </c>
      <c r="B7993" t="s">
        <v>7076</v>
      </c>
      <c r="C7993">
        <v>4</v>
      </c>
      <c r="D7993">
        <v>-326.774</v>
      </c>
      <c r="E7993" t="s">
        <v>7087</v>
      </c>
      <c r="F7993" t="s">
        <v>7097</v>
      </c>
      <c r="G7993" s="4">
        <v>4</v>
      </c>
      <c r="H7993" t="b">
        <v>1</v>
      </c>
    </row>
    <row r="7994" spans="1:8" x14ac:dyDescent="0.35">
      <c r="A7994" t="s">
        <v>6256</v>
      </c>
      <c r="B7994" t="s">
        <v>7076</v>
      </c>
      <c r="C7994">
        <v>4</v>
      </c>
      <c r="D7994">
        <v>-324.279</v>
      </c>
      <c r="E7994" t="s">
        <v>7080</v>
      </c>
      <c r="F7994" t="s">
        <v>7101</v>
      </c>
      <c r="G7994" s="4">
        <v>3</v>
      </c>
      <c r="H7994" t="s">
        <v>7253</v>
      </c>
    </row>
    <row r="7995" spans="1:8" x14ac:dyDescent="0.35">
      <c r="A7995" t="s">
        <v>6256</v>
      </c>
      <c r="B7995" t="s">
        <v>7076</v>
      </c>
      <c r="C7995">
        <v>4</v>
      </c>
      <c r="D7995">
        <v>-321.48099999999999</v>
      </c>
      <c r="E7995" t="s">
        <v>7077</v>
      </c>
      <c r="F7995" t="s">
        <v>7083</v>
      </c>
      <c r="G7995" s="4">
        <v>2</v>
      </c>
      <c r="H7995" t="s">
        <v>7254</v>
      </c>
    </row>
    <row r="7996" spans="1:8" x14ac:dyDescent="0.35">
      <c r="A7996" t="s">
        <v>6256</v>
      </c>
      <c r="B7996" t="s">
        <v>7076</v>
      </c>
      <c r="C7996">
        <v>4</v>
      </c>
      <c r="D7996">
        <v>-317.83999999999997</v>
      </c>
      <c r="E7996" t="s">
        <v>7077</v>
      </c>
      <c r="F7996" t="s">
        <v>7084</v>
      </c>
      <c r="G7996" s="4">
        <v>4</v>
      </c>
      <c r="H7996" t="b">
        <v>1</v>
      </c>
    </row>
    <row r="7997" spans="1:8" x14ac:dyDescent="0.35">
      <c r="A7997" t="s">
        <v>6256</v>
      </c>
      <c r="B7997" t="s">
        <v>7076</v>
      </c>
      <c r="C7997">
        <v>4</v>
      </c>
      <c r="D7997">
        <v>-313.62799999999999</v>
      </c>
      <c r="E7997" t="s">
        <v>7080</v>
      </c>
      <c r="F7997" t="s">
        <v>7081</v>
      </c>
      <c r="G7997" s="4">
        <v>1</v>
      </c>
      <c r="H7997" t="s">
        <v>267</v>
      </c>
    </row>
    <row r="7998" spans="1:8" x14ac:dyDescent="0.35">
      <c r="A7998" t="s">
        <v>6256</v>
      </c>
      <c r="B7998" t="s">
        <v>7076</v>
      </c>
      <c r="C7998">
        <v>4</v>
      </c>
      <c r="D7998">
        <v>-313.505</v>
      </c>
      <c r="E7998" t="s">
        <v>7087</v>
      </c>
      <c r="F7998" t="s">
        <v>7088</v>
      </c>
      <c r="G7998" s="4">
        <v>1</v>
      </c>
      <c r="H7998" t="s">
        <v>7255</v>
      </c>
    </row>
    <row r="7999" spans="1:8" x14ac:dyDescent="0.35">
      <c r="A7999" t="s">
        <v>6256</v>
      </c>
      <c r="B7999" t="s">
        <v>7076</v>
      </c>
      <c r="C7999">
        <v>4</v>
      </c>
      <c r="D7999">
        <v>-312.260999999999</v>
      </c>
      <c r="E7999" t="s">
        <v>7080</v>
      </c>
      <c r="F7999" s="2" t="s">
        <v>7099</v>
      </c>
      <c r="G7999" s="4">
        <v>2</v>
      </c>
      <c r="H7999" t="s">
        <v>501</v>
      </c>
    </row>
    <row r="8000" spans="1:8" x14ac:dyDescent="0.35">
      <c r="A8000" t="s">
        <v>6256</v>
      </c>
      <c r="B8000" t="s">
        <v>7076</v>
      </c>
      <c r="C8000">
        <v>4</v>
      </c>
      <c r="D8000">
        <v>-309.48099999999999</v>
      </c>
      <c r="E8000" t="s">
        <v>7077</v>
      </c>
      <c r="F8000" t="s">
        <v>7084</v>
      </c>
      <c r="G8000" s="4">
        <v>4</v>
      </c>
      <c r="H8000" t="s">
        <v>7256</v>
      </c>
    </row>
    <row r="8001" spans="1:8" x14ac:dyDescent="0.35">
      <c r="A8001" t="s">
        <v>6256</v>
      </c>
      <c r="B8001" t="s">
        <v>7076</v>
      </c>
      <c r="C8001">
        <v>4</v>
      </c>
      <c r="D8001">
        <v>-309.27600000000001</v>
      </c>
      <c r="E8001" t="s">
        <v>7080</v>
      </c>
      <c r="F8001" t="s">
        <v>7081</v>
      </c>
      <c r="G8001" s="4">
        <v>1</v>
      </c>
      <c r="H8001" t="s">
        <v>717</v>
      </c>
    </row>
    <row r="8002" spans="1:8" x14ac:dyDescent="0.35">
      <c r="A8002" t="s">
        <v>6256</v>
      </c>
      <c r="B8002" t="s">
        <v>7076</v>
      </c>
      <c r="C8002">
        <v>4</v>
      </c>
      <c r="D8002">
        <v>-308.93200000000002</v>
      </c>
      <c r="E8002" t="s">
        <v>7080</v>
      </c>
      <c r="F8002" s="2" t="s">
        <v>7099</v>
      </c>
      <c r="G8002" s="4">
        <v>2</v>
      </c>
      <c r="H8002" t="s">
        <v>1282</v>
      </c>
    </row>
    <row r="8003" spans="1:8" x14ac:dyDescent="0.35">
      <c r="A8003" t="s">
        <v>6256</v>
      </c>
      <c r="B8003" t="s">
        <v>7076</v>
      </c>
      <c r="C8003">
        <v>4</v>
      </c>
      <c r="D8003">
        <v>-305.35199999999998</v>
      </c>
      <c r="E8003" t="s">
        <v>7077</v>
      </c>
      <c r="F8003" t="s">
        <v>7090</v>
      </c>
      <c r="G8003" s="4">
        <v>1</v>
      </c>
      <c r="H8003" t="s">
        <v>7257</v>
      </c>
    </row>
    <row r="8004" spans="1:8" x14ac:dyDescent="0.35">
      <c r="A8004" t="s">
        <v>6256</v>
      </c>
      <c r="B8004" t="s">
        <v>7076</v>
      </c>
      <c r="C8004">
        <v>4</v>
      </c>
      <c r="D8004">
        <v>-304.74799999999999</v>
      </c>
      <c r="E8004" t="s">
        <v>7077</v>
      </c>
      <c r="F8004" t="s">
        <v>7083</v>
      </c>
      <c r="G8004" s="4">
        <v>2</v>
      </c>
      <c r="H8004" t="s">
        <v>7258</v>
      </c>
    </row>
    <row r="8005" spans="1:8" x14ac:dyDescent="0.35">
      <c r="A8005" t="s">
        <v>6256</v>
      </c>
      <c r="B8005" t="s">
        <v>7076</v>
      </c>
      <c r="C8005">
        <v>4</v>
      </c>
      <c r="D8005">
        <v>-301.75</v>
      </c>
      <c r="E8005" t="s">
        <v>7077</v>
      </c>
      <c r="F8005" t="s">
        <v>7083</v>
      </c>
      <c r="G8005" s="4">
        <v>2</v>
      </c>
      <c r="H8005" t="s">
        <v>310</v>
      </c>
    </row>
    <row r="8006" spans="1:8" x14ac:dyDescent="0.35">
      <c r="A8006" t="s">
        <v>6256</v>
      </c>
      <c r="B8006" t="s">
        <v>7076</v>
      </c>
      <c r="C8006">
        <v>4</v>
      </c>
      <c r="D8006">
        <v>-301.34899999999999</v>
      </c>
      <c r="E8006" t="s">
        <v>7087</v>
      </c>
      <c r="F8006" t="s">
        <v>7105</v>
      </c>
      <c r="G8006" s="4">
        <v>3</v>
      </c>
      <c r="H8006" t="s">
        <v>7259</v>
      </c>
    </row>
    <row r="8007" spans="1:8" x14ac:dyDescent="0.35">
      <c r="A8007" t="s">
        <v>6256</v>
      </c>
      <c r="B8007" t="s">
        <v>7076</v>
      </c>
      <c r="C8007">
        <v>4</v>
      </c>
      <c r="D8007">
        <v>-297.06799999999998</v>
      </c>
      <c r="E8007" t="s">
        <v>7080</v>
      </c>
      <c r="F8007" s="2" t="s">
        <v>7099</v>
      </c>
      <c r="G8007" s="4">
        <v>2</v>
      </c>
      <c r="H8007" t="s">
        <v>7260</v>
      </c>
    </row>
    <row r="8008" spans="1:8" x14ac:dyDescent="0.35">
      <c r="A8008" t="s">
        <v>6256</v>
      </c>
      <c r="B8008" t="s">
        <v>7076</v>
      </c>
      <c r="C8008">
        <v>4</v>
      </c>
      <c r="D8008">
        <v>-294.69200000000001</v>
      </c>
      <c r="E8008" t="s">
        <v>7080</v>
      </c>
      <c r="F8008" s="2" t="s">
        <v>7099</v>
      </c>
      <c r="G8008" s="4">
        <v>2</v>
      </c>
      <c r="H8008" t="s">
        <v>1282</v>
      </c>
    </row>
    <row r="8009" spans="1:8" x14ac:dyDescent="0.35">
      <c r="A8009" t="s">
        <v>6256</v>
      </c>
      <c r="B8009" t="s">
        <v>7076</v>
      </c>
      <c r="C8009">
        <v>4</v>
      </c>
      <c r="D8009">
        <v>-291.95599999999899</v>
      </c>
      <c r="E8009" t="s">
        <v>7080</v>
      </c>
      <c r="F8009" t="s">
        <v>7081</v>
      </c>
      <c r="G8009" s="4">
        <v>1</v>
      </c>
      <c r="H8009" t="s">
        <v>7261</v>
      </c>
    </row>
    <row r="8010" spans="1:8" x14ac:dyDescent="0.35">
      <c r="A8010" t="s">
        <v>6256</v>
      </c>
      <c r="B8010" t="s">
        <v>7076</v>
      </c>
      <c r="C8010">
        <v>4</v>
      </c>
      <c r="D8010">
        <v>-290.96699999999998</v>
      </c>
      <c r="E8010" t="s">
        <v>7077</v>
      </c>
      <c r="F8010" t="s">
        <v>7084</v>
      </c>
      <c r="G8010" s="4">
        <v>4</v>
      </c>
      <c r="H8010" t="s">
        <v>7262</v>
      </c>
    </row>
    <row r="8011" spans="1:8" x14ac:dyDescent="0.35">
      <c r="A8011" t="s">
        <v>6256</v>
      </c>
      <c r="B8011" t="s">
        <v>7076</v>
      </c>
      <c r="C8011">
        <v>4</v>
      </c>
      <c r="D8011">
        <v>-289.005</v>
      </c>
      <c r="E8011" t="s">
        <v>7077</v>
      </c>
      <c r="F8011" t="s">
        <v>7078</v>
      </c>
      <c r="G8011" s="4">
        <v>3</v>
      </c>
      <c r="H8011" t="s">
        <v>7263</v>
      </c>
    </row>
    <row r="8012" spans="1:8" x14ac:dyDescent="0.35">
      <c r="A8012" t="s">
        <v>6256</v>
      </c>
      <c r="B8012" t="s">
        <v>7076</v>
      </c>
      <c r="C8012">
        <v>4</v>
      </c>
      <c r="D8012">
        <v>-287.81</v>
      </c>
      <c r="E8012" t="s">
        <v>7080</v>
      </c>
      <c r="F8012" t="s">
        <v>7081</v>
      </c>
      <c r="G8012" s="4">
        <v>1</v>
      </c>
      <c r="H8012" t="s">
        <v>7264</v>
      </c>
    </row>
    <row r="8013" spans="1:8" x14ac:dyDescent="0.35">
      <c r="A8013" t="s">
        <v>6256</v>
      </c>
      <c r="B8013" t="s">
        <v>7076</v>
      </c>
      <c r="C8013">
        <v>4</v>
      </c>
      <c r="D8013">
        <v>-287.03800000000001</v>
      </c>
      <c r="E8013" t="s">
        <v>7077</v>
      </c>
      <c r="F8013" t="s">
        <v>7083</v>
      </c>
      <c r="G8013" s="4">
        <v>2</v>
      </c>
      <c r="H8013" t="s">
        <v>7265</v>
      </c>
    </row>
    <row r="8014" spans="1:8" x14ac:dyDescent="0.35">
      <c r="A8014" t="s">
        <v>6256</v>
      </c>
      <c r="B8014" t="s">
        <v>7076</v>
      </c>
      <c r="C8014">
        <v>4</v>
      </c>
      <c r="D8014">
        <v>-286.93200000000002</v>
      </c>
      <c r="E8014" t="s">
        <v>7080</v>
      </c>
      <c r="F8014" s="2" t="s">
        <v>7099</v>
      </c>
      <c r="G8014" s="4">
        <v>2</v>
      </c>
      <c r="H8014" t="s">
        <v>7266</v>
      </c>
    </row>
    <row r="8015" spans="1:8" x14ac:dyDescent="0.35">
      <c r="A8015" t="s">
        <v>6256</v>
      </c>
      <c r="B8015" t="s">
        <v>7076</v>
      </c>
      <c r="C8015">
        <v>4</v>
      </c>
      <c r="D8015">
        <v>-283.42</v>
      </c>
      <c r="E8015" t="s">
        <v>7087</v>
      </c>
      <c r="F8015" t="s">
        <v>7088</v>
      </c>
      <c r="G8015" s="4">
        <v>1</v>
      </c>
      <c r="H8015" t="s">
        <v>7267</v>
      </c>
    </row>
    <row r="8016" spans="1:8" x14ac:dyDescent="0.35">
      <c r="A8016" t="s">
        <v>6256</v>
      </c>
      <c r="B8016" t="s">
        <v>7076</v>
      </c>
      <c r="C8016">
        <v>4</v>
      </c>
      <c r="D8016">
        <v>-278.053</v>
      </c>
      <c r="E8016" t="s">
        <v>7087</v>
      </c>
      <c r="F8016" t="s">
        <v>7088</v>
      </c>
      <c r="G8016" s="4">
        <v>1</v>
      </c>
      <c r="H8016" t="s">
        <v>185</v>
      </c>
    </row>
    <row r="8017" spans="1:8" x14ac:dyDescent="0.35">
      <c r="A8017" t="s">
        <v>6256</v>
      </c>
      <c r="B8017" t="s">
        <v>7076</v>
      </c>
      <c r="C8017">
        <v>4</v>
      </c>
      <c r="D8017">
        <v>-270.55200000000002</v>
      </c>
      <c r="E8017" t="s">
        <v>7077</v>
      </c>
      <c r="F8017" t="s">
        <v>7090</v>
      </c>
      <c r="G8017" s="4">
        <v>1</v>
      </c>
      <c r="H8017" t="s">
        <v>7268</v>
      </c>
    </row>
    <row r="8018" spans="1:8" x14ac:dyDescent="0.35">
      <c r="A8018" t="s">
        <v>6256</v>
      </c>
      <c r="B8018" t="s">
        <v>7076</v>
      </c>
      <c r="C8018">
        <v>4</v>
      </c>
      <c r="D8018">
        <v>-268.822</v>
      </c>
      <c r="E8018" t="s">
        <v>7080</v>
      </c>
      <c r="F8018" t="s">
        <v>7081</v>
      </c>
      <c r="G8018" s="4">
        <v>1</v>
      </c>
      <c r="H8018" t="s">
        <v>7269</v>
      </c>
    </row>
    <row r="8019" spans="1:8" x14ac:dyDescent="0.35">
      <c r="A8019" t="s">
        <v>6256</v>
      </c>
      <c r="B8019" t="s">
        <v>7076</v>
      </c>
      <c r="C8019">
        <v>4</v>
      </c>
      <c r="D8019">
        <v>-267.52999999999997</v>
      </c>
      <c r="E8019" t="s">
        <v>7077</v>
      </c>
      <c r="F8019" t="s">
        <v>7084</v>
      </c>
      <c r="G8019" s="4">
        <v>4</v>
      </c>
      <c r="H8019" t="s">
        <v>1327</v>
      </c>
    </row>
    <row r="8020" spans="1:8" x14ac:dyDescent="0.35">
      <c r="A8020" t="s">
        <v>6256</v>
      </c>
      <c r="B8020" t="s">
        <v>7076</v>
      </c>
      <c r="C8020">
        <v>4</v>
      </c>
      <c r="D8020">
        <v>-264.15899999999999</v>
      </c>
      <c r="E8020" t="s">
        <v>7080</v>
      </c>
      <c r="F8020" t="s">
        <v>7081</v>
      </c>
      <c r="G8020" s="4">
        <v>1</v>
      </c>
      <c r="H8020" t="s">
        <v>7270</v>
      </c>
    </row>
    <row r="8021" spans="1:8" x14ac:dyDescent="0.35">
      <c r="A8021" t="s">
        <v>6256</v>
      </c>
      <c r="B8021" t="s">
        <v>7076</v>
      </c>
      <c r="C8021">
        <v>4</v>
      </c>
      <c r="D8021">
        <v>-262.83199999999999</v>
      </c>
      <c r="E8021" t="s">
        <v>7077</v>
      </c>
      <c r="F8021" t="s">
        <v>7083</v>
      </c>
      <c r="G8021" s="4">
        <v>2</v>
      </c>
      <c r="H8021" t="s">
        <v>3421</v>
      </c>
    </row>
    <row r="8022" spans="1:8" x14ac:dyDescent="0.35">
      <c r="A8022" t="s">
        <v>6256</v>
      </c>
      <c r="B8022" t="s">
        <v>7076</v>
      </c>
      <c r="C8022">
        <v>4</v>
      </c>
      <c r="D8022">
        <v>-251.98099999999999</v>
      </c>
      <c r="E8022" t="s">
        <v>7087</v>
      </c>
      <c r="F8022" t="s">
        <v>7105</v>
      </c>
      <c r="G8022" s="4">
        <v>3</v>
      </c>
      <c r="H8022" t="s">
        <v>7271</v>
      </c>
    </row>
    <row r="8023" spans="1:8" x14ac:dyDescent="0.35">
      <c r="A8023" t="s">
        <v>6256</v>
      </c>
      <c r="B8023" t="s">
        <v>7076</v>
      </c>
      <c r="C8023">
        <v>4</v>
      </c>
      <c r="D8023">
        <v>-251.404</v>
      </c>
      <c r="E8023" t="s">
        <v>7080</v>
      </c>
      <c r="F8023" s="2" t="s">
        <v>7099</v>
      </c>
      <c r="G8023" s="4">
        <v>2</v>
      </c>
      <c r="H8023" t="s">
        <v>7272</v>
      </c>
    </row>
    <row r="8024" spans="1:8" x14ac:dyDescent="0.35">
      <c r="A8024" t="s">
        <v>6256</v>
      </c>
      <c r="B8024" t="s">
        <v>7076</v>
      </c>
      <c r="C8024">
        <v>4</v>
      </c>
      <c r="D8024">
        <v>-250.291</v>
      </c>
      <c r="E8024" t="s">
        <v>7077</v>
      </c>
      <c r="F8024" t="s">
        <v>7083</v>
      </c>
      <c r="G8024" s="4">
        <v>2</v>
      </c>
      <c r="H8024" t="s">
        <v>7273</v>
      </c>
    </row>
    <row r="8025" spans="1:8" x14ac:dyDescent="0.35">
      <c r="A8025" t="s">
        <v>6256</v>
      </c>
      <c r="B8025" t="s">
        <v>7076</v>
      </c>
      <c r="C8025">
        <v>4</v>
      </c>
      <c r="D8025">
        <v>-248.94099999999901</v>
      </c>
      <c r="E8025" t="s">
        <v>7077</v>
      </c>
      <c r="F8025" t="s">
        <v>7078</v>
      </c>
      <c r="G8025" s="4">
        <v>3</v>
      </c>
      <c r="H8025" t="s">
        <v>7274</v>
      </c>
    </row>
    <row r="8026" spans="1:8" x14ac:dyDescent="0.35">
      <c r="A8026" t="s">
        <v>6256</v>
      </c>
      <c r="B8026" t="s">
        <v>7076</v>
      </c>
      <c r="C8026">
        <v>4</v>
      </c>
      <c r="D8026">
        <v>-246.25099999999901</v>
      </c>
      <c r="E8026" t="s">
        <v>7077</v>
      </c>
      <c r="F8026" t="s">
        <v>7083</v>
      </c>
      <c r="G8026" s="4">
        <v>2</v>
      </c>
      <c r="H8026" t="s">
        <v>7275</v>
      </c>
    </row>
    <row r="8027" spans="1:8" x14ac:dyDescent="0.35">
      <c r="A8027" t="s">
        <v>6256</v>
      </c>
      <c r="B8027" t="s">
        <v>7076</v>
      </c>
      <c r="C8027">
        <v>4</v>
      </c>
      <c r="D8027">
        <v>-245.548</v>
      </c>
      <c r="E8027" t="s">
        <v>7087</v>
      </c>
      <c r="F8027" t="s">
        <v>7088</v>
      </c>
      <c r="G8027" s="4">
        <v>1</v>
      </c>
      <c r="H8027" t="s">
        <v>7276</v>
      </c>
    </row>
    <row r="8028" spans="1:8" x14ac:dyDescent="0.35">
      <c r="A8028" t="s">
        <v>6256</v>
      </c>
      <c r="B8028" t="s">
        <v>7076</v>
      </c>
      <c r="C8028">
        <v>4</v>
      </c>
      <c r="D8028">
        <v>-238.624</v>
      </c>
      <c r="E8028" t="s">
        <v>7077</v>
      </c>
      <c r="F8028" t="s">
        <v>7090</v>
      </c>
      <c r="G8028" s="4">
        <v>1</v>
      </c>
      <c r="H8028" t="s">
        <v>856</v>
      </c>
    </row>
    <row r="8029" spans="1:8" x14ac:dyDescent="0.35">
      <c r="A8029" t="s">
        <v>6256</v>
      </c>
      <c r="B8029" t="s">
        <v>7076</v>
      </c>
      <c r="C8029">
        <v>4</v>
      </c>
      <c r="D8029">
        <v>-238.06</v>
      </c>
      <c r="E8029" t="s">
        <v>7080</v>
      </c>
      <c r="F8029" s="2" t="s">
        <v>7099</v>
      </c>
      <c r="G8029" s="4">
        <v>2</v>
      </c>
      <c r="H8029" t="s">
        <v>7277</v>
      </c>
    </row>
    <row r="8030" spans="1:8" x14ac:dyDescent="0.35">
      <c r="A8030" t="s">
        <v>6256</v>
      </c>
      <c r="B8030" t="s">
        <v>7076</v>
      </c>
      <c r="C8030">
        <v>4</v>
      </c>
      <c r="D8030">
        <v>-237.483</v>
      </c>
      <c r="E8030" t="s">
        <v>7077</v>
      </c>
      <c r="F8030" t="s">
        <v>7083</v>
      </c>
      <c r="G8030" s="4">
        <v>2</v>
      </c>
      <c r="H8030" t="s">
        <v>1257</v>
      </c>
    </row>
    <row r="8031" spans="1:8" x14ac:dyDescent="0.35">
      <c r="A8031" t="s">
        <v>6256</v>
      </c>
      <c r="B8031" t="s">
        <v>7076</v>
      </c>
      <c r="C8031">
        <v>4</v>
      </c>
      <c r="D8031">
        <v>-235.995</v>
      </c>
      <c r="E8031" t="s">
        <v>7087</v>
      </c>
      <c r="F8031" t="s">
        <v>7093</v>
      </c>
      <c r="G8031" s="4">
        <v>2</v>
      </c>
      <c r="H8031" t="s">
        <v>3017</v>
      </c>
    </row>
    <row r="8032" spans="1:8" x14ac:dyDescent="0.35">
      <c r="A8032" t="s">
        <v>6256</v>
      </c>
      <c r="B8032" t="s">
        <v>7076</v>
      </c>
      <c r="C8032">
        <v>4</v>
      </c>
      <c r="D8032">
        <v>-235.94</v>
      </c>
      <c r="E8032" t="s">
        <v>7080</v>
      </c>
      <c r="F8032" s="2" t="s">
        <v>7099</v>
      </c>
      <c r="G8032" s="4">
        <v>2</v>
      </c>
      <c r="H8032" t="s">
        <v>1282</v>
      </c>
    </row>
    <row r="8033" spans="1:8" x14ac:dyDescent="0.35">
      <c r="A8033" t="s">
        <v>6256</v>
      </c>
      <c r="B8033" t="s">
        <v>7076</v>
      </c>
      <c r="C8033">
        <v>4</v>
      </c>
      <c r="D8033">
        <v>-231.79400000000001</v>
      </c>
      <c r="E8033" t="s">
        <v>7077</v>
      </c>
      <c r="F8033" t="s">
        <v>7078</v>
      </c>
      <c r="G8033" s="4">
        <v>3</v>
      </c>
      <c r="H8033" t="s">
        <v>7278</v>
      </c>
    </row>
    <row r="8034" spans="1:8" x14ac:dyDescent="0.35">
      <c r="A8034" t="s">
        <v>6256</v>
      </c>
      <c r="B8034" t="s">
        <v>7076</v>
      </c>
      <c r="C8034">
        <v>4</v>
      </c>
      <c r="D8034">
        <v>-229.89500000000001</v>
      </c>
      <c r="E8034" t="s">
        <v>7080</v>
      </c>
      <c r="F8034" s="2" t="s">
        <v>7099</v>
      </c>
      <c r="G8034" s="4">
        <v>2</v>
      </c>
      <c r="H8034" t="s">
        <v>7279</v>
      </c>
    </row>
    <row r="8035" spans="1:8" x14ac:dyDescent="0.35">
      <c r="A8035" t="s">
        <v>6256</v>
      </c>
      <c r="B8035" t="s">
        <v>7076</v>
      </c>
      <c r="C8035">
        <v>4</v>
      </c>
      <c r="D8035">
        <v>-228.49799999999999</v>
      </c>
      <c r="E8035" t="s">
        <v>7080</v>
      </c>
      <c r="F8035" s="2" t="s">
        <v>7099</v>
      </c>
      <c r="G8035" s="4">
        <v>2</v>
      </c>
      <c r="H8035" t="s">
        <v>1282</v>
      </c>
    </row>
    <row r="8036" spans="1:8" x14ac:dyDescent="0.35">
      <c r="A8036" t="s">
        <v>6256</v>
      </c>
      <c r="B8036" t="s">
        <v>7076</v>
      </c>
      <c r="C8036">
        <v>4</v>
      </c>
      <c r="D8036">
        <v>-221.89599999999999</v>
      </c>
      <c r="E8036" t="s">
        <v>7077</v>
      </c>
      <c r="F8036" t="s">
        <v>7078</v>
      </c>
      <c r="G8036" s="4">
        <v>3</v>
      </c>
      <c r="H8036" t="s">
        <v>3444</v>
      </c>
    </row>
    <row r="8037" spans="1:8" x14ac:dyDescent="0.35">
      <c r="A8037" t="s">
        <v>6256</v>
      </c>
      <c r="B8037" t="s">
        <v>7076</v>
      </c>
      <c r="C8037">
        <v>4</v>
      </c>
      <c r="D8037">
        <v>-218.42400000000001</v>
      </c>
      <c r="E8037" t="s">
        <v>7077</v>
      </c>
      <c r="F8037" t="s">
        <v>7084</v>
      </c>
      <c r="G8037" s="4">
        <v>4</v>
      </c>
      <c r="H8037" t="s">
        <v>90</v>
      </c>
    </row>
    <row r="8038" spans="1:8" x14ac:dyDescent="0.35">
      <c r="A8038" t="s">
        <v>6256</v>
      </c>
      <c r="B8038" t="s">
        <v>7076</v>
      </c>
      <c r="C8038">
        <v>4</v>
      </c>
      <c r="D8038">
        <v>-209.761</v>
      </c>
      <c r="E8038" t="s">
        <v>7077</v>
      </c>
      <c r="F8038" t="s">
        <v>7083</v>
      </c>
      <c r="G8038" s="4">
        <v>2</v>
      </c>
      <c r="H8038" t="s">
        <v>2257</v>
      </c>
    </row>
    <row r="8039" spans="1:8" x14ac:dyDescent="0.35">
      <c r="A8039" t="s">
        <v>6256</v>
      </c>
      <c r="B8039" t="s">
        <v>7076</v>
      </c>
      <c r="C8039">
        <v>4</v>
      </c>
      <c r="D8039">
        <v>-209.05</v>
      </c>
      <c r="E8039" t="s">
        <v>7077</v>
      </c>
      <c r="F8039" t="s">
        <v>7084</v>
      </c>
      <c r="G8039" s="4">
        <v>4</v>
      </c>
      <c r="H8039" t="s">
        <v>7280</v>
      </c>
    </row>
    <row r="8040" spans="1:8" x14ac:dyDescent="0.35">
      <c r="A8040" t="s">
        <v>6256</v>
      </c>
      <c r="B8040" t="s">
        <v>7076</v>
      </c>
      <c r="C8040">
        <v>4</v>
      </c>
      <c r="D8040">
        <v>-206.482</v>
      </c>
      <c r="E8040" t="s">
        <v>7080</v>
      </c>
      <c r="F8040" t="s">
        <v>7081</v>
      </c>
      <c r="G8040" s="4">
        <v>1</v>
      </c>
      <c r="H8040" t="s">
        <v>7281</v>
      </c>
    </row>
    <row r="8041" spans="1:8" x14ac:dyDescent="0.35">
      <c r="A8041" t="s">
        <v>6256</v>
      </c>
      <c r="B8041" t="s">
        <v>7076</v>
      </c>
      <c r="C8041">
        <v>4</v>
      </c>
      <c r="D8041">
        <v>-205.00799999999899</v>
      </c>
      <c r="E8041" t="s">
        <v>7077</v>
      </c>
      <c r="F8041" t="s">
        <v>7090</v>
      </c>
      <c r="G8041" s="4">
        <v>1</v>
      </c>
      <c r="H8041" t="s">
        <v>7282</v>
      </c>
    </row>
    <row r="8042" spans="1:8" x14ac:dyDescent="0.35">
      <c r="A8042" t="s">
        <v>6256</v>
      </c>
      <c r="B8042" t="s">
        <v>7076</v>
      </c>
      <c r="C8042">
        <v>4</v>
      </c>
      <c r="D8042">
        <v>-202.261</v>
      </c>
      <c r="E8042" t="s">
        <v>7077</v>
      </c>
      <c r="F8042" t="s">
        <v>7083</v>
      </c>
      <c r="G8042" s="4">
        <v>2</v>
      </c>
      <c r="H8042" t="s">
        <v>7283</v>
      </c>
    </row>
    <row r="8043" spans="1:8" x14ac:dyDescent="0.35">
      <c r="A8043" t="s">
        <v>6256</v>
      </c>
      <c r="B8043" t="s">
        <v>7076</v>
      </c>
      <c r="C8043">
        <v>4</v>
      </c>
      <c r="D8043">
        <v>-200.964</v>
      </c>
      <c r="E8043" t="s">
        <v>7087</v>
      </c>
      <c r="F8043" t="s">
        <v>7088</v>
      </c>
      <c r="G8043" s="4">
        <v>1</v>
      </c>
      <c r="H8043" t="s">
        <v>7284</v>
      </c>
    </row>
    <row r="8044" spans="1:8" x14ac:dyDescent="0.35">
      <c r="A8044" t="s">
        <v>6256</v>
      </c>
      <c r="B8044" t="s">
        <v>7076</v>
      </c>
      <c r="C8044">
        <v>4</v>
      </c>
      <c r="D8044">
        <v>-200.012</v>
      </c>
      <c r="E8044" t="s">
        <v>7080</v>
      </c>
      <c r="F8044" s="2" t="s">
        <v>7099</v>
      </c>
      <c r="G8044" s="4">
        <v>2</v>
      </c>
      <c r="H8044" t="s">
        <v>2070</v>
      </c>
    </row>
    <row r="8045" spans="1:8" x14ac:dyDescent="0.35">
      <c r="A8045" t="s">
        <v>6256</v>
      </c>
      <c r="B8045" t="s">
        <v>7076</v>
      </c>
      <c r="C8045">
        <v>4</v>
      </c>
      <c r="D8045">
        <v>-198.61599999999899</v>
      </c>
      <c r="E8045" t="s">
        <v>7077</v>
      </c>
      <c r="F8045" t="s">
        <v>7090</v>
      </c>
      <c r="G8045" s="4">
        <v>1</v>
      </c>
      <c r="H8045" t="s">
        <v>7285</v>
      </c>
    </row>
    <row r="8046" spans="1:8" x14ac:dyDescent="0.35">
      <c r="A8046" t="s">
        <v>6256</v>
      </c>
      <c r="B8046" t="s">
        <v>7076</v>
      </c>
      <c r="C8046">
        <v>4</v>
      </c>
      <c r="D8046">
        <v>-197.464</v>
      </c>
      <c r="E8046" t="s">
        <v>7077</v>
      </c>
      <c r="F8046" t="s">
        <v>7078</v>
      </c>
      <c r="G8046" s="4">
        <v>3</v>
      </c>
      <c r="H8046" t="s">
        <v>7286</v>
      </c>
    </row>
    <row r="8047" spans="1:8" x14ac:dyDescent="0.35">
      <c r="A8047" t="s">
        <v>6256</v>
      </c>
      <c r="B8047" t="s">
        <v>7076</v>
      </c>
      <c r="C8047">
        <v>4</v>
      </c>
      <c r="D8047">
        <v>-197.34200000000001</v>
      </c>
      <c r="E8047" t="s">
        <v>7077</v>
      </c>
      <c r="F8047" t="s">
        <v>7083</v>
      </c>
      <c r="G8047" s="4">
        <v>2</v>
      </c>
      <c r="H8047" t="s">
        <v>7287</v>
      </c>
    </row>
    <row r="8048" spans="1:8" x14ac:dyDescent="0.35">
      <c r="A8048" t="s">
        <v>6256</v>
      </c>
      <c r="B8048" t="s">
        <v>7076</v>
      </c>
      <c r="C8048">
        <v>4</v>
      </c>
      <c r="D8048">
        <v>-194.09099999999901</v>
      </c>
      <c r="E8048" t="s">
        <v>7077</v>
      </c>
      <c r="F8048" t="s">
        <v>7083</v>
      </c>
      <c r="G8048" s="4">
        <v>2</v>
      </c>
      <c r="H8048" t="s">
        <v>7288</v>
      </c>
    </row>
    <row r="8049" spans="1:8" x14ac:dyDescent="0.35">
      <c r="A8049" t="s">
        <v>6256</v>
      </c>
      <c r="B8049" t="s">
        <v>7076</v>
      </c>
      <c r="C8049">
        <v>4</v>
      </c>
      <c r="D8049">
        <v>-191.452</v>
      </c>
      <c r="E8049" t="s">
        <v>7080</v>
      </c>
      <c r="F8049" s="2" t="s">
        <v>7099</v>
      </c>
      <c r="G8049" s="4">
        <v>2</v>
      </c>
      <c r="H8049" t="s">
        <v>7289</v>
      </c>
    </row>
    <row r="8050" spans="1:8" x14ac:dyDescent="0.35">
      <c r="A8050" t="s">
        <v>6256</v>
      </c>
      <c r="B8050" t="s">
        <v>7076</v>
      </c>
      <c r="C8050">
        <v>4</v>
      </c>
      <c r="D8050">
        <v>-188.65</v>
      </c>
      <c r="E8050" t="s">
        <v>7077</v>
      </c>
      <c r="F8050" t="s">
        <v>7084</v>
      </c>
      <c r="G8050" s="4">
        <v>4</v>
      </c>
      <c r="H8050" t="s">
        <v>5193</v>
      </c>
    </row>
    <row r="8051" spans="1:8" x14ac:dyDescent="0.35">
      <c r="A8051" t="s">
        <v>6256</v>
      </c>
      <c r="B8051" t="s">
        <v>7076</v>
      </c>
      <c r="C8051">
        <v>4</v>
      </c>
      <c r="D8051">
        <v>-187.38099999999901</v>
      </c>
      <c r="E8051" t="s">
        <v>7077</v>
      </c>
      <c r="F8051" t="s">
        <v>7083</v>
      </c>
      <c r="G8051" s="4">
        <v>2</v>
      </c>
      <c r="H8051" t="s">
        <v>1421</v>
      </c>
    </row>
    <row r="8052" spans="1:8" x14ac:dyDescent="0.35">
      <c r="A8052" t="s">
        <v>6256</v>
      </c>
      <c r="B8052" t="s">
        <v>7076</v>
      </c>
      <c r="C8052">
        <v>4</v>
      </c>
      <c r="D8052">
        <v>-182.95500000000001</v>
      </c>
      <c r="E8052" t="s">
        <v>7077</v>
      </c>
      <c r="F8052" t="s">
        <v>7083</v>
      </c>
      <c r="G8052" s="4">
        <v>2</v>
      </c>
      <c r="H8052" t="s">
        <v>7290</v>
      </c>
    </row>
    <row r="8053" spans="1:8" x14ac:dyDescent="0.35">
      <c r="A8053" t="s">
        <v>6256</v>
      </c>
      <c r="B8053" t="s">
        <v>7076</v>
      </c>
      <c r="C8053">
        <v>4</v>
      </c>
      <c r="D8053">
        <v>-176.107</v>
      </c>
      <c r="E8053" t="s">
        <v>7077</v>
      </c>
      <c r="F8053" t="s">
        <v>7083</v>
      </c>
      <c r="G8053" s="4">
        <v>2</v>
      </c>
      <c r="H8053" t="s">
        <v>7291</v>
      </c>
    </row>
    <row r="8054" spans="1:8" x14ac:dyDescent="0.35">
      <c r="A8054" t="s">
        <v>6256</v>
      </c>
      <c r="B8054" t="s">
        <v>7076</v>
      </c>
      <c r="C8054">
        <v>4</v>
      </c>
      <c r="D8054">
        <v>-174.416</v>
      </c>
      <c r="E8054" t="s">
        <v>7077</v>
      </c>
      <c r="F8054" t="s">
        <v>7078</v>
      </c>
      <c r="G8054" s="4">
        <v>3</v>
      </c>
      <c r="H8054" t="s">
        <v>7292</v>
      </c>
    </row>
    <row r="8055" spans="1:8" x14ac:dyDescent="0.35">
      <c r="A8055" t="s">
        <v>6256</v>
      </c>
      <c r="B8055" t="s">
        <v>7076</v>
      </c>
      <c r="C8055">
        <v>4</v>
      </c>
      <c r="D8055">
        <v>-172.28799999999899</v>
      </c>
      <c r="E8055" t="s">
        <v>7077</v>
      </c>
      <c r="F8055" t="s">
        <v>7090</v>
      </c>
      <c r="G8055" s="4">
        <v>1</v>
      </c>
      <c r="H8055" t="s">
        <v>7293</v>
      </c>
    </row>
    <row r="8056" spans="1:8" x14ac:dyDescent="0.35">
      <c r="A8056" t="s">
        <v>6256</v>
      </c>
      <c r="B8056" t="s">
        <v>7076</v>
      </c>
      <c r="C8056">
        <v>4</v>
      </c>
      <c r="D8056">
        <v>-172.02699999999999</v>
      </c>
      <c r="E8056" t="s">
        <v>7087</v>
      </c>
      <c r="F8056" t="s">
        <v>7088</v>
      </c>
      <c r="G8056" s="4">
        <v>1</v>
      </c>
      <c r="H8056" t="s">
        <v>7294</v>
      </c>
    </row>
    <row r="8057" spans="1:8" x14ac:dyDescent="0.35">
      <c r="A8057" t="s">
        <v>6256</v>
      </c>
      <c r="B8057" t="s">
        <v>7076</v>
      </c>
      <c r="C8057">
        <v>4</v>
      </c>
      <c r="D8057">
        <v>-170.18299999999999</v>
      </c>
      <c r="E8057" t="s">
        <v>7077</v>
      </c>
      <c r="F8057" t="s">
        <v>7083</v>
      </c>
      <c r="G8057" s="4">
        <v>2</v>
      </c>
      <c r="H8057" t="s">
        <v>7295</v>
      </c>
    </row>
    <row r="8058" spans="1:8" x14ac:dyDescent="0.35">
      <c r="A8058" t="s">
        <v>6256</v>
      </c>
      <c r="B8058" t="s">
        <v>7076</v>
      </c>
      <c r="C8058">
        <v>4</v>
      </c>
      <c r="D8058">
        <v>-168.23500000000001</v>
      </c>
      <c r="E8058" t="s">
        <v>7080</v>
      </c>
      <c r="F8058" s="2" t="s">
        <v>7099</v>
      </c>
      <c r="G8058" s="4">
        <v>2</v>
      </c>
      <c r="H8058" t="s">
        <v>7296</v>
      </c>
    </row>
    <row r="8059" spans="1:8" x14ac:dyDescent="0.35">
      <c r="A8059" t="s">
        <v>6256</v>
      </c>
      <c r="B8059" t="s">
        <v>7076</v>
      </c>
      <c r="C8059">
        <v>4</v>
      </c>
      <c r="D8059">
        <v>-167.37200000000001</v>
      </c>
      <c r="E8059" t="s">
        <v>7080</v>
      </c>
      <c r="F8059" t="s">
        <v>7081</v>
      </c>
      <c r="G8059" s="4">
        <v>1</v>
      </c>
      <c r="H8059" t="s">
        <v>7297</v>
      </c>
    </row>
    <row r="8060" spans="1:8" x14ac:dyDescent="0.35">
      <c r="A8060" t="s">
        <v>6256</v>
      </c>
      <c r="B8060" t="s">
        <v>7076</v>
      </c>
      <c r="C8060">
        <v>4</v>
      </c>
      <c r="D8060">
        <v>-166.78399999999999</v>
      </c>
      <c r="E8060" t="s">
        <v>7077</v>
      </c>
      <c r="F8060" t="s">
        <v>7084</v>
      </c>
      <c r="G8060" s="4">
        <v>4</v>
      </c>
      <c r="H8060" t="s">
        <v>7298</v>
      </c>
    </row>
    <row r="8061" spans="1:8" x14ac:dyDescent="0.35">
      <c r="A8061" t="s">
        <v>6256</v>
      </c>
      <c r="B8061" t="s">
        <v>7076</v>
      </c>
      <c r="C8061">
        <v>4</v>
      </c>
      <c r="D8061">
        <v>-164.577</v>
      </c>
      <c r="E8061" t="s">
        <v>7077</v>
      </c>
      <c r="F8061" t="s">
        <v>7083</v>
      </c>
      <c r="G8061" s="4">
        <v>2</v>
      </c>
      <c r="H8061" t="s">
        <v>7299</v>
      </c>
    </row>
    <row r="8062" spans="1:8" x14ac:dyDescent="0.35">
      <c r="A8062" t="s">
        <v>6256</v>
      </c>
      <c r="B8062" t="s">
        <v>7076</v>
      </c>
      <c r="C8062">
        <v>4</v>
      </c>
      <c r="D8062">
        <v>-162.06700000000001</v>
      </c>
      <c r="E8062" t="s">
        <v>7077</v>
      </c>
      <c r="F8062" t="s">
        <v>7083</v>
      </c>
      <c r="G8062" s="4">
        <v>2</v>
      </c>
      <c r="H8062" t="s">
        <v>7300</v>
      </c>
    </row>
    <row r="8063" spans="1:8" x14ac:dyDescent="0.35">
      <c r="A8063" t="s">
        <v>6256</v>
      </c>
      <c r="B8063" t="s">
        <v>7076</v>
      </c>
      <c r="C8063">
        <v>4</v>
      </c>
      <c r="D8063">
        <v>-161.08500000000001</v>
      </c>
      <c r="E8063" t="s">
        <v>7080</v>
      </c>
      <c r="F8063" t="s">
        <v>7081</v>
      </c>
      <c r="G8063" s="4">
        <v>1</v>
      </c>
      <c r="H8063" t="s">
        <v>7301</v>
      </c>
    </row>
    <row r="8064" spans="1:8" x14ac:dyDescent="0.35">
      <c r="A8064" t="s">
        <v>6256</v>
      </c>
      <c r="B8064" t="s">
        <v>7076</v>
      </c>
      <c r="C8064">
        <v>4</v>
      </c>
      <c r="D8064">
        <v>-159.03799999999899</v>
      </c>
      <c r="E8064" t="s">
        <v>7077</v>
      </c>
      <c r="F8064" t="s">
        <v>7078</v>
      </c>
      <c r="G8064" s="4">
        <v>3</v>
      </c>
      <c r="H8064" t="s">
        <v>7302</v>
      </c>
    </row>
    <row r="8065" spans="1:8" x14ac:dyDescent="0.35">
      <c r="A8065" t="s">
        <v>6256</v>
      </c>
      <c r="B8065" t="s">
        <v>7076</v>
      </c>
      <c r="C8065">
        <v>4</v>
      </c>
      <c r="D8065">
        <v>-157.899</v>
      </c>
      <c r="E8065" t="s">
        <v>7077</v>
      </c>
      <c r="F8065" t="s">
        <v>7084</v>
      </c>
      <c r="G8065" s="4">
        <v>4</v>
      </c>
      <c r="H8065" t="s">
        <v>7303</v>
      </c>
    </row>
    <row r="8066" spans="1:8" x14ac:dyDescent="0.35">
      <c r="A8066" t="s">
        <v>6256</v>
      </c>
      <c r="B8066" t="s">
        <v>7076</v>
      </c>
      <c r="C8066">
        <v>4</v>
      </c>
      <c r="D8066">
        <v>-156.00299999999999</v>
      </c>
      <c r="E8066" t="s">
        <v>7077</v>
      </c>
      <c r="F8066" t="s">
        <v>7083</v>
      </c>
      <c r="G8066" s="4">
        <v>2</v>
      </c>
      <c r="H8066" t="s">
        <v>7304</v>
      </c>
    </row>
    <row r="8067" spans="1:8" x14ac:dyDescent="0.35">
      <c r="A8067" t="s">
        <v>6256</v>
      </c>
      <c r="B8067" t="s">
        <v>7076</v>
      </c>
      <c r="C8067">
        <v>4</v>
      </c>
      <c r="D8067">
        <v>-155.637</v>
      </c>
      <c r="E8067" t="s">
        <v>7080</v>
      </c>
      <c r="F8067" t="s">
        <v>7086</v>
      </c>
      <c r="G8067" s="4">
        <v>4</v>
      </c>
      <c r="H8067" t="s">
        <v>310</v>
      </c>
    </row>
    <row r="8068" spans="1:8" x14ac:dyDescent="0.35">
      <c r="A8068" t="s">
        <v>6256</v>
      </c>
      <c r="B8068" t="s">
        <v>7076</v>
      </c>
      <c r="C8068">
        <v>4</v>
      </c>
      <c r="D8068">
        <v>-154.26400000000001</v>
      </c>
      <c r="E8068" t="s">
        <v>7080</v>
      </c>
      <c r="F8068" t="s">
        <v>7081</v>
      </c>
      <c r="G8068" s="4">
        <v>1</v>
      </c>
      <c r="H8068" t="s">
        <v>7305</v>
      </c>
    </row>
    <row r="8069" spans="1:8" x14ac:dyDescent="0.35">
      <c r="A8069" t="s">
        <v>6256</v>
      </c>
      <c r="B8069" t="s">
        <v>7076</v>
      </c>
      <c r="C8069">
        <v>4</v>
      </c>
      <c r="D8069">
        <v>-153.55199999999999</v>
      </c>
      <c r="E8069" t="s">
        <v>7077</v>
      </c>
      <c r="F8069" t="s">
        <v>7083</v>
      </c>
      <c r="G8069" s="4">
        <v>2</v>
      </c>
      <c r="H8069" t="s">
        <v>7306</v>
      </c>
    </row>
    <row r="8070" spans="1:8" x14ac:dyDescent="0.35">
      <c r="A8070" t="s">
        <v>6256</v>
      </c>
      <c r="B8070" t="s">
        <v>7076</v>
      </c>
      <c r="C8070">
        <v>4</v>
      </c>
      <c r="D8070">
        <v>-153.16200000000001</v>
      </c>
      <c r="E8070" t="s">
        <v>7077</v>
      </c>
      <c r="F8070" t="s">
        <v>7084</v>
      </c>
      <c r="G8070" s="4">
        <v>4</v>
      </c>
      <c r="H8070" t="s">
        <v>2958</v>
      </c>
    </row>
    <row r="8071" spans="1:8" x14ac:dyDescent="0.35">
      <c r="A8071" t="s">
        <v>6256</v>
      </c>
      <c r="B8071" t="s">
        <v>7076</v>
      </c>
      <c r="C8071">
        <v>4</v>
      </c>
      <c r="D8071">
        <v>-152.76300000000001</v>
      </c>
      <c r="E8071" t="s">
        <v>7080</v>
      </c>
      <c r="F8071" s="2" t="s">
        <v>7099</v>
      </c>
      <c r="G8071" s="4">
        <v>2</v>
      </c>
      <c r="H8071" t="s">
        <v>7307</v>
      </c>
    </row>
    <row r="8072" spans="1:8" x14ac:dyDescent="0.35">
      <c r="A8072" t="s">
        <v>6256</v>
      </c>
      <c r="B8072" t="s">
        <v>7076</v>
      </c>
      <c r="C8072">
        <v>4</v>
      </c>
      <c r="D8072">
        <v>-147.94899999999899</v>
      </c>
      <c r="E8072" t="s">
        <v>7077</v>
      </c>
      <c r="F8072" t="s">
        <v>7078</v>
      </c>
      <c r="G8072" s="4">
        <v>3</v>
      </c>
      <c r="H8072" t="s">
        <v>7308</v>
      </c>
    </row>
    <row r="8073" spans="1:8" x14ac:dyDescent="0.35">
      <c r="A8073" t="s">
        <v>6256</v>
      </c>
      <c r="B8073" t="s">
        <v>7076</v>
      </c>
      <c r="C8073">
        <v>4</v>
      </c>
      <c r="D8073">
        <v>-147.39599999999999</v>
      </c>
      <c r="E8073" t="s">
        <v>7087</v>
      </c>
      <c r="F8073" t="s">
        <v>7093</v>
      </c>
      <c r="G8073" s="4">
        <v>2</v>
      </c>
      <c r="H8073" t="s">
        <v>7309</v>
      </c>
    </row>
    <row r="8074" spans="1:8" x14ac:dyDescent="0.35">
      <c r="A8074" t="s">
        <v>6256</v>
      </c>
      <c r="B8074" t="s">
        <v>7076</v>
      </c>
      <c r="C8074">
        <v>4</v>
      </c>
      <c r="D8074">
        <v>-147.11600000000001</v>
      </c>
      <c r="E8074" t="s">
        <v>7077</v>
      </c>
      <c r="F8074" t="s">
        <v>7090</v>
      </c>
      <c r="G8074" s="4">
        <v>1</v>
      </c>
      <c r="H8074" t="s">
        <v>7310</v>
      </c>
    </row>
    <row r="8075" spans="1:8" x14ac:dyDescent="0.35">
      <c r="A8075" t="s">
        <v>6256</v>
      </c>
      <c r="B8075" t="s">
        <v>7076</v>
      </c>
      <c r="C8075">
        <v>4</v>
      </c>
      <c r="D8075">
        <v>-146.88399999999999</v>
      </c>
      <c r="E8075" t="s">
        <v>7080</v>
      </c>
      <c r="F8075" s="2" t="s">
        <v>7099</v>
      </c>
      <c r="G8075" s="4">
        <v>2</v>
      </c>
      <c r="H8075" t="s">
        <v>7311</v>
      </c>
    </row>
    <row r="8076" spans="1:8" x14ac:dyDescent="0.35">
      <c r="A8076" t="s">
        <v>6256</v>
      </c>
      <c r="B8076" t="s">
        <v>7076</v>
      </c>
      <c r="C8076">
        <v>4</v>
      </c>
      <c r="D8076">
        <v>-145.203</v>
      </c>
      <c r="E8076" t="s">
        <v>7080</v>
      </c>
      <c r="F8076" t="s">
        <v>7081</v>
      </c>
      <c r="G8076" s="4">
        <v>1</v>
      </c>
      <c r="H8076" t="s">
        <v>7312</v>
      </c>
    </row>
    <row r="8077" spans="1:8" x14ac:dyDescent="0.35">
      <c r="A8077" t="s">
        <v>6256</v>
      </c>
      <c r="B8077" t="s">
        <v>7076</v>
      </c>
      <c r="C8077">
        <v>4</v>
      </c>
      <c r="D8077">
        <v>-144.083</v>
      </c>
      <c r="E8077" t="s">
        <v>7077</v>
      </c>
      <c r="F8077" t="s">
        <v>7083</v>
      </c>
      <c r="G8077" s="4">
        <v>2</v>
      </c>
      <c r="H8077" t="s">
        <v>7313</v>
      </c>
    </row>
    <row r="8078" spans="1:8" x14ac:dyDescent="0.35">
      <c r="A8078" t="s">
        <v>6256</v>
      </c>
      <c r="B8078" t="s">
        <v>7076</v>
      </c>
      <c r="C8078">
        <v>4</v>
      </c>
      <c r="D8078">
        <v>-142.13200000000001</v>
      </c>
      <c r="E8078" t="s">
        <v>7080</v>
      </c>
      <c r="F8078" s="2" t="s">
        <v>7099</v>
      </c>
      <c r="G8078" s="4">
        <v>2</v>
      </c>
      <c r="H8078" t="s">
        <v>7314</v>
      </c>
    </row>
    <row r="8079" spans="1:8" x14ac:dyDescent="0.35">
      <c r="A8079" t="s">
        <v>6256</v>
      </c>
      <c r="B8079" t="s">
        <v>7076</v>
      </c>
      <c r="C8079">
        <v>4</v>
      </c>
      <c r="D8079">
        <v>-139.685</v>
      </c>
      <c r="E8079" t="s">
        <v>7087</v>
      </c>
      <c r="F8079" t="s">
        <v>7093</v>
      </c>
      <c r="G8079" s="4">
        <v>2</v>
      </c>
      <c r="H8079" t="s">
        <v>1539</v>
      </c>
    </row>
    <row r="8080" spans="1:8" x14ac:dyDescent="0.35">
      <c r="A8080" t="s">
        <v>6256</v>
      </c>
      <c r="B8080" t="s">
        <v>7076</v>
      </c>
      <c r="C8080">
        <v>4</v>
      </c>
      <c r="D8080">
        <v>-138.29599999999999</v>
      </c>
      <c r="E8080" t="s">
        <v>7077</v>
      </c>
      <c r="F8080" t="s">
        <v>7090</v>
      </c>
      <c r="G8080" s="4">
        <v>1</v>
      </c>
      <c r="H8080" t="s">
        <v>415</v>
      </c>
    </row>
    <row r="8081" spans="1:8" x14ac:dyDescent="0.35">
      <c r="A8081" t="s">
        <v>6256</v>
      </c>
      <c r="B8081" t="s">
        <v>7076</v>
      </c>
      <c r="C8081">
        <v>4</v>
      </c>
      <c r="D8081">
        <v>-136.98400000000001</v>
      </c>
      <c r="E8081" t="s">
        <v>7077</v>
      </c>
      <c r="F8081" t="s">
        <v>7084</v>
      </c>
      <c r="G8081" s="4">
        <v>4</v>
      </c>
      <c r="H8081" t="s">
        <v>7315</v>
      </c>
    </row>
    <row r="8082" spans="1:8" x14ac:dyDescent="0.35">
      <c r="A8082" t="s">
        <v>6256</v>
      </c>
      <c r="B8082" t="s">
        <v>7076</v>
      </c>
      <c r="C8082">
        <v>4</v>
      </c>
      <c r="D8082">
        <v>-136.40700000000001</v>
      </c>
      <c r="E8082" t="s">
        <v>7080</v>
      </c>
      <c r="F8082" t="s">
        <v>7101</v>
      </c>
      <c r="G8082" s="4">
        <v>3</v>
      </c>
      <c r="H8082" t="s">
        <v>7316</v>
      </c>
    </row>
    <row r="8083" spans="1:8" x14ac:dyDescent="0.35">
      <c r="A8083" t="s">
        <v>6256</v>
      </c>
      <c r="B8083" t="s">
        <v>7076</v>
      </c>
      <c r="C8083">
        <v>4</v>
      </c>
      <c r="D8083">
        <v>-136.37700000000001</v>
      </c>
      <c r="E8083" t="s">
        <v>7080</v>
      </c>
      <c r="F8083" s="2" t="s">
        <v>7099</v>
      </c>
      <c r="G8083" s="4">
        <v>2</v>
      </c>
      <c r="H8083" t="s">
        <v>7317</v>
      </c>
    </row>
    <row r="8084" spans="1:8" x14ac:dyDescent="0.35">
      <c r="A8084" t="s">
        <v>6256</v>
      </c>
      <c r="B8084" t="s">
        <v>7076</v>
      </c>
      <c r="C8084">
        <v>4</v>
      </c>
      <c r="D8084">
        <v>-133.11500000000001</v>
      </c>
      <c r="E8084" t="s">
        <v>7077</v>
      </c>
      <c r="F8084" t="s">
        <v>7090</v>
      </c>
      <c r="G8084" s="4">
        <v>1</v>
      </c>
      <c r="H8084" t="s">
        <v>7318</v>
      </c>
    </row>
    <row r="8085" spans="1:8" x14ac:dyDescent="0.35">
      <c r="A8085" t="s">
        <v>6256</v>
      </c>
      <c r="B8085" t="s">
        <v>7076</v>
      </c>
      <c r="C8085">
        <v>4</v>
      </c>
      <c r="D8085">
        <v>-132.46</v>
      </c>
      <c r="E8085" t="s">
        <v>7080</v>
      </c>
      <c r="F8085" s="2" t="s">
        <v>7099</v>
      </c>
      <c r="G8085" s="4">
        <v>2</v>
      </c>
      <c r="H8085" t="s">
        <v>7319</v>
      </c>
    </row>
    <row r="8086" spans="1:8" x14ac:dyDescent="0.35">
      <c r="A8086" t="s">
        <v>6256</v>
      </c>
      <c r="B8086" t="s">
        <v>7076</v>
      </c>
      <c r="C8086">
        <v>4</v>
      </c>
      <c r="D8086">
        <v>-132.32499999999999</v>
      </c>
      <c r="E8086" t="s">
        <v>7087</v>
      </c>
      <c r="F8086" t="s">
        <v>7097</v>
      </c>
      <c r="G8086" s="4">
        <v>4</v>
      </c>
      <c r="H8086" t="s">
        <v>1144</v>
      </c>
    </row>
    <row r="8087" spans="1:8" x14ac:dyDescent="0.35">
      <c r="A8087" t="s">
        <v>6256</v>
      </c>
      <c r="B8087" t="s">
        <v>7076</v>
      </c>
      <c r="C8087">
        <v>4</v>
      </c>
      <c r="D8087">
        <v>-129.00299999999999</v>
      </c>
      <c r="E8087" t="s">
        <v>7077</v>
      </c>
      <c r="F8087" t="s">
        <v>7090</v>
      </c>
      <c r="G8087" s="4">
        <v>1</v>
      </c>
      <c r="H8087" t="s">
        <v>177</v>
      </c>
    </row>
    <row r="8088" spans="1:8" x14ac:dyDescent="0.35">
      <c r="A8088" t="s">
        <v>6256</v>
      </c>
      <c r="B8088" t="s">
        <v>7076</v>
      </c>
      <c r="C8088">
        <v>4</v>
      </c>
      <c r="D8088">
        <v>-128.94899999999899</v>
      </c>
      <c r="E8088" t="s">
        <v>7080</v>
      </c>
      <c r="F8088" t="s">
        <v>7086</v>
      </c>
      <c r="G8088" s="4">
        <v>4</v>
      </c>
      <c r="H8088" t="s">
        <v>2443</v>
      </c>
    </row>
    <row r="8089" spans="1:8" x14ac:dyDescent="0.35">
      <c r="A8089" t="s">
        <v>6256</v>
      </c>
      <c r="B8089" t="s">
        <v>7076</v>
      </c>
      <c r="C8089">
        <v>4</v>
      </c>
      <c r="D8089">
        <v>-127.13200000000001</v>
      </c>
      <c r="E8089" t="s">
        <v>7080</v>
      </c>
      <c r="F8089" t="s">
        <v>7081</v>
      </c>
      <c r="G8089" s="4">
        <v>1</v>
      </c>
      <c r="H8089" t="s">
        <v>7320</v>
      </c>
    </row>
    <row r="8090" spans="1:8" x14ac:dyDescent="0.35">
      <c r="A8090" t="s">
        <v>6256</v>
      </c>
      <c r="B8090" t="s">
        <v>7076</v>
      </c>
      <c r="C8090">
        <v>4</v>
      </c>
      <c r="D8090">
        <v>-125.46599999999999</v>
      </c>
      <c r="E8090" t="s">
        <v>7077</v>
      </c>
      <c r="F8090" t="s">
        <v>7084</v>
      </c>
      <c r="G8090" s="4">
        <v>4</v>
      </c>
      <c r="H8090" t="s">
        <v>7321</v>
      </c>
    </row>
    <row r="8091" spans="1:8" x14ac:dyDescent="0.35">
      <c r="A8091" t="s">
        <v>6256</v>
      </c>
      <c r="B8091" t="s">
        <v>7076</v>
      </c>
      <c r="C8091">
        <v>4</v>
      </c>
      <c r="D8091">
        <v>-121.167</v>
      </c>
      <c r="E8091" t="s">
        <v>7080</v>
      </c>
      <c r="F8091" s="2" t="s">
        <v>7099</v>
      </c>
      <c r="G8091" s="4">
        <v>2</v>
      </c>
      <c r="H8091" t="s">
        <v>7322</v>
      </c>
    </row>
    <row r="8092" spans="1:8" x14ac:dyDescent="0.35">
      <c r="A8092" t="s">
        <v>6256</v>
      </c>
      <c r="B8092" t="s">
        <v>7076</v>
      </c>
      <c r="C8092">
        <v>4</v>
      </c>
      <c r="D8092">
        <v>-120.193</v>
      </c>
      <c r="E8092" t="s">
        <v>7080</v>
      </c>
      <c r="F8092" t="s">
        <v>7081</v>
      </c>
      <c r="G8092" s="4">
        <v>1</v>
      </c>
      <c r="H8092" t="s">
        <v>7323</v>
      </c>
    </row>
    <row r="8093" spans="1:8" x14ac:dyDescent="0.35">
      <c r="A8093" t="s">
        <v>6256</v>
      </c>
      <c r="B8093" t="s">
        <v>7076</v>
      </c>
      <c r="C8093">
        <v>4</v>
      </c>
      <c r="D8093">
        <v>-117.22199999999999</v>
      </c>
      <c r="E8093" t="s">
        <v>7087</v>
      </c>
      <c r="F8093" t="s">
        <v>7088</v>
      </c>
      <c r="G8093" s="4">
        <v>1</v>
      </c>
      <c r="H8093" t="s">
        <v>1739</v>
      </c>
    </row>
    <row r="8094" spans="1:8" x14ac:dyDescent="0.35">
      <c r="A8094" t="s">
        <v>6256</v>
      </c>
      <c r="B8094" t="s">
        <v>7076</v>
      </c>
      <c r="C8094">
        <v>4</v>
      </c>
      <c r="D8094">
        <v>-115.98699999999999</v>
      </c>
      <c r="E8094" t="s">
        <v>7077</v>
      </c>
      <c r="F8094" t="s">
        <v>7083</v>
      </c>
      <c r="G8094" s="4">
        <v>2</v>
      </c>
      <c r="H8094" t="s">
        <v>7324</v>
      </c>
    </row>
    <row r="8095" spans="1:8" x14ac:dyDescent="0.35">
      <c r="A8095" t="s">
        <v>6256</v>
      </c>
      <c r="B8095" t="s">
        <v>7076</v>
      </c>
      <c r="C8095">
        <v>4</v>
      </c>
      <c r="D8095">
        <v>-113.437</v>
      </c>
      <c r="E8095" t="s">
        <v>7077</v>
      </c>
      <c r="F8095" t="s">
        <v>7078</v>
      </c>
      <c r="G8095" s="4">
        <v>3</v>
      </c>
      <c r="H8095" t="s">
        <v>7325</v>
      </c>
    </row>
    <row r="8096" spans="1:8" x14ac:dyDescent="0.35">
      <c r="A8096" t="s">
        <v>6256</v>
      </c>
      <c r="B8096" t="s">
        <v>7076</v>
      </c>
      <c r="C8096">
        <v>4</v>
      </c>
      <c r="D8096">
        <v>-108.86199999999999</v>
      </c>
      <c r="E8096" t="s">
        <v>7080</v>
      </c>
      <c r="F8096" s="2" t="s">
        <v>7099</v>
      </c>
      <c r="G8096" s="4">
        <v>2</v>
      </c>
      <c r="H8096" t="s">
        <v>7326</v>
      </c>
    </row>
    <row r="8097" spans="1:8" x14ac:dyDescent="0.35">
      <c r="A8097" t="s">
        <v>6256</v>
      </c>
      <c r="B8097" t="s">
        <v>7076</v>
      </c>
      <c r="C8097">
        <v>4</v>
      </c>
      <c r="D8097">
        <v>-107.372</v>
      </c>
      <c r="E8097" t="s">
        <v>7080</v>
      </c>
      <c r="F8097" t="s">
        <v>7081</v>
      </c>
      <c r="G8097" s="4">
        <v>1</v>
      </c>
      <c r="H8097" t="s">
        <v>7327</v>
      </c>
    </row>
    <row r="8098" spans="1:8" x14ac:dyDescent="0.35">
      <c r="A8098" t="s">
        <v>6256</v>
      </c>
      <c r="B8098" t="s">
        <v>7076</v>
      </c>
      <c r="C8098">
        <v>4</v>
      </c>
      <c r="D8098">
        <v>-107.23399999999999</v>
      </c>
      <c r="E8098" t="s">
        <v>7087</v>
      </c>
      <c r="F8098" t="s">
        <v>7105</v>
      </c>
      <c r="G8098" s="4">
        <v>3</v>
      </c>
      <c r="H8098" t="s">
        <v>7328</v>
      </c>
    </row>
    <row r="8099" spans="1:8" x14ac:dyDescent="0.35">
      <c r="A8099" t="s">
        <v>6256</v>
      </c>
      <c r="B8099" t="s">
        <v>7076</v>
      </c>
      <c r="C8099">
        <v>4</v>
      </c>
      <c r="D8099">
        <v>-105.616</v>
      </c>
      <c r="E8099" t="s">
        <v>7077</v>
      </c>
      <c r="F8099" t="s">
        <v>7084</v>
      </c>
      <c r="G8099" s="4">
        <v>4</v>
      </c>
      <c r="H8099" t="s">
        <v>7329</v>
      </c>
    </row>
    <row r="8100" spans="1:8" x14ac:dyDescent="0.35">
      <c r="A8100" t="s">
        <v>6256</v>
      </c>
      <c r="B8100" t="s">
        <v>7076</v>
      </c>
      <c r="C8100">
        <v>4</v>
      </c>
      <c r="D8100">
        <v>-104.098</v>
      </c>
      <c r="E8100" t="s">
        <v>7087</v>
      </c>
      <c r="F8100" t="s">
        <v>7093</v>
      </c>
      <c r="G8100" s="4">
        <v>2</v>
      </c>
      <c r="H8100" t="s">
        <v>7330</v>
      </c>
    </row>
    <row r="8101" spans="1:8" x14ac:dyDescent="0.35">
      <c r="A8101" t="s">
        <v>6256</v>
      </c>
      <c r="B8101" t="s">
        <v>7076</v>
      </c>
      <c r="C8101">
        <v>4</v>
      </c>
      <c r="D8101">
        <v>-99.444999999999993</v>
      </c>
      <c r="E8101" t="s">
        <v>7077</v>
      </c>
      <c r="F8101" t="s">
        <v>7078</v>
      </c>
      <c r="G8101" s="4">
        <v>3</v>
      </c>
      <c r="H8101" t="s">
        <v>7331</v>
      </c>
    </row>
    <row r="8102" spans="1:8" x14ac:dyDescent="0.35">
      <c r="A8102" t="s">
        <v>6256</v>
      </c>
      <c r="B8102" t="s">
        <v>7076</v>
      </c>
      <c r="C8102">
        <v>4</v>
      </c>
      <c r="D8102">
        <v>-93.227000000000004</v>
      </c>
      <c r="E8102" t="s">
        <v>7087</v>
      </c>
      <c r="F8102" t="s">
        <v>7097</v>
      </c>
      <c r="G8102" s="4">
        <v>4</v>
      </c>
      <c r="H8102" t="s">
        <v>7332</v>
      </c>
    </row>
    <row r="8103" spans="1:8" x14ac:dyDescent="0.35">
      <c r="A8103" t="s">
        <v>6256</v>
      </c>
      <c r="B8103" t="s">
        <v>7076</v>
      </c>
      <c r="C8103">
        <v>4</v>
      </c>
      <c r="D8103">
        <v>-92.841999999999999</v>
      </c>
      <c r="E8103" t="s">
        <v>7080</v>
      </c>
      <c r="F8103" s="2" t="s">
        <v>7099</v>
      </c>
      <c r="G8103" s="4">
        <v>2</v>
      </c>
      <c r="H8103" t="s">
        <v>7333</v>
      </c>
    </row>
    <row r="8104" spans="1:8" x14ac:dyDescent="0.35">
      <c r="A8104" t="s">
        <v>6256</v>
      </c>
      <c r="B8104" t="s">
        <v>7076</v>
      </c>
      <c r="C8104">
        <v>4</v>
      </c>
      <c r="D8104">
        <v>-88.635000000000005</v>
      </c>
      <c r="E8104" t="s">
        <v>7077</v>
      </c>
      <c r="F8104" t="s">
        <v>7083</v>
      </c>
      <c r="G8104" s="4">
        <v>2</v>
      </c>
      <c r="H8104" t="s">
        <v>7334</v>
      </c>
    </row>
    <row r="8105" spans="1:8" x14ac:dyDescent="0.35">
      <c r="A8105" t="s">
        <v>6256</v>
      </c>
      <c r="B8105" t="s">
        <v>7076</v>
      </c>
      <c r="C8105">
        <v>4</v>
      </c>
      <c r="D8105">
        <v>-87.959000000000003</v>
      </c>
      <c r="E8105" t="s">
        <v>7087</v>
      </c>
      <c r="F8105" t="s">
        <v>7088</v>
      </c>
      <c r="G8105" s="4">
        <v>1</v>
      </c>
      <c r="H8105" t="s">
        <v>875</v>
      </c>
    </row>
    <row r="8106" spans="1:8" x14ac:dyDescent="0.35">
      <c r="A8106" t="s">
        <v>6256</v>
      </c>
      <c r="B8106" t="s">
        <v>7076</v>
      </c>
      <c r="C8106">
        <v>4</v>
      </c>
      <c r="D8106">
        <v>-86.376999999999995</v>
      </c>
      <c r="E8106" t="s">
        <v>7077</v>
      </c>
      <c r="F8106" t="s">
        <v>7090</v>
      </c>
      <c r="G8106" s="4">
        <v>1</v>
      </c>
      <c r="H8106" t="s">
        <v>7335</v>
      </c>
    </row>
    <row r="8107" spans="1:8" x14ac:dyDescent="0.35">
      <c r="A8107" t="s">
        <v>6256</v>
      </c>
      <c r="B8107" t="s">
        <v>7076</v>
      </c>
      <c r="C8107">
        <v>4</v>
      </c>
      <c r="D8107">
        <v>-83.697999999999993</v>
      </c>
      <c r="E8107" t="s">
        <v>7087</v>
      </c>
      <c r="F8107" t="s">
        <v>7105</v>
      </c>
      <c r="G8107" s="4">
        <v>3</v>
      </c>
      <c r="H8107" t="s">
        <v>875</v>
      </c>
    </row>
    <row r="8108" spans="1:8" x14ac:dyDescent="0.35">
      <c r="A8108" t="s">
        <v>6256</v>
      </c>
      <c r="B8108" t="s">
        <v>7076</v>
      </c>
      <c r="C8108">
        <v>4</v>
      </c>
      <c r="D8108">
        <v>-83.438999999999993</v>
      </c>
      <c r="E8108" t="s">
        <v>7080</v>
      </c>
      <c r="F8108" t="s">
        <v>7101</v>
      </c>
      <c r="G8108" s="4">
        <v>3</v>
      </c>
      <c r="H8108" t="s">
        <v>7336</v>
      </c>
    </row>
    <row r="8109" spans="1:8" x14ac:dyDescent="0.35">
      <c r="A8109" t="s">
        <v>6256</v>
      </c>
      <c r="B8109" t="s">
        <v>7076</v>
      </c>
      <c r="C8109">
        <v>4</v>
      </c>
      <c r="D8109">
        <v>-81.92</v>
      </c>
      <c r="E8109" t="s">
        <v>7077</v>
      </c>
      <c r="F8109" t="s">
        <v>7084</v>
      </c>
      <c r="G8109" s="4">
        <v>4</v>
      </c>
      <c r="H8109" t="s">
        <v>7337</v>
      </c>
    </row>
    <row r="8110" spans="1:8" x14ac:dyDescent="0.35">
      <c r="A8110" t="s">
        <v>6256</v>
      </c>
      <c r="B8110" t="s">
        <v>7076</v>
      </c>
      <c r="C8110">
        <v>4</v>
      </c>
      <c r="D8110">
        <v>-80.814999999999998</v>
      </c>
      <c r="E8110" t="s">
        <v>7087</v>
      </c>
      <c r="F8110" t="s">
        <v>7093</v>
      </c>
      <c r="G8110" s="4">
        <v>2</v>
      </c>
      <c r="H8110" t="s">
        <v>875</v>
      </c>
    </row>
    <row r="8111" spans="1:8" x14ac:dyDescent="0.35">
      <c r="A8111" t="s">
        <v>6256</v>
      </c>
      <c r="B8111" t="s">
        <v>7076</v>
      </c>
      <c r="C8111">
        <v>4</v>
      </c>
      <c r="D8111">
        <v>-80.668000000000006</v>
      </c>
      <c r="E8111" t="s">
        <v>7087</v>
      </c>
      <c r="F8111" t="s">
        <v>7088</v>
      </c>
      <c r="G8111" s="4">
        <v>1</v>
      </c>
      <c r="H8111" t="s">
        <v>7338</v>
      </c>
    </row>
    <row r="8112" spans="1:8" x14ac:dyDescent="0.35">
      <c r="A8112" t="s">
        <v>6256</v>
      </c>
      <c r="B8112" t="s">
        <v>7076</v>
      </c>
      <c r="C8112">
        <v>4</v>
      </c>
      <c r="D8112">
        <v>-79.466999999999999</v>
      </c>
      <c r="E8112" t="s">
        <v>7087</v>
      </c>
      <c r="F8112" t="s">
        <v>7097</v>
      </c>
      <c r="G8112" s="4">
        <v>4</v>
      </c>
      <c r="H8112" t="s">
        <v>875</v>
      </c>
    </row>
    <row r="8113" spans="1:8" x14ac:dyDescent="0.35">
      <c r="A8113" t="s">
        <v>6256</v>
      </c>
      <c r="B8113" t="s">
        <v>7076</v>
      </c>
      <c r="C8113">
        <v>4</v>
      </c>
      <c r="D8113">
        <v>-79.313000000000002</v>
      </c>
      <c r="E8113" t="s">
        <v>7080</v>
      </c>
      <c r="F8113" t="s">
        <v>7081</v>
      </c>
      <c r="G8113" s="4">
        <v>1</v>
      </c>
      <c r="H8113" t="s">
        <v>267</v>
      </c>
    </row>
    <row r="8114" spans="1:8" x14ac:dyDescent="0.35">
      <c r="A8114" t="s">
        <v>6256</v>
      </c>
      <c r="B8114" t="s">
        <v>7076</v>
      </c>
      <c r="C8114">
        <v>4</v>
      </c>
      <c r="D8114">
        <v>-76.742999999999995</v>
      </c>
      <c r="E8114" t="s">
        <v>7080</v>
      </c>
      <c r="F8114" t="s">
        <v>7081</v>
      </c>
      <c r="G8114" s="4">
        <v>1</v>
      </c>
      <c r="H8114" t="s">
        <v>222</v>
      </c>
    </row>
    <row r="8115" spans="1:8" x14ac:dyDescent="0.35">
      <c r="A8115" t="s">
        <v>6256</v>
      </c>
      <c r="B8115" t="s">
        <v>7076</v>
      </c>
      <c r="C8115">
        <v>4</v>
      </c>
      <c r="D8115">
        <v>-72.805000000000007</v>
      </c>
      <c r="E8115" t="s">
        <v>7080</v>
      </c>
      <c r="F8115" s="2" t="s">
        <v>7099</v>
      </c>
      <c r="G8115" s="4">
        <v>2</v>
      </c>
      <c r="H8115" t="s">
        <v>1282</v>
      </c>
    </row>
    <row r="8116" spans="1:8" x14ac:dyDescent="0.35">
      <c r="A8116" t="s">
        <v>6256</v>
      </c>
      <c r="B8116" t="s">
        <v>7076</v>
      </c>
      <c r="C8116">
        <v>4</v>
      </c>
      <c r="D8116">
        <v>-72.076999999999998</v>
      </c>
      <c r="E8116" t="s">
        <v>7077</v>
      </c>
      <c r="F8116" t="s">
        <v>7078</v>
      </c>
      <c r="G8116" s="4">
        <v>3</v>
      </c>
      <c r="H8116" t="s">
        <v>7339</v>
      </c>
    </row>
    <row r="8117" spans="1:8" x14ac:dyDescent="0.35">
      <c r="A8117" t="s">
        <v>6256</v>
      </c>
      <c r="B8117" t="s">
        <v>7076</v>
      </c>
      <c r="C8117">
        <v>4</v>
      </c>
      <c r="D8117">
        <v>-70.045000000000002</v>
      </c>
      <c r="E8117" t="s">
        <v>7077</v>
      </c>
      <c r="F8117" t="s">
        <v>7078</v>
      </c>
      <c r="G8117" s="4">
        <v>3</v>
      </c>
      <c r="H8117" t="s">
        <v>140</v>
      </c>
    </row>
    <row r="8118" spans="1:8" x14ac:dyDescent="0.35">
      <c r="A8118" t="s">
        <v>6256</v>
      </c>
      <c r="B8118" t="s">
        <v>7076</v>
      </c>
      <c r="C8118">
        <v>4</v>
      </c>
      <c r="D8118">
        <v>-63.207999999999998</v>
      </c>
      <c r="E8118" t="s">
        <v>7080</v>
      </c>
      <c r="F8118" t="s">
        <v>7086</v>
      </c>
      <c r="G8118" s="4">
        <v>4</v>
      </c>
      <c r="H8118" t="s">
        <v>2466</v>
      </c>
    </row>
    <row r="8119" spans="1:8" x14ac:dyDescent="0.35">
      <c r="A8119" t="s">
        <v>6256</v>
      </c>
      <c r="B8119" t="s">
        <v>7076</v>
      </c>
      <c r="C8119">
        <v>4</v>
      </c>
      <c r="D8119">
        <v>-56.201999999999998</v>
      </c>
      <c r="E8119" t="s">
        <v>7077</v>
      </c>
      <c r="F8119" t="s">
        <v>7084</v>
      </c>
      <c r="G8119" s="4">
        <v>4</v>
      </c>
      <c r="H8119" t="s">
        <v>7340</v>
      </c>
    </row>
    <row r="8120" spans="1:8" x14ac:dyDescent="0.35">
      <c r="A8120" t="s">
        <v>6256</v>
      </c>
      <c r="B8120" t="s">
        <v>7076</v>
      </c>
      <c r="C8120">
        <v>4</v>
      </c>
      <c r="D8120">
        <v>-54.776000000000003</v>
      </c>
      <c r="E8120" t="s">
        <v>7077</v>
      </c>
      <c r="F8120" t="s">
        <v>7083</v>
      </c>
      <c r="G8120" s="4">
        <v>2</v>
      </c>
      <c r="H8120" t="s">
        <v>7341</v>
      </c>
    </row>
    <row r="8121" spans="1:8" x14ac:dyDescent="0.35">
      <c r="A8121" t="s">
        <v>6256</v>
      </c>
      <c r="B8121" t="s">
        <v>7076</v>
      </c>
      <c r="C8121">
        <v>4</v>
      </c>
      <c r="D8121">
        <v>-52.206000000000003</v>
      </c>
      <c r="E8121" t="s">
        <v>7080</v>
      </c>
      <c r="F8121" t="s">
        <v>7081</v>
      </c>
      <c r="G8121" s="4">
        <v>1</v>
      </c>
      <c r="H8121" t="s">
        <v>7342</v>
      </c>
    </row>
    <row r="8122" spans="1:8" x14ac:dyDescent="0.35">
      <c r="A8122" t="s">
        <v>6256</v>
      </c>
      <c r="B8122" t="s">
        <v>7076</v>
      </c>
      <c r="C8122">
        <v>4</v>
      </c>
      <c r="D8122">
        <v>-52.093000000000004</v>
      </c>
      <c r="E8122" t="s">
        <v>7077</v>
      </c>
      <c r="F8122" t="s">
        <v>7090</v>
      </c>
      <c r="G8122" s="4">
        <v>1</v>
      </c>
      <c r="H8122" t="s">
        <v>7343</v>
      </c>
    </row>
    <row r="8123" spans="1:8" x14ac:dyDescent="0.35">
      <c r="A8123" t="s">
        <v>6256</v>
      </c>
      <c r="B8123" t="s">
        <v>7076</v>
      </c>
      <c r="C8123">
        <v>4</v>
      </c>
      <c r="D8123">
        <v>-51.598999999999997</v>
      </c>
      <c r="E8123" t="s">
        <v>7080</v>
      </c>
      <c r="F8123" t="s">
        <v>7101</v>
      </c>
      <c r="G8123" s="4">
        <v>3</v>
      </c>
    </row>
    <row r="8124" spans="1:8" x14ac:dyDescent="0.35">
      <c r="A8124" t="s">
        <v>6256</v>
      </c>
      <c r="B8124" t="s">
        <v>7076</v>
      </c>
      <c r="C8124">
        <v>4</v>
      </c>
      <c r="D8124">
        <v>-50.963999999999999</v>
      </c>
      <c r="E8124" t="s">
        <v>7080</v>
      </c>
      <c r="F8124" s="2" t="s">
        <v>7099</v>
      </c>
      <c r="G8124" s="4">
        <v>2</v>
      </c>
      <c r="H8124" t="s">
        <v>7344</v>
      </c>
    </row>
    <row r="8125" spans="1:8" x14ac:dyDescent="0.35">
      <c r="A8125" t="s">
        <v>6256</v>
      </c>
      <c r="B8125" t="s">
        <v>7076</v>
      </c>
      <c r="C8125">
        <v>4</v>
      </c>
      <c r="D8125">
        <v>-50.505000000000003</v>
      </c>
      <c r="E8125" t="s">
        <v>7077</v>
      </c>
      <c r="F8125" t="s">
        <v>7083</v>
      </c>
      <c r="G8125" s="4">
        <v>2</v>
      </c>
      <c r="H8125" t="s">
        <v>7345</v>
      </c>
    </row>
    <row r="8126" spans="1:8" x14ac:dyDescent="0.35">
      <c r="A8126" t="s">
        <v>6256</v>
      </c>
      <c r="B8126" t="s">
        <v>7076</v>
      </c>
      <c r="C8126">
        <v>4</v>
      </c>
      <c r="D8126">
        <v>-45.442</v>
      </c>
      <c r="E8126" t="s">
        <v>7080</v>
      </c>
      <c r="F8126" t="s">
        <v>7081</v>
      </c>
      <c r="G8126" s="4">
        <v>1</v>
      </c>
      <c r="H8126" t="s">
        <v>7346</v>
      </c>
    </row>
    <row r="8127" spans="1:8" x14ac:dyDescent="0.35">
      <c r="A8127" t="s">
        <v>6256</v>
      </c>
      <c r="B8127" t="s">
        <v>7076</v>
      </c>
      <c r="C8127">
        <v>4</v>
      </c>
      <c r="D8127">
        <v>-45.155999999999999</v>
      </c>
      <c r="E8127" t="s">
        <v>7087</v>
      </c>
      <c r="F8127" t="s">
        <v>7088</v>
      </c>
      <c r="G8127" s="4">
        <v>1</v>
      </c>
      <c r="H8127" t="s">
        <v>7347</v>
      </c>
    </row>
    <row r="8128" spans="1:8" x14ac:dyDescent="0.35">
      <c r="A8128" t="s">
        <v>6256</v>
      </c>
      <c r="B8128" t="s">
        <v>7076</v>
      </c>
      <c r="C8128">
        <v>4</v>
      </c>
      <c r="D8128">
        <v>-43.048000000000002</v>
      </c>
      <c r="E8128" t="s">
        <v>7077</v>
      </c>
      <c r="F8128" t="s">
        <v>7084</v>
      </c>
      <c r="G8128" s="4">
        <v>4</v>
      </c>
      <c r="H8128" t="s">
        <v>7136</v>
      </c>
    </row>
    <row r="8129" spans="1:8" x14ac:dyDescent="0.35">
      <c r="A8129" t="s">
        <v>6256</v>
      </c>
      <c r="B8129" t="s">
        <v>7076</v>
      </c>
      <c r="C8129">
        <v>4</v>
      </c>
      <c r="D8129">
        <v>-41.027999999999999</v>
      </c>
      <c r="E8129" t="s">
        <v>7080</v>
      </c>
      <c r="F8129" s="2" t="s">
        <v>7099</v>
      </c>
      <c r="G8129" s="4">
        <v>2</v>
      </c>
      <c r="H8129" t="s">
        <v>1282</v>
      </c>
    </row>
    <row r="8130" spans="1:8" x14ac:dyDescent="0.35">
      <c r="A8130" t="s">
        <v>6256</v>
      </c>
      <c r="B8130" t="s">
        <v>7076</v>
      </c>
      <c r="C8130">
        <v>4</v>
      </c>
      <c r="D8130">
        <v>-40.167000000000002</v>
      </c>
      <c r="E8130" t="s">
        <v>7087</v>
      </c>
      <c r="F8130" t="s">
        <v>7093</v>
      </c>
      <c r="G8130" s="4">
        <v>2</v>
      </c>
      <c r="H8130" t="s">
        <v>7348</v>
      </c>
    </row>
    <row r="8131" spans="1:8" x14ac:dyDescent="0.35">
      <c r="A8131" t="s">
        <v>6256</v>
      </c>
      <c r="B8131" t="s">
        <v>7076</v>
      </c>
      <c r="C8131">
        <v>4</v>
      </c>
      <c r="D8131">
        <v>37.308</v>
      </c>
      <c r="E8131" t="s">
        <v>7080</v>
      </c>
      <c r="F8131" s="2" t="s">
        <v>7099</v>
      </c>
      <c r="G8131" s="4">
        <v>2</v>
      </c>
      <c r="H8131" t="s">
        <v>7349</v>
      </c>
    </row>
    <row r="8132" spans="1:8" x14ac:dyDescent="0.35">
      <c r="A8132" t="s">
        <v>6256</v>
      </c>
      <c r="B8132" t="s">
        <v>7076</v>
      </c>
      <c r="C8132">
        <v>4</v>
      </c>
      <c r="D8132">
        <v>59.301000000000002</v>
      </c>
      <c r="E8132" t="s">
        <v>7077</v>
      </c>
      <c r="F8132" t="s">
        <v>7083</v>
      </c>
      <c r="G8132" s="4">
        <v>2</v>
      </c>
      <c r="H8132" t="s">
        <v>7350</v>
      </c>
    </row>
    <row r="8133" spans="1:8" x14ac:dyDescent="0.35">
      <c r="A8133" t="s">
        <v>6256</v>
      </c>
      <c r="B8133" t="s">
        <v>7076</v>
      </c>
      <c r="C8133">
        <v>4</v>
      </c>
      <c r="D8133">
        <v>79.835999999999999</v>
      </c>
      <c r="E8133" t="s">
        <v>7087</v>
      </c>
      <c r="F8133" t="s">
        <v>7088</v>
      </c>
      <c r="G8133" s="4">
        <v>1</v>
      </c>
      <c r="H8133" t="s">
        <v>7351</v>
      </c>
    </row>
    <row r="8134" spans="1:8" x14ac:dyDescent="0.35">
      <c r="A8134" t="s">
        <v>6256</v>
      </c>
      <c r="B8134" t="s">
        <v>7076</v>
      </c>
      <c r="C8134">
        <v>4</v>
      </c>
      <c r="D8134">
        <v>86.217999999999904</v>
      </c>
      <c r="E8134" t="s">
        <v>7080</v>
      </c>
      <c r="F8134" t="s">
        <v>7081</v>
      </c>
      <c r="G8134" s="4">
        <v>1</v>
      </c>
      <c r="H8134" t="s">
        <v>2610</v>
      </c>
    </row>
    <row r="8135" spans="1:8" x14ac:dyDescent="0.35">
      <c r="A8135" t="s">
        <v>6256</v>
      </c>
      <c r="B8135" t="s">
        <v>7076</v>
      </c>
      <c r="C8135">
        <v>4</v>
      </c>
      <c r="D8135">
        <v>90.082999999999998</v>
      </c>
      <c r="E8135" t="s">
        <v>7077</v>
      </c>
      <c r="F8135" t="s">
        <v>7078</v>
      </c>
      <c r="G8135" s="4">
        <v>3</v>
      </c>
      <c r="H8135" t="s">
        <v>7352</v>
      </c>
    </row>
    <row r="8136" spans="1:8" x14ac:dyDescent="0.35">
      <c r="A8136" t="s">
        <v>6256</v>
      </c>
      <c r="B8136" t="s">
        <v>7076</v>
      </c>
      <c r="C8136">
        <v>4</v>
      </c>
      <c r="D8136">
        <v>91.747</v>
      </c>
      <c r="E8136" t="s">
        <v>7080</v>
      </c>
      <c r="F8136" t="s">
        <v>7081</v>
      </c>
      <c r="G8136" s="4">
        <v>1</v>
      </c>
      <c r="H8136" t="s">
        <v>5712</v>
      </c>
    </row>
    <row r="8137" spans="1:8" x14ac:dyDescent="0.35">
      <c r="A8137" t="s">
        <v>6256</v>
      </c>
      <c r="B8137" t="s">
        <v>7076</v>
      </c>
      <c r="C8137">
        <v>4</v>
      </c>
      <c r="D8137">
        <v>97.811999999999998</v>
      </c>
      <c r="E8137" t="s">
        <v>7080</v>
      </c>
      <c r="F8137" s="2" t="s">
        <v>7099</v>
      </c>
      <c r="G8137" s="4">
        <v>2</v>
      </c>
      <c r="H8137" t="s">
        <v>7353</v>
      </c>
    </row>
    <row r="8138" spans="1:8" x14ac:dyDescent="0.35">
      <c r="A8138" t="s">
        <v>6256</v>
      </c>
      <c r="B8138" t="s">
        <v>7076</v>
      </c>
      <c r="C8138">
        <v>4</v>
      </c>
      <c r="D8138">
        <v>104.96899999999999</v>
      </c>
      <c r="E8138" t="s">
        <v>7080</v>
      </c>
      <c r="F8138" t="s">
        <v>7101</v>
      </c>
      <c r="G8138" s="4">
        <v>3</v>
      </c>
      <c r="H8138" t="s">
        <v>4943</v>
      </c>
    </row>
    <row r="8139" spans="1:8" x14ac:dyDescent="0.35">
      <c r="A8139" t="s">
        <v>6256</v>
      </c>
      <c r="B8139" t="s">
        <v>7076</v>
      </c>
      <c r="C8139">
        <v>4</v>
      </c>
      <c r="D8139">
        <v>112.876</v>
      </c>
      <c r="E8139" t="s">
        <v>7080</v>
      </c>
      <c r="F8139" s="2" t="s">
        <v>7099</v>
      </c>
      <c r="G8139" s="4">
        <v>2</v>
      </c>
      <c r="H8139" t="s">
        <v>7354</v>
      </c>
    </row>
    <row r="8140" spans="1:8" x14ac:dyDescent="0.35">
      <c r="A8140" t="s">
        <v>6256</v>
      </c>
      <c r="B8140" t="s">
        <v>7076</v>
      </c>
      <c r="C8140">
        <v>4</v>
      </c>
      <c r="D8140">
        <v>118.58799999999999</v>
      </c>
      <c r="E8140" t="s">
        <v>7080</v>
      </c>
      <c r="F8140" s="2" t="s">
        <v>7099</v>
      </c>
      <c r="G8140" s="4">
        <v>2</v>
      </c>
      <c r="H8140" t="s">
        <v>7355</v>
      </c>
    </row>
    <row r="8141" spans="1:8" x14ac:dyDescent="0.35">
      <c r="A8141" t="s">
        <v>6256</v>
      </c>
      <c r="B8141" t="s">
        <v>7076</v>
      </c>
      <c r="C8141">
        <v>4</v>
      </c>
      <c r="D8141">
        <v>123.514</v>
      </c>
      <c r="E8141" t="s">
        <v>7080</v>
      </c>
      <c r="F8141" s="2" t="s">
        <v>7099</v>
      </c>
      <c r="G8141" s="4">
        <v>2</v>
      </c>
      <c r="H8141" t="s">
        <v>1310</v>
      </c>
    </row>
    <row r="8142" spans="1:8" x14ac:dyDescent="0.35">
      <c r="A8142" t="s">
        <v>6256</v>
      </c>
      <c r="B8142" t="s">
        <v>7076</v>
      </c>
      <c r="C8142">
        <v>4</v>
      </c>
      <c r="D8142">
        <v>124.304</v>
      </c>
      <c r="E8142" t="s">
        <v>7077</v>
      </c>
      <c r="F8142" t="s">
        <v>7084</v>
      </c>
      <c r="G8142" s="4">
        <v>4</v>
      </c>
      <c r="H8142" t="s">
        <v>7356</v>
      </c>
    </row>
    <row r="8143" spans="1:8" x14ac:dyDescent="0.35">
      <c r="A8143" t="s">
        <v>6256</v>
      </c>
      <c r="B8143" t="s">
        <v>7076</v>
      </c>
      <c r="C8143">
        <v>4</v>
      </c>
      <c r="D8143">
        <v>125.621</v>
      </c>
      <c r="E8143" t="s">
        <v>7080</v>
      </c>
      <c r="F8143" t="s">
        <v>7081</v>
      </c>
      <c r="G8143" s="4">
        <v>1</v>
      </c>
      <c r="H8143" t="s">
        <v>7357</v>
      </c>
    </row>
    <row r="8144" spans="1:8" x14ac:dyDescent="0.35">
      <c r="A8144" t="s">
        <v>6256</v>
      </c>
      <c r="B8144" t="s">
        <v>7076</v>
      </c>
      <c r="C8144">
        <v>4</v>
      </c>
      <c r="D8144">
        <v>127.10899999999999</v>
      </c>
      <c r="E8144" t="s">
        <v>7087</v>
      </c>
      <c r="F8144" t="s">
        <v>7088</v>
      </c>
      <c r="G8144" s="4">
        <v>1</v>
      </c>
      <c r="H8144" t="s">
        <v>7358</v>
      </c>
    </row>
    <row r="8145" spans="1:8" x14ac:dyDescent="0.35">
      <c r="A8145" t="s">
        <v>6256</v>
      </c>
      <c r="B8145" t="s">
        <v>7076</v>
      </c>
      <c r="C8145">
        <v>4</v>
      </c>
      <c r="D8145">
        <v>140.71299999999999</v>
      </c>
      <c r="E8145" t="s">
        <v>7080</v>
      </c>
      <c r="F8145" t="s">
        <v>7101</v>
      </c>
      <c r="G8145" s="4">
        <v>3</v>
      </c>
      <c r="H8145" t="s">
        <v>7359</v>
      </c>
    </row>
    <row r="8146" spans="1:8" x14ac:dyDescent="0.35">
      <c r="A8146" t="s">
        <v>6256</v>
      </c>
      <c r="B8146" t="s">
        <v>7076</v>
      </c>
      <c r="C8146">
        <v>4</v>
      </c>
      <c r="D8146">
        <v>151.452</v>
      </c>
      <c r="E8146" t="s">
        <v>7080</v>
      </c>
      <c r="F8146" s="2" t="s">
        <v>7099</v>
      </c>
      <c r="G8146" s="4">
        <v>2</v>
      </c>
      <c r="H8146" t="s">
        <v>7360</v>
      </c>
    </row>
    <row r="8147" spans="1:8" x14ac:dyDescent="0.35">
      <c r="A8147" t="s">
        <v>6256</v>
      </c>
      <c r="B8147" t="s">
        <v>7076</v>
      </c>
      <c r="C8147">
        <v>4</v>
      </c>
      <c r="D8147">
        <v>154.67500000000001</v>
      </c>
      <c r="E8147" t="s">
        <v>7080</v>
      </c>
      <c r="F8147" t="s">
        <v>7081</v>
      </c>
      <c r="G8147" s="4">
        <v>1</v>
      </c>
      <c r="H8147" t="s">
        <v>7361</v>
      </c>
    </row>
    <row r="8148" spans="1:8" x14ac:dyDescent="0.35">
      <c r="A8148" t="s">
        <v>6256</v>
      </c>
      <c r="B8148" t="s">
        <v>7076</v>
      </c>
      <c r="C8148">
        <v>4</v>
      </c>
      <c r="D8148">
        <v>160.036</v>
      </c>
      <c r="E8148" t="s">
        <v>7080</v>
      </c>
      <c r="F8148" s="2" t="s">
        <v>7099</v>
      </c>
      <c r="G8148" s="4">
        <v>2</v>
      </c>
      <c r="H8148" t="s">
        <v>7362</v>
      </c>
    </row>
    <row r="8149" spans="1:8" x14ac:dyDescent="0.35">
      <c r="A8149" t="s">
        <v>6256</v>
      </c>
      <c r="B8149" t="s">
        <v>7076</v>
      </c>
      <c r="C8149">
        <v>4</v>
      </c>
      <c r="D8149">
        <v>176.93</v>
      </c>
      <c r="E8149" t="s">
        <v>7080</v>
      </c>
      <c r="F8149" t="s">
        <v>7081</v>
      </c>
      <c r="G8149" s="4">
        <v>1</v>
      </c>
      <c r="H8149" t="s">
        <v>7363</v>
      </c>
    </row>
    <row r="8150" spans="1:8" x14ac:dyDescent="0.35">
      <c r="A8150" t="s">
        <v>6256</v>
      </c>
      <c r="B8150" t="s">
        <v>7076</v>
      </c>
      <c r="C8150">
        <v>4</v>
      </c>
      <c r="D8150">
        <v>183.572</v>
      </c>
      <c r="E8150" t="s">
        <v>7080</v>
      </c>
      <c r="F8150" s="2" t="s">
        <v>7099</v>
      </c>
      <c r="G8150" s="4">
        <v>2</v>
      </c>
      <c r="H8150" t="s">
        <v>7364</v>
      </c>
    </row>
    <row r="8151" spans="1:8" x14ac:dyDescent="0.35">
      <c r="A8151" t="s">
        <v>6256</v>
      </c>
      <c r="B8151" t="s">
        <v>7076</v>
      </c>
      <c r="C8151">
        <v>4</v>
      </c>
      <c r="D8151">
        <v>186.24299999999999</v>
      </c>
      <c r="E8151" t="s">
        <v>7080</v>
      </c>
      <c r="F8151" t="s">
        <v>7086</v>
      </c>
      <c r="G8151" s="4">
        <v>4</v>
      </c>
      <c r="H8151" t="s">
        <v>7365</v>
      </c>
    </row>
    <row r="8152" spans="1:8" x14ac:dyDescent="0.35">
      <c r="A8152" t="s">
        <v>6256</v>
      </c>
      <c r="B8152" t="s">
        <v>7076</v>
      </c>
      <c r="C8152">
        <v>4</v>
      </c>
      <c r="D8152">
        <v>188.56799999999899</v>
      </c>
      <c r="E8152" t="s">
        <v>7077</v>
      </c>
      <c r="F8152" t="s">
        <v>7090</v>
      </c>
      <c r="G8152" s="4">
        <v>1</v>
      </c>
      <c r="H8152" t="s">
        <v>7366</v>
      </c>
    </row>
    <row r="8153" spans="1:8" x14ac:dyDescent="0.35">
      <c r="A8153" t="s">
        <v>6256</v>
      </c>
      <c r="B8153" t="s">
        <v>7076</v>
      </c>
      <c r="C8153">
        <v>4</v>
      </c>
      <c r="D8153">
        <v>193.05099999999999</v>
      </c>
      <c r="E8153" t="s">
        <v>7080</v>
      </c>
      <c r="F8153" t="s">
        <v>7081</v>
      </c>
      <c r="G8153" s="4">
        <v>1</v>
      </c>
      <c r="H8153" t="s">
        <v>322</v>
      </c>
    </row>
    <row r="8154" spans="1:8" x14ac:dyDescent="0.35">
      <c r="A8154" t="s">
        <v>6256</v>
      </c>
      <c r="B8154" t="s">
        <v>7076</v>
      </c>
      <c r="C8154">
        <v>4</v>
      </c>
      <c r="D8154">
        <v>195.04900000000001</v>
      </c>
      <c r="E8154" t="s">
        <v>7080</v>
      </c>
      <c r="F8154" t="s">
        <v>7101</v>
      </c>
      <c r="G8154" s="4">
        <v>3</v>
      </c>
      <c r="H8154" t="s">
        <v>7367</v>
      </c>
    </row>
    <row r="8155" spans="1:8" x14ac:dyDescent="0.35">
      <c r="A8155" t="s">
        <v>6256</v>
      </c>
      <c r="B8155" t="s">
        <v>7076</v>
      </c>
      <c r="C8155">
        <v>4</v>
      </c>
      <c r="D8155">
        <v>204.72299999999899</v>
      </c>
      <c r="E8155" t="s">
        <v>7080</v>
      </c>
      <c r="F8155" t="s">
        <v>7081</v>
      </c>
      <c r="G8155" s="4">
        <v>1</v>
      </c>
      <c r="H8155" t="s">
        <v>7368</v>
      </c>
    </row>
    <row r="8156" spans="1:8" x14ac:dyDescent="0.35">
      <c r="A8156" t="s">
        <v>6256</v>
      </c>
      <c r="B8156" t="s">
        <v>7076</v>
      </c>
      <c r="C8156">
        <v>4</v>
      </c>
      <c r="D8156">
        <v>213.44200000000001</v>
      </c>
      <c r="E8156" t="s">
        <v>7080</v>
      </c>
      <c r="F8156" t="s">
        <v>7081</v>
      </c>
      <c r="G8156" s="4">
        <v>1</v>
      </c>
      <c r="H8156" t="s">
        <v>7369</v>
      </c>
    </row>
    <row r="8157" spans="1:8" x14ac:dyDescent="0.35">
      <c r="A8157" t="s">
        <v>6256</v>
      </c>
      <c r="B8157" t="s">
        <v>7076</v>
      </c>
      <c r="C8157">
        <v>4</v>
      </c>
      <c r="D8157">
        <v>213.77199999999999</v>
      </c>
      <c r="E8157" t="s">
        <v>7080</v>
      </c>
      <c r="F8157" s="2" t="s">
        <v>7099</v>
      </c>
      <c r="G8157" s="4">
        <v>2</v>
      </c>
      <c r="H8157" t="s">
        <v>7370</v>
      </c>
    </row>
    <row r="8158" spans="1:8" x14ac:dyDescent="0.35">
      <c r="A8158" t="s">
        <v>6256</v>
      </c>
      <c r="B8158" t="s">
        <v>7076</v>
      </c>
      <c r="C8158">
        <v>4</v>
      </c>
      <c r="D8158">
        <v>214.00099999999901</v>
      </c>
      <c r="E8158" t="s">
        <v>7080</v>
      </c>
      <c r="F8158" t="s">
        <v>7101</v>
      </c>
      <c r="G8158" s="4">
        <v>3</v>
      </c>
      <c r="H8158" t="s">
        <v>7371</v>
      </c>
    </row>
    <row r="8159" spans="1:8" x14ac:dyDescent="0.35">
      <c r="A8159" t="s">
        <v>6256</v>
      </c>
      <c r="B8159" t="s">
        <v>7076</v>
      </c>
      <c r="C8159">
        <v>4</v>
      </c>
      <c r="D8159">
        <v>222.53099999999901</v>
      </c>
      <c r="E8159" t="s">
        <v>7080</v>
      </c>
      <c r="F8159" t="s">
        <v>7081</v>
      </c>
      <c r="G8159" s="4">
        <v>1</v>
      </c>
      <c r="H8159" t="s">
        <v>7372</v>
      </c>
    </row>
    <row r="8160" spans="1:8" x14ac:dyDescent="0.35">
      <c r="A8160" t="s">
        <v>6256</v>
      </c>
      <c r="B8160" t="s">
        <v>7076</v>
      </c>
      <c r="C8160">
        <v>4</v>
      </c>
      <c r="D8160">
        <v>224.70500000000001</v>
      </c>
      <c r="E8160" t="s">
        <v>7080</v>
      </c>
      <c r="F8160" t="s">
        <v>7101</v>
      </c>
      <c r="G8160" s="4">
        <v>3</v>
      </c>
      <c r="H8160" t="s">
        <v>7373</v>
      </c>
    </row>
    <row r="8161" spans="1:8" x14ac:dyDescent="0.35">
      <c r="A8161" t="s">
        <v>6256</v>
      </c>
      <c r="B8161" t="s">
        <v>7076</v>
      </c>
      <c r="C8161">
        <v>4</v>
      </c>
      <c r="D8161">
        <v>236.7</v>
      </c>
      <c r="E8161" t="s">
        <v>7080</v>
      </c>
      <c r="F8161" s="2" t="s">
        <v>7099</v>
      </c>
      <c r="G8161" s="4">
        <v>2</v>
      </c>
      <c r="H8161" t="s">
        <v>7374</v>
      </c>
    </row>
    <row r="8162" spans="1:8" x14ac:dyDescent="0.35">
      <c r="A8162" t="s">
        <v>6256</v>
      </c>
      <c r="B8162" t="s">
        <v>7076</v>
      </c>
      <c r="C8162">
        <v>4</v>
      </c>
      <c r="D8162">
        <v>241.684</v>
      </c>
      <c r="E8162" t="s">
        <v>7087</v>
      </c>
      <c r="F8162" t="s">
        <v>7088</v>
      </c>
      <c r="G8162" s="4">
        <v>1</v>
      </c>
      <c r="H8162" t="s">
        <v>7375</v>
      </c>
    </row>
    <row r="8163" spans="1:8" x14ac:dyDescent="0.35">
      <c r="A8163" t="s">
        <v>6256</v>
      </c>
      <c r="B8163" t="s">
        <v>7076</v>
      </c>
      <c r="C8163">
        <v>6</v>
      </c>
      <c r="D8163">
        <v>-371.57499999999999</v>
      </c>
      <c r="E8163" t="s">
        <v>7077</v>
      </c>
      <c r="F8163" t="s">
        <v>7090</v>
      </c>
      <c r="G8163" s="4">
        <v>1</v>
      </c>
      <c r="H8163" t="s">
        <v>7376</v>
      </c>
    </row>
    <row r="8164" spans="1:8" x14ac:dyDescent="0.35">
      <c r="A8164" t="s">
        <v>6256</v>
      </c>
      <c r="B8164" t="s">
        <v>7076</v>
      </c>
      <c r="C8164">
        <v>6</v>
      </c>
      <c r="D8164">
        <v>-371.54399999999998</v>
      </c>
      <c r="E8164" t="s">
        <v>7080</v>
      </c>
      <c r="F8164" s="2" t="s">
        <v>7099</v>
      </c>
      <c r="G8164" s="4">
        <v>2</v>
      </c>
      <c r="H8164" t="s">
        <v>7377</v>
      </c>
    </row>
    <row r="8165" spans="1:8" x14ac:dyDescent="0.35">
      <c r="A8165" t="s">
        <v>6256</v>
      </c>
      <c r="B8165" t="s">
        <v>7076</v>
      </c>
      <c r="C8165">
        <v>6</v>
      </c>
      <c r="D8165">
        <v>-370.548</v>
      </c>
      <c r="E8165" t="s">
        <v>7087</v>
      </c>
      <c r="F8165" t="s">
        <v>7088</v>
      </c>
      <c r="G8165" s="4">
        <v>1</v>
      </c>
      <c r="H8165" t="s">
        <v>7378</v>
      </c>
    </row>
    <row r="8166" spans="1:8" x14ac:dyDescent="0.35">
      <c r="A8166" t="s">
        <v>6256</v>
      </c>
      <c r="B8166" t="s">
        <v>7076</v>
      </c>
      <c r="C8166">
        <v>6</v>
      </c>
      <c r="D8166">
        <v>-369.93199999999899</v>
      </c>
      <c r="E8166" t="s">
        <v>7077</v>
      </c>
      <c r="F8166" t="s">
        <v>7083</v>
      </c>
      <c r="G8166" s="4">
        <v>2</v>
      </c>
      <c r="H8166" t="s">
        <v>7379</v>
      </c>
    </row>
    <row r="8167" spans="1:8" x14ac:dyDescent="0.35">
      <c r="A8167" t="s">
        <v>6256</v>
      </c>
      <c r="B8167" t="s">
        <v>7076</v>
      </c>
      <c r="C8167">
        <v>6</v>
      </c>
      <c r="D8167">
        <v>-368.52</v>
      </c>
      <c r="E8167" t="s">
        <v>7077</v>
      </c>
      <c r="F8167" t="s">
        <v>7078</v>
      </c>
      <c r="G8167" s="4">
        <v>3</v>
      </c>
      <c r="H8167" t="s">
        <v>5022</v>
      </c>
    </row>
    <row r="8168" spans="1:8" x14ac:dyDescent="0.35">
      <c r="A8168" t="s">
        <v>6256</v>
      </c>
      <c r="B8168" t="s">
        <v>7076</v>
      </c>
      <c r="C8168">
        <v>6</v>
      </c>
      <c r="D8168">
        <v>-367.12199999999899</v>
      </c>
      <c r="E8168" t="s">
        <v>7087</v>
      </c>
      <c r="F8168" t="s">
        <v>7088</v>
      </c>
      <c r="G8168" s="4">
        <v>1</v>
      </c>
      <c r="H8168" t="s">
        <v>7380</v>
      </c>
    </row>
    <row r="8169" spans="1:8" x14ac:dyDescent="0.35">
      <c r="A8169" t="s">
        <v>6256</v>
      </c>
      <c r="B8169" t="s">
        <v>7076</v>
      </c>
      <c r="C8169">
        <v>6</v>
      </c>
      <c r="D8169">
        <v>-365.56199999999899</v>
      </c>
      <c r="E8169" t="s">
        <v>7080</v>
      </c>
      <c r="F8169" t="s">
        <v>7101</v>
      </c>
      <c r="G8169" s="4">
        <v>3</v>
      </c>
      <c r="H8169" t="s">
        <v>7381</v>
      </c>
    </row>
    <row r="8170" spans="1:8" x14ac:dyDescent="0.35">
      <c r="A8170" t="s">
        <v>6256</v>
      </c>
      <c r="B8170" t="s">
        <v>7076</v>
      </c>
      <c r="C8170">
        <v>6</v>
      </c>
      <c r="D8170">
        <v>-364.50400000000002</v>
      </c>
      <c r="E8170" t="s">
        <v>7080</v>
      </c>
      <c r="F8170" t="s">
        <v>7081</v>
      </c>
      <c r="G8170" s="4">
        <v>1</v>
      </c>
      <c r="H8170" t="s">
        <v>7382</v>
      </c>
    </row>
    <row r="8171" spans="1:8" x14ac:dyDescent="0.35">
      <c r="A8171" t="s">
        <v>6256</v>
      </c>
      <c r="B8171" t="s">
        <v>7076</v>
      </c>
      <c r="C8171">
        <v>6</v>
      </c>
      <c r="D8171">
        <v>-363.77099999999899</v>
      </c>
      <c r="E8171" t="s">
        <v>7087</v>
      </c>
      <c r="F8171" t="s">
        <v>7105</v>
      </c>
      <c r="G8171" s="4">
        <v>3</v>
      </c>
      <c r="H8171" t="s">
        <v>7383</v>
      </c>
    </row>
    <row r="8172" spans="1:8" x14ac:dyDescent="0.35">
      <c r="A8172" t="s">
        <v>6256</v>
      </c>
      <c r="B8172" t="s">
        <v>7076</v>
      </c>
      <c r="C8172">
        <v>6</v>
      </c>
      <c r="D8172">
        <v>-363.486999999999</v>
      </c>
      <c r="E8172" t="s">
        <v>7077</v>
      </c>
      <c r="F8172" t="s">
        <v>7084</v>
      </c>
      <c r="G8172" s="4">
        <v>4</v>
      </c>
      <c r="H8172" t="s">
        <v>7384</v>
      </c>
    </row>
    <row r="8173" spans="1:8" x14ac:dyDescent="0.35">
      <c r="A8173" t="s">
        <v>6256</v>
      </c>
      <c r="B8173" t="s">
        <v>7076</v>
      </c>
      <c r="C8173">
        <v>6</v>
      </c>
      <c r="D8173">
        <v>-361.50699999999898</v>
      </c>
      <c r="E8173" t="s">
        <v>7080</v>
      </c>
      <c r="F8173" s="2" t="s">
        <v>7099</v>
      </c>
      <c r="G8173" s="4">
        <v>2</v>
      </c>
      <c r="H8173" t="s">
        <v>7385</v>
      </c>
    </row>
    <row r="8174" spans="1:8" x14ac:dyDescent="0.35">
      <c r="A8174" t="s">
        <v>6256</v>
      </c>
      <c r="B8174" t="s">
        <v>7076</v>
      </c>
      <c r="C8174">
        <v>6</v>
      </c>
      <c r="D8174">
        <v>-359.40699999999998</v>
      </c>
      <c r="E8174" t="s">
        <v>7077</v>
      </c>
      <c r="F8174" t="s">
        <v>7084</v>
      </c>
      <c r="G8174" s="4">
        <v>4</v>
      </c>
      <c r="H8174" t="s">
        <v>7386</v>
      </c>
    </row>
    <row r="8175" spans="1:8" x14ac:dyDescent="0.35">
      <c r="A8175" t="s">
        <v>6256</v>
      </c>
      <c r="B8175" t="s">
        <v>7076</v>
      </c>
      <c r="C8175">
        <v>6</v>
      </c>
      <c r="D8175">
        <v>-358.11799999999999</v>
      </c>
      <c r="E8175" t="s">
        <v>7080</v>
      </c>
      <c r="F8175" t="s">
        <v>7101</v>
      </c>
      <c r="G8175" s="4">
        <v>3</v>
      </c>
      <c r="H8175" t="s">
        <v>4672</v>
      </c>
    </row>
    <row r="8176" spans="1:8" x14ac:dyDescent="0.35">
      <c r="A8176" t="s">
        <v>6256</v>
      </c>
      <c r="B8176" t="s">
        <v>7076</v>
      </c>
      <c r="C8176">
        <v>6</v>
      </c>
      <c r="D8176">
        <v>-357.97300000000001</v>
      </c>
      <c r="E8176" t="s">
        <v>7087</v>
      </c>
      <c r="F8176" t="s">
        <v>7105</v>
      </c>
      <c r="G8176" s="4">
        <v>3</v>
      </c>
      <c r="H8176" t="s">
        <v>7387</v>
      </c>
    </row>
    <row r="8177" spans="1:8" x14ac:dyDescent="0.35">
      <c r="A8177" t="s">
        <v>6256</v>
      </c>
      <c r="B8177" t="s">
        <v>7076</v>
      </c>
      <c r="C8177">
        <v>6</v>
      </c>
      <c r="D8177">
        <v>-357.64</v>
      </c>
      <c r="E8177" t="s">
        <v>7077</v>
      </c>
      <c r="F8177" t="s">
        <v>7090</v>
      </c>
      <c r="G8177" s="4">
        <v>1</v>
      </c>
      <c r="H8177" t="s">
        <v>5714</v>
      </c>
    </row>
    <row r="8178" spans="1:8" x14ac:dyDescent="0.35">
      <c r="A8178" t="s">
        <v>6256</v>
      </c>
      <c r="B8178" t="s">
        <v>7076</v>
      </c>
      <c r="C8178">
        <v>6</v>
      </c>
      <c r="D8178">
        <v>-353.99599999999998</v>
      </c>
      <c r="E8178" t="s">
        <v>7077</v>
      </c>
      <c r="F8178" t="s">
        <v>7083</v>
      </c>
      <c r="G8178" s="4">
        <v>2</v>
      </c>
      <c r="H8178" t="s">
        <v>7388</v>
      </c>
    </row>
    <row r="8179" spans="1:8" x14ac:dyDescent="0.35">
      <c r="A8179" t="s">
        <v>6256</v>
      </c>
      <c r="B8179" t="s">
        <v>7076</v>
      </c>
      <c r="C8179">
        <v>6</v>
      </c>
      <c r="D8179">
        <v>-350.28500000000003</v>
      </c>
      <c r="E8179" t="s">
        <v>7087</v>
      </c>
      <c r="F8179" t="s">
        <v>7088</v>
      </c>
      <c r="G8179" s="4">
        <v>1</v>
      </c>
      <c r="H8179" t="s">
        <v>7389</v>
      </c>
    </row>
    <row r="8180" spans="1:8" x14ac:dyDescent="0.35">
      <c r="A8180" t="s">
        <v>6256</v>
      </c>
      <c r="B8180" t="s">
        <v>7076</v>
      </c>
      <c r="C8180">
        <v>6</v>
      </c>
      <c r="D8180">
        <v>-348.69499999999999</v>
      </c>
      <c r="E8180" t="s">
        <v>7080</v>
      </c>
      <c r="F8180" t="s">
        <v>7081</v>
      </c>
      <c r="G8180" s="4">
        <v>1</v>
      </c>
      <c r="H8180" t="s">
        <v>7390</v>
      </c>
    </row>
    <row r="8181" spans="1:8" x14ac:dyDescent="0.35">
      <c r="A8181" t="s">
        <v>6256</v>
      </c>
      <c r="B8181" t="s">
        <v>7076</v>
      </c>
      <c r="C8181">
        <v>6</v>
      </c>
      <c r="D8181">
        <v>-342.385999999999</v>
      </c>
      <c r="E8181" t="s">
        <v>7087</v>
      </c>
      <c r="F8181" t="s">
        <v>7105</v>
      </c>
      <c r="G8181" s="4">
        <v>3</v>
      </c>
      <c r="H8181" t="s">
        <v>7391</v>
      </c>
    </row>
    <row r="8182" spans="1:8" x14ac:dyDescent="0.35">
      <c r="A8182" t="s">
        <v>6256</v>
      </c>
      <c r="B8182" t="s">
        <v>7076</v>
      </c>
      <c r="C8182">
        <v>6</v>
      </c>
      <c r="D8182">
        <v>-338.79</v>
      </c>
      <c r="E8182" t="s">
        <v>7077</v>
      </c>
      <c r="F8182" t="s">
        <v>7083</v>
      </c>
      <c r="G8182" s="4">
        <v>2</v>
      </c>
      <c r="H8182" t="s">
        <v>7392</v>
      </c>
    </row>
    <row r="8183" spans="1:8" x14ac:dyDescent="0.35">
      <c r="A8183" t="s">
        <v>6256</v>
      </c>
      <c r="B8183" t="s">
        <v>7076</v>
      </c>
      <c r="C8183">
        <v>6</v>
      </c>
      <c r="D8183">
        <v>-335.695999999999</v>
      </c>
      <c r="E8183" t="s">
        <v>7080</v>
      </c>
      <c r="F8183" s="2" t="s">
        <v>7099</v>
      </c>
      <c r="G8183" s="4">
        <v>2</v>
      </c>
      <c r="H8183" t="s">
        <v>7393</v>
      </c>
    </row>
    <row r="8184" spans="1:8" x14ac:dyDescent="0.35">
      <c r="A8184" t="s">
        <v>6256</v>
      </c>
      <c r="B8184" t="s">
        <v>7076</v>
      </c>
      <c r="C8184">
        <v>6</v>
      </c>
      <c r="D8184">
        <v>-332.97399999999999</v>
      </c>
      <c r="E8184" t="s">
        <v>7077</v>
      </c>
      <c r="F8184" t="s">
        <v>7084</v>
      </c>
      <c r="G8184" s="4">
        <v>4</v>
      </c>
      <c r="H8184" t="s">
        <v>7394</v>
      </c>
    </row>
    <row r="8185" spans="1:8" x14ac:dyDescent="0.35">
      <c r="A8185" t="s">
        <v>6256</v>
      </c>
      <c r="B8185" t="s">
        <v>7076</v>
      </c>
      <c r="C8185">
        <v>6</v>
      </c>
      <c r="D8185">
        <v>-331.18299999999999</v>
      </c>
      <c r="E8185" t="s">
        <v>7080</v>
      </c>
      <c r="F8185" t="s">
        <v>7081</v>
      </c>
      <c r="G8185" s="4">
        <v>1</v>
      </c>
      <c r="H8185" t="s">
        <v>7395</v>
      </c>
    </row>
    <row r="8186" spans="1:8" x14ac:dyDescent="0.35">
      <c r="A8186" t="s">
        <v>6256</v>
      </c>
      <c r="B8186" t="s">
        <v>7076</v>
      </c>
      <c r="C8186">
        <v>6</v>
      </c>
      <c r="D8186">
        <v>-330.916</v>
      </c>
      <c r="E8186" t="s">
        <v>7087</v>
      </c>
      <c r="F8186" t="s">
        <v>7097</v>
      </c>
      <c r="G8186" s="4">
        <v>4</v>
      </c>
      <c r="H8186" t="s">
        <v>7396</v>
      </c>
    </row>
    <row r="8187" spans="1:8" x14ac:dyDescent="0.35">
      <c r="A8187" t="s">
        <v>6256</v>
      </c>
      <c r="B8187" t="s">
        <v>7076</v>
      </c>
      <c r="C8187">
        <v>6</v>
      </c>
      <c r="D8187">
        <v>-326.13099999999997</v>
      </c>
      <c r="E8187" t="s">
        <v>7087</v>
      </c>
      <c r="F8187" t="s">
        <v>7093</v>
      </c>
      <c r="G8187" s="4">
        <v>2</v>
      </c>
      <c r="H8187" t="s">
        <v>7397</v>
      </c>
    </row>
    <row r="8188" spans="1:8" x14ac:dyDescent="0.35">
      <c r="A8188" t="s">
        <v>6256</v>
      </c>
      <c r="B8188" t="s">
        <v>7076</v>
      </c>
      <c r="C8188">
        <v>6</v>
      </c>
      <c r="D8188">
        <v>-324.55099999999999</v>
      </c>
      <c r="E8188" t="s">
        <v>7080</v>
      </c>
      <c r="F8188" t="s">
        <v>7081</v>
      </c>
      <c r="G8188" s="4">
        <v>1</v>
      </c>
      <c r="H8188" t="s">
        <v>7398</v>
      </c>
    </row>
    <row r="8189" spans="1:8" x14ac:dyDescent="0.35">
      <c r="A8189" t="s">
        <v>6256</v>
      </c>
      <c r="B8189" t="s">
        <v>7076</v>
      </c>
      <c r="C8189">
        <v>6</v>
      </c>
      <c r="D8189">
        <v>-324.13799999999998</v>
      </c>
      <c r="E8189" t="s">
        <v>7087</v>
      </c>
      <c r="F8189" t="s">
        <v>7105</v>
      </c>
      <c r="G8189" s="4">
        <v>3</v>
      </c>
      <c r="H8189" t="s">
        <v>7399</v>
      </c>
    </row>
    <row r="8190" spans="1:8" x14ac:dyDescent="0.35">
      <c r="A8190" t="s">
        <v>6256</v>
      </c>
      <c r="B8190" t="s">
        <v>7076</v>
      </c>
      <c r="C8190">
        <v>6</v>
      </c>
      <c r="D8190">
        <v>-318.89</v>
      </c>
      <c r="E8190" t="s">
        <v>7077</v>
      </c>
      <c r="F8190" t="s">
        <v>7083</v>
      </c>
      <c r="G8190" s="4">
        <v>2</v>
      </c>
      <c r="H8190" t="s">
        <v>142</v>
      </c>
    </row>
    <row r="8191" spans="1:8" x14ac:dyDescent="0.35">
      <c r="A8191" t="s">
        <v>6256</v>
      </c>
      <c r="B8191" t="s">
        <v>7076</v>
      </c>
      <c r="C8191">
        <v>6</v>
      </c>
      <c r="D8191">
        <v>-318.87700000000001</v>
      </c>
      <c r="E8191" t="s">
        <v>7080</v>
      </c>
      <c r="F8191" t="s">
        <v>7086</v>
      </c>
      <c r="G8191" s="4">
        <v>4</v>
      </c>
      <c r="H8191" t="s">
        <v>7400</v>
      </c>
    </row>
    <row r="8192" spans="1:8" x14ac:dyDescent="0.35">
      <c r="A8192" t="s">
        <v>6256</v>
      </c>
      <c r="B8192" t="s">
        <v>7076</v>
      </c>
      <c r="C8192">
        <v>6</v>
      </c>
      <c r="D8192">
        <v>-318.66000000000003</v>
      </c>
      <c r="E8192" t="s">
        <v>7087</v>
      </c>
      <c r="F8192" t="s">
        <v>7097</v>
      </c>
      <c r="G8192" s="4">
        <v>4</v>
      </c>
      <c r="H8192" t="s">
        <v>7401</v>
      </c>
    </row>
    <row r="8193" spans="1:8" x14ac:dyDescent="0.35">
      <c r="A8193" t="s">
        <v>6256</v>
      </c>
      <c r="B8193" t="s">
        <v>7076</v>
      </c>
      <c r="C8193">
        <v>6</v>
      </c>
      <c r="D8193">
        <v>-316.55399999999997</v>
      </c>
      <c r="E8193" t="s">
        <v>7087</v>
      </c>
      <c r="F8193" t="s">
        <v>7088</v>
      </c>
      <c r="G8193" s="4">
        <v>1</v>
      </c>
      <c r="H8193" t="s">
        <v>7402</v>
      </c>
    </row>
    <row r="8194" spans="1:8" x14ac:dyDescent="0.35">
      <c r="A8194" t="s">
        <v>6256</v>
      </c>
      <c r="B8194" t="s">
        <v>7076</v>
      </c>
      <c r="C8194">
        <v>6</v>
      </c>
      <c r="D8194">
        <v>-316.27</v>
      </c>
      <c r="E8194" t="s">
        <v>7080</v>
      </c>
      <c r="F8194" t="s">
        <v>7101</v>
      </c>
      <c r="G8194" s="4">
        <v>3</v>
      </c>
      <c r="H8194" t="s">
        <v>7403</v>
      </c>
    </row>
    <row r="8195" spans="1:8" x14ac:dyDescent="0.35">
      <c r="A8195" t="s">
        <v>6256</v>
      </c>
      <c r="B8195" t="s">
        <v>7076</v>
      </c>
      <c r="C8195">
        <v>6</v>
      </c>
      <c r="D8195">
        <v>-312.839</v>
      </c>
      <c r="E8195" t="s">
        <v>7077</v>
      </c>
      <c r="F8195" t="s">
        <v>7084</v>
      </c>
      <c r="G8195" s="4">
        <v>4</v>
      </c>
      <c r="H8195">
        <v>13112221</v>
      </c>
    </row>
    <row r="8196" spans="1:8" x14ac:dyDescent="0.35">
      <c r="A8196" t="s">
        <v>6256</v>
      </c>
      <c r="B8196" t="s">
        <v>7076</v>
      </c>
      <c r="C8196">
        <v>6</v>
      </c>
      <c r="D8196">
        <v>-312.78800000000001</v>
      </c>
      <c r="E8196" t="s">
        <v>7077</v>
      </c>
      <c r="F8196" t="s">
        <v>7083</v>
      </c>
      <c r="G8196" s="4">
        <v>2</v>
      </c>
      <c r="H8196" t="s">
        <v>7404</v>
      </c>
    </row>
    <row r="8197" spans="1:8" x14ac:dyDescent="0.35">
      <c r="A8197" t="s">
        <v>6256</v>
      </c>
      <c r="B8197" t="s">
        <v>7076</v>
      </c>
      <c r="C8197">
        <v>6</v>
      </c>
      <c r="D8197">
        <v>-307.31</v>
      </c>
      <c r="E8197" t="s">
        <v>7077</v>
      </c>
      <c r="F8197" t="s">
        <v>7083</v>
      </c>
      <c r="G8197" s="4">
        <v>2</v>
      </c>
      <c r="H8197" t="s">
        <v>7405</v>
      </c>
    </row>
    <row r="8198" spans="1:8" x14ac:dyDescent="0.35">
      <c r="A8198" t="s">
        <v>6256</v>
      </c>
      <c r="B8198" t="s">
        <v>7076</v>
      </c>
      <c r="C8198">
        <v>6</v>
      </c>
      <c r="D8198">
        <v>-305.90300000000002</v>
      </c>
      <c r="E8198" t="s">
        <v>7080</v>
      </c>
      <c r="F8198" t="s">
        <v>7081</v>
      </c>
      <c r="G8198" s="4">
        <v>1</v>
      </c>
      <c r="H8198" t="s">
        <v>7406</v>
      </c>
    </row>
    <row r="8199" spans="1:8" x14ac:dyDescent="0.35">
      <c r="A8199" t="s">
        <v>6256</v>
      </c>
      <c r="B8199" t="s">
        <v>7076</v>
      </c>
      <c r="C8199">
        <v>6</v>
      </c>
      <c r="D8199">
        <v>-304.88400000000001</v>
      </c>
      <c r="E8199" t="s">
        <v>7080</v>
      </c>
      <c r="F8199" t="s">
        <v>7101</v>
      </c>
      <c r="G8199" s="4">
        <v>3</v>
      </c>
      <c r="H8199" t="s">
        <v>7407</v>
      </c>
    </row>
    <row r="8200" spans="1:8" x14ac:dyDescent="0.35">
      <c r="A8200" t="s">
        <v>6256</v>
      </c>
      <c r="B8200" t="s">
        <v>7076</v>
      </c>
      <c r="C8200">
        <v>6</v>
      </c>
      <c r="D8200">
        <v>-301.95499999999998</v>
      </c>
      <c r="E8200" t="s">
        <v>7080</v>
      </c>
      <c r="F8200" s="2" t="s">
        <v>7099</v>
      </c>
      <c r="G8200" s="4">
        <v>2</v>
      </c>
      <c r="H8200" t="s">
        <v>7408</v>
      </c>
    </row>
    <row r="8201" spans="1:8" x14ac:dyDescent="0.35">
      <c r="A8201" t="s">
        <v>6256</v>
      </c>
      <c r="B8201" t="s">
        <v>7076</v>
      </c>
      <c r="C8201">
        <v>6</v>
      </c>
      <c r="D8201">
        <v>-301.37200000000001</v>
      </c>
      <c r="E8201" t="s">
        <v>7077</v>
      </c>
      <c r="F8201" t="s">
        <v>7083</v>
      </c>
      <c r="G8201" s="4">
        <v>2</v>
      </c>
      <c r="H8201" t="s">
        <v>7409</v>
      </c>
    </row>
    <row r="8202" spans="1:8" x14ac:dyDescent="0.35">
      <c r="A8202" t="s">
        <v>6256</v>
      </c>
      <c r="B8202" t="s">
        <v>7076</v>
      </c>
      <c r="C8202">
        <v>6</v>
      </c>
      <c r="D8202">
        <v>-297.959</v>
      </c>
      <c r="E8202" t="s">
        <v>7077</v>
      </c>
      <c r="F8202" t="s">
        <v>7084</v>
      </c>
      <c r="G8202" s="4">
        <v>4</v>
      </c>
      <c r="H8202">
        <v>1113213211</v>
      </c>
    </row>
    <row r="8203" spans="1:8" x14ac:dyDescent="0.35">
      <c r="A8203" t="s">
        <v>6256</v>
      </c>
      <c r="B8203" t="s">
        <v>7076</v>
      </c>
      <c r="C8203">
        <v>6</v>
      </c>
      <c r="D8203">
        <v>-297.101</v>
      </c>
      <c r="E8203" t="s">
        <v>7087</v>
      </c>
      <c r="F8203" t="s">
        <v>7093</v>
      </c>
      <c r="G8203" s="4">
        <v>2</v>
      </c>
      <c r="H8203" t="s">
        <v>1698</v>
      </c>
    </row>
    <row r="8204" spans="1:8" x14ac:dyDescent="0.35">
      <c r="A8204" t="s">
        <v>6256</v>
      </c>
      <c r="B8204" t="s">
        <v>7076</v>
      </c>
      <c r="C8204">
        <v>6</v>
      </c>
      <c r="D8204">
        <v>-294.61599999999999</v>
      </c>
      <c r="E8204" t="s">
        <v>7077</v>
      </c>
      <c r="F8204" t="s">
        <v>7090</v>
      </c>
      <c r="G8204" s="4">
        <v>1</v>
      </c>
      <c r="H8204" t="s">
        <v>7410</v>
      </c>
    </row>
    <row r="8205" spans="1:8" x14ac:dyDescent="0.35">
      <c r="A8205" t="s">
        <v>6256</v>
      </c>
      <c r="B8205" t="s">
        <v>7076</v>
      </c>
      <c r="C8205">
        <v>6</v>
      </c>
      <c r="D8205">
        <v>-293.58999999999997</v>
      </c>
      <c r="E8205" t="s">
        <v>7080</v>
      </c>
      <c r="F8205" t="s">
        <v>7101</v>
      </c>
      <c r="G8205" s="4">
        <v>3</v>
      </c>
      <c r="H8205" t="s">
        <v>55</v>
      </c>
    </row>
    <row r="8206" spans="1:8" x14ac:dyDescent="0.35">
      <c r="A8206" t="s">
        <v>6256</v>
      </c>
      <c r="B8206" t="s">
        <v>7076</v>
      </c>
      <c r="C8206">
        <v>6</v>
      </c>
      <c r="D8206">
        <v>-290.48399999999998</v>
      </c>
      <c r="E8206" t="s">
        <v>7087</v>
      </c>
      <c r="F8206" t="s">
        <v>7088</v>
      </c>
      <c r="G8206" s="4">
        <v>1</v>
      </c>
      <c r="H8206" t="s">
        <v>7411</v>
      </c>
    </row>
    <row r="8207" spans="1:8" x14ac:dyDescent="0.35">
      <c r="A8207" t="s">
        <v>6256</v>
      </c>
      <c r="B8207" t="s">
        <v>7076</v>
      </c>
      <c r="C8207">
        <v>6</v>
      </c>
      <c r="D8207">
        <v>-289.7</v>
      </c>
      <c r="E8207" t="s">
        <v>7080</v>
      </c>
      <c r="F8207" s="2" t="s">
        <v>7099</v>
      </c>
      <c r="G8207" s="4">
        <v>2</v>
      </c>
      <c r="H8207" t="s">
        <v>7412</v>
      </c>
    </row>
    <row r="8208" spans="1:8" x14ac:dyDescent="0.35">
      <c r="A8208" t="s">
        <v>6256</v>
      </c>
      <c r="B8208" t="s">
        <v>7076</v>
      </c>
      <c r="C8208">
        <v>6</v>
      </c>
      <c r="D8208">
        <v>-287.91699999999997</v>
      </c>
      <c r="E8208" t="s">
        <v>7080</v>
      </c>
      <c r="F8208" t="s">
        <v>7086</v>
      </c>
      <c r="G8208" s="4">
        <v>4</v>
      </c>
      <c r="H8208" t="s">
        <v>7413</v>
      </c>
    </row>
    <row r="8209" spans="1:8" x14ac:dyDescent="0.35">
      <c r="A8209" t="s">
        <v>6256</v>
      </c>
      <c r="B8209" t="s">
        <v>7076</v>
      </c>
      <c r="C8209">
        <v>6</v>
      </c>
      <c r="D8209">
        <v>-286.90300000000002</v>
      </c>
      <c r="E8209" t="s">
        <v>7077</v>
      </c>
      <c r="F8209" t="s">
        <v>7084</v>
      </c>
      <c r="G8209" s="4">
        <v>4</v>
      </c>
      <c r="H8209">
        <v>31131211131221</v>
      </c>
    </row>
    <row r="8210" spans="1:8" x14ac:dyDescent="0.35">
      <c r="A8210" t="s">
        <v>6256</v>
      </c>
      <c r="B8210" t="s">
        <v>7076</v>
      </c>
      <c r="C8210">
        <v>6</v>
      </c>
      <c r="D8210">
        <v>-282.832999999999</v>
      </c>
      <c r="E8210" t="s">
        <v>7077</v>
      </c>
      <c r="F8210" t="s">
        <v>7083</v>
      </c>
      <c r="G8210" s="4">
        <v>2</v>
      </c>
      <c r="H8210" t="s">
        <v>7414</v>
      </c>
    </row>
    <row r="8211" spans="1:8" x14ac:dyDescent="0.35">
      <c r="A8211" t="s">
        <v>6256</v>
      </c>
      <c r="B8211" t="s">
        <v>7076</v>
      </c>
      <c r="C8211">
        <v>6</v>
      </c>
      <c r="D8211">
        <v>-282.733</v>
      </c>
      <c r="E8211" t="s">
        <v>7080</v>
      </c>
      <c r="F8211" s="2" t="s">
        <v>7099</v>
      </c>
      <c r="G8211" s="4">
        <v>2</v>
      </c>
      <c r="H8211" t="s">
        <v>7415</v>
      </c>
    </row>
    <row r="8212" spans="1:8" x14ac:dyDescent="0.35">
      <c r="A8212" t="s">
        <v>6256</v>
      </c>
      <c r="B8212" t="s">
        <v>7076</v>
      </c>
      <c r="C8212">
        <v>6</v>
      </c>
      <c r="D8212">
        <v>-280.19900000000001</v>
      </c>
      <c r="E8212" t="s">
        <v>7080</v>
      </c>
      <c r="F8212" t="s">
        <v>7081</v>
      </c>
      <c r="G8212" s="4">
        <v>1</v>
      </c>
      <c r="H8212" t="s">
        <v>7416</v>
      </c>
    </row>
    <row r="8213" spans="1:8" x14ac:dyDescent="0.35">
      <c r="A8213" t="s">
        <v>6256</v>
      </c>
      <c r="B8213" t="s">
        <v>7076</v>
      </c>
      <c r="C8213">
        <v>6</v>
      </c>
      <c r="D8213">
        <v>-279.411</v>
      </c>
      <c r="E8213" t="s">
        <v>7087</v>
      </c>
      <c r="F8213" t="s">
        <v>7088</v>
      </c>
      <c r="G8213" s="4">
        <v>1</v>
      </c>
      <c r="H8213" t="s">
        <v>7417</v>
      </c>
    </row>
    <row r="8214" spans="1:8" x14ac:dyDescent="0.35">
      <c r="A8214" t="s">
        <v>6256</v>
      </c>
      <c r="B8214" t="s">
        <v>7076</v>
      </c>
      <c r="C8214">
        <v>6</v>
      </c>
      <c r="D8214">
        <v>-278.56200000000001</v>
      </c>
      <c r="E8214" t="s">
        <v>7080</v>
      </c>
      <c r="F8214" t="s">
        <v>7101</v>
      </c>
      <c r="G8214" s="4">
        <v>3</v>
      </c>
      <c r="H8214" t="s">
        <v>856</v>
      </c>
    </row>
    <row r="8215" spans="1:8" x14ac:dyDescent="0.35">
      <c r="A8215" t="s">
        <v>6256</v>
      </c>
      <c r="B8215" t="s">
        <v>7076</v>
      </c>
      <c r="C8215">
        <v>6</v>
      </c>
      <c r="D8215">
        <v>-277.76299999999998</v>
      </c>
      <c r="E8215" t="s">
        <v>7077</v>
      </c>
      <c r="F8215" t="s">
        <v>7090</v>
      </c>
      <c r="G8215" s="4">
        <v>1</v>
      </c>
      <c r="H8215" t="s">
        <v>7418</v>
      </c>
    </row>
    <row r="8216" spans="1:8" x14ac:dyDescent="0.35">
      <c r="A8216" t="s">
        <v>6256</v>
      </c>
      <c r="B8216" t="s">
        <v>7076</v>
      </c>
      <c r="C8216">
        <v>6</v>
      </c>
      <c r="D8216">
        <v>-270.858</v>
      </c>
      <c r="E8216" t="s">
        <v>7077</v>
      </c>
      <c r="F8216" t="s">
        <v>7084</v>
      </c>
      <c r="G8216" s="4">
        <v>4</v>
      </c>
      <c r="H8216">
        <v>1.32113112131131E+19</v>
      </c>
    </row>
    <row r="8217" spans="1:8" x14ac:dyDescent="0.35">
      <c r="A8217" t="s">
        <v>6256</v>
      </c>
      <c r="B8217" t="s">
        <v>7076</v>
      </c>
      <c r="C8217">
        <v>6</v>
      </c>
      <c r="D8217">
        <v>-269.22899999999998</v>
      </c>
      <c r="E8217" t="s">
        <v>7080</v>
      </c>
      <c r="F8217" t="s">
        <v>7086</v>
      </c>
      <c r="G8217" s="4">
        <v>4</v>
      </c>
      <c r="H8217" t="s">
        <v>7419</v>
      </c>
    </row>
    <row r="8218" spans="1:8" x14ac:dyDescent="0.35">
      <c r="A8218" t="s">
        <v>6256</v>
      </c>
      <c r="B8218" t="s">
        <v>7076</v>
      </c>
      <c r="C8218">
        <v>6</v>
      </c>
      <c r="D8218">
        <v>-266.863</v>
      </c>
      <c r="E8218" t="s">
        <v>7077</v>
      </c>
      <c r="F8218" t="s">
        <v>7083</v>
      </c>
      <c r="G8218" s="4">
        <v>2</v>
      </c>
      <c r="H8218" t="s">
        <v>140</v>
      </c>
    </row>
    <row r="8219" spans="1:8" x14ac:dyDescent="0.35">
      <c r="A8219" t="s">
        <v>6256</v>
      </c>
      <c r="B8219" t="s">
        <v>7076</v>
      </c>
      <c r="C8219">
        <v>6</v>
      </c>
      <c r="D8219">
        <v>-265.209</v>
      </c>
      <c r="E8219" t="s">
        <v>7087</v>
      </c>
      <c r="F8219" t="s">
        <v>7093</v>
      </c>
      <c r="G8219" s="4">
        <v>2</v>
      </c>
      <c r="H8219" t="s">
        <v>7420</v>
      </c>
    </row>
    <row r="8220" spans="1:8" x14ac:dyDescent="0.35">
      <c r="A8220" t="s">
        <v>6256</v>
      </c>
      <c r="B8220" t="s">
        <v>7076</v>
      </c>
      <c r="C8220">
        <v>6</v>
      </c>
      <c r="D8220">
        <v>-261.726</v>
      </c>
      <c r="E8220" t="s">
        <v>7080</v>
      </c>
      <c r="F8220" s="2" t="s">
        <v>7099</v>
      </c>
      <c r="G8220" s="4">
        <v>2</v>
      </c>
      <c r="H8220" t="s">
        <v>7421</v>
      </c>
    </row>
    <row r="8221" spans="1:8" x14ac:dyDescent="0.35">
      <c r="A8221" t="s">
        <v>6256</v>
      </c>
      <c r="B8221" t="s">
        <v>7076</v>
      </c>
      <c r="C8221">
        <v>6</v>
      </c>
      <c r="D8221">
        <v>-256.92399999999998</v>
      </c>
      <c r="E8221" t="s">
        <v>7087</v>
      </c>
      <c r="F8221" t="s">
        <v>7097</v>
      </c>
      <c r="G8221" s="4">
        <v>4</v>
      </c>
      <c r="H8221" t="s">
        <v>7422</v>
      </c>
    </row>
    <row r="8222" spans="1:8" x14ac:dyDescent="0.35">
      <c r="A8222" t="s">
        <v>6256</v>
      </c>
      <c r="B8222" t="s">
        <v>7076</v>
      </c>
      <c r="C8222">
        <v>6</v>
      </c>
      <c r="D8222">
        <v>-256.71600000000001</v>
      </c>
      <c r="E8222" t="s">
        <v>7077</v>
      </c>
      <c r="F8222" t="s">
        <v>7084</v>
      </c>
      <c r="G8222" s="4">
        <v>4</v>
      </c>
      <c r="H8222" t="s">
        <v>7423</v>
      </c>
    </row>
    <row r="8223" spans="1:8" x14ac:dyDescent="0.35">
      <c r="A8223" t="s">
        <v>6256</v>
      </c>
      <c r="B8223" t="s">
        <v>7076</v>
      </c>
      <c r="C8223">
        <v>6</v>
      </c>
      <c r="D8223">
        <v>-249.62899999999999</v>
      </c>
      <c r="E8223" t="s">
        <v>7080</v>
      </c>
      <c r="F8223" s="2" t="s">
        <v>7099</v>
      </c>
      <c r="G8223" s="4">
        <v>2</v>
      </c>
      <c r="H8223" t="s">
        <v>7424</v>
      </c>
    </row>
    <row r="8224" spans="1:8" x14ac:dyDescent="0.35">
      <c r="A8224" t="s">
        <v>6256</v>
      </c>
      <c r="B8224" t="s">
        <v>7076</v>
      </c>
      <c r="C8224">
        <v>6</v>
      </c>
      <c r="D8224">
        <v>-243.46799999999999</v>
      </c>
      <c r="E8224" t="s">
        <v>7077</v>
      </c>
      <c r="F8224" t="s">
        <v>7083</v>
      </c>
      <c r="G8224" s="4">
        <v>2</v>
      </c>
      <c r="H8224" t="s">
        <v>7425</v>
      </c>
    </row>
    <row r="8225" spans="1:8" x14ac:dyDescent="0.35">
      <c r="A8225" t="s">
        <v>6256</v>
      </c>
      <c r="B8225" t="s">
        <v>7076</v>
      </c>
      <c r="C8225">
        <v>6</v>
      </c>
      <c r="D8225">
        <v>-241.50299999999999</v>
      </c>
      <c r="E8225" t="s">
        <v>7077</v>
      </c>
      <c r="F8225" t="s">
        <v>7084</v>
      </c>
      <c r="G8225" s="4">
        <v>4</v>
      </c>
      <c r="H8225" t="s">
        <v>7426</v>
      </c>
    </row>
    <row r="8226" spans="1:8" x14ac:dyDescent="0.35">
      <c r="A8226" t="s">
        <v>6256</v>
      </c>
      <c r="B8226" t="s">
        <v>7076</v>
      </c>
      <c r="C8226">
        <v>6</v>
      </c>
      <c r="D8226">
        <v>-239.27799999999999</v>
      </c>
      <c r="E8226" t="s">
        <v>7077</v>
      </c>
      <c r="F8226" t="s">
        <v>7084</v>
      </c>
      <c r="G8226" s="4">
        <v>4</v>
      </c>
      <c r="H8226">
        <v>1</v>
      </c>
    </row>
    <row r="8227" spans="1:8" x14ac:dyDescent="0.35">
      <c r="A8227" t="s">
        <v>6256</v>
      </c>
      <c r="B8227" t="s">
        <v>7076</v>
      </c>
      <c r="C8227">
        <v>6</v>
      </c>
      <c r="D8227">
        <v>-238.15099999999899</v>
      </c>
      <c r="E8227" t="s">
        <v>7077</v>
      </c>
      <c r="F8227" t="s">
        <v>7084</v>
      </c>
      <c r="G8227" s="4">
        <v>4</v>
      </c>
      <c r="H8227">
        <v>11</v>
      </c>
    </row>
    <row r="8228" spans="1:8" x14ac:dyDescent="0.35">
      <c r="A8228" t="s">
        <v>6256</v>
      </c>
      <c r="B8228" t="s">
        <v>7076</v>
      </c>
      <c r="C8228">
        <v>6</v>
      </c>
      <c r="D8228">
        <v>-237.339</v>
      </c>
      <c r="E8228" t="s">
        <v>7080</v>
      </c>
      <c r="F8228" s="2" t="s">
        <v>7099</v>
      </c>
      <c r="G8228" s="4">
        <v>2</v>
      </c>
      <c r="H8228" t="s">
        <v>7427</v>
      </c>
    </row>
    <row r="8229" spans="1:8" x14ac:dyDescent="0.35">
      <c r="A8229" t="s">
        <v>6256</v>
      </c>
      <c r="B8229" t="s">
        <v>7076</v>
      </c>
      <c r="C8229">
        <v>6</v>
      </c>
      <c r="D8229">
        <v>-237.22299999999899</v>
      </c>
      <c r="E8229" t="s">
        <v>7080</v>
      </c>
      <c r="F8229" t="s">
        <v>7081</v>
      </c>
      <c r="G8229" s="4">
        <v>1</v>
      </c>
      <c r="H8229" t="s">
        <v>1824</v>
      </c>
    </row>
    <row r="8230" spans="1:8" x14ac:dyDescent="0.35">
      <c r="A8230" t="s">
        <v>6256</v>
      </c>
      <c r="B8230" t="s">
        <v>7076</v>
      </c>
      <c r="C8230">
        <v>6</v>
      </c>
      <c r="D8230">
        <v>-236.92699999999999</v>
      </c>
      <c r="E8230" t="s">
        <v>7077</v>
      </c>
      <c r="F8230" t="s">
        <v>7084</v>
      </c>
      <c r="G8230" s="4">
        <v>4</v>
      </c>
      <c r="H8230">
        <v>21</v>
      </c>
    </row>
    <row r="8231" spans="1:8" x14ac:dyDescent="0.35">
      <c r="A8231" t="s">
        <v>6256</v>
      </c>
      <c r="B8231" t="s">
        <v>7076</v>
      </c>
      <c r="C8231">
        <v>6</v>
      </c>
      <c r="D8231">
        <v>-234.82400000000001</v>
      </c>
      <c r="E8231" t="s">
        <v>7077</v>
      </c>
      <c r="F8231" t="s">
        <v>7084</v>
      </c>
      <c r="G8231" s="4">
        <v>4</v>
      </c>
      <c r="H8231">
        <v>1211</v>
      </c>
    </row>
    <row r="8232" spans="1:8" x14ac:dyDescent="0.35">
      <c r="A8232" t="s">
        <v>6256</v>
      </c>
      <c r="B8232" t="s">
        <v>7076</v>
      </c>
      <c r="C8232">
        <v>6</v>
      </c>
      <c r="D8232">
        <v>-233.66200000000001</v>
      </c>
      <c r="E8232" t="s">
        <v>7080</v>
      </c>
      <c r="F8232" t="s">
        <v>7101</v>
      </c>
      <c r="G8232" s="4">
        <v>3</v>
      </c>
      <c r="H8232" t="s">
        <v>7428</v>
      </c>
    </row>
    <row r="8233" spans="1:8" x14ac:dyDescent="0.35">
      <c r="A8233" t="s">
        <v>6256</v>
      </c>
      <c r="B8233" t="s">
        <v>7076</v>
      </c>
      <c r="C8233">
        <v>6</v>
      </c>
      <c r="D8233">
        <v>-233.58799999999999</v>
      </c>
      <c r="E8233" t="s">
        <v>7077</v>
      </c>
      <c r="F8233" t="s">
        <v>7078</v>
      </c>
      <c r="G8233" s="4">
        <v>3</v>
      </c>
      <c r="H8233" t="s">
        <v>7429</v>
      </c>
    </row>
    <row r="8234" spans="1:8" x14ac:dyDescent="0.35">
      <c r="A8234" t="s">
        <v>6256</v>
      </c>
      <c r="B8234" t="s">
        <v>7076</v>
      </c>
      <c r="C8234">
        <v>6</v>
      </c>
      <c r="D8234">
        <v>-229.67699999999999</v>
      </c>
      <c r="E8234" t="s">
        <v>7080</v>
      </c>
      <c r="F8234" t="s">
        <v>7081</v>
      </c>
      <c r="G8234" s="4">
        <v>1</v>
      </c>
      <c r="H8234" t="s">
        <v>267</v>
      </c>
    </row>
    <row r="8235" spans="1:8" x14ac:dyDescent="0.35">
      <c r="A8235" t="s">
        <v>6256</v>
      </c>
      <c r="B8235" t="s">
        <v>7076</v>
      </c>
      <c r="C8235">
        <v>6</v>
      </c>
      <c r="D8235">
        <v>-228.82499999999999</v>
      </c>
      <c r="E8235" t="s">
        <v>7077</v>
      </c>
      <c r="F8235" t="s">
        <v>7084</v>
      </c>
      <c r="G8235" s="4">
        <v>4</v>
      </c>
      <c r="H8235">
        <v>111221</v>
      </c>
    </row>
    <row r="8236" spans="1:8" x14ac:dyDescent="0.35">
      <c r="A8236" t="s">
        <v>6256</v>
      </c>
      <c r="B8236" t="s">
        <v>7076</v>
      </c>
      <c r="C8236">
        <v>6</v>
      </c>
      <c r="D8236">
        <v>-227.178</v>
      </c>
      <c r="E8236" t="s">
        <v>7080</v>
      </c>
      <c r="F8236" s="2" t="s">
        <v>7099</v>
      </c>
      <c r="G8236" s="4">
        <v>2</v>
      </c>
      <c r="H8236" t="s">
        <v>7430</v>
      </c>
    </row>
    <row r="8237" spans="1:8" x14ac:dyDescent="0.35">
      <c r="A8237" t="s">
        <v>6256</v>
      </c>
      <c r="B8237" t="s">
        <v>7076</v>
      </c>
      <c r="C8237">
        <v>6</v>
      </c>
      <c r="D8237">
        <v>-224.358</v>
      </c>
      <c r="E8237" t="s">
        <v>7077</v>
      </c>
      <c r="F8237" t="s">
        <v>7083</v>
      </c>
      <c r="G8237" s="4">
        <v>2</v>
      </c>
      <c r="H8237" t="s">
        <v>7431</v>
      </c>
    </row>
    <row r="8238" spans="1:8" x14ac:dyDescent="0.35">
      <c r="A8238" t="s">
        <v>6256</v>
      </c>
      <c r="B8238" t="s">
        <v>7076</v>
      </c>
      <c r="C8238">
        <v>6</v>
      </c>
      <c r="D8238">
        <v>-221.77500000000001</v>
      </c>
      <c r="E8238" t="s">
        <v>7077</v>
      </c>
      <c r="F8238" t="s">
        <v>7090</v>
      </c>
      <c r="G8238" s="4">
        <v>1</v>
      </c>
      <c r="H8238" t="s">
        <v>7432</v>
      </c>
    </row>
    <row r="8239" spans="1:8" x14ac:dyDescent="0.35">
      <c r="A8239" t="s">
        <v>6256</v>
      </c>
      <c r="B8239" t="s">
        <v>7076</v>
      </c>
      <c r="C8239">
        <v>6</v>
      </c>
      <c r="D8239">
        <v>-221.31899999999999</v>
      </c>
      <c r="E8239" t="s">
        <v>7077</v>
      </c>
      <c r="F8239" t="s">
        <v>7084</v>
      </c>
      <c r="G8239" s="4">
        <v>4</v>
      </c>
      <c r="H8239" t="s">
        <v>7433</v>
      </c>
    </row>
    <row r="8240" spans="1:8" x14ac:dyDescent="0.35">
      <c r="A8240" t="s">
        <v>6256</v>
      </c>
      <c r="B8240" t="s">
        <v>7076</v>
      </c>
      <c r="C8240">
        <v>6</v>
      </c>
      <c r="D8240">
        <v>-216.75899999999999</v>
      </c>
      <c r="E8240" t="s">
        <v>7077</v>
      </c>
      <c r="F8240" t="s">
        <v>7084</v>
      </c>
      <c r="G8240" s="4">
        <v>4</v>
      </c>
      <c r="H8240" t="s">
        <v>7434</v>
      </c>
    </row>
    <row r="8241" spans="1:8" x14ac:dyDescent="0.35">
      <c r="A8241" t="s">
        <v>6256</v>
      </c>
      <c r="B8241" t="s">
        <v>7076</v>
      </c>
      <c r="C8241">
        <v>6</v>
      </c>
      <c r="D8241">
        <v>-216.12</v>
      </c>
      <c r="E8241" t="s">
        <v>7077</v>
      </c>
      <c r="F8241" t="s">
        <v>7083</v>
      </c>
      <c r="G8241" s="4">
        <v>2</v>
      </c>
      <c r="H8241" t="s">
        <v>7435</v>
      </c>
    </row>
    <row r="8242" spans="1:8" x14ac:dyDescent="0.35">
      <c r="A8242" t="s">
        <v>6256</v>
      </c>
      <c r="B8242" t="s">
        <v>7076</v>
      </c>
      <c r="C8242">
        <v>6</v>
      </c>
      <c r="D8242">
        <v>-210.999</v>
      </c>
      <c r="E8242" t="s">
        <v>7080</v>
      </c>
      <c r="F8242" t="s">
        <v>7081</v>
      </c>
      <c r="G8242" s="4">
        <v>1</v>
      </c>
      <c r="H8242" t="s">
        <v>7436</v>
      </c>
    </row>
    <row r="8243" spans="1:8" x14ac:dyDescent="0.35">
      <c r="A8243" t="s">
        <v>6256</v>
      </c>
      <c r="B8243" t="s">
        <v>7076</v>
      </c>
      <c r="C8243">
        <v>6</v>
      </c>
      <c r="D8243">
        <v>-210.89599999999999</v>
      </c>
      <c r="E8243" t="s">
        <v>7080</v>
      </c>
      <c r="F8243" s="2" t="s">
        <v>7099</v>
      </c>
      <c r="G8243" s="4">
        <v>2</v>
      </c>
      <c r="H8243" t="s">
        <v>7437</v>
      </c>
    </row>
    <row r="8244" spans="1:8" x14ac:dyDescent="0.35">
      <c r="A8244" t="s">
        <v>6256</v>
      </c>
      <c r="B8244" t="s">
        <v>7076</v>
      </c>
      <c r="C8244">
        <v>6</v>
      </c>
      <c r="D8244">
        <v>-210.887</v>
      </c>
      <c r="E8244" t="s">
        <v>7077</v>
      </c>
      <c r="F8244" t="s">
        <v>7078</v>
      </c>
      <c r="G8244" s="4">
        <v>3</v>
      </c>
      <c r="H8244" t="s">
        <v>7438</v>
      </c>
    </row>
    <row r="8245" spans="1:8" x14ac:dyDescent="0.35">
      <c r="A8245" t="s">
        <v>6256</v>
      </c>
      <c r="B8245" t="s">
        <v>7076</v>
      </c>
      <c r="C8245">
        <v>6</v>
      </c>
      <c r="D8245">
        <v>-209.18299999999999</v>
      </c>
      <c r="E8245" t="s">
        <v>7077</v>
      </c>
      <c r="F8245" t="s">
        <v>7084</v>
      </c>
      <c r="G8245" s="4">
        <v>4</v>
      </c>
      <c r="H8245" t="s">
        <v>7439</v>
      </c>
    </row>
    <row r="8246" spans="1:8" x14ac:dyDescent="0.35">
      <c r="A8246" t="s">
        <v>6256</v>
      </c>
      <c r="B8246" t="s">
        <v>7076</v>
      </c>
      <c r="C8246">
        <v>6</v>
      </c>
      <c r="D8246">
        <v>-203.04900000000001</v>
      </c>
      <c r="E8246" t="s">
        <v>7077</v>
      </c>
      <c r="F8246" t="s">
        <v>7084</v>
      </c>
      <c r="G8246" s="4">
        <v>4</v>
      </c>
      <c r="H8246" t="s">
        <v>7440</v>
      </c>
    </row>
    <row r="8247" spans="1:8" x14ac:dyDescent="0.35">
      <c r="A8247" t="s">
        <v>6256</v>
      </c>
      <c r="B8247" t="s">
        <v>7076</v>
      </c>
      <c r="C8247">
        <v>6</v>
      </c>
      <c r="D8247">
        <v>-200.607</v>
      </c>
      <c r="E8247" t="s">
        <v>7080</v>
      </c>
      <c r="F8247" s="2" t="s">
        <v>7099</v>
      </c>
      <c r="G8247" s="4">
        <v>2</v>
      </c>
      <c r="H8247" t="s">
        <v>7441</v>
      </c>
    </row>
    <row r="8248" spans="1:8" x14ac:dyDescent="0.35">
      <c r="A8248" t="s">
        <v>6256</v>
      </c>
      <c r="B8248" t="s">
        <v>7076</v>
      </c>
      <c r="C8248">
        <v>6</v>
      </c>
      <c r="D8248">
        <v>-200.21199999999999</v>
      </c>
      <c r="E8248" t="s">
        <v>7080</v>
      </c>
      <c r="F8248" t="s">
        <v>7101</v>
      </c>
      <c r="G8248" s="4">
        <v>3</v>
      </c>
      <c r="H8248" t="s">
        <v>55</v>
      </c>
    </row>
    <row r="8249" spans="1:8" x14ac:dyDescent="0.35">
      <c r="A8249" t="s">
        <v>6256</v>
      </c>
      <c r="B8249" t="s">
        <v>7076</v>
      </c>
      <c r="C8249">
        <v>6</v>
      </c>
      <c r="D8249">
        <v>-200.09700000000001</v>
      </c>
      <c r="E8249" t="s">
        <v>7077</v>
      </c>
      <c r="F8249" t="s">
        <v>7078</v>
      </c>
      <c r="G8249" s="4">
        <v>3</v>
      </c>
      <c r="H8249" t="s">
        <v>7442</v>
      </c>
    </row>
    <row r="8250" spans="1:8" x14ac:dyDescent="0.35">
      <c r="A8250" t="s">
        <v>6256</v>
      </c>
      <c r="B8250" t="s">
        <v>7076</v>
      </c>
      <c r="C8250">
        <v>6</v>
      </c>
      <c r="D8250">
        <v>-197.90799999999999</v>
      </c>
      <c r="E8250" t="s">
        <v>7080</v>
      </c>
      <c r="F8250" t="s">
        <v>7081</v>
      </c>
      <c r="G8250" s="4">
        <v>1</v>
      </c>
      <c r="H8250" t="s">
        <v>7443</v>
      </c>
    </row>
    <row r="8251" spans="1:8" x14ac:dyDescent="0.35">
      <c r="A8251" t="s">
        <v>6256</v>
      </c>
      <c r="B8251" t="s">
        <v>7076</v>
      </c>
      <c r="C8251">
        <v>6</v>
      </c>
      <c r="D8251">
        <v>-195.584</v>
      </c>
      <c r="E8251" t="s">
        <v>7077</v>
      </c>
      <c r="F8251" t="s">
        <v>7090</v>
      </c>
      <c r="G8251" s="4">
        <v>1</v>
      </c>
      <c r="H8251" t="s">
        <v>7444</v>
      </c>
    </row>
    <row r="8252" spans="1:8" x14ac:dyDescent="0.35">
      <c r="A8252" t="s">
        <v>6256</v>
      </c>
      <c r="B8252" t="s">
        <v>7076</v>
      </c>
      <c r="C8252">
        <v>6</v>
      </c>
      <c r="D8252">
        <v>-195.17</v>
      </c>
      <c r="E8252" t="s">
        <v>7080</v>
      </c>
      <c r="F8252" s="2" t="s">
        <v>7099</v>
      </c>
      <c r="G8252" s="4">
        <v>2</v>
      </c>
      <c r="H8252" t="s">
        <v>501</v>
      </c>
    </row>
    <row r="8253" spans="1:8" x14ac:dyDescent="0.35">
      <c r="A8253" t="s">
        <v>6256</v>
      </c>
      <c r="B8253" t="s">
        <v>7076</v>
      </c>
      <c r="C8253">
        <v>6</v>
      </c>
      <c r="D8253">
        <v>-192.91900000000001</v>
      </c>
      <c r="E8253" t="s">
        <v>7077</v>
      </c>
      <c r="F8253" t="s">
        <v>7084</v>
      </c>
      <c r="G8253" s="4">
        <v>4</v>
      </c>
      <c r="H8253" t="s">
        <v>7445</v>
      </c>
    </row>
    <row r="8254" spans="1:8" x14ac:dyDescent="0.35">
      <c r="A8254" t="s">
        <v>6256</v>
      </c>
      <c r="B8254" t="s">
        <v>7076</v>
      </c>
      <c r="C8254">
        <v>6</v>
      </c>
      <c r="D8254">
        <v>-190.762</v>
      </c>
      <c r="E8254" t="s">
        <v>7077</v>
      </c>
      <c r="F8254" t="s">
        <v>7078</v>
      </c>
      <c r="G8254" s="4">
        <v>3</v>
      </c>
      <c r="H8254" t="s">
        <v>7446</v>
      </c>
    </row>
    <row r="8255" spans="1:8" x14ac:dyDescent="0.35">
      <c r="A8255" t="s">
        <v>6256</v>
      </c>
      <c r="B8255" t="s">
        <v>7076</v>
      </c>
      <c r="C8255">
        <v>6</v>
      </c>
      <c r="D8255">
        <v>-183.40599999999901</v>
      </c>
      <c r="E8255" t="s">
        <v>7077</v>
      </c>
      <c r="F8255" t="s">
        <v>7084</v>
      </c>
      <c r="G8255" s="4">
        <v>4</v>
      </c>
      <c r="H8255" t="s">
        <v>7447</v>
      </c>
    </row>
    <row r="8256" spans="1:8" x14ac:dyDescent="0.35">
      <c r="A8256" t="s">
        <v>6256</v>
      </c>
      <c r="B8256" t="s">
        <v>7076</v>
      </c>
      <c r="C8256">
        <v>6</v>
      </c>
      <c r="D8256">
        <v>-182.25899999999999</v>
      </c>
      <c r="E8256" t="s">
        <v>7087</v>
      </c>
      <c r="F8256" t="s">
        <v>7088</v>
      </c>
      <c r="G8256" s="4">
        <v>1</v>
      </c>
      <c r="H8256" t="s">
        <v>7448</v>
      </c>
    </row>
    <row r="8257" spans="1:8" x14ac:dyDescent="0.35">
      <c r="A8257" t="s">
        <v>6256</v>
      </c>
      <c r="B8257" t="s">
        <v>7076</v>
      </c>
      <c r="C8257">
        <v>6</v>
      </c>
      <c r="D8257">
        <v>-180.76300000000001</v>
      </c>
      <c r="E8257" t="s">
        <v>7080</v>
      </c>
      <c r="F8257" s="2" t="s">
        <v>7099</v>
      </c>
      <c r="G8257" s="4">
        <v>2</v>
      </c>
      <c r="H8257" t="s">
        <v>1282</v>
      </c>
    </row>
    <row r="8258" spans="1:8" x14ac:dyDescent="0.35">
      <c r="A8258" t="s">
        <v>6256</v>
      </c>
      <c r="B8258" t="s">
        <v>7076</v>
      </c>
      <c r="C8258">
        <v>6</v>
      </c>
      <c r="D8258">
        <v>-175.04300000000001</v>
      </c>
      <c r="E8258" t="s">
        <v>7077</v>
      </c>
      <c r="F8258" t="s">
        <v>7090</v>
      </c>
      <c r="G8258" s="4">
        <v>1</v>
      </c>
      <c r="H8258" t="s">
        <v>265</v>
      </c>
    </row>
    <row r="8259" spans="1:8" x14ac:dyDescent="0.35">
      <c r="A8259" t="s">
        <v>6256</v>
      </c>
      <c r="B8259" t="s">
        <v>7076</v>
      </c>
      <c r="C8259">
        <v>6</v>
      </c>
      <c r="D8259">
        <v>-173.57499999999999</v>
      </c>
      <c r="E8259" t="s">
        <v>7080</v>
      </c>
      <c r="F8259" s="2" t="s">
        <v>7099</v>
      </c>
      <c r="G8259" s="4">
        <v>2</v>
      </c>
      <c r="H8259" t="s">
        <v>7449</v>
      </c>
    </row>
    <row r="8260" spans="1:8" x14ac:dyDescent="0.35">
      <c r="A8260" t="s">
        <v>6256</v>
      </c>
      <c r="B8260" t="s">
        <v>7076</v>
      </c>
      <c r="C8260">
        <v>6</v>
      </c>
      <c r="D8260">
        <v>-169.589</v>
      </c>
      <c r="E8260" t="s">
        <v>7080</v>
      </c>
      <c r="F8260" t="s">
        <v>7081</v>
      </c>
      <c r="G8260" s="4">
        <v>1</v>
      </c>
      <c r="H8260" t="s">
        <v>7450</v>
      </c>
    </row>
    <row r="8261" spans="1:8" x14ac:dyDescent="0.35">
      <c r="A8261" t="s">
        <v>6256</v>
      </c>
      <c r="B8261" t="s">
        <v>7076</v>
      </c>
      <c r="C8261">
        <v>6</v>
      </c>
      <c r="D8261">
        <v>-167.69499999999999</v>
      </c>
      <c r="E8261" t="s">
        <v>7077</v>
      </c>
      <c r="F8261" t="s">
        <v>7078</v>
      </c>
      <c r="G8261" s="4">
        <v>3</v>
      </c>
      <c r="H8261" t="s">
        <v>7451</v>
      </c>
    </row>
    <row r="8262" spans="1:8" x14ac:dyDescent="0.35">
      <c r="A8262" t="s">
        <v>6256</v>
      </c>
      <c r="B8262" t="s">
        <v>7076</v>
      </c>
      <c r="C8262">
        <v>6</v>
      </c>
      <c r="D8262">
        <v>-164.285</v>
      </c>
      <c r="E8262" t="s">
        <v>7077</v>
      </c>
      <c r="F8262" t="s">
        <v>7090</v>
      </c>
      <c r="G8262" s="4">
        <v>1</v>
      </c>
      <c r="H8262" t="s">
        <v>7452</v>
      </c>
    </row>
    <row r="8263" spans="1:8" x14ac:dyDescent="0.35">
      <c r="A8263" t="s">
        <v>6256</v>
      </c>
      <c r="B8263" t="s">
        <v>7076</v>
      </c>
      <c r="C8263">
        <v>6</v>
      </c>
      <c r="D8263">
        <v>-158.83699999999999</v>
      </c>
      <c r="E8263" t="s">
        <v>7080</v>
      </c>
      <c r="F8263" t="s">
        <v>7081</v>
      </c>
      <c r="G8263" s="4">
        <v>1</v>
      </c>
      <c r="H8263" t="s">
        <v>7453</v>
      </c>
    </row>
    <row r="8264" spans="1:8" x14ac:dyDescent="0.35">
      <c r="A8264" t="s">
        <v>6256</v>
      </c>
      <c r="B8264" t="s">
        <v>7076</v>
      </c>
      <c r="C8264">
        <v>6</v>
      </c>
      <c r="D8264">
        <v>-153.94299999999899</v>
      </c>
      <c r="E8264" t="s">
        <v>7077</v>
      </c>
      <c r="F8264" t="s">
        <v>7084</v>
      </c>
      <c r="G8264" s="4">
        <v>4</v>
      </c>
      <c r="H8264" t="s">
        <v>7454</v>
      </c>
    </row>
    <row r="8265" spans="1:8" x14ac:dyDescent="0.35">
      <c r="A8265" t="s">
        <v>6256</v>
      </c>
      <c r="B8265" t="s">
        <v>7076</v>
      </c>
      <c r="C8265">
        <v>6</v>
      </c>
      <c r="D8265">
        <v>-153.86699999999999</v>
      </c>
      <c r="E8265" t="s">
        <v>7080</v>
      </c>
      <c r="F8265" s="2" t="s">
        <v>7099</v>
      </c>
      <c r="G8265" s="4">
        <v>2</v>
      </c>
      <c r="H8265" t="s">
        <v>7455</v>
      </c>
    </row>
    <row r="8266" spans="1:8" x14ac:dyDescent="0.35">
      <c r="A8266" t="s">
        <v>6256</v>
      </c>
      <c r="B8266" t="s">
        <v>7076</v>
      </c>
      <c r="C8266">
        <v>6</v>
      </c>
      <c r="D8266">
        <v>-149.22799999999901</v>
      </c>
      <c r="E8266" t="s">
        <v>7080</v>
      </c>
      <c r="F8266" t="s">
        <v>7081</v>
      </c>
      <c r="G8266" s="4">
        <v>1</v>
      </c>
      <c r="H8266" t="s">
        <v>55</v>
      </c>
    </row>
    <row r="8267" spans="1:8" x14ac:dyDescent="0.35">
      <c r="A8267" t="s">
        <v>6256</v>
      </c>
      <c r="B8267" t="s">
        <v>7076</v>
      </c>
      <c r="C8267">
        <v>6</v>
      </c>
      <c r="D8267">
        <v>-145.61600000000001</v>
      </c>
      <c r="E8267" t="s">
        <v>7080</v>
      </c>
      <c r="F8267" t="s">
        <v>7101</v>
      </c>
      <c r="G8267" s="4">
        <v>3</v>
      </c>
      <c r="H8267" t="s">
        <v>55</v>
      </c>
    </row>
    <row r="8268" spans="1:8" x14ac:dyDescent="0.35">
      <c r="A8268" t="s">
        <v>6256</v>
      </c>
      <c r="B8268" t="s">
        <v>7076</v>
      </c>
      <c r="C8268">
        <v>6</v>
      </c>
      <c r="D8268">
        <v>-144.679</v>
      </c>
      <c r="E8268" t="s">
        <v>7077</v>
      </c>
      <c r="F8268" t="s">
        <v>7090</v>
      </c>
      <c r="G8268" s="4">
        <v>1</v>
      </c>
      <c r="H8268" t="s">
        <v>7456</v>
      </c>
    </row>
    <row r="8269" spans="1:8" x14ac:dyDescent="0.35">
      <c r="A8269" t="s">
        <v>6256</v>
      </c>
      <c r="B8269" t="s">
        <v>7076</v>
      </c>
      <c r="C8269">
        <v>6</v>
      </c>
      <c r="D8269">
        <v>-141.68799999999999</v>
      </c>
      <c r="E8269" t="s">
        <v>7080</v>
      </c>
      <c r="F8269" s="2" t="s">
        <v>7099</v>
      </c>
      <c r="G8269" s="4">
        <v>2</v>
      </c>
      <c r="H8269" t="s">
        <v>7457</v>
      </c>
    </row>
    <row r="8270" spans="1:8" x14ac:dyDescent="0.35">
      <c r="A8270" t="s">
        <v>6256</v>
      </c>
      <c r="B8270" t="s">
        <v>7076</v>
      </c>
      <c r="C8270">
        <v>6</v>
      </c>
      <c r="D8270">
        <v>-137.21899999999999</v>
      </c>
      <c r="E8270" t="s">
        <v>7077</v>
      </c>
      <c r="F8270" t="s">
        <v>7090</v>
      </c>
      <c r="G8270" s="4">
        <v>1</v>
      </c>
      <c r="H8270" t="s">
        <v>7458</v>
      </c>
    </row>
    <row r="8271" spans="1:8" x14ac:dyDescent="0.35">
      <c r="A8271" t="s">
        <v>6256</v>
      </c>
      <c r="B8271" t="s">
        <v>7076</v>
      </c>
      <c r="C8271">
        <v>6</v>
      </c>
      <c r="D8271">
        <v>-136.76499999999999</v>
      </c>
      <c r="E8271" t="s">
        <v>7077</v>
      </c>
      <c r="F8271" t="s">
        <v>7083</v>
      </c>
      <c r="G8271" s="4">
        <v>2</v>
      </c>
      <c r="H8271" t="s">
        <v>7459</v>
      </c>
    </row>
    <row r="8272" spans="1:8" x14ac:dyDescent="0.35">
      <c r="A8272" t="s">
        <v>6256</v>
      </c>
      <c r="B8272" t="s">
        <v>7076</v>
      </c>
      <c r="C8272">
        <v>6</v>
      </c>
      <c r="D8272">
        <v>-135.32399999999899</v>
      </c>
      <c r="E8272" t="s">
        <v>7080</v>
      </c>
      <c r="F8272" t="s">
        <v>7086</v>
      </c>
      <c r="G8272" s="4">
        <v>4</v>
      </c>
      <c r="H8272" t="s">
        <v>7460</v>
      </c>
    </row>
    <row r="8273" spans="1:8" x14ac:dyDescent="0.35">
      <c r="A8273" t="s">
        <v>6256</v>
      </c>
      <c r="B8273" t="s">
        <v>7076</v>
      </c>
      <c r="C8273">
        <v>6</v>
      </c>
      <c r="D8273">
        <v>-131.68600000000001</v>
      </c>
      <c r="E8273" t="s">
        <v>7087</v>
      </c>
      <c r="F8273" t="s">
        <v>7093</v>
      </c>
      <c r="G8273" s="4">
        <v>2</v>
      </c>
      <c r="H8273">
        <v>5139009</v>
      </c>
    </row>
    <row r="8274" spans="1:8" x14ac:dyDescent="0.35">
      <c r="A8274" t="s">
        <v>6256</v>
      </c>
      <c r="B8274" t="s">
        <v>7076</v>
      </c>
      <c r="C8274">
        <v>6</v>
      </c>
      <c r="D8274">
        <v>-129.88200000000001</v>
      </c>
      <c r="E8274" t="s">
        <v>7080</v>
      </c>
      <c r="F8274" s="2" t="s">
        <v>7099</v>
      </c>
      <c r="G8274" s="4">
        <v>2</v>
      </c>
      <c r="H8274" t="s">
        <v>7461</v>
      </c>
    </row>
    <row r="8275" spans="1:8" x14ac:dyDescent="0.35">
      <c r="A8275" t="s">
        <v>6256</v>
      </c>
      <c r="B8275" t="s">
        <v>7076</v>
      </c>
      <c r="C8275">
        <v>6</v>
      </c>
      <c r="D8275">
        <v>-125.334</v>
      </c>
      <c r="E8275" t="s">
        <v>7077</v>
      </c>
      <c r="F8275" t="s">
        <v>7084</v>
      </c>
      <c r="G8275" s="4">
        <v>4</v>
      </c>
      <c r="H8275" t="s">
        <v>7462</v>
      </c>
    </row>
    <row r="8276" spans="1:8" x14ac:dyDescent="0.35">
      <c r="A8276" t="s">
        <v>6256</v>
      </c>
      <c r="B8276" t="s">
        <v>7076</v>
      </c>
      <c r="C8276">
        <v>6</v>
      </c>
      <c r="D8276">
        <v>-121.413</v>
      </c>
      <c r="E8276" t="s">
        <v>7087</v>
      </c>
      <c r="F8276" t="s">
        <v>7093</v>
      </c>
      <c r="G8276" s="4">
        <v>2</v>
      </c>
      <c r="H8276" t="s">
        <v>7463</v>
      </c>
    </row>
    <row r="8277" spans="1:8" x14ac:dyDescent="0.35">
      <c r="A8277" t="s">
        <v>6256</v>
      </c>
      <c r="B8277" t="s">
        <v>7076</v>
      </c>
      <c r="C8277">
        <v>6</v>
      </c>
      <c r="D8277">
        <v>-112.601</v>
      </c>
      <c r="E8277" t="s">
        <v>7077</v>
      </c>
      <c r="F8277" t="s">
        <v>7090</v>
      </c>
      <c r="G8277" s="4">
        <v>1</v>
      </c>
      <c r="H8277" t="s">
        <v>7464</v>
      </c>
    </row>
    <row r="8278" spans="1:8" x14ac:dyDescent="0.35">
      <c r="A8278" t="s">
        <v>6256</v>
      </c>
      <c r="B8278" t="s">
        <v>7076</v>
      </c>
      <c r="C8278">
        <v>6</v>
      </c>
      <c r="D8278">
        <v>-112.17100000000001</v>
      </c>
      <c r="E8278" t="s">
        <v>7080</v>
      </c>
      <c r="F8278" s="2" t="s">
        <v>7099</v>
      </c>
      <c r="G8278" s="4">
        <v>2</v>
      </c>
      <c r="H8278" t="s">
        <v>7465</v>
      </c>
    </row>
    <row r="8279" spans="1:8" x14ac:dyDescent="0.35">
      <c r="A8279" t="s">
        <v>6256</v>
      </c>
      <c r="B8279" t="s">
        <v>7076</v>
      </c>
      <c r="C8279">
        <v>6</v>
      </c>
      <c r="D8279">
        <v>-111.42299999999901</v>
      </c>
      <c r="E8279" t="s">
        <v>7077</v>
      </c>
      <c r="F8279" t="s">
        <v>7090</v>
      </c>
      <c r="G8279" s="4">
        <v>1</v>
      </c>
      <c r="H8279" t="s">
        <v>7466</v>
      </c>
    </row>
    <row r="8280" spans="1:8" x14ac:dyDescent="0.35">
      <c r="A8280" t="s">
        <v>6256</v>
      </c>
      <c r="B8280" t="s">
        <v>7076</v>
      </c>
      <c r="C8280">
        <v>6</v>
      </c>
      <c r="D8280">
        <v>-108.07599999999999</v>
      </c>
      <c r="E8280" t="s">
        <v>7077</v>
      </c>
      <c r="F8280" t="s">
        <v>7090</v>
      </c>
      <c r="G8280" s="4">
        <v>1</v>
      </c>
      <c r="H8280" t="s">
        <v>3767</v>
      </c>
    </row>
    <row r="8281" spans="1:8" x14ac:dyDescent="0.35">
      <c r="A8281" t="s">
        <v>6256</v>
      </c>
      <c r="B8281" t="s">
        <v>7076</v>
      </c>
      <c r="C8281">
        <v>6</v>
      </c>
      <c r="D8281">
        <v>-106.152</v>
      </c>
      <c r="E8281" t="s">
        <v>7077</v>
      </c>
      <c r="F8281" t="s">
        <v>7083</v>
      </c>
      <c r="G8281" s="4">
        <v>2</v>
      </c>
      <c r="H8281" t="s">
        <v>7467</v>
      </c>
    </row>
    <row r="8282" spans="1:8" x14ac:dyDescent="0.35">
      <c r="A8282" t="s">
        <v>6256</v>
      </c>
      <c r="B8282" t="s">
        <v>7076</v>
      </c>
      <c r="C8282">
        <v>6</v>
      </c>
      <c r="D8282">
        <v>-105.771</v>
      </c>
      <c r="E8282" t="s">
        <v>7080</v>
      </c>
      <c r="F8282" t="s">
        <v>7081</v>
      </c>
      <c r="G8282" s="4">
        <v>1</v>
      </c>
      <c r="H8282" t="s">
        <v>2825</v>
      </c>
    </row>
    <row r="8283" spans="1:8" x14ac:dyDescent="0.35">
      <c r="A8283" t="s">
        <v>6256</v>
      </c>
      <c r="B8283" t="s">
        <v>7076</v>
      </c>
      <c r="C8283">
        <v>6</v>
      </c>
      <c r="D8283">
        <v>-104.042</v>
      </c>
      <c r="E8283" t="s">
        <v>7087</v>
      </c>
      <c r="F8283" t="s">
        <v>7088</v>
      </c>
      <c r="G8283" s="4">
        <v>1</v>
      </c>
      <c r="H8283" t="s">
        <v>7468</v>
      </c>
    </row>
    <row r="8284" spans="1:8" x14ac:dyDescent="0.35">
      <c r="A8284" t="s">
        <v>6256</v>
      </c>
      <c r="B8284" t="s">
        <v>7076</v>
      </c>
      <c r="C8284">
        <v>6</v>
      </c>
      <c r="D8284">
        <v>-103.80200000000001</v>
      </c>
      <c r="E8284" t="s">
        <v>7077</v>
      </c>
      <c r="F8284" t="s">
        <v>7078</v>
      </c>
      <c r="G8284" s="4">
        <v>3</v>
      </c>
      <c r="H8284" t="s">
        <v>7469</v>
      </c>
    </row>
    <row r="8285" spans="1:8" x14ac:dyDescent="0.35">
      <c r="A8285" t="s">
        <v>6256</v>
      </c>
      <c r="B8285" t="s">
        <v>7076</v>
      </c>
      <c r="C8285">
        <v>6</v>
      </c>
      <c r="D8285">
        <v>-103.399</v>
      </c>
      <c r="E8285" t="s">
        <v>7077</v>
      </c>
      <c r="F8285" t="s">
        <v>7090</v>
      </c>
      <c r="G8285" s="4">
        <v>1</v>
      </c>
      <c r="H8285" t="s">
        <v>140</v>
      </c>
    </row>
    <row r="8286" spans="1:8" x14ac:dyDescent="0.35">
      <c r="A8286" t="s">
        <v>6256</v>
      </c>
      <c r="B8286" t="s">
        <v>7076</v>
      </c>
      <c r="C8286">
        <v>6</v>
      </c>
      <c r="D8286">
        <v>-103.15600000000001</v>
      </c>
      <c r="E8286" t="s">
        <v>7080</v>
      </c>
      <c r="F8286" t="s">
        <v>7101</v>
      </c>
      <c r="G8286" s="4">
        <v>3</v>
      </c>
      <c r="H8286" t="s">
        <v>1571</v>
      </c>
    </row>
    <row r="8287" spans="1:8" x14ac:dyDescent="0.35">
      <c r="A8287" t="s">
        <v>6256</v>
      </c>
      <c r="B8287" t="s">
        <v>7076</v>
      </c>
      <c r="C8287">
        <v>6</v>
      </c>
      <c r="D8287">
        <v>-102.937</v>
      </c>
      <c r="E8287" t="s">
        <v>7077</v>
      </c>
      <c r="F8287" t="s">
        <v>7084</v>
      </c>
      <c r="G8287" s="4">
        <v>4</v>
      </c>
      <c r="H8287" t="s">
        <v>7470</v>
      </c>
    </row>
    <row r="8288" spans="1:8" x14ac:dyDescent="0.35">
      <c r="A8288" t="s">
        <v>6256</v>
      </c>
      <c r="B8288" t="s">
        <v>7076</v>
      </c>
      <c r="C8288">
        <v>6</v>
      </c>
      <c r="D8288">
        <v>-102.402999999999</v>
      </c>
      <c r="E8288" t="s">
        <v>7080</v>
      </c>
      <c r="F8288" s="2" t="s">
        <v>7099</v>
      </c>
      <c r="G8288" s="4">
        <v>2</v>
      </c>
      <c r="H8288" t="s">
        <v>7471</v>
      </c>
    </row>
    <row r="8289" spans="1:8" x14ac:dyDescent="0.35">
      <c r="A8289" t="s">
        <v>6256</v>
      </c>
      <c r="B8289" t="s">
        <v>7076</v>
      </c>
      <c r="C8289">
        <v>6</v>
      </c>
      <c r="D8289">
        <v>-100.48399999999999</v>
      </c>
      <c r="E8289" t="s">
        <v>7087</v>
      </c>
      <c r="F8289" t="s">
        <v>7088</v>
      </c>
      <c r="G8289" s="4">
        <v>1</v>
      </c>
      <c r="H8289" t="s">
        <v>7472</v>
      </c>
    </row>
    <row r="8290" spans="1:8" x14ac:dyDescent="0.35">
      <c r="A8290" t="s">
        <v>6256</v>
      </c>
      <c r="B8290" t="s">
        <v>7076</v>
      </c>
      <c r="C8290">
        <v>6</v>
      </c>
      <c r="D8290">
        <v>-98.194999999999993</v>
      </c>
      <c r="E8290" t="s">
        <v>7087</v>
      </c>
      <c r="F8290" t="s">
        <v>7105</v>
      </c>
      <c r="G8290" s="4">
        <v>3</v>
      </c>
      <c r="H8290" t="s">
        <v>7473</v>
      </c>
    </row>
    <row r="8291" spans="1:8" x14ac:dyDescent="0.35">
      <c r="A8291" t="s">
        <v>6256</v>
      </c>
      <c r="B8291" t="s">
        <v>7076</v>
      </c>
      <c r="C8291">
        <v>6</v>
      </c>
      <c r="D8291">
        <v>-95.757999999999996</v>
      </c>
      <c r="E8291" t="s">
        <v>7080</v>
      </c>
      <c r="F8291" t="s">
        <v>7101</v>
      </c>
      <c r="G8291" s="4">
        <v>3</v>
      </c>
      <c r="H8291" t="s">
        <v>7474</v>
      </c>
    </row>
    <row r="8292" spans="1:8" x14ac:dyDescent="0.35">
      <c r="A8292" t="s">
        <v>6256</v>
      </c>
      <c r="B8292" t="s">
        <v>7076</v>
      </c>
      <c r="C8292">
        <v>6</v>
      </c>
      <c r="D8292">
        <v>-95.02</v>
      </c>
      <c r="E8292" t="s">
        <v>7087</v>
      </c>
      <c r="F8292" t="s">
        <v>7097</v>
      </c>
      <c r="G8292" s="4">
        <v>4</v>
      </c>
      <c r="H8292" t="s">
        <v>140</v>
      </c>
    </row>
    <row r="8293" spans="1:8" x14ac:dyDescent="0.35">
      <c r="A8293" t="s">
        <v>6256</v>
      </c>
      <c r="B8293" t="s">
        <v>7076</v>
      </c>
      <c r="C8293">
        <v>6</v>
      </c>
      <c r="D8293">
        <v>-94.510999999999996</v>
      </c>
      <c r="E8293" t="s">
        <v>7080</v>
      </c>
      <c r="F8293" t="s">
        <v>7081</v>
      </c>
      <c r="G8293" s="4">
        <v>1</v>
      </c>
      <c r="H8293" t="s">
        <v>7475</v>
      </c>
    </row>
    <row r="8294" spans="1:8" x14ac:dyDescent="0.35">
      <c r="A8294" t="s">
        <v>6256</v>
      </c>
      <c r="B8294" t="s">
        <v>7076</v>
      </c>
      <c r="C8294">
        <v>6</v>
      </c>
      <c r="D8294">
        <v>-92.777999999999906</v>
      </c>
      <c r="E8294" t="s">
        <v>7080</v>
      </c>
      <c r="F8294" s="2" t="s">
        <v>7099</v>
      </c>
      <c r="G8294" s="4">
        <v>2</v>
      </c>
      <c r="H8294" t="s">
        <v>7476</v>
      </c>
    </row>
    <row r="8295" spans="1:8" x14ac:dyDescent="0.35">
      <c r="A8295" t="s">
        <v>6256</v>
      </c>
      <c r="B8295" t="s">
        <v>7076</v>
      </c>
      <c r="C8295">
        <v>6</v>
      </c>
      <c r="D8295">
        <v>-88.152999999999906</v>
      </c>
      <c r="E8295" t="s">
        <v>7077</v>
      </c>
      <c r="F8295" t="s">
        <v>7083</v>
      </c>
      <c r="G8295" s="4">
        <v>2</v>
      </c>
      <c r="H8295" t="s">
        <v>7477</v>
      </c>
    </row>
    <row r="8296" spans="1:8" x14ac:dyDescent="0.35">
      <c r="A8296" t="s">
        <v>6256</v>
      </c>
      <c r="B8296" t="s">
        <v>7076</v>
      </c>
      <c r="C8296">
        <v>6</v>
      </c>
      <c r="D8296">
        <v>-85.217999999999904</v>
      </c>
      <c r="E8296" t="s">
        <v>7087</v>
      </c>
      <c r="F8296" t="s">
        <v>7088</v>
      </c>
      <c r="G8296" s="4">
        <v>1</v>
      </c>
      <c r="H8296" t="s">
        <v>7478</v>
      </c>
    </row>
    <row r="8297" spans="1:8" x14ac:dyDescent="0.35">
      <c r="A8297" t="s">
        <v>6256</v>
      </c>
      <c r="B8297" t="s">
        <v>7076</v>
      </c>
      <c r="C8297">
        <v>6</v>
      </c>
      <c r="D8297">
        <v>-84.716999999999999</v>
      </c>
      <c r="E8297" t="s">
        <v>7077</v>
      </c>
      <c r="F8297" t="s">
        <v>7083</v>
      </c>
      <c r="G8297" s="4">
        <v>2</v>
      </c>
      <c r="H8297" t="s">
        <v>7479</v>
      </c>
    </row>
    <row r="8298" spans="1:8" x14ac:dyDescent="0.35">
      <c r="A8298" t="s">
        <v>6256</v>
      </c>
      <c r="B8298" t="s">
        <v>7076</v>
      </c>
      <c r="C8298">
        <v>6</v>
      </c>
      <c r="D8298">
        <v>-84.046000000000006</v>
      </c>
      <c r="E8298" t="s">
        <v>7077</v>
      </c>
      <c r="F8298" t="s">
        <v>7084</v>
      </c>
      <c r="G8298" s="4">
        <v>4</v>
      </c>
      <c r="H8298" t="s">
        <v>7480</v>
      </c>
    </row>
    <row r="8299" spans="1:8" x14ac:dyDescent="0.35">
      <c r="A8299" t="s">
        <v>6256</v>
      </c>
      <c r="B8299" t="s">
        <v>7076</v>
      </c>
      <c r="C8299">
        <v>6</v>
      </c>
      <c r="D8299">
        <v>-81.495000000000005</v>
      </c>
      <c r="E8299" t="s">
        <v>7080</v>
      </c>
      <c r="F8299" t="s">
        <v>7081</v>
      </c>
      <c r="G8299" s="4">
        <v>1</v>
      </c>
      <c r="H8299" t="s">
        <v>7481</v>
      </c>
    </row>
    <row r="8300" spans="1:8" x14ac:dyDescent="0.35">
      <c r="A8300" t="s">
        <v>6256</v>
      </c>
      <c r="B8300" t="s">
        <v>7076</v>
      </c>
      <c r="C8300">
        <v>6</v>
      </c>
      <c r="D8300">
        <v>-80.403000000000006</v>
      </c>
      <c r="E8300" t="s">
        <v>7077</v>
      </c>
      <c r="F8300" t="s">
        <v>7090</v>
      </c>
      <c r="G8300" s="4">
        <v>1</v>
      </c>
      <c r="H8300" t="s">
        <v>7482</v>
      </c>
    </row>
    <row r="8301" spans="1:8" x14ac:dyDescent="0.35">
      <c r="A8301" t="s">
        <v>6256</v>
      </c>
      <c r="B8301" t="s">
        <v>7076</v>
      </c>
      <c r="C8301">
        <v>6</v>
      </c>
      <c r="D8301">
        <v>-79.628</v>
      </c>
      <c r="E8301" t="s">
        <v>7077</v>
      </c>
      <c r="F8301" t="s">
        <v>7084</v>
      </c>
      <c r="G8301" s="4">
        <v>4</v>
      </c>
      <c r="H8301" t="s">
        <v>7483</v>
      </c>
    </row>
    <row r="8302" spans="1:8" x14ac:dyDescent="0.35">
      <c r="A8302" t="s">
        <v>6256</v>
      </c>
      <c r="B8302" t="s">
        <v>7076</v>
      </c>
      <c r="C8302">
        <v>6</v>
      </c>
      <c r="D8302">
        <v>-78.412999999999997</v>
      </c>
      <c r="E8302" t="s">
        <v>7080</v>
      </c>
      <c r="F8302" s="2" t="s">
        <v>7099</v>
      </c>
      <c r="G8302" s="4">
        <v>2</v>
      </c>
      <c r="H8302" t="s">
        <v>2070</v>
      </c>
    </row>
    <row r="8303" spans="1:8" x14ac:dyDescent="0.35">
      <c r="A8303" t="s">
        <v>6256</v>
      </c>
      <c r="B8303" t="s">
        <v>7076</v>
      </c>
      <c r="C8303">
        <v>6</v>
      </c>
      <c r="D8303">
        <v>-77.600999999999999</v>
      </c>
      <c r="E8303" t="s">
        <v>7077</v>
      </c>
      <c r="F8303" t="s">
        <v>7083</v>
      </c>
      <c r="G8303" s="4">
        <v>2</v>
      </c>
      <c r="H8303" t="s">
        <v>7484</v>
      </c>
    </row>
    <row r="8304" spans="1:8" x14ac:dyDescent="0.35">
      <c r="A8304" t="s">
        <v>6256</v>
      </c>
      <c r="B8304" t="s">
        <v>7076</v>
      </c>
      <c r="C8304">
        <v>6</v>
      </c>
      <c r="D8304">
        <v>-74.147999999999996</v>
      </c>
      <c r="E8304" t="s">
        <v>7077</v>
      </c>
      <c r="F8304" t="s">
        <v>7078</v>
      </c>
      <c r="G8304" s="4">
        <v>3</v>
      </c>
      <c r="H8304" t="s">
        <v>1622</v>
      </c>
    </row>
    <row r="8305" spans="1:8" x14ac:dyDescent="0.35">
      <c r="A8305" t="s">
        <v>6256</v>
      </c>
      <c r="B8305" t="s">
        <v>7076</v>
      </c>
      <c r="C8305">
        <v>6</v>
      </c>
      <c r="D8305">
        <v>-70.707999999999998</v>
      </c>
      <c r="E8305" t="s">
        <v>7077</v>
      </c>
      <c r="F8305" t="s">
        <v>7078</v>
      </c>
      <c r="G8305" s="4">
        <v>3</v>
      </c>
      <c r="H8305" t="s">
        <v>7485</v>
      </c>
    </row>
    <row r="8306" spans="1:8" x14ac:dyDescent="0.35">
      <c r="A8306" t="s">
        <v>6256</v>
      </c>
      <c r="B8306" t="s">
        <v>7076</v>
      </c>
      <c r="C8306">
        <v>6</v>
      </c>
      <c r="D8306">
        <v>-70.326999999999998</v>
      </c>
      <c r="E8306" t="s">
        <v>7077</v>
      </c>
      <c r="F8306" t="s">
        <v>7090</v>
      </c>
      <c r="G8306" s="4">
        <v>1</v>
      </c>
      <c r="H8306" t="s">
        <v>7486</v>
      </c>
    </row>
    <row r="8307" spans="1:8" x14ac:dyDescent="0.35">
      <c r="A8307" t="s">
        <v>6256</v>
      </c>
      <c r="B8307" t="s">
        <v>7076</v>
      </c>
      <c r="C8307">
        <v>6</v>
      </c>
      <c r="D8307">
        <v>-70.045000000000002</v>
      </c>
      <c r="E8307" t="s">
        <v>7077</v>
      </c>
      <c r="F8307" t="s">
        <v>7083</v>
      </c>
      <c r="G8307" s="4">
        <v>2</v>
      </c>
      <c r="H8307" t="s">
        <v>5525</v>
      </c>
    </row>
    <row r="8308" spans="1:8" x14ac:dyDescent="0.35">
      <c r="A8308" t="s">
        <v>6256</v>
      </c>
      <c r="B8308" t="s">
        <v>7076</v>
      </c>
      <c r="C8308">
        <v>6</v>
      </c>
      <c r="D8308">
        <v>-69.120999999999995</v>
      </c>
      <c r="E8308" t="s">
        <v>7080</v>
      </c>
      <c r="F8308" s="2" t="s">
        <v>7099</v>
      </c>
      <c r="G8308" s="4">
        <v>2</v>
      </c>
      <c r="H8308" t="s">
        <v>7487</v>
      </c>
    </row>
    <row r="8309" spans="1:8" x14ac:dyDescent="0.35">
      <c r="A8309" t="s">
        <v>6256</v>
      </c>
      <c r="B8309" t="s">
        <v>7076</v>
      </c>
      <c r="C8309">
        <v>6</v>
      </c>
      <c r="D8309">
        <v>-66.533000000000001</v>
      </c>
      <c r="E8309" t="s">
        <v>7077</v>
      </c>
      <c r="F8309" t="s">
        <v>7083</v>
      </c>
      <c r="G8309" s="4">
        <v>2</v>
      </c>
      <c r="H8309" t="s">
        <v>7488</v>
      </c>
    </row>
    <row r="8310" spans="1:8" x14ac:dyDescent="0.35">
      <c r="A8310" t="s">
        <v>6256</v>
      </c>
      <c r="B8310" t="s">
        <v>7076</v>
      </c>
      <c r="C8310">
        <v>6</v>
      </c>
      <c r="D8310">
        <v>-61.695</v>
      </c>
      <c r="E8310" t="s">
        <v>7077</v>
      </c>
      <c r="F8310" t="s">
        <v>7084</v>
      </c>
      <c r="G8310" s="4">
        <v>4</v>
      </c>
      <c r="H8310" t="s">
        <v>7489</v>
      </c>
    </row>
    <row r="8311" spans="1:8" x14ac:dyDescent="0.35">
      <c r="A8311" t="s">
        <v>6256</v>
      </c>
      <c r="B8311" t="s">
        <v>7076</v>
      </c>
      <c r="C8311">
        <v>6</v>
      </c>
      <c r="D8311">
        <v>-47.347000000000001</v>
      </c>
      <c r="E8311" t="s">
        <v>7080</v>
      </c>
      <c r="F8311" s="2" t="s">
        <v>7099</v>
      </c>
      <c r="G8311" s="4">
        <v>2</v>
      </c>
      <c r="H8311" t="s">
        <v>7212</v>
      </c>
    </row>
    <row r="8312" spans="1:8" x14ac:dyDescent="0.35">
      <c r="A8312" t="s">
        <v>6256</v>
      </c>
      <c r="B8312" t="s">
        <v>7076</v>
      </c>
      <c r="C8312">
        <v>6</v>
      </c>
      <c r="D8312">
        <v>-46.838999999999999</v>
      </c>
      <c r="E8312" t="s">
        <v>7077</v>
      </c>
      <c r="F8312" t="s">
        <v>7090</v>
      </c>
      <c r="G8312" s="4">
        <v>1</v>
      </c>
      <c r="H8312" t="s">
        <v>7490</v>
      </c>
    </row>
    <row r="8313" spans="1:8" x14ac:dyDescent="0.35">
      <c r="A8313" t="s">
        <v>6256</v>
      </c>
      <c r="B8313" t="s">
        <v>7076</v>
      </c>
      <c r="C8313">
        <v>6</v>
      </c>
      <c r="D8313">
        <v>-46.01</v>
      </c>
      <c r="E8313" t="s">
        <v>7077</v>
      </c>
      <c r="F8313" t="s">
        <v>7083</v>
      </c>
      <c r="G8313" s="4">
        <v>2</v>
      </c>
      <c r="H8313" t="s">
        <v>7491</v>
      </c>
    </row>
    <row r="8314" spans="1:8" x14ac:dyDescent="0.35">
      <c r="A8314" t="s">
        <v>6256</v>
      </c>
      <c r="B8314" t="s">
        <v>7076</v>
      </c>
      <c r="C8314">
        <v>6</v>
      </c>
      <c r="D8314">
        <v>-44.765000000000001</v>
      </c>
      <c r="E8314" t="s">
        <v>7087</v>
      </c>
      <c r="F8314" t="s">
        <v>7088</v>
      </c>
      <c r="G8314" s="4">
        <v>1</v>
      </c>
      <c r="H8314" t="s">
        <v>7492</v>
      </c>
    </row>
    <row r="8315" spans="1:8" x14ac:dyDescent="0.35">
      <c r="A8315" t="s">
        <v>6256</v>
      </c>
      <c r="B8315" t="s">
        <v>7076</v>
      </c>
      <c r="C8315">
        <v>6</v>
      </c>
      <c r="D8315">
        <v>-37.571999999999903</v>
      </c>
      <c r="E8315" t="s">
        <v>7080</v>
      </c>
      <c r="F8315" s="2" t="s">
        <v>7099</v>
      </c>
      <c r="G8315" s="4">
        <v>2</v>
      </c>
      <c r="H8315" t="s">
        <v>1282</v>
      </c>
    </row>
    <row r="8316" spans="1:8" x14ac:dyDescent="0.35">
      <c r="A8316" t="s">
        <v>6256</v>
      </c>
      <c r="B8316" t="s">
        <v>7076</v>
      </c>
      <c r="C8316">
        <v>6</v>
      </c>
      <c r="D8316">
        <v>-36.314999999999998</v>
      </c>
      <c r="E8316" t="s">
        <v>7077</v>
      </c>
      <c r="F8316" t="s">
        <v>7084</v>
      </c>
      <c r="G8316" s="4">
        <v>4</v>
      </c>
      <c r="H8316" t="s">
        <v>7493</v>
      </c>
    </row>
    <row r="8317" spans="1:8" x14ac:dyDescent="0.35">
      <c r="A8317" t="s">
        <v>6256</v>
      </c>
      <c r="B8317" t="s">
        <v>7076</v>
      </c>
      <c r="C8317">
        <v>6</v>
      </c>
      <c r="D8317">
        <v>-32.628999999999998</v>
      </c>
      <c r="E8317" t="s">
        <v>7087</v>
      </c>
      <c r="F8317" t="s">
        <v>7088</v>
      </c>
      <c r="G8317" s="4">
        <v>1</v>
      </c>
      <c r="H8317" t="s">
        <v>7494</v>
      </c>
    </row>
    <row r="8318" spans="1:8" x14ac:dyDescent="0.35">
      <c r="A8318" t="s">
        <v>6256</v>
      </c>
      <c r="B8318" t="s">
        <v>7076</v>
      </c>
      <c r="C8318">
        <v>6</v>
      </c>
      <c r="D8318">
        <v>-31.898</v>
      </c>
      <c r="E8318" t="s">
        <v>7077</v>
      </c>
      <c r="F8318" t="s">
        <v>7084</v>
      </c>
      <c r="G8318" s="4">
        <v>4</v>
      </c>
      <c r="H8318" t="s">
        <v>7495</v>
      </c>
    </row>
    <row r="8319" spans="1:8" x14ac:dyDescent="0.35">
      <c r="A8319" t="s">
        <v>6256</v>
      </c>
      <c r="B8319" t="s">
        <v>7076</v>
      </c>
      <c r="C8319">
        <v>6</v>
      </c>
      <c r="D8319">
        <v>-24.963000000000001</v>
      </c>
      <c r="E8319" t="s">
        <v>7077</v>
      </c>
      <c r="F8319" t="s">
        <v>7083</v>
      </c>
      <c r="G8319" s="4">
        <v>2</v>
      </c>
      <c r="H8319" t="s">
        <v>7496</v>
      </c>
    </row>
    <row r="8320" spans="1:8" x14ac:dyDescent="0.35">
      <c r="A8320" t="s">
        <v>6256</v>
      </c>
      <c r="B8320" t="s">
        <v>7076</v>
      </c>
      <c r="C8320">
        <v>6</v>
      </c>
      <c r="D8320">
        <v>-24.565999999999999</v>
      </c>
      <c r="E8320" t="s">
        <v>7080</v>
      </c>
      <c r="F8320" t="s">
        <v>7101</v>
      </c>
      <c r="G8320" s="4">
        <v>3</v>
      </c>
      <c r="H8320" t="s">
        <v>7497</v>
      </c>
    </row>
    <row r="8321" spans="1:8" x14ac:dyDescent="0.35">
      <c r="A8321" t="s">
        <v>6256</v>
      </c>
      <c r="B8321" t="s">
        <v>7076</v>
      </c>
      <c r="C8321">
        <v>6</v>
      </c>
      <c r="D8321">
        <v>-22.988</v>
      </c>
      <c r="E8321" t="s">
        <v>7087</v>
      </c>
      <c r="F8321" t="s">
        <v>7097</v>
      </c>
      <c r="G8321" s="4">
        <v>4</v>
      </c>
      <c r="H8321" t="s">
        <v>7498</v>
      </c>
    </row>
    <row r="8322" spans="1:8" x14ac:dyDescent="0.35">
      <c r="A8322" t="s">
        <v>6256</v>
      </c>
      <c r="B8322" t="s">
        <v>7076</v>
      </c>
      <c r="C8322">
        <v>6</v>
      </c>
      <c r="D8322">
        <v>-22.094999999999999</v>
      </c>
      <c r="E8322" t="s">
        <v>7080</v>
      </c>
      <c r="F8322" s="2" t="s">
        <v>7099</v>
      </c>
      <c r="G8322" s="4">
        <v>2</v>
      </c>
      <c r="H8322" t="s">
        <v>7499</v>
      </c>
    </row>
    <row r="8323" spans="1:8" x14ac:dyDescent="0.35">
      <c r="A8323" t="s">
        <v>6256</v>
      </c>
      <c r="B8323" t="s">
        <v>7076</v>
      </c>
      <c r="C8323">
        <v>6</v>
      </c>
      <c r="D8323">
        <v>-21.381</v>
      </c>
      <c r="E8323" t="s">
        <v>7080</v>
      </c>
      <c r="F8323" t="s">
        <v>7086</v>
      </c>
      <c r="G8323" s="4">
        <v>4</v>
      </c>
      <c r="H8323" t="s">
        <v>7500</v>
      </c>
    </row>
    <row r="8324" spans="1:8" x14ac:dyDescent="0.35">
      <c r="A8324" t="s">
        <v>6256</v>
      </c>
      <c r="B8324" t="s">
        <v>7076</v>
      </c>
      <c r="C8324">
        <v>6</v>
      </c>
      <c r="D8324">
        <v>-19.834</v>
      </c>
      <c r="E8324" t="s">
        <v>7087</v>
      </c>
      <c r="F8324" t="s">
        <v>7088</v>
      </c>
      <c r="G8324" s="4">
        <v>1</v>
      </c>
      <c r="H8324" t="s">
        <v>2070</v>
      </c>
    </row>
    <row r="8325" spans="1:8" x14ac:dyDescent="0.35">
      <c r="A8325" t="s">
        <v>6256</v>
      </c>
      <c r="B8325" t="s">
        <v>7076</v>
      </c>
      <c r="C8325">
        <v>6</v>
      </c>
      <c r="D8325">
        <v>-19.414999999999999</v>
      </c>
      <c r="E8325" t="s">
        <v>7077</v>
      </c>
      <c r="F8325" t="s">
        <v>7090</v>
      </c>
      <c r="G8325" s="4">
        <v>1</v>
      </c>
      <c r="H8325" t="s">
        <v>7501</v>
      </c>
    </row>
    <row r="8326" spans="1:8" x14ac:dyDescent="0.35">
      <c r="A8326" t="s">
        <v>6256</v>
      </c>
      <c r="B8326" t="s">
        <v>7076</v>
      </c>
      <c r="C8326">
        <v>6</v>
      </c>
      <c r="D8326">
        <v>49.042999999999999</v>
      </c>
      <c r="E8326" t="s">
        <v>7077</v>
      </c>
      <c r="F8326" t="s">
        <v>7083</v>
      </c>
      <c r="G8326" s="4">
        <v>2</v>
      </c>
      <c r="H8326" t="s">
        <v>5486</v>
      </c>
    </row>
    <row r="8327" spans="1:8" x14ac:dyDescent="0.35">
      <c r="A8327" t="s">
        <v>6256</v>
      </c>
      <c r="B8327" t="s">
        <v>7076</v>
      </c>
      <c r="C8327">
        <v>6</v>
      </c>
      <c r="D8327">
        <v>50.896999999999998</v>
      </c>
      <c r="E8327" t="s">
        <v>7077</v>
      </c>
      <c r="F8327" t="s">
        <v>7084</v>
      </c>
      <c r="G8327" s="4">
        <v>4</v>
      </c>
      <c r="H8327" t="s">
        <v>7502</v>
      </c>
    </row>
    <row r="8328" spans="1:8" x14ac:dyDescent="0.35">
      <c r="A8328" t="s">
        <v>6256</v>
      </c>
      <c r="B8328" t="s">
        <v>7076</v>
      </c>
      <c r="C8328">
        <v>6</v>
      </c>
      <c r="D8328">
        <v>69.259</v>
      </c>
      <c r="E8328" t="s">
        <v>7077</v>
      </c>
      <c r="F8328" t="s">
        <v>7083</v>
      </c>
      <c r="G8328" s="4">
        <v>2</v>
      </c>
      <c r="H8328" t="s">
        <v>7503</v>
      </c>
    </row>
    <row r="8329" spans="1:8" x14ac:dyDescent="0.35">
      <c r="A8329" t="s">
        <v>6256</v>
      </c>
      <c r="B8329" t="s">
        <v>7076</v>
      </c>
      <c r="C8329">
        <v>6</v>
      </c>
      <c r="D8329">
        <v>74.188000000000002</v>
      </c>
      <c r="E8329" t="s">
        <v>7077</v>
      </c>
      <c r="F8329" t="s">
        <v>7078</v>
      </c>
      <c r="G8329" s="4">
        <v>3</v>
      </c>
      <c r="H8329" t="s">
        <v>7504</v>
      </c>
    </row>
    <row r="8330" spans="1:8" x14ac:dyDescent="0.35">
      <c r="A8330" t="s">
        <v>6256</v>
      </c>
      <c r="B8330" t="s">
        <v>7076</v>
      </c>
      <c r="C8330">
        <v>6</v>
      </c>
      <c r="D8330">
        <v>141.86600000000001</v>
      </c>
      <c r="E8330" t="s">
        <v>7080</v>
      </c>
      <c r="F8330" t="s">
        <v>7101</v>
      </c>
      <c r="G8330" s="4">
        <v>3</v>
      </c>
      <c r="H8330" t="s">
        <v>7505</v>
      </c>
    </row>
    <row r="8331" spans="1:8" x14ac:dyDescent="0.35">
      <c r="A8331" t="s">
        <v>6256</v>
      </c>
      <c r="B8331" t="s">
        <v>7076</v>
      </c>
      <c r="C8331">
        <v>6</v>
      </c>
      <c r="D8331">
        <v>147.54399999999899</v>
      </c>
      <c r="E8331" t="s">
        <v>7080</v>
      </c>
      <c r="F8331" t="s">
        <v>7081</v>
      </c>
      <c r="G8331" s="4">
        <v>1</v>
      </c>
      <c r="H8331" t="s">
        <v>267</v>
      </c>
    </row>
    <row r="8332" spans="1:8" x14ac:dyDescent="0.35">
      <c r="A8332" t="s">
        <v>6256</v>
      </c>
      <c r="B8332" t="s">
        <v>7506</v>
      </c>
      <c r="C8332">
        <v>5</v>
      </c>
      <c r="D8332">
        <v>-372.70599999999899</v>
      </c>
      <c r="E8332" t="s">
        <v>7507</v>
      </c>
      <c r="F8332" t="s">
        <v>7508</v>
      </c>
      <c r="G8332" s="4">
        <v>2</v>
      </c>
      <c r="H8332" t="s">
        <v>7509</v>
      </c>
    </row>
    <row r="8333" spans="1:8" x14ac:dyDescent="0.35">
      <c r="A8333" t="s">
        <v>6256</v>
      </c>
      <c r="B8333" t="s">
        <v>7506</v>
      </c>
      <c r="C8333">
        <v>5</v>
      </c>
      <c r="D8333">
        <v>-371.88699999999898</v>
      </c>
      <c r="E8333" t="s">
        <v>7507</v>
      </c>
      <c r="F8333" t="s">
        <v>7510</v>
      </c>
      <c r="G8333" s="4">
        <v>1</v>
      </c>
      <c r="H8333" t="s">
        <v>7397</v>
      </c>
    </row>
    <row r="8334" spans="1:8" x14ac:dyDescent="0.35">
      <c r="A8334" t="s">
        <v>6256</v>
      </c>
      <c r="B8334" t="s">
        <v>7506</v>
      </c>
      <c r="C8334">
        <v>5</v>
      </c>
      <c r="D8334">
        <v>-368.202</v>
      </c>
      <c r="E8334" t="s">
        <v>7507</v>
      </c>
      <c r="F8334" t="s">
        <v>7511</v>
      </c>
      <c r="G8334" s="4">
        <v>3</v>
      </c>
      <c r="H8334" t="s">
        <v>7512</v>
      </c>
    </row>
    <row r="8335" spans="1:8" x14ac:dyDescent="0.35">
      <c r="A8335" t="s">
        <v>6256</v>
      </c>
      <c r="B8335" t="s">
        <v>7506</v>
      </c>
      <c r="C8335">
        <v>5</v>
      </c>
      <c r="D8335">
        <v>-364.85</v>
      </c>
      <c r="E8335" t="s">
        <v>7507</v>
      </c>
      <c r="F8335" t="s">
        <v>7508</v>
      </c>
      <c r="G8335" s="4">
        <v>2</v>
      </c>
      <c r="H8335" t="s">
        <v>7513</v>
      </c>
    </row>
    <row r="8336" spans="1:8" x14ac:dyDescent="0.35">
      <c r="A8336" t="s">
        <v>6256</v>
      </c>
      <c r="B8336" t="s">
        <v>7506</v>
      </c>
      <c r="C8336">
        <v>5</v>
      </c>
      <c r="D8336">
        <v>-362.90300000000002</v>
      </c>
      <c r="E8336" t="s">
        <v>7514</v>
      </c>
      <c r="F8336" t="s">
        <v>7515</v>
      </c>
      <c r="G8336" s="4">
        <v>2</v>
      </c>
      <c r="H8336" t="s">
        <v>7516</v>
      </c>
    </row>
    <row r="8337" spans="1:8" x14ac:dyDescent="0.35">
      <c r="A8337" t="s">
        <v>6256</v>
      </c>
      <c r="B8337" t="s">
        <v>7506</v>
      </c>
      <c r="C8337">
        <v>5</v>
      </c>
      <c r="D8337">
        <v>-360.09800000000001</v>
      </c>
      <c r="E8337" t="s">
        <v>7507</v>
      </c>
      <c r="F8337" t="s">
        <v>7510</v>
      </c>
      <c r="G8337" s="4">
        <v>1</v>
      </c>
      <c r="H8337" t="s">
        <v>7517</v>
      </c>
    </row>
    <row r="8338" spans="1:8" x14ac:dyDescent="0.35">
      <c r="A8338" t="s">
        <v>6256</v>
      </c>
      <c r="B8338" t="s">
        <v>7506</v>
      </c>
      <c r="C8338">
        <v>5</v>
      </c>
      <c r="D8338">
        <v>-357.59</v>
      </c>
      <c r="E8338" t="s">
        <v>7514</v>
      </c>
      <c r="F8338" t="s">
        <v>7518</v>
      </c>
      <c r="G8338" s="4">
        <v>3</v>
      </c>
      <c r="H8338" t="s">
        <v>7519</v>
      </c>
    </row>
    <row r="8339" spans="1:8" x14ac:dyDescent="0.35">
      <c r="A8339" t="s">
        <v>6256</v>
      </c>
      <c r="B8339" t="s">
        <v>7506</v>
      </c>
      <c r="C8339">
        <v>5</v>
      </c>
      <c r="D8339">
        <v>-357.37599999999998</v>
      </c>
      <c r="E8339" t="s">
        <v>7514</v>
      </c>
      <c r="F8339" t="s">
        <v>7520</v>
      </c>
      <c r="G8339" s="4">
        <v>4</v>
      </c>
      <c r="H8339" t="s">
        <v>7521</v>
      </c>
    </row>
    <row r="8340" spans="1:8" x14ac:dyDescent="0.35">
      <c r="A8340" t="s">
        <v>6256</v>
      </c>
      <c r="B8340" t="s">
        <v>7506</v>
      </c>
      <c r="C8340">
        <v>5</v>
      </c>
      <c r="D8340">
        <v>-348.47800000000001</v>
      </c>
      <c r="E8340" t="s">
        <v>7514</v>
      </c>
      <c r="F8340" t="s">
        <v>7518</v>
      </c>
      <c r="G8340" s="4">
        <v>3</v>
      </c>
      <c r="H8340" t="s">
        <v>7522</v>
      </c>
    </row>
    <row r="8341" spans="1:8" x14ac:dyDescent="0.35">
      <c r="A8341" t="s">
        <v>6256</v>
      </c>
      <c r="B8341" t="s">
        <v>7506</v>
      </c>
      <c r="C8341">
        <v>5</v>
      </c>
      <c r="D8341">
        <v>-348.41</v>
      </c>
      <c r="E8341" t="s">
        <v>7514</v>
      </c>
      <c r="F8341" t="s">
        <v>7520</v>
      </c>
      <c r="G8341" s="4">
        <v>4</v>
      </c>
      <c r="H8341" t="s">
        <v>7523</v>
      </c>
    </row>
    <row r="8342" spans="1:8" x14ac:dyDescent="0.35">
      <c r="A8342" t="s">
        <v>6256</v>
      </c>
      <c r="B8342" t="s">
        <v>7506</v>
      </c>
      <c r="C8342">
        <v>5</v>
      </c>
      <c r="D8342">
        <v>-348.334</v>
      </c>
      <c r="E8342" t="s">
        <v>7514</v>
      </c>
      <c r="F8342" t="s">
        <v>7515</v>
      </c>
      <c r="G8342" s="4">
        <v>2</v>
      </c>
      <c r="H8342" t="s">
        <v>7524</v>
      </c>
    </row>
    <row r="8343" spans="1:8" x14ac:dyDescent="0.35">
      <c r="A8343" t="s">
        <v>6256</v>
      </c>
      <c r="B8343" t="s">
        <v>7506</v>
      </c>
      <c r="C8343">
        <v>5</v>
      </c>
      <c r="D8343">
        <v>-344.202</v>
      </c>
      <c r="E8343" t="s">
        <v>7507</v>
      </c>
      <c r="F8343" t="s">
        <v>7525</v>
      </c>
      <c r="G8343" s="4">
        <v>4</v>
      </c>
      <c r="H8343" t="s">
        <v>7526</v>
      </c>
    </row>
    <row r="8344" spans="1:8" x14ac:dyDescent="0.35">
      <c r="A8344" t="s">
        <v>6256</v>
      </c>
      <c r="B8344" t="s">
        <v>7506</v>
      </c>
      <c r="C8344">
        <v>5</v>
      </c>
      <c r="D8344">
        <v>-339.01199999999898</v>
      </c>
      <c r="E8344" t="s">
        <v>7514</v>
      </c>
      <c r="F8344" t="s">
        <v>7518</v>
      </c>
      <c r="G8344" s="4">
        <v>3</v>
      </c>
      <c r="H8344" t="s">
        <v>7527</v>
      </c>
    </row>
    <row r="8345" spans="1:8" x14ac:dyDescent="0.35">
      <c r="A8345" t="s">
        <v>6256</v>
      </c>
      <c r="B8345" t="s">
        <v>7506</v>
      </c>
      <c r="C8345">
        <v>5</v>
      </c>
      <c r="D8345">
        <v>-335.26299999999998</v>
      </c>
      <c r="E8345" t="s">
        <v>7507</v>
      </c>
      <c r="F8345" t="s">
        <v>7511</v>
      </c>
      <c r="G8345" s="4">
        <v>3</v>
      </c>
      <c r="H8345" t="s">
        <v>7528</v>
      </c>
    </row>
    <row r="8346" spans="1:8" x14ac:dyDescent="0.35">
      <c r="A8346" t="s">
        <v>6256</v>
      </c>
      <c r="B8346" t="s">
        <v>7506</v>
      </c>
      <c r="C8346">
        <v>5</v>
      </c>
      <c r="D8346">
        <v>-333.11799999999999</v>
      </c>
      <c r="E8346" t="s">
        <v>7514</v>
      </c>
      <c r="F8346" t="s">
        <v>7515</v>
      </c>
      <c r="G8346" s="4">
        <v>2</v>
      </c>
      <c r="H8346" t="s">
        <v>7529</v>
      </c>
    </row>
    <row r="8347" spans="1:8" x14ac:dyDescent="0.35">
      <c r="A8347" t="s">
        <v>6256</v>
      </c>
      <c r="B8347" t="s">
        <v>7506</v>
      </c>
      <c r="C8347">
        <v>5</v>
      </c>
      <c r="D8347">
        <v>-327.26400000000001</v>
      </c>
      <c r="E8347" t="s">
        <v>7514</v>
      </c>
      <c r="F8347" t="s">
        <v>7530</v>
      </c>
      <c r="G8347" s="4">
        <v>1</v>
      </c>
      <c r="H8347" t="s">
        <v>7531</v>
      </c>
    </row>
    <row r="8348" spans="1:8" x14ac:dyDescent="0.35">
      <c r="A8348" t="s">
        <v>6256</v>
      </c>
      <c r="B8348" t="s">
        <v>7506</v>
      </c>
      <c r="C8348">
        <v>5</v>
      </c>
      <c r="D8348">
        <v>-326.86599999999999</v>
      </c>
      <c r="E8348" t="s">
        <v>7507</v>
      </c>
      <c r="F8348" t="s">
        <v>7525</v>
      </c>
      <c r="G8348" s="4">
        <v>4</v>
      </c>
      <c r="H8348" t="s">
        <v>7532</v>
      </c>
    </row>
    <row r="8349" spans="1:8" x14ac:dyDescent="0.35">
      <c r="A8349" t="s">
        <v>6256</v>
      </c>
      <c r="B8349" t="s">
        <v>7506</v>
      </c>
      <c r="C8349">
        <v>5</v>
      </c>
      <c r="D8349">
        <v>-324.154</v>
      </c>
      <c r="E8349" t="s">
        <v>7507</v>
      </c>
      <c r="F8349" t="s">
        <v>7508</v>
      </c>
      <c r="G8349" s="4">
        <v>2</v>
      </c>
      <c r="H8349" t="s">
        <v>7533</v>
      </c>
    </row>
    <row r="8350" spans="1:8" x14ac:dyDescent="0.35">
      <c r="A8350" t="s">
        <v>6256</v>
      </c>
      <c r="B8350" t="s">
        <v>7506</v>
      </c>
      <c r="C8350">
        <v>5</v>
      </c>
      <c r="D8350">
        <v>-312.80500000000001</v>
      </c>
      <c r="E8350" t="s">
        <v>7514</v>
      </c>
      <c r="F8350" t="s">
        <v>7518</v>
      </c>
      <c r="G8350" s="4">
        <v>3</v>
      </c>
      <c r="H8350" t="s">
        <v>7534</v>
      </c>
    </row>
    <row r="8351" spans="1:8" x14ac:dyDescent="0.35">
      <c r="A8351" t="s">
        <v>6256</v>
      </c>
      <c r="B8351" t="s">
        <v>7506</v>
      </c>
      <c r="C8351">
        <v>5</v>
      </c>
      <c r="D8351">
        <v>-310.51799999999997</v>
      </c>
      <c r="E8351" t="s">
        <v>7514</v>
      </c>
      <c r="F8351" t="s">
        <v>7515</v>
      </c>
      <c r="G8351" s="4">
        <v>2</v>
      </c>
      <c r="H8351" t="s">
        <v>7535</v>
      </c>
    </row>
    <row r="8352" spans="1:8" x14ac:dyDescent="0.35">
      <c r="A8352" t="s">
        <v>6256</v>
      </c>
      <c r="B8352" t="s">
        <v>7506</v>
      </c>
      <c r="C8352">
        <v>5</v>
      </c>
      <c r="D8352">
        <v>-309.96699999999998</v>
      </c>
      <c r="E8352" t="s">
        <v>7507</v>
      </c>
      <c r="F8352" t="s">
        <v>7510</v>
      </c>
      <c r="G8352" s="4">
        <v>1</v>
      </c>
      <c r="H8352" t="s">
        <v>7536</v>
      </c>
    </row>
    <row r="8353" spans="1:8" x14ac:dyDescent="0.35">
      <c r="A8353" t="s">
        <v>6256</v>
      </c>
      <c r="B8353" t="s">
        <v>7506</v>
      </c>
      <c r="C8353">
        <v>5</v>
      </c>
      <c r="D8353">
        <v>-305.77600000000001</v>
      </c>
      <c r="E8353" t="s">
        <v>7507</v>
      </c>
      <c r="F8353" t="s">
        <v>7525</v>
      </c>
      <c r="G8353" s="4">
        <v>4</v>
      </c>
      <c r="H8353" t="s">
        <v>7537</v>
      </c>
    </row>
    <row r="8354" spans="1:8" x14ac:dyDescent="0.35">
      <c r="A8354" t="s">
        <v>6256</v>
      </c>
      <c r="B8354" t="s">
        <v>7506</v>
      </c>
      <c r="C8354">
        <v>5</v>
      </c>
      <c r="D8354">
        <v>-304.601</v>
      </c>
      <c r="E8354" t="s">
        <v>7514</v>
      </c>
      <c r="F8354" t="s">
        <v>7530</v>
      </c>
      <c r="G8354" s="4">
        <v>1</v>
      </c>
      <c r="H8354" t="s">
        <v>614</v>
      </c>
    </row>
    <row r="8355" spans="1:8" x14ac:dyDescent="0.35">
      <c r="A8355" t="s">
        <v>6256</v>
      </c>
      <c r="B8355" t="s">
        <v>7506</v>
      </c>
      <c r="C8355">
        <v>5</v>
      </c>
      <c r="D8355">
        <v>-298.17399999999998</v>
      </c>
      <c r="E8355" t="s">
        <v>7514</v>
      </c>
      <c r="F8355" t="s">
        <v>7520</v>
      </c>
      <c r="G8355" s="4">
        <v>4</v>
      </c>
      <c r="H8355" t="s">
        <v>7538</v>
      </c>
    </row>
    <row r="8356" spans="1:8" x14ac:dyDescent="0.35">
      <c r="A8356" t="s">
        <v>6256</v>
      </c>
      <c r="B8356" t="s">
        <v>7506</v>
      </c>
      <c r="C8356">
        <v>5</v>
      </c>
      <c r="D8356">
        <v>-297.99</v>
      </c>
      <c r="E8356" t="s">
        <v>7507</v>
      </c>
      <c r="F8356" t="s">
        <v>7508</v>
      </c>
      <c r="G8356" s="4">
        <v>2</v>
      </c>
      <c r="H8356" t="s">
        <v>501</v>
      </c>
    </row>
    <row r="8357" spans="1:8" x14ac:dyDescent="0.35">
      <c r="A8357" t="s">
        <v>6256</v>
      </c>
      <c r="B8357" t="s">
        <v>7506</v>
      </c>
      <c r="C8357">
        <v>5</v>
      </c>
      <c r="D8357">
        <v>-273.41800000000001</v>
      </c>
      <c r="E8357" t="s">
        <v>7507</v>
      </c>
      <c r="F8357" t="s">
        <v>7508</v>
      </c>
      <c r="G8357" s="4">
        <v>2</v>
      </c>
      <c r="H8357" t="s">
        <v>7539</v>
      </c>
    </row>
    <row r="8358" spans="1:8" x14ac:dyDescent="0.35">
      <c r="A8358" t="s">
        <v>6256</v>
      </c>
      <c r="B8358" t="s">
        <v>7506</v>
      </c>
      <c r="C8358">
        <v>5</v>
      </c>
      <c r="D8358">
        <v>-271.06900000000002</v>
      </c>
      <c r="E8358" t="s">
        <v>7514</v>
      </c>
      <c r="F8358" t="s">
        <v>7530</v>
      </c>
      <c r="G8358" s="4">
        <v>1</v>
      </c>
      <c r="H8358" t="s">
        <v>7540</v>
      </c>
    </row>
    <row r="8359" spans="1:8" x14ac:dyDescent="0.35">
      <c r="A8359" t="s">
        <v>6256</v>
      </c>
      <c r="B8359" t="s">
        <v>7506</v>
      </c>
      <c r="C8359">
        <v>5</v>
      </c>
      <c r="D8359">
        <v>-269.40800000000002</v>
      </c>
      <c r="E8359" t="s">
        <v>7514</v>
      </c>
      <c r="F8359" t="s">
        <v>7518</v>
      </c>
      <c r="G8359" s="4">
        <v>3</v>
      </c>
      <c r="H8359" t="s">
        <v>7541</v>
      </c>
    </row>
    <row r="8360" spans="1:8" x14ac:dyDescent="0.35">
      <c r="A8360" t="s">
        <v>6256</v>
      </c>
      <c r="B8360" t="s">
        <v>7506</v>
      </c>
      <c r="C8360">
        <v>5</v>
      </c>
      <c r="D8360">
        <v>-268.05799999999999</v>
      </c>
      <c r="E8360" t="s">
        <v>7514</v>
      </c>
      <c r="F8360" t="s">
        <v>7515</v>
      </c>
      <c r="G8360" s="4">
        <v>2</v>
      </c>
      <c r="H8360" t="s">
        <v>7542</v>
      </c>
    </row>
    <row r="8361" spans="1:8" x14ac:dyDescent="0.35">
      <c r="A8361" t="s">
        <v>6256</v>
      </c>
      <c r="B8361" t="s">
        <v>7506</v>
      </c>
      <c r="C8361">
        <v>5</v>
      </c>
      <c r="D8361">
        <v>-266.43400000000003</v>
      </c>
      <c r="E8361" t="s">
        <v>7507</v>
      </c>
      <c r="F8361" t="s">
        <v>7508</v>
      </c>
      <c r="G8361" s="4">
        <v>2</v>
      </c>
      <c r="H8361" t="s">
        <v>7543</v>
      </c>
    </row>
    <row r="8362" spans="1:8" x14ac:dyDescent="0.35">
      <c r="A8362" t="s">
        <v>6256</v>
      </c>
      <c r="B8362" t="s">
        <v>7506</v>
      </c>
      <c r="C8362">
        <v>5</v>
      </c>
      <c r="D8362">
        <v>-261.09500000000003</v>
      </c>
      <c r="E8362" t="s">
        <v>7507</v>
      </c>
      <c r="F8362" t="s">
        <v>7511</v>
      </c>
      <c r="G8362" s="4">
        <v>3</v>
      </c>
      <c r="H8362" t="s">
        <v>290</v>
      </c>
    </row>
    <row r="8363" spans="1:8" x14ac:dyDescent="0.35">
      <c r="A8363" t="s">
        <v>6256</v>
      </c>
      <c r="B8363" t="s">
        <v>7506</v>
      </c>
      <c r="C8363">
        <v>5</v>
      </c>
      <c r="D8363">
        <v>-258.858</v>
      </c>
      <c r="E8363" t="s">
        <v>7507</v>
      </c>
      <c r="F8363" t="s">
        <v>7510</v>
      </c>
      <c r="G8363" s="4">
        <v>1</v>
      </c>
      <c r="H8363" t="s">
        <v>7544</v>
      </c>
    </row>
    <row r="8364" spans="1:8" x14ac:dyDescent="0.35">
      <c r="A8364" t="s">
        <v>6256</v>
      </c>
      <c r="B8364" t="s">
        <v>7506</v>
      </c>
      <c r="C8364">
        <v>5</v>
      </c>
      <c r="D8364">
        <v>-253.125</v>
      </c>
      <c r="E8364" t="s">
        <v>7507</v>
      </c>
      <c r="F8364" t="s">
        <v>7510</v>
      </c>
      <c r="G8364" s="4">
        <v>1</v>
      </c>
      <c r="H8364" t="s">
        <v>7545</v>
      </c>
    </row>
    <row r="8365" spans="1:8" x14ac:dyDescent="0.35">
      <c r="A8365" t="s">
        <v>6256</v>
      </c>
      <c r="B8365" t="s">
        <v>7506</v>
      </c>
      <c r="C8365">
        <v>5</v>
      </c>
      <c r="D8365">
        <v>-250.19</v>
      </c>
      <c r="E8365" t="s">
        <v>7507</v>
      </c>
      <c r="F8365" t="s">
        <v>7508</v>
      </c>
      <c r="G8365" s="4">
        <v>2</v>
      </c>
      <c r="H8365" t="s">
        <v>7546</v>
      </c>
    </row>
    <row r="8366" spans="1:8" x14ac:dyDescent="0.35">
      <c r="A8366" t="s">
        <v>6256</v>
      </c>
      <c r="B8366" t="s">
        <v>7506</v>
      </c>
      <c r="C8366">
        <v>5</v>
      </c>
      <c r="D8366">
        <v>-249.87799999999999</v>
      </c>
      <c r="E8366" t="s">
        <v>7514</v>
      </c>
      <c r="F8366" t="s">
        <v>7520</v>
      </c>
      <c r="G8366" s="4">
        <v>4</v>
      </c>
      <c r="H8366" t="s">
        <v>7547</v>
      </c>
    </row>
    <row r="8367" spans="1:8" x14ac:dyDescent="0.35">
      <c r="A8367" t="s">
        <v>6256</v>
      </c>
      <c r="B8367" t="s">
        <v>7506</v>
      </c>
      <c r="C8367">
        <v>5</v>
      </c>
      <c r="D8367">
        <v>-238.90599999999901</v>
      </c>
      <c r="E8367" t="s">
        <v>7507</v>
      </c>
      <c r="F8367" t="s">
        <v>7508</v>
      </c>
      <c r="G8367" s="4">
        <v>2</v>
      </c>
      <c r="H8367" t="s">
        <v>7548</v>
      </c>
    </row>
    <row r="8368" spans="1:8" x14ac:dyDescent="0.35">
      <c r="A8368" t="s">
        <v>6256</v>
      </c>
      <c r="B8368" t="s">
        <v>7506</v>
      </c>
      <c r="C8368">
        <v>5</v>
      </c>
      <c r="D8368">
        <v>-229.47099999999901</v>
      </c>
      <c r="E8368" t="s">
        <v>7507</v>
      </c>
      <c r="F8368" t="s">
        <v>7511</v>
      </c>
      <c r="G8368" s="4">
        <v>3</v>
      </c>
      <c r="H8368" t="s">
        <v>7549</v>
      </c>
    </row>
    <row r="8369" spans="1:8" x14ac:dyDescent="0.35">
      <c r="A8369" t="s">
        <v>6256</v>
      </c>
      <c r="B8369" t="s">
        <v>7506</v>
      </c>
      <c r="C8369">
        <v>5</v>
      </c>
      <c r="D8369">
        <v>-220.44900000000001</v>
      </c>
      <c r="E8369" t="s">
        <v>7507</v>
      </c>
      <c r="F8369" t="s">
        <v>7511</v>
      </c>
      <c r="G8369" s="4">
        <v>3</v>
      </c>
      <c r="H8369" t="s">
        <v>7550</v>
      </c>
    </row>
    <row r="8370" spans="1:8" x14ac:dyDescent="0.35">
      <c r="A8370" t="s">
        <v>6256</v>
      </c>
      <c r="B8370" t="s">
        <v>7506</v>
      </c>
      <c r="C8370">
        <v>5</v>
      </c>
      <c r="D8370">
        <v>-208.93799999999999</v>
      </c>
      <c r="E8370" t="s">
        <v>7507</v>
      </c>
      <c r="F8370" t="s">
        <v>7508</v>
      </c>
      <c r="G8370" s="4">
        <v>2</v>
      </c>
      <c r="H8370" t="s">
        <v>7551</v>
      </c>
    </row>
    <row r="8371" spans="1:8" x14ac:dyDescent="0.35">
      <c r="A8371" t="s">
        <v>6256</v>
      </c>
      <c r="B8371" t="s">
        <v>7506</v>
      </c>
      <c r="C8371">
        <v>5</v>
      </c>
      <c r="D8371">
        <v>-201.733</v>
      </c>
      <c r="E8371" t="s">
        <v>7507</v>
      </c>
      <c r="F8371" t="s">
        <v>7510</v>
      </c>
      <c r="G8371" s="4">
        <v>1</v>
      </c>
      <c r="H8371" t="s">
        <v>7552</v>
      </c>
    </row>
    <row r="8372" spans="1:8" x14ac:dyDescent="0.35">
      <c r="A8372" t="s">
        <v>6256</v>
      </c>
      <c r="B8372" t="s">
        <v>7506</v>
      </c>
      <c r="C8372">
        <v>5</v>
      </c>
      <c r="D8372">
        <v>-200.74700000000001</v>
      </c>
      <c r="E8372" t="s">
        <v>7507</v>
      </c>
      <c r="F8372" t="s">
        <v>7511</v>
      </c>
      <c r="G8372" s="4">
        <v>3</v>
      </c>
      <c r="H8372" t="s">
        <v>177</v>
      </c>
    </row>
    <row r="8373" spans="1:8" x14ac:dyDescent="0.35">
      <c r="A8373" t="s">
        <v>6256</v>
      </c>
      <c r="B8373" t="s">
        <v>7506</v>
      </c>
      <c r="C8373">
        <v>5</v>
      </c>
      <c r="D8373">
        <v>-184.57400000000001</v>
      </c>
      <c r="E8373" t="s">
        <v>7507</v>
      </c>
      <c r="F8373" t="s">
        <v>7510</v>
      </c>
      <c r="G8373" s="4">
        <v>1</v>
      </c>
      <c r="H8373" t="s">
        <v>1692</v>
      </c>
    </row>
    <row r="8374" spans="1:8" x14ac:dyDescent="0.35">
      <c r="A8374" t="s">
        <v>6256</v>
      </c>
      <c r="B8374" t="s">
        <v>7506</v>
      </c>
      <c r="C8374">
        <v>5</v>
      </c>
      <c r="D8374">
        <v>-182.99199999999999</v>
      </c>
      <c r="E8374" t="s">
        <v>7507</v>
      </c>
      <c r="F8374" t="s">
        <v>7511</v>
      </c>
      <c r="G8374" s="4">
        <v>3</v>
      </c>
      <c r="H8374" t="s">
        <v>7553</v>
      </c>
    </row>
    <row r="8375" spans="1:8" x14ac:dyDescent="0.35">
      <c r="A8375" t="s">
        <v>6256</v>
      </c>
      <c r="B8375" t="s">
        <v>7506</v>
      </c>
      <c r="C8375">
        <v>5</v>
      </c>
      <c r="D8375">
        <v>-179.315</v>
      </c>
      <c r="E8375" t="s">
        <v>7507</v>
      </c>
      <c r="F8375" t="s">
        <v>7508</v>
      </c>
      <c r="G8375" s="4">
        <v>2</v>
      </c>
      <c r="H8375" t="s">
        <v>7554</v>
      </c>
    </row>
    <row r="8376" spans="1:8" x14ac:dyDescent="0.35">
      <c r="A8376" t="s">
        <v>6256</v>
      </c>
      <c r="B8376" t="s">
        <v>7506</v>
      </c>
      <c r="C8376">
        <v>5</v>
      </c>
      <c r="D8376">
        <v>-176.08</v>
      </c>
      <c r="E8376" t="s">
        <v>7507</v>
      </c>
      <c r="F8376" t="s">
        <v>7525</v>
      </c>
      <c r="G8376" s="4">
        <v>4</v>
      </c>
      <c r="H8376" t="s">
        <v>7555</v>
      </c>
    </row>
    <row r="8377" spans="1:8" x14ac:dyDescent="0.35">
      <c r="A8377" t="s">
        <v>6256</v>
      </c>
      <c r="B8377" t="s">
        <v>7506</v>
      </c>
      <c r="C8377">
        <v>5</v>
      </c>
      <c r="D8377">
        <v>-175.21700000000001</v>
      </c>
      <c r="E8377" t="s">
        <v>7507</v>
      </c>
      <c r="F8377" t="s">
        <v>7510</v>
      </c>
      <c r="G8377" s="4">
        <v>1</v>
      </c>
      <c r="H8377" t="s">
        <v>7556</v>
      </c>
    </row>
    <row r="8378" spans="1:8" x14ac:dyDescent="0.35">
      <c r="A8378" t="s">
        <v>6256</v>
      </c>
      <c r="B8378" t="s">
        <v>7506</v>
      </c>
      <c r="C8378">
        <v>5</v>
      </c>
      <c r="D8378">
        <v>-173.666</v>
      </c>
      <c r="E8378" t="s">
        <v>7507</v>
      </c>
      <c r="F8378" t="s">
        <v>7508</v>
      </c>
      <c r="G8378" s="4">
        <v>2</v>
      </c>
      <c r="H8378" t="s">
        <v>415</v>
      </c>
    </row>
    <row r="8379" spans="1:8" x14ac:dyDescent="0.35">
      <c r="A8379" t="s">
        <v>6256</v>
      </c>
      <c r="B8379" t="s">
        <v>7506</v>
      </c>
      <c r="C8379">
        <v>5</v>
      </c>
      <c r="D8379">
        <v>-164.16399999999999</v>
      </c>
      <c r="E8379" t="s">
        <v>7507</v>
      </c>
      <c r="F8379" t="s">
        <v>7525</v>
      </c>
      <c r="G8379" s="4">
        <v>4</v>
      </c>
      <c r="H8379" t="s">
        <v>3494</v>
      </c>
    </row>
    <row r="8380" spans="1:8" x14ac:dyDescent="0.35">
      <c r="A8380" t="s">
        <v>6256</v>
      </c>
      <c r="B8380" t="s">
        <v>7506</v>
      </c>
      <c r="C8380">
        <v>5</v>
      </c>
      <c r="D8380">
        <v>-163.63399999999999</v>
      </c>
      <c r="E8380" t="s">
        <v>7507</v>
      </c>
      <c r="F8380" t="s">
        <v>7511</v>
      </c>
      <c r="G8380" s="4">
        <v>3</v>
      </c>
      <c r="H8380" t="s">
        <v>265</v>
      </c>
    </row>
    <row r="8381" spans="1:8" x14ac:dyDescent="0.35">
      <c r="A8381" t="s">
        <v>6256</v>
      </c>
      <c r="B8381" t="s">
        <v>7506</v>
      </c>
      <c r="C8381">
        <v>5</v>
      </c>
      <c r="D8381">
        <v>-163.398</v>
      </c>
      <c r="E8381" t="s">
        <v>7507</v>
      </c>
      <c r="F8381" t="s">
        <v>7508</v>
      </c>
      <c r="G8381" s="4">
        <v>2</v>
      </c>
      <c r="H8381" t="s">
        <v>7557</v>
      </c>
    </row>
    <row r="8382" spans="1:8" x14ac:dyDescent="0.35">
      <c r="A8382" t="s">
        <v>6256</v>
      </c>
      <c r="B8382" t="s">
        <v>7506</v>
      </c>
      <c r="C8382">
        <v>5</v>
      </c>
      <c r="D8382">
        <v>-163.36500000000001</v>
      </c>
      <c r="E8382" t="s">
        <v>7507</v>
      </c>
      <c r="F8382" t="s">
        <v>7510</v>
      </c>
      <c r="G8382" s="4">
        <v>1</v>
      </c>
      <c r="H8382" t="s">
        <v>7558</v>
      </c>
    </row>
    <row r="8383" spans="1:8" x14ac:dyDescent="0.35">
      <c r="A8383" t="s">
        <v>6256</v>
      </c>
      <c r="B8383" t="s">
        <v>7506</v>
      </c>
      <c r="C8383">
        <v>5</v>
      </c>
      <c r="D8383">
        <v>-159.91200000000001</v>
      </c>
      <c r="E8383" t="s">
        <v>7507</v>
      </c>
      <c r="F8383" t="s">
        <v>7510</v>
      </c>
      <c r="G8383" s="4">
        <v>1</v>
      </c>
      <c r="H8383" t="s">
        <v>7559</v>
      </c>
    </row>
    <row r="8384" spans="1:8" x14ac:dyDescent="0.35">
      <c r="A8384" t="s">
        <v>6256</v>
      </c>
      <c r="B8384" t="s">
        <v>7506</v>
      </c>
      <c r="C8384">
        <v>5</v>
      </c>
      <c r="D8384">
        <v>-158.613</v>
      </c>
      <c r="E8384" t="s">
        <v>7507</v>
      </c>
      <c r="F8384" t="s">
        <v>7510</v>
      </c>
      <c r="G8384" s="4">
        <v>1</v>
      </c>
      <c r="H8384" t="s">
        <v>7560</v>
      </c>
    </row>
    <row r="8385" spans="1:8" x14ac:dyDescent="0.35">
      <c r="A8385" t="s">
        <v>6256</v>
      </c>
      <c r="B8385" t="s">
        <v>7506</v>
      </c>
      <c r="C8385">
        <v>5</v>
      </c>
      <c r="D8385">
        <v>-156.75299999999999</v>
      </c>
      <c r="E8385" t="s">
        <v>7507</v>
      </c>
      <c r="F8385" t="s">
        <v>7511</v>
      </c>
      <c r="G8385" s="4">
        <v>3</v>
      </c>
      <c r="H8385" t="s">
        <v>415</v>
      </c>
    </row>
    <row r="8386" spans="1:8" x14ac:dyDescent="0.35">
      <c r="A8386" t="s">
        <v>6256</v>
      </c>
      <c r="B8386" t="s">
        <v>7506</v>
      </c>
      <c r="C8386">
        <v>5</v>
      </c>
      <c r="D8386">
        <v>-153.03399999999999</v>
      </c>
      <c r="E8386" t="s">
        <v>7507</v>
      </c>
      <c r="F8386" t="s">
        <v>7525</v>
      </c>
      <c r="G8386" s="4">
        <v>4</v>
      </c>
      <c r="H8386" t="s">
        <v>7561</v>
      </c>
    </row>
    <row r="8387" spans="1:8" x14ac:dyDescent="0.35">
      <c r="A8387" t="s">
        <v>6256</v>
      </c>
      <c r="B8387" t="s">
        <v>7506</v>
      </c>
      <c r="C8387">
        <v>5</v>
      </c>
      <c r="D8387">
        <v>-148.83500000000001</v>
      </c>
      <c r="E8387" t="s">
        <v>7507</v>
      </c>
      <c r="F8387" t="s">
        <v>7510</v>
      </c>
      <c r="G8387" s="4">
        <v>1</v>
      </c>
      <c r="H8387" t="s">
        <v>7562</v>
      </c>
    </row>
    <row r="8388" spans="1:8" x14ac:dyDescent="0.35">
      <c r="A8388" t="s">
        <v>6256</v>
      </c>
      <c r="B8388" t="s">
        <v>7506</v>
      </c>
      <c r="C8388">
        <v>5</v>
      </c>
      <c r="D8388">
        <v>-135.762</v>
      </c>
      <c r="E8388" t="s">
        <v>7507</v>
      </c>
      <c r="F8388" t="s">
        <v>7508</v>
      </c>
      <c r="G8388" s="4">
        <v>2</v>
      </c>
      <c r="H8388" t="s">
        <v>5254</v>
      </c>
    </row>
    <row r="8389" spans="1:8" x14ac:dyDescent="0.35">
      <c r="A8389" t="s">
        <v>6256</v>
      </c>
      <c r="B8389" t="s">
        <v>7506</v>
      </c>
      <c r="C8389">
        <v>5</v>
      </c>
      <c r="D8389">
        <v>-121.49299999999999</v>
      </c>
      <c r="E8389" t="s">
        <v>7507</v>
      </c>
      <c r="F8389" t="s">
        <v>7511</v>
      </c>
      <c r="G8389" s="4">
        <v>3</v>
      </c>
      <c r="H8389" t="s">
        <v>7563</v>
      </c>
    </row>
    <row r="8390" spans="1:8" x14ac:dyDescent="0.35">
      <c r="A8390" t="s">
        <v>6256</v>
      </c>
      <c r="B8390" t="s">
        <v>7506</v>
      </c>
      <c r="C8390">
        <v>5</v>
      </c>
      <c r="D8390">
        <v>-117.157</v>
      </c>
      <c r="E8390" t="s">
        <v>7507</v>
      </c>
      <c r="F8390" t="s">
        <v>7525</v>
      </c>
      <c r="G8390" s="4">
        <v>4</v>
      </c>
      <c r="H8390" t="s">
        <v>3724</v>
      </c>
    </row>
    <row r="8391" spans="1:8" x14ac:dyDescent="0.35">
      <c r="A8391" t="s">
        <v>6256</v>
      </c>
      <c r="B8391" t="s">
        <v>7506</v>
      </c>
      <c r="C8391">
        <v>5</v>
      </c>
      <c r="D8391">
        <v>-110.43899999999999</v>
      </c>
      <c r="E8391" t="s">
        <v>7507</v>
      </c>
      <c r="F8391" t="s">
        <v>7511</v>
      </c>
      <c r="G8391" s="4">
        <v>3</v>
      </c>
      <c r="H8391" t="s">
        <v>7564</v>
      </c>
    </row>
    <row r="8392" spans="1:8" x14ac:dyDescent="0.35">
      <c r="A8392" t="s">
        <v>6256</v>
      </c>
      <c r="B8392" t="s">
        <v>7506</v>
      </c>
      <c r="C8392">
        <v>5</v>
      </c>
      <c r="D8392">
        <v>-109.15799999999901</v>
      </c>
      <c r="E8392" t="s">
        <v>7507</v>
      </c>
      <c r="F8392" t="s">
        <v>7525</v>
      </c>
      <c r="G8392" s="4">
        <v>4</v>
      </c>
      <c r="H8392" t="s">
        <v>7565</v>
      </c>
    </row>
    <row r="8393" spans="1:8" x14ac:dyDescent="0.35">
      <c r="A8393" t="s">
        <v>6256</v>
      </c>
      <c r="B8393" t="s">
        <v>7506</v>
      </c>
      <c r="C8393">
        <v>5</v>
      </c>
      <c r="D8393">
        <v>-104.65600000000001</v>
      </c>
      <c r="E8393" t="s">
        <v>7507</v>
      </c>
      <c r="F8393" t="s">
        <v>7510</v>
      </c>
      <c r="G8393" s="4">
        <v>1</v>
      </c>
      <c r="H8393" t="s">
        <v>7566</v>
      </c>
    </row>
    <row r="8394" spans="1:8" x14ac:dyDescent="0.35">
      <c r="A8394" t="s">
        <v>6256</v>
      </c>
      <c r="B8394" t="s">
        <v>7506</v>
      </c>
      <c r="C8394">
        <v>5</v>
      </c>
      <c r="D8394">
        <v>-98.260999999999996</v>
      </c>
      <c r="E8394" t="s">
        <v>7507</v>
      </c>
      <c r="F8394" t="s">
        <v>7510</v>
      </c>
      <c r="G8394" s="4">
        <v>1</v>
      </c>
      <c r="H8394" t="s">
        <v>7567</v>
      </c>
    </row>
    <row r="8395" spans="1:8" x14ac:dyDescent="0.35">
      <c r="A8395" t="s">
        <v>6256</v>
      </c>
      <c r="B8395" t="s">
        <v>7506</v>
      </c>
      <c r="C8395">
        <v>5</v>
      </c>
      <c r="D8395">
        <v>-80.242000000000004</v>
      </c>
      <c r="E8395" t="s">
        <v>7507</v>
      </c>
      <c r="F8395" t="s">
        <v>7508</v>
      </c>
      <c r="G8395" s="4">
        <v>2</v>
      </c>
      <c r="H8395" t="s">
        <v>7568</v>
      </c>
    </row>
    <row r="8396" spans="1:8" x14ac:dyDescent="0.35">
      <c r="A8396" t="s">
        <v>6256</v>
      </c>
      <c r="B8396" t="s">
        <v>7506</v>
      </c>
      <c r="C8396">
        <v>5</v>
      </c>
      <c r="D8396">
        <v>-70.230999999999995</v>
      </c>
      <c r="E8396" t="s">
        <v>7507</v>
      </c>
      <c r="F8396" t="s">
        <v>7510</v>
      </c>
      <c r="G8396" s="4">
        <v>1</v>
      </c>
      <c r="H8396" t="s">
        <v>7569</v>
      </c>
    </row>
    <row r="8397" spans="1:8" x14ac:dyDescent="0.35">
      <c r="A8397" t="s">
        <v>6256</v>
      </c>
      <c r="B8397" t="s">
        <v>7506</v>
      </c>
      <c r="C8397">
        <v>5</v>
      </c>
      <c r="D8397">
        <v>-62.536000000000001</v>
      </c>
      <c r="E8397" t="s">
        <v>7507</v>
      </c>
      <c r="F8397" t="s">
        <v>7510</v>
      </c>
      <c r="G8397" s="4">
        <v>1</v>
      </c>
      <c r="H8397" t="s">
        <v>140</v>
      </c>
    </row>
    <row r="8398" spans="1:8" x14ac:dyDescent="0.35">
      <c r="A8398" t="s">
        <v>6256</v>
      </c>
      <c r="B8398" t="s">
        <v>7506</v>
      </c>
      <c r="C8398">
        <v>5</v>
      </c>
      <c r="D8398">
        <v>-55.421999999999997</v>
      </c>
      <c r="E8398" t="s">
        <v>7507</v>
      </c>
      <c r="F8398" t="s">
        <v>7508</v>
      </c>
      <c r="G8398" s="4">
        <v>2</v>
      </c>
      <c r="H8398" t="s">
        <v>4692</v>
      </c>
    </row>
    <row r="8399" spans="1:8" x14ac:dyDescent="0.35">
      <c r="A8399" t="s">
        <v>6256</v>
      </c>
      <c r="B8399" t="s">
        <v>7506</v>
      </c>
      <c r="C8399">
        <v>5</v>
      </c>
      <c r="D8399">
        <v>-26.349</v>
      </c>
      <c r="E8399" t="s">
        <v>7507</v>
      </c>
      <c r="F8399" t="s">
        <v>7510</v>
      </c>
      <c r="G8399" s="4">
        <v>1</v>
      </c>
      <c r="H8399" t="s">
        <v>3969</v>
      </c>
    </row>
    <row r="8400" spans="1:8" x14ac:dyDescent="0.35">
      <c r="A8400" t="s">
        <v>6256</v>
      </c>
      <c r="B8400" t="s">
        <v>7506</v>
      </c>
      <c r="C8400">
        <v>5</v>
      </c>
      <c r="D8400">
        <v>16.347000000000001</v>
      </c>
      <c r="E8400" t="s">
        <v>7507</v>
      </c>
      <c r="F8400" t="s">
        <v>7510</v>
      </c>
      <c r="G8400" s="4">
        <v>1</v>
      </c>
      <c r="H8400" t="s">
        <v>7570</v>
      </c>
    </row>
    <row r="8401" spans="1:8" x14ac:dyDescent="0.35">
      <c r="A8401" t="s">
        <v>6256</v>
      </c>
      <c r="B8401" t="s">
        <v>7506</v>
      </c>
      <c r="C8401">
        <v>5</v>
      </c>
      <c r="D8401">
        <v>31.038</v>
      </c>
      <c r="E8401" t="s">
        <v>7507</v>
      </c>
      <c r="F8401" t="s">
        <v>7508</v>
      </c>
      <c r="G8401" s="4">
        <v>2</v>
      </c>
      <c r="H8401" t="s">
        <v>7571</v>
      </c>
    </row>
    <row r="8402" spans="1:8" x14ac:dyDescent="0.35">
      <c r="A8402" t="s">
        <v>6256</v>
      </c>
      <c r="B8402" t="s">
        <v>7506</v>
      </c>
      <c r="C8402">
        <v>5</v>
      </c>
      <c r="D8402">
        <v>33.482999999999997</v>
      </c>
      <c r="E8402" t="s">
        <v>7507</v>
      </c>
      <c r="F8402" t="s">
        <v>7510</v>
      </c>
      <c r="G8402" s="4">
        <v>1</v>
      </c>
      <c r="H8402" t="s">
        <v>7572</v>
      </c>
    </row>
    <row r="8403" spans="1:8" x14ac:dyDescent="0.35">
      <c r="A8403" t="s">
        <v>6256</v>
      </c>
      <c r="B8403" t="s">
        <v>7506</v>
      </c>
      <c r="C8403">
        <v>4</v>
      </c>
      <c r="D8403">
        <v>-396.43299999999999</v>
      </c>
      <c r="E8403" t="s">
        <v>7507</v>
      </c>
      <c r="F8403" t="s">
        <v>7510</v>
      </c>
      <c r="G8403" s="4">
        <v>1</v>
      </c>
      <c r="H8403" t="s">
        <v>7573</v>
      </c>
    </row>
    <row r="8404" spans="1:8" x14ac:dyDescent="0.35">
      <c r="A8404" t="s">
        <v>6256</v>
      </c>
      <c r="B8404" t="s">
        <v>7506</v>
      </c>
      <c r="C8404">
        <v>4</v>
      </c>
      <c r="D8404">
        <v>-390.83</v>
      </c>
      <c r="E8404" t="s">
        <v>7507</v>
      </c>
      <c r="F8404" t="s">
        <v>7508</v>
      </c>
      <c r="G8404" s="4">
        <v>2</v>
      </c>
      <c r="H8404" t="s">
        <v>7574</v>
      </c>
    </row>
    <row r="8405" spans="1:8" x14ac:dyDescent="0.35">
      <c r="A8405" t="s">
        <v>6256</v>
      </c>
      <c r="B8405" t="s">
        <v>7506</v>
      </c>
      <c r="C8405">
        <v>4</v>
      </c>
      <c r="D8405">
        <v>-387.65199999999999</v>
      </c>
      <c r="E8405" t="s">
        <v>7507</v>
      </c>
      <c r="F8405" t="s">
        <v>7508</v>
      </c>
      <c r="G8405" s="4">
        <v>2</v>
      </c>
      <c r="H8405" t="s">
        <v>3254</v>
      </c>
    </row>
    <row r="8406" spans="1:8" x14ac:dyDescent="0.35">
      <c r="A8406" t="s">
        <v>6256</v>
      </c>
      <c r="B8406" t="s">
        <v>7506</v>
      </c>
      <c r="C8406">
        <v>4</v>
      </c>
      <c r="D8406">
        <v>-381.981999999999</v>
      </c>
      <c r="E8406" t="s">
        <v>7507</v>
      </c>
      <c r="F8406" t="s">
        <v>7510</v>
      </c>
      <c r="G8406" s="4">
        <v>1</v>
      </c>
      <c r="H8406" t="s">
        <v>7575</v>
      </c>
    </row>
    <row r="8407" spans="1:8" x14ac:dyDescent="0.35">
      <c r="A8407" t="s">
        <v>6256</v>
      </c>
      <c r="B8407" t="s">
        <v>7506</v>
      </c>
      <c r="C8407">
        <v>4</v>
      </c>
      <c r="D8407">
        <v>-380.84699999999998</v>
      </c>
      <c r="E8407" t="s">
        <v>7514</v>
      </c>
      <c r="F8407" t="s">
        <v>7518</v>
      </c>
      <c r="G8407" s="4">
        <v>3</v>
      </c>
      <c r="H8407" t="s">
        <v>7576</v>
      </c>
    </row>
    <row r="8408" spans="1:8" x14ac:dyDescent="0.35">
      <c r="A8408" t="s">
        <v>6256</v>
      </c>
      <c r="B8408" t="s">
        <v>7506</v>
      </c>
      <c r="C8408">
        <v>4</v>
      </c>
      <c r="D8408">
        <v>-373.91500000000002</v>
      </c>
      <c r="E8408" t="s">
        <v>7514</v>
      </c>
      <c r="F8408" t="s">
        <v>7518</v>
      </c>
      <c r="G8408" s="4">
        <v>3</v>
      </c>
      <c r="H8408" t="s">
        <v>7577</v>
      </c>
    </row>
    <row r="8409" spans="1:8" x14ac:dyDescent="0.35">
      <c r="A8409" t="s">
        <v>6256</v>
      </c>
      <c r="B8409" t="s">
        <v>7506</v>
      </c>
      <c r="C8409">
        <v>4</v>
      </c>
      <c r="D8409">
        <v>-373.15300000000002</v>
      </c>
      <c r="E8409" t="s">
        <v>7507</v>
      </c>
      <c r="F8409" t="s">
        <v>7511</v>
      </c>
      <c r="G8409" s="4">
        <v>3</v>
      </c>
      <c r="H8409" t="s">
        <v>7578</v>
      </c>
    </row>
    <row r="8410" spans="1:8" x14ac:dyDescent="0.35">
      <c r="A8410" t="s">
        <v>6256</v>
      </c>
      <c r="B8410" t="s">
        <v>7506</v>
      </c>
      <c r="C8410">
        <v>4</v>
      </c>
      <c r="D8410">
        <v>-371.67099999999999</v>
      </c>
      <c r="E8410" t="s">
        <v>7514</v>
      </c>
      <c r="F8410" t="s">
        <v>7515</v>
      </c>
      <c r="G8410" s="4">
        <v>2</v>
      </c>
      <c r="H8410" t="s">
        <v>7579</v>
      </c>
    </row>
    <row r="8411" spans="1:8" x14ac:dyDescent="0.35">
      <c r="A8411" t="s">
        <v>6256</v>
      </c>
      <c r="B8411" t="s">
        <v>7506</v>
      </c>
      <c r="C8411">
        <v>4</v>
      </c>
      <c r="D8411">
        <v>-368.21600000000001</v>
      </c>
      <c r="E8411" t="s">
        <v>7514</v>
      </c>
      <c r="F8411" t="s">
        <v>7515</v>
      </c>
      <c r="G8411" s="4">
        <v>2</v>
      </c>
      <c r="H8411" t="s">
        <v>7580</v>
      </c>
    </row>
    <row r="8412" spans="1:8" x14ac:dyDescent="0.35">
      <c r="A8412" t="s">
        <v>6256</v>
      </c>
      <c r="B8412" t="s">
        <v>7506</v>
      </c>
      <c r="C8412">
        <v>4</v>
      </c>
      <c r="D8412">
        <v>-358.13699999999898</v>
      </c>
      <c r="E8412" t="s">
        <v>7507</v>
      </c>
      <c r="F8412" t="s">
        <v>7508</v>
      </c>
      <c r="G8412" s="4">
        <v>2</v>
      </c>
      <c r="H8412" t="s">
        <v>7581</v>
      </c>
    </row>
    <row r="8413" spans="1:8" x14ac:dyDescent="0.35">
      <c r="A8413" t="s">
        <v>6256</v>
      </c>
      <c r="B8413" t="s">
        <v>7506</v>
      </c>
      <c r="C8413">
        <v>4</v>
      </c>
      <c r="D8413">
        <v>-357.44499999999999</v>
      </c>
      <c r="E8413" t="s">
        <v>7514</v>
      </c>
      <c r="F8413" t="s">
        <v>7520</v>
      </c>
      <c r="G8413" s="4">
        <v>4</v>
      </c>
      <c r="H8413" t="s">
        <v>7582</v>
      </c>
    </row>
    <row r="8414" spans="1:8" x14ac:dyDescent="0.35">
      <c r="A8414" t="s">
        <v>6256</v>
      </c>
      <c r="B8414" t="s">
        <v>7506</v>
      </c>
      <c r="C8414">
        <v>4</v>
      </c>
      <c r="D8414">
        <v>-356.34500000000003</v>
      </c>
      <c r="E8414" t="s">
        <v>7507</v>
      </c>
      <c r="F8414" t="s">
        <v>7510</v>
      </c>
      <c r="G8414" s="4">
        <v>1</v>
      </c>
      <c r="H8414" t="s">
        <v>7583</v>
      </c>
    </row>
    <row r="8415" spans="1:8" x14ac:dyDescent="0.35">
      <c r="A8415" t="s">
        <v>6256</v>
      </c>
      <c r="B8415" t="s">
        <v>7506</v>
      </c>
      <c r="C8415">
        <v>4</v>
      </c>
      <c r="D8415">
        <v>-352.863</v>
      </c>
      <c r="E8415" t="s">
        <v>7514</v>
      </c>
      <c r="F8415" t="s">
        <v>7520</v>
      </c>
      <c r="G8415" s="4">
        <v>4</v>
      </c>
      <c r="H8415" t="s">
        <v>7584</v>
      </c>
    </row>
    <row r="8416" spans="1:8" x14ac:dyDescent="0.35">
      <c r="A8416" t="s">
        <v>6256</v>
      </c>
      <c r="B8416" t="s">
        <v>7506</v>
      </c>
      <c r="C8416">
        <v>4</v>
      </c>
      <c r="D8416">
        <v>-349.87900000000002</v>
      </c>
      <c r="E8416" t="s">
        <v>7514</v>
      </c>
      <c r="F8416" t="s">
        <v>7518</v>
      </c>
      <c r="G8416" s="4">
        <v>3</v>
      </c>
      <c r="H8416" t="s">
        <v>2899</v>
      </c>
    </row>
    <row r="8417" spans="1:8" x14ac:dyDescent="0.35">
      <c r="A8417" t="s">
        <v>6256</v>
      </c>
      <c r="B8417" t="s">
        <v>7506</v>
      </c>
      <c r="C8417">
        <v>4</v>
      </c>
      <c r="D8417">
        <v>-346.54500000000002</v>
      </c>
      <c r="E8417" t="s">
        <v>7507</v>
      </c>
      <c r="F8417" t="s">
        <v>7508</v>
      </c>
      <c r="G8417" s="4">
        <v>2</v>
      </c>
      <c r="H8417" t="s">
        <v>7585</v>
      </c>
    </row>
    <row r="8418" spans="1:8" x14ac:dyDescent="0.35">
      <c r="A8418" t="s">
        <v>6256</v>
      </c>
      <c r="B8418" t="s">
        <v>7506</v>
      </c>
      <c r="C8418">
        <v>4</v>
      </c>
      <c r="D8418">
        <v>-346.34800000000001</v>
      </c>
      <c r="E8418" t="s">
        <v>7514</v>
      </c>
      <c r="F8418" t="s">
        <v>7530</v>
      </c>
      <c r="G8418" s="4">
        <v>1</v>
      </c>
      <c r="H8418" t="s">
        <v>7586</v>
      </c>
    </row>
    <row r="8419" spans="1:8" x14ac:dyDescent="0.35">
      <c r="A8419" t="s">
        <v>6256</v>
      </c>
      <c r="B8419" t="s">
        <v>7506</v>
      </c>
      <c r="C8419">
        <v>4</v>
      </c>
      <c r="D8419">
        <v>-338.02800000000002</v>
      </c>
      <c r="E8419" t="s">
        <v>7507</v>
      </c>
      <c r="F8419" t="s">
        <v>7525</v>
      </c>
      <c r="G8419" s="4">
        <v>4</v>
      </c>
      <c r="H8419" t="s">
        <v>7587</v>
      </c>
    </row>
    <row r="8420" spans="1:8" x14ac:dyDescent="0.35">
      <c r="A8420" t="s">
        <v>6256</v>
      </c>
      <c r="B8420" t="s">
        <v>7506</v>
      </c>
      <c r="C8420">
        <v>4</v>
      </c>
      <c r="D8420">
        <v>-336.051999999999</v>
      </c>
      <c r="E8420" t="s">
        <v>7507</v>
      </c>
      <c r="F8420" t="s">
        <v>7508</v>
      </c>
      <c r="G8420" s="4">
        <v>2</v>
      </c>
      <c r="H8420" t="s">
        <v>7588</v>
      </c>
    </row>
    <row r="8421" spans="1:8" x14ac:dyDescent="0.35">
      <c r="A8421" t="s">
        <v>6256</v>
      </c>
      <c r="B8421" t="s">
        <v>7506</v>
      </c>
      <c r="C8421">
        <v>4</v>
      </c>
      <c r="D8421">
        <v>-335.48099999999999</v>
      </c>
      <c r="E8421" t="s">
        <v>7507</v>
      </c>
      <c r="F8421" t="s">
        <v>7510</v>
      </c>
      <c r="G8421" s="4">
        <v>1</v>
      </c>
      <c r="H8421" t="s">
        <v>55</v>
      </c>
    </row>
    <row r="8422" spans="1:8" x14ac:dyDescent="0.35">
      <c r="A8422" t="s">
        <v>6256</v>
      </c>
      <c r="B8422" t="s">
        <v>7506</v>
      </c>
      <c r="C8422">
        <v>4</v>
      </c>
      <c r="D8422">
        <v>-331.77099999999899</v>
      </c>
      <c r="E8422" t="s">
        <v>7507</v>
      </c>
      <c r="F8422" t="s">
        <v>7511</v>
      </c>
      <c r="G8422" s="4">
        <v>3</v>
      </c>
      <c r="H8422" t="s">
        <v>7589</v>
      </c>
    </row>
    <row r="8423" spans="1:8" x14ac:dyDescent="0.35">
      <c r="A8423" t="s">
        <v>6256</v>
      </c>
      <c r="B8423" t="s">
        <v>7506</v>
      </c>
      <c r="C8423">
        <v>4</v>
      </c>
      <c r="D8423">
        <v>-325.38499999999999</v>
      </c>
      <c r="E8423" t="s">
        <v>7514</v>
      </c>
      <c r="F8423" t="s">
        <v>7520</v>
      </c>
      <c r="G8423" s="4">
        <v>4</v>
      </c>
      <c r="H8423" t="s">
        <v>7590</v>
      </c>
    </row>
    <row r="8424" spans="1:8" x14ac:dyDescent="0.35">
      <c r="A8424" t="s">
        <v>6256</v>
      </c>
      <c r="B8424" t="s">
        <v>7506</v>
      </c>
      <c r="C8424">
        <v>4</v>
      </c>
      <c r="D8424">
        <v>-320.510999999999</v>
      </c>
      <c r="E8424" t="s">
        <v>7514</v>
      </c>
      <c r="F8424" t="s">
        <v>7518</v>
      </c>
      <c r="G8424" s="4">
        <v>3</v>
      </c>
      <c r="H8424" t="s">
        <v>7591</v>
      </c>
    </row>
    <row r="8425" spans="1:8" x14ac:dyDescent="0.35">
      <c r="A8425" t="s">
        <v>6256</v>
      </c>
      <c r="B8425" t="s">
        <v>7506</v>
      </c>
      <c r="C8425">
        <v>4</v>
      </c>
      <c r="D8425">
        <v>-314.19</v>
      </c>
      <c r="E8425" t="s">
        <v>7507</v>
      </c>
      <c r="F8425" t="s">
        <v>7525</v>
      </c>
      <c r="G8425" s="4">
        <v>4</v>
      </c>
      <c r="H8425" t="s">
        <v>999</v>
      </c>
    </row>
    <row r="8426" spans="1:8" x14ac:dyDescent="0.35">
      <c r="A8426" t="s">
        <v>6256</v>
      </c>
      <c r="B8426" t="s">
        <v>7506</v>
      </c>
      <c r="C8426">
        <v>4</v>
      </c>
      <c r="D8426">
        <v>-312.65699999999998</v>
      </c>
      <c r="E8426" t="s">
        <v>7507</v>
      </c>
      <c r="F8426" t="s">
        <v>7508</v>
      </c>
      <c r="G8426" s="4">
        <v>2</v>
      </c>
      <c r="H8426" t="s">
        <v>7592</v>
      </c>
    </row>
    <row r="8427" spans="1:8" x14ac:dyDescent="0.35">
      <c r="A8427" t="s">
        <v>6256</v>
      </c>
      <c r="B8427" t="s">
        <v>7506</v>
      </c>
      <c r="C8427">
        <v>4</v>
      </c>
      <c r="D8427">
        <v>-311.99200000000002</v>
      </c>
      <c r="E8427" t="s">
        <v>7514</v>
      </c>
      <c r="F8427" t="s">
        <v>7515</v>
      </c>
      <c r="G8427" s="4">
        <v>2</v>
      </c>
      <c r="H8427" t="s">
        <v>7593</v>
      </c>
    </row>
    <row r="8428" spans="1:8" x14ac:dyDescent="0.35">
      <c r="A8428" t="s">
        <v>6256</v>
      </c>
      <c r="B8428" t="s">
        <v>7506</v>
      </c>
      <c r="C8428">
        <v>4</v>
      </c>
      <c r="D8428">
        <v>-306.678</v>
      </c>
      <c r="E8428" t="s">
        <v>7514</v>
      </c>
      <c r="F8428" t="s">
        <v>7530</v>
      </c>
      <c r="G8428" s="4">
        <v>1</v>
      </c>
      <c r="H8428" t="s">
        <v>7594</v>
      </c>
    </row>
    <row r="8429" spans="1:8" x14ac:dyDescent="0.35">
      <c r="A8429" t="s">
        <v>6256</v>
      </c>
      <c r="B8429" t="s">
        <v>7506</v>
      </c>
      <c r="C8429">
        <v>4</v>
      </c>
      <c r="D8429">
        <v>-305.02999999999997</v>
      </c>
      <c r="E8429" t="s">
        <v>7507</v>
      </c>
      <c r="F8429" t="s">
        <v>7525</v>
      </c>
      <c r="G8429" s="4">
        <v>4</v>
      </c>
      <c r="H8429" t="b">
        <v>1</v>
      </c>
    </row>
    <row r="8430" spans="1:8" x14ac:dyDescent="0.35">
      <c r="A8430" t="s">
        <v>6256</v>
      </c>
      <c r="B8430" t="s">
        <v>7506</v>
      </c>
      <c r="C8430">
        <v>4</v>
      </c>
      <c r="D8430">
        <v>-301.37599999999998</v>
      </c>
      <c r="E8430" t="s">
        <v>7514</v>
      </c>
      <c r="F8430" t="s">
        <v>7518</v>
      </c>
      <c r="G8430" s="4">
        <v>3</v>
      </c>
      <c r="H8430" t="s">
        <v>7595</v>
      </c>
    </row>
    <row r="8431" spans="1:8" x14ac:dyDescent="0.35">
      <c r="A8431" t="s">
        <v>6256</v>
      </c>
      <c r="B8431" t="s">
        <v>7506</v>
      </c>
      <c r="C8431">
        <v>4</v>
      </c>
      <c r="D8431">
        <v>-292.65199999999999</v>
      </c>
      <c r="E8431" t="s">
        <v>7514</v>
      </c>
      <c r="F8431" t="s">
        <v>7518</v>
      </c>
      <c r="G8431" s="4">
        <v>3</v>
      </c>
      <c r="H8431" t="s">
        <v>7596</v>
      </c>
    </row>
    <row r="8432" spans="1:8" x14ac:dyDescent="0.35">
      <c r="A8432" t="s">
        <v>6256</v>
      </c>
      <c r="B8432" t="s">
        <v>7506</v>
      </c>
      <c r="C8432">
        <v>4</v>
      </c>
      <c r="D8432">
        <v>-273.435</v>
      </c>
      <c r="E8432" t="s">
        <v>7507</v>
      </c>
      <c r="F8432" t="s">
        <v>7511</v>
      </c>
      <c r="G8432" s="4">
        <v>3</v>
      </c>
      <c r="H8432" t="s">
        <v>7597</v>
      </c>
    </row>
    <row r="8433" spans="1:8" x14ac:dyDescent="0.35">
      <c r="A8433" t="s">
        <v>6256</v>
      </c>
      <c r="B8433" t="s">
        <v>7506</v>
      </c>
      <c r="C8433">
        <v>4</v>
      </c>
      <c r="D8433">
        <v>-266.86200000000002</v>
      </c>
      <c r="E8433" t="s">
        <v>7514</v>
      </c>
      <c r="F8433" t="s">
        <v>7530</v>
      </c>
      <c r="G8433" s="4">
        <v>1</v>
      </c>
      <c r="H8433" t="s">
        <v>7598</v>
      </c>
    </row>
    <row r="8434" spans="1:8" x14ac:dyDescent="0.35">
      <c r="A8434" t="s">
        <v>6256</v>
      </c>
      <c r="B8434" t="s">
        <v>7506</v>
      </c>
      <c r="C8434">
        <v>4</v>
      </c>
      <c r="D8434">
        <v>-264.86</v>
      </c>
      <c r="E8434" t="s">
        <v>7507</v>
      </c>
      <c r="F8434" t="s">
        <v>7508</v>
      </c>
      <c r="G8434" s="4">
        <v>2</v>
      </c>
      <c r="H8434" t="s">
        <v>7599</v>
      </c>
    </row>
    <row r="8435" spans="1:8" x14ac:dyDescent="0.35">
      <c r="A8435" t="s">
        <v>6256</v>
      </c>
      <c r="B8435" t="s">
        <v>7506</v>
      </c>
      <c r="C8435">
        <v>4</v>
      </c>
      <c r="D8435">
        <v>-263.81200000000001</v>
      </c>
      <c r="E8435" t="s">
        <v>7507</v>
      </c>
      <c r="F8435" t="s">
        <v>7510</v>
      </c>
      <c r="G8435" s="4">
        <v>1</v>
      </c>
      <c r="H8435" t="s">
        <v>7600</v>
      </c>
    </row>
    <row r="8436" spans="1:8" x14ac:dyDescent="0.35">
      <c r="A8436" t="s">
        <v>6256</v>
      </c>
      <c r="B8436" t="s">
        <v>7506</v>
      </c>
      <c r="C8436">
        <v>4</v>
      </c>
      <c r="D8436">
        <v>-259.98899999999998</v>
      </c>
      <c r="E8436" t="s">
        <v>7514</v>
      </c>
      <c r="F8436" t="s">
        <v>7518</v>
      </c>
      <c r="G8436" s="4">
        <v>3</v>
      </c>
      <c r="H8436" t="s">
        <v>7601</v>
      </c>
    </row>
    <row r="8437" spans="1:8" x14ac:dyDescent="0.35">
      <c r="A8437" t="s">
        <v>6256</v>
      </c>
      <c r="B8437" t="s">
        <v>7506</v>
      </c>
      <c r="C8437">
        <v>4</v>
      </c>
      <c r="D8437">
        <v>-259.92700000000002</v>
      </c>
      <c r="E8437" t="s">
        <v>7507</v>
      </c>
      <c r="F8437" t="s">
        <v>7525</v>
      </c>
      <c r="G8437" s="4">
        <v>4</v>
      </c>
      <c r="H8437" t="s">
        <v>136</v>
      </c>
    </row>
    <row r="8438" spans="1:8" x14ac:dyDescent="0.35">
      <c r="A8438" t="s">
        <v>6256</v>
      </c>
      <c r="B8438" t="s">
        <v>7506</v>
      </c>
      <c r="C8438">
        <v>4</v>
      </c>
      <c r="D8438">
        <v>-259.46499999999997</v>
      </c>
      <c r="E8438" t="s">
        <v>7514</v>
      </c>
      <c r="F8438" t="s">
        <v>7515</v>
      </c>
      <c r="G8438" s="4">
        <v>2</v>
      </c>
      <c r="H8438" t="s">
        <v>7602</v>
      </c>
    </row>
    <row r="8439" spans="1:8" x14ac:dyDescent="0.35">
      <c r="A8439" t="s">
        <v>6256</v>
      </c>
      <c r="B8439" t="s">
        <v>7506</v>
      </c>
      <c r="C8439">
        <v>4</v>
      </c>
      <c r="D8439">
        <v>-256.721</v>
      </c>
      <c r="E8439" t="s">
        <v>7514</v>
      </c>
      <c r="F8439" t="s">
        <v>7520</v>
      </c>
      <c r="G8439" s="4">
        <v>4</v>
      </c>
      <c r="H8439" t="s">
        <v>140</v>
      </c>
    </row>
    <row r="8440" spans="1:8" x14ac:dyDescent="0.35">
      <c r="A8440" t="s">
        <v>6256</v>
      </c>
      <c r="B8440" t="s">
        <v>7506</v>
      </c>
      <c r="C8440">
        <v>4</v>
      </c>
      <c r="D8440">
        <v>-255.84</v>
      </c>
      <c r="E8440" t="s">
        <v>7507</v>
      </c>
      <c r="F8440" t="s">
        <v>7511</v>
      </c>
      <c r="G8440" s="4">
        <v>3</v>
      </c>
      <c r="H8440" t="s">
        <v>7603</v>
      </c>
    </row>
    <row r="8441" spans="1:8" x14ac:dyDescent="0.35">
      <c r="A8441" t="s">
        <v>6256</v>
      </c>
      <c r="B8441" t="s">
        <v>7506</v>
      </c>
      <c r="C8441">
        <v>4</v>
      </c>
      <c r="D8441">
        <v>-243.88200000000001</v>
      </c>
      <c r="E8441" t="s">
        <v>7507</v>
      </c>
      <c r="F8441" t="s">
        <v>7510</v>
      </c>
      <c r="G8441" s="4">
        <v>1</v>
      </c>
      <c r="H8441" t="s">
        <v>7604</v>
      </c>
    </row>
    <row r="8442" spans="1:8" x14ac:dyDescent="0.35">
      <c r="A8442" t="s">
        <v>6256</v>
      </c>
      <c r="B8442" t="s">
        <v>7506</v>
      </c>
      <c r="C8442">
        <v>4</v>
      </c>
      <c r="D8442">
        <v>-241.35299999999901</v>
      </c>
      <c r="E8442" t="s">
        <v>7514</v>
      </c>
      <c r="F8442" t="s">
        <v>7515</v>
      </c>
      <c r="G8442" s="4">
        <v>2</v>
      </c>
      <c r="H8442" t="s">
        <v>7605</v>
      </c>
    </row>
    <row r="8443" spans="1:8" x14ac:dyDescent="0.35">
      <c r="A8443" t="s">
        <v>6256</v>
      </c>
      <c r="B8443" t="s">
        <v>7506</v>
      </c>
      <c r="C8443">
        <v>4</v>
      </c>
      <c r="D8443">
        <v>-230.29</v>
      </c>
      <c r="E8443" t="s">
        <v>7514</v>
      </c>
      <c r="F8443" t="s">
        <v>7520</v>
      </c>
      <c r="G8443" s="4">
        <v>4</v>
      </c>
      <c r="H8443" t="s">
        <v>7606</v>
      </c>
    </row>
    <row r="8444" spans="1:8" x14ac:dyDescent="0.35">
      <c r="A8444" t="s">
        <v>6256</v>
      </c>
      <c r="B8444" t="s">
        <v>7506</v>
      </c>
      <c r="C8444">
        <v>4</v>
      </c>
      <c r="D8444">
        <v>-228.12099999999899</v>
      </c>
      <c r="E8444" t="s">
        <v>7514</v>
      </c>
      <c r="F8444" t="s">
        <v>7518</v>
      </c>
      <c r="G8444" s="4">
        <v>3</v>
      </c>
      <c r="H8444" t="s">
        <v>7607</v>
      </c>
    </row>
    <row r="8445" spans="1:8" x14ac:dyDescent="0.35">
      <c r="A8445" t="s">
        <v>6256</v>
      </c>
      <c r="B8445" t="s">
        <v>7506</v>
      </c>
      <c r="C8445">
        <v>4</v>
      </c>
      <c r="D8445">
        <v>-227.61799999999999</v>
      </c>
      <c r="E8445" t="s">
        <v>7514</v>
      </c>
      <c r="F8445" t="s">
        <v>7520</v>
      </c>
      <c r="G8445" s="4">
        <v>4</v>
      </c>
      <c r="H8445" t="s">
        <v>6697</v>
      </c>
    </row>
    <row r="8446" spans="1:8" x14ac:dyDescent="0.35">
      <c r="A8446" t="s">
        <v>6256</v>
      </c>
      <c r="B8446" t="s">
        <v>7506</v>
      </c>
      <c r="C8446">
        <v>4</v>
      </c>
      <c r="D8446">
        <v>-219.88299999999899</v>
      </c>
      <c r="E8446" t="s">
        <v>7507</v>
      </c>
      <c r="F8446" t="s">
        <v>7511</v>
      </c>
      <c r="G8446" s="4">
        <v>3</v>
      </c>
      <c r="H8446" t="s">
        <v>7608</v>
      </c>
    </row>
    <row r="8447" spans="1:8" x14ac:dyDescent="0.35">
      <c r="A8447" t="s">
        <v>6256</v>
      </c>
      <c r="B8447" t="s">
        <v>7506</v>
      </c>
      <c r="C8447">
        <v>4</v>
      </c>
      <c r="D8447">
        <v>-219.202</v>
      </c>
      <c r="E8447" t="s">
        <v>7514</v>
      </c>
      <c r="F8447" t="s">
        <v>7530</v>
      </c>
      <c r="G8447" s="4">
        <v>1</v>
      </c>
      <c r="H8447" t="s">
        <v>1150</v>
      </c>
    </row>
    <row r="8448" spans="1:8" x14ac:dyDescent="0.35">
      <c r="A8448" t="s">
        <v>6256</v>
      </c>
      <c r="B8448" t="s">
        <v>7506</v>
      </c>
      <c r="C8448">
        <v>4</v>
      </c>
      <c r="D8448">
        <v>-218.09399999999999</v>
      </c>
      <c r="E8448" t="s">
        <v>7507</v>
      </c>
      <c r="F8448" t="s">
        <v>7510</v>
      </c>
      <c r="G8448" s="4">
        <v>1</v>
      </c>
      <c r="H8448" t="s">
        <v>7609</v>
      </c>
    </row>
    <row r="8449" spans="1:8" x14ac:dyDescent="0.35">
      <c r="A8449" t="s">
        <v>6256</v>
      </c>
      <c r="B8449" t="s">
        <v>7506</v>
      </c>
      <c r="C8449">
        <v>4</v>
      </c>
      <c r="D8449">
        <v>-215.09599999999901</v>
      </c>
      <c r="E8449" t="s">
        <v>7507</v>
      </c>
      <c r="F8449" t="s">
        <v>7511</v>
      </c>
      <c r="G8449" s="4">
        <v>3</v>
      </c>
      <c r="H8449" t="s">
        <v>7610</v>
      </c>
    </row>
    <row r="8450" spans="1:8" x14ac:dyDescent="0.35">
      <c r="A8450" t="s">
        <v>6256</v>
      </c>
      <c r="B8450" t="s">
        <v>7506</v>
      </c>
      <c r="C8450">
        <v>4</v>
      </c>
      <c r="D8450">
        <v>-203.45099999999999</v>
      </c>
      <c r="E8450" t="s">
        <v>7507</v>
      </c>
      <c r="F8450" t="s">
        <v>7511</v>
      </c>
      <c r="G8450" s="4">
        <v>3</v>
      </c>
      <c r="H8450" t="s">
        <v>7611</v>
      </c>
    </row>
    <row r="8451" spans="1:8" x14ac:dyDescent="0.35">
      <c r="A8451" t="s">
        <v>6256</v>
      </c>
      <c r="B8451" t="s">
        <v>7506</v>
      </c>
      <c r="C8451">
        <v>4</v>
      </c>
      <c r="D8451">
        <v>-202.15</v>
      </c>
      <c r="E8451" t="s">
        <v>7507</v>
      </c>
      <c r="F8451" t="s">
        <v>7510</v>
      </c>
      <c r="G8451" s="4">
        <v>1</v>
      </c>
      <c r="H8451" t="s">
        <v>7612</v>
      </c>
    </row>
    <row r="8452" spans="1:8" x14ac:dyDescent="0.35">
      <c r="A8452" t="s">
        <v>6256</v>
      </c>
      <c r="B8452" t="s">
        <v>7506</v>
      </c>
      <c r="C8452">
        <v>4</v>
      </c>
      <c r="D8452">
        <v>-201.41099999999901</v>
      </c>
      <c r="E8452" t="s">
        <v>7507</v>
      </c>
      <c r="F8452" t="s">
        <v>7511</v>
      </c>
      <c r="G8452" s="4">
        <v>3</v>
      </c>
      <c r="H8452" t="s">
        <v>415</v>
      </c>
    </row>
    <row r="8453" spans="1:8" x14ac:dyDescent="0.35">
      <c r="A8453" t="s">
        <v>6256</v>
      </c>
      <c r="B8453" t="s">
        <v>7506</v>
      </c>
      <c r="C8453">
        <v>4</v>
      </c>
      <c r="D8453">
        <v>-199.74599999999899</v>
      </c>
      <c r="E8453" t="s">
        <v>7507</v>
      </c>
      <c r="F8453" t="s">
        <v>7508</v>
      </c>
      <c r="G8453" s="4">
        <v>2</v>
      </c>
      <c r="H8453" t="s">
        <v>7613</v>
      </c>
    </row>
    <row r="8454" spans="1:8" x14ac:dyDescent="0.35">
      <c r="A8454" t="s">
        <v>6256</v>
      </c>
      <c r="B8454" t="s">
        <v>7506</v>
      </c>
      <c r="C8454">
        <v>4</v>
      </c>
      <c r="D8454">
        <v>-196.113</v>
      </c>
      <c r="E8454" t="s">
        <v>7507</v>
      </c>
      <c r="F8454" t="s">
        <v>7510</v>
      </c>
      <c r="G8454" s="4">
        <v>1</v>
      </c>
      <c r="H8454" t="s">
        <v>55</v>
      </c>
    </row>
    <row r="8455" spans="1:8" x14ac:dyDescent="0.35">
      <c r="A8455" t="s">
        <v>6256</v>
      </c>
      <c r="B8455" t="s">
        <v>7506</v>
      </c>
      <c r="C8455">
        <v>4</v>
      </c>
      <c r="D8455">
        <v>-193.87200000000001</v>
      </c>
      <c r="E8455" t="s">
        <v>7514</v>
      </c>
      <c r="F8455" t="s">
        <v>7518</v>
      </c>
      <c r="G8455" s="4">
        <v>3</v>
      </c>
      <c r="H8455" t="s">
        <v>7614</v>
      </c>
    </row>
    <row r="8456" spans="1:8" x14ac:dyDescent="0.35">
      <c r="A8456" t="s">
        <v>6256</v>
      </c>
      <c r="B8456" t="s">
        <v>7506</v>
      </c>
      <c r="C8456">
        <v>4</v>
      </c>
      <c r="D8456">
        <v>-186.83</v>
      </c>
      <c r="E8456" t="s">
        <v>7507</v>
      </c>
      <c r="F8456" t="s">
        <v>7525</v>
      </c>
      <c r="G8456" s="4">
        <v>4</v>
      </c>
      <c r="H8456" t="s">
        <v>55</v>
      </c>
    </row>
    <row r="8457" spans="1:8" x14ac:dyDescent="0.35">
      <c r="A8457" t="s">
        <v>6256</v>
      </c>
      <c r="B8457" t="s">
        <v>7506</v>
      </c>
      <c r="C8457">
        <v>4</v>
      </c>
      <c r="D8457">
        <v>-184.935</v>
      </c>
      <c r="E8457" t="s">
        <v>7507</v>
      </c>
      <c r="F8457" t="s">
        <v>7508</v>
      </c>
      <c r="G8457" s="4">
        <v>2</v>
      </c>
      <c r="H8457" t="s">
        <v>7615</v>
      </c>
    </row>
    <row r="8458" spans="1:8" x14ac:dyDescent="0.35">
      <c r="A8458" t="s">
        <v>6256</v>
      </c>
      <c r="B8458" t="s">
        <v>7506</v>
      </c>
      <c r="C8458">
        <v>4</v>
      </c>
      <c r="D8458">
        <v>-184.26499999999999</v>
      </c>
      <c r="E8458" t="s">
        <v>7507</v>
      </c>
      <c r="F8458" t="s">
        <v>7510</v>
      </c>
      <c r="G8458" s="4">
        <v>1</v>
      </c>
      <c r="H8458" t="s">
        <v>1084</v>
      </c>
    </row>
    <row r="8459" spans="1:8" x14ac:dyDescent="0.35">
      <c r="A8459" t="s">
        <v>6256</v>
      </c>
      <c r="B8459" t="s">
        <v>7506</v>
      </c>
      <c r="C8459">
        <v>4</v>
      </c>
      <c r="D8459">
        <v>-180.14599999999999</v>
      </c>
      <c r="E8459" t="s">
        <v>7514</v>
      </c>
      <c r="F8459" t="s">
        <v>7520</v>
      </c>
      <c r="G8459" s="4">
        <v>4</v>
      </c>
      <c r="H8459" t="s">
        <v>7616</v>
      </c>
    </row>
    <row r="8460" spans="1:8" x14ac:dyDescent="0.35">
      <c r="A8460" t="s">
        <v>6256</v>
      </c>
      <c r="B8460" t="s">
        <v>7506</v>
      </c>
      <c r="C8460">
        <v>4</v>
      </c>
      <c r="D8460">
        <v>-171.75399999999999</v>
      </c>
      <c r="E8460" t="s">
        <v>7507</v>
      </c>
      <c r="F8460" t="s">
        <v>7510</v>
      </c>
      <c r="G8460" s="4">
        <v>1</v>
      </c>
      <c r="H8460" t="s">
        <v>7617</v>
      </c>
    </row>
    <row r="8461" spans="1:8" x14ac:dyDescent="0.35">
      <c r="A8461" t="s">
        <v>6256</v>
      </c>
      <c r="B8461" t="s">
        <v>7506</v>
      </c>
      <c r="C8461">
        <v>4</v>
      </c>
      <c r="D8461">
        <v>-171.68799999999999</v>
      </c>
      <c r="E8461" t="s">
        <v>7514</v>
      </c>
      <c r="F8461" t="s">
        <v>7518</v>
      </c>
      <c r="G8461" s="4">
        <v>3</v>
      </c>
      <c r="H8461" t="s">
        <v>7618</v>
      </c>
    </row>
    <row r="8462" spans="1:8" x14ac:dyDescent="0.35">
      <c r="A8462" t="s">
        <v>6256</v>
      </c>
      <c r="B8462" t="s">
        <v>7506</v>
      </c>
      <c r="C8462">
        <v>4</v>
      </c>
      <c r="D8462">
        <v>-170.21099999999899</v>
      </c>
      <c r="E8462" t="s">
        <v>7507</v>
      </c>
      <c r="F8462" t="s">
        <v>7511</v>
      </c>
      <c r="G8462" s="4">
        <v>3</v>
      </c>
      <c r="H8462" t="s">
        <v>7619</v>
      </c>
    </row>
    <row r="8463" spans="1:8" x14ac:dyDescent="0.35">
      <c r="A8463" t="s">
        <v>6256</v>
      </c>
      <c r="B8463" t="s">
        <v>7506</v>
      </c>
      <c r="C8463">
        <v>4</v>
      </c>
      <c r="D8463">
        <v>-168.39</v>
      </c>
      <c r="E8463" t="s">
        <v>7507</v>
      </c>
      <c r="F8463" t="s">
        <v>7508</v>
      </c>
      <c r="G8463" s="4">
        <v>2</v>
      </c>
      <c r="H8463" t="s">
        <v>4474</v>
      </c>
    </row>
    <row r="8464" spans="1:8" x14ac:dyDescent="0.35">
      <c r="A8464" t="s">
        <v>6256</v>
      </c>
      <c r="B8464" t="s">
        <v>7506</v>
      </c>
      <c r="C8464">
        <v>4</v>
      </c>
      <c r="D8464">
        <v>-167.97499999999999</v>
      </c>
      <c r="E8464" t="s">
        <v>7514</v>
      </c>
      <c r="F8464" t="s">
        <v>7515</v>
      </c>
      <c r="G8464" s="4">
        <v>2</v>
      </c>
      <c r="H8464" t="s">
        <v>1327</v>
      </c>
    </row>
    <row r="8465" spans="1:8" x14ac:dyDescent="0.35">
      <c r="A8465" t="s">
        <v>6256</v>
      </c>
      <c r="B8465" t="s">
        <v>7506</v>
      </c>
      <c r="C8465">
        <v>4</v>
      </c>
      <c r="D8465">
        <v>-166.78099999999901</v>
      </c>
      <c r="E8465" t="s">
        <v>7514</v>
      </c>
      <c r="F8465" t="s">
        <v>7530</v>
      </c>
      <c r="G8465" s="4">
        <v>1</v>
      </c>
      <c r="H8465" t="s">
        <v>7620</v>
      </c>
    </row>
    <row r="8466" spans="1:8" x14ac:dyDescent="0.35">
      <c r="A8466" t="s">
        <v>6256</v>
      </c>
      <c r="B8466" t="s">
        <v>7506</v>
      </c>
      <c r="C8466">
        <v>4</v>
      </c>
      <c r="D8466">
        <v>-158.643</v>
      </c>
      <c r="E8466" t="s">
        <v>7507</v>
      </c>
      <c r="F8466" t="s">
        <v>7511</v>
      </c>
      <c r="G8466" s="4">
        <v>3</v>
      </c>
      <c r="H8466" t="s">
        <v>90</v>
      </c>
    </row>
    <row r="8467" spans="1:8" x14ac:dyDescent="0.35">
      <c r="A8467" t="s">
        <v>6256</v>
      </c>
      <c r="B8467" t="s">
        <v>7506</v>
      </c>
      <c r="C8467">
        <v>4</v>
      </c>
      <c r="D8467">
        <v>-153.41800000000001</v>
      </c>
      <c r="E8467" t="s">
        <v>7514</v>
      </c>
      <c r="F8467" t="s">
        <v>7518</v>
      </c>
      <c r="G8467" s="4">
        <v>3</v>
      </c>
      <c r="H8467" t="s">
        <v>7621</v>
      </c>
    </row>
    <row r="8468" spans="1:8" x14ac:dyDescent="0.35">
      <c r="A8468" t="s">
        <v>6256</v>
      </c>
      <c r="B8468" t="s">
        <v>7506</v>
      </c>
      <c r="C8468">
        <v>4</v>
      </c>
      <c r="D8468">
        <v>-149.642</v>
      </c>
      <c r="E8468" t="s">
        <v>7514</v>
      </c>
      <c r="F8468" t="s">
        <v>7515</v>
      </c>
      <c r="G8468" s="4">
        <v>2</v>
      </c>
      <c r="H8468" t="s">
        <v>900</v>
      </c>
    </row>
    <row r="8469" spans="1:8" x14ac:dyDescent="0.35">
      <c r="A8469" t="s">
        <v>6256</v>
      </c>
      <c r="B8469" t="s">
        <v>7506</v>
      </c>
      <c r="C8469">
        <v>4</v>
      </c>
      <c r="D8469">
        <v>-145.41399999999999</v>
      </c>
      <c r="E8469" t="s">
        <v>7514</v>
      </c>
      <c r="F8469" t="s">
        <v>7520</v>
      </c>
      <c r="G8469" s="4">
        <v>4</v>
      </c>
      <c r="H8469" t="s">
        <v>4124</v>
      </c>
    </row>
    <row r="8470" spans="1:8" x14ac:dyDescent="0.35">
      <c r="A8470" t="s">
        <v>6256</v>
      </c>
      <c r="B8470" t="s">
        <v>7506</v>
      </c>
      <c r="C8470">
        <v>4</v>
      </c>
      <c r="D8470">
        <v>-144.76400000000001</v>
      </c>
      <c r="E8470" t="s">
        <v>7507</v>
      </c>
      <c r="F8470" t="s">
        <v>7525</v>
      </c>
      <c r="G8470" s="4">
        <v>4</v>
      </c>
      <c r="H8470" t="s">
        <v>1257</v>
      </c>
    </row>
    <row r="8471" spans="1:8" x14ac:dyDescent="0.35">
      <c r="A8471" t="s">
        <v>6256</v>
      </c>
      <c r="B8471" t="s">
        <v>7506</v>
      </c>
      <c r="C8471">
        <v>4</v>
      </c>
      <c r="D8471">
        <v>-131.31</v>
      </c>
      <c r="E8471" t="s">
        <v>7507</v>
      </c>
      <c r="F8471" t="s">
        <v>7508</v>
      </c>
      <c r="G8471" s="4">
        <v>2</v>
      </c>
      <c r="H8471" t="s">
        <v>7622</v>
      </c>
    </row>
    <row r="8472" spans="1:8" x14ac:dyDescent="0.35">
      <c r="A8472" t="s">
        <v>6256</v>
      </c>
      <c r="B8472" t="s">
        <v>7506</v>
      </c>
      <c r="C8472">
        <v>4</v>
      </c>
      <c r="D8472">
        <v>-126.44</v>
      </c>
      <c r="E8472" t="s">
        <v>7507</v>
      </c>
      <c r="F8472" t="s">
        <v>7510</v>
      </c>
      <c r="G8472" s="4">
        <v>1</v>
      </c>
      <c r="H8472" t="s">
        <v>4824</v>
      </c>
    </row>
    <row r="8473" spans="1:8" x14ac:dyDescent="0.35">
      <c r="A8473" t="s">
        <v>6256</v>
      </c>
      <c r="B8473" t="s">
        <v>7506</v>
      </c>
      <c r="C8473">
        <v>4</v>
      </c>
      <c r="D8473">
        <v>-122.292999999999</v>
      </c>
      <c r="E8473" t="s">
        <v>7514</v>
      </c>
      <c r="F8473" t="s">
        <v>7530</v>
      </c>
      <c r="G8473" s="4">
        <v>1</v>
      </c>
      <c r="H8473" t="s">
        <v>7623</v>
      </c>
    </row>
    <row r="8474" spans="1:8" x14ac:dyDescent="0.35">
      <c r="A8474" t="s">
        <v>6256</v>
      </c>
      <c r="B8474" t="s">
        <v>7506</v>
      </c>
      <c r="C8474">
        <v>4</v>
      </c>
      <c r="D8474">
        <v>-121.166</v>
      </c>
      <c r="E8474" t="s">
        <v>7507</v>
      </c>
      <c r="F8474" t="s">
        <v>7525</v>
      </c>
      <c r="G8474" s="4">
        <v>4</v>
      </c>
      <c r="H8474" t="s">
        <v>7624</v>
      </c>
    </row>
    <row r="8475" spans="1:8" x14ac:dyDescent="0.35">
      <c r="A8475" t="s">
        <v>6256</v>
      </c>
      <c r="B8475" t="s">
        <v>7506</v>
      </c>
      <c r="C8475">
        <v>4</v>
      </c>
      <c r="D8475">
        <v>-113.89100000000001</v>
      </c>
      <c r="E8475" t="s">
        <v>7507</v>
      </c>
      <c r="F8475" t="s">
        <v>7511</v>
      </c>
      <c r="G8475" s="4">
        <v>3</v>
      </c>
      <c r="H8475" t="s">
        <v>177</v>
      </c>
    </row>
    <row r="8476" spans="1:8" x14ac:dyDescent="0.35">
      <c r="A8476" t="s">
        <v>6256</v>
      </c>
      <c r="B8476" t="s">
        <v>7506</v>
      </c>
      <c r="C8476">
        <v>4</v>
      </c>
      <c r="D8476">
        <v>-112.6</v>
      </c>
      <c r="E8476" t="s">
        <v>7507</v>
      </c>
      <c r="F8476" t="s">
        <v>7510</v>
      </c>
      <c r="G8476" s="4">
        <v>1</v>
      </c>
      <c r="H8476" t="s">
        <v>7625</v>
      </c>
    </row>
    <row r="8477" spans="1:8" x14ac:dyDescent="0.35">
      <c r="A8477" t="s">
        <v>6256</v>
      </c>
      <c r="B8477" t="s">
        <v>7506</v>
      </c>
      <c r="C8477">
        <v>4</v>
      </c>
      <c r="D8477">
        <v>-106.84099999999999</v>
      </c>
      <c r="E8477" t="s">
        <v>7514</v>
      </c>
      <c r="F8477" t="s">
        <v>7520</v>
      </c>
      <c r="G8477" s="4">
        <v>4</v>
      </c>
      <c r="H8477" t="s">
        <v>7626</v>
      </c>
    </row>
    <row r="8478" spans="1:8" x14ac:dyDescent="0.35">
      <c r="A8478" t="s">
        <v>6256</v>
      </c>
      <c r="B8478" t="s">
        <v>7506</v>
      </c>
      <c r="C8478">
        <v>4</v>
      </c>
      <c r="D8478">
        <v>-103.256</v>
      </c>
      <c r="E8478" t="s">
        <v>7514</v>
      </c>
      <c r="F8478" t="s">
        <v>7518</v>
      </c>
      <c r="G8478" s="4">
        <v>3</v>
      </c>
      <c r="H8478" t="s">
        <v>7627</v>
      </c>
    </row>
    <row r="8479" spans="1:8" x14ac:dyDescent="0.35">
      <c r="A8479" t="s">
        <v>6256</v>
      </c>
      <c r="B8479" t="s">
        <v>7506</v>
      </c>
      <c r="C8479">
        <v>4</v>
      </c>
      <c r="D8479">
        <v>-98.672999999999902</v>
      </c>
      <c r="E8479" t="s">
        <v>7514</v>
      </c>
      <c r="F8479" t="s">
        <v>7520</v>
      </c>
      <c r="G8479" s="4">
        <v>4</v>
      </c>
      <c r="H8479" t="s">
        <v>5525</v>
      </c>
    </row>
    <row r="8480" spans="1:8" x14ac:dyDescent="0.35">
      <c r="A8480" t="s">
        <v>6256</v>
      </c>
      <c r="B8480" t="s">
        <v>7506</v>
      </c>
      <c r="C8480">
        <v>4</v>
      </c>
      <c r="D8480">
        <v>-94.266000000000005</v>
      </c>
      <c r="E8480" t="s">
        <v>7507</v>
      </c>
      <c r="F8480" t="s">
        <v>7510</v>
      </c>
      <c r="G8480" s="4">
        <v>1</v>
      </c>
      <c r="H8480" t="s">
        <v>7628</v>
      </c>
    </row>
    <row r="8481" spans="1:8" x14ac:dyDescent="0.35">
      <c r="A8481" t="s">
        <v>6256</v>
      </c>
      <c r="B8481" t="s">
        <v>7506</v>
      </c>
      <c r="C8481">
        <v>4</v>
      </c>
      <c r="D8481">
        <v>-84.024000000000001</v>
      </c>
      <c r="E8481" t="s">
        <v>7507</v>
      </c>
      <c r="F8481" t="s">
        <v>7508</v>
      </c>
      <c r="G8481" s="4">
        <v>2</v>
      </c>
      <c r="H8481" t="s">
        <v>7397</v>
      </c>
    </row>
    <row r="8482" spans="1:8" x14ac:dyDescent="0.35">
      <c r="A8482" t="s">
        <v>6256</v>
      </c>
      <c r="B8482" t="s">
        <v>7506</v>
      </c>
      <c r="C8482">
        <v>4</v>
      </c>
      <c r="D8482">
        <v>-79.396999999999906</v>
      </c>
      <c r="E8482" t="s">
        <v>7514</v>
      </c>
      <c r="F8482" t="s">
        <v>7515</v>
      </c>
      <c r="G8482" s="4">
        <v>2</v>
      </c>
      <c r="H8482" t="s">
        <v>7629</v>
      </c>
    </row>
    <row r="8483" spans="1:8" x14ac:dyDescent="0.35">
      <c r="A8483" t="s">
        <v>6256</v>
      </c>
      <c r="B8483" t="s">
        <v>7506</v>
      </c>
      <c r="C8483">
        <v>4</v>
      </c>
      <c r="D8483">
        <v>-66.975999999999999</v>
      </c>
      <c r="E8483" t="s">
        <v>7514</v>
      </c>
      <c r="F8483" t="s">
        <v>7515</v>
      </c>
      <c r="G8483" s="4">
        <v>2</v>
      </c>
      <c r="H8483" t="s">
        <v>7630</v>
      </c>
    </row>
    <row r="8484" spans="1:8" x14ac:dyDescent="0.35">
      <c r="A8484" t="s">
        <v>6256</v>
      </c>
      <c r="B8484" t="s">
        <v>7506</v>
      </c>
      <c r="C8484">
        <v>4</v>
      </c>
      <c r="D8484">
        <v>-58.725000000000001</v>
      </c>
      <c r="E8484" t="s">
        <v>7514</v>
      </c>
      <c r="F8484" t="s">
        <v>7530</v>
      </c>
      <c r="G8484" s="4">
        <v>1</v>
      </c>
      <c r="H8484" t="s">
        <v>7631</v>
      </c>
    </row>
    <row r="8485" spans="1:8" x14ac:dyDescent="0.35">
      <c r="A8485" t="s">
        <v>6256</v>
      </c>
      <c r="B8485" t="s">
        <v>7506</v>
      </c>
      <c r="C8485">
        <v>4</v>
      </c>
      <c r="D8485">
        <v>-51.856999999999999</v>
      </c>
      <c r="E8485" t="s">
        <v>7507</v>
      </c>
      <c r="F8485" t="s">
        <v>7510</v>
      </c>
      <c r="G8485" s="4">
        <v>1</v>
      </c>
      <c r="H8485" t="s">
        <v>7632</v>
      </c>
    </row>
    <row r="8486" spans="1:8" x14ac:dyDescent="0.35">
      <c r="A8486" t="s">
        <v>6256</v>
      </c>
      <c r="B8486" t="s">
        <v>7506</v>
      </c>
      <c r="C8486">
        <v>4</v>
      </c>
      <c r="D8486">
        <v>103.711</v>
      </c>
      <c r="E8486" t="s">
        <v>7507</v>
      </c>
      <c r="F8486" t="s">
        <v>7510</v>
      </c>
      <c r="G8486" s="4">
        <v>1</v>
      </c>
      <c r="H8486" t="s">
        <v>7633</v>
      </c>
    </row>
    <row r="8487" spans="1:8" x14ac:dyDescent="0.35">
      <c r="A8487" t="s">
        <v>6256</v>
      </c>
      <c r="B8487" t="s">
        <v>7506</v>
      </c>
      <c r="C8487">
        <v>4</v>
      </c>
      <c r="D8487">
        <v>114.39700000000001</v>
      </c>
      <c r="E8487" t="s">
        <v>7507</v>
      </c>
      <c r="F8487" t="s">
        <v>7508</v>
      </c>
      <c r="G8487" s="4">
        <v>2</v>
      </c>
      <c r="H8487" t="s">
        <v>415</v>
      </c>
    </row>
    <row r="8488" spans="1:8" x14ac:dyDescent="0.35">
      <c r="A8488" t="s">
        <v>6256</v>
      </c>
      <c r="B8488" t="s">
        <v>7506</v>
      </c>
      <c r="C8488">
        <v>4</v>
      </c>
      <c r="D8488">
        <v>122.194</v>
      </c>
      <c r="E8488" t="s">
        <v>7507</v>
      </c>
      <c r="F8488" t="s">
        <v>7525</v>
      </c>
      <c r="G8488" s="4">
        <v>4</v>
      </c>
      <c r="H8488" t="s">
        <v>4064</v>
      </c>
    </row>
    <row r="8489" spans="1:8" x14ac:dyDescent="0.35">
      <c r="A8489" t="s">
        <v>6256</v>
      </c>
      <c r="B8489" t="s">
        <v>7506</v>
      </c>
      <c r="C8489">
        <v>4</v>
      </c>
      <c r="D8489">
        <v>130.91899999999899</v>
      </c>
      <c r="E8489" t="s">
        <v>7507</v>
      </c>
      <c r="F8489" t="s">
        <v>7510</v>
      </c>
      <c r="G8489" s="4">
        <v>1</v>
      </c>
      <c r="H8489" t="s">
        <v>7634</v>
      </c>
    </row>
    <row r="8490" spans="1:8" x14ac:dyDescent="0.35">
      <c r="A8490" t="s">
        <v>6256</v>
      </c>
      <c r="B8490" t="s">
        <v>7506</v>
      </c>
      <c r="C8490">
        <v>4</v>
      </c>
      <c r="D8490">
        <v>142.72999999999999</v>
      </c>
      <c r="E8490" t="s">
        <v>7507</v>
      </c>
      <c r="F8490" t="s">
        <v>7508</v>
      </c>
      <c r="G8490" s="4">
        <v>2</v>
      </c>
      <c r="H8490" t="s">
        <v>7635</v>
      </c>
    </row>
    <row r="8491" spans="1:8" x14ac:dyDescent="0.35">
      <c r="A8491" t="s">
        <v>6256</v>
      </c>
      <c r="B8491" t="s">
        <v>7506</v>
      </c>
      <c r="C8491">
        <v>4</v>
      </c>
      <c r="D8491">
        <v>147.18299999999999</v>
      </c>
      <c r="E8491" t="s">
        <v>7507</v>
      </c>
      <c r="F8491" t="s">
        <v>7510</v>
      </c>
      <c r="G8491" s="4">
        <v>1</v>
      </c>
      <c r="H8491" t="s">
        <v>7636</v>
      </c>
    </row>
    <row r="8492" spans="1:8" x14ac:dyDescent="0.35">
      <c r="A8492" t="s">
        <v>6256</v>
      </c>
      <c r="B8492" t="s">
        <v>7506</v>
      </c>
      <c r="C8492">
        <v>4</v>
      </c>
      <c r="D8492">
        <v>157.14599999999999</v>
      </c>
      <c r="E8492" t="s">
        <v>7507</v>
      </c>
      <c r="F8492" t="s">
        <v>7508</v>
      </c>
      <c r="G8492" s="4">
        <v>2</v>
      </c>
      <c r="H8492" t="s">
        <v>7517</v>
      </c>
    </row>
    <row r="8493" spans="1:8" x14ac:dyDescent="0.35">
      <c r="A8493" t="s">
        <v>6256</v>
      </c>
      <c r="B8493" t="s">
        <v>7506</v>
      </c>
      <c r="C8493">
        <v>6</v>
      </c>
      <c r="D8493">
        <v>-377.108</v>
      </c>
      <c r="E8493" t="s">
        <v>7507</v>
      </c>
      <c r="F8493" t="s">
        <v>7510</v>
      </c>
      <c r="G8493" s="4">
        <v>1</v>
      </c>
      <c r="H8493" t="s">
        <v>2122</v>
      </c>
    </row>
    <row r="8494" spans="1:8" x14ac:dyDescent="0.35">
      <c r="A8494" t="s">
        <v>6256</v>
      </c>
      <c r="B8494" t="s">
        <v>7506</v>
      </c>
      <c r="C8494">
        <v>6</v>
      </c>
      <c r="D8494">
        <v>-367.37099999999998</v>
      </c>
      <c r="E8494" t="s">
        <v>7507</v>
      </c>
      <c r="F8494" t="s">
        <v>7525</v>
      </c>
      <c r="G8494" s="4">
        <v>4</v>
      </c>
      <c r="H8494" t="s">
        <v>7637</v>
      </c>
    </row>
    <row r="8495" spans="1:8" x14ac:dyDescent="0.35">
      <c r="A8495" t="s">
        <v>6256</v>
      </c>
      <c r="B8495" t="s">
        <v>7506</v>
      </c>
      <c r="C8495">
        <v>6</v>
      </c>
      <c r="D8495">
        <v>-365.92099999999999</v>
      </c>
      <c r="E8495" t="s">
        <v>7507</v>
      </c>
      <c r="F8495" t="s">
        <v>7508</v>
      </c>
      <c r="G8495" s="4">
        <v>2</v>
      </c>
      <c r="H8495" t="s">
        <v>7638</v>
      </c>
    </row>
    <row r="8496" spans="1:8" x14ac:dyDescent="0.35">
      <c r="A8496" t="s">
        <v>6256</v>
      </c>
      <c r="B8496" t="s">
        <v>7506</v>
      </c>
      <c r="C8496">
        <v>6</v>
      </c>
      <c r="D8496">
        <v>-364.50299999999999</v>
      </c>
      <c r="E8496" t="s">
        <v>7507</v>
      </c>
      <c r="F8496" t="s">
        <v>7511</v>
      </c>
      <c r="G8496" s="4">
        <v>3</v>
      </c>
      <c r="H8496" t="s">
        <v>7639</v>
      </c>
    </row>
    <row r="8497" spans="1:8" x14ac:dyDescent="0.35">
      <c r="A8497" t="s">
        <v>6256</v>
      </c>
      <c r="B8497" t="s">
        <v>7506</v>
      </c>
      <c r="C8497">
        <v>6</v>
      </c>
      <c r="D8497">
        <v>-363.65899999999999</v>
      </c>
      <c r="E8497" t="s">
        <v>7507</v>
      </c>
      <c r="F8497" t="s">
        <v>7508</v>
      </c>
      <c r="G8497" s="4">
        <v>2</v>
      </c>
      <c r="H8497" t="s">
        <v>7458</v>
      </c>
    </row>
    <row r="8498" spans="1:8" x14ac:dyDescent="0.35">
      <c r="A8498" t="s">
        <v>6256</v>
      </c>
      <c r="B8498" t="s">
        <v>7506</v>
      </c>
      <c r="C8498">
        <v>6</v>
      </c>
      <c r="D8498">
        <v>-358.81699999999898</v>
      </c>
      <c r="E8498" t="s">
        <v>7514</v>
      </c>
      <c r="F8498" t="s">
        <v>7520</v>
      </c>
      <c r="G8498" s="4">
        <v>4</v>
      </c>
      <c r="H8498" t="s">
        <v>7640</v>
      </c>
    </row>
    <row r="8499" spans="1:8" x14ac:dyDescent="0.35">
      <c r="A8499" t="s">
        <v>6256</v>
      </c>
      <c r="B8499" t="s">
        <v>7506</v>
      </c>
      <c r="C8499">
        <v>6</v>
      </c>
      <c r="D8499">
        <v>-353.779</v>
      </c>
      <c r="E8499" t="s">
        <v>7507</v>
      </c>
      <c r="F8499" t="s">
        <v>7525</v>
      </c>
      <c r="G8499" s="4">
        <v>4</v>
      </c>
      <c r="H8499" t="s">
        <v>1550</v>
      </c>
    </row>
    <row r="8500" spans="1:8" x14ac:dyDescent="0.35">
      <c r="A8500" t="s">
        <v>6256</v>
      </c>
      <c r="B8500" t="s">
        <v>7506</v>
      </c>
      <c r="C8500">
        <v>6</v>
      </c>
      <c r="D8500">
        <v>-349.17</v>
      </c>
      <c r="E8500" t="s">
        <v>7514</v>
      </c>
      <c r="F8500" t="s">
        <v>7515</v>
      </c>
      <c r="G8500" s="4">
        <v>2</v>
      </c>
      <c r="H8500" t="s">
        <v>7641</v>
      </c>
    </row>
    <row r="8501" spans="1:8" x14ac:dyDescent="0.35">
      <c r="A8501" t="s">
        <v>6256</v>
      </c>
      <c r="B8501" t="s">
        <v>7506</v>
      </c>
      <c r="C8501">
        <v>6</v>
      </c>
      <c r="D8501">
        <v>-345.53800000000001</v>
      </c>
      <c r="E8501" t="s">
        <v>7514</v>
      </c>
      <c r="F8501" t="s">
        <v>7530</v>
      </c>
      <c r="G8501" s="4">
        <v>1</v>
      </c>
      <c r="H8501" t="s">
        <v>7642</v>
      </c>
    </row>
    <row r="8502" spans="1:8" x14ac:dyDescent="0.35">
      <c r="A8502" t="s">
        <v>6256</v>
      </c>
      <c r="B8502" t="s">
        <v>7506</v>
      </c>
      <c r="C8502">
        <v>6</v>
      </c>
      <c r="D8502">
        <v>-341.875</v>
      </c>
      <c r="E8502" t="s">
        <v>7507</v>
      </c>
      <c r="F8502" t="s">
        <v>7508</v>
      </c>
      <c r="G8502" s="4">
        <v>2</v>
      </c>
      <c r="H8502" t="s">
        <v>7643</v>
      </c>
    </row>
    <row r="8503" spans="1:8" x14ac:dyDescent="0.35">
      <c r="A8503" t="s">
        <v>6256</v>
      </c>
      <c r="B8503" t="s">
        <v>7506</v>
      </c>
      <c r="C8503">
        <v>6</v>
      </c>
      <c r="D8503">
        <v>-338.36599999999999</v>
      </c>
      <c r="E8503" t="s">
        <v>7507</v>
      </c>
      <c r="F8503" t="s">
        <v>7510</v>
      </c>
      <c r="G8503" s="4">
        <v>1</v>
      </c>
      <c r="H8503" t="s">
        <v>7644</v>
      </c>
    </row>
    <row r="8504" spans="1:8" x14ac:dyDescent="0.35">
      <c r="A8504" t="s">
        <v>6256</v>
      </c>
      <c r="B8504" t="s">
        <v>7506</v>
      </c>
      <c r="C8504">
        <v>6</v>
      </c>
      <c r="D8504">
        <v>-337.00099999999998</v>
      </c>
      <c r="E8504" t="s">
        <v>7514</v>
      </c>
      <c r="F8504" t="s">
        <v>7518</v>
      </c>
      <c r="G8504" s="4">
        <v>3</v>
      </c>
      <c r="H8504" t="s">
        <v>7645</v>
      </c>
    </row>
    <row r="8505" spans="1:8" x14ac:dyDescent="0.35">
      <c r="A8505" t="s">
        <v>6256</v>
      </c>
      <c r="B8505" t="s">
        <v>7506</v>
      </c>
      <c r="C8505">
        <v>6</v>
      </c>
      <c r="D8505">
        <v>-334.08099999999899</v>
      </c>
      <c r="E8505" t="s">
        <v>7507</v>
      </c>
      <c r="F8505" t="s">
        <v>7525</v>
      </c>
      <c r="G8505" s="4">
        <v>4</v>
      </c>
      <c r="H8505" t="s">
        <v>1134</v>
      </c>
    </row>
    <row r="8506" spans="1:8" x14ac:dyDescent="0.35">
      <c r="A8506" t="s">
        <v>6256</v>
      </c>
      <c r="B8506" t="s">
        <v>7506</v>
      </c>
      <c r="C8506">
        <v>6</v>
      </c>
      <c r="D8506">
        <v>-327.66500000000002</v>
      </c>
      <c r="E8506" t="s">
        <v>7507</v>
      </c>
      <c r="F8506" t="s">
        <v>7510</v>
      </c>
      <c r="G8506" s="4">
        <v>1</v>
      </c>
      <c r="H8506" t="s">
        <v>2739</v>
      </c>
    </row>
    <row r="8507" spans="1:8" x14ac:dyDescent="0.35">
      <c r="A8507" t="s">
        <v>6256</v>
      </c>
      <c r="B8507" t="s">
        <v>7506</v>
      </c>
      <c r="C8507">
        <v>6</v>
      </c>
      <c r="D8507">
        <v>-324.483</v>
      </c>
      <c r="E8507" t="s">
        <v>7514</v>
      </c>
      <c r="F8507" t="s">
        <v>7520</v>
      </c>
      <c r="G8507" s="4">
        <v>4</v>
      </c>
      <c r="H8507" t="s">
        <v>7646</v>
      </c>
    </row>
    <row r="8508" spans="1:8" x14ac:dyDescent="0.35">
      <c r="A8508" t="s">
        <v>6256</v>
      </c>
      <c r="B8508" t="s">
        <v>7506</v>
      </c>
      <c r="C8508">
        <v>6</v>
      </c>
      <c r="D8508">
        <v>-319.678</v>
      </c>
      <c r="E8508" t="s">
        <v>7514</v>
      </c>
      <c r="F8508" t="s">
        <v>7530</v>
      </c>
      <c r="G8508" s="4">
        <v>1</v>
      </c>
      <c r="H8508" t="s">
        <v>7586</v>
      </c>
    </row>
    <row r="8509" spans="1:8" x14ac:dyDescent="0.35">
      <c r="A8509" t="s">
        <v>6256</v>
      </c>
      <c r="B8509" t="s">
        <v>7506</v>
      </c>
      <c r="C8509">
        <v>6</v>
      </c>
      <c r="D8509">
        <v>-317.58499999999998</v>
      </c>
      <c r="E8509" t="s">
        <v>7507</v>
      </c>
      <c r="F8509" t="s">
        <v>7511</v>
      </c>
      <c r="G8509" s="4">
        <v>3</v>
      </c>
      <c r="H8509" t="s">
        <v>7647</v>
      </c>
    </row>
    <row r="8510" spans="1:8" x14ac:dyDescent="0.35">
      <c r="A8510" t="s">
        <v>6256</v>
      </c>
      <c r="B8510" t="s">
        <v>7506</v>
      </c>
      <c r="C8510">
        <v>6</v>
      </c>
      <c r="D8510">
        <v>-317.57</v>
      </c>
      <c r="E8510" t="s">
        <v>7514</v>
      </c>
      <c r="F8510" t="s">
        <v>7515</v>
      </c>
      <c r="G8510" s="4">
        <v>2</v>
      </c>
      <c r="H8510" t="s">
        <v>7648</v>
      </c>
    </row>
    <row r="8511" spans="1:8" x14ac:dyDescent="0.35">
      <c r="A8511" t="s">
        <v>6256</v>
      </c>
      <c r="B8511" t="s">
        <v>7506</v>
      </c>
      <c r="C8511">
        <v>6</v>
      </c>
      <c r="D8511">
        <v>-311.07400000000001</v>
      </c>
      <c r="E8511" t="s">
        <v>7507</v>
      </c>
      <c r="F8511" t="s">
        <v>7525</v>
      </c>
      <c r="G8511" s="4">
        <v>4</v>
      </c>
      <c r="H8511" t="s">
        <v>7649</v>
      </c>
    </row>
    <row r="8512" spans="1:8" x14ac:dyDescent="0.35">
      <c r="A8512" t="s">
        <v>6256</v>
      </c>
      <c r="B8512" t="s">
        <v>7506</v>
      </c>
      <c r="C8512">
        <v>6</v>
      </c>
      <c r="D8512">
        <v>-309.84300000000002</v>
      </c>
      <c r="E8512" t="s">
        <v>7507</v>
      </c>
      <c r="F8512" t="s">
        <v>7508</v>
      </c>
      <c r="G8512" s="4">
        <v>2</v>
      </c>
      <c r="H8512" t="s">
        <v>7650</v>
      </c>
    </row>
    <row r="8513" spans="1:8" x14ac:dyDescent="0.35">
      <c r="A8513" t="s">
        <v>6256</v>
      </c>
      <c r="B8513" t="s">
        <v>7506</v>
      </c>
      <c r="C8513">
        <v>6</v>
      </c>
      <c r="D8513">
        <v>-298.02800000000002</v>
      </c>
      <c r="E8513" t="s">
        <v>7514</v>
      </c>
      <c r="F8513" t="s">
        <v>7518</v>
      </c>
      <c r="G8513" s="4">
        <v>3</v>
      </c>
      <c r="H8513" t="s">
        <v>7651</v>
      </c>
    </row>
    <row r="8514" spans="1:8" x14ac:dyDescent="0.35">
      <c r="A8514" t="s">
        <v>6256</v>
      </c>
      <c r="B8514" t="s">
        <v>7506</v>
      </c>
      <c r="C8514">
        <v>6</v>
      </c>
      <c r="D8514">
        <v>-292.16199999999998</v>
      </c>
      <c r="E8514" t="s">
        <v>7514</v>
      </c>
      <c r="F8514" t="s">
        <v>7515</v>
      </c>
      <c r="G8514" s="4">
        <v>2</v>
      </c>
      <c r="H8514" t="s">
        <v>7652</v>
      </c>
    </row>
    <row r="8515" spans="1:8" x14ac:dyDescent="0.35">
      <c r="A8515" t="s">
        <v>6256</v>
      </c>
      <c r="B8515" t="s">
        <v>7506</v>
      </c>
      <c r="C8515">
        <v>6</v>
      </c>
      <c r="D8515">
        <v>-275.39400000000001</v>
      </c>
      <c r="E8515" t="s">
        <v>7507</v>
      </c>
      <c r="F8515" t="s">
        <v>7510</v>
      </c>
      <c r="G8515" s="4">
        <v>1</v>
      </c>
      <c r="H8515" t="s">
        <v>7653</v>
      </c>
    </row>
    <row r="8516" spans="1:8" x14ac:dyDescent="0.35">
      <c r="A8516" t="s">
        <v>6256</v>
      </c>
      <c r="B8516" t="s">
        <v>7506</v>
      </c>
      <c r="C8516">
        <v>6</v>
      </c>
      <c r="D8516">
        <v>-263.85599999999999</v>
      </c>
      <c r="E8516" t="s">
        <v>7507</v>
      </c>
      <c r="F8516" t="s">
        <v>7510</v>
      </c>
      <c r="G8516" s="4">
        <v>1</v>
      </c>
      <c r="H8516" t="s">
        <v>7654</v>
      </c>
    </row>
    <row r="8517" spans="1:8" x14ac:dyDescent="0.35">
      <c r="A8517" t="s">
        <v>6256</v>
      </c>
      <c r="B8517" t="s">
        <v>7506</v>
      </c>
      <c r="C8517">
        <v>6</v>
      </c>
      <c r="D8517">
        <v>-263.30700000000002</v>
      </c>
      <c r="E8517" t="s">
        <v>7507</v>
      </c>
      <c r="F8517" t="s">
        <v>7511</v>
      </c>
      <c r="G8517" s="4">
        <v>3</v>
      </c>
      <c r="H8517" t="s">
        <v>7655</v>
      </c>
    </row>
    <row r="8518" spans="1:8" x14ac:dyDescent="0.35">
      <c r="A8518" t="s">
        <v>6256</v>
      </c>
      <c r="B8518" t="s">
        <v>7506</v>
      </c>
      <c r="C8518">
        <v>6</v>
      </c>
      <c r="D8518">
        <v>-246.91099999999901</v>
      </c>
      <c r="E8518" t="s">
        <v>7507</v>
      </c>
      <c r="F8518" t="s">
        <v>7510</v>
      </c>
      <c r="G8518" s="4">
        <v>1</v>
      </c>
      <c r="H8518" t="s">
        <v>7656</v>
      </c>
    </row>
    <row r="8519" spans="1:8" x14ac:dyDescent="0.35">
      <c r="A8519" t="s">
        <v>6256</v>
      </c>
      <c r="B8519" t="s">
        <v>7506</v>
      </c>
      <c r="C8519">
        <v>6</v>
      </c>
      <c r="D8519">
        <v>-231.55500000000001</v>
      </c>
      <c r="E8519" t="s">
        <v>7507</v>
      </c>
      <c r="F8519" t="s">
        <v>7508</v>
      </c>
      <c r="G8519" s="4">
        <v>2</v>
      </c>
      <c r="H8519" t="s">
        <v>7657</v>
      </c>
    </row>
    <row r="8520" spans="1:8" x14ac:dyDescent="0.35">
      <c r="A8520" t="s">
        <v>6256</v>
      </c>
      <c r="B8520" t="s">
        <v>7506</v>
      </c>
      <c r="C8520">
        <v>6</v>
      </c>
      <c r="D8520">
        <v>-229.4</v>
      </c>
      <c r="E8520" t="s">
        <v>7507</v>
      </c>
      <c r="F8520" t="s">
        <v>7511</v>
      </c>
      <c r="G8520" s="4">
        <v>3</v>
      </c>
      <c r="H8520" t="s">
        <v>450</v>
      </c>
    </row>
    <row r="8521" spans="1:8" x14ac:dyDescent="0.35">
      <c r="A8521" t="s">
        <v>6256</v>
      </c>
      <c r="B8521" t="s">
        <v>7506</v>
      </c>
      <c r="C8521">
        <v>6</v>
      </c>
      <c r="D8521">
        <v>-203.976</v>
      </c>
      <c r="E8521" t="s">
        <v>7507</v>
      </c>
      <c r="F8521" t="s">
        <v>7508</v>
      </c>
      <c r="G8521" s="4">
        <v>2</v>
      </c>
      <c r="H8521" t="s">
        <v>7658</v>
      </c>
    </row>
    <row r="8522" spans="1:8" x14ac:dyDescent="0.35">
      <c r="A8522" t="s">
        <v>6256</v>
      </c>
      <c r="B8522" t="s">
        <v>7506</v>
      </c>
      <c r="C8522">
        <v>6</v>
      </c>
      <c r="D8522">
        <v>-170.22</v>
      </c>
      <c r="E8522" t="s">
        <v>7507</v>
      </c>
      <c r="F8522" t="s">
        <v>7525</v>
      </c>
      <c r="G8522" s="4">
        <v>4</v>
      </c>
      <c r="H8522" t="s">
        <v>7659</v>
      </c>
    </row>
    <row r="8523" spans="1:8" x14ac:dyDescent="0.35">
      <c r="A8523" t="s">
        <v>6256</v>
      </c>
      <c r="B8523" t="s">
        <v>7506</v>
      </c>
      <c r="C8523">
        <v>6</v>
      </c>
      <c r="D8523">
        <v>-167.23699999999999</v>
      </c>
      <c r="E8523" t="s">
        <v>7507</v>
      </c>
      <c r="F8523" t="s">
        <v>7511</v>
      </c>
      <c r="G8523" s="4">
        <v>3</v>
      </c>
      <c r="H8523" t="s">
        <v>7660</v>
      </c>
    </row>
    <row r="8524" spans="1:8" x14ac:dyDescent="0.35">
      <c r="A8524" t="s">
        <v>6256</v>
      </c>
      <c r="B8524" t="s">
        <v>7506</v>
      </c>
      <c r="C8524">
        <v>6</v>
      </c>
      <c r="D8524">
        <v>-163.81299999999999</v>
      </c>
      <c r="E8524" t="s">
        <v>7507</v>
      </c>
      <c r="F8524" t="s">
        <v>7510</v>
      </c>
      <c r="G8524" s="4">
        <v>1</v>
      </c>
      <c r="H8524" t="s">
        <v>7661</v>
      </c>
    </row>
    <row r="8525" spans="1:8" x14ac:dyDescent="0.35">
      <c r="A8525" t="s">
        <v>6256</v>
      </c>
      <c r="B8525" t="s">
        <v>7506</v>
      </c>
      <c r="C8525">
        <v>6</v>
      </c>
      <c r="D8525">
        <v>-150.51599999999999</v>
      </c>
      <c r="E8525" t="s">
        <v>7507</v>
      </c>
      <c r="F8525" t="s">
        <v>7508</v>
      </c>
      <c r="G8525" s="4">
        <v>2</v>
      </c>
      <c r="H8525" t="s">
        <v>2074</v>
      </c>
    </row>
    <row r="8526" spans="1:8" x14ac:dyDescent="0.35">
      <c r="A8526" t="s">
        <v>6256</v>
      </c>
      <c r="B8526" t="s">
        <v>7506</v>
      </c>
      <c r="C8526">
        <v>6</v>
      </c>
      <c r="D8526">
        <v>-143.67400000000001</v>
      </c>
      <c r="E8526" t="s">
        <v>7507</v>
      </c>
      <c r="F8526" t="s">
        <v>7525</v>
      </c>
      <c r="G8526" s="4">
        <v>4</v>
      </c>
      <c r="H8526" t="s">
        <v>7662</v>
      </c>
    </row>
    <row r="8527" spans="1:8" x14ac:dyDescent="0.35">
      <c r="A8527" t="s">
        <v>6256</v>
      </c>
      <c r="B8527" t="s">
        <v>7506</v>
      </c>
      <c r="C8527">
        <v>6</v>
      </c>
      <c r="D8527">
        <v>-98.447999999999993</v>
      </c>
      <c r="E8527" t="s">
        <v>7507</v>
      </c>
      <c r="F8527" t="s">
        <v>7508</v>
      </c>
      <c r="G8527" s="4">
        <v>2</v>
      </c>
      <c r="H8527" t="s">
        <v>7663</v>
      </c>
    </row>
    <row r="8528" spans="1:8" x14ac:dyDescent="0.35">
      <c r="A8528" t="s">
        <v>6256</v>
      </c>
      <c r="B8528" t="s">
        <v>7506</v>
      </c>
      <c r="C8528">
        <v>6</v>
      </c>
      <c r="D8528">
        <v>-89.231999999999999</v>
      </c>
      <c r="E8528" t="s">
        <v>7507</v>
      </c>
      <c r="F8528" t="s">
        <v>7511</v>
      </c>
      <c r="G8528" s="4">
        <v>3</v>
      </c>
      <c r="H8528" t="s">
        <v>415</v>
      </c>
    </row>
    <row r="8529" spans="1:8" x14ac:dyDescent="0.35">
      <c r="A8529" t="s">
        <v>6256</v>
      </c>
      <c r="B8529" t="s">
        <v>7506</v>
      </c>
      <c r="C8529">
        <v>6</v>
      </c>
      <c r="D8529">
        <v>-53.350999999999999</v>
      </c>
      <c r="E8529" t="s">
        <v>7507</v>
      </c>
      <c r="F8529" t="s">
        <v>7510</v>
      </c>
      <c r="G8529" s="4">
        <v>1</v>
      </c>
      <c r="H8529" t="s">
        <v>7664</v>
      </c>
    </row>
    <row r="8530" spans="1:8" x14ac:dyDescent="0.35">
      <c r="A8530" t="s">
        <v>6256</v>
      </c>
      <c r="B8530" t="s">
        <v>7506</v>
      </c>
      <c r="C8530">
        <v>6</v>
      </c>
      <c r="D8530">
        <v>-47.045999999999999</v>
      </c>
      <c r="E8530" t="s">
        <v>7507</v>
      </c>
      <c r="F8530" t="s">
        <v>7510</v>
      </c>
      <c r="G8530" s="4">
        <v>1</v>
      </c>
      <c r="H8530" t="s">
        <v>7665</v>
      </c>
    </row>
    <row r="8531" spans="1:8" x14ac:dyDescent="0.35">
      <c r="A8531" t="s">
        <v>6256</v>
      </c>
      <c r="B8531" t="s">
        <v>7506</v>
      </c>
      <c r="C8531">
        <v>6</v>
      </c>
      <c r="D8531">
        <v>-33.766999999999904</v>
      </c>
      <c r="E8531" t="s">
        <v>7507</v>
      </c>
      <c r="F8531" t="s">
        <v>7525</v>
      </c>
      <c r="G8531" s="4">
        <v>4</v>
      </c>
      <c r="H8531" t="s">
        <v>7666</v>
      </c>
    </row>
    <row r="8532" spans="1:8" x14ac:dyDescent="0.35">
      <c r="A8532" t="s">
        <v>7667</v>
      </c>
      <c r="B8532" t="s">
        <v>7668</v>
      </c>
      <c r="C8532">
        <v>4</v>
      </c>
      <c r="D8532">
        <v>-399.70699999999999</v>
      </c>
      <c r="E8532" t="s">
        <v>7669</v>
      </c>
      <c r="F8532" t="s">
        <v>7670</v>
      </c>
      <c r="G8532" s="4">
        <v>1</v>
      </c>
      <c r="H8532" t="s">
        <v>4410</v>
      </c>
    </row>
    <row r="8533" spans="1:8" x14ac:dyDescent="0.35">
      <c r="A8533" t="s">
        <v>7667</v>
      </c>
      <c r="B8533" t="s">
        <v>7668</v>
      </c>
      <c r="C8533">
        <v>4</v>
      </c>
      <c r="D8533">
        <v>-399.464</v>
      </c>
      <c r="E8533" t="s">
        <v>7669</v>
      </c>
      <c r="F8533" t="s">
        <v>7671</v>
      </c>
      <c r="G8533" s="4">
        <v>2</v>
      </c>
      <c r="H8533" t="s">
        <v>5564</v>
      </c>
    </row>
    <row r="8534" spans="1:8" x14ac:dyDescent="0.35">
      <c r="A8534" t="s">
        <v>7667</v>
      </c>
      <c r="B8534" t="s">
        <v>7668</v>
      </c>
      <c r="C8534">
        <v>4</v>
      </c>
      <c r="D8534">
        <v>-398.33600000000001</v>
      </c>
      <c r="E8534" t="s">
        <v>7672</v>
      </c>
      <c r="F8534" t="s">
        <v>7673</v>
      </c>
      <c r="G8534" s="4">
        <v>1</v>
      </c>
      <c r="H8534" t="s">
        <v>7674</v>
      </c>
    </row>
    <row r="8535" spans="1:8" x14ac:dyDescent="0.35">
      <c r="A8535" t="s">
        <v>7667</v>
      </c>
      <c r="B8535" t="s">
        <v>7668</v>
      </c>
      <c r="C8535">
        <v>4</v>
      </c>
      <c r="D8535">
        <v>-389.59800000000001</v>
      </c>
      <c r="E8535" t="s">
        <v>7669</v>
      </c>
      <c r="F8535" t="s">
        <v>7675</v>
      </c>
      <c r="G8535" s="4">
        <v>3</v>
      </c>
      <c r="H8535" t="s">
        <v>7676</v>
      </c>
    </row>
    <row r="8536" spans="1:8" x14ac:dyDescent="0.35">
      <c r="A8536" t="s">
        <v>7667</v>
      </c>
      <c r="B8536" t="s">
        <v>7668</v>
      </c>
      <c r="C8536">
        <v>4</v>
      </c>
      <c r="D8536">
        <v>-388.34699999999998</v>
      </c>
      <c r="E8536" t="s">
        <v>7672</v>
      </c>
      <c r="F8536" t="s">
        <v>7673</v>
      </c>
      <c r="G8536" s="4">
        <v>1</v>
      </c>
      <c r="H8536" t="s">
        <v>7677</v>
      </c>
    </row>
    <row r="8537" spans="1:8" x14ac:dyDescent="0.35">
      <c r="A8537" t="s">
        <v>7667</v>
      </c>
      <c r="B8537" t="s">
        <v>7668</v>
      </c>
      <c r="C8537">
        <v>4</v>
      </c>
      <c r="D8537">
        <v>-381.356999999999</v>
      </c>
      <c r="E8537" t="s">
        <v>7669</v>
      </c>
      <c r="F8537" t="s">
        <v>7678</v>
      </c>
      <c r="G8537" s="4">
        <v>4</v>
      </c>
      <c r="H8537" t="s">
        <v>7679</v>
      </c>
    </row>
    <row r="8538" spans="1:8" x14ac:dyDescent="0.35">
      <c r="A8538" t="s">
        <v>7667</v>
      </c>
      <c r="B8538" t="s">
        <v>7668</v>
      </c>
      <c r="C8538">
        <v>4</v>
      </c>
      <c r="D8538">
        <v>-380.26199999999898</v>
      </c>
      <c r="E8538" t="s">
        <v>7672</v>
      </c>
      <c r="F8538" s="2" t="s">
        <v>7680</v>
      </c>
      <c r="G8538" s="4">
        <v>4</v>
      </c>
      <c r="H8538" t="s">
        <v>7681</v>
      </c>
    </row>
    <row r="8539" spans="1:8" x14ac:dyDescent="0.35">
      <c r="A8539" t="s">
        <v>7667</v>
      </c>
      <c r="B8539" t="s">
        <v>7668</v>
      </c>
      <c r="C8539">
        <v>4</v>
      </c>
      <c r="D8539">
        <v>-376.46600000000001</v>
      </c>
      <c r="E8539" t="s">
        <v>7669</v>
      </c>
      <c r="F8539" t="s">
        <v>7675</v>
      </c>
      <c r="G8539" s="4">
        <v>3</v>
      </c>
      <c r="H8539" t="s">
        <v>7682</v>
      </c>
    </row>
    <row r="8540" spans="1:8" x14ac:dyDescent="0.35">
      <c r="A8540" t="s">
        <v>7667</v>
      </c>
      <c r="B8540" t="s">
        <v>7668</v>
      </c>
      <c r="C8540">
        <v>4</v>
      </c>
      <c r="D8540">
        <v>-374.53699999999998</v>
      </c>
      <c r="E8540" t="s">
        <v>7669</v>
      </c>
      <c r="F8540" t="s">
        <v>7671</v>
      </c>
      <c r="G8540" s="4">
        <v>2</v>
      </c>
      <c r="H8540" t="s">
        <v>7683</v>
      </c>
    </row>
    <row r="8541" spans="1:8" x14ac:dyDescent="0.35">
      <c r="A8541" t="s">
        <v>7667</v>
      </c>
      <c r="B8541" t="s">
        <v>7668</v>
      </c>
      <c r="C8541">
        <v>4</v>
      </c>
      <c r="D8541">
        <v>-373.452</v>
      </c>
      <c r="E8541" t="s">
        <v>7669</v>
      </c>
      <c r="F8541" t="s">
        <v>7670</v>
      </c>
      <c r="G8541" s="4">
        <v>1</v>
      </c>
      <c r="H8541" t="s">
        <v>904</v>
      </c>
    </row>
    <row r="8542" spans="1:8" x14ac:dyDescent="0.35">
      <c r="A8542" t="s">
        <v>7667</v>
      </c>
      <c r="B8542" t="s">
        <v>7668</v>
      </c>
      <c r="C8542">
        <v>4</v>
      </c>
      <c r="D8542">
        <v>-372.40100000000001</v>
      </c>
      <c r="E8542" t="s">
        <v>7672</v>
      </c>
      <c r="F8542" t="s">
        <v>7684</v>
      </c>
      <c r="G8542" s="4">
        <v>2</v>
      </c>
      <c r="H8542" t="s">
        <v>824</v>
      </c>
    </row>
    <row r="8543" spans="1:8" x14ac:dyDescent="0.35">
      <c r="A8543" t="s">
        <v>7667</v>
      </c>
      <c r="B8543" t="s">
        <v>7668</v>
      </c>
      <c r="C8543">
        <v>4</v>
      </c>
      <c r="D8543">
        <v>-370.45499999999998</v>
      </c>
      <c r="E8543" t="s">
        <v>7672</v>
      </c>
      <c r="F8543" t="s">
        <v>7673</v>
      </c>
      <c r="G8543" s="4">
        <v>1</v>
      </c>
      <c r="H8543" t="s">
        <v>7685</v>
      </c>
    </row>
    <row r="8544" spans="1:8" x14ac:dyDescent="0.35">
      <c r="A8544" t="s">
        <v>7667</v>
      </c>
      <c r="B8544" t="s">
        <v>7668</v>
      </c>
      <c r="C8544">
        <v>4</v>
      </c>
      <c r="D8544">
        <v>-365.54500000000002</v>
      </c>
      <c r="E8544" t="s">
        <v>7672</v>
      </c>
      <c r="F8544" t="s">
        <v>7686</v>
      </c>
      <c r="G8544" s="4">
        <v>3</v>
      </c>
      <c r="H8544" t="s">
        <v>375</v>
      </c>
    </row>
    <row r="8545" spans="1:8" x14ac:dyDescent="0.35">
      <c r="A8545" t="s">
        <v>7667</v>
      </c>
      <c r="B8545" t="s">
        <v>7668</v>
      </c>
      <c r="C8545">
        <v>4</v>
      </c>
      <c r="D8545">
        <v>-363.34199999999998</v>
      </c>
      <c r="E8545" t="s">
        <v>7669</v>
      </c>
      <c r="F8545" t="s">
        <v>7678</v>
      </c>
      <c r="G8545" s="4">
        <v>4</v>
      </c>
      <c r="H8545" t="s">
        <v>7687</v>
      </c>
    </row>
    <row r="8546" spans="1:8" x14ac:dyDescent="0.35">
      <c r="A8546" t="s">
        <v>7667</v>
      </c>
      <c r="B8546" t="s">
        <v>7668</v>
      </c>
      <c r="C8546">
        <v>4</v>
      </c>
      <c r="D8546">
        <v>-363.00799999999998</v>
      </c>
      <c r="E8546" t="s">
        <v>7672</v>
      </c>
      <c r="F8546" t="s">
        <v>7684</v>
      </c>
      <c r="G8546" s="4">
        <v>2</v>
      </c>
      <c r="H8546" t="s">
        <v>1692</v>
      </c>
    </row>
    <row r="8547" spans="1:8" x14ac:dyDescent="0.35">
      <c r="A8547" t="s">
        <v>7667</v>
      </c>
      <c r="B8547" t="s">
        <v>7668</v>
      </c>
      <c r="C8547">
        <v>4</v>
      </c>
      <c r="D8547">
        <v>-355.84500000000003</v>
      </c>
      <c r="E8547" t="s">
        <v>7669</v>
      </c>
      <c r="F8547" t="s">
        <v>7671</v>
      </c>
      <c r="G8547" s="4">
        <v>2</v>
      </c>
      <c r="H8547" t="s">
        <v>7688</v>
      </c>
    </row>
    <row r="8548" spans="1:8" x14ac:dyDescent="0.35">
      <c r="A8548" t="s">
        <v>7667</v>
      </c>
      <c r="B8548" t="s">
        <v>7668</v>
      </c>
      <c r="C8548">
        <v>4</v>
      </c>
      <c r="D8548">
        <v>-349.15300000000002</v>
      </c>
      <c r="E8548" t="s">
        <v>7669</v>
      </c>
      <c r="F8548" t="s">
        <v>7670</v>
      </c>
      <c r="G8548" s="4">
        <v>1</v>
      </c>
      <c r="H8548" t="s">
        <v>7689</v>
      </c>
    </row>
    <row r="8549" spans="1:8" x14ac:dyDescent="0.35">
      <c r="A8549" t="s">
        <v>7667</v>
      </c>
      <c r="B8549" t="s">
        <v>7668</v>
      </c>
      <c r="C8549">
        <v>4</v>
      </c>
      <c r="D8549">
        <v>-344.834</v>
      </c>
      <c r="E8549" t="s">
        <v>7672</v>
      </c>
      <c r="F8549" t="s">
        <v>7673</v>
      </c>
      <c r="G8549" s="4">
        <v>1</v>
      </c>
      <c r="H8549" t="s">
        <v>7690</v>
      </c>
    </row>
    <row r="8550" spans="1:8" x14ac:dyDescent="0.35">
      <c r="A8550" t="s">
        <v>7667</v>
      </c>
      <c r="B8550" t="s">
        <v>7668</v>
      </c>
      <c r="C8550">
        <v>4</v>
      </c>
      <c r="D8550">
        <v>-340.166</v>
      </c>
      <c r="E8550" t="s">
        <v>7669</v>
      </c>
      <c r="F8550" t="s">
        <v>7678</v>
      </c>
      <c r="G8550" s="4">
        <v>4</v>
      </c>
      <c r="H8550" t="s">
        <v>7691</v>
      </c>
    </row>
    <row r="8551" spans="1:8" x14ac:dyDescent="0.35">
      <c r="A8551" t="s">
        <v>7667</v>
      </c>
      <c r="B8551" t="s">
        <v>7668</v>
      </c>
      <c r="C8551">
        <v>4</v>
      </c>
      <c r="D8551">
        <v>-333.42899999999997</v>
      </c>
      <c r="E8551" t="s">
        <v>7669</v>
      </c>
      <c r="F8551" t="s">
        <v>7671</v>
      </c>
      <c r="G8551" s="4">
        <v>2</v>
      </c>
      <c r="H8551" t="s">
        <v>7692</v>
      </c>
    </row>
    <row r="8552" spans="1:8" x14ac:dyDescent="0.35">
      <c r="A8552" t="s">
        <v>7667</v>
      </c>
      <c r="B8552" t="s">
        <v>7668</v>
      </c>
      <c r="C8552">
        <v>4</v>
      </c>
      <c r="D8552">
        <v>-332.48599999999999</v>
      </c>
      <c r="E8552" t="s">
        <v>7669</v>
      </c>
      <c r="F8552" t="s">
        <v>7678</v>
      </c>
      <c r="G8552" s="4">
        <v>4</v>
      </c>
      <c r="H8552" t="s">
        <v>7693</v>
      </c>
    </row>
    <row r="8553" spans="1:8" x14ac:dyDescent="0.35">
      <c r="A8553" t="s">
        <v>7667</v>
      </c>
      <c r="B8553" t="s">
        <v>7668</v>
      </c>
      <c r="C8553">
        <v>4</v>
      </c>
      <c r="D8553">
        <v>-330.83499999999998</v>
      </c>
      <c r="E8553" t="s">
        <v>7669</v>
      </c>
      <c r="F8553" t="s">
        <v>7675</v>
      </c>
      <c r="G8553" s="4">
        <v>3</v>
      </c>
      <c r="H8553" t="s">
        <v>7694</v>
      </c>
    </row>
    <row r="8554" spans="1:8" x14ac:dyDescent="0.35">
      <c r="A8554" t="s">
        <v>7667</v>
      </c>
      <c r="B8554" t="s">
        <v>7668</v>
      </c>
      <c r="C8554">
        <v>4</v>
      </c>
      <c r="D8554">
        <v>-327.34199999999998</v>
      </c>
      <c r="E8554" t="s">
        <v>7672</v>
      </c>
      <c r="F8554" s="2" t="s">
        <v>7680</v>
      </c>
      <c r="G8554" s="4">
        <v>4</v>
      </c>
      <c r="H8554" t="s">
        <v>7695</v>
      </c>
    </row>
    <row r="8555" spans="1:8" x14ac:dyDescent="0.35">
      <c r="A8555" t="s">
        <v>7667</v>
      </c>
      <c r="B8555" t="s">
        <v>7668</v>
      </c>
      <c r="C8555">
        <v>4</v>
      </c>
      <c r="D8555">
        <v>-317.56200000000001</v>
      </c>
      <c r="E8555" t="s">
        <v>7669</v>
      </c>
      <c r="F8555" t="s">
        <v>7671</v>
      </c>
      <c r="G8555" s="4">
        <v>2</v>
      </c>
      <c r="H8555" t="s">
        <v>7696</v>
      </c>
    </row>
    <row r="8556" spans="1:8" x14ac:dyDescent="0.35">
      <c r="A8556" t="s">
        <v>7667</v>
      </c>
      <c r="B8556" t="s">
        <v>7668</v>
      </c>
      <c r="C8556">
        <v>4</v>
      </c>
      <c r="D8556">
        <v>-315.85399999999998</v>
      </c>
      <c r="E8556" t="s">
        <v>7669</v>
      </c>
      <c r="F8556" t="s">
        <v>7678</v>
      </c>
      <c r="G8556" s="4">
        <v>4</v>
      </c>
      <c r="H8556" t="s">
        <v>7697</v>
      </c>
    </row>
    <row r="8557" spans="1:8" x14ac:dyDescent="0.35">
      <c r="A8557" t="s">
        <v>7667</v>
      </c>
      <c r="B8557" t="s">
        <v>7668</v>
      </c>
      <c r="C8557">
        <v>4</v>
      </c>
      <c r="D8557">
        <v>-311.91800000000001</v>
      </c>
      <c r="E8557" t="s">
        <v>7669</v>
      </c>
      <c r="F8557" t="s">
        <v>7678</v>
      </c>
      <c r="G8557" s="4">
        <v>4</v>
      </c>
      <c r="H8557" t="s">
        <v>2098</v>
      </c>
    </row>
    <row r="8558" spans="1:8" x14ac:dyDescent="0.35">
      <c r="A8558" t="s">
        <v>7667</v>
      </c>
      <c r="B8558" t="s">
        <v>7668</v>
      </c>
      <c r="C8558">
        <v>4</v>
      </c>
      <c r="D8558">
        <v>-310.38200000000001</v>
      </c>
      <c r="E8558" t="s">
        <v>7669</v>
      </c>
      <c r="F8558" t="s">
        <v>7670</v>
      </c>
      <c r="G8558" s="4">
        <v>1</v>
      </c>
      <c r="H8558" t="s">
        <v>7698</v>
      </c>
    </row>
    <row r="8559" spans="1:8" x14ac:dyDescent="0.35">
      <c r="A8559" t="s">
        <v>7667</v>
      </c>
      <c r="B8559" t="s">
        <v>7668</v>
      </c>
      <c r="C8559">
        <v>4</v>
      </c>
      <c r="D8559">
        <v>-308.570999999999</v>
      </c>
      <c r="E8559" t="s">
        <v>7672</v>
      </c>
      <c r="F8559" t="s">
        <v>7673</v>
      </c>
      <c r="G8559" s="4">
        <v>1</v>
      </c>
      <c r="H8559" t="s">
        <v>7699</v>
      </c>
    </row>
    <row r="8560" spans="1:8" x14ac:dyDescent="0.35">
      <c r="A8560" t="s">
        <v>7667</v>
      </c>
      <c r="B8560" t="s">
        <v>7668</v>
      </c>
      <c r="C8560">
        <v>4</v>
      </c>
      <c r="D8560">
        <v>-307.18200000000002</v>
      </c>
      <c r="E8560" t="s">
        <v>7669</v>
      </c>
      <c r="F8560" t="s">
        <v>7678</v>
      </c>
      <c r="G8560" s="4">
        <v>4</v>
      </c>
      <c r="H8560" t="s">
        <v>614</v>
      </c>
    </row>
    <row r="8561" spans="1:8" x14ac:dyDescent="0.35">
      <c r="A8561" t="s">
        <v>7667</v>
      </c>
      <c r="B8561" t="s">
        <v>7668</v>
      </c>
      <c r="C8561">
        <v>4</v>
      </c>
      <c r="D8561">
        <v>-301.87400000000002</v>
      </c>
      <c r="E8561" t="s">
        <v>7669</v>
      </c>
      <c r="F8561" t="s">
        <v>7670</v>
      </c>
      <c r="G8561" s="4">
        <v>1</v>
      </c>
      <c r="H8561" t="s">
        <v>7700</v>
      </c>
    </row>
    <row r="8562" spans="1:8" x14ac:dyDescent="0.35">
      <c r="A8562" t="s">
        <v>7667</v>
      </c>
      <c r="B8562" t="s">
        <v>7668</v>
      </c>
      <c r="C8562">
        <v>4</v>
      </c>
      <c r="D8562">
        <v>-300.178</v>
      </c>
      <c r="E8562" t="s">
        <v>7672</v>
      </c>
      <c r="F8562" t="s">
        <v>7673</v>
      </c>
      <c r="G8562" s="4">
        <v>1</v>
      </c>
      <c r="H8562" t="s">
        <v>7701</v>
      </c>
    </row>
    <row r="8563" spans="1:8" x14ac:dyDescent="0.35">
      <c r="A8563" t="s">
        <v>7667</v>
      </c>
      <c r="B8563" t="s">
        <v>7668</v>
      </c>
      <c r="C8563">
        <v>4</v>
      </c>
      <c r="D8563">
        <v>-299.87</v>
      </c>
      <c r="E8563" t="s">
        <v>7669</v>
      </c>
      <c r="F8563" t="s">
        <v>7678</v>
      </c>
      <c r="G8563" s="4">
        <v>4</v>
      </c>
      <c r="H8563" t="s">
        <v>1741</v>
      </c>
    </row>
    <row r="8564" spans="1:8" x14ac:dyDescent="0.35">
      <c r="A8564" t="s">
        <v>7667</v>
      </c>
      <c r="B8564" t="s">
        <v>7668</v>
      </c>
      <c r="C8564">
        <v>4</v>
      </c>
      <c r="D8564">
        <v>-297.79399999999998</v>
      </c>
      <c r="E8564" t="s">
        <v>7669</v>
      </c>
      <c r="F8564" t="s">
        <v>7675</v>
      </c>
      <c r="G8564" s="4">
        <v>3</v>
      </c>
      <c r="H8564" t="s">
        <v>7702</v>
      </c>
    </row>
    <row r="8565" spans="1:8" x14ac:dyDescent="0.35">
      <c r="A8565" t="s">
        <v>7667</v>
      </c>
      <c r="B8565" t="s">
        <v>7668</v>
      </c>
      <c r="C8565">
        <v>4</v>
      </c>
      <c r="D8565">
        <v>-292.584</v>
      </c>
      <c r="E8565" t="s">
        <v>7669</v>
      </c>
      <c r="F8565" t="s">
        <v>7678</v>
      </c>
      <c r="G8565" s="4">
        <v>4</v>
      </c>
      <c r="H8565" t="s">
        <v>139</v>
      </c>
    </row>
    <row r="8566" spans="1:8" x14ac:dyDescent="0.35">
      <c r="A8566" t="s">
        <v>7667</v>
      </c>
      <c r="B8566" t="s">
        <v>7668</v>
      </c>
      <c r="C8566">
        <v>4</v>
      </c>
      <c r="D8566">
        <v>-290.23899999999998</v>
      </c>
      <c r="E8566" t="s">
        <v>7672</v>
      </c>
      <c r="F8566" t="s">
        <v>7673</v>
      </c>
      <c r="G8566" s="4">
        <v>1</v>
      </c>
      <c r="H8566" t="s">
        <v>7703</v>
      </c>
    </row>
    <row r="8567" spans="1:8" x14ac:dyDescent="0.35">
      <c r="A8567" t="s">
        <v>7667</v>
      </c>
      <c r="B8567" t="s">
        <v>7668</v>
      </c>
      <c r="C8567">
        <v>4</v>
      </c>
      <c r="D8567">
        <v>-289.459</v>
      </c>
      <c r="E8567" t="s">
        <v>7669</v>
      </c>
      <c r="F8567" t="s">
        <v>7675</v>
      </c>
      <c r="G8567" s="4">
        <v>3</v>
      </c>
      <c r="H8567" t="s">
        <v>7704</v>
      </c>
    </row>
    <row r="8568" spans="1:8" x14ac:dyDescent="0.35">
      <c r="A8568" t="s">
        <v>7667</v>
      </c>
      <c r="B8568" t="s">
        <v>7668</v>
      </c>
      <c r="C8568">
        <v>4</v>
      </c>
      <c r="D8568">
        <v>-289.447</v>
      </c>
      <c r="E8568" t="s">
        <v>7669</v>
      </c>
      <c r="F8568" t="s">
        <v>7670</v>
      </c>
      <c r="G8568" s="4">
        <v>1</v>
      </c>
      <c r="H8568" t="s">
        <v>7705</v>
      </c>
    </row>
    <row r="8569" spans="1:8" x14ac:dyDescent="0.35">
      <c r="A8569" t="s">
        <v>7667</v>
      </c>
      <c r="B8569" t="s">
        <v>7668</v>
      </c>
      <c r="C8569">
        <v>4</v>
      </c>
      <c r="D8569">
        <v>-287.26799999999997</v>
      </c>
      <c r="E8569" t="s">
        <v>7669</v>
      </c>
      <c r="F8569" t="s">
        <v>7671</v>
      </c>
      <c r="G8569" s="4">
        <v>2</v>
      </c>
      <c r="H8569" t="s">
        <v>7706</v>
      </c>
    </row>
    <row r="8570" spans="1:8" x14ac:dyDescent="0.35">
      <c r="A8570" t="s">
        <v>7667</v>
      </c>
      <c r="B8570" t="s">
        <v>7668</v>
      </c>
      <c r="C8570">
        <v>4</v>
      </c>
      <c r="D8570">
        <v>-279.88099999999997</v>
      </c>
      <c r="E8570" t="s">
        <v>7672</v>
      </c>
      <c r="F8570" s="2" t="s">
        <v>7680</v>
      </c>
      <c r="G8570" s="4">
        <v>4</v>
      </c>
      <c r="H8570" t="s">
        <v>7707</v>
      </c>
    </row>
    <row r="8571" spans="1:8" x14ac:dyDescent="0.35">
      <c r="A8571" t="s">
        <v>7667</v>
      </c>
      <c r="B8571" t="s">
        <v>7668</v>
      </c>
      <c r="C8571">
        <v>4</v>
      </c>
      <c r="D8571">
        <v>-264.815</v>
      </c>
      <c r="E8571" t="s">
        <v>7669</v>
      </c>
      <c r="F8571" t="s">
        <v>7678</v>
      </c>
      <c r="G8571" s="4">
        <v>4</v>
      </c>
      <c r="H8571" t="s">
        <v>7708</v>
      </c>
    </row>
    <row r="8572" spans="1:8" x14ac:dyDescent="0.35">
      <c r="A8572" t="s">
        <v>7667</v>
      </c>
      <c r="B8572" t="s">
        <v>7668</v>
      </c>
      <c r="C8572">
        <v>4</v>
      </c>
      <c r="D8572">
        <v>-260.01</v>
      </c>
      <c r="E8572" t="s">
        <v>7672</v>
      </c>
      <c r="F8572" t="s">
        <v>7673</v>
      </c>
      <c r="G8572" s="4">
        <v>1</v>
      </c>
      <c r="H8572" t="s">
        <v>7709</v>
      </c>
    </row>
    <row r="8573" spans="1:8" x14ac:dyDescent="0.35">
      <c r="A8573" t="s">
        <v>7667</v>
      </c>
      <c r="B8573" t="s">
        <v>7668</v>
      </c>
      <c r="C8573">
        <v>4</v>
      </c>
      <c r="D8573">
        <v>-259.19499999999999</v>
      </c>
      <c r="E8573" t="s">
        <v>7672</v>
      </c>
      <c r="F8573" t="s">
        <v>7684</v>
      </c>
      <c r="G8573" s="4">
        <v>2</v>
      </c>
      <c r="H8573" t="s">
        <v>7710</v>
      </c>
    </row>
    <row r="8574" spans="1:8" x14ac:dyDescent="0.35">
      <c r="A8574" t="s">
        <v>7667</v>
      </c>
      <c r="B8574" t="s">
        <v>7668</v>
      </c>
      <c r="C8574">
        <v>4</v>
      </c>
      <c r="D8574">
        <v>-258.55599999999998</v>
      </c>
      <c r="E8574" t="s">
        <v>7672</v>
      </c>
      <c r="F8574" t="s">
        <v>7686</v>
      </c>
      <c r="G8574" s="4">
        <v>3</v>
      </c>
      <c r="H8574" t="s">
        <v>7711</v>
      </c>
    </row>
    <row r="8575" spans="1:8" x14ac:dyDescent="0.35">
      <c r="A8575" t="s">
        <v>7667</v>
      </c>
      <c r="B8575" t="s">
        <v>7668</v>
      </c>
      <c r="C8575">
        <v>4</v>
      </c>
      <c r="D8575">
        <v>-240.17</v>
      </c>
      <c r="E8575" t="s">
        <v>7669</v>
      </c>
      <c r="F8575" t="s">
        <v>7675</v>
      </c>
      <c r="G8575" s="4">
        <v>3</v>
      </c>
      <c r="H8575" t="s">
        <v>7712</v>
      </c>
    </row>
    <row r="8576" spans="1:8" x14ac:dyDescent="0.35">
      <c r="A8576" t="s">
        <v>7667</v>
      </c>
      <c r="B8576" t="s">
        <v>7668</v>
      </c>
      <c r="C8576">
        <v>4</v>
      </c>
      <c r="D8576">
        <v>-235.54599999999999</v>
      </c>
      <c r="E8576" t="s">
        <v>7669</v>
      </c>
      <c r="F8576" t="s">
        <v>7678</v>
      </c>
      <c r="G8576" s="4">
        <v>4</v>
      </c>
      <c r="H8576" t="s">
        <v>7713</v>
      </c>
    </row>
    <row r="8577" spans="1:8" x14ac:dyDescent="0.35">
      <c r="A8577" t="s">
        <v>7667</v>
      </c>
      <c r="B8577" t="s">
        <v>7668</v>
      </c>
      <c r="C8577">
        <v>4</v>
      </c>
      <c r="D8577">
        <v>-233.666</v>
      </c>
      <c r="E8577" t="s">
        <v>7672</v>
      </c>
      <c r="F8577" t="s">
        <v>7673</v>
      </c>
      <c r="G8577" s="4">
        <v>1</v>
      </c>
      <c r="H8577" t="s">
        <v>7714</v>
      </c>
    </row>
    <row r="8578" spans="1:8" x14ac:dyDescent="0.35">
      <c r="A8578" t="s">
        <v>7667</v>
      </c>
      <c r="B8578" t="s">
        <v>7668</v>
      </c>
      <c r="C8578">
        <v>4</v>
      </c>
      <c r="D8578">
        <v>-229.79300000000001</v>
      </c>
      <c r="E8578" t="s">
        <v>7672</v>
      </c>
      <c r="F8578" s="2" t="s">
        <v>7680</v>
      </c>
      <c r="G8578" s="4">
        <v>4</v>
      </c>
      <c r="H8578" t="s">
        <v>7715</v>
      </c>
    </row>
    <row r="8579" spans="1:8" x14ac:dyDescent="0.35">
      <c r="A8579" t="s">
        <v>7667</v>
      </c>
      <c r="B8579" t="s">
        <v>7668</v>
      </c>
      <c r="C8579">
        <v>4</v>
      </c>
      <c r="D8579">
        <v>-225.94200000000001</v>
      </c>
      <c r="E8579" t="s">
        <v>7672</v>
      </c>
      <c r="F8579" t="s">
        <v>7673</v>
      </c>
      <c r="G8579" s="4">
        <v>1</v>
      </c>
      <c r="H8579" t="s">
        <v>55</v>
      </c>
    </row>
    <row r="8580" spans="1:8" x14ac:dyDescent="0.35">
      <c r="A8580" t="s">
        <v>7667</v>
      </c>
      <c r="B8580" t="s">
        <v>7668</v>
      </c>
      <c r="C8580">
        <v>4</v>
      </c>
      <c r="D8580">
        <v>-219.83099999999999</v>
      </c>
      <c r="E8580" t="s">
        <v>7672</v>
      </c>
      <c r="F8580" t="s">
        <v>7684</v>
      </c>
      <c r="G8580" s="4">
        <v>2</v>
      </c>
      <c r="H8580" t="s">
        <v>7716</v>
      </c>
    </row>
    <row r="8581" spans="1:8" x14ac:dyDescent="0.35">
      <c r="A8581" t="s">
        <v>7667</v>
      </c>
      <c r="B8581" t="s">
        <v>7668</v>
      </c>
      <c r="C8581">
        <v>4</v>
      </c>
      <c r="D8581">
        <v>-219.017</v>
      </c>
      <c r="E8581" t="s">
        <v>7669</v>
      </c>
      <c r="F8581" t="s">
        <v>7678</v>
      </c>
      <c r="G8581" s="4">
        <v>4</v>
      </c>
      <c r="H8581" t="s">
        <v>7717</v>
      </c>
    </row>
    <row r="8582" spans="1:8" x14ac:dyDescent="0.35">
      <c r="A8582" t="s">
        <v>7667</v>
      </c>
      <c r="B8582" t="s">
        <v>7668</v>
      </c>
      <c r="C8582">
        <v>4</v>
      </c>
      <c r="D8582">
        <v>-213.54400000000001</v>
      </c>
      <c r="E8582" t="s">
        <v>7672</v>
      </c>
      <c r="F8582" s="2" t="s">
        <v>7680</v>
      </c>
      <c r="G8582" s="4">
        <v>4</v>
      </c>
      <c r="H8582" t="s">
        <v>7718</v>
      </c>
    </row>
    <row r="8583" spans="1:8" x14ac:dyDescent="0.35">
      <c r="A8583" t="s">
        <v>7667</v>
      </c>
      <c r="B8583" t="s">
        <v>7668</v>
      </c>
      <c r="C8583">
        <v>4</v>
      </c>
      <c r="D8583">
        <v>-213.34700000000001</v>
      </c>
      <c r="E8583" t="s">
        <v>7669</v>
      </c>
      <c r="F8583" t="s">
        <v>7678</v>
      </c>
      <c r="G8583" s="4">
        <v>4</v>
      </c>
      <c r="H8583" t="s">
        <v>7719</v>
      </c>
    </row>
    <row r="8584" spans="1:8" x14ac:dyDescent="0.35">
      <c r="A8584" t="s">
        <v>7667</v>
      </c>
      <c r="B8584" t="s">
        <v>7668</v>
      </c>
      <c r="C8584">
        <v>4</v>
      </c>
      <c r="D8584">
        <v>-204.52799999999999</v>
      </c>
      <c r="E8584" t="s">
        <v>7669</v>
      </c>
      <c r="F8584" t="s">
        <v>7675</v>
      </c>
      <c r="G8584" s="4">
        <v>3</v>
      </c>
      <c r="H8584" t="s">
        <v>7720</v>
      </c>
    </row>
    <row r="8585" spans="1:8" x14ac:dyDescent="0.35">
      <c r="A8585" t="s">
        <v>7667</v>
      </c>
      <c r="B8585" t="s">
        <v>7668</v>
      </c>
      <c r="C8585">
        <v>4</v>
      </c>
      <c r="D8585">
        <v>-197.79499999999999</v>
      </c>
      <c r="E8585" t="s">
        <v>7672</v>
      </c>
      <c r="F8585" t="s">
        <v>7673</v>
      </c>
      <c r="G8585" s="4">
        <v>1</v>
      </c>
      <c r="H8585" t="s">
        <v>7721</v>
      </c>
    </row>
    <row r="8586" spans="1:8" x14ac:dyDescent="0.35">
      <c r="A8586" t="s">
        <v>7667</v>
      </c>
      <c r="B8586" t="s">
        <v>7668</v>
      </c>
      <c r="C8586">
        <v>4</v>
      </c>
      <c r="D8586">
        <v>-191.97</v>
      </c>
      <c r="E8586" t="s">
        <v>7672</v>
      </c>
      <c r="F8586" t="s">
        <v>7673</v>
      </c>
      <c r="G8586" s="4">
        <v>1</v>
      </c>
      <c r="H8586" t="s">
        <v>7722</v>
      </c>
    </row>
    <row r="8587" spans="1:8" x14ac:dyDescent="0.35">
      <c r="A8587" t="s">
        <v>7667</v>
      </c>
      <c r="B8587" t="s">
        <v>7668</v>
      </c>
      <c r="C8587">
        <v>4</v>
      </c>
      <c r="D8587">
        <v>-184.33099999999999</v>
      </c>
      <c r="E8587" t="s">
        <v>7669</v>
      </c>
      <c r="F8587" t="s">
        <v>7670</v>
      </c>
      <c r="G8587" s="4">
        <v>1</v>
      </c>
      <c r="H8587" t="s">
        <v>7723</v>
      </c>
    </row>
    <row r="8588" spans="1:8" x14ac:dyDescent="0.35">
      <c r="A8588" t="s">
        <v>7667</v>
      </c>
      <c r="B8588" t="s">
        <v>7668</v>
      </c>
      <c r="C8588">
        <v>4</v>
      </c>
      <c r="D8588">
        <v>-180.988</v>
      </c>
      <c r="E8588" t="s">
        <v>7672</v>
      </c>
      <c r="F8588" t="s">
        <v>7673</v>
      </c>
      <c r="G8588" s="4">
        <v>1</v>
      </c>
      <c r="H8588" t="s">
        <v>7724</v>
      </c>
    </row>
    <row r="8589" spans="1:8" x14ac:dyDescent="0.35">
      <c r="A8589" t="s">
        <v>7667</v>
      </c>
      <c r="B8589" t="s">
        <v>7668</v>
      </c>
      <c r="C8589">
        <v>4</v>
      </c>
      <c r="D8589">
        <v>-173.21</v>
      </c>
      <c r="E8589" t="s">
        <v>7669</v>
      </c>
      <c r="F8589" t="s">
        <v>7678</v>
      </c>
      <c r="G8589" s="4">
        <v>4</v>
      </c>
      <c r="H8589" t="s">
        <v>2099</v>
      </c>
    </row>
    <row r="8590" spans="1:8" x14ac:dyDescent="0.35">
      <c r="A8590" t="s">
        <v>7667</v>
      </c>
      <c r="B8590" t="s">
        <v>7668</v>
      </c>
      <c r="C8590">
        <v>4</v>
      </c>
      <c r="D8590">
        <v>-148.51900000000001</v>
      </c>
      <c r="E8590" t="s">
        <v>7669</v>
      </c>
      <c r="F8590" t="s">
        <v>7678</v>
      </c>
      <c r="G8590" s="4">
        <v>4</v>
      </c>
      <c r="H8590" t="s">
        <v>7725</v>
      </c>
    </row>
    <row r="8591" spans="1:8" x14ac:dyDescent="0.35">
      <c r="A8591" t="s">
        <v>7667</v>
      </c>
      <c r="B8591" t="s">
        <v>7668</v>
      </c>
      <c r="C8591">
        <v>4</v>
      </c>
      <c r="D8591">
        <v>-140.87299999999999</v>
      </c>
      <c r="E8591" t="s">
        <v>7672</v>
      </c>
      <c r="F8591" s="2" t="s">
        <v>7680</v>
      </c>
      <c r="G8591" s="4">
        <v>4</v>
      </c>
      <c r="H8591" t="s">
        <v>7726</v>
      </c>
    </row>
    <row r="8592" spans="1:8" x14ac:dyDescent="0.35">
      <c r="A8592" t="s">
        <v>7667</v>
      </c>
      <c r="B8592" t="s">
        <v>7668</v>
      </c>
      <c r="C8592">
        <v>4</v>
      </c>
      <c r="D8592">
        <v>-136.13200000000001</v>
      </c>
      <c r="E8592" t="s">
        <v>7669</v>
      </c>
      <c r="F8592" t="s">
        <v>7671</v>
      </c>
      <c r="G8592" s="4">
        <v>2</v>
      </c>
      <c r="H8592" t="s">
        <v>2899</v>
      </c>
    </row>
    <row r="8593" spans="1:8" x14ac:dyDescent="0.35">
      <c r="A8593" t="s">
        <v>7667</v>
      </c>
      <c r="B8593" t="s">
        <v>7668</v>
      </c>
      <c r="C8593">
        <v>4</v>
      </c>
      <c r="D8593">
        <v>-134.637</v>
      </c>
      <c r="E8593" t="s">
        <v>7669</v>
      </c>
      <c r="F8593" t="s">
        <v>7670</v>
      </c>
      <c r="G8593" s="4">
        <v>1</v>
      </c>
      <c r="H8593" t="s">
        <v>7184</v>
      </c>
    </row>
    <row r="8594" spans="1:8" x14ac:dyDescent="0.35">
      <c r="A8594" t="s">
        <v>7667</v>
      </c>
      <c r="B8594" t="s">
        <v>7668</v>
      </c>
      <c r="C8594">
        <v>4</v>
      </c>
      <c r="D8594">
        <v>-132.67699999999999</v>
      </c>
      <c r="E8594" t="s">
        <v>7669</v>
      </c>
      <c r="F8594" t="s">
        <v>7671</v>
      </c>
      <c r="G8594" s="4">
        <v>2</v>
      </c>
      <c r="H8594" t="s">
        <v>7727</v>
      </c>
    </row>
    <row r="8595" spans="1:8" x14ac:dyDescent="0.35">
      <c r="A8595" t="s">
        <v>7667</v>
      </c>
      <c r="B8595" t="s">
        <v>7668</v>
      </c>
      <c r="C8595">
        <v>4</v>
      </c>
      <c r="D8595">
        <v>-127.94199999999999</v>
      </c>
      <c r="E8595" t="s">
        <v>7669</v>
      </c>
      <c r="F8595" t="s">
        <v>7678</v>
      </c>
      <c r="G8595" s="4">
        <v>4</v>
      </c>
      <c r="H8595" t="s">
        <v>3767</v>
      </c>
    </row>
    <row r="8596" spans="1:8" x14ac:dyDescent="0.35">
      <c r="A8596" t="s">
        <v>7667</v>
      </c>
      <c r="B8596" t="s">
        <v>7668</v>
      </c>
      <c r="C8596">
        <v>4</v>
      </c>
      <c r="D8596">
        <v>-125.84299999999899</v>
      </c>
      <c r="E8596" t="s">
        <v>7672</v>
      </c>
      <c r="F8596" t="s">
        <v>7673</v>
      </c>
      <c r="G8596" s="4">
        <v>1</v>
      </c>
      <c r="H8596" t="s">
        <v>7728</v>
      </c>
    </row>
    <row r="8597" spans="1:8" x14ac:dyDescent="0.35">
      <c r="A8597" t="s">
        <v>7667</v>
      </c>
      <c r="B8597" t="s">
        <v>7668</v>
      </c>
      <c r="C8597">
        <v>4</v>
      </c>
      <c r="D8597">
        <v>-95.209000000000003</v>
      </c>
      <c r="E8597" t="s">
        <v>7672</v>
      </c>
      <c r="F8597" s="2" t="s">
        <v>7680</v>
      </c>
      <c r="G8597" s="4">
        <v>4</v>
      </c>
      <c r="H8597" t="s">
        <v>7729</v>
      </c>
    </row>
    <row r="8598" spans="1:8" x14ac:dyDescent="0.35">
      <c r="A8598" t="s">
        <v>7667</v>
      </c>
      <c r="B8598" t="s">
        <v>7668</v>
      </c>
      <c r="C8598">
        <v>4</v>
      </c>
      <c r="D8598">
        <v>-83.195999999999998</v>
      </c>
      <c r="E8598" t="s">
        <v>7672</v>
      </c>
      <c r="F8598" t="s">
        <v>7686</v>
      </c>
      <c r="G8598" s="4">
        <v>3</v>
      </c>
      <c r="H8598" t="s">
        <v>7730</v>
      </c>
    </row>
    <row r="8599" spans="1:8" x14ac:dyDescent="0.35">
      <c r="A8599" t="s">
        <v>7667</v>
      </c>
      <c r="B8599" t="s">
        <v>7668</v>
      </c>
      <c r="C8599">
        <v>4</v>
      </c>
      <c r="D8599">
        <v>-77.411000000000001</v>
      </c>
      <c r="E8599" t="s">
        <v>7669</v>
      </c>
      <c r="F8599" t="s">
        <v>7671</v>
      </c>
      <c r="G8599" s="4">
        <v>2</v>
      </c>
      <c r="H8599" t="s">
        <v>7731</v>
      </c>
    </row>
    <row r="8600" spans="1:8" x14ac:dyDescent="0.35">
      <c r="A8600" t="s">
        <v>7667</v>
      </c>
      <c r="B8600" t="s">
        <v>7668</v>
      </c>
      <c r="C8600">
        <v>4</v>
      </c>
      <c r="D8600">
        <v>-74.873999999999995</v>
      </c>
      <c r="E8600" t="s">
        <v>7672</v>
      </c>
      <c r="F8600" t="s">
        <v>7673</v>
      </c>
      <c r="G8600" s="4">
        <v>1</v>
      </c>
      <c r="H8600" t="s">
        <v>55</v>
      </c>
    </row>
    <row r="8601" spans="1:8" x14ac:dyDescent="0.35">
      <c r="A8601" t="s">
        <v>7667</v>
      </c>
      <c r="B8601" t="s">
        <v>7668</v>
      </c>
      <c r="C8601">
        <v>4</v>
      </c>
      <c r="D8601">
        <v>-68.033999999999907</v>
      </c>
      <c r="E8601" t="s">
        <v>7672</v>
      </c>
      <c r="F8601" s="2" t="s">
        <v>7680</v>
      </c>
      <c r="G8601" s="4">
        <v>4</v>
      </c>
      <c r="H8601" t="s">
        <v>1327</v>
      </c>
    </row>
    <row r="8602" spans="1:8" x14ac:dyDescent="0.35">
      <c r="A8602" t="s">
        <v>7667</v>
      </c>
      <c r="B8602" t="s">
        <v>7668</v>
      </c>
      <c r="C8602">
        <v>4</v>
      </c>
      <c r="D8602">
        <v>-66.584000000000003</v>
      </c>
      <c r="E8602" t="s">
        <v>7669</v>
      </c>
      <c r="F8602" t="s">
        <v>7675</v>
      </c>
      <c r="G8602" s="4">
        <v>3</v>
      </c>
      <c r="H8602" t="s">
        <v>7732</v>
      </c>
    </row>
    <row r="8603" spans="1:8" x14ac:dyDescent="0.35">
      <c r="A8603" t="s">
        <v>7667</v>
      </c>
      <c r="B8603" t="s">
        <v>7668</v>
      </c>
      <c r="C8603">
        <v>4</v>
      </c>
      <c r="D8603">
        <v>-63.784999999999997</v>
      </c>
      <c r="E8603" t="s">
        <v>7669</v>
      </c>
      <c r="F8603" t="s">
        <v>7675</v>
      </c>
      <c r="G8603" s="4">
        <v>3</v>
      </c>
      <c r="H8603" t="s">
        <v>7733</v>
      </c>
    </row>
    <row r="8604" spans="1:8" x14ac:dyDescent="0.35">
      <c r="A8604" t="s">
        <v>7667</v>
      </c>
      <c r="B8604" t="s">
        <v>7668</v>
      </c>
      <c r="C8604">
        <v>4</v>
      </c>
      <c r="D8604">
        <v>-60.083999999999897</v>
      </c>
      <c r="E8604" t="s">
        <v>7672</v>
      </c>
      <c r="F8604" t="s">
        <v>7686</v>
      </c>
      <c r="G8604" s="4">
        <v>3</v>
      </c>
      <c r="H8604" t="s">
        <v>7734</v>
      </c>
    </row>
    <row r="8605" spans="1:8" x14ac:dyDescent="0.35">
      <c r="A8605" t="s">
        <v>7667</v>
      </c>
      <c r="B8605" t="s">
        <v>7668</v>
      </c>
      <c r="C8605">
        <v>4</v>
      </c>
      <c r="D8605">
        <v>-58.414999999999999</v>
      </c>
      <c r="E8605" t="s">
        <v>7669</v>
      </c>
      <c r="F8605" t="s">
        <v>7671</v>
      </c>
      <c r="G8605" s="4">
        <v>2</v>
      </c>
      <c r="H8605" t="s">
        <v>7735</v>
      </c>
    </row>
    <row r="8606" spans="1:8" x14ac:dyDescent="0.35">
      <c r="A8606" t="s">
        <v>7667</v>
      </c>
      <c r="B8606" t="s">
        <v>7668</v>
      </c>
      <c r="C8606">
        <v>4</v>
      </c>
      <c r="D8606">
        <v>-55.222000000000001</v>
      </c>
      <c r="E8606" t="s">
        <v>7672</v>
      </c>
      <c r="F8606" t="s">
        <v>7673</v>
      </c>
      <c r="G8606" s="4">
        <v>1</v>
      </c>
      <c r="H8606" t="s">
        <v>7736</v>
      </c>
    </row>
    <row r="8607" spans="1:8" x14ac:dyDescent="0.35">
      <c r="A8607" t="s">
        <v>7667</v>
      </c>
      <c r="B8607" t="s">
        <v>7668</v>
      </c>
      <c r="C8607">
        <v>4</v>
      </c>
      <c r="D8607">
        <v>-52.045999999999999</v>
      </c>
      <c r="E8607" t="s">
        <v>7669</v>
      </c>
      <c r="F8607" t="s">
        <v>7678</v>
      </c>
      <c r="G8607" s="4">
        <v>4</v>
      </c>
      <c r="H8607" t="s">
        <v>5501</v>
      </c>
    </row>
    <row r="8608" spans="1:8" x14ac:dyDescent="0.35">
      <c r="A8608" t="s">
        <v>7667</v>
      </c>
      <c r="B8608" t="s">
        <v>7668</v>
      </c>
      <c r="C8608">
        <v>4</v>
      </c>
      <c r="D8608">
        <v>5.2779999999999996</v>
      </c>
      <c r="E8608" t="s">
        <v>7669</v>
      </c>
      <c r="F8608" t="s">
        <v>7675</v>
      </c>
      <c r="G8608" s="4">
        <v>3</v>
      </c>
      <c r="H8608" t="s">
        <v>7737</v>
      </c>
    </row>
    <row r="8609" spans="1:8" x14ac:dyDescent="0.35">
      <c r="A8609" t="s">
        <v>7667</v>
      </c>
      <c r="B8609" t="s">
        <v>7668</v>
      </c>
      <c r="C8609">
        <v>4</v>
      </c>
      <c r="D8609">
        <v>11.782</v>
      </c>
      <c r="E8609" t="s">
        <v>7672</v>
      </c>
      <c r="F8609" t="s">
        <v>7673</v>
      </c>
      <c r="G8609" s="4">
        <v>1</v>
      </c>
      <c r="H8609" t="s">
        <v>7738</v>
      </c>
    </row>
    <row r="8610" spans="1:8" x14ac:dyDescent="0.35">
      <c r="A8610" t="s">
        <v>7667</v>
      </c>
      <c r="B8610" t="s">
        <v>7668</v>
      </c>
      <c r="C8610">
        <v>4</v>
      </c>
      <c r="D8610">
        <v>32.006</v>
      </c>
      <c r="E8610" t="s">
        <v>7672</v>
      </c>
      <c r="F8610" t="s">
        <v>7673</v>
      </c>
      <c r="G8610" s="4">
        <v>1</v>
      </c>
      <c r="H8610" t="s">
        <v>7739</v>
      </c>
    </row>
    <row r="8611" spans="1:8" x14ac:dyDescent="0.35">
      <c r="A8611" t="s">
        <v>7667</v>
      </c>
      <c r="B8611" t="s">
        <v>7668</v>
      </c>
      <c r="C8611">
        <v>4</v>
      </c>
      <c r="D8611">
        <v>41.238999999999997</v>
      </c>
      <c r="E8611" t="s">
        <v>7672</v>
      </c>
      <c r="F8611" t="s">
        <v>7684</v>
      </c>
      <c r="G8611" s="4">
        <v>2</v>
      </c>
      <c r="H8611" t="s">
        <v>55</v>
      </c>
    </row>
    <row r="8612" spans="1:8" x14ac:dyDescent="0.35">
      <c r="A8612" t="s">
        <v>7667</v>
      </c>
      <c r="B8612" t="s">
        <v>7668</v>
      </c>
      <c r="C8612">
        <v>4</v>
      </c>
      <c r="D8612">
        <v>41.558999999999997</v>
      </c>
      <c r="E8612" t="s">
        <v>7672</v>
      </c>
      <c r="F8612" s="2" t="s">
        <v>7680</v>
      </c>
      <c r="G8612" s="4">
        <v>4</v>
      </c>
      <c r="H8612" t="s">
        <v>1150</v>
      </c>
    </row>
    <row r="8613" spans="1:8" x14ac:dyDescent="0.35">
      <c r="A8613" t="s">
        <v>7667</v>
      </c>
      <c r="B8613" t="s">
        <v>7668</v>
      </c>
      <c r="C8613">
        <v>4</v>
      </c>
      <c r="D8613">
        <v>78.739999999999995</v>
      </c>
      <c r="E8613" t="s">
        <v>7672</v>
      </c>
      <c r="F8613" t="s">
        <v>7686</v>
      </c>
      <c r="G8613" s="4">
        <v>3</v>
      </c>
      <c r="H8613" t="s">
        <v>7740</v>
      </c>
    </row>
    <row r="8614" spans="1:8" x14ac:dyDescent="0.35">
      <c r="A8614" t="s">
        <v>7667</v>
      </c>
      <c r="B8614" t="s">
        <v>7668</v>
      </c>
      <c r="C8614">
        <v>4</v>
      </c>
      <c r="D8614">
        <v>82.31</v>
      </c>
      <c r="E8614" t="s">
        <v>7672</v>
      </c>
      <c r="F8614" t="s">
        <v>7673</v>
      </c>
      <c r="G8614" s="4">
        <v>1</v>
      </c>
      <c r="H8614" t="s">
        <v>4703</v>
      </c>
    </row>
    <row r="8615" spans="1:8" x14ac:dyDescent="0.35">
      <c r="A8615" t="s">
        <v>7667</v>
      </c>
      <c r="B8615" t="s">
        <v>7668</v>
      </c>
      <c r="C8615">
        <v>4</v>
      </c>
      <c r="D8615">
        <v>86.878999999999905</v>
      </c>
      <c r="E8615" t="s">
        <v>7672</v>
      </c>
      <c r="F8615" s="2" t="s">
        <v>7680</v>
      </c>
      <c r="G8615" s="4">
        <v>4</v>
      </c>
      <c r="H8615" t="s">
        <v>7741</v>
      </c>
    </row>
    <row r="8616" spans="1:8" x14ac:dyDescent="0.35">
      <c r="A8616" t="s">
        <v>7667</v>
      </c>
      <c r="B8616" t="s">
        <v>7668</v>
      </c>
      <c r="C8616">
        <v>4</v>
      </c>
      <c r="D8616">
        <v>124.622</v>
      </c>
      <c r="E8616" t="s">
        <v>7669</v>
      </c>
      <c r="F8616" t="s">
        <v>7675</v>
      </c>
      <c r="G8616" s="4">
        <v>3</v>
      </c>
      <c r="H8616" t="s">
        <v>7742</v>
      </c>
    </row>
    <row r="8617" spans="1:8" x14ac:dyDescent="0.35">
      <c r="A8617" t="s">
        <v>7667</v>
      </c>
      <c r="B8617" t="s">
        <v>7668</v>
      </c>
      <c r="C8617">
        <v>4</v>
      </c>
      <c r="D8617">
        <v>138.15299999999999</v>
      </c>
      <c r="E8617" t="s">
        <v>7669</v>
      </c>
      <c r="F8617" t="s">
        <v>7678</v>
      </c>
      <c r="G8617" s="4">
        <v>4</v>
      </c>
      <c r="H8617" t="s">
        <v>7743</v>
      </c>
    </row>
    <row r="8618" spans="1:8" x14ac:dyDescent="0.35">
      <c r="A8618" t="s">
        <v>7667</v>
      </c>
      <c r="B8618" t="s">
        <v>7668</v>
      </c>
      <c r="C8618">
        <v>4</v>
      </c>
      <c r="D8618">
        <v>142.238</v>
      </c>
      <c r="E8618" t="s">
        <v>7669</v>
      </c>
      <c r="F8618" t="s">
        <v>7675</v>
      </c>
      <c r="G8618" s="4">
        <v>3</v>
      </c>
      <c r="H8618" t="s">
        <v>3421</v>
      </c>
    </row>
    <row r="8619" spans="1:8" x14ac:dyDescent="0.35">
      <c r="A8619" t="s">
        <v>7667</v>
      </c>
      <c r="B8619" t="s">
        <v>7668</v>
      </c>
      <c r="C8619">
        <v>5</v>
      </c>
      <c r="D8619">
        <v>-387.945999999999</v>
      </c>
      <c r="E8619" t="s">
        <v>7669</v>
      </c>
      <c r="F8619" t="s">
        <v>7670</v>
      </c>
      <c r="G8619" s="4">
        <v>1</v>
      </c>
      <c r="H8619" t="s">
        <v>7744</v>
      </c>
    </row>
    <row r="8620" spans="1:8" x14ac:dyDescent="0.35">
      <c r="A8620" t="s">
        <v>7667</v>
      </c>
      <c r="B8620" t="s">
        <v>7668</v>
      </c>
      <c r="C8620">
        <v>5</v>
      </c>
      <c r="D8620">
        <v>-384.54500000000002</v>
      </c>
      <c r="E8620" t="s">
        <v>7669</v>
      </c>
      <c r="F8620" t="s">
        <v>7675</v>
      </c>
      <c r="G8620" s="4">
        <v>3</v>
      </c>
      <c r="H8620" t="s">
        <v>7745</v>
      </c>
    </row>
    <row r="8621" spans="1:8" x14ac:dyDescent="0.35">
      <c r="A8621" t="s">
        <v>7667</v>
      </c>
      <c r="B8621" t="s">
        <v>7668</v>
      </c>
      <c r="C8621">
        <v>5</v>
      </c>
      <c r="D8621">
        <v>-384.423</v>
      </c>
      <c r="E8621" t="s">
        <v>7672</v>
      </c>
      <c r="F8621" t="s">
        <v>7673</v>
      </c>
      <c r="G8621" s="4">
        <v>1</v>
      </c>
      <c r="H8621" t="s">
        <v>2729</v>
      </c>
    </row>
    <row r="8622" spans="1:8" x14ac:dyDescent="0.35">
      <c r="A8622" t="s">
        <v>7667</v>
      </c>
      <c r="B8622" t="s">
        <v>7668</v>
      </c>
      <c r="C8622">
        <v>5</v>
      </c>
      <c r="D8622">
        <v>-382.64299999999997</v>
      </c>
      <c r="E8622" t="s">
        <v>7669</v>
      </c>
      <c r="F8622" t="s">
        <v>7678</v>
      </c>
      <c r="G8622" s="4">
        <v>4</v>
      </c>
      <c r="H8622" t="s">
        <v>7746</v>
      </c>
    </row>
    <row r="8623" spans="1:8" x14ac:dyDescent="0.35">
      <c r="A8623" t="s">
        <v>7667</v>
      </c>
      <c r="B8623" t="s">
        <v>7668</v>
      </c>
      <c r="C8623">
        <v>5</v>
      </c>
      <c r="D8623">
        <v>-378.87799999999999</v>
      </c>
      <c r="E8623" t="s">
        <v>7672</v>
      </c>
      <c r="F8623" s="2" t="s">
        <v>7680</v>
      </c>
      <c r="G8623" s="4">
        <v>4</v>
      </c>
      <c r="H8623" t="s">
        <v>2281</v>
      </c>
    </row>
    <row r="8624" spans="1:8" x14ac:dyDescent="0.35">
      <c r="A8624" t="s">
        <v>7667</v>
      </c>
      <c r="B8624" t="s">
        <v>7668</v>
      </c>
      <c r="C8624">
        <v>5</v>
      </c>
      <c r="D8624">
        <v>-378.14</v>
      </c>
      <c r="E8624" t="s">
        <v>7669</v>
      </c>
      <c r="F8624" t="s">
        <v>7678</v>
      </c>
      <c r="G8624" s="4">
        <v>4</v>
      </c>
      <c r="H8624" t="s">
        <v>7747</v>
      </c>
    </row>
    <row r="8625" spans="1:8" x14ac:dyDescent="0.35">
      <c r="A8625" t="s">
        <v>7667</v>
      </c>
      <c r="B8625" t="s">
        <v>7668</v>
      </c>
      <c r="C8625">
        <v>5</v>
      </c>
      <c r="D8625">
        <v>-373.18400000000003</v>
      </c>
      <c r="E8625" t="s">
        <v>7669</v>
      </c>
      <c r="F8625" t="s">
        <v>7670</v>
      </c>
      <c r="G8625" s="4">
        <v>1</v>
      </c>
      <c r="H8625" t="s">
        <v>7748</v>
      </c>
    </row>
    <row r="8626" spans="1:8" x14ac:dyDescent="0.35">
      <c r="A8626" t="s">
        <v>7667</v>
      </c>
      <c r="B8626" t="s">
        <v>7668</v>
      </c>
      <c r="C8626">
        <v>5</v>
      </c>
      <c r="D8626">
        <v>-371.63900000000001</v>
      </c>
      <c r="E8626" t="s">
        <v>7669</v>
      </c>
      <c r="F8626" t="s">
        <v>7678</v>
      </c>
      <c r="G8626" s="4">
        <v>4</v>
      </c>
      <c r="H8626" t="s">
        <v>7749</v>
      </c>
    </row>
    <row r="8627" spans="1:8" x14ac:dyDescent="0.35">
      <c r="A8627" t="s">
        <v>7667</v>
      </c>
      <c r="B8627" t="s">
        <v>7668</v>
      </c>
      <c r="C8627">
        <v>5</v>
      </c>
      <c r="D8627">
        <v>-369.78300000000002</v>
      </c>
      <c r="E8627" t="s">
        <v>7672</v>
      </c>
      <c r="F8627" t="s">
        <v>7673</v>
      </c>
      <c r="G8627" s="4">
        <v>1</v>
      </c>
      <c r="H8627" t="s">
        <v>7750</v>
      </c>
    </row>
    <row r="8628" spans="1:8" x14ac:dyDescent="0.35">
      <c r="A8628" t="s">
        <v>7667</v>
      </c>
      <c r="B8628" t="s">
        <v>7668</v>
      </c>
      <c r="C8628">
        <v>5</v>
      </c>
      <c r="D8628">
        <v>-367.31400000000002</v>
      </c>
      <c r="E8628" t="s">
        <v>7669</v>
      </c>
      <c r="F8628" t="s">
        <v>7671</v>
      </c>
      <c r="G8628" s="4">
        <v>2</v>
      </c>
      <c r="H8628" t="s">
        <v>7751</v>
      </c>
    </row>
    <row r="8629" spans="1:8" x14ac:dyDescent="0.35">
      <c r="A8629" t="s">
        <v>7667</v>
      </c>
      <c r="B8629" t="s">
        <v>7668</v>
      </c>
      <c r="C8629">
        <v>5</v>
      </c>
      <c r="D8629">
        <v>-366.04899999999998</v>
      </c>
      <c r="E8629" t="s">
        <v>7669</v>
      </c>
      <c r="F8629" t="s">
        <v>7675</v>
      </c>
      <c r="G8629" s="4">
        <v>3</v>
      </c>
      <c r="H8629" t="s">
        <v>7752</v>
      </c>
    </row>
    <row r="8630" spans="1:8" x14ac:dyDescent="0.35">
      <c r="A8630" t="s">
        <v>7667</v>
      </c>
      <c r="B8630" t="s">
        <v>7668</v>
      </c>
      <c r="C8630">
        <v>5</v>
      </c>
      <c r="D8630">
        <v>-358.61399999999998</v>
      </c>
      <c r="E8630" t="s">
        <v>7672</v>
      </c>
      <c r="F8630" t="s">
        <v>7673</v>
      </c>
      <c r="G8630" s="4">
        <v>1</v>
      </c>
      <c r="H8630" t="s">
        <v>7753</v>
      </c>
    </row>
    <row r="8631" spans="1:8" x14ac:dyDescent="0.35">
      <c r="A8631" t="s">
        <v>7667</v>
      </c>
      <c r="B8631" t="s">
        <v>7668</v>
      </c>
      <c r="C8631">
        <v>5</v>
      </c>
      <c r="D8631">
        <v>-349.089</v>
      </c>
      <c r="E8631" t="s">
        <v>7669</v>
      </c>
      <c r="F8631" t="s">
        <v>7678</v>
      </c>
      <c r="G8631" s="4">
        <v>4</v>
      </c>
      <c r="H8631" t="s">
        <v>7754</v>
      </c>
    </row>
    <row r="8632" spans="1:8" x14ac:dyDescent="0.35">
      <c r="A8632" t="s">
        <v>7667</v>
      </c>
      <c r="B8632" t="s">
        <v>7668</v>
      </c>
      <c r="C8632">
        <v>5</v>
      </c>
      <c r="D8632">
        <v>-348.17</v>
      </c>
      <c r="E8632" t="s">
        <v>7672</v>
      </c>
      <c r="F8632" t="s">
        <v>7686</v>
      </c>
      <c r="G8632" s="4">
        <v>3</v>
      </c>
      <c r="H8632" t="s">
        <v>7755</v>
      </c>
    </row>
    <row r="8633" spans="1:8" x14ac:dyDescent="0.35">
      <c r="A8633" t="s">
        <v>7667</v>
      </c>
      <c r="B8633" t="s">
        <v>7668</v>
      </c>
      <c r="C8633">
        <v>5</v>
      </c>
      <c r="D8633">
        <v>-347.00900000000001</v>
      </c>
      <c r="E8633" t="s">
        <v>7672</v>
      </c>
      <c r="F8633" s="2" t="s">
        <v>7680</v>
      </c>
      <c r="G8633" s="4">
        <v>4</v>
      </c>
      <c r="H8633" t="s">
        <v>7756</v>
      </c>
    </row>
    <row r="8634" spans="1:8" x14ac:dyDescent="0.35">
      <c r="A8634" t="s">
        <v>7667</v>
      </c>
      <c r="B8634" t="s">
        <v>7668</v>
      </c>
      <c r="C8634">
        <v>5</v>
      </c>
      <c r="D8634">
        <v>-342.09</v>
      </c>
      <c r="E8634" t="s">
        <v>7672</v>
      </c>
      <c r="F8634" t="s">
        <v>7684</v>
      </c>
      <c r="G8634" s="4">
        <v>2</v>
      </c>
      <c r="H8634" t="s">
        <v>55</v>
      </c>
    </row>
    <row r="8635" spans="1:8" x14ac:dyDescent="0.35">
      <c r="A8635" t="s">
        <v>7667</v>
      </c>
      <c r="B8635" t="s">
        <v>7668</v>
      </c>
      <c r="C8635">
        <v>5</v>
      </c>
      <c r="D8635">
        <v>-337.52199999999999</v>
      </c>
      <c r="E8635" t="s">
        <v>7669</v>
      </c>
      <c r="F8635" t="s">
        <v>7671</v>
      </c>
      <c r="G8635" s="4">
        <v>2</v>
      </c>
      <c r="H8635" t="s">
        <v>7757</v>
      </c>
    </row>
    <row r="8636" spans="1:8" x14ac:dyDescent="0.35">
      <c r="A8636" t="s">
        <v>7667</v>
      </c>
      <c r="B8636" t="s">
        <v>7668</v>
      </c>
      <c r="C8636">
        <v>5</v>
      </c>
      <c r="D8636">
        <v>-326.00799999999998</v>
      </c>
      <c r="E8636" t="s">
        <v>7672</v>
      </c>
      <c r="F8636" t="s">
        <v>7673</v>
      </c>
      <c r="G8636" s="4">
        <v>1</v>
      </c>
      <c r="H8636" t="s">
        <v>7758</v>
      </c>
    </row>
    <row r="8637" spans="1:8" x14ac:dyDescent="0.35">
      <c r="A8637" t="s">
        <v>7667</v>
      </c>
      <c r="B8637" t="s">
        <v>7668</v>
      </c>
      <c r="C8637">
        <v>5</v>
      </c>
      <c r="D8637">
        <v>-322.84699999999998</v>
      </c>
      <c r="E8637" t="s">
        <v>7669</v>
      </c>
      <c r="F8637" t="s">
        <v>7670</v>
      </c>
      <c r="G8637" s="4">
        <v>1</v>
      </c>
      <c r="H8637" t="s">
        <v>7759</v>
      </c>
    </row>
    <row r="8638" spans="1:8" x14ac:dyDescent="0.35">
      <c r="A8638" t="s">
        <v>7667</v>
      </c>
      <c r="B8638" t="s">
        <v>7668</v>
      </c>
      <c r="C8638">
        <v>5</v>
      </c>
      <c r="D8638">
        <v>-315.28300000000002</v>
      </c>
      <c r="E8638" t="s">
        <v>7672</v>
      </c>
      <c r="F8638" s="2" t="s">
        <v>7680</v>
      </c>
      <c r="G8638" s="4">
        <v>4</v>
      </c>
      <c r="H8638" t="s">
        <v>875</v>
      </c>
    </row>
    <row r="8639" spans="1:8" x14ac:dyDescent="0.35">
      <c r="A8639" t="s">
        <v>7667</v>
      </c>
      <c r="B8639" t="s">
        <v>7668</v>
      </c>
      <c r="C8639">
        <v>5</v>
      </c>
      <c r="D8639">
        <v>-311.80200000000002</v>
      </c>
      <c r="E8639" t="s">
        <v>7669</v>
      </c>
      <c r="F8639" t="s">
        <v>7671</v>
      </c>
      <c r="G8639" s="4">
        <v>2</v>
      </c>
      <c r="H8639" t="s">
        <v>290</v>
      </c>
    </row>
    <row r="8640" spans="1:8" x14ac:dyDescent="0.35">
      <c r="A8640" t="s">
        <v>7667</v>
      </c>
      <c r="B8640" t="s">
        <v>7668</v>
      </c>
      <c r="C8640">
        <v>5</v>
      </c>
      <c r="D8640">
        <v>-303.77</v>
      </c>
      <c r="E8640" t="s">
        <v>7669</v>
      </c>
      <c r="F8640" t="s">
        <v>7678</v>
      </c>
      <c r="G8640" s="4">
        <v>4</v>
      </c>
      <c r="H8640" t="s">
        <v>7760</v>
      </c>
    </row>
    <row r="8641" spans="1:8" x14ac:dyDescent="0.35">
      <c r="A8641" t="s">
        <v>7667</v>
      </c>
      <c r="B8641" t="s">
        <v>7668</v>
      </c>
      <c r="C8641">
        <v>5</v>
      </c>
      <c r="D8641">
        <v>-299.46499999999997</v>
      </c>
      <c r="E8641" t="s">
        <v>7672</v>
      </c>
      <c r="F8641" t="s">
        <v>7686</v>
      </c>
      <c r="G8641" s="4">
        <v>3</v>
      </c>
      <c r="H8641" t="s">
        <v>7761</v>
      </c>
    </row>
    <row r="8642" spans="1:8" x14ac:dyDescent="0.35">
      <c r="A8642" t="s">
        <v>7667</v>
      </c>
      <c r="B8642" t="s">
        <v>7668</v>
      </c>
      <c r="C8642">
        <v>5</v>
      </c>
      <c r="D8642">
        <v>-295.61900000000003</v>
      </c>
      <c r="E8642" t="s">
        <v>7669</v>
      </c>
      <c r="F8642" t="s">
        <v>7678</v>
      </c>
      <c r="G8642" s="4">
        <v>4</v>
      </c>
      <c r="H8642" t="s">
        <v>7762</v>
      </c>
    </row>
    <row r="8643" spans="1:8" x14ac:dyDescent="0.35">
      <c r="A8643" t="s">
        <v>7667</v>
      </c>
      <c r="B8643" t="s">
        <v>7668</v>
      </c>
      <c r="C8643">
        <v>5</v>
      </c>
      <c r="D8643">
        <v>-283.45499999999998</v>
      </c>
      <c r="E8643" t="s">
        <v>7669</v>
      </c>
      <c r="F8643" t="s">
        <v>7675</v>
      </c>
      <c r="G8643" s="4">
        <v>3</v>
      </c>
      <c r="H8643" t="s">
        <v>7763</v>
      </c>
    </row>
    <row r="8644" spans="1:8" x14ac:dyDescent="0.35">
      <c r="A8644" t="s">
        <v>7667</v>
      </c>
      <c r="B8644" t="s">
        <v>7668</v>
      </c>
      <c r="C8644">
        <v>5</v>
      </c>
      <c r="D8644">
        <v>-278.25400000000002</v>
      </c>
      <c r="E8644" t="s">
        <v>7669</v>
      </c>
      <c r="F8644" t="s">
        <v>7670</v>
      </c>
      <c r="G8644" s="4">
        <v>1</v>
      </c>
      <c r="H8644" t="s">
        <v>7764</v>
      </c>
    </row>
    <row r="8645" spans="1:8" x14ac:dyDescent="0.35">
      <c r="A8645" t="s">
        <v>7667</v>
      </c>
      <c r="B8645" t="s">
        <v>7668</v>
      </c>
      <c r="C8645">
        <v>5</v>
      </c>
      <c r="D8645">
        <v>-277.90100000000001</v>
      </c>
      <c r="E8645" t="s">
        <v>7669</v>
      </c>
      <c r="F8645" t="s">
        <v>7671</v>
      </c>
      <c r="G8645" s="4">
        <v>2</v>
      </c>
      <c r="H8645" t="s">
        <v>7765</v>
      </c>
    </row>
    <row r="8646" spans="1:8" x14ac:dyDescent="0.35">
      <c r="A8646" t="s">
        <v>7667</v>
      </c>
      <c r="B8646" t="s">
        <v>7668</v>
      </c>
      <c r="C8646">
        <v>5</v>
      </c>
      <c r="D8646">
        <v>-263.81200000000001</v>
      </c>
      <c r="E8646" t="s">
        <v>7672</v>
      </c>
      <c r="F8646" s="2" t="s">
        <v>7680</v>
      </c>
      <c r="G8646" s="4">
        <v>4</v>
      </c>
      <c r="H8646" t="s">
        <v>7766</v>
      </c>
    </row>
    <row r="8647" spans="1:8" x14ac:dyDescent="0.35">
      <c r="A8647" t="s">
        <v>7667</v>
      </c>
      <c r="B8647" t="s">
        <v>7668</v>
      </c>
      <c r="C8647">
        <v>5</v>
      </c>
      <c r="D8647">
        <v>-257</v>
      </c>
      <c r="E8647" t="s">
        <v>7669</v>
      </c>
      <c r="F8647" t="s">
        <v>7671</v>
      </c>
      <c r="G8647" s="4">
        <v>2</v>
      </c>
      <c r="H8647" t="s">
        <v>7767</v>
      </c>
    </row>
    <row r="8648" spans="1:8" x14ac:dyDescent="0.35">
      <c r="A8648" t="s">
        <v>7667</v>
      </c>
      <c r="B8648" t="s">
        <v>7668</v>
      </c>
      <c r="C8648">
        <v>5</v>
      </c>
      <c r="D8648">
        <v>-248.673</v>
      </c>
      <c r="E8648" t="s">
        <v>7669</v>
      </c>
      <c r="F8648" t="s">
        <v>7678</v>
      </c>
      <c r="G8648" s="4">
        <v>4</v>
      </c>
      <c r="H8648" t="s">
        <v>7768</v>
      </c>
    </row>
    <row r="8649" spans="1:8" x14ac:dyDescent="0.35">
      <c r="A8649" t="s">
        <v>7667</v>
      </c>
      <c r="B8649" t="s">
        <v>7668</v>
      </c>
      <c r="C8649">
        <v>5</v>
      </c>
      <c r="D8649">
        <v>-240.655</v>
      </c>
      <c r="E8649" t="s">
        <v>7672</v>
      </c>
      <c r="F8649" t="s">
        <v>7684</v>
      </c>
      <c r="G8649" s="4">
        <v>2</v>
      </c>
      <c r="H8649" t="s">
        <v>1698</v>
      </c>
    </row>
    <row r="8650" spans="1:8" x14ac:dyDescent="0.35">
      <c r="A8650" t="s">
        <v>7667</v>
      </c>
      <c r="B8650" t="s">
        <v>7668</v>
      </c>
      <c r="C8650">
        <v>5</v>
      </c>
      <c r="D8650">
        <v>-235.482</v>
      </c>
      <c r="E8650" t="s">
        <v>7669</v>
      </c>
      <c r="F8650" t="s">
        <v>7671</v>
      </c>
      <c r="G8650" s="4">
        <v>2</v>
      </c>
      <c r="H8650" t="s">
        <v>7769</v>
      </c>
    </row>
    <row r="8651" spans="1:8" x14ac:dyDescent="0.35">
      <c r="A8651" t="s">
        <v>7667</v>
      </c>
      <c r="B8651" t="s">
        <v>7668</v>
      </c>
      <c r="C8651">
        <v>5</v>
      </c>
      <c r="D8651">
        <v>-211.59899999999999</v>
      </c>
      <c r="E8651" t="s">
        <v>7669</v>
      </c>
      <c r="F8651" t="s">
        <v>7675</v>
      </c>
      <c r="G8651" s="4">
        <v>3</v>
      </c>
      <c r="H8651" t="s">
        <v>7770</v>
      </c>
    </row>
    <row r="8652" spans="1:8" x14ac:dyDescent="0.35">
      <c r="A8652" t="s">
        <v>7667</v>
      </c>
      <c r="B8652" t="s">
        <v>7668</v>
      </c>
      <c r="C8652">
        <v>5</v>
      </c>
      <c r="D8652">
        <v>-149.73599999999999</v>
      </c>
      <c r="E8652" t="s">
        <v>7672</v>
      </c>
      <c r="F8652" t="s">
        <v>7686</v>
      </c>
      <c r="G8652" s="4">
        <v>3</v>
      </c>
      <c r="H8652" t="s">
        <v>7771</v>
      </c>
    </row>
    <row r="8653" spans="1:8" x14ac:dyDescent="0.35">
      <c r="A8653" t="s">
        <v>7667</v>
      </c>
      <c r="B8653" t="s">
        <v>7668</v>
      </c>
      <c r="C8653">
        <v>5</v>
      </c>
      <c r="D8653">
        <v>-143.4</v>
      </c>
      <c r="E8653" t="s">
        <v>7672</v>
      </c>
      <c r="F8653" t="s">
        <v>7684</v>
      </c>
      <c r="G8653" s="4">
        <v>2</v>
      </c>
      <c r="H8653" t="s">
        <v>2419</v>
      </c>
    </row>
    <row r="8654" spans="1:8" x14ac:dyDescent="0.35">
      <c r="A8654" t="s">
        <v>7667</v>
      </c>
      <c r="B8654" t="s">
        <v>7668</v>
      </c>
      <c r="C8654">
        <v>5</v>
      </c>
      <c r="D8654">
        <v>-122.685</v>
      </c>
      <c r="E8654" t="s">
        <v>7672</v>
      </c>
      <c r="F8654" t="s">
        <v>7673</v>
      </c>
      <c r="G8654" s="4">
        <v>1</v>
      </c>
      <c r="H8654" t="s">
        <v>7772</v>
      </c>
    </row>
    <row r="8655" spans="1:8" x14ac:dyDescent="0.35">
      <c r="A8655" t="s">
        <v>7667</v>
      </c>
      <c r="B8655" t="s">
        <v>7668</v>
      </c>
      <c r="C8655">
        <v>5</v>
      </c>
      <c r="D8655">
        <v>-118.598</v>
      </c>
      <c r="E8655" t="s">
        <v>7672</v>
      </c>
      <c r="F8655" s="2" t="s">
        <v>7680</v>
      </c>
      <c r="G8655" s="4">
        <v>4</v>
      </c>
      <c r="H8655" t="s">
        <v>375</v>
      </c>
    </row>
    <row r="8656" spans="1:8" x14ac:dyDescent="0.35">
      <c r="A8656" t="s">
        <v>7667</v>
      </c>
      <c r="B8656" t="s">
        <v>7668</v>
      </c>
      <c r="C8656">
        <v>5</v>
      </c>
      <c r="D8656">
        <v>-99.723999999999904</v>
      </c>
      <c r="E8656" t="s">
        <v>7672</v>
      </c>
      <c r="F8656" t="s">
        <v>7686</v>
      </c>
      <c r="G8656" s="4">
        <v>3</v>
      </c>
      <c r="H8656" t="s">
        <v>7773</v>
      </c>
    </row>
    <row r="8657" spans="1:8" x14ac:dyDescent="0.35">
      <c r="A8657" t="s">
        <v>7667</v>
      </c>
      <c r="B8657" t="s">
        <v>7668</v>
      </c>
      <c r="C8657">
        <v>5</v>
      </c>
      <c r="D8657">
        <v>-85.29</v>
      </c>
      <c r="E8657" t="s">
        <v>7669</v>
      </c>
      <c r="F8657" t="s">
        <v>7671</v>
      </c>
      <c r="G8657" s="4">
        <v>2</v>
      </c>
      <c r="H8657" t="s">
        <v>7774</v>
      </c>
    </row>
    <row r="8658" spans="1:8" x14ac:dyDescent="0.35">
      <c r="A8658" t="s">
        <v>7667</v>
      </c>
      <c r="B8658" t="s">
        <v>7668</v>
      </c>
      <c r="C8658">
        <v>5</v>
      </c>
      <c r="D8658">
        <v>-66.298000000000002</v>
      </c>
      <c r="E8658" t="s">
        <v>7669</v>
      </c>
      <c r="F8658" t="s">
        <v>7678</v>
      </c>
      <c r="G8658" s="4">
        <v>4</v>
      </c>
      <c r="H8658" t="s">
        <v>7775</v>
      </c>
    </row>
    <row r="8659" spans="1:8" x14ac:dyDescent="0.35">
      <c r="A8659" t="s">
        <v>7667</v>
      </c>
      <c r="B8659" t="s">
        <v>7668</v>
      </c>
      <c r="C8659">
        <v>6</v>
      </c>
      <c r="D8659">
        <v>-384.81900000000002</v>
      </c>
      <c r="E8659" t="s">
        <v>7672</v>
      </c>
      <c r="F8659" t="s">
        <v>7673</v>
      </c>
      <c r="G8659" s="4">
        <v>1</v>
      </c>
      <c r="H8659" t="s">
        <v>7776</v>
      </c>
    </row>
    <row r="8660" spans="1:8" x14ac:dyDescent="0.35">
      <c r="A8660" t="s">
        <v>7667</v>
      </c>
      <c r="B8660" t="s">
        <v>7668</v>
      </c>
      <c r="C8660">
        <v>6</v>
      </c>
      <c r="D8660">
        <v>-378.983</v>
      </c>
      <c r="E8660" t="s">
        <v>7669</v>
      </c>
      <c r="F8660" t="s">
        <v>7678</v>
      </c>
      <c r="G8660" s="4">
        <v>4</v>
      </c>
      <c r="H8660" t="s">
        <v>7777</v>
      </c>
    </row>
    <row r="8661" spans="1:8" x14ac:dyDescent="0.35">
      <c r="A8661" t="s">
        <v>7667</v>
      </c>
      <c r="B8661" t="s">
        <v>7668</v>
      </c>
      <c r="C8661">
        <v>6</v>
      </c>
      <c r="D8661">
        <v>-371.62900000000002</v>
      </c>
      <c r="E8661" t="s">
        <v>7669</v>
      </c>
      <c r="F8661" t="s">
        <v>7671</v>
      </c>
      <c r="G8661" s="4">
        <v>2</v>
      </c>
      <c r="H8661" t="s">
        <v>7778</v>
      </c>
    </row>
    <row r="8662" spans="1:8" x14ac:dyDescent="0.35">
      <c r="A8662" t="s">
        <v>7667</v>
      </c>
      <c r="B8662" t="s">
        <v>7668</v>
      </c>
      <c r="C8662">
        <v>6</v>
      </c>
      <c r="D8662">
        <v>-364.45</v>
      </c>
      <c r="E8662" t="s">
        <v>7669</v>
      </c>
      <c r="F8662" t="s">
        <v>7678</v>
      </c>
      <c r="G8662" s="4">
        <v>4</v>
      </c>
      <c r="H8662" t="s">
        <v>2229</v>
      </c>
    </row>
    <row r="8663" spans="1:8" x14ac:dyDescent="0.35">
      <c r="A8663" t="s">
        <v>7667</v>
      </c>
      <c r="B8663" t="s">
        <v>7668</v>
      </c>
      <c r="C8663">
        <v>6</v>
      </c>
      <c r="D8663">
        <v>-359.94499999999999</v>
      </c>
      <c r="E8663" t="s">
        <v>7672</v>
      </c>
      <c r="F8663" t="s">
        <v>7673</v>
      </c>
      <c r="G8663" s="4">
        <v>1</v>
      </c>
      <c r="H8663" t="s">
        <v>7779</v>
      </c>
    </row>
    <row r="8664" spans="1:8" x14ac:dyDescent="0.35">
      <c r="A8664" t="s">
        <v>7667</v>
      </c>
      <c r="B8664" t="s">
        <v>7668</v>
      </c>
      <c r="C8664">
        <v>6</v>
      </c>
      <c r="D8664">
        <v>-357.45699999999999</v>
      </c>
      <c r="E8664" t="s">
        <v>7669</v>
      </c>
      <c r="F8664" t="s">
        <v>7675</v>
      </c>
      <c r="G8664" s="4">
        <v>3</v>
      </c>
      <c r="H8664" t="s">
        <v>7780</v>
      </c>
    </row>
    <row r="8665" spans="1:8" x14ac:dyDescent="0.35">
      <c r="A8665" t="s">
        <v>7667</v>
      </c>
      <c r="B8665" t="s">
        <v>7668</v>
      </c>
      <c r="C8665">
        <v>6</v>
      </c>
      <c r="D8665">
        <v>-346.56900000000002</v>
      </c>
      <c r="E8665" t="s">
        <v>7672</v>
      </c>
      <c r="F8665" t="s">
        <v>7673</v>
      </c>
      <c r="G8665" s="4">
        <v>1</v>
      </c>
      <c r="H8665" t="s">
        <v>7781</v>
      </c>
    </row>
    <row r="8666" spans="1:8" x14ac:dyDescent="0.35">
      <c r="A8666" t="s">
        <v>7667</v>
      </c>
      <c r="B8666" t="s">
        <v>7668</v>
      </c>
      <c r="C8666">
        <v>6</v>
      </c>
      <c r="D8666">
        <v>-345.55699999999899</v>
      </c>
      <c r="E8666" t="s">
        <v>7669</v>
      </c>
      <c r="F8666" t="s">
        <v>7670</v>
      </c>
      <c r="G8666" s="4">
        <v>1</v>
      </c>
      <c r="H8666" t="s">
        <v>7782</v>
      </c>
    </row>
    <row r="8667" spans="1:8" x14ac:dyDescent="0.35">
      <c r="A8667" t="s">
        <v>7667</v>
      </c>
      <c r="B8667" t="s">
        <v>7668</v>
      </c>
      <c r="C8667">
        <v>6</v>
      </c>
      <c r="D8667">
        <v>-339.54500000000002</v>
      </c>
      <c r="E8667" t="s">
        <v>7672</v>
      </c>
      <c r="F8667" s="2" t="s">
        <v>7680</v>
      </c>
      <c r="G8667" s="4">
        <v>4</v>
      </c>
      <c r="H8667" t="s">
        <v>7783</v>
      </c>
    </row>
    <row r="8668" spans="1:8" x14ac:dyDescent="0.35">
      <c r="A8668" t="s">
        <v>7667</v>
      </c>
      <c r="B8668" t="s">
        <v>7668</v>
      </c>
      <c r="C8668">
        <v>6</v>
      </c>
      <c r="D8668">
        <v>-337.13400000000001</v>
      </c>
      <c r="E8668" t="s">
        <v>7669</v>
      </c>
      <c r="F8668" t="s">
        <v>7675</v>
      </c>
      <c r="G8668" s="4">
        <v>3</v>
      </c>
      <c r="H8668" t="s">
        <v>55</v>
      </c>
    </row>
    <row r="8669" spans="1:8" x14ac:dyDescent="0.35">
      <c r="A8669" t="s">
        <v>7667</v>
      </c>
      <c r="B8669" t="s">
        <v>7668</v>
      </c>
      <c r="C8669">
        <v>6</v>
      </c>
      <c r="D8669">
        <v>-333.10899999999998</v>
      </c>
      <c r="E8669" t="s">
        <v>7672</v>
      </c>
      <c r="F8669" t="s">
        <v>7684</v>
      </c>
      <c r="G8669" s="4">
        <v>2</v>
      </c>
      <c r="H8669" t="s">
        <v>824</v>
      </c>
    </row>
    <row r="8670" spans="1:8" x14ac:dyDescent="0.35">
      <c r="A8670" t="s">
        <v>7667</v>
      </c>
      <c r="B8670" t="s">
        <v>7668</v>
      </c>
      <c r="C8670">
        <v>6</v>
      </c>
      <c r="D8670">
        <v>-331.02300000000002</v>
      </c>
      <c r="E8670" t="s">
        <v>7672</v>
      </c>
      <c r="F8670" t="s">
        <v>7673</v>
      </c>
      <c r="G8670" s="4">
        <v>1</v>
      </c>
      <c r="H8670" t="s">
        <v>7784</v>
      </c>
    </row>
    <row r="8671" spans="1:8" x14ac:dyDescent="0.35">
      <c r="A8671" t="s">
        <v>7667</v>
      </c>
      <c r="B8671" t="s">
        <v>7668</v>
      </c>
      <c r="C8671">
        <v>6</v>
      </c>
      <c r="D8671">
        <v>-327.390999999999</v>
      </c>
      <c r="E8671" t="s">
        <v>7669</v>
      </c>
      <c r="F8671" t="s">
        <v>7678</v>
      </c>
      <c r="G8671" s="4">
        <v>4</v>
      </c>
      <c r="H8671" t="s">
        <v>7785</v>
      </c>
    </row>
    <row r="8672" spans="1:8" x14ac:dyDescent="0.35">
      <c r="A8672" t="s">
        <v>7667</v>
      </c>
      <c r="B8672" t="s">
        <v>7668</v>
      </c>
      <c r="C8672">
        <v>6</v>
      </c>
      <c r="D8672">
        <v>-311.61399999999998</v>
      </c>
      <c r="E8672" t="s">
        <v>7669</v>
      </c>
      <c r="F8672" t="s">
        <v>7670</v>
      </c>
      <c r="G8672" s="4">
        <v>1</v>
      </c>
      <c r="H8672" t="s">
        <v>7786</v>
      </c>
    </row>
    <row r="8673" spans="1:8" x14ac:dyDescent="0.35">
      <c r="A8673" t="s">
        <v>7667</v>
      </c>
      <c r="B8673" t="s">
        <v>7668</v>
      </c>
      <c r="C8673">
        <v>6</v>
      </c>
      <c r="D8673">
        <v>-310.32499999999999</v>
      </c>
      <c r="E8673" t="s">
        <v>7672</v>
      </c>
      <c r="F8673" t="s">
        <v>7673</v>
      </c>
      <c r="G8673" s="4">
        <v>1</v>
      </c>
      <c r="H8673" t="s">
        <v>7787</v>
      </c>
    </row>
    <row r="8674" spans="1:8" x14ac:dyDescent="0.35">
      <c r="A8674" t="s">
        <v>7667</v>
      </c>
      <c r="B8674" t="s">
        <v>7668</v>
      </c>
      <c r="C8674">
        <v>6</v>
      </c>
      <c r="D8674">
        <v>-297.66800000000001</v>
      </c>
      <c r="E8674" t="s">
        <v>7669</v>
      </c>
      <c r="F8674" t="s">
        <v>7678</v>
      </c>
      <c r="G8674" s="4">
        <v>4</v>
      </c>
      <c r="H8674" t="s">
        <v>7788</v>
      </c>
    </row>
    <row r="8675" spans="1:8" x14ac:dyDescent="0.35">
      <c r="A8675" t="s">
        <v>7667</v>
      </c>
      <c r="B8675" t="s">
        <v>7668</v>
      </c>
      <c r="C8675">
        <v>6</v>
      </c>
      <c r="D8675">
        <v>-295.94099999999997</v>
      </c>
      <c r="E8675" t="s">
        <v>7672</v>
      </c>
      <c r="F8675" s="2" t="s">
        <v>7680</v>
      </c>
      <c r="G8675" s="4">
        <v>4</v>
      </c>
      <c r="H8675" t="s">
        <v>7789</v>
      </c>
    </row>
    <row r="8676" spans="1:8" x14ac:dyDescent="0.35">
      <c r="A8676" t="s">
        <v>7667</v>
      </c>
      <c r="B8676" t="s">
        <v>7668</v>
      </c>
      <c r="C8676">
        <v>6</v>
      </c>
      <c r="D8676">
        <v>-289.515999999999</v>
      </c>
      <c r="E8676" t="s">
        <v>7669</v>
      </c>
      <c r="F8676" t="s">
        <v>7670</v>
      </c>
      <c r="G8676" s="4">
        <v>1</v>
      </c>
      <c r="H8676" t="s">
        <v>7790</v>
      </c>
    </row>
    <row r="8677" spans="1:8" x14ac:dyDescent="0.35">
      <c r="A8677" t="s">
        <v>7667</v>
      </c>
      <c r="B8677" t="s">
        <v>7668</v>
      </c>
      <c r="C8677">
        <v>6</v>
      </c>
      <c r="D8677">
        <v>-287.67500000000001</v>
      </c>
      <c r="E8677" t="s">
        <v>7672</v>
      </c>
      <c r="F8677" t="s">
        <v>7673</v>
      </c>
      <c r="G8677" s="4">
        <v>1</v>
      </c>
      <c r="H8677" t="s">
        <v>6579</v>
      </c>
    </row>
    <row r="8678" spans="1:8" x14ac:dyDescent="0.35">
      <c r="A8678" t="s">
        <v>7667</v>
      </c>
      <c r="B8678" t="s">
        <v>7668</v>
      </c>
      <c r="C8678">
        <v>6</v>
      </c>
      <c r="D8678">
        <v>-283.03500000000003</v>
      </c>
      <c r="E8678" t="s">
        <v>7672</v>
      </c>
      <c r="F8678" t="s">
        <v>7686</v>
      </c>
      <c r="G8678" s="4">
        <v>3</v>
      </c>
      <c r="H8678" t="s">
        <v>136</v>
      </c>
    </row>
    <row r="8679" spans="1:8" x14ac:dyDescent="0.35">
      <c r="A8679" t="s">
        <v>7667</v>
      </c>
      <c r="B8679" t="s">
        <v>7668</v>
      </c>
      <c r="C8679">
        <v>6</v>
      </c>
      <c r="D8679">
        <v>-276.73399999999998</v>
      </c>
      <c r="E8679" t="s">
        <v>7669</v>
      </c>
      <c r="F8679" t="s">
        <v>7671</v>
      </c>
      <c r="G8679" s="4">
        <v>2</v>
      </c>
      <c r="H8679" t="s">
        <v>7791</v>
      </c>
    </row>
    <row r="8680" spans="1:8" x14ac:dyDescent="0.35">
      <c r="A8680" t="s">
        <v>7667</v>
      </c>
      <c r="B8680" t="s">
        <v>7668</v>
      </c>
      <c r="C8680">
        <v>6</v>
      </c>
      <c r="D8680">
        <v>-273.48</v>
      </c>
      <c r="E8680" t="s">
        <v>7672</v>
      </c>
      <c r="F8680" t="s">
        <v>7673</v>
      </c>
      <c r="G8680" s="4">
        <v>1</v>
      </c>
      <c r="H8680" t="s">
        <v>7792</v>
      </c>
    </row>
    <row r="8681" spans="1:8" x14ac:dyDescent="0.35">
      <c r="A8681" t="s">
        <v>7667</v>
      </c>
      <c r="B8681" t="s">
        <v>7668</v>
      </c>
      <c r="C8681">
        <v>6</v>
      </c>
      <c r="D8681">
        <v>-270.14999999999998</v>
      </c>
      <c r="E8681" t="s">
        <v>7669</v>
      </c>
      <c r="F8681" t="s">
        <v>7671</v>
      </c>
      <c r="G8681" s="4">
        <v>2</v>
      </c>
      <c r="H8681" t="s">
        <v>7793</v>
      </c>
    </row>
    <row r="8682" spans="1:8" x14ac:dyDescent="0.35">
      <c r="A8682" t="s">
        <v>7667</v>
      </c>
      <c r="B8682" t="s">
        <v>7668</v>
      </c>
      <c r="C8682">
        <v>6</v>
      </c>
      <c r="D8682">
        <v>-260.255</v>
      </c>
      <c r="E8682" t="s">
        <v>7669</v>
      </c>
      <c r="F8682" t="s">
        <v>7678</v>
      </c>
      <c r="G8682" s="4">
        <v>4</v>
      </c>
      <c r="H8682" t="s">
        <v>7794</v>
      </c>
    </row>
    <row r="8683" spans="1:8" x14ac:dyDescent="0.35">
      <c r="A8683" t="s">
        <v>7667</v>
      </c>
      <c r="B8683" t="s">
        <v>7668</v>
      </c>
      <c r="C8683">
        <v>6</v>
      </c>
      <c r="D8683">
        <v>-259.700999999999</v>
      </c>
      <c r="E8683" t="s">
        <v>7672</v>
      </c>
      <c r="F8683" t="s">
        <v>7684</v>
      </c>
      <c r="G8683" s="4">
        <v>2</v>
      </c>
      <c r="H8683" t="s">
        <v>55</v>
      </c>
    </row>
    <row r="8684" spans="1:8" x14ac:dyDescent="0.35">
      <c r="A8684" t="s">
        <v>7667</v>
      </c>
      <c r="B8684" t="s">
        <v>7668</v>
      </c>
      <c r="C8684">
        <v>6</v>
      </c>
      <c r="D8684">
        <v>-259.14599999999899</v>
      </c>
      <c r="E8684" t="s">
        <v>7669</v>
      </c>
      <c r="F8684" t="s">
        <v>7675</v>
      </c>
      <c r="G8684" s="4">
        <v>3</v>
      </c>
      <c r="H8684" t="s">
        <v>7795</v>
      </c>
    </row>
    <row r="8685" spans="1:8" x14ac:dyDescent="0.35">
      <c r="A8685" t="s">
        <v>7667</v>
      </c>
      <c r="B8685" t="s">
        <v>7668</v>
      </c>
      <c r="C8685">
        <v>6</v>
      </c>
      <c r="D8685">
        <v>-246.768</v>
      </c>
      <c r="E8685" t="s">
        <v>7672</v>
      </c>
      <c r="F8685" s="2" t="s">
        <v>7680</v>
      </c>
      <c r="G8685" s="4">
        <v>4</v>
      </c>
      <c r="H8685" t="s">
        <v>7796</v>
      </c>
    </row>
    <row r="8686" spans="1:8" x14ac:dyDescent="0.35">
      <c r="A8686" t="s">
        <v>7667</v>
      </c>
      <c r="B8686" t="s">
        <v>7668</v>
      </c>
      <c r="C8686">
        <v>6</v>
      </c>
      <c r="D8686">
        <v>-246.392</v>
      </c>
      <c r="E8686" t="s">
        <v>7669</v>
      </c>
      <c r="F8686" t="s">
        <v>7670</v>
      </c>
      <c r="G8686" s="4">
        <v>1</v>
      </c>
      <c r="H8686" t="s">
        <v>7797</v>
      </c>
    </row>
    <row r="8687" spans="1:8" x14ac:dyDescent="0.35">
      <c r="A8687" t="s">
        <v>7667</v>
      </c>
      <c r="B8687" t="s">
        <v>7668</v>
      </c>
      <c r="C8687">
        <v>6</v>
      </c>
      <c r="D8687">
        <v>-243.33199999999999</v>
      </c>
      <c r="E8687" t="s">
        <v>7669</v>
      </c>
      <c r="F8687" t="s">
        <v>7670</v>
      </c>
      <c r="G8687" s="4">
        <v>1</v>
      </c>
      <c r="H8687" t="s">
        <v>7798</v>
      </c>
    </row>
    <row r="8688" spans="1:8" x14ac:dyDescent="0.35">
      <c r="A8688" t="s">
        <v>7667</v>
      </c>
      <c r="B8688" t="s">
        <v>7668</v>
      </c>
      <c r="C8688">
        <v>6</v>
      </c>
      <c r="D8688">
        <v>-226.864</v>
      </c>
      <c r="E8688" t="s">
        <v>7672</v>
      </c>
      <c r="F8688" t="s">
        <v>7673</v>
      </c>
      <c r="G8688" s="4">
        <v>1</v>
      </c>
      <c r="H8688" t="s">
        <v>7799</v>
      </c>
    </row>
    <row r="8689" spans="1:8" x14ac:dyDescent="0.35">
      <c r="A8689" t="s">
        <v>7667</v>
      </c>
      <c r="B8689" t="s">
        <v>7668</v>
      </c>
      <c r="C8689">
        <v>6</v>
      </c>
      <c r="D8689">
        <v>-221.04599999999999</v>
      </c>
      <c r="E8689" t="s">
        <v>7672</v>
      </c>
      <c r="F8689" s="2" t="s">
        <v>7680</v>
      </c>
      <c r="G8689" s="4">
        <v>4</v>
      </c>
      <c r="H8689" t="s">
        <v>40</v>
      </c>
    </row>
    <row r="8690" spans="1:8" x14ac:dyDescent="0.35">
      <c r="A8690" t="s">
        <v>7667</v>
      </c>
      <c r="B8690" t="s">
        <v>7668</v>
      </c>
      <c r="C8690">
        <v>6</v>
      </c>
      <c r="D8690">
        <v>-199.715</v>
      </c>
      <c r="E8690" t="s">
        <v>7672</v>
      </c>
      <c r="F8690" t="s">
        <v>7673</v>
      </c>
      <c r="G8690" s="4">
        <v>1</v>
      </c>
      <c r="H8690" t="s">
        <v>7800</v>
      </c>
    </row>
    <row r="8691" spans="1:8" x14ac:dyDescent="0.35">
      <c r="A8691" t="s">
        <v>7667</v>
      </c>
      <c r="B8691" t="s">
        <v>7668</v>
      </c>
      <c r="C8691">
        <v>6</v>
      </c>
      <c r="D8691">
        <v>-176.07299999999901</v>
      </c>
      <c r="E8691" t="s">
        <v>7672</v>
      </c>
      <c r="F8691" t="s">
        <v>7686</v>
      </c>
      <c r="G8691" s="4">
        <v>3</v>
      </c>
      <c r="H8691" t="s">
        <v>7801</v>
      </c>
    </row>
    <row r="8692" spans="1:8" x14ac:dyDescent="0.35">
      <c r="A8692" t="s">
        <v>7667</v>
      </c>
      <c r="B8692" t="s">
        <v>7668</v>
      </c>
      <c r="C8692">
        <v>6</v>
      </c>
      <c r="D8692">
        <v>-167.542</v>
      </c>
      <c r="E8692" t="s">
        <v>7669</v>
      </c>
      <c r="F8692" t="s">
        <v>7671</v>
      </c>
      <c r="G8692" s="4">
        <v>2</v>
      </c>
      <c r="H8692" t="s">
        <v>7802</v>
      </c>
    </row>
    <row r="8693" spans="1:8" x14ac:dyDescent="0.35">
      <c r="A8693" t="s">
        <v>7667</v>
      </c>
      <c r="B8693" t="s">
        <v>7668</v>
      </c>
      <c r="C8693">
        <v>6</v>
      </c>
      <c r="D8693">
        <v>-165.19299999999899</v>
      </c>
      <c r="E8693" t="s">
        <v>7672</v>
      </c>
      <c r="F8693" t="s">
        <v>7686</v>
      </c>
      <c r="G8693" s="4">
        <v>3</v>
      </c>
      <c r="H8693" t="s">
        <v>7803</v>
      </c>
    </row>
    <row r="8694" spans="1:8" x14ac:dyDescent="0.35">
      <c r="A8694" t="s">
        <v>7667</v>
      </c>
      <c r="B8694" t="s">
        <v>7668</v>
      </c>
      <c r="C8694">
        <v>6</v>
      </c>
      <c r="D8694">
        <v>-151.79</v>
      </c>
      <c r="E8694" t="s">
        <v>7672</v>
      </c>
      <c r="F8694" t="s">
        <v>7673</v>
      </c>
      <c r="G8694" s="4">
        <v>1</v>
      </c>
      <c r="H8694" t="s">
        <v>55</v>
      </c>
    </row>
    <row r="8695" spans="1:8" x14ac:dyDescent="0.35">
      <c r="A8695" t="s">
        <v>7667</v>
      </c>
      <c r="B8695" t="s">
        <v>7668</v>
      </c>
      <c r="C8695">
        <v>6</v>
      </c>
      <c r="D8695">
        <v>-142.68199999999999</v>
      </c>
      <c r="E8695" t="s">
        <v>7669</v>
      </c>
      <c r="F8695" t="s">
        <v>7678</v>
      </c>
      <c r="G8695" s="4">
        <v>4</v>
      </c>
      <c r="H8695" t="s">
        <v>7804</v>
      </c>
    </row>
    <row r="8696" spans="1:8" x14ac:dyDescent="0.35">
      <c r="A8696" t="s">
        <v>7667</v>
      </c>
      <c r="B8696" t="s">
        <v>7668</v>
      </c>
      <c r="C8696">
        <v>6</v>
      </c>
      <c r="D8696">
        <v>-112.97399999999899</v>
      </c>
      <c r="E8696" t="s">
        <v>7669</v>
      </c>
      <c r="F8696" t="s">
        <v>7671</v>
      </c>
      <c r="G8696" s="4">
        <v>2</v>
      </c>
      <c r="H8696" t="s">
        <v>7805</v>
      </c>
    </row>
    <row r="8697" spans="1:8" x14ac:dyDescent="0.35">
      <c r="A8697" t="s">
        <v>7667</v>
      </c>
      <c r="B8697" t="s">
        <v>7668</v>
      </c>
      <c r="C8697">
        <v>6</v>
      </c>
      <c r="D8697">
        <v>-95.26</v>
      </c>
      <c r="E8697" t="s">
        <v>7672</v>
      </c>
      <c r="F8697" t="s">
        <v>7673</v>
      </c>
      <c r="G8697" s="4">
        <v>1</v>
      </c>
      <c r="H8697" t="s">
        <v>7806</v>
      </c>
    </row>
    <row r="8698" spans="1:8" x14ac:dyDescent="0.35">
      <c r="A8698" t="s">
        <v>7667</v>
      </c>
      <c r="B8698" t="s">
        <v>7668</v>
      </c>
      <c r="C8698">
        <v>6</v>
      </c>
      <c r="D8698">
        <v>-74.539000000000001</v>
      </c>
      <c r="E8698" t="s">
        <v>7672</v>
      </c>
      <c r="F8698" s="2" t="s">
        <v>7680</v>
      </c>
      <c r="G8698" s="4">
        <v>4</v>
      </c>
      <c r="H8698" t="s">
        <v>7807</v>
      </c>
    </row>
    <row r="8699" spans="1:8" x14ac:dyDescent="0.35">
      <c r="A8699" t="s">
        <v>7667</v>
      </c>
      <c r="B8699" t="s">
        <v>7668</v>
      </c>
      <c r="C8699">
        <v>6</v>
      </c>
      <c r="D8699">
        <v>-65.867000000000004</v>
      </c>
      <c r="E8699" t="s">
        <v>7672</v>
      </c>
      <c r="F8699" t="s">
        <v>7673</v>
      </c>
      <c r="G8699" s="4">
        <v>1</v>
      </c>
      <c r="H8699" t="s">
        <v>7808</v>
      </c>
    </row>
    <row r="8700" spans="1:8" x14ac:dyDescent="0.35">
      <c r="A8700" t="s">
        <v>7667</v>
      </c>
      <c r="B8700" t="s">
        <v>7668</v>
      </c>
      <c r="C8700">
        <v>6</v>
      </c>
      <c r="D8700">
        <v>-61.571999999999903</v>
      </c>
      <c r="E8700" t="s">
        <v>7672</v>
      </c>
      <c r="F8700" t="s">
        <v>7684</v>
      </c>
      <c r="G8700" s="4">
        <v>2</v>
      </c>
      <c r="H8700" t="s">
        <v>7809</v>
      </c>
    </row>
    <row r="8701" spans="1:8" x14ac:dyDescent="0.35">
      <c r="A8701" t="s">
        <v>7667</v>
      </c>
      <c r="B8701" t="s">
        <v>7668</v>
      </c>
      <c r="C8701">
        <v>6</v>
      </c>
      <c r="D8701">
        <v>-54.465000000000003</v>
      </c>
      <c r="E8701" t="s">
        <v>7672</v>
      </c>
      <c r="F8701" s="2" t="s">
        <v>7680</v>
      </c>
      <c r="G8701" s="4">
        <v>4</v>
      </c>
      <c r="H8701" t="s">
        <v>7810</v>
      </c>
    </row>
    <row r="8702" spans="1:8" x14ac:dyDescent="0.35">
      <c r="A8702" t="s">
        <v>7667</v>
      </c>
      <c r="B8702" t="s">
        <v>7668</v>
      </c>
      <c r="C8702">
        <v>6</v>
      </c>
      <c r="D8702">
        <v>-37.218000000000004</v>
      </c>
      <c r="E8702" t="s">
        <v>7672</v>
      </c>
      <c r="F8702" t="s">
        <v>7686</v>
      </c>
      <c r="G8702" s="4">
        <v>3</v>
      </c>
      <c r="H8702" t="s">
        <v>7811</v>
      </c>
    </row>
    <row r="8703" spans="1:8" x14ac:dyDescent="0.35">
      <c r="A8703" t="s">
        <v>7667</v>
      </c>
      <c r="B8703" t="s">
        <v>7668</v>
      </c>
      <c r="C8703">
        <v>6</v>
      </c>
      <c r="D8703">
        <v>8.3089999999999993</v>
      </c>
      <c r="E8703" t="s">
        <v>7672</v>
      </c>
      <c r="F8703" t="s">
        <v>7673</v>
      </c>
      <c r="G8703" s="4">
        <v>1</v>
      </c>
      <c r="H8703" t="s">
        <v>7812</v>
      </c>
    </row>
    <row r="8704" spans="1:8" x14ac:dyDescent="0.35">
      <c r="A8704" t="s">
        <v>7667</v>
      </c>
      <c r="B8704" t="s">
        <v>7668</v>
      </c>
      <c r="C8704">
        <v>6</v>
      </c>
      <c r="D8704">
        <v>43.005000000000003</v>
      </c>
      <c r="E8704" t="s">
        <v>7672</v>
      </c>
      <c r="F8704" t="s">
        <v>7673</v>
      </c>
      <c r="G8704" s="4">
        <v>1</v>
      </c>
      <c r="H8704" t="s">
        <v>7813</v>
      </c>
    </row>
    <row r="8705" spans="1:8" x14ac:dyDescent="0.35">
      <c r="A8705" t="s">
        <v>7667</v>
      </c>
      <c r="B8705" t="s">
        <v>7668</v>
      </c>
      <c r="C8705">
        <v>6</v>
      </c>
      <c r="D8705">
        <v>93.566999999999993</v>
      </c>
      <c r="E8705" t="s">
        <v>7672</v>
      </c>
      <c r="F8705" s="2" t="s">
        <v>7680</v>
      </c>
      <c r="G8705" s="4">
        <v>4</v>
      </c>
      <c r="H8705" t="s">
        <v>7814</v>
      </c>
    </row>
    <row r="8706" spans="1:8" x14ac:dyDescent="0.35">
      <c r="A8706" t="s">
        <v>7667</v>
      </c>
      <c r="B8706" t="s">
        <v>7815</v>
      </c>
      <c r="C8706">
        <v>5</v>
      </c>
      <c r="D8706">
        <v>-369.899</v>
      </c>
      <c r="E8706" t="s">
        <v>7816</v>
      </c>
      <c r="F8706" t="s">
        <v>7817</v>
      </c>
      <c r="G8706" s="4">
        <v>2</v>
      </c>
      <c r="H8706" t="s">
        <v>7818</v>
      </c>
    </row>
    <row r="8707" spans="1:8" x14ac:dyDescent="0.35">
      <c r="A8707" t="s">
        <v>7667</v>
      </c>
      <c r="B8707" t="s">
        <v>7815</v>
      </c>
      <c r="C8707">
        <v>5</v>
      </c>
      <c r="D8707">
        <v>-367.43900000000002</v>
      </c>
      <c r="E8707" t="s">
        <v>7816</v>
      </c>
      <c r="F8707" t="s">
        <v>7819</v>
      </c>
      <c r="G8707" s="4">
        <v>3</v>
      </c>
      <c r="H8707" t="s">
        <v>7820</v>
      </c>
    </row>
    <row r="8708" spans="1:8" x14ac:dyDescent="0.35">
      <c r="A8708" t="s">
        <v>7667</v>
      </c>
      <c r="B8708" t="s">
        <v>7815</v>
      </c>
      <c r="C8708">
        <v>5</v>
      </c>
      <c r="D8708">
        <v>-365.13299999999998</v>
      </c>
      <c r="E8708" t="s">
        <v>7821</v>
      </c>
      <c r="F8708" t="s">
        <v>7822</v>
      </c>
      <c r="G8708" s="4">
        <v>3</v>
      </c>
      <c r="H8708" t="s">
        <v>1133</v>
      </c>
    </row>
    <row r="8709" spans="1:8" x14ac:dyDescent="0.35">
      <c r="A8709" t="s">
        <v>7667</v>
      </c>
      <c r="B8709" t="s">
        <v>7815</v>
      </c>
      <c r="C8709">
        <v>5</v>
      </c>
      <c r="D8709">
        <v>-363.53100000000001</v>
      </c>
      <c r="E8709" t="s">
        <v>7821</v>
      </c>
      <c r="F8709" t="s">
        <v>7823</v>
      </c>
      <c r="G8709" s="4">
        <v>2</v>
      </c>
      <c r="H8709" t="s">
        <v>7824</v>
      </c>
    </row>
    <row r="8710" spans="1:8" x14ac:dyDescent="0.35">
      <c r="A8710" t="s">
        <v>7667</v>
      </c>
      <c r="B8710" t="s">
        <v>7815</v>
      </c>
      <c r="C8710">
        <v>5</v>
      </c>
      <c r="D8710">
        <v>-362.41199999999998</v>
      </c>
      <c r="E8710" t="s">
        <v>7816</v>
      </c>
      <c r="F8710" t="s">
        <v>7817</v>
      </c>
      <c r="G8710" s="4">
        <v>2</v>
      </c>
      <c r="H8710" t="s">
        <v>7825</v>
      </c>
    </row>
    <row r="8711" spans="1:8" x14ac:dyDescent="0.35">
      <c r="A8711" t="s">
        <v>7667</v>
      </c>
      <c r="B8711" t="s">
        <v>7815</v>
      </c>
      <c r="C8711">
        <v>5</v>
      </c>
      <c r="D8711">
        <v>-362.29599999999999</v>
      </c>
      <c r="E8711" t="s">
        <v>7821</v>
      </c>
      <c r="F8711" t="s">
        <v>7826</v>
      </c>
      <c r="G8711" s="4">
        <v>1</v>
      </c>
      <c r="H8711" t="s">
        <v>7827</v>
      </c>
    </row>
    <row r="8712" spans="1:8" x14ac:dyDescent="0.35">
      <c r="A8712" t="s">
        <v>7667</v>
      </c>
      <c r="B8712" t="s">
        <v>7815</v>
      </c>
      <c r="C8712">
        <v>5</v>
      </c>
      <c r="D8712">
        <v>-359.584</v>
      </c>
      <c r="E8712" t="s">
        <v>7821</v>
      </c>
      <c r="F8712" t="s">
        <v>7828</v>
      </c>
      <c r="G8712" s="4">
        <v>4</v>
      </c>
      <c r="H8712" t="s">
        <v>7829</v>
      </c>
    </row>
    <row r="8713" spans="1:8" x14ac:dyDescent="0.35">
      <c r="A8713" t="s">
        <v>7667</v>
      </c>
      <c r="B8713" t="s">
        <v>7815</v>
      </c>
      <c r="C8713">
        <v>5</v>
      </c>
      <c r="D8713">
        <v>-359.20400000000001</v>
      </c>
      <c r="E8713" t="s">
        <v>7816</v>
      </c>
      <c r="F8713" t="s">
        <v>7819</v>
      </c>
      <c r="G8713" s="4">
        <v>3</v>
      </c>
      <c r="H8713" t="s">
        <v>7830</v>
      </c>
    </row>
    <row r="8714" spans="1:8" x14ac:dyDescent="0.35">
      <c r="A8714" t="s">
        <v>7667</v>
      </c>
      <c r="B8714" t="s">
        <v>7815</v>
      </c>
      <c r="C8714">
        <v>5</v>
      </c>
      <c r="D8714">
        <v>-358.02499999999998</v>
      </c>
      <c r="E8714" t="s">
        <v>7821</v>
      </c>
      <c r="F8714" t="s">
        <v>7826</v>
      </c>
      <c r="G8714" s="4">
        <v>1</v>
      </c>
      <c r="H8714" t="s">
        <v>4384</v>
      </c>
    </row>
    <row r="8715" spans="1:8" x14ac:dyDescent="0.35">
      <c r="A8715" t="s">
        <v>7667</v>
      </c>
      <c r="B8715" t="s">
        <v>7815</v>
      </c>
      <c r="C8715">
        <v>5</v>
      </c>
      <c r="D8715">
        <v>-354.15</v>
      </c>
      <c r="E8715" t="s">
        <v>7816</v>
      </c>
      <c r="F8715" t="s">
        <v>7831</v>
      </c>
      <c r="G8715" s="4">
        <v>4</v>
      </c>
      <c r="H8715" t="s">
        <v>578</v>
      </c>
    </row>
    <row r="8716" spans="1:8" x14ac:dyDescent="0.35">
      <c r="A8716" t="s">
        <v>7667</v>
      </c>
      <c r="B8716" t="s">
        <v>7815</v>
      </c>
      <c r="C8716">
        <v>5</v>
      </c>
      <c r="D8716">
        <v>-353.47699999999998</v>
      </c>
      <c r="E8716" t="s">
        <v>7821</v>
      </c>
      <c r="F8716" t="s">
        <v>7828</v>
      </c>
      <c r="G8716" s="4">
        <v>4</v>
      </c>
      <c r="H8716" t="s">
        <v>7832</v>
      </c>
    </row>
    <row r="8717" spans="1:8" x14ac:dyDescent="0.35">
      <c r="A8717" t="s">
        <v>7667</v>
      </c>
      <c r="B8717" t="s">
        <v>7815</v>
      </c>
      <c r="C8717">
        <v>5</v>
      </c>
      <c r="D8717">
        <v>-351.796999999999</v>
      </c>
      <c r="E8717" t="s">
        <v>7821</v>
      </c>
      <c r="F8717" t="s">
        <v>7826</v>
      </c>
      <c r="G8717" s="4">
        <v>1</v>
      </c>
      <c r="H8717" t="s">
        <v>7833</v>
      </c>
    </row>
    <row r="8718" spans="1:8" x14ac:dyDescent="0.35">
      <c r="A8718" t="s">
        <v>7667</v>
      </c>
      <c r="B8718" t="s">
        <v>7815</v>
      </c>
      <c r="C8718">
        <v>5</v>
      </c>
      <c r="D8718">
        <v>-349.67099999999999</v>
      </c>
      <c r="E8718" t="s">
        <v>7816</v>
      </c>
      <c r="F8718" t="s">
        <v>7834</v>
      </c>
      <c r="G8718" s="4">
        <v>1</v>
      </c>
      <c r="H8718" t="s">
        <v>7835</v>
      </c>
    </row>
    <row r="8719" spans="1:8" x14ac:dyDescent="0.35">
      <c r="A8719" t="s">
        <v>7667</v>
      </c>
      <c r="B8719" t="s">
        <v>7815</v>
      </c>
      <c r="C8719">
        <v>5</v>
      </c>
      <c r="D8719">
        <v>-349.62199999999899</v>
      </c>
      <c r="E8719" t="s">
        <v>7816</v>
      </c>
      <c r="F8719" t="s">
        <v>7819</v>
      </c>
      <c r="G8719" s="4">
        <v>3</v>
      </c>
      <c r="H8719" t="s">
        <v>7836</v>
      </c>
    </row>
    <row r="8720" spans="1:8" x14ac:dyDescent="0.35">
      <c r="A8720" t="s">
        <v>7667</v>
      </c>
      <c r="B8720" t="s">
        <v>7815</v>
      </c>
      <c r="C8720">
        <v>5</v>
      </c>
      <c r="D8720">
        <v>-344.24</v>
      </c>
      <c r="E8720" t="s">
        <v>7816</v>
      </c>
      <c r="F8720" t="s">
        <v>7817</v>
      </c>
      <c r="G8720" s="4">
        <v>2</v>
      </c>
      <c r="H8720" t="s">
        <v>7837</v>
      </c>
    </row>
    <row r="8721" spans="1:8" x14ac:dyDescent="0.35">
      <c r="A8721" t="s">
        <v>7667</v>
      </c>
      <c r="B8721" t="s">
        <v>7815</v>
      </c>
      <c r="C8721">
        <v>5</v>
      </c>
      <c r="D8721">
        <v>-338.89800000000002</v>
      </c>
      <c r="E8721" t="s">
        <v>7821</v>
      </c>
      <c r="F8721" t="s">
        <v>7822</v>
      </c>
      <c r="G8721" s="4">
        <v>3</v>
      </c>
      <c r="H8721" t="s">
        <v>7838</v>
      </c>
    </row>
    <row r="8722" spans="1:8" x14ac:dyDescent="0.35">
      <c r="A8722" t="s">
        <v>7667</v>
      </c>
      <c r="B8722" t="s">
        <v>7815</v>
      </c>
      <c r="C8722">
        <v>5</v>
      </c>
      <c r="D8722">
        <v>-334.69900000000001</v>
      </c>
      <c r="E8722" t="s">
        <v>7816</v>
      </c>
      <c r="F8722" t="s">
        <v>7831</v>
      </c>
      <c r="G8722" s="4">
        <v>4</v>
      </c>
      <c r="H8722" t="s">
        <v>7839</v>
      </c>
    </row>
    <row r="8723" spans="1:8" x14ac:dyDescent="0.35">
      <c r="A8723" t="s">
        <v>7667</v>
      </c>
      <c r="B8723" t="s">
        <v>7815</v>
      </c>
      <c r="C8723">
        <v>5</v>
      </c>
      <c r="D8723">
        <v>-333.03</v>
      </c>
      <c r="E8723" t="s">
        <v>7816</v>
      </c>
      <c r="F8723" t="s">
        <v>7819</v>
      </c>
      <c r="G8723" s="4">
        <v>3</v>
      </c>
      <c r="H8723" t="s">
        <v>7840</v>
      </c>
    </row>
    <row r="8724" spans="1:8" x14ac:dyDescent="0.35">
      <c r="A8724" t="s">
        <v>7667</v>
      </c>
      <c r="B8724" t="s">
        <v>7815</v>
      </c>
      <c r="C8724">
        <v>5</v>
      </c>
      <c r="D8724">
        <v>-332.39299999999997</v>
      </c>
      <c r="E8724" t="s">
        <v>7816</v>
      </c>
      <c r="F8724" t="s">
        <v>7817</v>
      </c>
      <c r="G8724" s="4">
        <v>2</v>
      </c>
      <c r="H8724" t="s">
        <v>7839</v>
      </c>
    </row>
    <row r="8725" spans="1:8" x14ac:dyDescent="0.35">
      <c r="A8725" t="s">
        <v>7667</v>
      </c>
      <c r="B8725" t="s">
        <v>7815</v>
      </c>
      <c r="C8725">
        <v>5</v>
      </c>
      <c r="D8725">
        <v>-330.8</v>
      </c>
      <c r="E8725" t="s">
        <v>7821</v>
      </c>
      <c r="F8725" t="s">
        <v>7823</v>
      </c>
      <c r="G8725" s="4">
        <v>2</v>
      </c>
      <c r="H8725" t="s">
        <v>7841</v>
      </c>
    </row>
    <row r="8726" spans="1:8" x14ac:dyDescent="0.35">
      <c r="A8726" t="s">
        <v>7667</v>
      </c>
      <c r="B8726" t="s">
        <v>7815</v>
      </c>
      <c r="C8726">
        <v>5</v>
      </c>
      <c r="D8726">
        <v>-329.714</v>
      </c>
      <c r="E8726" t="s">
        <v>7816</v>
      </c>
      <c r="F8726" t="s">
        <v>7819</v>
      </c>
      <c r="G8726" s="4">
        <v>3</v>
      </c>
      <c r="H8726" t="s">
        <v>7842</v>
      </c>
    </row>
    <row r="8727" spans="1:8" x14ac:dyDescent="0.35">
      <c r="A8727" t="s">
        <v>7667</v>
      </c>
      <c r="B8727" t="s">
        <v>7815</v>
      </c>
      <c r="C8727">
        <v>5</v>
      </c>
      <c r="D8727">
        <v>-325.613</v>
      </c>
      <c r="E8727" t="s">
        <v>7816</v>
      </c>
      <c r="F8727" t="s">
        <v>7817</v>
      </c>
      <c r="G8727" s="4">
        <v>2</v>
      </c>
      <c r="H8727" t="s">
        <v>7843</v>
      </c>
    </row>
    <row r="8728" spans="1:8" x14ac:dyDescent="0.35">
      <c r="A8728" t="s">
        <v>7667</v>
      </c>
      <c r="B8728" t="s">
        <v>7815</v>
      </c>
      <c r="C8728">
        <v>5</v>
      </c>
      <c r="D8728">
        <v>-311.69</v>
      </c>
      <c r="E8728" t="s">
        <v>7821</v>
      </c>
      <c r="F8728" t="s">
        <v>7822</v>
      </c>
      <c r="G8728" s="4">
        <v>3</v>
      </c>
      <c r="H8728" t="s">
        <v>7844</v>
      </c>
    </row>
    <row r="8729" spans="1:8" x14ac:dyDescent="0.35">
      <c r="A8729" t="s">
        <v>7667</v>
      </c>
      <c r="B8729" t="s">
        <v>7815</v>
      </c>
      <c r="C8729">
        <v>5</v>
      </c>
      <c r="D8729">
        <v>-309.18299999999999</v>
      </c>
      <c r="E8729" t="s">
        <v>7821</v>
      </c>
      <c r="F8729" t="s">
        <v>7826</v>
      </c>
      <c r="G8729" s="4">
        <v>1</v>
      </c>
      <c r="H8729" t="s">
        <v>7845</v>
      </c>
    </row>
    <row r="8730" spans="1:8" x14ac:dyDescent="0.35">
      <c r="A8730" t="s">
        <v>7667</v>
      </c>
      <c r="B8730" t="s">
        <v>7815</v>
      </c>
      <c r="C8730">
        <v>5</v>
      </c>
      <c r="D8730">
        <v>-302.73099999999999</v>
      </c>
      <c r="E8730" t="s">
        <v>7816</v>
      </c>
      <c r="F8730" t="s">
        <v>7834</v>
      </c>
      <c r="G8730" s="4">
        <v>1</v>
      </c>
      <c r="H8730" t="s">
        <v>7846</v>
      </c>
    </row>
    <row r="8731" spans="1:8" x14ac:dyDescent="0.35">
      <c r="A8731" t="s">
        <v>7667</v>
      </c>
      <c r="B8731" t="s">
        <v>7815</v>
      </c>
      <c r="C8731">
        <v>5</v>
      </c>
      <c r="D8731">
        <v>-299.85899999999998</v>
      </c>
      <c r="E8731" t="s">
        <v>7821</v>
      </c>
      <c r="F8731" t="s">
        <v>7826</v>
      </c>
      <c r="G8731" s="4">
        <v>1</v>
      </c>
      <c r="H8731" t="s">
        <v>7847</v>
      </c>
    </row>
    <row r="8732" spans="1:8" x14ac:dyDescent="0.35">
      <c r="A8732" t="s">
        <v>7667</v>
      </c>
      <c r="B8732" t="s">
        <v>7815</v>
      </c>
      <c r="C8732">
        <v>5</v>
      </c>
      <c r="D8732">
        <v>-295.084</v>
      </c>
      <c r="E8732" t="s">
        <v>7816</v>
      </c>
      <c r="F8732" t="s">
        <v>7834</v>
      </c>
      <c r="G8732" s="4">
        <v>1</v>
      </c>
      <c r="H8732" t="s">
        <v>7848</v>
      </c>
    </row>
    <row r="8733" spans="1:8" x14ac:dyDescent="0.35">
      <c r="A8733" t="s">
        <v>7667</v>
      </c>
      <c r="B8733" t="s">
        <v>7815</v>
      </c>
      <c r="C8733">
        <v>5</v>
      </c>
      <c r="D8733">
        <v>-290.98899999999998</v>
      </c>
      <c r="E8733" t="s">
        <v>7816</v>
      </c>
      <c r="F8733" t="s">
        <v>7817</v>
      </c>
      <c r="G8733" s="4">
        <v>2</v>
      </c>
      <c r="H8733" t="s">
        <v>7849</v>
      </c>
    </row>
    <row r="8734" spans="1:8" x14ac:dyDescent="0.35">
      <c r="A8734" t="s">
        <v>7667</v>
      </c>
      <c r="B8734" t="s">
        <v>7815</v>
      </c>
      <c r="C8734">
        <v>5</v>
      </c>
      <c r="D8734">
        <v>-283.28300000000002</v>
      </c>
      <c r="E8734" t="s">
        <v>7821</v>
      </c>
      <c r="F8734" t="s">
        <v>7822</v>
      </c>
      <c r="G8734" s="4">
        <v>3</v>
      </c>
      <c r="H8734" t="s">
        <v>7850</v>
      </c>
    </row>
    <row r="8735" spans="1:8" x14ac:dyDescent="0.35">
      <c r="A8735" t="s">
        <v>7667</v>
      </c>
      <c r="B8735" t="s">
        <v>7815</v>
      </c>
      <c r="C8735">
        <v>5</v>
      </c>
      <c r="D8735">
        <v>-278.95499999999998</v>
      </c>
      <c r="E8735" t="s">
        <v>7816</v>
      </c>
      <c r="F8735" t="s">
        <v>7819</v>
      </c>
      <c r="G8735" s="4">
        <v>3</v>
      </c>
      <c r="H8735" t="s">
        <v>7851</v>
      </c>
    </row>
    <row r="8736" spans="1:8" x14ac:dyDescent="0.35">
      <c r="A8736" t="s">
        <v>7667</v>
      </c>
      <c r="B8736" t="s">
        <v>7815</v>
      </c>
      <c r="C8736">
        <v>5</v>
      </c>
      <c r="D8736">
        <v>-273.71899999999999</v>
      </c>
      <c r="E8736" t="s">
        <v>7816</v>
      </c>
      <c r="F8736" t="s">
        <v>7831</v>
      </c>
      <c r="G8736" s="4">
        <v>4</v>
      </c>
      <c r="H8736" t="s">
        <v>7852</v>
      </c>
    </row>
    <row r="8737" spans="1:8" x14ac:dyDescent="0.35">
      <c r="A8737" t="s">
        <v>7667</v>
      </c>
      <c r="B8737" t="s">
        <v>7815</v>
      </c>
      <c r="C8737">
        <v>5</v>
      </c>
      <c r="D8737">
        <v>-269.25099999999998</v>
      </c>
      <c r="E8737" t="s">
        <v>7816</v>
      </c>
      <c r="F8737" t="s">
        <v>7819</v>
      </c>
      <c r="G8737" s="4">
        <v>3</v>
      </c>
      <c r="H8737" t="s">
        <v>614</v>
      </c>
    </row>
    <row r="8738" spans="1:8" x14ac:dyDescent="0.35">
      <c r="A8738" t="s">
        <v>7667</v>
      </c>
      <c r="B8738" t="s">
        <v>7815</v>
      </c>
      <c r="C8738">
        <v>5</v>
      </c>
      <c r="D8738">
        <v>-264.69200000000001</v>
      </c>
      <c r="E8738" t="s">
        <v>7816</v>
      </c>
      <c r="F8738" t="s">
        <v>7817</v>
      </c>
      <c r="G8738" s="4">
        <v>2</v>
      </c>
      <c r="H8738" t="s">
        <v>7853</v>
      </c>
    </row>
    <row r="8739" spans="1:8" x14ac:dyDescent="0.35">
      <c r="A8739" t="s">
        <v>7667</v>
      </c>
      <c r="B8739" t="s">
        <v>7815</v>
      </c>
      <c r="C8739">
        <v>5</v>
      </c>
      <c r="D8739">
        <v>-261.86900000000003</v>
      </c>
      <c r="E8739" t="s">
        <v>7821</v>
      </c>
      <c r="F8739" t="s">
        <v>7828</v>
      </c>
      <c r="G8739" s="4">
        <v>4</v>
      </c>
      <c r="H8739" t="s">
        <v>7854</v>
      </c>
    </row>
    <row r="8740" spans="1:8" x14ac:dyDescent="0.35">
      <c r="A8740" t="s">
        <v>7667</v>
      </c>
      <c r="B8740" t="s">
        <v>7815</v>
      </c>
      <c r="C8740">
        <v>5</v>
      </c>
      <c r="D8740">
        <v>-255.49199999999999</v>
      </c>
      <c r="E8740" t="s">
        <v>7821</v>
      </c>
      <c r="F8740" t="s">
        <v>7826</v>
      </c>
      <c r="G8740" s="4">
        <v>1</v>
      </c>
      <c r="H8740" t="s">
        <v>7855</v>
      </c>
    </row>
    <row r="8741" spans="1:8" x14ac:dyDescent="0.35">
      <c r="A8741" t="s">
        <v>7667</v>
      </c>
      <c r="B8741" t="s">
        <v>7815</v>
      </c>
      <c r="C8741">
        <v>5</v>
      </c>
      <c r="D8741">
        <v>-242.32599999999999</v>
      </c>
      <c r="E8741" t="s">
        <v>7821</v>
      </c>
      <c r="F8741" t="s">
        <v>7828</v>
      </c>
      <c r="G8741" s="4">
        <v>4</v>
      </c>
      <c r="H8741" t="s">
        <v>7856</v>
      </c>
    </row>
    <row r="8742" spans="1:8" x14ac:dyDescent="0.35">
      <c r="A8742" t="s">
        <v>7667</v>
      </c>
      <c r="B8742" t="s">
        <v>7815</v>
      </c>
      <c r="C8742">
        <v>5</v>
      </c>
      <c r="D8742">
        <v>-240.922</v>
      </c>
      <c r="E8742" t="s">
        <v>7816</v>
      </c>
      <c r="F8742" t="s">
        <v>7831</v>
      </c>
      <c r="G8742" s="4">
        <v>4</v>
      </c>
      <c r="H8742" t="s">
        <v>7857</v>
      </c>
    </row>
    <row r="8743" spans="1:8" x14ac:dyDescent="0.35">
      <c r="A8743" t="s">
        <v>7667</v>
      </c>
      <c r="B8743" t="s">
        <v>7815</v>
      </c>
      <c r="C8743">
        <v>5</v>
      </c>
      <c r="D8743">
        <v>-238.28299999999999</v>
      </c>
      <c r="E8743" t="s">
        <v>7816</v>
      </c>
      <c r="F8743" t="s">
        <v>7819</v>
      </c>
      <c r="G8743" s="4">
        <v>3</v>
      </c>
      <c r="H8743" t="s">
        <v>7858</v>
      </c>
    </row>
    <row r="8744" spans="1:8" x14ac:dyDescent="0.35">
      <c r="A8744" t="s">
        <v>7667</v>
      </c>
      <c r="B8744" t="s">
        <v>7815</v>
      </c>
      <c r="C8744">
        <v>5</v>
      </c>
      <c r="D8744">
        <v>-238.15299999999999</v>
      </c>
      <c r="E8744" t="s">
        <v>7821</v>
      </c>
      <c r="F8744" t="s">
        <v>7826</v>
      </c>
      <c r="G8744" s="4">
        <v>1</v>
      </c>
      <c r="H8744" t="s">
        <v>7859</v>
      </c>
    </row>
    <row r="8745" spans="1:8" x14ac:dyDescent="0.35">
      <c r="A8745" t="s">
        <v>7667</v>
      </c>
      <c r="B8745" t="s">
        <v>7815</v>
      </c>
      <c r="C8745">
        <v>5</v>
      </c>
      <c r="D8745">
        <v>-236.417</v>
      </c>
      <c r="E8745" t="s">
        <v>7816</v>
      </c>
      <c r="F8745" t="s">
        <v>7817</v>
      </c>
      <c r="G8745" s="4">
        <v>2</v>
      </c>
      <c r="H8745" t="s">
        <v>7860</v>
      </c>
    </row>
    <row r="8746" spans="1:8" x14ac:dyDescent="0.35">
      <c r="A8746" t="s">
        <v>7667</v>
      </c>
      <c r="B8746" t="s">
        <v>7815</v>
      </c>
      <c r="C8746">
        <v>5</v>
      </c>
      <c r="D8746">
        <v>-229.92500000000001</v>
      </c>
      <c r="E8746" t="s">
        <v>7821</v>
      </c>
      <c r="F8746" t="s">
        <v>7828</v>
      </c>
      <c r="G8746" s="4">
        <v>4</v>
      </c>
      <c r="H8746" t="s">
        <v>415</v>
      </c>
    </row>
    <row r="8747" spans="1:8" x14ac:dyDescent="0.35">
      <c r="A8747" t="s">
        <v>7667</v>
      </c>
      <c r="B8747" t="s">
        <v>7815</v>
      </c>
      <c r="C8747">
        <v>5</v>
      </c>
      <c r="D8747">
        <v>-225.96299999999999</v>
      </c>
      <c r="E8747" t="s">
        <v>7816</v>
      </c>
      <c r="F8747" t="s">
        <v>7819</v>
      </c>
      <c r="G8747" s="4">
        <v>3</v>
      </c>
      <c r="H8747" t="s">
        <v>4703</v>
      </c>
    </row>
    <row r="8748" spans="1:8" x14ac:dyDescent="0.35">
      <c r="A8748" t="s">
        <v>7667</v>
      </c>
      <c r="B8748" t="s">
        <v>7815</v>
      </c>
      <c r="C8748">
        <v>5</v>
      </c>
      <c r="D8748">
        <v>-225.24199999999999</v>
      </c>
      <c r="E8748" t="s">
        <v>7816</v>
      </c>
      <c r="F8748" t="s">
        <v>7817</v>
      </c>
      <c r="G8748" s="4">
        <v>2</v>
      </c>
      <c r="H8748" t="s">
        <v>7861</v>
      </c>
    </row>
    <row r="8749" spans="1:8" x14ac:dyDescent="0.35">
      <c r="A8749" t="s">
        <v>7667</v>
      </c>
      <c r="B8749" t="s">
        <v>7815</v>
      </c>
      <c r="C8749">
        <v>5</v>
      </c>
      <c r="D8749">
        <v>-221.40299999999999</v>
      </c>
      <c r="E8749" t="s">
        <v>7821</v>
      </c>
      <c r="F8749" t="s">
        <v>7823</v>
      </c>
      <c r="G8749" s="4">
        <v>2</v>
      </c>
      <c r="H8749" t="s">
        <v>7862</v>
      </c>
    </row>
    <row r="8750" spans="1:8" x14ac:dyDescent="0.35">
      <c r="A8750" t="s">
        <v>7667</v>
      </c>
      <c r="B8750" t="s">
        <v>7815</v>
      </c>
      <c r="C8750">
        <v>5</v>
      </c>
      <c r="D8750">
        <v>-219.886</v>
      </c>
      <c r="E8750" t="s">
        <v>7816</v>
      </c>
      <c r="F8750" t="s">
        <v>7817</v>
      </c>
      <c r="G8750" s="4">
        <v>2</v>
      </c>
      <c r="H8750" t="s">
        <v>7863</v>
      </c>
    </row>
    <row r="8751" spans="1:8" x14ac:dyDescent="0.35">
      <c r="A8751" t="s">
        <v>7667</v>
      </c>
      <c r="B8751" t="s">
        <v>7815</v>
      </c>
      <c r="C8751">
        <v>5</v>
      </c>
      <c r="D8751">
        <v>-217.136</v>
      </c>
      <c r="E8751" t="s">
        <v>7821</v>
      </c>
      <c r="F8751" t="s">
        <v>7826</v>
      </c>
      <c r="G8751" s="4">
        <v>1</v>
      </c>
      <c r="H8751" t="s">
        <v>7864</v>
      </c>
    </row>
    <row r="8752" spans="1:8" x14ac:dyDescent="0.35">
      <c r="A8752" t="s">
        <v>7667</v>
      </c>
      <c r="B8752" t="s">
        <v>7815</v>
      </c>
      <c r="C8752">
        <v>5</v>
      </c>
      <c r="D8752">
        <v>-215.05500000000001</v>
      </c>
      <c r="E8752" t="s">
        <v>7816</v>
      </c>
      <c r="F8752" t="s">
        <v>7834</v>
      </c>
      <c r="G8752" s="4">
        <v>1</v>
      </c>
      <c r="H8752" t="s">
        <v>7865</v>
      </c>
    </row>
    <row r="8753" spans="1:8" x14ac:dyDescent="0.35">
      <c r="A8753" t="s">
        <v>7667</v>
      </c>
      <c r="B8753" t="s">
        <v>7815</v>
      </c>
      <c r="C8753">
        <v>5</v>
      </c>
      <c r="D8753">
        <v>-211.107</v>
      </c>
      <c r="E8753" t="s">
        <v>7816</v>
      </c>
      <c r="F8753" t="s">
        <v>7819</v>
      </c>
      <c r="G8753" s="4">
        <v>3</v>
      </c>
      <c r="H8753" t="s">
        <v>7866</v>
      </c>
    </row>
    <row r="8754" spans="1:8" x14ac:dyDescent="0.35">
      <c r="A8754" t="s">
        <v>7667</v>
      </c>
      <c r="B8754" t="s">
        <v>7815</v>
      </c>
      <c r="C8754">
        <v>5</v>
      </c>
      <c r="D8754">
        <v>-210.35299999999901</v>
      </c>
      <c r="E8754" t="s">
        <v>7816</v>
      </c>
      <c r="F8754" t="s">
        <v>7831</v>
      </c>
      <c r="G8754" s="4">
        <v>4</v>
      </c>
      <c r="H8754" t="s">
        <v>7867</v>
      </c>
    </row>
    <row r="8755" spans="1:8" x14ac:dyDescent="0.35">
      <c r="A8755" t="s">
        <v>7667</v>
      </c>
      <c r="B8755" t="s">
        <v>7815</v>
      </c>
      <c r="C8755">
        <v>5</v>
      </c>
      <c r="D8755">
        <v>-205.94399999999999</v>
      </c>
      <c r="E8755" t="s">
        <v>7821</v>
      </c>
      <c r="F8755" t="s">
        <v>7828</v>
      </c>
      <c r="G8755" s="4">
        <v>4</v>
      </c>
      <c r="H8755" t="s">
        <v>7868</v>
      </c>
    </row>
    <row r="8756" spans="1:8" x14ac:dyDescent="0.35">
      <c r="A8756" t="s">
        <v>7667</v>
      </c>
      <c r="B8756" t="s">
        <v>7815</v>
      </c>
      <c r="C8756">
        <v>5</v>
      </c>
      <c r="D8756">
        <v>-203.499</v>
      </c>
      <c r="E8756" t="s">
        <v>7821</v>
      </c>
      <c r="F8756" t="s">
        <v>7826</v>
      </c>
      <c r="G8756" s="4">
        <v>1</v>
      </c>
      <c r="H8756" t="s">
        <v>7869</v>
      </c>
    </row>
    <row r="8757" spans="1:8" x14ac:dyDescent="0.35">
      <c r="A8757" t="s">
        <v>7667</v>
      </c>
      <c r="B8757" t="s">
        <v>7815</v>
      </c>
      <c r="C8757">
        <v>5</v>
      </c>
      <c r="D8757">
        <v>-202.893</v>
      </c>
      <c r="E8757" t="s">
        <v>7816</v>
      </c>
      <c r="F8757" t="s">
        <v>7817</v>
      </c>
      <c r="G8757" s="4">
        <v>2</v>
      </c>
      <c r="H8757" t="s">
        <v>7870</v>
      </c>
    </row>
    <row r="8758" spans="1:8" x14ac:dyDescent="0.35">
      <c r="A8758" t="s">
        <v>7667</v>
      </c>
      <c r="B8758" t="s">
        <v>7815</v>
      </c>
      <c r="C8758">
        <v>5</v>
      </c>
      <c r="D8758">
        <v>-201.95500000000001</v>
      </c>
      <c r="E8758" t="s">
        <v>7821</v>
      </c>
      <c r="F8758" t="s">
        <v>7826</v>
      </c>
      <c r="G8758" s="4">
        <v>1</v>
      </c>
      <c r="H8758" t="s">
        <v>2314</v>
      </c>
    </row>
    <row r="8759" spans="1:8" x14ac:dyDescent="0.35">
      <c r="A8759" t="s">
        <v>7667</v>
      </c>
      <c r="B8759" t="s">
        <v>7815</v>
      </c>
      <c r="C8759">
        <v>5</v>
      </c>
      <c r="D8759">
        <v>-199.005</v>
      </c>
      <c r="E8759" t="s">
        <v>7816</v>
      </c>
      <c r="F8759" t="s">
        <v>7819</v>
      </c>
      <c r="G8759" s="4">
        <v>3</v>
      </c>
      <c r="H8759" t="s">
        <v>7871</v>
      </c>
    </row>
    <row r="8760" spans="1:8" x14ac:dyDescent="0.35">
      <c r="A8760" t="s">
        <v>7667</v>
      </c>
      <c r="B8760" t="s">
        <v>7815</v>
      </c>
      <c r="C8760">
        <v>5</v>
      </c>
      <c r="D8760">
        <v>-197.715</v>
      </c>
      <c r="E8760" t="s">
        <v>7821</v>
      </c>
      <c r="F8760" t="s">
        <v>7822</v>
      </c>
      <c r="G8760" s="4">
        <v>3</v>
      </c>
      <c r="H8760" t="s">
        <v>7872</v>
      </c>
    </row>
    <row r="8761" spans="1:8" x14ac:dyDescent="0.35">
      <c r="A8761" t="s">
        <v>7667</v>
      </c>
      <c r="B8761" t="s">
        <v>7815</v>
      </c>
      <c r="C8761">
        <v>5</v>
      </c>
      <c r="D8761">
        <v>-193.285</v>
      </c>
      <c r="E8761" t="s">
        <v>7816</v>
      </c>
      <c r="F8761" t="s">
        <v>7834</v>
      </c>
      <c r="G8761" s="4">
        <v>1</v>
      </c>
      <c r="H8761" t="s">
        <v>7873</v>
      </c>
    </row>
    <row r="8762" spans="1:8" x14ac:dyDescent="0.35">
      <c r="A8762" t="s">
        <v>7667</v>
      </c>
      <c r="B8762" t="s">
        <v>7815</v>
      </c>
      <c r="C8762">
        <v>5</v>
      </c>
      <c r="D8762">
        <v>-191.685</v>
      </c>
      <c r="E8762" t="s">
        <v>7816</v>
      </c>
      <c r="F8762" t="s">
        <v>7819</v>
      </c>
      <c r="G8762" s="4">
        <v>3</v>
      </c>
      <c r="H8762" t="s">
        <v>7874</v>
      </c>
    </row>
    <row r="8763" spans="1:8" x14ac:dyDescent="0.35">
      <c r="A8763" t="s">
        <v>7667</v>
      </c>
      <c r="B8763" t="s">
        <v>7815</v>
      </c>
      <c r="C8763">
        <v>5</v>
      </c>
      <c r="D8763">
        <v>-190.29400000000001</v>
      </c>
      <c r="E8763" t="s">
        <v>7816</v>
      </c>
      <c r="F8763" t="s">
        <v>7817</v>
      </c>
      <c r="G8763" s="4">
        <v>2</v>
      </c>
      <c r="H8763" t="s">
        <v>7875</v>
      </c>
    </row>
    <row r="8764" spans="1:8" x14ac:dyDescent="0.35">
      <c r="A8764" t="s">
        <v>7667</v>
      </c>
      <c r="B8764" t="s">
        <v>7815</v>
      </c>
      <c r="C8764">
        <v>5</v>
      </c>
      <c r="D8764">
        <v>-188.708</v>
      </c>
      <c r="E8764" t="s">
        <v>7821</v>
      </c>
      <c r="F8764" t="s">
        <v>7823</v>
      </c>
      <c r="G8764" s="4">
        <v>2</v>
      </c>
      <c r="H8764" t="s">
        <v>7876</v>
      </c>
    </row>
    <row r="8765" spans="1:8" x14ac:dyDescent="0.35">
      <c r="A8765" t="s">
        <v>7667</v>
      </c>
      <c r="B8765" t="s">
        <v>7815</v>
      </c>
      <c r="C8765">
        <v>5</v>
      </c>
      <c r="D8765">
        <v>-180.81700000000001</v>
      </c>
      <c r="E8765" t="s">
        <v>7816</v>
      </c>
      <c r="F8765" t="s">
        <v>7834</v>
      </c>
      <c r="G8765" s="4">
        <v>1</v>
      </c>
      <c r="H8765" t="s">
        <v>7877</v>
      </c>
    </row>
    <row r="8766" spans="1:8" x14ac:dyDescent="0.35">
      <c r="A8766" t="s">
        <v>7667</v>
      </c>
      <c r="B8766" t="s">
        <v>7815</v>
      </c>
      <c r="C8766">
        <v>5</v>
      </c>
      <c r="D8766">
        <v>-173.97099999999901</v>
      </c>
      <c r="E8766" t="s">
        <v>7816</v>
      </c>
      <c r="F8766" t="s">
        <v>7819</v>
      </c>
      <c r="G8766" s="4">
        <v>3</v>
      </c>
      <c r="H8766" t="s">
        <v>7878</v>
      </c>
    </row>
    <row r="8767" spans="1:8" x14ac:dyDescent="0.35">
      <c r="A8767" t="s">
        <v>7667</v>
      </c>
      <c r="B8767" t="s">
        <v>7815</v>
      </c>
      <c r="C8767">
        <v>5</v>
      </c>
      <c r="D8767">
        <v>-167.322</v>
      </c>
      <c r="E8767" t="s">
        <v>7816</v>
      </c>
      <c r="F8767" t="s">
        <v>7817</v>
      </c>
      <c r="G8767" s="4">
        <v>2</v>
      </c>
      <c r="H8767" t="s">
        <v>7879</v>
      </c>
    </row>
    <row r="8768" spans="1:8" x14ac:dyDescent="0.35">
      <c r="A8768" t="s">
        <v>7667</v>
      </c>
      <c r="B8768" t="s">
        <v>7815</v>
      </c>
      <c r="C8768">
        <v>5</v>
      </c>
      <c r="D8768">
        <v>-166.84299999999999</v>
      </c>
      <c r="E8768" t="s">
        <v>7816</v>
      </c>
      <c r="F8768" t="s">
        <v>7819</v>
      </c>
      <c r="G8768" s="4">
        <v>3</v>
      </c>
      <c r="H8768" t="s">
        <v>7880</v>
      </c>
    </row>
    <row r="8769" spans="1:8" x14ac:dyDescent="0.35">
      <c r="A8769" t="s">
        <v>7667</v>
      </c>
      <c r="B8769" t="s">
        <v>7815</v>
      </c>
      <c r="C8769">
        <v>5</v>
      </c>
      <c r="D8769">
        <v>-161.15100000000001</v>
      </c>
      <c r="E8769" t="s">
        <v>7816</v>
      </c>
      <c r="F8769" t="s">
        <v>7834</v>
      </c>
      <c r="G8769" s="4">
        <v>1</v>
      </c>
      <c r="H8769" t="s">
        <v>999</v>
      </c>
    </row>
    <row r="8770" spans="1:8" x14ac:dyDescent="0.35">
      <c r="A8770" t="s">
        <v>7667</v>
      </c>
      <c r="B8770" t="s">
        <v>7815</v>
      </c>
      <c r="C8770">
        <v>5</v>
      </c>
      <c r="D8770">
        <v>-159.62700000000001</v>
      </c>
      <c r="E8770" t="s">
        <v>7816</v>
      </c>
      <c r="F8770" t="s">
        <v>7819</v>
      </c>
      <c r="G8770" s="4">
        <v>3</v>
      </c>
      <c r="H8770" t="s">
        <v>999</v>
      </c>
    </row>
    <row r="8771" spans="1:8" x14ac:dyDescent="0.35">
      <c r="A8771" t="s">
        <v>7667</v>
      </c>
      <c r="B8771" t="s">
        <v>7815</v>
      </c>
      <c r="C8771">
        <v>5</v>
      </c>
      <c r="D8771">
        <v>-159.05600000000001</v>
      </c>
      <c r="E8771" t="s">
        <v>7821</v>
      </c>
      <c r="F8771" t="s">
        <v>7822</v>
      </c>
      <c r="G8771" s="4">
        <v>3</v>
      </c>
      <c r="H8771" t="s">
        <v>7881</v>
      </c>
    </row>
    <row r="8772" spans="1:8" x14ac:dyDescent="0.35">
      <c r="A8772" t="s">
        <v>7667</v>
      </c>
      <c r="B8772" t="s">
        <v>7815</v>
      </c>
      <c r="C8772">
        <v>5</v>
      </c>
      <c r="D8772">
        <v>-157.19899999999899</v>
      </c>
      <c r="E8772" t="s">
        <v>7816</v>
      </c>
      <c r="F8772" t="s">
        <v>7831</v>
      </c>
      <c r="G8772" s="4">
        <v>4</v>
      </c>
      <c r="H8772" t="s">
        <v>7882</v>
      </c>
    </row>
    <row r="8773" spans="1:8" x14ac:dyDescent="0.35">
      <c r="A8773" t="s">
        <v>7667</v>
      </c>
      <c r="B8773" t="s">
        <v>7815</v>
      </c>
      <c r="C8773">
        <v>5</v>
      </c>
      <c r="D8773">
        <v>-150.61099999999999</v>
      </c>
      <c r="E8773" t="s">
        <v>7816</v>
      </c>
      <c r="F8773" t="s">
        <v>7819</v>
      </c>
      <c r="G8773" s="4">
        <v>3</v>
      </c>
      <c r="H8773" t="s">
        <v>7883</v>
      </c>
    </row>
    <row r="8774" spans="1:8" x14ac:dyDescent="0.35">
      <c r="A8774" t="s">
        <v>7667</v>
      </c>
      <c r="B8774" t="s">
        <v>7815</v>
      </c>
      <c r="C8774">
        <v>5</v>
      </c>
      <c r="D8774">
        <v>-149.988</v>
      </c>
      <c r="E8774" t="s">
        <v>7821</v>
      </c>
      <c r="F8774" t="s">
        <v>7823</v>
      </c>
      <c r="G8774" s="4">
        <v>2</v>
      </c>
      <c r="H8774" t="s">
        <v>7884</v>
      </c>
    </row>
    <row r="8775" spans="1:8" x14ac:dyDescent="0.35">
      <c r="A8775" t="s">
        <v>7667</v>
      </c>
      <c r="B8775" t="s">
        <v>7815</v>
      </c>
      <c r="C8775">
        <v>5</v>
      </c>
      <c r="D8775">
        <v>-149.80500000000001</v>
      </c>
      <c r="E8775" t="s">
        <v>7821</v>
      </c>
      <c r="F8775" t="s">
        <v>7822</v>
      </c>
      <c r="G8775" s="4">
        <v>3</v>
      </c>
      <c r="H8775" t="s">
        <v>7885</v>
      </c>
    </row>
    <row r="8776" spans="1:8" x14ac:dyDescent="0.35">
      <c r="A8776" t="s">
        <v>7667</v>
      </c>
      <c r="B8776" t="s">
        <v>7815</v>
      </c>
      <c r="C8776">
        <v>5</v>
      </c>
      <c r="D8776">
        <v>-141.636</v>
      </c>
      <c r="E8776" t="s">
        <v>7821</v>
      </c>
      <c r="F8776" t="s">
        <v>7826</v>
      </c>
      <c r="G8776" s="4">
        <v>1</v>
      </c>
      <c r="H8776" t="s">
        <v>7886</v>
      </c>
    </row>
    <row r="8777" spans="1:8" x14ac:dyDescent="0.35">
      <c r="A8777" t="s">
        <v>7667</v>
      </c>
      <c r="B8777" t="s">
        <v>7815</v>
      </c>
      <c r="C8777">
        <v>5</v>
      </c>
      <c r="D8777">
        <v>-141.12200000000001</v>
      </c>
      <c r="E8777" t="s">
        <v>7816</v>
      </c>
      <c r="F8777" t="s">
        <v>7819</v>
      </c>
      <c r="G8777" s="4">
        <v>3</v>
      </c>
      <c r="H8777" t="s">
        <v>7887</v>
      </c>
    </row>
    <row r="8778" spans="1:8" x14ac:dyDescent="0.35">
      <c r="A8778" t="s">
        <v>7667</v>
      </c>
      <c r="B8778" t="s">
        <v>7815</v>
      </c>
      <c r="C8778">
        <v>5</v>
      </c>
      <c r="D8778">
        <v>-140.20500000000001</v>
      </c>
      <c r="E8778" t="s">
        <v>7816</v>
      </c>
      <c r="F8778" t="s">
        <v>7817</v>
      </c>
      <c r="G8778" s="4">
        <v>2</v>
      </c>
      <c r="H8778" t="s">
        <v>7888</v>
      </c>
    </row>
    <row r="8779" spans="1:8" x14ac:dyDescent="0.35">
      <c r="A8779" t="s">
        <v>7667</v>
      </c>
      <c r="B8779" t="s">
        <v>7815</v>
      </c>
      <c r="C8779">
        <v>5</v>
      </c>
      <c r="D8779">
        <v>-139.71700000000001</v>
      </c>
      <c r="E8779" t="s">
        <v>7821</v>
      </c>
      <c r="F8779" t="s">
        <v>7822</v>
      </c>
      <c r="G8779" s="4">
        <v>3</v>
      </c>
      <c r="H8779" t="s">
        <v>7889</v>
      </c>
    </row>
    <row r="8780" spans="1:8" x14ac:dyDescent="0.35">
      <c r="A8780" t="s">
        <v>7667</v>
      </c>
      <c r="B8780" t="s">
        <v>7815</v>
      </c>
      <c r="C8780">
        <v>5</v>
      </c>
      <c r="D8780">
        <v>-132.64699999999999</v>
      </c>
      <c r="E8780" t="s">
        <v>7816</v>
      </c>
      <c r="F8780" t="s">
        <v>7819</v>
      </c>
      <c r="G8780" s="4">
        <v>3</v>
      </c>
      <c r="H8780" t="s">
        <v>3254</v>
      </c>
    </row>
    <row r="8781" spans="1:8" x14ac:dyDescent="0.35">
      <c r="A8781" t="s">
        <v>7667</v>
      </c>
      <c r="B8781" t="s">
        <v>7815</v>
      </c>
      <c r="C8781">
        <v>5</v>
      </c>
      <c r="D8781">
        <v>-130.53799999999899</v>
      </c>
      <c r="E8781" t="s">
        <v>7816</v>
      </c>
      <c r="F8781" t="s">
        <v>7831</v>
      </c>
      <c r="G8781" s="4">
        <v>4</v>
      </c>
      <c r="H8781" t="s">
        <v>136</v>
      </c>
    </row>
    <row r="8782" spans="1:8" x14ac:dyDescent="0.35">
      <c r="A8782" t="s">
        <v>7667</v>
      </c>
      <c r="B8782" t="s">
        <v>7815</v>
      </c>
      <c r="C8782">
        <v>5</v>
      </c>
      <c r="D8782">
        <v>-121.387</v>
      </c>
      <c r="E8782" t="s">
        <v>7816</v>
      </c>
      <c r="F8782" t="s">
        <v>7834</v>
      </c>
      <c r="G8782" s="4">
        <v>1</v>
      </c>
      <c r="H8782" t="s">
        <v>7890</v>
      </c>
    </row>
    <row r="8783" spans="1:8" x14ac:dyDescent="0.35">
      <c r="A8783" t="s">
        <v>7667</v>
      </c>
      <c r="B8783" t="s">
        <v>7815</v>
      </c>
      <c r="C8783">
        <v>5</v>
      </c>
      <c r="D8783">
        <v>-114.613</v>
      </c>
      <c r="E8783" t="s">
        <v>7816</v>
      </c>
      <c r="F8783" t="s">
        <v>7817</v>
      </c>
      <c r="G8783" s="4">
        <v>2</v>
      </c>
      <c r="H8783" t="s">
        <v>7891</v>
      </c>
    </row>
    <row r="8784" spans="1:8" x14ac:dyDescent="0.35">
      <c r="A8784" t="s">
        <v>7667</v>
      </c>
      <c r="B8784" t="s">
        <v>7815</v>
      </c>
      <c r="C8784">
        <v>5</v>
      </c>
      <c r="D8784">
        <v>-110.32</v>
      </c>
      <c r="E8784" t="s">
        <v>7821</v>
      </c>
      <c r="F8784" t="s">
        <v>7828</v>
      </c>
      <c r="G8784" s="4">
        <v>4</v>
      </c>
      <c r="H8784" t="s">
        <v>7892</v>
      </c>
    </row>
    <row r="8785" spans="1:8" x14ac:dyDescent="0.35">
      <c r="A8785" t="s">
        <v>7667</v>
      </c>
      <c r="B8785" t="s">
        <v>7815</v>
      </c>
      <c r="C8785">
        <v>5</v>
      </c>
      <c r="D8785">
        <v>-109.456</v>
      </c>
      <c r="E8785" t="s">
        <v>7821</v>
      </c>
      <c r="F8785" t="s">
        <v>7826</v>
      </c>
      <c r="G8785" s="4">
        <v>1</v>
      </c>
      <c r="H8785" t="s">
        <v>7893</v>
      </c>
    </row>
    <row r="8786" spans="1:8" x14ac:dyDescent="0.35">
      <c r="A8786" t="s">
        <v>7667</v>
      </c>
      <c r="B8786" t="s">
        <v>7815</v>
      </c>
      <c r="C8786">
        <v>5</v>
      </c>
      <c r="D8786">
        <v>-104.015</v>
      </c>
      <c r="E8786" t="s">
        <v>7816</v>
      </c>
      <c r="F8786" t="s">
        <v>7819</v>
      </c>
      <c r="G8786" s="4">
        <v>3</v>
      </c>
      <c r="H8786" t="s">
        <v>7894</v>
      </c>
    </row>
    <row r="8787" spans="1:8" x14ac:dyDescent="0.35">
      <c r="A8787" t="s">
        <v>7667</v>
      </c>
      <c r="B8787" t="s">
        <v>7815</v>
      </c>
      <c r="C8787">
        <v>5</v>
      </c>
      <c r="D8787">
        <v>-93.540999999999997</v>
      </c>
      <c r="E8787" t="s">
        <v>7821</v>
      </c>
      <c r="F8787" t="s">
        <v>7822</v>
      </c>
      <c r="G8787" s="4">
        <v>3</v>
      </c>
      <c r="H8787" t="s">
        <v>7895</v>
      </c>
    </row>
    <row r="8788" spans="1:8" x14ac:dyDescent="0.35">
      <c r="A8788" t="s">
        <v>7667</v>
      </c>
      <c r="B8788" t="s">
        <v>7815</v>
      </c>
      <c r="C8788">
        <v>5</v>
      </c>
      <c r="D8788">
        <v>-93.158999999999907</v>
      </c>
      <c r="E8788" t="s">
        <v>7816</v>
      </c>
      <c r="F8788" t="s">
        <v>7831</v>
      </c>
      <c r="G8788" s="4">
        <v>4</v>
      </c>
      <c r="H8788" t="s">
        <v>7896</v>
      </c>
    </row>
    <row r="8789" spans="1:8" x14ac:dyDescent="0.35">
      <c r="A8789" t="s">
        <v>7667</v>
      </c>
      <c r="B8789" t="s">
        <v>7815</v>
      </c>
      <c r="C8789">
        <v>5</v>
      </c>
      <c r="D8789">
        <v>-91.427000000000007</v>
      </c>
      <c r="E8789" t="s">
        <v>7816</v>
      </c>
      <c r="F8789" t="s">
        <v>7819</v>
      </c>
      <c r="G8789" s="4">
        <v>3</v>
      </c>
      <c r="H8789">
        <v>5</v>
      </c>
    </row>
    <row r="8790" spans="1:8" x14ac:dyDescent="0.35">
      <c r="A8790" t="s">
        <v>7667</v>
      </c>
      <c r="B8790" t="s">
        <v>7815</v>
      </c>
      <c r="C8790">
        <v>5</v>
      </c>
      <c r="D8790">
        <v>-87.682000000000002</v>
      </c>
      <c r="E8790" t="s">
        <v>7816</v>
      </c>
      <c r="F8790" t="s">
        <v>7819</v>
      </c>
      <c r="G8790" s="4">
        <v>3</v>
      </c>
      <c r="H8790" t="s">
        <v>5179</v>
      </c>
    </row>
    <row r="8791" spans="1:8" x14ac:dyDescent="0.35">
      <c r="A8791" t="s">
        <v>7667</v>
      </c>
      <c r="B8791" t="s">
        <v>7815</v>
      </c>
      <c r="C8791">
        <v>5</v>
      </c>
      <c r="D8791">
        <v>-85.260999999999996</v>
      </c>
      <c r="E8791" t="s">
        <v>7816</v>
      </c>
      <c r="F8791" t="s">
        <v>7817</v>
      </c>
      <c r="G8791" s="4">
        <v>2</v>
      </c>
      <c r="H8791" t="s">
        <v>7897</v>
      </c>
    </row>
    <row r="8792" spans="1:8" x14ac:dyDescent="0.35">
      <c r="A8792" t="s">
        <v>7667</v>
      </c>
      <c r="B8792" t="s">
        <v>7815</v>
      </c>
      <c r="C8792">
        <v>5</v>
      </c>
      <c r="D8792">
        <v>-83.994</v>
      </c>
      <c r="E8792" t="s">
        <v>7816</v>
      </c>
      <c r="F8792" t="s">
        <v>7831</v>
      </c>
      <c r="G8792" s="4">
        <v>4</v>
      </c>
      <c r="H8792" t="s">
        <v>7898</v>
      </c>
    </row>
    <row r="8793" spans="1:8" x14ac:dyDescent="0.35">
      <c r="A8793" t="s">
        <v>7667</v>
      </c>
      <c r="B8793" t="s">
        <v>7815</v>
      </c>
      <c r="C8793">
        <v>5</v>
      </c>
      <c r="D8793">
        <v>-74.650000000000006</v>
      </c>
      <c r="E8793" t="s">
        <v>7821</v>
      </c>
      <c r="F8793" t="s">
        <v>7826</v>
      </c>
      <c r="G8793" s="4">
        <v>1</v>
      </c>
      <c r="H8793" t="s">
        <v>7899</v>
      </c>
    </row>
    <row r="8794" spans="1:8" x14ac:dyDescent="0.35">
      <c r="A8794" t="s">
        <v>7667</v>
      </c>
      <c r="B8794" t="s">
        <v>7815</v>
      </c>
      <c r="C8794">
        <v>5</v>
      </c>
      <c r="D8794">
        <v>-69.215000000000003</v>
      </c>
      <c r="E8794" t="s">
        <v>7816</v>
      </c>
      <c r="F8794" t="s">
        <v>7819</v>
      </c>
      <c r="G8794" s="4">
        <v>3</v>
      </c>
      <c r="H8794" t="s">
        <v>7900</v>
      </c>
    </row>
    <row r="8795" spans="1:8" x14ac:dyDescent="0.35">
      <c r="A8795" t="s">
        <v>7667</v>
      </c>
      <c r="B8795" t="s">
        <v>7815</v>
      </c>
      <c r="C8795">
        <v>5</v>
      </c>
      <c r="D8795">
        <v>-61.693999999999903</v>
      </c>
      <c r="E8795" t="s">
        <v>7816</v>
      </c>
      <c r="F8795" t="s">
        <v>7831</v>
      </c>
      <c r="G8795" s="4">
        <v>4</v>
      </c>
      <c r="H8795" t="s">
        <v>7901</v>
      </c>
    </row>
    <row r="8796" spans="1:8" x14ac:dyDescent="0.35">
      <c r="A8796" t="s">
        <v>7667</v>
      </c>
      <c r="B8796" t="s">
        <v>7815</v>
      </c>
      <c r="C8796">
        <v>5</v>
      </c>
      <c r="D8796">
        <v>-60.011000000000003</v>
      </c>
      <c r="E8796" t="s">
        <v>7816</v>
      </c>
      <c r="F8796" t="s">
        <v>7819</v>
      </c>
      <c r="G8796" s="4">
        <v>3</v>
      </c>
      <c r="H8796" t="s">
        <v>2314</v>
      </c>
    </row>
    <row r="8797" spans="1:8" x14ac:dyDescent="0.35">
      <c r="A8797" t="s">
        <v>7667</v>
      </c>
      <c r="B8797" t="s">
        <v>7815</v>
      </c>
      <c r="C8797">
        <v>5</v>
      </c>
      <c r="D8797">
        <v>-54.463000000000001</v>
      </c>
      <c r="E8797" t="s">
        <v>7816</v>
      </c>
      <c r="F8797" t="s">
        <v>7834</v>
      </c>
      <c r="G8797" s="4">
        <v>1</v>
      </c>
      <c r="H8797" t="s">
        <v>7902</v>
      </c>
    </row>
    <row r="8798" spans="1:8" x14ac:dyDescent="0.35">
      <c r="A8798" t="s">
        <v>7667</v>
      </c>
      <c r="B8798" t="s">
        <v>7815</v>
      </c>
      <c r="C8798">
        <v>5</v>
      </c>
      <c r="D8798">
        <v>-53.792000000000002</v>
      </c>
      <c r="E8798" t="s">
        <v>7821</v>
      </c>
      <c r="F8798" t="s">
        <v>7826</v>
      </c>
      <c r="G8798" s="4">
        <v>1</v>
      </c>
      <c r="H8798" t="s">
        <v>7903</v>
      </c>
    </row>
    <row r="8799" spans="1:8" x14ac:dyDescent="0.35">
      <c r="A8799" t="s">
        <v>7667</v>
      </c>
      <c r="B8799" t="s">
        <v>7815</v>
      </c>
      <c r="C8799">
        <v>5</v>
      </c>
      <c r="D8799">
        <v>-51.046999999999997</v>
      </c>
      <c r="E8799" t="s">
        <v>7816</v>
      </c>
      <c r="F8799" t="s">
        <v>7834</v>
      </c>
      <c r="G8799" s="4">
        <v>1</v>
      </c>
      <c r="H8799" t="s">
        <v>7904</v>
      </c>
    </row>
    <row r="8800" spans="1:8" x14ac:dyDescent="0.35">
      <c r="A8800" t="s">
        <v>7667</v>
      </c>
      <c r="B8800" t="s">
        <v>7815</v>
      </c>
      <c r="C8800">
        <v>5</v>
      </c>
      <c r="D8800">
        <v>-42.348999999999997</v>
      </c>
      <c r="E8800" t="s">
        <v>7821</v>
      </c>
      <c r="F8800" t="s">
        <v>7826</v>
      </c>
      <c r="G8800" s="4">
        <v>1</v>
      </c>
      <c r="H8800" t="s">
        <v>7905</v>
      </c>
    </row>
    <row r="8801" spans="1:8" x14ac:dyDescent="0.35">
      <c r="A8801" t="s">
        <v>7667</v>
      </c>
      <c r="B8801" t="s">
        <v>7815</v>
      </c>
      <c r="C8801">
        <v>5</v>
      </c>
      <c r="D8801">
        <v>-34.626999999999903</v>
      </c>
      <c r="E8801" t="s">
        <v>7816</v>
      </c>
      <c r="F8801" t="s">
        <v>7817</v>
      </c>
      <c r="G8801" s="4">
        <v>2</v>
      </c>
      <c r="H8801" t="s">
        <v>7906</v>
      </c>
    </row>
    <row r="8802" spans="1:8" x14ac:dyDescent="0.35">
      <c r="A8802" t="s">
        <v>7667</v>
      </c>
      <c r="B8802" t="s">
        <v>7815</v>
      </c>
      <c r="C8802">
        <v>5</v>
      </c>
      <c r="D8802">
        <v>-29.452999999999999</v>
      </c>
      <c r="E8802" t="s">
        <v>7816</v>
      </c>
      <c r="F8802" t="s">
        <v>7817</v>
      </c>
      <c r="G8802" s="4">
        <v>2</v>
      </c>
      <c r="H8802" t="s">
        <v>3743</v>
      </c>
    </row>
    <row r="8803" spans="1:8" x14ac:dyDescent="0.35">
      <c r="A8803" t="s">
        <v>7667</v>
      </c>
      <c r="B8803" t="s">
        <v>7815</v>
      </c>
      <c r="C8803">
        <v>5</v>
      </c>
      <c r="D8803">
        <v>-24.449000000000002</v>
      </c>
      <c r="E8803" t="s">
        <v>7821</v>
      </c>
      <c r="F8803" t="s">
        <v>7822</v>
      </c>
      <c r="G8803" s="4">
        <v>3</v>
      </c>
      <c r="H8803" t="s">
        <v>7907</v>
      </c>
    </row>
    <row r="8804" spans="1:8" x14ac:dyDescent="0.35">
      <c r="A8804" t="s">
        <v>7667</v>
      </c>
      <c r="B8804" t="s">
        <v>7815</v>
      </c>
      <c r="C8804">
        <v>5</v>
      </c>
      <c r="D8804">
        <v>-24.340999999999902</v>
      </c>
      <c r="E8804" t="s">
        <v>7816</v>
      </c>
      <c r="F8804" t="s">
        <v>7819</v>
      </c>
      <c r="G8804" s="4">
        <v>3</v>
      </c>
      <c r="H8804" t="s">
        <v>7212</v>
      </c>
    </row>
    <row r="8805" spans="1:8" x14ac:dyDescent="0.35">
      <c r="A8805" t="s">
        <v>7667</v>
      </c>
      <c r="B8805" t="s">
        <v>7815</v>
      </c>
      <c r="C8805">
        <v>5</v>
      </c>
      <c r="D8805">
        <v>-20.609000000000002</v>
      </c>
      <c r="E8805" t="s">
        <v>7816</v>
      </c>
      <c r="F8805" t="s">
        <v>7834</v>
      </c>
      <c r="G8805" s="4">
        <v>1</v>
      </c>
      <c r="H8805" t="s">
        <v>415</v>
      </c>
    </row>
    <row r="8806" spans="1:8" x14ac:dyDescent="0.35">
      <c r="A8806" t="s">
        <v>7667</v>
      </c>
      <c r="B8806" t="s">
        <v>7815</v>
      </c>
      <c r="C8806">
        <v>5</v>
      </c>
      <c r="D8806">
        <v>-19.047999999999998</v>
      </c>
      <c r="E8806" t="s">
        <v>7821</v>
      </c>
      <c r="F8806" t="s">
        <v>7826</v>
      </c>
      <c r="G8806" s="4">
        <v>1</v>
      </c>
      <c r="H8806" t="s">
        <v>7908</v>
      </c>
    </row>
    <row r="8807" spans="1:8" x14ac:dyDescent="0.35">
      <c r="A8807" t="s">
        <v>7667</v>
      </c>
      <c r="B8807" t="s">
        <v>7815</v>
      </c>
      <c r="C8807">
        <v>5</v>
      </c>
      <c r="D8807">
        <v>-18.338000000000001</v>
      </c>
      <c r="E8807" t="s">
        <v>7816</v>
      </c>
      <c r="F8807" t="s">
        <v>7831</v>
      </c>
      <c r="G8807" s="4">
        <v>4</v>
      </c>
      <c r="H8807" t="s">
        <v>7909</v>
      </c>
    </row>
    <row r="8808" spans="1:8" x14ac:dyDescent="0.35">
      <c r="A8808" t="s">
        <v>7667</v>
      </c>
      <c r="B8808" t="s">
        <v>7815</v>
      </c>
      <c r="C8808">
        <v>5</v>
      </c>
      <c r="D8808">
        <v>-16.2</v>
      </c>
      <c r="E8808" t="s">
        <v>7821</v>
      </c>
      <c r="F8808" t="s">
        <v>7828</v>
      </c>
      <c r="G8808" s="4">
        <v>4</v>
      </c>
      <c r="H8808" t="s">
        <v>7910</v>
      </c>
    </row>
    <row r="8809" spans="1:8" x14ac:dyDescent="0.35">
      <c r="A8809" t="s">
        <v>7667</v>
      </c>
      <c r="B8809" t="s">
        <v>7815</v>
      </c>
      <c r="C8809">
        <v>5</v>
      </c>
      <c r="D8809">
        <v>-15.484</v>
      </c>
      <c r="E8809" t="s">
        <v>7816</v>
      </c>
      <c r="F8809" t="s">
        <v>7831</v>
      </c>
      <c r="G8809" s="4">
        <v>4</v>
      </c>
      <c r="H8809" t="s">
        <v>140</v>
      </c>
    </row>
    <row r="8810" spans="1:8" x14ac:dyDescent="0.35">
      <c r="A8810" t="s">
        <v>7667</v>
      </c>
      <c r="B8810" t="s">
        <v>7815</v>
      </c>
      <c r="C8810">
        <v>5</v>
      </c>
      <c r="D8810">
        <v>-14.940999999999899</v>
      </c>
      <c r="E8810" t="s">
        <v>7821</v>
      </c>
      <c r="F8810" t="s">
        <v>7822</v>
      </c>
      <c r="G8810" s="4">
        <v>3</v>
      </c>
      <c r="H8810" t="s">
        <v>7911</v>
      </c>
    </row>
    <row r="8811" spans="1:8" x14ac:dyDescent="0.35">
      <c r="A8811" t="s">
        <v>7667</v>
      </c>
      <c r="B8811" t="s">
        <v>7815</v>
      </c>
      <c r="C8811">
        <v>5</v>
      </c>
      <c r="D8811">
        <v>3.218</v>
      </c>
      <c r="E8811" t="s">
        <v>7821</v>
      </c>
      <c r="F8811" t="s">
        <v>7822</v>
      </c>
      <c r="G8811" s="4">
        <v>3</v>
      </c>
      <c r="H8811" t="s">
        <v>7911</v>
      </c>
    </row>
    <row r="8812" spans="1:8" x14ac:dyDescent="0.35">
      <c r="A8812" t="s">
        <v>7667</v>
      </c>
      <c r="B8812" t="s">
        <v>7815</v>
      </c>
      <c r="C8812">
        <v>5</v>
      </c>
      <c r="D8812">
        <v>44.458999999999897</v>
      </c>
      <c r="E8812" t="s">
        <v>7816</v>
      </c>
      <c r="F8812" t="s">
        <v>7817</v>
      </c>
      <c r="G8812" s="4">
        <v>2</v>
      </c>
      <c r="H8812" t="s">
        <v>7912</v>
      </c>
    </row>
    <row r="8813" spans="1:8" x14ac:dyDescent="0.35">
      <c r="A8813" t="s">
        <v>7667</v>
      </c>
      <c r="B8813" t="s">
        <v>7815</v>
      </c>
      <c r="C8813">
        <v>5</v>
      </c>
      <c r="D8813">
        <v>52.481000000000002</v>
      </c>
      <c r="E8813" t="s">
        <v>7816</v>
      </c>
      <c r="F8813" t="s">
        <v>7834</v>
      </c>
      <c r="G8813" s="4">
        <v>1</v>
      </c>
      <c r="H8813" t="s">
        <v>7913</v>
      </c>
    </row>
    <row r="8814" spans="1:8" x14ac:dyDescent="0.35">
      <c r="A8814" t="s">
        <v>7667</v>
      </c>
      <c r="B8814" t="s">
        <v>7815</v>
      </c>
      <c r="C8814">
        <v>5</v>
      </c>
      <c r="D8814">
        <v>70.114999999999995</v>
      </c>
      <c r="E8814" t="s">
        <v>7816</v>
      </c>
      <c r="F8814" t="s">
        <v>7817</v>
      </c>
      <c r="G8814" s="4">
        <v>2</v>
      </c>
      <c r="H8814" t="s">
        <v>7914</v>
      </c>
    </row>
    <row r="8815" spans="1:8" x14ac:dyDescent="0.35">
      <c r="A8815" t="s">
        <v>7667</v>
      </c>
      <c r="B8815" t="s">
        <v>7815</v>
      </c>
      <c r="C8815">
        <v>5</v>
      </c>
      <c r="D8815">
        <v>91.228999999999999</v>
      </c>
      <c r="E8815" t="s">
        <v>7816</v>
      </c>
      <c r="F8815" t="s">
        <v>7834</v>
      </c>
      <c r="G8815" s="4">
        <v>1</v>
      </c>
      <c r="H8815" t="s">
        <v>7915</v>
      </c>
    </row>
    <row r="8816" spans="1:8" x14ac:dyDescent="0.35">
      <c r="A8816" t="s">
        <v>7667</v>
      </c>
      <c r="B8816" t="s">
        <v>7815</v>
      </c>
      <c r="C8816">
        <v>5</v>
      </c>
      <c r="D8816">
        <v>119.155</v>
      </c>
      <c r="E8816" t="s">
        <v>7816</v>
      </c>
      <c r="F8816" t="s">
        <v>7817</v>
      </c>
      <c r="G8816" s="4">
        <v>2</v>
      </c>
      <c r="H8816" t="s">
        <v>7916</v>
      </c>
    </row>
    <row r="8817" spans="1:8" x14ac:dyDescent="0.35">
      <c r="A8817" t="s">
        <v>7667</v>
      </c>
      <c r="B8817" t="s">
        <v>7815</v>
      </c>
      <c r="C8817">
        <v>5</v>
      </c>
      <c r="D8817">
        <v>238.59200000000001</v>
      </c>
      <c r="E8817" t="s">
        <v>7821</v>
      </c>
      <c r="F8817" t="s">
        <v>7826</v>
      </c>
      <c r="G8817" s="4">
        <v>1</v>
      </c>
      <c r="H8817" t="s">
        <v>7917</v>
      </c>
    </row>
    <row r="8818" spans="1:8" x14ac:dyDescent="0.35">
      <c r="A8818" t="s">
        <v>7667</v>
      </c>
      <c r="B8818" t="s">
        <v>7815</v>
      </c>
      <c r="C8818">
        <v>4</v>
      </c>
      <c r="D8818">
        <v>-395.05699999999899</v>
      </c>
      <c r="E8818" t="s">
        <v>7821</v>
      </c>
      <c r="F8818" t="s">
        <v>7828</v>
      </c>
      <c r="G8818" s="4">
        <v>4</v>
      </c>
      <c r="H8818" t="s">
        <v>2029</v>
      </c>
    </row>
    <row r="8819" spans="1:8" x14ac:dyDescent="0.35">
      <c r="A8819" t="s">
        <v>7667</v>
      </c>
      <c r="B8819" t="s">
        <v>7815</v>
      </c>
      <c r="C8819">
        <v>4</v>
      </c>
      <c r="D8819">
        <v>-395.02699999999999</v>
      </c>
      <c r="E8819" t="s">
        <v>7816</v>
      </c>
      <c r="F8819" t="s">
        <v>7819</v>
      </c>
      <c r="G8819" s="4">
        <v>3</v>
      </c>
      <c r="H8819" t="s">
        <v>7918</v>
      </c>
    </row>
    <row r="8820" spans="1:8" x14ac:dyDescent="0.35">
      <c r="A8820" t="s">
        <v>7667</v>
      </c>
      <c r="B8820" t="s">
        <v>7815</v>
      </c>
      <c r="C8820">
        <v>4</v>
      </c>
      <c r="D8820">
        <v>-389.47</v>
      </c>
      <c r="E8820" t="s">
        <v>7821</v>
      </c>
      <c r="F8820" t="s">
        <v>7826</v>
      </c>
      <c r="G8820" s="4">
        <v>1</v>
      </c>
      <c r="H8820" t="s">
        <v>7919</v>
      </c>
    </row>
    <row r="8821" spans="1:8" x14ac:dyDescent="0.35">
      <c r="A8821" t="s">
        <v>7667</v>
      </c>
      <c r="B8821" t="s">
        <v>7815</v>
      </c>
      <c r="C8821">
        <v>4</v>
      </c>
      <c r="D8821">
        <v>-386.72800000000001</v>
      </c>
      <c r="E8821" t="s">
        <v>7816</v>
      </c>
      <c r="F8821" t="s">
        <v>7817</v>
      </c>
      <c r="G8821" s="4">
        <v>2</v>
      </c>
      <c r="H8821" t="s">
        <v>1511</v>
      </c>
    </row>
    <row r="8822" spans="1:8" x14ac:dyDescent="0.35">
      <c r="A8822" t="s">
        <v>7667</v>
      </c>
      <c r="B8822" t="s">
        <v>7815</v>
      </c>
      <c r="C8822">
        <v>4</v>
      </c>
      <c r="D8822">
        <v>-386.024</v>
      </c>
      <c r="E8822" t="s">
        <v>7821</v>
      </c>
      <c r="F8822" t="s">
        <v>7822</v>
      </c>
      <c r="G8822" s="4">
        <v>3</v>
      </c>
      <c r="H8822" t="s">
        <v>7920</v>
      </c>
    </row>
    <row r="8823" spans="1:8" x14ac:dyDescent="0.35">
      <c r="A8823" t="s">
        <v>7667</v>
      </c>
      <c r="B8823" t="s">
        <v>7815</v>
      </c>
      <c r="C8823">
        <v>4</v>
      </c>
      <c r="D8823">
        <v>-381.28500000000003</v>
      </c>
      <c r="E8823" t="s">
        <v>7816</v>
      </c>
      <c r="F8823" t="s">
        <v>7819</v>
      </c>
      <c r="G8823" s="4">
        <v>3</v>
      </c>
      <c r="H8823" t="s">
        <v>7921</v>
      </c>
    </row>
    <row r="8824" spans="1:8" x14ac:dyDescent="0.35">
      <c r="A8824" t="s">
        <v>7667</v>
      </c>
      <c r="B8824" t="s">
        <v>7815</v>
      </c>
      <c r="C8824">
        <v>4</v>
      </c>
      <c r="D8824">
        <v>-380.142</v>
      </c>
      <c r="E8824" t="s">
        <v>7821</v>
      </c>
      <c r="F8824" t="s">
        <v>7823</v>
      </c>
      <c r="G8824" s="4">
        <v>2</v>
      </c>
      <c r="H8824" t="s">
        <v>7922</v>
      </c>
    </row>
    <row r="8825" spans="1:8" x14ac:dyDescent="0.35">
      <c r="A8825" t="s">
        <v>7667</v>
      </c>
      <c r="B8825" t="s">
        <v>7815</v>
      </c>
      <c r="C8825">
        <v>4</v>
      </c>
      <c r="D8825">
        <v>-379.28</v>
      </c>
      <c r="E8825" t="s">
        <v>7816</v>
      </c>
      <c r="F8825" t="s">
        <v>7834</v>
      </c>
      <c r="G8825" s="4">
        <v>1</v>
      </c>
      <c r="H8825" t="s">
        <v>7923</v>
      </c>
    </row>
    <row r="8826" spans="1:8" x14ac:dyDescent="0.35">
      <c r="A8826" t="s">
        <v>7667</v>
      </c>
      <c r="B8826" t="s">
        <v>7815</v>
      </c>
      <c r="C8826">
        <v>4</v>
      </c>
      <c r="D8826">
        <v>-377.71899999999999</v>
      </c>
      <c r="E8826" t="s">
        <v>7816</v>
      </c>
      <c r="F8826" t="s">
        <v>7831</v>
      </c>
      <c r="G8826" s="4">
        <v>4</v>
      </c>
      <c r="H8826" t="s">
        <v>7924</v>
      </c>
    </row>
    <row r="8827" spans="1:8" x14ac:dyDescent="0.35">
      <c r="A8827" t="s">
        <v>7667</v>
      </c>
      <c r="B8827" t="s">
        <v>7815</v>
      </c>
      <c r="C8827">
        <v>4</v>
      </c>
      <c r="D8827">
        <v>-375.760999999999</v>
      </c>
      <c r="E8827" t="s">
        <v>7821</v>
      </c>
      <c r="F8827" t="s">
        <v>7826</v>
      </c>
      <c r="G8827" s="4">
        <v>1</v>
      </c>
      <c r="H8827" t="s">
        <v>7925</v>
      </c>
    </row>
    <row r="8828" spans="1:8" x14ac:dyDescent="0.35">
      <c r="A8828" t="s">
        <v>7667</v>
      </c>
      <c r="B8828" t="s">
        <v>7815</v>
      </c>
      <c r="C8828">
        <v>4</v>
      </c>
      <c r="D8828">
        <v>-368.38499999999999</v>
      </c>
      <c r="E8828" t="s">
        <v>7821</v>
      </c>
      <c r="F8828" t="s">
        <v>7823</v>
      </c>
      <c r="G8828" s="4">
        <v>2</v>
      </c>
      <c r="H8828" t="s">
        <v>7926</v>
      </c>
    </row>
    <row r="8829" spans="1:8" x14ac:dyDescent="0.35">
      <c r="A8829" t="s">
        <v>7667</v>
      </c>
      <c r="B8829" t="s">
        <v>7815</v>
      </c>
      <c r="C8829">
        <v>4</v>
      </c>
      <c r="D8829">
        <v>-367.584</v>
      </c>
      <c r="E8829" t="s">
        <v>7816</v>
      </c>
      <c r="F8829" t="s">
        <v>7834</v>
      </c>
      <c r="G8829" s="4">
        <v>1</v>
      </c>
      <c r="H8829" t="s">
        <v>999</v>
      </c>
    </row>
    <row r="8830" spans="1:8" x14ac:dyDescent="0.35">
      <c r="A8830" t="s">
        <v>7667</v>
      </c>
      <c r="B8830" t="s">
        <v>7815</v>
      </c>
      <c r="C8830">
        <v>4</v>
      </c>
      <c r="D8830">
        <v>-361.65499999999997</v>
      </c>
      <c r="E8830" t="s">
        <v>7821</v>
      </c>
      <c r="F8830" t="s">
        <v>7828</v>
      </c>
      <c r="G8830" s="4">
        <v>4</v>
      </c>
      <c r="H8830" t="s">
        <v>7927</v>
      </c>
    </row>
    <row r="8831" spans="1:8" x14ac:dyDescent="0.35">
      <c r="A8831" t="s">
        <v>7667</v>
      </c>
      <c r="B8831" t="s">
        <v>7815</v>
      </c>
      <c r="C8831">
        <v>4</v>
      </c>
      <c r="D8831">
        <v>-352.339</v>
      </c>
      <c r="E8831" t="s">
        <v>7816</v>
      </c>
      <c r="F8831" t="s">
        <v>7831</v>
      </c>
      <c r="G8831" s="4">
        <v>4</v>
      </c>
      <c r="H8831" t="s">
        <v>7928</v>
      </c>
    </row>
    <row r="8832" spans="1:8" x14ac:dyDescent="0.35">
      <c r="A8832" t="s">
        <v>7667</v>
      </c>
      <c r="B8832" t="s">
        <v>7815</v>
      </c>
      <c r="C8832">
        <v>4</v>
      </c>
      <c r="D8832">
        <v>-351.74900000000002</v>
      </c>
      <c r="E8832" t="s">
        <v>7816</v>
      </c>
      <c r="F8832" t="s">
        <v>7819</v>
      </c>
      <c r="G8832" s="4">
        <v>3</v>
      </c>
      <c r="H8832" t="s">
        <v>7929</v>
      </c>
    </row>
    <row r="8833" spans="1:8" x14ac:dyDescent="0.35">
      <c r="A8833" t="s">
        <v>7667</v>
      </c>
      <c r="B8833" t="s">
        <v>7815</v>
      </c>
      <c r="C8833">
        <v>4</v>
      </c>
      <c r="D8833">
        <v>-349.96899999999999</v>
      </c>
      <c r="E8833" t="s">
        <v>7816</v>
      </c>
      <c r="F8833" t="s">
        <v>7817</v>
      </c>
      <c r="G8833" s="4">
        <v>2</v>
      </c>
      <c r="H8833" t="s">
        <v>7930</v>
      </c>
    </row>
    <row r="8834" spans="1:8" x14ac:dyDescent="0.35">
      <c r="A8834" t="s">
        <v>7667</v>
      </c>
      <c r="B8834" t="s">
        <v>7815</v>
      </c>
      <c r="C8834">
        <v>4</v>
      </c>
      <c r="D8834">
        <v>-344.89499999999998</v>
      </c>
      <c r="E8834" t="s">
        <v>7816</v>
      </c>
      <c r="F8834" t="s">
        <v>7819</v>
      </c>
      <c r="G8834" s="4">
        <v>3</v>
      </c>
      <c r="H8834" t="s">
        <v>55</v>
      </c>
    </row>
    <row r="8835" spans="1:8" x14ac:dyDescent="0.35">
      <c r="A8835" t="s">
        <v>7667</v>
      </c>
      <c r="B8835" t="s">
        <v>7815</v>
      </c>
      <c r="C8835">
        <v>4</v>
      </c>
      <c r="D8835">
        <v>-333.93699999999899</v>
      </c>
      <c r="E8835" t="s">
        <v>7821</v>
      </c>
      <c r="F8835" t="s">
        <v>7823</v>
      </c>
      <c r="G8835" s="4">
        <v>2</v>
      </c>
      <c r="H8835" t="s">
        <v>7931</v>
      </c>
    </row>
    <row r="8836" spans="1:8" x14ac:dyDescent="0.35">
      <c r="A8836" t="s">
        <v>7667</v>
      </c>
      <c r="B8836" t="s">
        <v>7815</v>
      </c>
      <c r="C8836">
        <v>4</v>
      </c>
      <c r="D8836">
        <v>-330.83300000000003</v>
      </c>
      <c r="E8836" t="s">
        <v>7816</v>
      </c>
      <c r="F8836" t="s">
        <v>7817</v>
      </c>
      <c r="G8836" s="4">
        <v>2</v>
      </c>
      <c r="H8836" t="s">
        <v>7932</v>
      </c>
    </row>
    <row r="8837" spans="1:8" x14ac:dyDescent="0.35">
      <c r="A8837" t="s">
        <v>7667</v>
      </c>
      <c r="B8837" t="s">
        <v>7815</v>
      </c>
      <c r="C8837">
        <v>4</v>
      </c>
      <c r="D8837">
        <v>-325.81700000000001</v>
      </c>
      <c r="E8837" t="s">
        <v>7821</v>
      </c>
      <c r="F8837" t="s">
        <v>7822</v>
      </c>
      <c r="G8837" s="4">
        <v>3</v>
      </c>
      <c r="H8837" t="s">
        <v>7933</v>
      </c>
    </row>
    <row r="8838" spans="1:8" x14ac:dyDescent="0.35">
      <c r="A8838" t="s">
        <v>7667</v>
      </c>
      <c r="B8838" t="s">
        <v>7815</v>
      </c>
      <c r="C8838">
        <v>4</v>
      </c>
      <c r="D8838">
        <v>-316.11099999999999</v>
      </c>
      <c r="E8838" t="s">
        <v>7816</v>
      </c>
      <c r="F8838" t="s">
        <v>7819</v>
      </c>
      <c r="G8838" s="4">
        <v>3</v>
      </c>
      <c r="H8838" t="s">
        <v>7934</v>
      </c>
    </row>
    <row r="8839" spans="1:8" x14ac:dyDescent="0.35">
      <c r="A8839" t="s">
        <v>7667</v>
      </c>
      <c r="B8839" t="s">
        <v>7815</v>
      </c>
      <c r="C8839">
        <v>4</v>
      </c>
      <c r="D8839">
        <v>-306.10000000000002</v>
      </c>
      <c r="E8839" t="s">
        <v>7816</v>
      </c>
      <c r="F8839" t="s">
        <v>7819</v>
      </c>
      <c r="G8839" s="4">
        <v>3</v>
      </c>
      <c r="H8839" t="s">
        <v>7935</v>
      </c>
    </row>
    <row r="8840" spans="1:8" x14ac:dyDescent="0.35">
      <c r="A8840" t="s">
        <v>7667</v>
      </c>
      <c r="B8840" t="s">
        <v>7815</v>
      </c>
      <c r="C8840">
        <v>4</v>
      </c>
      <c r="D8840">
        <v>-300.423</v>
      </c>
      <c r="E8840" t="s">
        <v>7816</v>
      </c>
      <c r="F8840" t="s">
        <v>7834</v>
      </c>
      <c r="G8840" s="4">
        <v>1</v>
      </c>
      <c r="H8840" t="s">
        <v>7936</v>
      </c>
    </row>
    <row r="8841" spans="1:8" x14ac:dyDescent="0.35">
      <c r="A8841" t="s">
        <v>7667</v>
      </c>
      <c r="B8841" t="s">
        <v>7815</v>
      </c>
      <c r="C8841">
        <v>4</v>
      </c>
      <c r="D8841">
        <v>-297.25400000000002</v>
      </c>
      <c r="E8841" t="s">
        <v>7816</v>
      </c>
      <c r="F8841" t="s">
        <v>7831</v>
      </c>
      <c r="G8841" s="4">
        <v>4</v>
      </c>
      <c r="H8841" t="s">
        <v>7937</v>
      </c>
    </row>
    <row r="8842" spans="1:8" x14ac:dyDescent="0.35">
      <c r="A8842" t="s">
        <v>7667</v>
      </c>
      <c r="B8842" t="s">
        <v>7815</v>
      </c>
      <c r="C8842">
        <v>4</v>
      </c>
      <c r="D8842">
        <v>-295.71499999999997</v>
      </c>
      <c r="E8842" t="s">
        <v>7816</v>
      </c>
      <c r="F8842" t="s">
        <v>7817</v>
      </c>
      <c r="G8842" s="4">
        <v>2</v>
      </c>
      <c r="H8842" t="s">
        <v>7938</v>
      </c>
    </row>
    <row r="8843" spans="1:8" x14ac:dyDescent="0.35">
      <c r="A8843" t="s">
        <v>7667</v>
      </c>
      <c r="B8843" t="s">
        <v>7815</v>
      </c>
      <c r="C8843">
        <v>4</v>
      </c>
      <c r="D8843">
        <v>-295.71100000000001</v>
      </c>
      <c r="E8843" t="s">
        <v>7821</v>
      </c>
      <c r="F8843" t="s">
        <v>7826</v>
      </c>
      <c r="G8843" s="4">
        <v>1</v>
      </c>
      <c r="H8843" t="s">
        <v>7939</v>
      </c>
    </row>
    <row r="8844" spans="1:8" x14ac:dyDescent="0.35">
      <c r="A8844" t="s">
        <v>7667</v>
      </c>
      <c r="B8844" t="s">
        <v>7815</v>
      </c>
      <c r="C8844">
        <v>4</v>
      </c>
      <c r="D8844">
        <v>-293.77099999999899</v>
      </c>
      <c r="E8844" t="s">
        <v>7816</v>
      </c>
      <c r="F8844" t="s">
        <v>7819</v>
      </c>
      <c r="G8844" s="4">
        <v>3</v>
      </c>
      <c r="H8844" t="s">
        <v>7940</v>
      </c>
    </row>
    <row r="8845" spans="1:8" x14ac:dyDescent="0.35">
      <c r="A8845" t="s">
        <v>7667</v>
      </c>
      <c r="B8845" t="s">
        <v>7815</v>
      </c>
      <c r="C8845">
        <v>4</v>
      </c>
      <c r="D8845">
        <v>-289.18299999999999</v>
      </c>
      <c r="E8845" t="s">
        <v>7821</v>
      </c>
      <c r="F8845" t="s">
        <v>7822</v>
      </c>
      <c r="G8845" s="4">
        <v>3</v>
      </c>
      <c r="H8845" t="s">
        <v>7941</v>
      </c>
    </row>
    <row r="8846" spans="1:8" x14ac:dyDescent="0.35">
      <c r="A8846" t="s">
        <v>7667</v>
      </c>
      <c r="B8846" t="s">
        <v>7815</v>
      </c>
      <c r="C8846">
        <v>4</v>
      </c>
      <c r="D8846">
        <v>-278.50900000000001</v>
      </c>
      <c r="E8846" t="s">
        <v>7816</v>
      </c>
      <c r="F8846" t="s">
        <v>7817</v>
      </c>
      <c r="G8846" s="4">
        <v>2</v>
      </c>
      <c r="H8846" t="s">
        <v>7942</v>
      </c>
    </row>
    <row r="8847" spans="1:8" x14ac:dyDescent="0.35">
      <c r="A8847" t="s">
        <v>7667</v>
      </c>
      <c r="B8847" t="s">
        <v>7815</v>
      </c>
      <c r="C8847">
        <v>4</v>
      </c>
      <c r="D8847">
        <v>-264.27099999999899</v>
      </c>
      <c r="E8847" t="s">
        <v>7821</v>
      </c>
      <c r="F8847" t="s">
        <v>7822</v>
      </c>
      <c r="G8847" s="4">
        <v>3</v>
      </c>
      <c r="H8847" t="s">
        <v>7943</v>
      </c>
    </row>
    <row r="8848" spans="1:8" x14ac:dyDescent="0.35">
      <c r="A8848" t="s">
        <v>7667</v>
      </c>
      <c r="B8848" t="s">
        <v>7815</v>
      </c>
      <c r="C8848">
        <v>4</v>
      </c>
      <c r="D8848">
        <v>-259.42899999999997</v>
      </c>
      <c r="E8848" t="s">
        <v>7816</v>
      </c>
      <c r="F8848" t="s">
        <v>7819</v>
      </c>
      <c r="G8848" s="4">
        <v>3</v>
      </c>
      <c r="H8848" t="s">
        <v>7944</v>
      </c>
    </row>
    <row r="8849" spans="1:8" x14ac:dyDescent="0.35">
      <c r="A8849" t="s">
        <v>7667</v>
      </c>
      <c r="B8849" t="s">
        <v>7815</v>
      </c>
      <c r="C8849">
        <v>4</v>
      </c>
      <c r="D8849">
        <v>-250.31899999999999</v>
      </c>
      <c r="E8849" t="s">
        <v>7816</v>
      </c>
      <c r="F8849" t="s">
        <v>7819</v>
      </c>
      <c r="G8849" s="4">
        <v>3</v>
      </c>
      <c r="H8849" t="s">
        <v>7945</v>
      </c>
    </row>
    <row r="8850" spans="1:8" x14ac:dyDescent="0.35">
      <c r="A8850" t="s">
        <v>7667</v>
      </c>
      <c r="B8850" t="s">
        <v>7815</v>
      </c>
      <c r="C8850">
        <v>4</v>
      </c>
      <c r="D8850">
        <v>-242.75899999999999</v>
      </c>
      <c r="E8850" t="s">
        <v>7821</v>
      </c>
      <c r="F8850" t="s">
        <v>7826</v>
      </c>
      <c r="G8850" s="4">
        <v>1</v>
      </c>
      <c r="H8850" t="s">
        <v>7946</v>
      </c>
    </row>
    <row r="8851" spans="1:8" x14ac:dyDescent="0.35">
      <c r="A8851" t="s">
        <v>7667</v>
      </c>
      <c r="B8851" t="s">
        <v>7815</v>
      </c>
      <c r="C8851">
        <v>4</v>
      </c>
      <c r="D8851">
        <v>-234.16299999999899</v>
      </c>
      <c r="E8851" t="s">
        <v>7821</v>
      </c>
      <c r="F8851" t="s">
        <v>7823</v>
      </c>
      <c r="G8851" s="4">
        <v>2</v>
      </c>
      <c r="H8851" t="s">
        <v>177</v>
      </c>
    </row>
    <row r="8852" spans="1:8" x14ac:dyDescent="0.35">
      <c r="A8852" t="s">
        <v>7667</v>
      </c>
      <c r="B8852" t="s">
        <v>7815</v>
      </c>
      <c r="C8852">
        <v>4</v>
      </c>
      <c r="D8852">
        <v>-232.63</v>
      </c>
      <c r="E8852" t="s">
        <v>7816</v>
      </c>
      <c r="F8852" t="s">
        <v>7831</v>
      </c>
      <c r="G8852" s="4">
        <v>4</v>
      </c>
      <c r="H8852" t="s">
        <v>7947</v>
      </c>
    </row>
    <row r="8853" spans="1:8" x14ac:dyDescent="0.35">
      <c r="A8853" t="s">
        <v>7667</v>
      </c>
      <c r="B8853" t="s">
        <v>7815</v>
      </c>
      <c r="C8853">
        <v>4</v>
      </c>
      <c r="D8853">
        <v>-230.77199999999999</v>
      </c>
      <c r="E8853" t="s">
        <v>7821</v>
      </c>
      <c r="F8853" t="s">
        <v>7823</v>
      </c>
      <c r="G8853" s="4">
        <v>2</v>
      </c>
      <c r="H8853" t="s">
        <v>7948</v>
      </c>
    </row>
    <row r="8854" spans="1:8" x14ac:dyDescent="0.35">
      <c r="A8854" t="s">
        <v>7667</v>
      </c>
      <c r="B8854" t="s">
        <v>7815</v>
      </c>
      <c r="C8854">
        <v>4</v>
      </c>
      <c r="D8854">
        <v>-222.50299999999999</v>
      </c>
      <c r="E8854" t="s">
        <v>7816</v>
      </c>
      <c r="F8854" t="s">
        <v>7817</v>
      </c>
      <c r="G8854" s="4">
        <v>2</v>
      </c>
      <c r="H8854" t="s">
        <v>7949</v>
      </c>
    </row>
    <row r="8855" spans="1:8" x14ac:dyDescent="0.35">
      <c r="A8855" t="s">
        <v>7667</v>
      </c>
      <c r="B8855" t="s">
        <v>7815</v>
      </c>
      <c r="C8855">
        <v>4</v>
      </c>
      <c r="D8855">
        <v>-206.83</v>
      </c>
      <c r="E8855" t="s">
        <v>7816</v>
      </c>
      <c r="F8855" t="s">
        <v>7831</v>
      </c>
      <c r="G8855" s="4">
        <v>4</v>
      </c>
      <c r="H8855" t="s">
        <v>7950</v>
      </c>
    </row>
    <row r="8856" spans="1:8" x14ac:dyDescent="0.35">
      <c r="A8856" t="s">
        <v>7667</v>
      </c>
      <c r="B8856" t="s">
        <v>7815</v>
      </c>
      <c r="C8856">
        <v>4</v>
      </c>
      <c r="D8856">
        <v>-206.44</v>
      </c>
      <c r="E8856" t="s">
        <v>7816</v>
      </c>
      <c r="F8856" t="s">
        <v>7819</v>
      </c>
      <c r="G8856" s="4">
        <v>3</v>
      </c>
      <c r="H8856" t="s">
        <v>7951</v>
      </c>
    </row>
    <row r="8857" spans="1:8" x14ac:dyDescent="0.35">
      <c r="A8857" t="s">
        <v>7667</v>
      </c>
      <c r="B8857" t="s">
        <v>7815</v>
      </c>
      <c r="C8857">
        <v>4</v>
      </c>
      <c r="D8857">
        <v>-204.6</v>
      </c>
      <c r="E8857" t="s">
        <v>7821</v>
      </c>
      <c r="F8857" t="s">
        <v>7828</v>
      </c>
      <c r="G8857" s="4">
        <v>4</v>
      </c>
      <c r="H8857" t="s">
        <v>7952</v>
      </c>
    </row>
    <row r="8858" spans="1:8" x14ac:dyDescent="0.35">
      <c r="A8858" t="s">
        <v>7667</v>
      </c>
      <c r="B8858" t="s">
        <v>7815</v>
      </c>
      <c r="C8858">
        <v>4</v>
      </c>
      <c r="D8858">
        <v>-202.71899999999999</v>
      </c>
      <c r="E8858" t="s">
        <v>7816</v>
      </c>
      <c r="F8858" t="s">
        <v>7819</v>
      </c>
      <c r="G8858" s="4">
        <v>3</v>
      </c>
      <c r="H8858" t="s">
        <v>7953</v>
      </c>
    </row>
    <row r="8859" spans="1:8" x14ac:dyDescent="0.35">
      <c r="A8859" t="s">
        <v>7667</v>
      </c>
      <c r="B8859" t="s">
        <v>7815</v>
      </c>
      <c r="C8859">
        <v>4</v>
      </c>
      <c r="D8859">
        <v>-199.85</v>
      </c>
      <c r="E8859" t="s">
        <v>7816</v>
      </c>
      <c r="F8859" t="s">
        <v>7817</v>
      </c>
      <c r="G8859" s="4">
        <v>2</v>
      </c>
      <c r="H8859" t="s">
        <v>7954</v>
      </c>
    </row>
    <row r="8860" spans="1:8" x14ac:dyDescent="0.35">
      <c r="A8860" t="s">
        <v>7667</v>
      </c>
      <c r="B8860" t="s">
        <v>7815</v>
      </c>
      <c r="C8860">
        <v>4</v>
      </c>
      <c r="D8860">
        <v>-195.458</v>
      </c>
      <c r="E8860" t="s">
        <v>7821</v>
      </c>
      <c r="F8860" t="s">
        <v>7826</v>
      </c>
      <c r="G8860" s="4">
        <v>1</v>
      </c>
      <c r="H8860" t="s">
        <v>501</v>
      </c>
    </row>
    <row r="8861" spans="1:8" x14ac:dyDescent="0.35">
      <c r="A8861" t="s">
        <v>7667</v>
      </c>
      <c r="B8861" t="s">
        <v>7815</v>
      </c>
      <c r="C8861">
        <v>4</v>
      </c>
      <c r="D8861">
        <v>-194.309</v>
      </c>
      <c r="E8861" t="s">
        <v>7821</v>
      </c>
      <c r="F8861" t="s">
        <v>7822</v>
      </c>
      <c r="G8861" s="4">
        <v>3</v>
      </c>
      <c r="H8861" t="s">
        <v>7955</v>
      </c>
    </row>
    <row r="8862" spans="1:8" x14ac:dyDescent="0.35">
      <c r="A8862" t="s">
        <v>7667</v>
      </c>
      <c r="B8862" t="s">
        <v>7815</v>
      </c>
      <c r="C8862">
        <v>4</v>
      </c>
      <c r="D8862">
        <v>-187.01300000000001</v>
      </c>
      <c r="E8862" t="s">
        <v>7816</v>
      </c>
      <c r="F8862" t="s">
        <v>7817</v>
      </c>
      <c r="G8862" s="4">
        <v>2</v>
      </c>
      <c r="H8862" t="s">
        <v>7956</v>
      </c>
    </row>
    <row r="8863" spans="1:8" x14ac:dyDescent="0.35">
      <c r="A8863" t="s">
        <v>7667</v>
      </c>
      <c r="B8863" t="s">
        <v>7815</v>
      </c>
      <c r="C8863">
        <v>4</v>
      </c>
      <c r="D8863">
        <v>-186.761</v>
      </c>
      <c r="E8863" t="s">
        <v>7816</v>
      </c>
      <c r="F8863" t="s">
        <v>7819</v>
      </c>
      <c r="G8863" s="4">
        <v>3</v>
      </c>
      <c r="H8863" t="s">
        <v>7957</v>
      </c>
    </row>
    <row r="8864" spans="1:8" x14ac:dyDescent="0.35">
      <c r="A8864" t="s">
        <v>7667</v>
      </c>
      <c r="B8864" t="s">
        <v>7815</v>
      </c>
      <c r="C8864">
        <v>4</v>
      </c>
      <c r="D8864">
        <v>-182.196</v>
      </c>
      <c r="E8864" t="s">
        <v>7816</v>
      </c>
      <c r="F8864" t="s">
        <v>7819</v>
      </c>
      <c r="G8864" s="4">
        <v>3</v>
      </c>
      <c r="H8864" t="s">
        <v>1887</v>
      </c>
    </row>
    <row r="8865" spans="1:8" x14ac:dyDescent="0.35">
      <c r="A8865" t="s">
        <v>7667</v>
      </c>
      <c r="B8865" t="s">
        <v>7815</v>
      </c>
      <c r="C8865">
        <v>4</v>
      </c>
      <c r="D8865">
        <v>-181.505</v>
      </c>
      <c r="E8865" t="s">
        <v>7816</v>
      </c>
      <c r="F8865" t="s">
        <v>7817</v>
      </c>
      <c r="G8865" s="4">
        <v>2</v>
      </c>
      <c r="H8865" t="s">
        <v>1755</v>
      </c>
    </row>
    <row r="8866" spans="1:8" x14ac:dyDescent="0.35">
      <c r="A8866" t="s">
        <v>7667</v>
      </c>
      <c r="B8866" t="s">
        <v>7815</v>
      </c>
      <c r="C8866">
        <v>4</v>
      </c>
      <c r="D8866">
        <v>-176.589</v>
      </c>
      <c r="E8866" t="s">
        <v>7821</v>
      </c>
      <c r="F8866" t="s">
        <v>7826</v>
      </c>
      <c r="G8866" s="4">
        <v>1</v>
      </c>
      <c r="H8866" t="s">
        <v>7958</v>
      </c>
    </row>
    <row r="8867" spans="1:8" x14ac:dyDescent="0.35">
      <c r="A8867" t="s">
        <v>7667</v>
      </c>
      <c r="B8867" t="s">
        <v>7815</v>
      </c>
      <c r="C8867">
        <v>4</v>
      </c>
      <c r="D8867">
        <v>-170.37299999999999</v>
      </c>
      <c r="E8867" t="s">
        <v>7816</v>
      </c>
      <c r="F8867" t="s">
        <v>7819</v>
      </c>
      <c r="G8867" s="4">
        <v>3</v>
      </c>
      <c r="H8867" t="s">
        <v>7959</v>
      </c>
    </row>
    <row r="8868" spans="1:8" x14ac:dyDescent="0.35">
      <c r="A8868" t="s">
        <v>7667</v>
      </c>
      <c r="B8868" t="s">
        <v>7815</v>
      </c>
      <c r="C8868">
        <v>4</v>
      </c>
      <c r="D8868">
        <v>-170.16499999999999</v>
      </c>
      <c r="E8868" t="s">
        <v>7821</v>
      </c>
      <c r="F8868" t="s">
        <v>7822</v>
      </c>
      <c r="G8868" s="4">
        <v>3</v>
      </c>
      <c r="H8868" t="s">
        <v>7960</v>
      </c>
    </row>
    <row r="8869" spans="1:8" x14ac:dyDescent="0.35">
      <c r="A8869" t="s">
        <v>7667</v>
      </c>
      <c r="B8869" t="s">
        <v>7815</v>
      </c>
      <c r="C8869">
        <v>4</v>
      </c>
      <c r="D8869">
        <v>-169</v>
      </c>
      <c r="E8869" t="s">
        <v>7816</v>
      </c>
      <c r="F8869" t="s">
        <v>7817</v>
      </c>
      <c r="G8869" s="4">
        <v>2</v>
      </c>
      <c r="H8869" t="s">
        <v>7961</v>
      </c>
    </row>
    <row r="8870" spans="1:8" x14ac:dyDescent="0.35">
      <c r="A8870" t="s">
        <v>7667</v>
      </c>
      <c r="B8870" t="s">
        <v>7815</v>
      </c>
      <c r="C8870">
        <v>4</v>
      </c>
      <c r="D8870">
        <v>-164.47</v>
      </c>
      <c r="E8870" t="s">
        <v>7821</v>
      </c>
      <c r="F8870" t="s">
        <v>7823</v>
      </c>
      <c r="G8870" s="4">
        <v>2</v>
      </c>
      <c r="H8870" t="s">
        <v>7962</v>
      </c>
    </row>
    <row r="8871" spans="1:8" x14ac:dyDescent="0.35">
      <c r="A8871" t="s">
        <v>7667</v>
      </c>
      <c r="B8871" t="s">
        <v>7815</v>
      </c>
      <c r="C8871">
        <v>4</v>
      </c>
      <c r="D8871">
        <v>-163.91800000000001</v>
      </c>
      <c r="E8871" t="s">
        <v>7816</v>
      </c>
      <c r="F8871" t="s">
        <v>7817</v>
      </c>
      <c r="G8871" s="4">
        <v>2</v>
      </c>
      <c r="H8871" t="s">
        <v>7963</v>
      </c>
    </row>
    <row r="8872" spans="1:8" x14ac:dyDescent="0.35">
      <c r="A8872" t="s">
        <v>7667</v>
      </c>
      <c r="B8872" t="s">
        <v>7815</v>
      </c>
      <c r="C8872">
        <v>4</v>
      </c>
      <c r="D8872">
        <v>-160.19999999999999</v>
      </c>
      <c r="E8872" t="s">
        <v>7816</v>
      </c>
      <c r="F8872" t="s">
        <v>7819</v>
      </c>
      <c r="G8872" s="4">
        <v>3</v>
      </c>
      <c r="H8872" t="s">
        <v>7964</v>
      </c>
    </row>
    <row r="8873" spans="1:8" x14ac:dyDescent="0.35">
      <c r="A8873" t="s">
        <v>7667</v>
      </c>
      <c r="B8873" t="s">
        <v>7815</v>
      </c>
      <c r="C8873">
        <v>4</v>
      </c>
      <c r="D8873">
        <v>-158.90799999999999</v>
      </c>
      <c r="E8873" t="s">
        <v>7821</v>
      </c>
      <c r="F8873" t="s">
        <v>7828</v>
      </c>
      <c r="G8873" s="4">
        <v>4</v>
      </c>
      <c r="H8873" t="s">
        <v>7965</v>
      </c>
    </row>
    <row r="8874" spans="1:8" x14ac:dyDescent="0.35">
      <c r="A8874" t="s">
        <v>7667</v>
      </c>
      <c r="B8874" t="s">
        <v>7815</v>
      </c>
      <c r="C8874">
        <v>4</v>
      </c>
      <c r="D8874">
        <v>-157.39099999999999</v>
      </c>
      <c r="E8874" t="s">
        <v>7816</v>
      </c>
      <c r="F8874" t="s">
        <v>7817</v>
      </c>
      <c r="G8874" s="4">
        <v>2</v>
      </c>
      <c r="H8874" t="s">
        <v>4653</v>
      </c>
    </row>
    <row r="8875" spans="1:8" x14ac:dyDescent="0.35">
      <c r="A8875" t="s">
        <v>7667</v>
      </c>
      <c r="B8875" t="s">
        <v>7815</v>
      </c>
      <c r="C8875">
        <v>4</v>
      </c>
      <c r="D8875">
        <v>-154.084</v>
      </c>
      <c r="E8875" t="s">
        <v>7816</v>
      </c>
      <c r="F8875" t="s">
        <v>7817</v>
      </c>
      <c r="G8875" s="4">
        <v>2</v>
      </c>
      <c r="H8875" t="s">
        <v>999</v>
      </c>
    </row>
    <row r="8876" spans="1:8" x14ac:dyDescent="0.35">
      <c r="A8876" t="s">
        <v>7667</v>
      </c>
      <c r="B8876" t="s">
        <v>7815</v>
      </c>
      <c r="C8876">
        <v>4</v>
      </c>
      <c r="D8876">
        <v>-147.98699999999999</v>
      </c>
      <c r="E8876" t="s">
        <v>7816</v>
      </c>
      <c r="F8876" t="s">
        <v>7819</v>
      </c>
      <c r="G8876" s="4">
        <v>3</v>
      </c>
      <c r="H8876" t="s">
        <v>7966</v>
      </c>
    </row>
    <row r="8877" spans="1:8" x14ac:dyDescent="0.35">
      <c r="A8877" t="s">
        <v>7667</v>
      </c>
      <c r="B8877" t="s">
        <v>7815</v>
      </c>
      <c r="C8877">
        <v>4</v>
      </c>
      <c r="D8877">
        <v>-147.88</v>
      </c>
      <c r="E8877" t="s">
        <v>7816</v>
      </c>
      <c r="F8877" t="s">
        <v>7834</v>
      </c>
      <c r="G8877" s="4">
        <v>1</v>
      </c>
      <c r="H8877" t="s">
        <v>999</v>
      </c>
    </row>
    <row r="8878" spans="1:8" x14ac:dyDescent="0.35">
      <c r="A8878" t="s">
        <v>7667</v>
      </c>
      <c r="B8878" t="s">
        <v>7815</v>
      </c>
      <c r="C8878">
        <v>4</v>
      </c>
      <c r="D8878">
        <v>-147.732</v>
      </c>
      <c r="E8878" t="s">
        <v>7821</v>
      </c>
      <c r="F8878" t="s">
        <v>7826</v>
      </c>
      <c r="G8878" s="4">
        <v>1</v>
      </c>
      <c r="H8878" t="s">
        <v>7967</v>
      </c>
    </row>
    <row r="8879" spans="1:8" x14ac:dyDescent="0.35">
      <c r="A8879" t="s">
        <v>7667</v>
      </c>
      <c r="B8879" t="s">
        <v>7815</v>
      </c>
      <c r="C8879">
        <v>4</v>
      </c>
      <c r="D8879">
        <v>-146.45699999999999</v>
      </c>
      <c r="E8879" t="s">
        <v>7821</v>
      </c>
      <c r="F8879" t="s">
        <v>7822</v>
      </c>
      <c r="G8879" s="4">
        <v>3</v>
      </c>
      <c r="H8879" t="s">
        <v>7968</v>
      </c>
    </row>
    <row r="8880" spans="1:8" x14ac:dyDescent="0.35">
      <c r="A8880" t="s">
        <v>7667</v>
      </c>
      <c r="B8880" t="s">
        <v>7815</v>
      </c>
      <c r="C8880">
        <v>4</v>
      </c>
      <c r="D8880">
        <v>-140.465</v>
      </c>
      <c r="E8880" t="s">
        <v>7816</v>
      </c>
      <c r="F8880" t="s">
        <v>7831</v>
      </c>
      <c r="G8880" s="4">
        <v>4</v>
      </c>
      <c r="H8880" t="s">
        <v>1956</v>
      </c>
    </row>
    <row r="8881" spans="1:8" x14ac:dyDescent="0.35">
      <c r="A8881" t="s">
        <v>7667</v>
      </c>
      <c r="B8881" t="s">
        <v>7815</v>
      </c>
      <c r="C8881">
        <v>4</v>
      </c>
      <c r="D8881">
        <v>-123.217</v>
      </c>
      <c r="E8881" t="s">
        <v>7816</v>
      </c>
      <c r="F8881" t="s">
        <v>7817</v>
      </c>
      <c r="G8881" s="4">
        <v>2</v>
      </c>
      <c r="H8881" t="s">
        <v>7969</v>
      </c>
    </row>
    <row r="8882" spans="1:8" x14ac:dyDescent="0.35">
      <c r="A8882" t="s">
        <v>7667</v>
      </c>
      <c r="B8882" t="s">
        <v>7815</v>
      </c>
      <c r="C8882">
        <v>4</v>
      </c>
      <c r="D8882">
        <v>-116.14299999999901</v>
      </c>
      <c r="E8882" t="s">
        <v>7816</v>
      </c>
      <c r="F8882" t="s">
        <v>7819</v>
      </c>
      <c r="G8882" s="4">
        <v>3</v>
      </c>
      <c r="H8882" t="s">
        <v>7970</v>
      </c>
    </row>
    <row r="8883" spans="1:8" x14ac:dyDescent="0.35">
      <c r="A8883" t="s">
        <v>7667</v>
      </c>
      <c r="B8883" t="s">
        <v>7815</v>
      </c>
      <c r="C8883">
        <v>4</v>
      </c>
      <c r="D8883">
        <v>-114.437</v>
      </c>
      <c r="E8883" t="s">
        <v>7821</v>
      </c>
      <c r="F8883" t="s">
        <v>7822</v>
      </c>
      <c r="G8883" s="4">
        <v>3</v>
      </c>
      <c r="H8883" t="s">
        <v>7971</v>
      </c>
    </row>
    <row r="8884" spans="1:8" x14ac:dyDescent="0.35">
      <c r="A8884" t="s">
        <v>7667</v>
      </c>
      <c r="B8884" t="s">
        <v>7815</v>
      </c>
      <c r="C8884">
        <v>4</v>
      </c>
      <c r="D8884">
        <v>-111.32599999999999</v>
      </c>
      <c r="E8884" t="s">
        <v>7816</v>
      </c>
      <c r="F8884" t="s">
        <v>7834</v>
      </c>
      <c r="G8884" s="4">
        <v>1</v>
      </c>
      <c r="H8884" t="s">
        <v>7972</v>
      </c>
    </row>
    <row r="8885" spans="1:8" x14ac:dyDescent="0.35">
      <c r="A8885" t="s">
        <v>7667</v>
      </c>
      <c r="B8885" t="s">
        <v>7815</v>
      </c>
      <c r="C8885">
        <v>4</v>
      </c>
      <c r="D8885">
        <v>-111.00700000000001</v>
      </c>
      <c r="E8885" t="s">
        <v>7816</v>
      </c>
      <c r="F8885" t="s">
        <v>7819</v>
      </c>
      <c r="G8885" s="4">
        <v>3</v>
      </c>
      <c r="H8885" t="s">
        <v>7973</v>
      </c>
    </row>
    <row r="8886" spans="1:8" x14ac:dyDescent="0.35">
      <c r="A8886" t="s">
        <v>7667</v>
      </c>
      <c r="B8886" t="s">
        <v>7815</v>
      </c>
      <c r="C8886">
        <v>4</v>
      </c>
      <c r="D8886">
        <v>-109.48699999999999</v>
      </c>
      <c r="E8886" t="s">
        <v>7821</v>
      </c>
      <c r="F8886" t="s">
        <v>7823</v>
      </c>
      <c r="G8886" s="4">
        <v>2</v>
      </c>
      <c r="H8886" t="s">
        <v>7397</v>
      </c>
    </row>
    <row r="8887" spans="1:8" x14ac:dyDescent="0.35">
      <c r="A8887" t="s">
        <v>7667</v>
      </c>
      <c r="B8887" t="s">
        <v>7815</v>
      </c>
      <c r="C8887">
        <v>4</v>
      </c>
      <c r="D8887">
        <v>-101.744</v>
      </c>
      <c r="E8887" t="s">
        <v>7816</v>
      </c>
      <c r="F8887" t="s">
        <v>7817</v>
      </c>
      <c r="G8887" s="4">
        <v>2</v>
      </c>
      <c r="H8887" t="s">
        <v>7974</v>
      </c>
    </row>
    <row r="8888" spans="1:8" x14ac:dyDescent="0.35">
      <c r="A8888" t="s">
        <v>7667</v>
      </c>
      <c r="B8888" t="s">
        <v>7815</v>
      </c>
      <c r="C8888">
        <v>4</v>
      </c>
      <c r="D8888">
        <v>-100.377</v>
      </c>
      <c r="E8888" t="s">
        <v>7821</v>
      </c>
      <c r="F8888" t="s">
        <v>7828</v>
      </c>
      <c r="G8888" s="4">
        <v>4</v>
      </c>
      <c r="H8888" t="s">
        <v>7975</v>
      </c>
    </row>
    <row r="8889" spans="1:8" x14ac:dyDescent="0.35">
      <c r="A8889" t="s">
        <v>7667</v>
      </c>
      <c r="B8889" t="s">
        <v>7815</v>
      </c>
      <c r="C8889">
        <v>4</v>
      </c>
      <c r="D8889">
        <v>-97.483999999999995</v>
      </c>
      <c r="E8889" t="s">
        <v>7816</v>
      </c>
      <c r="F8889" t="s">
        <v>7831</v>
      </c>
      <c r="G8889" s="4">
        <v>4</v>
      </c>
      <c r="H8889" t="s">
        <v>7976</v>
      </c>
    </row>
    <row r="8890" spans="1:8" x14ac:dyDescent="0.35">
      <c r="A8890" t="s">
        <v>7667</v>
      </c>
      <c r="B8890" t="s">
        <v>7815</v>
      </c>
      <c r="C8890">
        <v>4</v>
      </c>
      <c r="D8890">
        <v>-92.441999999999993</v>
      </c>
      <c r="E8890" t="s">
        <v>7816</v>
      </c>
      <c r="F8890" t="s">
        <v>7819</v>
      </c>
      <c r="G8890" s="4">
        <v>3</v>
      </c>
      <c r="H8890" t="s">
        <v>290</v>
      </c>
    </row>
    <row r="8891" spans="1:8" x14ac:dyDescent="0.35">
      <c r="A8891" t="s">
        <v>7667</v>
      </c>
      <c r="B8891" t="s">
        <v>7815</v>
      </c>
      <c r="C8891">
        <v>4</v>
      </c>
      <c r="D8891">
        <v>-87.22</v>
      </c>
      <c r="E8891" t="s">
        <v>7816</v>
      </c>
      <c r="F8891" t="s">
        <v>7834</v>
      </c>
      <c r="G8891" s="4">
        <v>1</v>
      </c>
      <c r="H8891" t="s">
        <v>2466</v>
      </c>
    </row>
    <row r="8892" spans="1:8" x14ac:dyDescent="0.35">
      <c r="A8892" t="s">
        <v>7667</v>
      </c>
      <c r="B8892" t="s">
        <v>7815</v>
      </c>
      <c r="C8892">
        <v>4</v>
      </c>
      <c r="D8892">
        <v>-84.344999999999999</v>
      </c>
      <c r="E8892" t="s">
        <v>7816</v>
      </c>
      <c r="F8892" t="s">
        <v>7817</v>
      </c>
      <c r="G8892" s="4">
        <v>2</v>
      </c>
      <c r="H8892" t="s">
        <v>7977</v>
      </c>
    </row>
    <row r="8893" spans="1:8" x14ac:dyDescent="0.35">
      <c r="A8893" t="s">
        <v>7667</v>
      </c>
      <c r="B8893" t="s">
        <v>7815</v>
      </c>
      <c r="C8893">
        <v>4</v>
      </c>
      <c r="D8893">
        <v>-83.522999999999996</v>
      </c>
      <c r="E8893" t="s">
        <v>7816</v>
      </c>
      <c r="F8893" t="s">
        <v>7831</v>
      </c>
      <c r="G8893" s="4">
        <v>4</v>
      </c>
      <c r="H8893" t="s">
        <v>7978</v>
      </c>
    </row>
    <row r="8894" spans="1:8" x14ac:dyDescent="0.35">
      <c r="A8894" t="s">
        <v>7667</v>
      </c>
      <c r="B8894" t="s">
        <v>7815</v>
      </c>
      <c r="C8894">
        <v>4</v>
      </c>
      <c r="D8894">
        <v>-80.543000000000006</v>
      </c>
      <c r="E8894" t="s">
        <v>7816</v>
      </c>
      <c r="F8894" t="s">
        <v>7819</v>
      </c>
      <c r="G8894" s="4">
        <v>3</v>
      </c>
      <c r="H8894" t="s">
        <v>290</v>
      </c>
    </row>
    <row r="8895" spans="1:8" x14ac:dyDescent="0.35">
      <c r="A8895" t="s">
        <v>7667</v>
      </c>
      <c r="B8895" t="s">
        <v>7815</v>
      </c>
      <c r="C8895">
        <v>4</v>
      </c>
      <c r="D8895">
        <v>-78.959000000000003</v>
      </c>
      <c r="E8895" t="s">
        <v>7816</v>
      </c>
      <c r="F8895" t="s">
        <v>7819</v>
      </c>
      <c r="G8895" s="4">
        <v>3</v>
      </c>
      <c r="H8895" t="s">
        <v>999</v>
      </c>
    </row>
    <row r="8896" spans="1:8" x14ac:dyDescent="0.35">
      <c r="A8896" t="s">
        <v>7667</v>
      </c>
      <c r="B8896" t="s">
        <v>7815</v>
      </c>
      <c r="C8896">
        <v>4</v>
      </c>
      <c r="D8896">
        <v>-78.576999999999998</v>
      </c>
      <c r="E8896" t="s">
        <v>7821</v>
      </c>
      <c r="F8896" t="s">
        <v>7822</v>
      </c>
      <c r="G8896" s="4">
        <v>3</v>
      </c>
      <c r="H8896" t="s">
        <v>7979</v>
      </c>
    </row>
    <row r="8897" spans="1:8" x14ac:dyDescent="0.35">
      <c r="A8897" t="s">
        <v>7667</v>
      </c>
      <c r="B8897" t="s">
        <v>7815</v>
      </c>
      <c r="C8897">
        <v>4</v>
      </c>
      <c r="D8897">
        <v>-75.626000000000005</v>
      </c>
      <c r="E8897" t="s">
        <v>7816</v>
      </c>
      <c r="F8897" t="s">
        <v>7817</v>
      </c>
      <c r="G8897" s="4">
        <v>2</v>
      </c>
      <c r="H8897" t="s">
        <v>999</v>
      </c>
    </row>
    <row r="8898" spans="1:8" x14ac:dyDescent="0.35">
      <c r="A8898" t="s">
        <v>7667</v>
      </c>
      <c r="B8898" t="s">
        <v>7815</v>
      </c>
      <c r="C8898">
        <v>4</v>
      </c>
      <c r="D8898">
        <v>-75.16</v>
      </c>
      <c r="E8898" t="s">
        <v>7816</v>
      </c>
      <c r="F8898" t="s">
        <v>7831</v>
      </c>
      <c r="G8898" s="4">
        <v>4</v>
      </c>
      <c r="H8898" t="s">
        <v>999</v>
      </c>
    </row>
    <row r="8899" spans="1:8" x14ac:dyDescent="0.35">
      <c r="A8899" t="s">
        <v>7667</v>
      </c>
      <c r="B8899" t="s">
        <v>7815</v>
      </c>
      <c r="C8899">
        <v>4</v>
      </c>
      <c r="D8899">
        <v>-72.132999999999996</v>
      </c>
      <c r="E8899" t="s">
        <v>7816</v>
      </c>
      <c r="F8899" t="s">
        <v>7834</v>
      </c>
      <c r="G8899" s="4">
        <v>1</v>
      </c>
      <c r="H8899" t="s">
        <v>999</v>
      </c>
    </row>
    <row r="8900" spans="1:8" x14ac:dyDescent="0.35">
      <c r="A8900" t="s">
        <v>7667</v>
      </c>
      <c r="B8900" t="s">
        <v>7815</v>
      </c>
      <c r="C8900">
        <v>4</v>
      </c>
      <c r="D8900">
        <v>-66.433000000000007</v>
      </c>
      <c r="E8900" t="s">
        <v>7821</v>
      </c>
      <c r="F8900" t="s">
        <v>7823</v>
      </c>
      <c r="G8900" s="4">
        <v>2</v>
      </c>
      <c r="H8900" t="s">
        <v>7980</v>
      </c>
    </row>
    <row r="8901" spans="1:8" x14ac:dyDescent="0.35">
      <c r="A8901" t="s">
        <v>7667</v>
      </c>
      <c r="B8901" t="s">
        <v>7815</v>
      </c>
      <c r="C8901">
        <v>4</v>
      </c>
      <c r="D8901">
        <v>-64.905000000000001</v>
      </c>
      <c r="E8901" t="s">
        <v>7821</v>
      </c>
      <c r="F8901" t="s">
        <v>7822</v>
      </c>
      <c r="G8901" s="4">
        <v>3</v>
      </c>
      <c r="H8901" t="s">
        <v>7981</v>
      </c>
    </row>
    <row r="8902" spans="1:8" x14ac:dyDescent="0.35">
      <c r="A8902" t="s">
        <v>7667</v>
      </c>
      <c r="B8902" t="s">
        <v>7815</v>
      </c>
      <c r="C8902">
        <v>4</v>
      </c>
      <c r="D8902">
        <v>-63.823</v>
      </c>
      <c r="E8902" t="s">
        <v>7816</v>
      </c>
      <c r="F8902" t="s">
        <v>7819</v>
      </c>
      <c r="G8902" s="4">
        <v>3</v>
      </c>
      <c r="H8902" t="s">
        <v>7982</v>
      </c>
    </row>
    <row r="8903" spans="1:8" x14ac:dyDescent="0.35">
      <c r="A8903" t="s">
        <v>7667</v>
      </c>
      <c r="B8903" t="s">
        <v>7815</v>
      </c>
      <c r="C8903">
        <v>4</v>
      </c>
      <c r="D8903">
        <v>-60.656999999999996</v>
      </c>
      <c r="E8903" t="s">
        <v>7816</v>
      </c>
      <c r="F8903" t="s">
        <v>7819</v>
      </c>
      <c r="G8903" s="4">
        <v>3</v>
      </c>
      <c r="H8903" t="s">
        <v>7246</v>
      </c>
    </row>
    <row r="8904" spans="1:8" x14ac:dyDescent="0.35">
      <c r="A8904" t="s">
        <v>7667</v>
      </c>
      <c r="B8904" t="s">
        <v>7815</v>
      </c>
      <c r="C8904">
        <v>4</v>
      </c>
      <c r="D8904">
        <v>-57.494</v>
      </c>
      <c r="E8904" t="s">
        <v>7816</v>
      </c>
      <c r="F8904" t="s">
        <v>7834</v>
      </c>
      <c r="G8904" s="4">
        <v>1</v>
      </c>
      <c r="H8904" t="s">
        <v>4703</v>
      </c>
    </row>
    <row r="8905" spans="1:8" x14ac:dyDescent="0.35">
      <c r="A8905" t="s">
        <v>7667</v>
      </c>
      <c r="B8905" t="s">
        <v>7815</v>
      </c>
      <c r="C8905">
        <v>4</v>
      </c>
      <c r="D8905">
        <v>-56.761000000000003</v>
      </c>
      <c r="E8905" t="s">
        <v>7816</v>
      </c>
      <c r="F8905" t="s">
        <v>7817</v>
      </c>
      <c r="G8905" s="4">
        <v>2</v>
      </c>
      <c r="H8905" t="s">
        <v>3105</v>
      </c>
    </row>
    <row r="8906" spans="1:8" x14ac:dyDescent="0.35">
      <c r="A8906" t="s">
        <v>7667</v>
      </c>
      <c r="B8906" t="s">
        <v>7815</v>
      </c>
      <c r="C8906">
        <v>4</v>
      </c>
      <c r="D8906">
        <v>-55.358999999999902</v>
      </c>
      <c r="E8906" t="s">
        <v>7816</v>
      </c>
      <c r="F8906" t="s">
        <v>7819</v>
      </c>
      <c r="G8906" s="4">
        <v>3</v>
      </c>
      <c r="H8906" t="s">
        <v>1517</v>
      </c>
    </row>
    <row r="8907" spans="1:8" x14ac:dyDescent="0.35">
      <c r="A8907" t="s">
        <v>7667</v>
      </c>
      <c r="B8907" t="s">
        <v>7815</v>
      </c>
      <c r="C8907">
        <v>4</v>
      </c>
      <c r="D8907">
        <v>-52.305</v>
      </c>
      <c r="E8907" t="s">
        <v>7816</v>
      </c>
      <c r="F8907" t="s">
        <v>7819</v>
      </c>
      <c r="G8907" s="4">
        <v>3</v>
      </c>
      <c r="H8907" t="s">
        <v>7983</v>
      </c>
    </row>
    <row r="8908" spans="1:8" x14ac:dyDescent="0.35">
      <c r="A8908" t="s">
        <v>7667</v>
      </c>
      <c r="B8908" t="s">
        <v>7815</v>
      </c>
      <c r="C8908">
        <v>4</v>
      </c>
      <c r="D8908">
        <v>-50.318999999999903</v>
      </c>
      <c r="E8908" t="s">
        <v>7816</v>
      </c>
      <c r="F8908" t="s">
        <v>7819</v>
      </c>
      <c r="G8908" s="4">
        <v>3</v>
      </c>
      <c r="H8908" t="s">
        <v>7984</v>
      </c>
    </row>
    <row r="8909" spans="1:8" x14ac:dyDescent="0.35">
      <c r="A8909" t="s">
        <v>7667</v>
      </c>
      <c r="B8909" t="s">
        <v>7815</v>
      </c>
      <c r="C8909">
        <v>4</v>
      </c>
      <c r="D8909">
        <v>-50.12</v>
      </c>
      <c r="E8909" t="s">
        <v>7816</v>
      </c>
      <c r="F8909" t="s">
        <v>7834</v>
      </c>
      <c r="G8909" s="4">
        <v>1</v>
      </c>
      <c r="H8909" t="s">
        <v>7985</v>
      </c>
    </row>
    <row r="8910" spans="1:8" x14ac:dyDescent="0.35">
      <c r="A8910" t="s">
        <v>7667</v>
      </c>
      <c r="B8910" t="s">
        <v>7815</v>
      </c>
      <c r="C8910">
        <v>4</v>
      </c>
      <c r="D8910">
        <v>-49.905999999999999</v>
      </c>
      <c r="E8910" t="s">
        <v>7821</v>
      </c>
      <c r="F8910" t="s">
        <v>7826</v>
      </c>
      <c r="G8910" s="4">
        <v>1</v>
      </c>
      <c r="H8910" t="s">
        <v>7986</v>
      </c>
    </row>
    <row r="8911" spans="1:8" x14ac:dyDescent="0.35">
      <c r="A8911" t="s">
        <v>7667</v>
      </c>
      <c r="B8911" t="s">
        <v>7815</v>
      </c>
      <c r="C8911">
        <v>4</v>
      </c>
      <c r="D8911">
        <v>-48.454999999999998</v>
      </c>
      <c r="E8911" t="s">
        <v>7816</v>
      </c>
      <c r="F8911" t="s">
        <v>7819</v>
      </c>
      <c r="G8911" s="4">
        <v>3</v>
      </c>
      <c r="H8911" t="s">
        <v>142</v>
      </c>
    </row>
    <row r="8912" spans="1:8" x14ac:dyDescent="0.35">
      <c r="A8912" t="s">
        <v>7667</v>
      </c>
      <c r="B8912" t="s">
        <v>7815</v>
      </c>
      <c r="C8912">
        <v>4</v>
      </c>
      <c r="D8912">
        <v>-47.206000000000003</v>
      </c>
      <c r="E8912" t="s">
        <v>7816</v>
      </c>
      <c r="F8912" t="s">
        <v>7817</v>
      </c>
      <c r="G8912" s="4">
        <v>2</v>
      </c>
      <c r="H8912" t="s">
        <v>873</v>
      </c>
    </row>
    <row r="8913" spans="1:8" x14ac:dyDescent="0.35">
      <c r="A8913" t="s">
        <v>7667</v>
      </c>
      <c r="B8913" t="s">
        <v>7815</v>
      </c>
      <c r="C8913">
        <v>4</v>
      </c>
      <c r="D8913">
        <v>-46.481999999999999</v>
      </c>
      <c r="E8913" t="s">
        <v>7816</v>
      </c>
      <c r="F8913" t="s">
        <v>7819</v>
      </c>
      <c r="G8913" s="4">
        <v>3</v>
      </c>
      <c r="H8913" t="s">
        <v>7987</v>
      </c>
    </row>
    <row r="8914" spans="1:8" x14ac:dyDescent="0.35">
      <c r="A8914" t="s">
        <v>7667</v>
      </c>
      <c r="B8914" t="s">
        <v>7815</v>
      </c>
      <c r="C8914">
        <v>4</v>
      </c>
      <c r="D8914">
        <v>55.000999999999998</v>
      </c>
      <c r="E8914" t="s">
        <v>7816</v>
      </c>
      <c r="F8914" t="s">
        <v>7819</v>
      </c>
      <c r="G8914" s="4">
        <v>3</v>
      </c>
      <c r="H8914" t="s">
        <v>7988</v>
      </c>
    </row>
    <row r="8915" spans="1:8" x14ac:dyDescent="0.35">
      <c r="A8915" t="s">
        <v>7667</v>
      </c>
      <c r="B8915" t="s">
        <v>7815</v>
      </c>
      <c r="C8915">
        <v>4</v>
      </c>
      <c r="D8915">
        <v>65.536999999999907</v>
      </c>
      <c r="E8915" t="s">
        <v>7816</v>
      </c>
      <c r="F8915" t="s">
        <v>7819</v>
      </c>
      <c r="G8915" s="4">
        <v>3</v>
      </c>
      <c r="H8915" t="s">
        <v>7989</v>
      </c>
    </row>
    <row r="8916" spans="1:8" x14ac:dyDescent="0.35">
      <c r="A8916" t="s">
        <v>7667</v>
      </c>
      <c r="B8916" t="s">
        <v>7815</v>
      </c>
      <c r="C8916">
        <v>4</v>
      </c>
      <c r="D8916">
        <v>67.376000000000005</v>
      </c>
      <c r="E8916" t="s">
        <v>7816</v>
      </c>
      <c r="F8916" t="s">
        <v>7817</v>
      </c>
      <c r="G8916" s="4">
        <v>2</v>
      </c>
      <c r="H8916" t="s">
        <v>7990</v>
      </c>
    </row>
    <row r="8917" spans="1:8" x14ac:dyDescent="0.35">
      <c r="A8917" t="s">
        <v>7667</v>
      </c>
      <c r="B8917" t="s">
        <v>7815</v>
      </c>
      <c r="C8917">
        <v>4</v>
      </c>
      <c r="D8917">
        <v>69.320999999999998</v>
      </c>
      <c r="E8917" t="s">
        <v>7816</v>
      </c>
      <c r="F8917" t="s">
        <v>7819</v>
      </c>
      <c r="G8917" s="4">
        <v>3</v>
      </c>
      <c r="H8917" t="s">
        <v>7991</v>
      </c>
    </row>
    <row r="8918" spans="1:8" x14ac:dyDescent="0.35">
      <c r="A8918" t="s">
        <v>7667</v>
      </c>
      <c r="B8918" t="s">
        <v>7815</v>
      </c>
      <c r="C8918">
        <v>4</v>
      </c>
      <c r="D8918">
        <v>80.048999999999893</v>
      </c>
      <c r="E8918" t="s">
        <v>7816</v>
      </c>
      <c r="F8918" t="s">
        <v>7819</v>
      </c>
      <c r="G8918" s="4">
        <v>3</v>
      </c>
      <c r="H8918" t="s">
        <v>7992</v>
      </c>
    </row>
    <row r="8919" spans="1:8" x14ac:dyDescent="0.35">
      <c r="A8919" t="s">
        <v>7667</v>
      </c>
      <c r="B8919" t="s">
        <v>7815</v>
      </c>
      <c r="C8919">
        <v>4</v>
      </c>
      <c r="D8919">
        <v>85.302999999999997</v>
      </c>
      <c r="E8919" t="s">
        <v>7816</v>
      </c>
      <c r="F8919" t="s">
        <v>7817</v>
      </c>
      <c r="G8919" s="4">
        <v>2</v>
      </c>
      <c r="H8919" t="s">
        <v>7993</v>
      </c>
    </row>
    <row r="8920" spans="1:8" x14ac:dyDescent="0.35">
      <c r="A8920" t="s">
        <v>7667</v>
      </c>
      <c r="B8920" t="s">
        <v>7815</v>
      </c>
      <c r="C8920">
        <v>4</v>
      </c>
      <c r="D8920">
        <v>90.945999999999998</v>
      </c>
      <c r="E8920" t="s">
        <v>7816</v>
      </c>
      <c r="F8920" t="s">
        <v>7831</v>
      </c>
      <c r="G8920" s="4">
        <v>4</v>
      </c>
      <c r="H8920" t="s">
        <v>7994</v>
      </c>
    </row>
    <row r="8921" spans="1:8" x14ac:dyDescent="0.35">
      <c r="A8921" t="s">
        <v>7667</v>
      </c>
      <c r="B8921" t="s">
        <v>7815</v>
      </c>
      <c r="C8921">
        <v>4</v>
      </c>
      <c r="D8921">
        <v>92.736999999999995</v>
      </c>
      <c r="E8921" t="s">
        <v>7816</v>
      </c>
      <c r="F8921" t="s">
        <v>7819</v>
      </c>
      <c r="G8921" s="4">
        <v>3</v>
      </c>
      <c r="H8921" t="s">
        <v>290</v>
      </c>
    </row>
    <row r="8922" spans="1:8" x14ac:dyDescent="0.35">
      <c r="A8922" t="s">
        <v>7667</v>
      </c>
      <c r="B8922" t="s">
        <v>7815</v>
      </c>
      <c r="C8922">
        <v>4</v>
      </c>
      <c r="D8922">
        <v>107.16200000000001</v>
      </c>
      <c r="E8922" t="s">
        <v>7816</v>
      </c>
      <c r="F8922" t="s">
        <v>7817</v>
      </c>
      <c r="G8922" s="4">
        <v>2</v>
      </c>
      <c r="H8922" t="s">
        <v>7995</v>
      </c>
    </row>
    <row r="8923" spans="1:8" x14ac:dyDescent="0.35">
      <c r="A8923" t="s">
        <v>7667</v>
      </c>
      <c r="B8923" t="s">
        <v>7815</v>
      </c>
      <c r="C8923">
        <v>4</v>
      </c>
      <c r="D8923">
        <v>127.773</v>
      </c>
      <c r="E8923" t="s">
        <v>7816</v>
      </c>
      <c r="F8923" t="s">
        <v>7834</v>
      </c>
      <c r="G8923" s="4">
        <v>1</v>
      </c>
    </row>
    <row r="8924" spans="1:8" x14ac:dyDescent="0.35">
      <c r="A8924" t="s">
        <v>7667</v>
      </c>
      <c r="B8924" t="s">
        <v>7815</v>
      </c>
      <c r="C8924">
        <v>4</v>
      </c>
      <c r="D8924">
        <v>127.84899999999899</v>
      </c>
      <c r="E8924" t="s">
        <v>7816</v>
      </c>
      <c r="F8924" t="s">
        <v>7819</v>
      </c>
      <c r="G8924" s="4">
        <v>3</v>
      </c>
      <c r="H8924" t="s">
        <v>7996</v>
      </c>
    </row>
    <row r="8925" spans="1:8" x14ac:dyDescent="0.35">
      <c r="A8925" t="s">
        <v>7667</v>
      </c>
      <c r="B8925" t="s">
        <v>7815</v>
      </c>
      <c r="C8925">
        <v>6</v>
      </c>
      <c r="D8925">
        <v>-378.15499999999997</v>
      </c>
      <c r="E8925" t="s">
        <v>7816</v>
      </c>
      <c r="F8925" t="s">
        <v>7817</v>
      </c>
      <c r="G8925" s="4">
        <v>2</v>
      </c>
      <c r="H8925" t="s">
        <v>7997</v>
      </c>
    </row>
    <row r="8926" spans="1:8" x14ac:dyDescent="0.35">
      <c r="A8926" t="s">
        <v>7667</v>
      </c>
      <c r="B8926" t="s">
        <v>7815</v>
      </c>
      <c r="C8926">
        <v>6</v>
      </c>
      <c r="D8926">
        <v>-372.76499999999999</v>
      </c>
      <c r="E8926" t="s">
        <v>7816</v>
      </c>
      <c r="F8926" t="s">
        <v>7819</v>
      </c>
      <c r="G8926" s="4">
        <v>3</v>
      </c>
      <c r="H8926" t="s">
        <v>2466</v>
      </c>
    </row>
    <row r="8927" spans="1:8" x14ac:dyDescent="0.35">
      <c r="A8927" t="s">
        <v>7667</v>
      </c>
      <c r="B8927" t="s">
        <v>7815</v>
      </c>
      <c r="C8927">
        <v>6</v>
      </c>
      <c r="D8927">
        <v>-369.30599999999998</v>
      </c>
      <c r="E8927" t="s">
        <v>7821</v>
      </c>
      <c r="F8927" t="s">
        <v>7826</v>
      </c>
      <c r="G8927" s="4">
        <v>1</v>
      </c>
      <c r="H8927" t="s">
        <v>7998</v>
      </c>
    </row>
    <row r="8928" spans="1:8" x14ac:dyDescent="0.35">
      <c r="A8928" t="s">
        <v>7667</v>
      </c>
      <c r="B8928" t="s">
        <v>7815</v>
      </c>
      <c r="C8928">
        <v>6</v>
      </c>
      <c r="D8928">
        <v>-368.839</v>
      </c>
      <c r="E8928" t="s">
        <v>7816</v>
      </c>
      <c r="F8928" t="s">
        <v>7817</v>
      </c>
      <c r="G8928" s="4">
        <v>2</v>
      </c>
      <c r="H8928" t="s">
        <v>7999</v>
      </c>
    </row>
    <row r="8929" spans="1:8" x14ac:dyDescent="0.35">
      <c r="A8929" t="s">
        <v>7667</v>
      </c>
      <c r="B8929" t="s">
        <v>7815</v>
      </c>
      <c r="C8929">
        <v>6</v>
      </c>
      <c r="D8929">
        <v>-357.846</v>
      </c>
      <c r="E8929" t="s">
        <v>7821</v>
      </c>
      <c r="F8929" t="s">
        <v>7823</v>
      </c>
      <c r="G8929" s="4">
        <v>2</v>
      </c>
      <c r="H8929" t="s">
        <v>8000</v>
      </c>
    </row>
    <row r="8930" spans="1:8" x14ac:dyDescent="0.35">
      <c r="A8930" t="s">
        <v>7667</v>
      </c>
      <c r="B8930" t="s">
        <v>7815</v>
      </c>
      <c r="C8930">
        <v>6</v>
      </c>
      <c r="D8930">
        <v>-354.85599999999999</v>
      </c>
      <c r="E8930" t="s">
        <v>7816</v>
      </c>
      <c r="F8930" t="s">
        <v>7817</v>
      </c>
      <c r="G8930" s="4">
        <v>2</v>
      </c>
      <c r="H8930" t="s">
        <v>1511</v>
      </c>
    </row>
    <row r="8931" spans="1:8" x14ac:dyDescent="0.35">
      <c r="A8931" t="s">
        <v>7667</v>
      </c>
      <c r="B8931" t="s">
        <v>7815</v>
      </c>
      <c r="C8931">
        <v>6</v>
      </c>
      <c r="D8931">
        <v>-349.91199999999998</v>
      </c>
      <c r="E8931" t="s">
        <v>7816</v>
      </c>
      <c r="F8931" t="s">
        <v>7831</v>
      </c>
      <c r="G8931" s="4">
        <v>4</v>
      </c>
      <c r="H8931" t="s">
        <v>8001</v>
      </c>
    </row>
    <row r="8932" spans="1:8" x14ac:dyDescent="0.35">
      <c r="A8932" t="s">
        <v>7667</v>
      </c>
      <c r="B8932" t="s">
        <v>7815</v>
      </c>
      <c r="C8932">
        <v>6</v>
      </c>
      <c r="D8932">
        <v>-348.40199999999999</v>
      </c>
      <c r="E8932" t="s">
        <v>7816</v>
      </c>
      <c r="F8932" t="s">
        <v>7834</v>
      </c>
      <c r="G8932" s="4">
        <v>1</v>
      </c>
      <c r="H8932" t="s">
        <v>8002</v>
      </c>
    </row>
    <row r="8933" spans="1:8" x14ac:dyDescent="0.35">
      <c r="A8933" t="s">
        <v>7667</v>
      </c>
      <c r="B8933" t="s">
        <v>7815</v>
      </c>
      <c r="C8933">
        <v>6</v>
      </c>
      <c r="D8933">
        <v>-346.66399999999999</v>
      </c>
      <c r="E8933" t="s">
        <v>7816</v>
      </c>
      <c r="F8933" t="s">
        <v>7819</v>
      </c>
      <c r="G8933" s="4">
        <v>3</v>
      </c>
      <c r="H8933" t="s">
        <v>8003</v>
      </c>
    </row>
    <row r="8934" spans="1:8" x14ac:dyDescent="0.35">
      <c r="A8934" t="s">
        <v>7667</v>
      </c>
      <c r="B8934" t="s">
        <v>7815</v>
      </c>
      <c r="C8934">
        <v>6</v>
      </c>
      <c r="D8934">
        <v>-342.88299999999998</v>
      </c>
      <c r="E8934" t="s">
        <v>7821</v>
      </c>
      <c r="F8934" t="s">
        <v>7822</v>
      </c>
      <c r="G8934" s="4">
        <v>3</v>
      </c>
      <c r="H8934" t="s">
        <v>8004</v>
      </c>
    </row>
    <row r="8935" spans="1:8" x14ac:dyDescent="0.35">
      <c r="A8935" t="s">
        <v>7667</v>
      </c>
      <c r="B8935" t="s">
        <v>7815</v>
      </c>
      <c r="C8935">
        <v>6</v>
      </c>
      <c r="D8935">
        <v>-341.640999999999</v>
      </c>
      <c r="E8935" t="s">
        <v>7816</v>
      </c>
      <c r="F8935" t="s">
        <v>7817</v>
      </c>
      <c r="G8935" s="4">
        <v>2</v>
      </c>
      <c r="H8935" t="s">
        <v>8005</v>
      </c>
    </row>
    <row r="8936" spans="1:8" x14ac:dyDescent="0.35">
      <c r="A8936" t="s">
        <v>7667</v>
      </c>
      <c r="B8936" t="s">
        <v>7815</v>
      </c>
      <c r="C8936">
        <v>6</v>
      </c>
      <c r="D8936">
        <v>-331.99</v>
      </c>
      <c r="E8936" t="s">
        <v>7816</v>
      </c>
      <c r="F8936" t="s">
        <v>7819</v>
      </c>
      <c r="G8936" s="4">
        <v>3</v>
      </c>
      <c r="H8936" t="s">
        <v>8006</v>
      </c>
    </row>
    <row r="8937" spans="1:8" x14ac:dyDescent="0.35">
      <c r="A8937" t="s">
        <v>7667</v>
      </c>
      <c r="B8937" t="s">
        <v>7815</v>
      </c>
      <c r="C8937">
        <v>6</v>
      </c>
      <c r="D8937">
        <v>-331.28899999999999</v>
      </c>
      <c r="E8937" t="s">
        <v>7816</v>
      </c>
      <c r="F8937" t="s">
        <v>7834</v>
      </c>
      <c r="G8937" s="4">
        <v>1</v>
      </c>
      <c r="H8937" t="s">
        <v>8007</v>
      </c>
    </row>
    <row r="8938" spans="1:8" x14ac:dyDescent="0.35">
      <c r="A8938" t="s">
        <v>7667</v>
      </c>
      <c r="B8938" t="s">
        <v>7815</v>
      </c>
      <c r="C8938">
        <v>6</v>
      </c>
      <c r="D8938">
        <v>-326.61399999999998</v>
      </c>
      <c r="E8938" t="s">
        <v>7816</v>
      </c>
      <c r="F8938" t="s">
        <v>7817</v>
      </c>
      <c r="G8938" s="4">
        <v>2</v>
      </c>
      <c r="H8938" t="s">
        <v>8008</v>
      </c>
    </row>
    <row r="8939" spans="1:8" x14ac:dyDescent="0.35">
      <c r="A8939" t="s">
        <v>7667</v>
      </c>
      <c r="B8939" t="s">
        <v>7815</v>
      </c>
      <c r="C8939">
        <v>6</v>
      </c>
      <c r="D8939">
        <v>-318.024</v>
      </c>
      <c r="E8939" t="s">
        <v>7821</v>
      </c>
      <c r="F8939" t="s">
        <v>7823</v>
      </c>
      <c r="G8939" s="4">
        <v>2</v>
      </c>
      <c r="H8939" t="s">
        <v>7841</v>
      </c>
    </row>
    <row r="8940" spans="1:8" x14ac:dyDescent="0.35">
      <c r="A8940" t="s">
        <v>7667</v>
      </c>
      <c r="B8940" t="s">
        <v>7815</v>
      </c>
      <c r="C8940">
        <v>6</v>
      </c>
      <c r="D8940">
        <v>-316.83099999999899</v>
      </c>
      <c r="E8940" t="s">
        <v>7816</v>
      </c>
      <c r="F8940" t="s">
        <v>7817</v>
      </c>
      <c r="G8940" s="4">
        <v>2</v>
      </c>
      <c r="H8940" t="s">
        <v>8009</v>
      </c>
    </row>
    <row r="8941" spans="1:8" x14ac:dyDescent="0.35">
      <c r="A8941" t="s">
        <v>7667</v>
      </c>
      <c r="B8941" t="s">
        <v>7815</v>
      </c>
      <c r="C8941">
        <v>6</v>
      </c>
      <c r="D8941">
        <v>-316.072</v>
      </c>
      <c r="E8941" t="s">
        <v>7821</v>
      </c>
      <c r="F8941" t="s">
        <v>7826</v>
      </c>
      <c r="G8941" s="4">
        <v>1</v>
      </c>
      <c r="H8941" t="s">
        <v>8010</v>
      </c>
    </row>
    <row r="8942" spans="1:8" x14ac:dyDescent="0.35">
      <c r="A8942" t="s">
        <v>7667</v>
      </c>
      <c r="B8942" t="s">
        <v>7815</v>
      </c>
      <c r="C8942">
        <v>6</v>
      </c>
      <c r="D8942">
        <v>-312.26900000000001</v>
      </c>
      <c r="E8942" t="s">
        <v>7816</v>
      </c>
      <c r="F8942" t="s">
        <v>7819</v>
      </c>
      <c r="G8942" s="4">
        <v>3</v>
      </c>
      <c r="H8942" t="s">
        <v>8011</v>
      </c>
    </row>
    <row r="8943" spans="1:8" x14ac:dyDescent="0.35">
      <c r="A8943" t="s">
        <v>7667</v>
      </c>
      <c r="B8943" t="s">
        <v>7815</v>
      </c>
      <c r="C8943">
        <v>6</v>
      </c>
      <c r="D8943">
        <v>-298.77800000000002</v>
      </c>
      <c r="E8943" t="s">
        <v>7816</v>
      </c>
      <c r="F8943" t="s">
        <v>7834</v>
      </c>
      <c r="G8943" s="4">
        <v>1</v>
      </c>
      <c r="H8943" t="s">
        <v>8012</v>
      </c>
    </row>
    <row r="8944" spans="1:8" x14ac:dyDescent="0.35">
      <c r="A8944" t="s">
        <v>7667</v>
      </c>
      <c r="B8944" t="s">
        <v>7815</v>
      </c>
      <c r="C8944">
        <v>6</v>
      </c>
      <c r="D8944">
        <v>-287.529</v>
      </c>
      <c r="E8944" t="s">
        <v>7816</v>
      </c>
      <c r="F8944" t="s">
        <v>7834</v>
      </c>
      <c r="G8944" s="4">
        <v>1</v>
      </c>
      <c r="H8944" t="s">
        <v>8013</v>
      </c>
    </row>
    <row r="8945" spans="1:8" x14ac:dyDescent="0.35">
      <c r="A8945" t="s">
        <v>7667</v>
      </c>
      <c r="B8945" t="s">
        <v>7815</v>
      </c>
      <c r="C8945">
        <v>6</v>
      </c>
      <c r="D8945">
        <v>-286.13400000000001</v>
      </c>
      <c r="E8945" t="s">
        <v>7816</v>
      </c>
      <c r="F8945" t="s">
        <v>7831</v>
      </c>
      <c r="G8945" s="4">
        <v>4</v>
      </c>
      <c r="H8945" t="s">
        <v>8014</v>
      </c>
    </row>
    <row r="8946" spans="1:8" x14ac:dyDescent="0.35">
      <c r="A8946" t="s">
        <v>7667</v>
      </c>
      <c r="B8946" t="s">
        <v>7815</v>
      </c>
      <c r="C8946">
        <v>6</v>
      </c>
      <c r="D8946">
        <v>-284.05</v>
      </c>
      <c r="E8946" t="s">
        <v>7816</v>
      </c>
      <c r="F8946" t="s">
        <v>7817</v>
      </c>
      <c r="G8946" s="4">
        <v>2</v>
      </c>
      <c r="H8946" t="s">
        <v>8015</v>
      </c>
    </row>
    <row r="8947" spans="1:8" x14ac:dyDescent="0.35">
      <c r="A8947" t="s">
        <v>7667</v>
      </c>
      <c r="B8947" t="s">
        <v>7815</v>
      </c>
      <c r="C8947">
        <v>6</v>
      </c>
      <c r="D8947">
        <v>-283.166</v>
      </c>
      <c r="E8947" t="s">
        <v>7821</v>
      </c>
      <c r="F8947" t="s">
        <v>7822</v>
      </c>
      <c r="G8947" s="4">
        <v>3</v>
      </c>
      <c r="H8947" t="s">
        <v>8016</v>
      </c>
    </row>
    <row r="8948" spans="1:8" x14ac:dyDescent="0.35">
      <c r="A8948" t="s">
        <v>7667</v>
      </c>
      <c r="B8948" t="s">
        <v>7815</v>
      </c>
      <c r="C8948">
        <v>6</v>
      </c>
      <c r="D8948">
        <v>-276.00599999999997</v>
      </c>
      <c r="E8948" t="s">
        <v>7816</v>
      </c>
      <c r="F8948" t="s">
        <v>7819</v>
      </c>
      <c r="G8948" s="4">
        <v>3</v>
      </c>
      <c r="H8948" t="s">
        <v>4703</v>
      </c>
    </row>
    <row r="8949" spans="1:8" x14ac:dyDescent="0.35">
      <c r="A8949" t="s">
        <v>7667</v>
      </c>
      <c r="B8949" t="s">
        <v>7815</v>
      </c>
      <c r="C8949">
        <v>6</v>
      </c>
      <c r="D8949">
        <v>-271.265999999999</v>
      </c>
      <c r="E8949" t="s">
        <v>7821</v>
      </c>
      <c r="F8949" t="s">
        <v>7828</v>
      </c>
      <c r="G8949" s="4">
        <v>4</v>
      </c>
      <c r="H8949" t="s">
        <v>8017</v>
      </c>
    </row>
    <row r="8950" spans="1:8" x14ac:dyDescent="0.35">
      <c r="A8950" t="s">
        <v>7667</v>
      </c>
      <c r="B8950" t="s">
        <v>7815</v>
      </c>
      <c r="C8950">
        <v>6</v>
      </c>
      <c r="D8950">
        <v>-268.685</v>
      </c>
      <c r="E8950" t="s">
        <v>7816</v>
      </c>
      <c r="F8950" t="s">
        <v>7819</v>
      </c>
      <c r="G8950" s="4">
        <v>3</v>
      </c>
      <c r="H8950" t="s">
        <v>8018</v>
      </c>
    </row>
    <row r="8951" spans="1:8" x14ac:dyDescent="0.35">
      <c r="A8951" t="s">
        <v>7667</v>
      </c>
      <c r="B8951" t="s">
        <v>7815</v>
      </c>
      <c r="C8951">
        <v>6</v>
      </c>
      <c r="D8951">
        <v>-261.42099999999999</v>
      </c>
      <c r="E8951" t="s">
        <v>7816</v>
      </c>
      <c r="F8951" t="s">
        <v>7831</v>
      </c>
      <c r="G8951" s="4">
        <v>4</v>
      </c>
      <c r="H8951" t="s">
        <v>8019</v>
      </c>
    </row>
    <row r="8952" spans="1:8" x14ac:dyDescent="0.35">
      <c r="A8952" t="s">
        <v>7667</v>
      </c>
      <c r="B8952" t="s">
        <v>7815</v>
      </c>
      <c r="C8952">
        <v>6</v>
      </c>
      <c r="D8952">
        <v>-260.54300000000001</v>
      </c>
      <c r="E8952" t="s">
        <v>7821</v>
      </c>
      <c r="F8952" t="s">
        <v>7826</v>
      </c>
      <c r="G8952" s="4">
        <v>1</v>
      </c>
      <c r="H8952" t="s">
        <v>8020</v>
      </c>
    </row>
    <row r="8953" spans="1:8" x14ac:dyDescent="0.35">
      <c r="A8953" t="s">
        <v>7667</v>
      </c>
      <c r="B8953" t="s">
        <v>7815</v>
      </c>
      <c r="C8953">
        <v>6</v>
      </c>
      <c r="D8953">
        <v>-257.95699999999999</v>
      </c>
      <c r="E8953" t="s">
        <v>7816</v>
      </c>
      <c r="F8953" t="s">
        <v>7819</v>
      </c>
      <c r="G8953" s="4">
        <v>3</v>
      </c>
      <c r="H8953" t="s">
        <v>8021</v>
      </c>
    </row>
    <row r="8954" spans="1:8" x14ac:dyDescent="0.35">
      <c r="A8954" t="s">
        <v>7667</v>
      </c>
      <c r="B8954" t="s">
        <v>7815</v>
      </c>
      <c r="C8954">
        <v>6</v>
      </c>
      <c r="D8954">
        <v>-255.38</v>
      </c>
      <c r="E8954" t="s">
        <v>7816</v>
      </c>
      <c r="F8954" t="s">
        <v>7817</v>
      </c>
      <c r="G8954" s="4">
        <v>2</v>
      </c>
      <c r="H8954" t="s">
        <v>8022</v>
      </c>
    </row>
    <row r="8955" spans="1:8" x14ac:dyDescent="0.35">
      <c r="A8955" t="s">
        <v>7667</v>
      </c>
      <c r="B8955" t="s">
        <v>7815</v>
      </c>
      <c r="C8955">
        <v>6</v>
      </c>
      <c r="D8955">
        <v>-248.21899999999999</v>
      </c>
      <c r="E8955" t="s">
        <v>7816</v>
      </c>
      <c r="F8955" t="s">
        <v>7831</v>
      </c>
      <c r="G8955" s="4">
        <v>4</v>
      </c>
      <c r="H8955">
        <v>40</v>
      </c>
    </row>
    <row r="8956" spans="1:8" x14ac:dyDescent="0.35">
      <c r="A8956" t="s">
        <v>7667</v>
      </c>
      <c r="B8956" t="s">
        <v>7815</v>
      </c>
      <c r="C8956">
        <v>6</v>
      </c>
      <c r="D8956">
        <v>-244.667</v>
      </c>
      <c r="E8956" t="s">
        <v>7821</v>
      </c>
      <c r="F8956" t="s">
        <v>7823</v>
      </c>
      <c r="G8956" s="4">
        <v>2</v>
      </c>
      <c r="H8956" t="s">
        <v>8023</v>
      </c>
    </row>
    <row r="8957" spans="1:8" x14ac:dyDescent="0.35">
      <c r="A8957" t="s">
        <v>7667</v>
      </c>
      <c r="B8957" t="s">
        <v>7815</v>
      </c>
      <c r="C8957">
        <v>6</v>
      </c>
      <c r="D8957">
        <v>-237.63</v>
      </c>
      <c r="E8957" t="s">
        <v>7821</v>
      </c>
      <c r="F8957" t="s">
        <v>7822</v>
      </c>
      <c r="G8957" s="4">
        <v>3</v>
      </c>
      <c r="H8957" t="s">
        <v>8024</v>
      </c>
    </row>
    <row r="8958" spans="1:8" x14ac:dyDescent="0.35">
      <c r="A8958" t="s">
        <v>7667</v>
      </c>
      <c r="B8958" t="s">
        <v>7815</v>
      </c>
      <c r="C8958">
        <v>6</v>
      </c>
      <c r="D8958">
        <v>-234.893</v>
      </c>
      <c r="E8958" t="s">
        <v>7816</v>
      </c>
      <c r="F8958" t="s">
        <v>7819</v>
      </c>
      <c r="G8958" s="4">
        <v>3</v>
      </c>
      <c r="H8958" t="s">
        <v>8025</v>
      </c>
    </row>
    <row r="8959" spans="1:8" x14ac:dyDescent="0.35">
      <c r="A8959" t="s">
        <v>7667</v>
      </c>
      <c r="B8959" t="s">
        <v>7815</v>
      </c>
      <c r="C8959">
        <v>6</v>
      </c>
      <c r="D8959">
        <v>-233.97099999999901</v>
      </c>
      <c r="E8959" t="s">
        <v>7816</v>
      </c>
      <c r="F8959" t="s">
        <v>7817</v>
      </c>
      <c r="G8959" s="4">
        <v>2</v>
      </c>
      <c r="H8959" t="s">
        <v>8026</v>
      </c>
    </row>
    <row r="8960" spans="1:8" x14ac:dyDescent="0.35">
      <c r="A8960" t="s">
        <v>7667</v>
      </c>
      <c r="B8960" t="s">
        <v>7815</v>
      </c>
      <c r="C8960">
        <v>6</v>
      </c>
      <c r="D8960">
        <v>-230.31399999999999</v>
      </c>
      <c r="E8960" t="s">
        <v>7821</v>
      </c>
      <c r="F8960" t="s">
        <v>7826</v>
      </c>
      <c r="G8960" s="4">
        <v>1</v>
      </c>
      <c r="H8960" t="s">
        <v>8027</v>
      </c>
    </row>
    <row r="8961" spans="1:8" x14ac:dyDescent="0.35">
      <c r="A8961" t="s">
        <v>7667</v>
      </c>
      <c r="B8961" t="s">
        <v>7815</v>
      </c>
      <c r="C8961">
        <v>6</v>
      </c>
      <c r="D8961">
        <v>-228.66499999999999</v>
      </c>
      <c r="E8961" t="s">
        <v>7816</v>
      </c>
      <c r="F8961" t="s">
        <v>7834</v>
      </c>
      <c r="G8961" s="4">
        <v>1</v>
      </c>
      <c r="H8961" t="s">
        <v>8028</v>
      </c>
    </row>
    <row r="8962" spans="1:8" x14ac:dyDescent="0.35">
      <c r="A8962" t="s">
        <v>7667</v>
      </c>
      <c r="B8962" t="s">
        <v>7815</v>
      </c>
      <c r="C8962">
        <v>6</v>
      </c>
      <c r="D8962">
        <v>-220.57</v>
      </c>
      <c r="E8962" t="s">
        <v>7821</v>
      </c>
      <c r="F8962" t="s">
        <v>7828</v>
      </c>
      <c r="G8962" s="4">
        <v>4</v>
      </c>
      <c r="H8962" t="s">
        <v>8029</v>
      </c>
    </row>
    <row r="8963" spans="1:8" x14ac:dyDescent="0.35">
      <c r="A8963" t="s">
        <v>7667</v>
      </c>
      <c r="B8963" t="s">
        <v>7815</v>
      </c>
      <c r="C8963">
        <v>6</v>
      </c>
      <c r="D8963">
        <v>-219.708</v>
      </c>
      <c r="E8963" t="s">
        <v>7816</v>
      </c>
      <c r="F8963" t="s">
        <v>7817</v>
      </c>
      <c r="G8963" s="4">
        <v>2</v>
      </c>
      <c r="H8963" t="s">
        <v>8030</v>
      </c>
    </row>
    <row r="8964" spans="1:8" x14ac:dyDescent="0.35">
      <c r="A8964" t="s">
        <v>7667</v>
      </c>
      <c r="B8964" t="s">
        <v>7815</v>
      </c>
      <c r="C8964">
        <v>6</v>
      </c>
      <c r="D8964">
        <v>-219.33</v>
      </c>
      <c r="E8964" t="s">
        <v>7816</v>
      </c>
      <c r="F8964" t="s">
        <v>7819</v>
      </c>
      <c r="G8964" s="4">
        <v>3</v>
      </c>
      <c r="H8964" t="s">
        <v>8031</v>
      </c>
    </row>
    <row r="8965" spans="1:8" x14ac:dyDescent="0.35">
      <c r="A8965" t="s">
        <v>7667</v>
      </c>
      <c r="B8965" t="s">
        <v>7815</v>
      </c>
      <c r="C8965">
        <v>6</v>
      </c>
      <c r="D8965">
        <v>-214.083</v>
      </c>
      <c r="E8965" t="s">
        <v>7816</v>
      </c>
      <c r="F8965" t="s">
        <v>7817</v>
      </c>
      <c r="G8965" s="4">
        <v>2</v>
      </c>
      <c r="H8965" t="s">
        <v>8032</v>
      </c>
    </row>
    <row r="8966" spans="1:8" x14ac:dyDescent="0.35">
      <c r="A8966" t="s">
        <v>7667</v>
      </c>
      <c r="B8966" t="s">
        <v>7815</v>
      </c>
      <c r="C8966">
        <v>6</v>
      </c>
      <c r="D8966">
        <v>-212.57400000000001</v>
      </c>
      <c r="E8966" t="s">
        <v>7821</v>
      </c>
      <c r="F8966" t="s">
        <v>7823</v>
      </c>
      <c r="G8966" s="4">
        <v>2</v>
      </c>
      <c r="H8966" t="s">
        <v>8033</v>
      </c>
    </row>
    <row r="8967" spans="1:8" x14ac:dyDescent="0.35">
      <c r="A8967" t="s">
        <v>7667</v>
      </c>
      <c r="B8967" t="s">
        <v>7815</v>
      </c>
      <c r="C8967">
        <v>6</v>
      </c>
      <c r="D8967">
        <v>-208.82599999999999</v>
      </c>
      <c r="E8967" t="s">
        <v>7816</v>
      </c>
      <c r="F8967" t="s">
        <v>7819</v>
      </c>
      <c r="G8967" s="4">
        <v>3</v>
      </c>
      <c r="H8967" t="s">
        <v>68</v>
      </c>
    </row>
    <row r="8968" spans="1:8" x14ac:dyDescent="0.35">
      <c r="A8968" t="s">
        <v>7667</v>
      </c>
      <c r="B8968" t="s">
        <v>7815</v>
      </c>
      <c r="C8968">
        <v>6</v>
      </c>
      <c r="D8968">
        <v>-205.61699999999999</v>
      </c>
      <c r="E8968" t="s">
        <v>7821</v>
      </c>
      <c r="F8968" t="s">
        <v>7828</v>
      </c>
      <c r="G8968" s="4">
        <v>4</v>
      </c>
      <c r="H8968" t="s">
        <v>8034</v>
      </c>
    </row>
    <row r="8969" spans="1:8" x14ac:dyDescent="0.35">
      <c r="A8969" t="s">
        <v>7667</v>
      </c>
      <c r="B8969" t="s">
        <v>7815</v>
      </c>
      <c r="C8969">
        <v>6</v>
      </c>
      <c r="D8969">
        <v>-204.94499999999999</v>
      </c>
      <c r="E8969" t="s">
        <v>7816</v>
      </c>
      <c r="F8969" t="s">
        <v>7831</v>
      </c>
      <c r="G8969" s="4">
        <v>4</v>
      </c>
      <c r="H8969" t="s">
        <v>8035</v>
      </c>
    </row>
    <row r="8970" spans="1:8" x14ac:dyDescent="0.35">
      <c r="A8970" t="s">
        <v>7667</v>
      </c>
      <c r="B8970" t="s">
        <v>7815</v>
      </c>
      <c r="C8970">
        <v>6</v>
      </c>
      <c r="D8970">
        <v>-202.102</v>
      </c>
      <c r="E8970" t="s">
        <v>7821</v>
      </c>
      <c r="F8970" t="s">
        <v>7822</v>
      </c>
      <c r="G8970" s="4">
        <v>3</v>
      </c>
      <c r="H8970" t="s">
        <v>8036</v>
      </c>
    </row>
    <row r="8971" spans="1:8" x14ac:dyDescent="0.35">
      <c r="A8971" t="s">
        <v>7667</v>
      </c>
      <c r="B8971" t="s">
        <v>7815</v>
      </c>
      <c r="C8971">
        <v>6</v>
      </c>
      <c r="D8971">
        <v>-197.26599999999999</v>
      </c>
      <c r="E8971" t="s">
        <v>7821</v>
      </c>
      <c r="F8971" t="s">
        <v>7826</v>
      </c>
      <c r="G8971" s="4">
        <v>1</v>
      </c>
      <c r="H8971" t="s">
        <v>8037</v>
      </c>
    </row>
    <row r="8972" spans="1:8" x14ac:dyDescent="0.35">
      <c r="A8972" t="s">
        <v>7667</v>
      </c>
      <c r="B8972" t="s">
        <v>7815</v>
      </c>
      <c r="C8972">
        <v>6</v>
      </c>
      <c r="D8972">
        <v>-191.21299999999999</v>
      </c>
      <c r="E8972" t="s">
        <v>7816</v>
      </c>
      <c r="F8972" t="s">
        <v>7819</v>
      </c>
      <c r="G8972" s="4">
        <v>3</v>
      </c>
      <c r="H8972" t="s">
        <v>8038</v>
      </c>
    </row>
    <row r="8973" spans="1:8" x14ac:dyDescent="0.35">
      <c r="A8973" t="s">
        <v>7667</v>
      </c>
      <c r="B8973" t="s">
        <v>7815</v>
      </c>
      <c r="C8973">
        <v>6</v>
      </c>
      <c r="D8973">
        <v>-189.58500000000001</v>
      </c>
      <c r="E8973" t="s">
        <v>7816</v>
      </c>
      <c r="F8973" t="s">
        <v>7817</v>
      </c>
      <c r="G8973" s="4">
        <v>2</v>
      </c>
      <c r="H8973" t="s">
        <v>8039</v>
      </c>
    </row>
    <row r="8974" spans="1:8" x14ac:dyDescent="0.35">
      <c r="A8974" t="s">
        <v>7667</v>
      </c>
      <c r="B8974" t="s">
        <v>7815</v>
      </c>
      <c r="C8974">
        <v>6</v>
      </c>
      <c r="D8974">
        <v>-185.95099999999999</v>
      </c>
      <c r="E8974" t="s">
        <v>7821</v>
      </c>
      <c r="F8974" t="s">
        <v>7823</v>
      </c>
      <c r="G8974" s="4">
        <v>2</v>
      </c>
      <c r="H8974" t="s">
        <v>542</v>
      </c>
    </row>
    <row r="8975" spans="1:8" x14ac:dyDescent="0.35">
      <c r="A8975" t="s">
        <v>7667</v>
      </c>
      <c r="B8975" t="s">
        <v>7815</v>
      </c>
      <c r="C8975">
        <v>6</v>
      </c>
      <c r="D8975">
        <v>-183.75200000000001</v>
      </c>
      <c r="E8975" t="s">
        <v>7816</v>
      </c>
      <c r="F8975" t="s">
        <v>7817</v>
      </c>
      <c r="G8975" s="4">
        <v>2</v>
      </c>
      <c r="H8975" t="s">
        <v>8040</v>
      </c>
    </row>
    <row r="8976" spans="1:8" x14ac:dyDescent="0.35">
      <c r="A8976" t="s">
        <v>7667</v>
      </c>
      <c r="B8976" t="s">
        <v>7815</v>
      </c>
      <c r="C8976">
        <v>6</v>
      </c>
      <c r="D8976">
        <v>-181.39699999999999</v>
      </c>
      <c r="E8976" t="s">
        <v>7816</v>
      </c>
      <c r="F8976" t="s">
        <v>7831</v>
      </c>
      <c r="G8976" s="4">
        <v>4</v>
      </c>
      <c r="H8976" t="s">
        <v>8041</v>
      </c>
    </row>
    <row r="8977" spans="1:8" x14ac:dyDescent="0.35">
      <c r="A8977" t="s">
        <v>7667</v>
      </c>
      <c r="B8977" t="s">
        <v>7815</v>
      </c>
      <c r="C8977">
        <v>6</v>
      </c>
      <c r="D8977">
        <v>-180.35299999999901</v>
      </c>
      <c r="E8977" t="s">
        <v>7816</v>
      </c>
      <c r="F8977" t="s">
        <v>7819</v>
      </c>
      <c r="G8977" s="4">
        <v>3</v>
      </c>
      <c r="H8977" t="s">
        <v>5030</v>
      </c>
    </row>
    <row r="8978" spans="1:8" x14ac:dyDescent="0.35">
      <c r="A8978" t="s">
        <v>7667</v>
      </c>
      <c r="B8978" t="s">
        <v>7815</v>
      </c>
      <c r="C8978">
        <v>6</v>
      </c>
      <c r="D8978">
        <v>-170.97299999999899</v>
      </c>
      <c r="E8978" t="s">
        <v>7816</v>
      </c>
      <c r="F8978" t="s">
        <v>7819</v>
      </c>
      <c r="G8978" s="4">
        <v>3</v>
      </c>
      <c r="H8978" t="s">
        <v>8042</v>
      </c>
    </row>
    <row r="8979" spans="1:8" x14ac:dyDescent="0.35">
      <c r="A8979" t="s">
        <v>7667</v>
      </c>
      <c r="B8979" t="s">
        <v>7815</v>
      </c>
      <c r="C8979">
        <v>6</v>
      </c>
      <c r="D8979">
        <v>-165.24199999999999</v>
      </c>
      <c r="E8979" t="s">
        <v>7816</v>
      </c>
      <c r="F8979" t="s">
        <v>7831</v>
      </c>
      <c r="G8979" s="4">
        <v>4</v>
      </c>
      <c r="H8979">
        <v>45</v>
      </c>
    </row>
    <row r="8980" spans="1:8" x14ac:dyDescent="0.35">
      <c r="A8980" t="s">
        <v>7667</v>
      </c>
      <c r="B8980" t="s">
        <v>7815</v>
      </c>
      <c r="C8980">
        <v>6</v>
      </c>
      <c r="D8980">
        <v>-159.40199999999999</v>
      </c>
      <c r="E8980" t="s">
        <v>7816</v>
      </c>
      <c r="F8980" t="s">
        <v>7834</v>
      </c>
      <c r="G8980" s="4">
        <v>1</v>
      </c>
      <c r="H8980" t="s">
        <v>8043</v>
      </c>
    </row>
    <row r="8981" spans="1:8" x14ac:dyDescent="0.35">
      <c r="A8981" t="s">
        <v>7667</v>
      </c>
      <c r="B8981" t="s">
        <v>7815</v>
      </c>
      <c r="C8981">
        <v>6</v>
      </c>
      <c r="D8981">
        <v>-156.86199999999999</v>
      </c>
      <c r="E8981" t="s">
        <v>7821</v>
      </c>
      <c r="F8981" t="s">
        <v>7823</v>
      </c>
      <c r="G8981" s="4">
        <v>2</v>
      </c>
      <c r="H8981" t="s">
        <v>8044</v>
      </c>
    </row>
    <row r="8982" spans="1:8" x14ac:dyDescent="0.35">
      <c r="A8982" t="s">
        <v>7667</v>
      </c>
      <c r="B8982" t="s">
        <v>7815</v>
      </c>
      <c r="C8982">
        <v>6</v>
      </c>
      <c r="D8982">
        <v>-149.70599999999999</v>
      </c>
      <c r="E8982" t="s">
        <v>7821</v>
      </c>
      <c r="F8982" t="s">
        <v>7826</v>
      </c>
      <c r="G8982" s="4">
        <v>1</v>
      </c>
      <c r="H8982" t="s">
        <v>8045</v>
      </c>
    </row>
    <row r="8983" spans="1:8" x14ac:dyDescent="0.35">
      <c r="A8983" t="s">
        <v>7667</v>
      </c>
      <c r="B8983" t="s">
        <v>7815</v>
      </c>
      <c r="C8983">
        <v>6</v>
      </c>
      <c r="D8983">
        <v>-142.12299999999999</v>
      </c>
      <c r="E8983" t="s">
        <v>7816</v>
      </c>
      <c r="F8983" t="s">
        <v>7834</v>
      </c>
      <c r="G8983" s="4">
        <v>1</v>
      </c>
      <c r="H8983" t="s">
        <v>8046</v>
      </c>
    </row>
    <row r="8984" spans="1:8" x14ac:dyDescent="0.35">
      <c r="A8984" t="s">
        <v>7667</v>
      </c>
      <c r="B8984" t="s">
        <v>7815</v>
      </c>
      <c r="C8984">
        <v>6</v>
      </c>
      <c r="D8984">
        <v>-138.32</v>
      </c>
      <c r="E8984" t="s">
        <v>7821</v>
      </c>
      <c r="F8984" t="s">
        <v>7822</v>
      </c>
      <c r="G8984" s="4">
        <v>3</v>
      </c>
      <c r="H8984" t="s">
        <v>8047</v>
      </c>
    </row>
    <row r="8985" spans="1:8" x14ac:dyDescent="0.35">
      <c r="A8985" t="s">
        <v>7667</v>
      </c>
      <c r="B8985" t="s">
        <v>7815</v>
      </c>
      <c r="C8985">
        <v>6</v>
      </c>
      <c r="D8985">
        <v>-137.958</v>
      </c>
      <c r="E8985" t="s">
        <v>7816</v>
      </c>
      <c r="F8985" t="s">
        <v>7819</v>
      </c>
      <c r="G8985" s="4">
        <v>3</v>
      </c>
      <c r="H8985" t="s">
        <v>8048</v>
      </c>
    </row>
    <row r="8986" spans="1:8" x14ac:dyDescent="0.35">
      <c r="A8986" t="s">
        <v>7667</v>
      </c>
      <c r="B8986" t="s">
        <v>7815</v>
      </c>
      <c r="C8986">
        <v>6</v>
      </c>
      <c r="D8986">
        <v>-131.10299999999901</v>
      </c>
      <c r="E8986" t="s">
        <v>7816</v>
      </c>
      <c r="F8986" t="s">
        <v>7817</v>
      </c>
      <c r="G8986" s="4">
        <v>2</v>
      </c>
      <c r="H8986">
        <v>40</v>
      </c>
    </row>
    <row r="8987" spans="1:8" x14ac:dyDescent="0.35">
      <c r="A8987" t="s">
        <v>7667</v>
      </c>
      <c r="B8987" t="s">
        <v>7815</v>
      </c>
      <c r="C8987">
        <v>6</v>
      </c>
      <c r="D8987">
        <v>-126.73099999999999</v>
      </c>
      <c r="E8987" t="s">
        <v>7816</v>
      </c>
      <c r="F8987" t="s">
        <v>7819</v>
      </c>
      <c r="G8987" s="4">
        <v>3</v>
      </c>
      <c r="H8987">
        <v>40</v>
      </c>
    </row>
    <row r="8988" spans="1:8" x14ac:dyDescent="0.35">
      <c r="A8988" t="s">
        <v>7667</v>
      </c>
      <c r="B8988" t="s">
        <v>7815</v>
      </c>
      <c r="C8988">
        <v>6</v>
      </c>
      <c r="D8988">
        <v>-125.836</v>
      </c>
      <c r="E8988" t="s">
        <v>7821</v>
      </c>
      <c r="F8988" t="s">
        <v>7822</v>
      </c>
      <c r="G8988" s="4">
        <v>3</v>
      </c>
      <c r="H8988" t="s">
        <v>8049</v>
      </c>
    </row>
    <row r="8989" spans="1:8" x14ac:dyDescent="0.35">
      <c r="A8989" t="s">
        <v>7667</v>
      </c>
      <c r="B8989" t="s">
        <v>7815</v>
      </c>
      <c r="C8989">
        <v>6</v>
      </c>
      <c r="D8989">
        <v>-119.43799999999899</v>
      </c>
      <c r="E8989" t="s">
        <v>7821</v>
      </c>
      <c r="F8989" t="s">
        <v>7823</v>
      </c>
      <c r="G8989" s="4">
        <v>2</v>
      </c>
      <c r="H8989" t="s">
        <v>8050</v>
      </c>
    </row>
    <row r="8990" spans="1:8" x14ac:dyDescent="0.35">
      <c r="A8990" t="s">
        <v>7667</v>
      </c>
      <c r="B8990" t="s">
        <v>7815</v>
      </c>
      <c r="C8990">
        <v>6</v>
      </c>
      <c r="D8990">
        <v>-107.78100000000001</v>
      </c>
      <c r="E8990" t="s">
        <v>7816</v>
      </c>
      <c r="F8990" t="s">
        <v>7819</v>
      </c>
      <c r="G8990" s="4">
        <v>3</v>
      </c>
      <c r="H8990" t="s">
        <v>8051</v>
      </c>
    </row>
    <row r="8991" spans="1:8" x14ac:dyDescent="0.35">
      <c r="A8991" t="s">
        <v>7667</v>
      </c>
      <c r="B8991" t="s">
        <v>7815</v>
      </c>
      <c r="C8991">
        <v>6</v>
      </c>
      <c r="D8991">
        <v>-107.03700000000001</v>
      </c>
      <c r="E8991" t="s">
        <v>7821</v>
      </c>
      <c r="F8991" t="s">
        <v>7822</v>
      </c>
      <c r="G8991" s="4">
        <v>3</v>
      </c>
      <c r="H8991" t="s">
        <v>8052</v>
      </c>
    </row>
    <row r="8992" spans="1:8" x14ac:dyDescent="0.35">
      <c r="A8992" t="s">
        <v>7667</v>
      </c>
      <c r="B8992" t="s">
        <v>7815</v>
      </c>
      <c r="C8992">
        <v>6</v>
      </c>
      <c r="D8992">
        <v>-105.029</v>
      </c>
      <c r="E8992" t="s">
        <v>7816</v>
      </c>
      <c r="F8992" t="s">
        <v>7831</v>
      </c>
      <c r="G8992" s="4">
        <v>4</v>
      </c>
      <c r="H8992" t="s">
        <v>8053</v>
      </c>
    </row>
    <row r="8993" spans="1:8" x14ac:dyDescent="0.35">
      <c r="A8993" t="s">
        <v>7667</v>
      </c>
      <c r="B8993" t="s">
        <v>7815</v>
      </c>
      <c r="C8993">
        <v>6</v>
      </c>
      <c r="D8993">
        <v>-101.636</v>
      </c>
      <c r="E8993" t="s">
        <v>7821</v>
      </c>
      <c r="F8993" t="s">
        <v>7822</v>
      </c>
      <c r="G8993" s="4">
        <v>3</v>
      </c>
      <c r="H8993" t="s">
        <v>8054</v>
      </c>
    </row>
    <row r="8994" spans="1:8" x14ac:dyDescent="0.35">
      <c r="A8994" t="s">
        <v>7667</v>
      </c>
      <c r="B8994" t="s">
        <v>7815</v>
      </c>
      <c r="C8994">
        <v>6</v>
      </c>
      <c r="D8994">
        <v>-96.123999999999995</v>
      </c>
      <c r="E8994" t="s">
        <v>7821</v>
      </c>
      <c r="F8994" t="s">
        <v>7823</v>
      </c>
      <c r="G8994" s="4">
        <v>2</v>
      </c>
      <c r="H8994" t="s">
        <v>8055</v>
      </c>
    </row>
    <row r="8995" spans="1:8" x14ac:dyDescent="0.35">
      <c r="A8995" t="s">
        <v>7667</v>
      </c>
      <c r="B8995" t="s">
        <v>7815</v>
      </c>
      <c r="C8995">
        <v>6</v>
      </c>
      <c r="D8995">
        <v>-91.372999999999905</v>
      </c>
      <c r="E8995" t="s">
        <v>7816</v>
      </c>
      <c r="F8995" t="s">
        <v>7817</v>
      </c>
      <c r="G8995" s="4">
        <v>2</v>
      </c>
      <c r="H8995" t="s">
        <v>8056</v>
      </c>
    </row>
    <row r="8996" spans="1:8" x14ac:dyDescent="0.35">
      <c r="A8996" t="s">
        <v>7667</v>
      </c>
      <c r="B8996" t="s">
        <v>7815</v>
      </c>
      <c r="C8996">
        <v>6</v>
      </c>
      <c r="D8996">
        <v>-89.17</v>
      </c>
      <c r="E8996" t="s">
        <v>7821</v>
      </c>
      <c r="F8996" t="s">
        <v>7826</v>
      </c>
      <c r="G8996" s="4">
        <v>1</v>
      </c>
      <c r="H8996" t="s">
        <v>8057</v>
      </c>
    </row>
    <row r="8997" spans="1:8" x14ac:dyDescent="0.35">
      <c r="A8997" t="s">
        <v>7667</v>
      </c>
      <c r="B8997" t="s">
        <v>7815</v>
      </c>
      <c r="C8997">
        <v>6</v>
      </c>
      <c r="D8997">
        <v>-87.403999999999996</v>
      </c>
      <c r="E8997" t="s">
        <v>7821</v>
      </c>
      <c r="F8997" t="s">
        <v>7826</v>
      </c>
      <c r="G8997" s="4">
        <v>1</v>
      </c>
      <c r="H8997" t="s">
        <v>8058</v>
      </c>
    </row>
    <row r="8998" spans="1:8" x14ac:dyDescent="0.35">
      <c r="A8998" t="s">
        <v>7667</v>
      </c>
      <c r="B8998" t="s">
        <v>7815</v>
      </c>
      <c r="C8998">
        <v>6</v>
      </c>
      <c r="D8998">
        <v>-84.775999999999996</v>
      </c>
      <c r="E8998" t="s">
        <v>7816</v>
      </c>
      <c r="F8998" t="s">
        <v>7819</v>
      </c>
      <c r="G8998" s="4">
        <v>3</v>
      </c>
      <c r="H8998" t="s">
        <v>8059</v>
      </c>
    </row>
    <row r="8999" spans="1:8" x14ac:dyDescent="0.35">
      <c r="A8999" t="s">
        <v>7667</v>
      </c>
      <c r="B8999" t="s">
        <v>7815</v>
      </c>
      <c r="C8999">
        <v>6</v>
      </c>
      <c r="D8999">
        <v>-66.959000000000003</v>
      </c>
      <c r="E8999" t="s">
        <v>7816</v>
      </c>
      <c r="F8999" t="s">
        <v>7817</v>
      </c>
      <c r="G8999" s="4">
        <v>2</v>
      </c>
      <c r="H8999" t="s">
        <v>8060</v>
      </c>
    </row>
    <row r="9000" spans="1:8" x14ac:dyDescent="0.35">
      <c r="A9000" t="s">
        <v>7667</v>
      </c>
      <c r="B9000" t="s">
        <v>7815</v>
      </c>
      <c r="C9000">
        <v>6</v>
      </c>
      <c r="D9000">
        <v>-61.493000000000002</v>
      </c>
      <c r="E9000" t="s">
        <v>7816</v>
      </c>
      <c r="F9000" t="s">
        <v>7819</v>
      </c>
      <c r="G9000" s="4">
        <v>3</v>
      </c>
      <c r="H9000" t="s">
        <v>4703</v>
      </c>
    </row>
    <row r="9001" spans="1:8" x14ac:dyDescent="0.35">
      <c r="A9001" t="s">
        <v>7667</v>
      </c>
      <c r="B9001" t="s">
        <v>7815</v>
      </c>
      <c r="C9001">
        <v>6</v>
      </c>
      <c r="D9001">
        <v>-52.288999999999902</v>
      </c>
      <c r="E9001" t="s">
        <v>7821</v>
      </c>
      <c r="F9001" t="s">
        <v>7826</v>
      </c>
      <c r="G9001" s="4">
        <v>1</v>
      </c>
      <c r="H9001" t="s">
        <v>4859</v>
      </c>
    </row>
    <row r="9002" spans="1:8" x14ac:dyDescent="0.35">
      <c r="A9002" t="s">
        <v>7667</v>
      </c>
      <c r="B9002" t="s">
        <v>7815</v>
      </c>
      <c r="C9002">
        <v>6</v>
      </c>
      <c r="D9002">
        <v>-46.103999999999999</v>
      </c>
      <c r="E9002" t="s">
        <v>7821</v>
      </c>
      <c r="F9002" t="s">
        <v>7822</v>
      </c>
      <c r="G9002" s="4">
        <v>3</v>
      </c>
      <c r="H9002" t="s">
        <v>8061</v>
      </c>
    </row>
    <row r="9003" spans="1:8" x14ac:dyDescent="0.35">
      <c r="A9003" t="s">
        <v>7667</v>
      </c>
      <c r="B9003" t="s">
        <v>7815</v>
      </c>
      <c r="C9003">
        <v>6</v>
      </c>
      <c r="D9003">
        <v>-42.453999999999901</v>
      </c>
      <c r="E9003" t="s">
        <v>7821</v>
      </c>
      <c r="F9003" t="s">
        <v>7823</v>
      </c>
      <c r="G9003" s="4">
        <v>2</v>
      </c>
      <c r="H9003" t="s">
        <v>8062</v>
      </c>
    </row>
    <row r="9004" spans="1:8" x14ac:dyDescent="0.35">
      <c r="A9004" t="s">
        <v>7667</v>
      </c>
      <c r="B9004" t="s">
        <v>7815</v>
      </c>
      <c r="C9004">
        <v>6</v>
      </c>
      <c r="D9004">
        <v>-37.159999999999997</v>
      </c>
      <c r="E9004" t="s">
        <v>7816</v>
      </c>
      <c r="F9004" t="s">
        <v>7817</v>
      </c>
      <c r="G9004" s="4">
        <v>2</v>
      </c>
      <c r="H9004" t="s">
        <v>8063</v>
      </c>
    </row>
    <row r="9005" spans="1:8" x14ac:dyDescent="0.35">
      <c r="A9005" t="s">
        <v>7667</v>
      </c>
      <c r="B9005" t="s">
        <v>7815</v>
      </c>
      <c r="C9005">
        <v>6</v>
      </c>
      <c r="D9005">
        <v>-32.61</v>
      </c>
      <c r="E9005" t="s">
        <v>7816</v>
      </c>
      <c r="F9005" t="s">
        <v>7817</v>
      </c>
      <c r="G9005" s="4">
        <v>2</v>
      </c>
      <c r="H9005" t="s">
        <v>8064</v>
      </c>
    </row>
    <row r="9006" spans="1:8" x14ac:dyDescent="0.35">
      <c r="A9006" t="s">
        <v>7667</v>
      </c>
      <c r="B9006" t="s">
        <v>7815</v>
      </c>
      <c r="C9006">
        <v>6</v>
      </c>
      <c r="D9006">
        <v>-30.85</v>
      </c>
      <c r="E9006" t="s">
        <v>7821</v>
      </c>
      <c r="F9006" t="s">
        <v>7826</v>
      </c>
      <c r="G9006" s="4">
        <v>1</v>
      </c>
      <c r="H9006" t="s">
        <v>8065</v>
      </c>
    </row>
    <row r="9007" spans="1:8" x14ac:dyDescent="0.35">
      <c r="A9007" t="s">
        <v>7667</v>
      </c>
      <c r="B9007" t="s">
        <v>7815</v>
      </c>
      <c r="C9007">
        <v>6</v>
      </c>
      <c r="D9007">
        <v>-27.236999999999998</v>
      </c>
      <c r="E9007" t="s">
        <v>7816</v>
      </c>
      <c r="F9007" t="s">
        <v>7819</v>
      </c>
      <c r="G9007" s="4">
        <v>3</v>
      </c>
      <c r="H9007" t="s">
        <v>267</v>
      </c>
    </row>
    <row r="9008" spans="1:8" x14ac:dyDescent="0.35">
      <c r="A9008" t="s">
        <v>7667</v>
      </c>
      <c r="B9008" t="s">
        <v>7815</v>
      </c>
      <c r="C9008">
        <v>6</v>
      </c>
      <c r="D9008">
        <v>-24.326999999999899</v>
      </c>
      <c r="E9008" t="s">
        <v>7816</v>
      </c>
      <c r="F9008" t="s">
        <v>7817</v>
      </c>
      <c r="G9008" s="4">
        <v>2</v>
      </c>
      <c r="H9008" t="s">
        <v>873</v>
      </c>
    </row>
    <row r="9009" spans="1:8" x14ac:dyDescent="0.35">
      <c r="A9009" t="s">
        <v>7667</v>
      </c>
      <c r="B9009" t="s">
        <v>7815</v>
      </c>
      <c r="C9009">
        <v>6</v>
      </c>
      <c r="D9009">
        <v>-23.266999999999999</v>
      </c>
      <c r="E9009" t="s">
        <v>7821</v>
      </c>
      <c r="F9009" t="s">
        <v>7823</v>
      </c>
      <c r="G9009" s="4">
        <v>2</v>
      </c>
      <c r="H9009" t="s">
        <v>8066</v>
      </c>
    </row>
    <row r="9010" spans="1:8" x14ac:dyDescent="0.35">
      <c r="A9010" t="s">
        <v>7667</v>
      </c>
      <c r="B9010" t="s">
        <v>7815</v>
      </c>
      <c r="C9010">
        <v>6</v>
      </c>
      <c r="D9010">
        <v>-21.581</v>
      </c>
      <c r="E9010" t="s">
        <v>7816</v>
      </c>
      <c r="F9010" t="s">
        <v>7819</v>
      </c>
      <c r="G9010" s="4">
        <v>3</v>
      </c>
      <c r="H9010" t="s">
        <v>8067</v>
      </c>
    </row>
    <row r="9011" spans="1:8" x14ac:dyDescent="0.35">
      <c r="A9011" t="s">
        <v>7667</v>
      </c>
      <c r="B9011" t="s">
        <v>7815</v>
      </c>
      <c r="C9011">
        <v>6</v>
      </c>
      <c r="D9011">
        <v>-20.754000000000001</v>
      </c>
      <c r="E9011" t="s">
        <v>7816</v>
      </c>
      <c r="F9011" t="s">
        <v>7817</v>
      </c>
      <c r="G9011" s="4">
        <v>2</v>
      </c>
      <c r="H9011" t="s">
        <v>1755</v>
      </c>
    </row>
    <row r="9012" spans="1:8" x14ac:dyDescent="0.35">
      <c r="A9012" t="s">
        <v>7667</v>
      </c>
      <c r="B9012" t="s">
        <v>7815</v>
      </c>
      <c r="C9012">
        <v>6</v>
      </c>
      <c r="D9012">
        <v>16.795000000000002</v>
      </c>
      <c r="E9012" t="s">
        <v>7816</v>
      </c>
      <c r="F9012" t="s">
        <v>7819</v>
      </c>
      <c r="G9012" s="4">
        <v>3</v>
      </c>
      <c r="H9012" t="s">
        <v>8068</v>
      </c>
    </row>
    <row r="9013" spans="1:8" x14ac:dyDescent="0.35">
      <c r="A9013" t="s">
        <v>7667</v>
      </c>
      <c r="B9013" t="s">
        <v>7815</v>
      </c>
      <c r="C9013">
        <v>6</v>
      </c>
      <c r="D9013">
        <v>21.010999999999999</v>
      </c>
      <c r="E9013" t="s">
        <v>7816</v>
      </c>
      <c r="F9013" t="s">
        <v>7831</v>
      </c>
      <c r="G9013" s="4">
        <v>4</v>
      </c>
      <c r="H9013" t="s">
        <v>8069</v>
      </c>
    </row>
    <row r="9014" spans="1:8" x14ac:dyDescent="0.35">
      <c r="A9014" t="s">
        <v>7667</v>
      </c>
      <c r="B9014" t="s">
        <v>7815</v>
      </c>
      <c r="C9014">
        <v>6</v>
      </c>
      <c r="D9014">
        <v>23.726999999999901</v>
      </c>
      <c r="E9014" t="s">
        <v>7816</v>
      </c>
      <c r="F9014" t="s">
        <v>7834</v>
      </c>
      <c r="G9014" s="4">
        <v>1</v>
      </c>
      <c r="H9014" t="s">
        <v>8070</v>
      </c>
    </row>
    <row r="9015" spans="1:8" x14ac:dyDescent="0.35">
      <c r="A9015" t="s">
        <v>7667</v>
      </c>
      <c r="B9015" t="s">
        <v>7815</v>
      </c>
      <c r="C9015">
        <v>6</v>
      </c>
      <c r="D9015">
        <v>28.233000000000001</v>
      </c>
      <c r="E9015" t="s">
        <v>7816</v>
      </c>
      <c r="F9015" t="s">
        <v>7817</v>
      </c>
      <c r="G9015" s="4">
        <v>2</v>
      </c>
      <c r="H9015" t="s">
        <v>8071</v>
      </c>
    </row>
    <row r="9016" spans="1:8" x14ac:dyDescent="0.35">
      <c r="A9016" t="s">
        <v>7667</v>
      </c>
      <c r="B9016" t="s">
        <v>7815</v>
      </c>
      <c r="C9016">
        <v>6</v>
      </c>
      <c r="D9016">
        <v>39.859000000000002</v>
      </c>
      <c r="E9016" t="s">
        <v>7816</v>
      </c>
      <c r="F9016" t="s">
        <v>7819</v>
      </c>
      <c r="G9016" s="4">
        <v>3</v>
      </c>
      <c r="H9016" t="s">
        <v>8072</v>
      </c>
    </row>
    <row r="9017" spans="1:8" x14ac:dyDescent="0.35">
      <c r="A9017" t="s">
        <v>7667</v>
      </c>
      <c r="B9017" t="s">
        <v>7815</v>
      </c>
      <c r="C9017">
        <v>6</v>
      </c>
      <c r="D9017">
        <v>43.750999999999998</v>
      </c>
      <c r="E9017" t="s">
        <v>7816</v>
      </c>
      <c r="F9017" t="s">
        <v>7834</v>
      </c>
      <c r="G9017" s="4">
        <v>1</v>
      </c>
      <c r="H9017" t="s">
        <v>8073</v>
      </c>
    </row>
    <row r="9018" spans="1:8" x14ac:dyDescent="0.35">
      <c r="A9018" t="s">
        <v>7667</v>
      </c>
      <c r="B9018" t="s">
        <v>7815</v>
      </c>
      <c r="C9018">
        <v>6</v>
      </c>
      <c r="D9018">
        <v>45.768999999999998</v>
      </c>
      <c r="E9018" t="s">
        <v>7816</v>
      </c>
      <c r="F9018" t="s">
        <v>7817</v>
      </c>
      <c r="G9018" s="4">
        <v>2</v>
      </c>
      <c r="H9018" t="s">
        <v>8074</v>
      </c>
    </row>
    <row r="9019" spans="1:8" x14ac:dyDescent="0.35">
      <c r="A9019" t="s">
        <v>7667</v>
      </c>
      <c r="B9019" t="s">
        <v>7815</v>
      </c>
      <c r="C9019">
        <v>6</v>
      </c>
      <c r="D9019">
        <v>52.836999999999897</v>
      </c>
      <c r="E9019" t="s">
        <v>7816</v>
      </c>
      <c r="F9019" t="s">
        <v>7831</v>
      </c>
      <c r="G9019" s="4">
        <v>4</v>
      </c>
      <c r="H9019" t="s">
        <v>8075</v>
      </c>
    </row>
    <row r="9020" spans="1:8" x14ac:dyDescent="0.35">
      <c r="A9020" t="s">
        <v>7667</v>
      </c>
      <c r="B9020" t="s">
        <v>8076</v>
      </c>
      <c r="C9020">
        <v>4</v>
      </c>
      <c r="D9020">
        <v>-402.089</v>
      </c>
      <c r="E9020" t="s">
        <v>8077</v>
      </c>
      <c r="F9020" t="s">
        <v>8078</v>
      </c>
      <c r="G9020" s="4">
        <v>2</v>
      </c>
      <c r="H9020" t="s">
        <v>8079</v>
      </c>
    </row>
    <row r="9021" spans="1:8" x14ac:dyDescent="0.35">
      <c r="A9021" t="s">
        <v>7667</v>
      </c>
      <c r="B9021" t="s">
        <v>8076</v>
      </c>
      <c r="C9021">
        <v>4</v>
      </c>
      <c r="D9021">
        <v>-401.72300000000001</v>
      </c>
      <c r="E9021" t="s">
        <v>8080</v>
      </c>
      <c r="F9021" t="s">
        <v>8081</v>
      </c>
      <c r="G9021" s="4">
        <v>2</v>
      </c>
      <c r="H9021" t="s">
        <v>8082</v>
      </c>
    </row>
    <row r="9022" spans="1:8" x14ac:dyDescent="0.35">
      <c r="A9022" t="s">
        <v>7667</v>
      </c>
      <c r="B9022" t="s">
        <v>8076</v>
      </c>
      <c r="C9022">
        <v>4</v>
      </c>
      <c r="D9022">
        <v>-399.76400000000001</v>
      </c>
      <c r="E9022" t="s">
        <v>8077</v>
      </c>
      <c r="F9022" t="s">
        <v>8083</v>
      </c>
      <c r="G9022" s="4">
        <v>4</v>
      </c>
      <c r="H9022" t="s">
        <v>8084</v>
      </c>
    </row>
    <row r="9023" spans="1:8" x14ac:dyDescent="0.35">
      <c r="A9023" t="s">
        <v>7667</v>
      </c>
      <c r="B9023" t="s">
        <v>8076</v>
      </c>
      <c r="C9023">
        <v>4</v>
      </c>
      <c r="D9023">
        <v>-398.613</v>
      </c>
      <c r="E9023" t="s">
        <v>8080</v>
      </c>
      <c r="F9023" t="s">
        <v>8085</v>
      </c>
      <c r="G9023" s="4">
        <v>3</v>
      </c>
      <c r="H9023" t="s">
        <v>1693</v>
      </c>
    </row>
    <row r="9024" spans="1:8" x14ac:dyDescent="0.35">
      <c r="A9024" t="s">
        <v>7667</v>
      </c>
      <c r="B9024" t="s">
        <v>8076</v>
      </c>
      <c r="C9024">
        <v>4</v>
      </c>
      <c r="D9024">
        <v>-398.546999999999</v>
      </c>
      <c r="E9024" t="s">
        <v>8077</v>
      </c>
      <c r="F9024" t="s">
        <v>8086</v>
      </c>
      <c r="G9024" s="4">
        <v>1</v>
      </c>
      <c r="H9024" t="s">
        <v>177</v>
      </c>
    </row>
    <row r="9025" spans="1:8" x14ac:dyDescent="0.35">
      <c r="A9025" t="s">
        <v>7667</v>
      </c>
      <c r="B9025" t="s">
        <v>8076</v>
      </c>
      <c r="C9025">
        <v>4</v>
      </c>
      <c r="D9025">
        <v>-397.87099999999998</v>
      </c>
      <c r="E9025" t="s">
        <v>8080</v>
      </c>
      <c r="F9025" t="s">
        <v>8087</v>
      </c>
      <c r="G9025" s="4">
        <v>4</v>
      </c>
      <c r="H9025" t="s">
        <v>1693</v>
      </c>
    </row>
    <row r="9026" spans="1:8" x14ac:dyDescent="0.35">
      <c r="A9026" t="s">
        <v>7667</v>
      </c>
      <c r="B9026" t="s">
        <v>8076</v>
      </c>
      <c r="C9026">
        <v>4</v>
      </c>
      <c r="D9026">
        <v>-396.42099999999999</v>
      </c>
      <c r="E9026" t="s">
        <v>8080</v>
      </c>
      <c r="F9026" t="s">
        <v>8088</v>
      </c>
      <c r="G9026" s="4">
        <v>1</v>
      </c>
      <c r="H9026" t="s">
        <v>8089</v>
      </c>
    </row>
    <row r="9027" spans="1:8" x14ac:dyDescent="0.35">
      <c r="A9027" t="s">
        <v>7667</v>
      </c>
      <c r="B9027" t="s">
        <v>8076</v>
      </c>
      <c r="C9027">
        <v>4</v>
      </c>
      <c r="D9027">
        <v>-395.452</v>
      </c>
      <c r="E9027" t="s">
        <v>8077</v>
      </c>
      <c r="F9027" t="s">
        <v>8083</v>
      </c>
      <c r="G9027" s="4">
        <v>4</v>
      </c>
      <c r="H9027" t="s">
        <v>8090</v>
      </c>
    </row>
    <row r="9028" spans="1:8" x14ac:dyDescent="0.35">
      <c r="A9028" t="s">
        <v>7667</v>
      </c>
      <c r="B9028" t="s">
        <v>8076</v>
      </c>
      <c r="C9028">
        <v>4</v>
      </c>
      <c r="D9028">
        <v>-391.81699999999898</v>
      </c>
      <c r="E9028" t="s">
        <v>8080</v>
      </c>
      <c r="F9028" t="s">
        <v>8081</v>
      </c>
      <c r="G9028" s="4">
        <v>2</v>
      </c>
      <c r="H9028" t="s">
        <v>8091</v>
      </c>
    </row>
    <row r="9029" spans="1:8" x14ac:dyDescent="0.35">
      <c r="A9029" t="s">
        <v>7667</v>
      </c>
      <c r="B9029" t="s">
        <v>8076</v>
      </c>
      <c r="C9029">
        <v>4</v>
      </c>
      <c r="D9029">
        <v>-391.02099999999899</v>
      </c>
      <c r="E9029" t="s">
        <v>8077</v>
      </c>
      <c r="F9029" t="s">
        <v>8083</v>
      </c>
      <c r="G9029" s="4">
        <v>4</v>
      </c>
      <c r="H9029" t="s">
        <v>8092</v>
      </c>
    </row>
    <row r="9030" spans="1:8" x14ac:dyDescent="0.35">
      <c r="A9030" t="s">
        <v>7667</v>
      </c>
      <c r="B9030" t="s">
        <v>8076</v>
      </c>
      <c r="C9030">
        <v>4</v>
      </c>
      <c r="D9030">
        <v>-388.26499999999999</v>
      </c>
      <c r="E9030" t="s">
        <v>8077</v>
      </c>
      <c r="F9030" t="s">
        <v>8078</v>
      </c>
      <c r="G9030" s="4">
        <v>2</v>
      </c>
      <c r="H9030" t="s">
        <v>8093</v>
      </c>
    </row>
    <row r="9031" spans="1:8" x14ac:dyDescent="0.35">
      <c r="A9031" t="s">
        <v>7667</v>
      </c>
      <c r="B9031" t="s">
        <v>8076</v>
      </c>
      <c r="C9031">
        <v>4</v>
      </c>
      <c r="D9031">
        <v>-384.200999999999</v>
      </c>
      <c r="E9031" t="s">
        <v>8080</v>
      </c>
      <c r="F9031" t="s">
        <v>8088</v>
      </c>
      <c r="G9031" s="4">
        <v>1</v>
      </c>
      <c r="H9031" t="s">
        <v>8094</v>
      </c>
    </row>
    <row r="9032" spans="1:8" x14ac:dyDescent="0.35">
      <c r="A9032" t="s">
        <v>7667</v>
      </c>
      <c r="B9032" t="s">
        <v>8076</v>
      </c>
      <c r="C9032">
        <v>4</v>
      </c>
      <c r="D9032">
        <v>-378.33</v>
      </c>
      <c r="E9032" t="s">
        <v>8077</v>
      </c>
      <c r="F9032" t="s">
        <v>8078</v>
      </c>
      <c r="G9032" s="4">
        <v>2</v>
      </c>
      <c r="H9032" t="s">
        <v>8095</v>
      </c>
    </row>
    <row r="9033" spans="1:8" x14ac:dyDescent="0.35">
      <c r="A9033" t="s">
        <v>7667</v>
      </c>
      <c r="B9033" t="s">
        <v>8076</v>
      </c>
      <c r="C9033">
        <v>4</v>
      </c>
      <c r="D9033">
        <v>-377.45499999999998</v>
      </c>
      <c r="E9033" t="s">
        <v>8077</v>
      </c>
      <c r="F9033" t="s">
        <v>8083</v>
      </c>
      <c r="G9033" s="4">
        <v>4</v>
      </c>
      <c r="H9033" t="s">
        <v>8096</v>
      </c>
    </row>
    <row r="9034" spans="1:8" x14ac:dyDescent="0.35">
      <c r="A9034" t="s">
        <v>7667</v>
      </c>
      <c r="B9034" t="s">
        <v>8076</v>
      </c>
      <c r="C9034">
        <v>4</v>
      </c>
      <c r="D9034">
        <v>-377.15600000000001</v>
      </c>
      <c r="E9034" t="s">
        <v>8077</v>
      </c>
      <c r="F9034" t="s">
        <v>8086</v>
      </c>
      <c r="G9034" s="4">
        <v>1</v>
      </c>
      <c r="H9034" t="s">
        <v>8097</v>
      </c>
    </row>
    <row r="9035" spans="1:8" x14ac:dyDescent="0.35">
      <c r="A9035" t="s">
        <v>7667</v>
      </c>
      <c r="B9035" t="s">
        <v>8076</v>
      </c>
      <c r="C9035">
        <v>4</v>
      </c>
      <c r="D9035">
        <v>-374.58300000000003</v>
      </c>
      <c r="E9035" t="s">
        <v>8080</v>
      </c>
      <c r="F9035" t="s">
        <v>8081</v>
      </c>
      <c r="G9035" s="4">
        <v>2</v>
      </c>
      <c r="H9035" t="s">
        <v>8098</v>
      </c>
    </row>
    <row r="9036" spans="1:8" x14ac:dyDescent="0.35">
      <c r="A9036" t="s">
        <v>7667</v>
      </c>
      <c r="B9036" t="s">
        <v>8076</v>
      </c>
      <c r="C9036">
        <v>4</v>
      </c>
      <c r="D9036">
        <v>-372.649</v>
      </c>
      <c r="E9036" t="s">
        <v>8080</v>
      </c>
      <c r="F9036" t="s">
        <v>8088</v>
      </c>
      <c r="G9036" s="4">
        <v>1</v>
      </c>
      <c r="H9036" t="s">
        <v>8099</v>
      </c>
    </row>
    <row r="9037" spans="1:8" x14ac:dyDescent="0.35">
      <c r="A9037" t="s">
        <v>7667</v>
      </c>
      <c r="B9037" t="s">
        <v>8076</v>
      </c>
      <c r="C9037">
        <v>4</v>
      </c>
      <c r="D9037">
        <v>-363.87199999999899</v>
      </c>
      <c r="E9037" t="s">
        <v>8077</v>
      </c>
      <c r="F9037" t="s">
        <v>8078</v>
      </c>
      <c r="G9037" s="4">
        <v>2</v>
      </c>
      <c r="H9037" t="s">
        <v>8100</v>
      </c>
    </row>
    <row r="9038" spans="1:8" x14ac:dyDescent="0.35">
      <c r="A9038" t="s">
        <v>7667</v>
      </c>
      <c r="B9038" t="s">
        <v>8076</v>
      </c>
      <c r="C9038">
        <v>4</v>
      </c>
      <c r="D9038">
        <v>-361.39599999999899</v>
      </c>
      <c r="E9038" t="s">
        <v>8077</v>
      </c>
      <c r="F9038" t="s">
        <v>8086</v>
      </c>
      <c r="G9038" s="4">
        <v>1</v>
      </c>
      <c r="H9038" t="s">
        <v>55</v>
      </c>
    </row>
    <row r="9039" spans="1:8" x14ac:dyDescent="0.35">
      <c r="A9039" t="s">
        <v>7667</v>
      </c>
      <c r="B9039" t="s">
        <v>8076</v>
      </c>
      <c r="C9039">
        <v>4</v>
      </c>
      <c r="D9039">
        <v>-361.27600000000001</v>
      </c>
      <c r="E9039" t="s">
        <v>8077</v>
      </c>
      <c r="F9039" t="s">
        <v>8083</v>
      </c>
      <c r="G9039" s="4">
        <v>4</v>
      </c>
      <c r="H9039" t="s">
        <v>8101</v>
      </c>
    </row>
    <row r="9040" spans="1:8" x14ac:dyDescent="0.35">
      <c r="A9040" t="s">
        <v>7667</v>
      </c>
      <c r="B9040" t="s">
        <v>8076</v>
      </c>
      <c r="C9040">
        <v>4</v>
      </c>
      <c r="D9040">
        <v>-359.16699999999997</v>
      </c>
      <c r="E9040" t="s">
        <v>8080</v>
      </c>
      <c r="F9040" t="s">
        <v>8081</v>
      </c>
      <c r="G9040" s="4">
        <v>2</v>
      </c>
      <c r="H9040" t="s">
        <v>8102</v>
      </c>
    </row>
    <row r="9041" spans="1:8" x14ac:dyDescent="0.35">
      <c r="A9041" t="s">
        <v>7667</v>
      </c>
      <c r="B9041" t="s">
        <v>8076</v>
      </c>
      <c r="C9041">
        <v>4</v>
      </c>
      <c r="D9041">
        <v>-355.74299999999999</v>
      </c>
      <c r="E9041" t="s">
        <v>8077</v>
      </c>
      <c r="F9041" t="s">
        <v>8083</v>
      </c>
      <c r="G9041" s="4">
        <v>4</v>
      </c>
      <c r="H9041" t="s">
        <v>8103</v>
      </c>
    </row>
    <row r="9042" spans="1:8" x14ac:dyDescent="0.35">
      <c r="A9042" t="s">
        <v>7667</v>
      </c>
      <c r="B9042" t="s">
        <v>8076</v>
      </c>
      <c r="C9042">
        <v>4</v>
      </c>
      <c r="D9042">
        <v>-354.77600000000001</v>
      </c>
      <c r="E9042" t="s">
        <v>8077</v>
      </c>
      <c r="F9042" t="s">
        <v>8078</v>
      </c>
      <c r="G9042" s="4">
        <v>2</v>
      </c>
      <c r="H9042" t="s">
        <v>8104</v>
      </c>
    </row>
    <row r="9043" spans="1:8" x14ac:dyDescent="0.35">
      <c r="A9043" t="s">
        <v>7667</v>
      </c>
      <c r="B9043" t="s">
        <v>8076</v>
      </c>
      <c r="C9043">
        <v>4</v>
      </c>
      <c r="D9043">
        <v>-352.1</v>
      </c>
      <c r="E9043" t="s">
        <v>8077</v>
      </c>
      <c r="F9043" t="s">
        <v>8086</v>
      </c>
      <c r="G9043" s="4">
        <v>1</v>
      </c>
      <c r="H9043" t="s">
        <v>2122</v>
      </c>
    </row>
    <row r="9044" spans="1:8" x14ac:dyDescent="0.35">
      <c r="A9044" t="s">
        <v>7667</v>
      </c>
      <c r="B9044" t="s">
        <v>8076</v>
      </c>
      <c r="C9044">
        <v>4</v>
      </c>
      <c r="D9044">
        <v>-350.154</v>
      </c>
      <c r="E9044" t="s">
        <v>8077</v>
      </c>
      <c r="F9044" t="s">
        <v>8078</v>
      </c>
      <c r="G9044" s="4">
        <v>2</v>
      </c>
      <c r="H9044" t="s">
        <v>8105</v>
      </c>
    </row>
    <row r="9045" spans="1:8" x14ac:dyDescent="0.35">
      <c r="A9045" t="s">
        <v>7667</v>
      </c>
      <c r="B9045" t="s">
        <v>8076</v>
      </c>
      <c r="C9045">
        <v>4</v>
      </c>
      <c r="D9045">
        <v>-350.04</v>
      </c>
      <c r="E9045" t="s">
        <v>8080</v>
      </c>
      <c r="F9045" t="s">
        <v>8081</v>
      </c>
      <c r="G9045" s="4">
        <v>2</v>
      </c>
      <c r="H9045" t="s">
        <v>8106</v>
      </c>
    </row>
    <row r="9046" spans="1:8" x14ac:dyDescent="0.35">
      <c r="A9046" t="s">
        <v>7667</v>
      </c>
      <c r="B9046" t="s">
        <v>8076</v>
      </c>
      <c r="C9046">
        <v>4</v>
      </c>
      <c r="D9046">
        <v>-347.71899999999999</v>
      </c>
      <c r="E9046" t="s">
        <v>8077</v>
      </c>
      <c r="F9046" t="s">
        <v>8107</v>
      </c>
      <c r="G9046" s="4">
        <v>3</v>
      </c>
      <c r="H9046" t="s">
        <v>8108</v>
      </c>
    </row>
    <row r="9047" spans="1:8" x14ac:dyDescent="0.35">
      <c r="A9047" t="s">
        <v>7667</v>
      </c>
      <c r="B9047" t="s">
        <v>8076</v>
      </c>
      <c r="C9047">
        <v>4</v>
      </c>
      <c r="D9047">
        <v>-347.54399999999998</v>
      </c>
      <c r="E9047" t="s">
        <v>8080</v>
      </c>
      <c r="F9047" t="s">
        <v>8085</v>
      </c>
      <c r="G9047" s="4">
        <v>3</v>
      </c>
      <c r="H9047" t="s">
        <v>8109</v>
      </c>
    </row>
    <row r="9048" spans="1:8" x14ac:dyDescent="0.35">
      <c r="A9048" t="s">
        <v>7667</v>
      </c>
      <c r="B9048" t="s">
        <v>8076</v>
      </c>
      <c r="C9048">
        <v>4</v>
      </c>
      <c r="D9048">
        <v>-344.83</v>
      </c>
      <c r="E9048" t="s">
        <v>8077</v>
      </c>
      <c r="F9048" t="s">
        <v>8078</v>
      </c>
      <c r="G9048" s="4">
        <v>2</v>
      </c>
      <c r="H9048" t="s">
        <v>8110</v>
      </c>
    </row>
    <row r="9049" spans="1:8" x14ac:dyDescent="0.35">
      <c r="A9049" t="s">
        <v>7667</v>
      </c>
      <c r="B9049" t="s">
        <v>8076</v>
      </c>
      <c r="C9049">
        <v>4</v>
      </c>
      <c r="D9049">
        <v>-343.74599999999998</v>
      </c>
      <c r="E9049" t="s">
        <v>8080</v>
      </c>
      <c r="F9049" t="s">
        <v>8087</v>
      </c>
      <c r="G9049" s="4">
        <v>4</v>
      </c>
      <c r="H9049" t="s">
        <v>290</v>
      </c>
    </row>
    <row r="9050" spans="1:8" x14ac:dyDescent="0.35">
      <c r="A9050" t="s">
        <v>7667</v>
      </c>
      <c r="B9050" t="s">
        <v>8076</v>
      </c>
      <c r="C9050">
        <v>4</v>
      </c>
      <c r="D9050">
        <v>-340.47899999999998</v>
      </c>
      <c r="E9050" t="s">
        <v>8077</v>
      </c>
      <c r="F9050" t="s">
        <v>8078</v>
      </c>
      <c r="G9050" s="4">
        <v>2</v>
      </c>
      <c r="H9050" t="s">
        <v>8111</v>
      </c>
    </row>
    <row r="9051" spans="1:8" x14ac:dyDescent="0.35">
      <c r="A9051" t="s">
        <v>7667</v>
      </c>
      <c r="B9051" t="s">
        <v>8076</v>
      </c>
      <c r="C9051">
        <v>4</v>
      </c>
      <c r="D9051">
        <v>-337.38499999999999</v>
      </c>
      <c r="E9051" t="s">
        <v>8080</v>
      </c>
      <c r="F9051" t="s">
        <v>8088</v>
      </c>
      <c r="G9051" s="4">
        <v>1</v>
      </c>
      <c r="H9051" t="s">
        <v>8112</v>
      </c>
    </row>
    <row r="9052" spans="1:8" x14ac:dyDescent="0.35">
      <c r="A9052" t="s">
        <v>7667</v>
      </c>
      <c r="B9052" t="s">
        <v>8076</v>
      </c>
      <c r="C9052">
        <v>4</v>
      </c>
      <c r="D9052">
        <v>-330.27099999999899</v>
      </c>
      <c r="E9052" t="s">
        <v>8080</v>
      </c>
      <c r="F9052" t="s">
        <v>8085</v>
      </c>
      <c r="G9052" s="4">
        <v>3</v>
      </c>
      <c r="H9052" t="s">
        <v>8113</v>
      </c>
    </row>
    <row r="9053" spans="1:8" x14ac:dyDescent="0.35">
      <c r="A9053" t="s">
        <v>7667</v>
      </c>
      <c r="B9053" t="s">
        <v>8076</v>
      </c>
      <c r="C9053">
        <v>4</v>
      </c>
      <c r="D9053">
        <v>-327.04700000000003</v>
      </c>
      <c r="E9053" t="s">
        <v>8077</v>
      </c>
      <c r="F9053" t="s">
        <v>8086</v>
      </c>
      <c r="G9053" s="4">
        <v>1</v>
      </c>
      <c r="H9053" t="s">
        <v>6324</v>
      </c>
    </row>
    <row r="9054" spans="1:8" x14ac:dyDescent="0.35">
      <c r="A9054" t="s">
        <v>7667</v>
      </c>
      <c r="B9054" t="s">
        <v>8076</v>
      </c>
      <c r="C9054">
        <v>4</v>
      </c>
      <c r="D9054">
        <v>-324.495</v>
      </c>
      <c r="E9054" t="s">
        <v>8080</v>
      </c>
      <c r="F9054" t="s">
        <v>8081</v>
      </c>
      <c r="G9054" s="4">
        <v>2</v>
      </c>
      <c r="H9054" t="s">
        <v>8114</v>
      </c>
    </row>
    <row r="9055" spans="1:8" x14ac:dyDescent="0.35">
      <c r="A9055" t="s">
        <v>7667</v>
      </c>
      <c r="B9055" t="s">
        <v>8076</v>
      </c>
      <c r="C9055">
        <v>4</v>
      </c>
      <c r="D9055">
        <v>-323.18799999999999</v>
      </c>
      <c r="E9055" t="s">
        <v>8077</v>
      </c>
      <c r="F9055" t="s">
        <v>8083</v>
      </c>
      <c r="G9055" s="4">
        <v>4</v>
      </c>
      <c r="H9055" t="s">
        <v>8115</v>
      </c>
    </row>
    <row r="9056" spans="1:8" x14ac:dyDescent="0.35">
      <c r="A9056" t="s">
        <v>7667</v>
      </c>
      <c r="B9056" t="s">
        <v>8076</v>
      </c>
      <c r="C9056">
        <v>4</v>
      </c>
      <c r="D9056">
        <v>-317.51400000000001</v>
      </c>
      <c r="E9056" t="s">
        <v>8080</v>
      </c>
      <c r="F9056" t="s">
        <v>8087</v>
      </c>
      <c r="G9056" s="4">
        <v>4</v>
      </c>
      <c r="H9056" t="s">
        <v>3444</v>
      </c>
    </row>
    <row r="9057" spans="1:8" x14ac:dyDescent="0.35">
      <c r="A9057" t="s">
        <v>7667</v>
      </c>
      <c r="B9057" t="s">
        <v>8076</v>
      </c>
      <c r="C9057">
        <v>4</v>
      </c>
      <c r="D9057">
        <v>-315.37200000000001</v>
      </c>
      <c r="E9057" t="s">
        <v>8077</v>
      </c>
      <c r="F9057" t="s">
        <v>8083</v>
      </c>
      <c r="G9057" s="4">
        <v>4</v>
      </c>
      <c r="H9057" t="s">
        <v>8116</v>
      </c>
    </row>
    <row r="9058" spans="1:8" x14ac:dyDescent="0.35">
      <c r="A9058" t="s">
        <v>7667</v>
      </c>
      <c r="B9058" t="s">
        <v>8076</v>
      </c>
      <c r="C9058">
        <v>4</v>
      </c>
      <c r="D9058">
        <v>-312.59399999999999</v>
      </c>
      <c r="E9058" t="s">
        <v>8077</v>
      </c>
      <c r="F9058" t="s">
        <v>8078</v>
      </c>
      <c r="G9058" s="4">
        <v>2</v>
      </c>
      <c r="H9058" t="s">
        <v>8117</v>
      </c>
    </row>
    <row r="9059" spans="1:8" x14ac:dyDescent="0.35">
      <c r="A9059" t="s">
        <v>7667</v>
      </c>
      <c r="B9059" t="s">
        <v>8076</v>
      </c>
      <c r="C9059">
        <v>4</v>
      </c>
      <c r="D9059">
        <v>-312.084</v>
      </c>
      <c r="E9059" t="s">
        <v>8077</v>
      </c>
      <c r="F9059" t="s">
        <v>8086</v>
      </c>
      <c r="G9059" s="4">
        <v>1</v>
      </c>
      <c r="H9059" t="s">
        <v>8118</v>
      </c>
    </row>
    <row r="9060" spans="1:8" x14ac:dyDescent="0.35">
      <c r="A9060" t="s">
        <v>7667</v>
      </c>
      <c r="B9060" t="s">
        <v>8076</v>
      </c>
      <c r="C9060">
        <v>4</v>
      </c>
      <c r="D9060">
        <v>-309.88799999999998</v>
      </c>
      <c r="E9060" t="s">
        <v>8080</v>
      </c>
      <c r="F9060" t="s">
        <v>8088</v>
      </c>
      <c r="G9060" s="4">
        <v>1</v>
      </c>
      <c r="H9060" t="s">
        <v>8119</v>
      </c>
    </row>
    <row r="9061" spans="1:8" x14ac:dyDescent="0.35">
      <c r="A9061" t="s">
        <v>7667</v>
      </c>
      <c r="B9061" t="s">
        <v>8076</v>
      </c>
      <c r="C9061">
        <v>4</v>
      </c>
      <c r="D9061">
        <v>-308.31299999999999</v>
      </c>
      <c r="E9061" t="s">
        <v>8080</v>
      </c>
      <c r="F9061" t="s">
        <v>8085</v>
      </c>
      <c r="G9061" s="4">
        <v>3</v>
      </c>
      <c r="H9061" t="s">
        <v>2500</v>
      </c>
    </row>
    <row r="9062" spans="1:8" x14ac:dyDescent="0.35">
      <c r="A9062" t="s">
        <v>7667</v>
      </c>
      <c r="B9062" t="s">
        <v>8076</v>
      </c>
      <c r="C9062">
        <v>4</v>
      </c>
      <c r="D9062">
        <v>-302.95599999999899</v>
      </c>
      <c r="E9062" t="s">
        <v>8077</v>
      </c>
      <c r="F9062" t="s">
        <v>8083</v>
      </c>
      <c r="G9062" s="4">
        <v>4</v>
      </c>
      <c r="H9062" t="s">
        <v>8120</v>
      </c>
    </row>
    <row r="9063" spans="1:8" x14ac:dyDescent="0.35">
      <c r="A9063" t="s">
        <v>7667</v>
      </c>
      <c r="B9063" t="s">
        <v>8076</v>
      </c>
      <c r="C9063">
        <v>4</v>
      </c>
      <c r="D9063">
        <v>-302.50900000000001</v>
      </c>
      <c r="E9063" t="s">
        <v>8080</v>
      </c>
      <c r="F9063" t="s">
        <v>8087</v>
      </c>
      <c r="G9063" s="4">
        <v>4</v>
      </c>
      <c r="H9063" t="s">
        <v>19</v>
      </c>
    </row>
    <row r="9064" spans="1:8" x14ac:dyDescent="0.35">
      <c r="A9064" t="s">
        <v>7667</v>
      </c>
      <c r="B9064" t="s">
        <v>8076</v>
      </c>
      <c r="C9064">
        <v>4</v>
      </c>
      <c r="D9064">
        <v>-299.46100000000001</v>
      </c>
      <c r="E9064" t="s">
        <v>8077</v>
      </c>
      <c r="F9064" t="s">
        <v>8078</v>
      </c>
      <c r="G9064" s="4">
        <v>2</v>
      </c>
      <c r="H9064" t="s">
        <v>8121</v>
      </c>
    </row>
    <row r="9065" spans="1:8" x14ac:dyDescent="0.35">
      <c r="A9065" t="s">
        <v>7667</v>
      </c>
      <c r="B9065" t="s">
        <v>8076</v>
      </c>
      <c r="C9065">
        <v>4</v>
      </c>
      <c r="D9065">
        <v>-297.06299999999999</v>
      </c>
      <c r="E9065" t="s">
        <v>8080</v>
      </c>
      <c r="F9065" t="s">
        <v>8081</v>
      </c>
      <c r="G9065" s="4">
        <v>2</v>
      </c>
      <c r="H9065" t="s">
        <v>8122</v>
      </c>
    </row>
    <row r="9066" spans="1:8" x14ac:dyDescent="0.35">
      <c r="A9066" t="s">
        <v>7667</v>
      </c>
      <c r="B9066" t="s">
        <v>8076</v>
      </c>
      <c r="C9066">
        <v>4</v>
      </c>
      <c r="D9066">
        <v>-296.423</v>
      </c>
      <c r="E9066" t="s">
        <v>8077</v>
      </c>
      <c r="F9066" t="s">
        <v>8083</v>
      </c>
      <c r="G9066" s="4">
        <v>4</v>
      </c>
      <c r="H9066" t="s">
        <v>8123</v>
      </c>
    </row>
    <row r="9067" spans="1:8" x14ac:dyDescent="0.35">
      <c r="A9067" t="s">
        <v>7667</v>
      </c>
      <c r="B9067" t="s">
        <v>8076</v>
      </c>
      <c r="C9067">
        <v>4</v>
      </c>
      <c r="D9067">
        <v>-296.13200000000001</v>
      </c>
      <c r="E9067" t="s">
        <v>8077</v>
      </c>
      <c r="F9067" t="s">
        <v>8107</v>
      </c>
      <c r="G9067" s="4">
        <v>3</v>
      </c>
      <c r="H9067" t="s">
        <v>8124</v>
      </c>
    </row>
    <row r="9068" spans="1:8" x14ac:dyDescent="0.35">
      <c r="A9068" t="s">
        <v>7667</v>
      </c>
      <c r="B9068" t="s">
        <v>8076</v>
      </c>
      <c r="C9068">
        <v>4</v>
      </c>
      <c r="D9068">
        <v>-291.95299999999997</v>
      </c>
      <c r="E9068" t="s">
        <v>8077</v>
      </c>
      <c r="F9068" t="s">
        <v>8083</v>
      </c>
      <c r="G9068" s="4">
        <v>4</v>
      </c>
      <c r="H9068" t="s">
        <v>8125</v>
      </c>
    </row>
    <row r="9069" spans="1:8" x14ac:dyDescent="0.35">
      <c r="A9069" t="s">
        <v>7667</v>
      </c>
      <c r="B9069" t="s">
        <v>8076</v>
      </c>
      <c r="C9069">
        <v>4</v>
      </c>
      <c r="D9069">
        <v>-290.35500000000002</v>
      </c>
      <c r="E9069" t="s">
        <v>8080</v>
      </c>
      <c r="F9069" t="s">
        <v>8085</v>
      </c>
      <c r="G9069" s="4">
        <v>3</v>
      </c>
      <c r="H9069" t="s">
        <v>8126</v>
      </c>
    </row>
    <row r="9070" spans="1:8" x14ac:dyDescent="0.35">
      <c r="A9070" t="s">
        <v>7667</v>
      </c>
      <c r="B9070" t="s">
        <v>8076</v>
      </c>
      <c r="C9070">
        <v>4</v>
      </c>
      <c r="D9070">
        <v>-289.50299999999999</v>
      </c>
      <c r="E9070" t="s">
        <v>8077</v>
      </c>
      <c r="F9070" t="s">
        <v>8078</v>
      </c>
      <c r="G9070" s="4">
        <v>2</v>
      </c>
      <c r="H9070" t="s">
        <v>8127</v>
      </c>
    </row>
    <row r="9071" spans="1:8" x14ac:dyDescent="0.35">
      <c r="A9071" t="s">
        <v>7667</v>
      </c>
      <c r="B9071" t="s">
        <v>8076</v>
      </c>
      <c r="C9071">
        <v>4</v>
      </c>
      <c r="D9071">
        <v>-289.39699999999999</v>
      </c>
      <c r="E9071" t="s">
        <v>8080</v>
      </c>
      <c r="F9071" t="s">
        <v>8088</v>
      </c>
      <c r="G9071" s="4">
        <v>1</v>
      </c>
      <c r="H9071" t="s">
        <v>1257</v>
      </c>
    </row>
    <row r="9072" spans="1:8" x14ac:dyDescent="0.35">
      <c r="A9072" t="s">
        <v>7667</v>
      </c>
      <c r="B9072" t="s">
        <v>8076</v>
      </c>
      <c r="C9072">
        <v>4</v>
      </c>
      <c r="D9072">
        <v>-287.13799999999998</v>
      </c>
      <c r="E9072" t="s">
        <v>8077</v>
      </c>
      <c r="F9072" t="s">
        <v>8086</v>
      </c>
      <c r="G9072" s="4">
        <v>1</v>
      </c>
      <c r="H9072" t="s">
        <v>8128</v>
      </c>
    </row>
    <row r="9073" spans="1:8" x14ac:dyDescent="0.35">
      <c r="A9073" t="s">
        <v>7667</v>
      </c>
      <c r="B9073" t="s">
        <v>8076</v>
      </c>
      <c r="C9073">
        <v>4</v>
      </c>
      <c r="D9073">
        <v>-286.23599999999999</v>
      </c>
      <c r="E9073" t="s">
        <v>8077</v>
      </c>
      <c r="F9073" t="s">
        <v>8083</v>
      </c>
      <c r="G9073" s="4">
        <v>4</v>
      </c>
      <c r="H9073" t="s">
        <v>8129</v>
      </c>
    </row>
    <row r="9074" spans="1:8" x14ac:dyDescent="0.35">
      <c r="A9074" t="s">
        <v>7667</v>
      </c>
      <c r="B9074" t="s">
        <v>8076</v>
      </c>
      <c r="C9074">
        <v>4</v>
      </c>
      <c r="D9074">
        <v>-278.02</v>
      </c>
      <c r="E9074" t="s">
        <v>8077</v>
      </c>
      <c r="F9074" t="s">
        <v>8083</v>
      </c>
      <c r="G9074" s="4">
        <v>4</v>
      </c>
      <c r="H9074" t="s">
        <v>8130</v>
      </c>
    </row>
    <row r="9075" spans="1:8" x14ac:dyDescent="0.35">
      <c r="A9075" t="s">
        <v>7667</v>
      </c>
      <c r="B9075" t="s">
        <v>8076</v>
      </c>
      <c r="C9075">
        <v>4</v>
      </c>
      <c r="D9075">
        <v>-275.983</v>
      </c>
      <c r="E9075" t="s">
        <v>8077</v>
      </c>
      <c r="F9075" t="s">
        <v>8078</v>
      </c>
      <c r="G9075" s="4">
        <v>2</v>
      </c>
      <c r="H9075" t="s">
        <v>8131</v>
      </c>
    </row>
    <row r="9076" spans="1:8" x14ac:dyDescent="0.35">
      <c r="A9076" t="s">
        <v>7667</v>
      </c>
      <c r="B9076" t="s">
        <v>8076</v>
      </c>
      <c r="C9076">
        <v>4</v>
      </c>
      <c r="D9076">
        <v>-274.23599999999999</v>
      </c>
      <c r="E9076" t="s">
        <v>8077</v>
      </c>
      <c r="F9076" t="s">
        <v>8083</v>
      </c>
      <c r="G9076" s="4">
        <v>4</v>
      </c>
      <c r="H9076" t="s">
        <v>8132</v>
      </c>
    </row>
    <row r="9077" spans="1:8" x14ac:dyDescent="0.35">
      <c r="A9077" t="s">
        <v>7667</v>
      </c>
      <c r="B9077" t="s">
        <v>8076</v>
      </c>
      <c r="C9077">
        <v>4</v>
      </c>
      <c r="D9077">
        <v>-272.46899999999999</v>
      </c>
      <c r="E9077" t="s">
        <v>8080</v>
      </c>
      <c r="F9077" t="s">
        <v>8081</v>
      </c>
      <c r="G9077" s="4">
        <v>2</v>
      </c>
      <c r="H9077" t="s">
        <v>8133</v>
      </c>
    </row>
    <row r="9078" spans="1:8" x14ac:dyDescent="0.35">
      <c r="A9078" t="s">
        <v>7667</v>
      </c>
      <c r="B9078" t="s">
        <v>8076</v>
      </c>
      <c r="C9078">
        <v>4</v>
      </c>
      <c r="D9078">
        <v>-265.149</v>
      </c>
      <c r="E9078" t="s">
        <v>8077</v>
      </c>
      <c r="F9078" t="s">
        <v>8083</v>
      </c>
      <c r="G9078" s="4">
        <v>4</v>
      </c>
      <c r="H9078" t="s">
        <v>8134</v>
      </c>
    </row>
    <row r="9079" spans="1:8" x14ac:dyDescent="0.35">
      <c r="A9079" t="s">
        <v>7667</v>
      </c>
      <c r="B9079" t="s">
        <v>8076</v>
      </c>
      <c r="C9079">
        <v>4</v>
      </c>
      <c r="D9079">
        <v>-262.22699999999998</v>
      </c>
      <c r="E9079" t="s">
        <v>8077</v>
      </c>
      <c r="F9079" t="s">
        <v>8107</v>
      </c>
      <c r="G9079" s="4">
        <v>3</v>
      </c>
      <c r="H9079" t="s">
        <v>8135</v>
      </c>
    </row>
    <row r="9080" spans="1:8" x14ac:dyDescent="0.35">
      <c r="A9080" t="s">
        <v>7667</v>
      </c>
      <c r="B9080" t="s">
        <v>8076</v>
      </c>
      <c r="C9080">
        <v>4</v>
      </c>
      <c r="D9080">
        <v>-256.26299999999998</v>
      </c>
      <c r="E9080" t="s">
        <v>8077</v>
      </c>
      <c r="F9080" t="s">
        <v>8083</v>
      </c>
      <c r="G9080" s="4">
        <v>4</v>
      </c>
      <c r="H9080" t="s">
        <v>8136</v>
      </c>
    </row>
    <row r="9081" spans="1:8" x14ac:dyDescent="0.35">
      <c r="A9081" t="s">
        <v>7667</v>
      </c>
      <c r="B9081" t="s">
        <v>8076</v>
      </c>
      <c r="C9081">
        <v>4</v>
      </c>
      <c r="D9081">
        <v>-255.923</v>
      </c>
      <c r="E9081" t="s">
        <v>8077</v>
      </c>
      <c r="F9081" t="s">
        <v>8078</v>
      </c>
      <c r="G9081" s="4">
        <v>2</v>
      </c>
      <c r="H9081" t="s">
        <v>8137</v>
      </c>
    </row>
    <row r="9082" spans="1:8" x14ac:dyDescent="0.35">
      <c r="A9082" t="s">
        <v>7667</v>
      </c>
      <c r="B9082" t="s">
        <v>8076</v>
      </c>
      <c r="C9082">
        <v>4</v>
      </c>
      <c r="D9082">
        <v>-254.703</v>
      </c>
      <c r="E9082" t="s">
        <v>8080</v>
      </c>
      <c r="F9082" t="s">
        <v>8088</v>
      </c>
      <c r="G9082" s="4">
        <v>1</v>
      </c>
      <c r="H9082" t="s">
        <v>8138</v>
      </c>
    </row>
    <row r="9083" spans="1:8" x14ac:dyDescent="0.35">
      <c r="A9083" t="s">
        <v>7667</v>
      </c>
      <c r="B9083" t="s">
        <v>8076</v>
      </c>
      <c r="C9083">
        <v>4</v>
      </c>
      <c r="D9083">
        <v>-254.63900000000001</v>
      </c>
      <c r="E9083" t="s">
        <v>8077</v>
      </c>
      <c r="F9083" t="s">
        <v>8078</v>
      </c>
      <c r="G9083" s="4">
        <v>2</v>
      </c>
      <c r="H9083" t="s">
        <v>8139</v>
      </c>
    </row>
    <row r="9084" spans="1:8" x14ac:dyDescent="0.35">
      <c r="A9084" t="s">
        <v>7667</v>
      </c>
      <c r="B9084" t="s">
        <v>8076</v>
      </c>
      <c r="C9084">
        <v>4</v>
      </c>
      <c r="D9084">
        <v>-254.56700000000001</v>
      </c>
      <c r="E9084" t="s">
        <v>8080</v>
      </c>
      <c r="F9084" t="s">
        <v>8081</v>
      </c>
      <c r="G9084" s="4">
        <v>2</v>
      </c>
      <c r="H9084" t="s">
        <v>8140</v>
      </c>
    </row>
    <row r="9085" spans="1:8" x14ac:dyDescent="0.35">
      <c r="A9085" t="s">
        <v>7667</v>
      </c>
      <c r="B9085" t="s">
        <v>8076</v>
      </c>
      <c r="C9085">
        <v>4</v>
      </c>
      <c r="D9085">
        <v>-253.90899999999999</v>
      </c>
      <c r="E9085" t="s">
        <v>8077</v>
      </c>
      <c r="F9085" t="s">
        <v>8078</v>
      </c>
      <c r="G9085" s="4">
        <v>2</v>
      </c>
      <c r="H9085" t="s">
        <v>8141</v>
      </c>
    </row>
    <row r="9086" spans="1:8" x14ac:dyDescent="0.35">
      <c r="A9086" t="s">
        <v>7667</v>
      </c>
      <c r="B9086" t="s">
        <v>8076</v>
      </c>
      <c r="C9086">
        <v>4</v>
      </c>
      <c r="D9086">
        <v>-253.07499999999999</v>
      </c>
      <c r="E9086" t="s">
        <v>8077</v>
      </c>
      <c r="F9086" t="s">
        <v>8078</v>
      </c>
      <c r="G9086" s="4">
        <v>2</v>
      </c>
      <c r="H9086" t="s">
        <v>8139</v>
      </c>
    </row>
    <row r="9087" spans="1:8" x14ac:dyDescent="0.35">
      <c r="A9087" t="s">
        <v>7667</v>
      </c>
      <c r="B9087" t="s">
        <v>8076</v>
      </c>
      <c r="C9087">
        <v>4</v>
      </c>
      <c r="D9087">
        <v>-250.399</v>
      </c>
      <c r="E9087" t="s">
        <v>8077</v>
      </c>
      <c r="F9087" t="s">
        <v>8078</v>
      </c>
      <c r="G9087" s="4">
        <v>2</v>
      </c>
      <c r="H9087" t="s">
        <v>1519</v>
      </c>
    </row>
    <row r="9088" spans="1:8" x14ac:dyDescent="0.35">
      <c r="A9088" t="s">
        <v>7667</v>
      </c>
      <c r="B9088" t="s">
        <v>8076</v>
      </c>
      <c r="C9088">
        <v>4</v>
      </c>
      <c r="D9088">
        <v>-243.77</v>
      </c>
      <c r="E9088" t="s">
        <v>8077</v>
      </c>
      <c r="F9088" t="s">
        <v>8107</v>
      </c>
      <c r="G9088" s="4">
        <v>3</v>
      </c>
      <c r="H9088" t="s">
        <v>139</v>
      </c>
    </row>
    <row r="9089" spans="1:8" x14ac:dyDescent="0.35">
      <c r="A9089" t="s">
        <v>7667</v>
      </c>
      <c r="B9089" t="s">
        <v>8076</v>
      </c>
      <c r="C9089">
        <v>4</v>
      </c>
      <c r="D9089">
        <v>-243.196</v>
      </c>
      <c r="E9089" t="s">
        <v>8077</v>
      </c>
      <c r="F9089" t="s">
        <v>8078</v>
      </c>
      <c r="G9089" s="4">
        <v>2</v>
      </c>
      <c r="H9089" t="s">
        <v>8142</v>
      </c>
    </row>
    <row r="9090" spans="1:8" x14ac:dyDescent="0.35">
      <c r="A9090" t="s">
        <v>7667</v>
      </c>
      <c r="B9090" t="s">
        <v>8076</v>
      </c>
      <c r="C9090">
        <v>4</v>
      </c>
      <c r="D9090">
        <v>-241.79900000000001</v>
      </c>
      <c r="E9090" t="s">
        <v>8080</v>
      </c>
      <c r="F9090" t="s">
        <v>8081</v>
      </c>
      <c r="G9090" s="4">
        <v>2</v>
      </c>
      <c r="H9090" t="s">
        <v>8143</v>
      </c>
    </row>
    <row r="9091" spans="1:8" x14ac:dyDescent="0.35">
      <c r="A9091" t="s">
        <v>7667</v>
      </c>
      <c r="B9091" t="s">
        <v>8076</v>
      </c>
      <c r="C9091">
        <v>4</v>
      </c>
      <c r="D9091">
        <v>-239.733</v>
      </c>
      <c r="E9091" t="s">
        <v>8077</v>
      </c>
      <c r="F9091" t="s">
        <v>8083</v>
      </c>
      <c r="G9091" s="4">
        <v>4</v>
      </c>
      <c r="H9091" t="s">
        <v>8144</v>
      </c>
    </row>
    <row r="9092" spans="1:8" x14ac:dyDescent="0.35">
      <c r="A9092" t="s">
        <v>7667</v>
      </c>
      <c r="B9092" t="s">
        <v>8076</v>
      </c>
      <c r="C9092">
        <v>4</v>
      </c>
      <c r="D9092">
        <v>-237.02699999999999</v>
      </c>
      <c r="E9092" t="s">
        <v>8077</v>
      </c>
      <c r="F9092" t="s">
        <v>8083</v>
      </c>
      <c r="G9092" s="4">
        <v>4</v>
      </c>
      <c r="H9092" t="s">
        <v>8145</v>
      </c>
    </row>
    <row r="9093" spans="1:8" x14ac:dyDescent="0.35">
      <c r="A9093" t="s">
        <v>7667</v>
      </c>
      <c r="B9093" t="s">
        <v>8076</v>
      </c>
      <c r="C9093">
        <v>4</v>
      </c>
      <c r="D9093">
        <v>-229.619</v>
      </c>
      <c r="E9093" t="s">
        <v>8077</v>
      </c>
      <c r="F9093" t="s">
        <v>8078</v>
      </c>
      <c r="G9093" s="4">
        <v>2</v>
      </c>
      <c r="H9093" t="s">
        <v>8146</v>
      </c>
    </row>
    <row r="9094" spans="1:8" x14ac:dyDescent="0.35">
      <c r="A9094" t="s">
        <v>7667</v>
      </c>
      <c r="B9094" t="s">
        <v>8076</v>
      </c>
      <c r="C9094">
        <v>4</v>
      </c>
      <c r="D9094">
        <v>-228.45699999999999</v>
      </c>
      <c r="E9094" t="s">
        <v>8077</v>
      </c>
      <c r="F9094" t="s">
        <v>8083</v>
      </c>
      <c r="G9094" s="4">
        <v>4</v>
      </c>
      <c r="H9094" t="s">
        <v>8147</v>
      </c>
    </row>
    <row r="9095" spans="1:8" x14ac:dyDescent="0.35">
      <c r="A9095" t="s">
        <v>7667</v>
      </c>
      <c r="B9095" t="s">
        <v>8076</v>
      </c>
      <c r="C9095">
        <v>4</v>
      </c>
      <c r="D9095">
        <v>-219.78200000000001</v>
      </c>
      <c r="E9095" t="s">
        <v>8077</v>
      </c>
      <c r="F9095" t="s">
        <v>8083</v>
      </c>
      <c r="G9095" s="4">
        <v>4</v>
      </c>
      <c r="H9095" t="s">
        <v>8148</v>
      </c>
    </row>
    <row r="9096" spans="1:8" x14ac:dyDescent="0.35">
      <c r="A9096" t="s">
        <v>7667</v>
      </c>
      <c r="B9096" t="s">
        <v>8076</v>
      </c>
      <c r="C9096">
        <v>4</v>
      </c>
      <c r="D9096">
        <v>-219.09399999999999</v>
      </c>
      <c r="E9096" t="s">
        <v>8080</v>
      </c>
      <c r="F9096" t="s">
        <v>8088</v>
      </c>
      <c r="G9096" s="4">
        <v>1</v>
      </c>
      <c r="H9096" t="s">
        <v>8149</v>
      </c>
    </row>
    <row r="9097" spans="1:8" x14ac:dyDescent="0.35">
      <c r="A9097" t="s">
        <v>7667</v>
      </c>
      <c r="B9097" t="s">
        <v>8076</v>
      </c>
      <c r="C9097">
        <v>4</v>
      </c>
      <c r="D9097">
        <v>-217.12799999999999</v>
      </c>
      <c r="E9097" t="s">
        <v>8077</v>
      </c>
      <c r="F9097" t="s">
        <v>8078</v>
      </c>
      <c r="G9097" s="4">
        <v>2</v>
      </c>
      <c r="H9097" t="s">
        <v>8150</v>
      </c>
    </row>
    <row r="9098" spans="1:8" x14ac:dyDescent="0.35">
      <c r="A9098" t="s">
        <v>7667</v>
      </c>
      <c r="B9098" t="s">
        <v>8076</v>
      </c>
      <c r="C9098">
        <v>4</v>
      </c>
      <c r="D9098">
        <v>-215.27500000000001</v>
      </c>
      <c r="E9098" t="s">
        <v>8080</v>
      </c>
      <c r="F9098" t="s">
        <v>8088</v>
      </c>
      <c r="G9098" s="4">
        <v>1</v>
      </c>
      <c r="H9098" t="s">
        <v>8151</v>
      </c>
    </row>
    <row r="9099" spans="1:8" x14ac:dyDescent="0.35">
      <c r="A9099" t="s">
        <v>7667</v>
      </c>
      <c r="B9099" t="s">
        <v>8076</v>
      </c>
      <c r="C9099">
        <v>4</v>
      </c>
      <c r="D9099">
        <v>-212.61199999999999</v>
      </c>
      <c r="E9099" t="s">
        <v>8077</v>
      </c>
      <c r="F9099" t="s">
        <v>8083</v>
      </c>
      <c r="G9099" s="4">
        <v>4</v>
      </c>
      <c r="H9099" t="s">
        <v>8152</v>
      </c>
    </row>
    <row r="9100" spans="1:8" x14ac:dyDescent="0.35">
      <c r="A9100" t="s">
        <v>7667</v>
      </c>
      <c r="B9100" t="s">
        <v>8076</v>
      </c>
      <c r="C9100">
        <v>4</v>
      </c>
      <c r="D9100">
        <v>-209.61799999999999</v>
      </c>
      <c r="E9100" t="s">
        <v>8077</v>
      </c>
      <c r="F9100" t="s">
        <v>8107</v>
      </c>
      <c r="G9100" s="4">
        <v>3</v>
      </c>
      <c r="H9100" t="s">
        <v>8153</v>
      </c>
    </row>
    <row r="9101" spans="1:8" x14ac:dyDescent="0.35">
      <c r="A9101" t="s">
        <v>7667</v>
      </c>
      <c r="B9101" t="s">
        <v>8076</v>
      </c>
      <c r="C9101">
        <v>4</v>
      </c>
      <c r="D9101">
        <v>-207.667</v>
      </c>
      <c r="E9101" t="s">
        <v>8080</v>
      </c>
      <c r="F9101" t="s">
        <v>8087</v>
      </c>
      <c r="G9101" s="4">
        <v>4</v>
      </c>
      <c r="H9101" t="s">
        <v>8154</v>
      </c>
    </row>
    <row r="9102" spans="1:8" x14ac:dyDescent="0.35">
      <c r="A9102" t="s">
        <v>7667</v>
      </c>
      <c r="B9102" t="s">
        <v>8076</v>
      </c>
      <c r="C9102">
        <v>4</v>
      </c>
      <c r="D9102">
        <v>-206.80199999999999</v>
      </c>
      <c r="E9102" t="s">
        <v>8077</v>
      </c>
      <c r="F9102" t="s">
        <v>8083</v>
      </c>
      <c r="G9102" s="4">
        <v>4</v>
      </c>
      <c r="H9102" t="s">
        <v>8155</v>
      </c>
    </row>
    <row r="9103" spans="1:8" x14ac:dyDescent="0.35">
      <c r="A9103" t="s">
        <v>7667</v>
      </c>
      <c r="B9103" t="s">
        <v>8076</v>
      </c>
      <c r="C9103">
        <v>4</v>
      </c>
      <c r="D9103">
        <v>-198.25799999999899</v>
      </c>
      <c r="E9103" t="s">
        <v>8080</v>
      </c>
      <c r="F9103" t="s">
        <v>8081</v>
      </c>
      <c r="G9103" s="4">
        <v>2</v>
      </c>
      <c r="H9103" t="s">
        <v>8156</v>
      </c>
    </row>
    <row r="9104" spans="1:8" x14ac:dyDescent="0.35">
      <c r="A9104" t="s">
        <v>7667</v>
      </c>
      <c r="B9104" t="s">
        <v>8076</v>
      </c>
      <c r="C9104">
        <v>4</v>
      </c>
      <c r="D9104">
        <v>-193.92599999999999</v>
      </c>
      <c r="E9104" t="s">
        <v>8080</v>
      </c>
      <c r="F9104" t="s">
        <v>8088</v>
      </c>
      <c r="G9104" s="4">
        <v>1</v>
      </c>
      <c r="H9104" t="s">
        <v>8157</v>
      </c>
    </row>
    <row r="9105" spans="1:8" x14ac:dyDescent="0.35">
      <c r="A9105" t="s">
        <v>7667</v>
      </c>
      <c r="B9105" t="s">
        <v>8076</v>
      </c>
      <c r="C9105">
        <v>4</v>
      </c>
      <c r="D9105">
        <v>-193.46899999999999</v>
      </c>
      <c r="E9105" t="s">
        <v>8080</v>
      </c>
      <c r="F9105" t="s">
        <v>8087</v>
      </c>
      <c r="G9105" s="4">
        <v>4</v>
      </c>
      <c r="H9105" t="s">
        <v>999</v>
      </c>
    </row>
    <row r="9106" spans="1:8" x14ac:dyDescent="0.35">
      <c r="A9106" t="s">
        <v>7667</v>
      </c>
      <c r="B9106" t="s">
        <v>8076</v>
      </c>
      <c r="C9106">
        <v>4</v>
      </c>
      <c r="D9106">
        <v>-189.239</v>
      </c>
      <c r="E9106" t="s">
        <v>8080</v>
      </c>
      <c r="F9106" t="s">
        <v>8081</v>
      </c>
      <c r="G9106" s="4">
        <v>2</v>
      </c>
      <c r="H9106" t="s">
        <v>8158</v>
      </c>
    </row>
    <row r="9107" spans="1:8" x14ac:dyDescent="0.35">
      <c r="A9107" t="s">
        <v>7667</v>
      </c>
      <c r="B9107" t="s">
        <v>8076</v>
      </c>
      <c r="C9107">
        <v>4</v>
      </c>
      <c r="D9107">
        <v>-188.434</v>
      </c>
      <c r="E9107" t="s">
        <v>8080</v>
      </c>
      <c r="F9107" t="s">
        <v>8088</v>
      </c>
      <c r="G9107" s="4">
        <v>1</v>
      </c>
      <c r="H9107" t="s">
        <v>8159</v>
      </c>
    </row>
    <row r="9108" spans="1:8" x14ac:dyDescent="0.35">
      <c r="A9108" t="s">
        <v>7667</v>
      </c>
      <c r="B9108" t="s">
        <v>8076</v>
      </c>
      <c r="C9108">
        <v>4</v>
      </c>
      <c r="D9108">
        <v>-187.21099999999899</v>
      </c>
      <c r="E9108" t="s">
        <v>8077</v>
      </c>
      <c r="F9108" t="s">
        <v>8078</v>
      </c>
      <c r="G9108" s="4">
        <v>2</v>
      </c>
      <c r="H9108" t="s">
        <v>8160</v>
      </c>
    </row>
    <row r="9109" spans="1:8" x14ac:dyDescent="0.35">
      <c r="A9109" t="s">
        <v>7667</v>
      </c>
      <c r="B9109" t="s">
        <v>8076</v>
      </c>
      <c r="C9109">
        <v>4</v>
      </c>
      <c r="D9109">
        <v>-181.91</v>
      </c>
      <c r="E9109" t="s">
        <v>8077</v>
      </c>
      <c r="F9109" t="s">
        <v>8083</v>
      </c>
      <c r="G9109" s="4">
        <v>4</v>
      </c>
      <c r="H9109" t="s">
        <v>8161</v>
      </c>
    </row>
    <row r="9110" spans="1:8" x14ac:dyDescent="0.35">
      <c r="A9110" t="s">
        <v>7667</v>
      </c>
      <c r="B9110" t="s">
        <v>8076</v>
      </c>
      <c r="C9110">
        <v>4</v>
      </c>
      <c r="D9110">
        <v>-178.18799999999999</v>
      </c>
      <c r="E9110" t="s">
        <v>8077</v>
      </c>
      <c r="F9110" t="s">
        <v>8078</v>
      </c>
      <c r="G9110" s="4">
        <v>2</v>
      </c>
      <c r="H9110" t="s">
        <v>8162</v>
      </c>
    </row>
    <row r="9111" spans="1:8" x14ac:dyDescent="0.35">
      <c r="A9111" t="s">
        <v>7667</v>
      </c>
      <c r="B9111" t="s">
        <v>8076</v>
      </c>
      <c r="C9111">
        <v>4</v>
      </c>
      <c r="D9111">
        <v>-168.71599999999901</v>
      </c>
      <c r="E9111" t="s">
        <v>8080</v>
      </c>
      <c r="F9111" t="s">
        <v>8087</v>
      </c>
      <c r="G9111" s="4">
        <v>4</v>
      </c>
      <c r="H9111" t="s">
        <v>8163</v>
      </c>
    </row>
    <row r="9112" spans="1:8" x14ac:dyDescent="0.35">
      <c r="A9112" t="s">
        <v>7667</v>
      </c>
      <c r="B9112" t="s">
        <v>8076</v>
      </c>
      <c r="C9112">
        <v>4</v>
      </c>
      <c r="D9112">
        <v>-163.48099999999999</v>
      </c>
      <c r="E9112" t="s">
        <v>8077</v>
      </c>
      <c r="F9112" t="s">
        <v>8078</v>
      </c>
      <c r="G9112" s="4">
        <v>2</v>
      </c>
      <c r="H9112" t="s">
        <v>8164</v>
      </c>
    </row>
    <row r="9113" spans="1:8" x14ac:dyDescent="0.35">
      <c r="A9113" t="s">
        <v>7667</v>
      </c>
      <c r="B9113" t="s">
        <v>8076</v>
      </c>
      <c r="C9113">
        <v>4</v>
      </c>
      <c r="D9113">
        <v>-160.47399999999999</v>
      </c>
      <c r="E9113" t="s">
        <v>8077</v>
      </c>
      <c r="F9113" t="s">
        <v>8107</v>
      </c>
      <c r="G9113" s="4">
        <v>3</v>
      </c>
      <c r="H9113" t="s">
        <v>8165</v>
      </c>
    </row>
    <row r="9114" spans="1:8" x14ac:dyDescent="0.35">
      <c r="A9114" t="s">
        <v>7667</v>
      </c>
      <c r="B9114" t="s">
        <v>8076</v>
      </c>
      <c r="C9114">
        <v>4</v>
      </c>
      <c r="D9114">
        <v>-158.06100000000001</v>
      </c>
      <c r="E9114" t="s">
        <v>8080</v>
      </c>
      <c r="F9114" t="s">
        <v>8081</v>
      </c>
      <c r="G9114" s="4">
        <v>2</v>
      </c>
      <c r="H9114" t="s">
        <v>8166</v>
      </c>
    </row>
    <row r="9115" spans="1:8" x14ac:dyDescent="0.35">
      <c r="A9115" t="s">
        <v>7667</v>
      </c>
      <c r="B9115" t="s">
        <v>8076</v>
      </c>
      <c r="C9115">
        <v>4</v>
      </c>
      <c r="D9115">
        <v>-153.684</v>
      </c>
      <c r="E9115" t="s">
        <v>8077</v>
      </c>
      <c r="F9115" t="s">
        <v>8083</v>
      </c>
      <c r="G9115" s="4">
        <v>4</v>
      </c>
      <c r="H9115" t="s">
        <v>8167</v>
      </c>
    </row>
    <row r="9116" spans="1:8" x14ac:dyDescent="0.35">
      <c r="A9116" t="s">
        <v>7667</v>
      </c>
      <c r="B9116" t="s">
        <v>8076</v>
      </c>
      <c r="C9116">
        <v>4</v>
      </c>
      <c r="D9116">
        <v>-151.524</v>
      </c>
      <c r="E9116" t="s">
        <v>8077</v>
      </c>
      <c r="F9116" t="s">
        <v>8078</v>
      </c>
      <c r="G9116" s="4">
        <v>2</v>
      </c>
      <c r="H9116" t="s">
        <v>8168</v>
      </c>
    </row>
    <row r="9117" spans="1:8" x14ac:dyDescent="0.35">
      <c r="A9117" t="s">
        <v>7667</v>
      </c>
      <c r="B9117" t="s">
        <v>8076</v>
      </c>
      <c r="C9117">
        <v>4</v>
      </c>
      <c r="D9117">
        <v>-150.19999999999999</v>
      </c>
      <c r="E9117" t="s">
        <v>8077</v>
      </c>
      <c r="F9117" t="s">
        <v>8107</v>
      </c>
      <c r="G9117" s="4">
        <v>3</v>
      </c>
      <c r="H9117" t="s">
        <v>8169</v>
      </c>
    </row>
    <row r="9118" spans="1:8" x14ac:dyDescent="0.35">
      <c r="A9118" t="s">
        <v>7667</v>
      </c>
      <c r="B9118" t="s">
        <v>8076</v>
      </c>
      <c r="C9118">
        <v>4</v>
      </c>
      <c r="D9118">
        <v>-148.81299999999999</v>
      </c>
      <c r="E9118" t="s">
        <v>8077</v>
      </c>
      <c r="F9118" t="s">
        <v>8083</v>
      </c>
      <c r="G9118" s="4">
        <v>4</v>
      </c>
      <c r="H9118" t="s">
        <v>8170</v>
      </c>
    </row>
    <row r="9119" spans="1:8" x14ac:dyDescent="0.35">
      <c r="A9119" t="s">
        <v>7667</v>
      </c>
      <c r="B9119" t="s">
        <v>8076</v>
      </c>
      <c r="C9119">
        <v>4</v>
      </c>
      <c r="D9119">
        <v>-147.714</v>
      </c>
      <c r="E9119" t="s">
        <v>8080</v>
      </c>
      <c r="F9119" t="s">
        <v>8087</v>
      </c>
      <c r="G9119" s="4">
        <v>4</v>
      </c>
      <c r="H9119" t="s">
        <v>999</v>
      </c>
    </row>
    <row r="9120" spans="1:8" x14ac:dyDescent="0.35">
      <c r="A9120" t="s">
        <v>7667</v>
      </c>
      <c r="B9120" t="s">
        <v>8076</v>
      </c>
      <c r="C9120">
        <v>4</v>
      </c>
      <c r="D9120">
        <v>-144.30500000000001</v>
      </c>
      <c r="E9120" t="s">
        <v>8080</v>
      </c>
      <c r="F9120" t="s">
        <v>8088</v>
      </c>
      <c r="G9120" s="4">
        <v>1</v>
      </c>
      <c r="H9120" t="s">
        <v>8171</v>
      </c>
    </row>
    <row r="9121" spans="1:8" x14ac:dyDescent="0.35">
      <c r="A9121" t="s">
        <v>7667</v>
      </c>
      <c r="B9121" t="s">
        <v>8076</v>
      </c>
      <c r="C9121">
        <v>4</v>
      </c>
      <c r="D9121">
        <v>-140.51900000000001</v>
      </c>
      <c r="E9121" t="s">
        <v>8080</v>
      </c>
      <c r="F9121" t="s">
        <v>8081</v>
      </c>
      <c r="G9121" s="4">
        <v>2</v>
      </c>
      <c r="H9121" t="s">
        <v>8172</v>
      </c>
    </row>
    <row r="9122" spans="1:8" x14ac:dyDescent="0.35">
      <c r="A9122" t="s">
        <v>7667</v>
      </c>
      <c r="B9122" t="s">
        <v>8076</v>
      </c>
      <c r="C9122">
        <v>4</v>
      </c>
      <c r="D9122">
        <v>-138.51300000000001</v>
      </c>
      <c r="E9122" t="s">
        <v>8077</v>
      </c>
      <c r="F9122" t="s">
        <v>8083</v>
      </c>
      <c r="G9122" s="4">
        <v>4</v>
      </c>
      <c r="H9122" t="s">
        <v>8173</v>
      </c>
    </row>
    <row r="9123" spans="1:8" x14ac:dyDescent="0.35">
      <c r="A9123" t="s">
        <v>7667</v>
      </c>
      <c r="B9123" t="s">
        <v>8076</v>
      </c>
      <c r="C9123">
        <v>4</v>
      </c>
      <c r="D9123">
        <v>-134.02000000000001</v>
      </c>
      <c r="E9123" t="s">
        <v>8077</v>
      </c>
      <c r="F9123" t="s">
        <v>8083</v>
      </c>
      <c r="G9123" s="4">
        <v>4</v>
      </c>
      <c r="H9123" t="s">
        <v>8174</v>
      </c>
    </row>
    <row r="9124" spans="1:8" x14ac:dyDescent="0.35">
      <c r="A9124" t="s">
        <v>7667</v>
      </c>
      <c r="B9124" t="s">
        <v>8076</v>
      </c>
      <c r="C9124">
        <v>4</v>
      </c>
      <c r="D9124">
        <v>-133.07399999999899</v>
      </c>
      <c r="E9124" t="s">
        <v>8080</v>
      </c>
      <c r="F9124" t="s">
        <v>8081</v>
      </c>
      <c r="G9124" s="4">
        <v>2</v>
      </c>
      <c r="H9124" t="s">
        <v>8175</v>
      </c>
    </row>
    <row r="9125" spans="1:8" x14ac:dyDescent="0.35">
      <c r="A9125" t="s">
        <v>7667</v>
      </c>
      <c r="B9125" t="s">
        <v>8076</v>
      </c>
      <c r="C9125">
        <v>4</v>
      </c>
      <c r="D9125">
        <v>-130.88900000000001</v>
      </c>
      <c r="E9125" t="s">
        <v>8080</v>
      </c>
      <c r="F9125" t="s">
        <v>8088</v>
      </c>
      <c r="G9125" s="4">
        <v>1</v>
      </c>
      <c r="H9125" t="s">
        <v>8176</v>
      </c>
    </row>
    <row r="9126" spans="1:8" x14ac:dyDescent="0.35">
      <c r="A9126" t="s">
        <v>7667</v>
      </c>
      <c r="B9126" t="s">
        <v>8076</v>
      </c>
      <c r="C9126">
        <v>4</v>
      </c>
      <c r="D9126">
        <v>-130.28</v>
      </c>
      <c r="E9126" t="s">
        <v>8077</v>
      </c>
      <c r="F9126" t="s">
        <v>8078</v>
      </c>
      <c r="G9126" s="4">
        <v>2</v>
      </c>
      <c r="H9126" t="s">
        <v>8177</v>
      </c>
    </row>
    <row r="9127" spans="1:8" x14ac:dyDescent="0.35">
      <c r="A9127" t="s">
        <v>7667</v>
      </c>
      <c r="B9127" t="s">
        <v>8076</v>
      </c>
      <c r="C9127">
        <v>4</v>
      </c>
      <c r="D9127">
        <v>-121.673999999999</v>
      </c>
      <c r="E9127" t="s">
        <v>8077</v>
      </c>
      <c r="F9127" t="s">
        <v>8107</v>
      </c>
      <c r="G9127" s="4">
        <v>3</v>
      </c>
      <c r="H9127" t="s">
        <v>8178</v>
      </c>
    </row>
    <row r="9128" spans="1:8" x14ac:dyDescent="0.35">
      <c r="A9128" t="s">
        <v>7667</v>
      </c>
      <c r="B9128" t="s">
        <v>8076</v>
      </c>
      <c r="C9128">
        <v>4</v>
      </c>
      <c r="D9128">
        <v>-121.14700000000001</v>
      </c>
      <c r="E9128" t="s">
        <v>8077</v>
      </c>
      <c r="F9128" t="s">
        <v>8078</v>
      </c>
      <c r="G9128" s="4">
        <v>2</v>
      </c>
      <c r="H9128" t="s">
        <v>8179</v>
      </c>
    </row>
    <row r="9129" spans="1:8" x14ac:dyDescent="0.35">
      <c r="A9129" t="s">
        <v>7667</v>
      </c>
      <c r="B9129" t="s">
        <v>8076</v>
      </c>
      <c r="C9129">
        <v>4</v>
      </c>
      <c r="D9129">
        <v>-110.125</v>
      </c>
      <c r="E9129" t="s">
        <v>8077</v>
      </c>
      <c r="F9129" t="s">
        <v>8083</v>
      </c>
      <c r="G9129" s="4">
        <v>4</v>
      </c>
      <c r="H9129" t="s">
        <v>8180</v>
      </c>
    </row>
    <row r="9130" spans="1:8" x14ac:dyDescent="0.35">
      <c r="A9130" t="s">
        <v>7667</v>
      </c>
      <c r="B9130" t="s">
        <v>8076</v>
      </c>
      <c r="C9130">
        <v>4</v>
      </c>
      <c r="D9130">
        <v>-103.01600000000001</v>
      </c>
      <c r="E9130" t="s">
        <v>8077</v>
      </c>
      <c r="F9130" t="s">
        <v>8083</v>
      </c>
      <c r="G9130" s="4">
        <v>4</v>
      </c>
      <c r="H9130" t="s">
        <v>8181</v>
      </c>
    </row>
    <row r="9131" spans="1:8" x14ac:dyDescent="0.35">
      <c r="A9131" t="s">
        <v>7667</v>
      </c>
      <c r="B9131" t="s">
        <v>8076</v>
      </c>
      <c r="C9131">
        <v>4</v>
      </c>
      <c r="D9131">
        <v>-98.271000000000001</v>
      </c>
      <c r="E9131" t="s">
        <v>8077</v>
      </c>
      <c r="F9131" t="s">
        <v>8107</v>
      </c>
      <c r="G9131" s="4">
        <v>3</v>
      </c>
      <c r="H9131" t="s">
        <v>8182</v>
      </c>
    </row>
    <row r="9132" spans="1:8" x14ac:dyDescent="0.35">
      <c r="A9132" t="s">
        <v>7667</v>
      </c>
      <c r="B9132" t="s">
        <v>8076</v>
      </c>
      <c r="C9132">
        <v>4</v>
      </c>
      <c r="D9132">
        <v>-93.102000000000004</v>
      </c>
      <c r="E9132" t="s">
        <v>8077</v>
      </c>
      <c r="F9132" t="s">
        <v>8083</v>
      </c>
      <c r="G9132" s="4">
        <v>4</v>
      </c>
      <c r="H9132" t="s">
        <v>8183</v>
      </c>
    </row>
    <row r="9133" spans="1:8" x14ac:dyDescent="0.35">
      <c r="A9133" t="s">
        <v>7667</v>
      </c>
      <c r="B9133" t="s">
        <v>8076</v>
      </c>
      <c r="C9133">
        <v>4</v>
      </c>
      <c r="D9133">
        <v>-88.456000000000003</v>
      </c>
      <c r="E9133" t="s">
        <v>8077</v>
      </c>
      <c r="F9133" t="s">
        <v>8078</v>
      </c>
      <c r="G9133" s="4">
        <v>2</v>
      </c>
      <c r="H9133" t="s">
        <v>8184</v>
      </c>
    </row>
    <row r="9134" spans="1:8" x14ac:dyDescent="0.35">
      <c r="A9134" t="s">
        <v>7667</v>
      </c>
      <c r="B9134" t="s">
        <v>8076</v>
      </c>
      <c r="C9134">
        <v>4</v>
      </c>
      <c r="D9134">
        <v>-87.998999999999995</v>
      </c>
      <c r="E9134" t="s">
        <v>8077</v>
      </c>
      <c r="F9134" t="s">
        <v>8083</v>
      </c>
      <c r="G9134" s="4">
        <v>4</v>
      </c>
      <c r="H9134" t="s">
        <v>8185</v>
      </c>
    </row>
    <row r="9135" spans="1:8" x14ac:dyDescent="0.35">
      <c r="A9135" t="s">
        <v>7667</v>
      </c>
      <c r="B9135" t="s">
        <v>8076</v>
      </c>
      <c r="C9135">
        <v>4</v>
      </c>
      <c r="D9135">
        <v>-77.631</v>
      </c>
      <c r="E9135" t="s">
        <v>8077</v>
      </c>
      <c r="F9135" t="s">
        <v>8078</v>
      </c>
      <c r="G9135" s="4">
        <v>2</v>
      </c>
      <c r="H9135" t="s">
        <v>8186</v>
      </c>
    </row>
    <row r="9136" spans="1:8" x14ac:dyDescent="0.35">
      <c r="A9136" t="s">
        <v>7667</v>
      </c>
      <c r="B9136" t="s">
        <v>8076</v>
      </c>
      <c r="C9136">
        <v>4</v>
      </c>
      <c r="D9136">
        <v>-75.658000000000001</v>
      </c>
      <c r="E9136" t="s">
        <v>8080</v>
      </c>
      <c r="F9136" t="s">
        <v>8081</v>
      </c>
      <c r="G9136" s="4">
        <v>2</v>
      </c>
      <c r="H9136" t="s">
        <v>8187</v>
      </c>
    </row>
    <row r="9137" spans="1:8" x14ac:dyDescent="0.35">
      <c r="A9137" t="s">
        <v>7667</v>
      </c>
      <c r="B9137" t="s">
        <v>8076</v>
      </c>
      <c r="C9137">
        <v>4</v>
      </c>
      <c r="D9137">
        <v>-73.320999999999998</v>
      </c>
      <c r="E9137" t="s">
        <v>8077</v>
      </c>
      <c r="F9137" t="s">
        <v>8078</v>
      </c>
      <c r="G9137" s="4">
        <v>2</v>
      </c>
      <c r="H9137" t="s">
        <v>8188</v>
      </c>
    </row>
    <row r="9138" spans="1:8" x14ac:dyDescent="0.35">
      <c r="A9138" t="s">
        <v>7667</v>
      </c>
      <c r="B9138" t="s">
        <v>8076</v>
      </c>
      <c r="C9138">
        <v>4</v>
      </c>
      <c r="D9138">
        <v>-72.786000000000001</v>
      </c>
      <c r="E9138" t="s">
        <v>8077</v>
      </c>
      <c r="F9138" t="s">
        <v>8083</v>
      </c>
      <c r="G9138" s="4">
        <v>4</v>
      </c>
      <c r="H9138" t="s">
        <v>914</v>
      </c>
    </row>
    <row r="9139" spans="1:8" x14ac:dyDescent="0.35">
      <c r="A9139" t="s">
        <v>7667</v>
      </c>
      <c r="B9139" t="s">
        <v>8076</v>
      </c>
      <c r="C9139">
        <v>4</v>
      </c>
      <c r="D9139">
        <v>-62.126999999999903</v>
      </c>
      <c r="E9139" t="s">
        <v>8077</v>
      </c>
      <c r="F9139" t="s">
        <v>8078</v>
      </c>
      <c r="G9139" s="4">
        <v>2</v>
      </c>
      <c r="H9139" t="s">
        <v>8189</v>
      </c>
    </row>
    <row r="9140" spans="1:8" x14ac:dyDescent="0.35">
      <c r="A9140" t="s">
        <v>7667</v>
      </c>
      <c r="B9140" t="s">
        <v>8076</v>
      </c>
      <c r="C9140">
        <v>4</v>
      </c>
      <c r="D9140">
        <v>-61.301000000000002</v>
      </c>
      <c r="E9140" t="s">
        <v>8077</v>
      </c>
      <c r="F9140" t="s">
        <v>8083</v>
      </c>
      <c r="G9140" s="4">
        <v>4</v>
      </c>
      <c r="H9140" t="s">
        <v>8190</v>
      </c>
    </row>
    <row r="9141" spans="1:8" x14ac:dyDescent="0.35">
      <c r="A9141" t="s">
        <v>7667</v>
      </c>
      <c r="B9141" t="s">
        <v>8076</v>
      </c>
      <c r="C9141">
        <v>4</v>
      </c>
      <c r="D9141">
        <v>-60.055999999999997</v>
      </c>
      <c r="E9141" t="s">
        <v>8077</v>
      </c>
      <c r="F9141" t="s">
        <v>8107</v>
      </c>
      <c r="G9141" s="4">
        <v>3</v>
      </c>
      <c r="H9141" t="s">
        <v>8191</v>
      </c>
    </row>
    <row r="9142" spans="1:8" x14ac:dyDescent="0.35">
      <c r="A9142" t="s">
        <v>7667</v>
      </c>
      <c r="B9142" t="s">
        <v>8076</v>
      </c>
      <c r="C9142">
        <v>4</v>
      </c>
      <c r="D9142">
        <v>-52.45</v>
      </c>
      <c r="E9142" t="s">
        <v>8077</v>
      </c>
      <c r="F9142" t="s">
        <v>8078</v>
      </c>
      <c r="G9142" s="4">
        <v>2</v>
      </c>
      <c r="H9142" t="s">
        <v>8192</v>
      </c>
    </row>
    <row r="9143" spans="1:8" x14ac:dyDescent="0.35">
      <c r="A9143" t="s">
        <v>7667</v>
      </c>
      <c r="B9143" t="s">
        <v>8076</v>
      </c>
      <c r="C9143">
        <v>4</v>
      </c>
      <c r="D9143">
        <v>-51.470999999999997</v>
      </c>
      <c r="E9143" t="s">
        <v>8077</v>
      </c>
      <c r="F9143" t="s">
        <v>8083</v>
      </c>
      <c r="G9143" s="4">
        <v>4</v>
      </c>
      <c r="H9143" t="s">
        <v>8193</v>
      </c>
    </row>
    <row r="9144" spans="1:8" x14ac:dyDescent="0.35">
      <c r="A9144" t="s">
        <v>7667</v>
      </c>
      <c r="B9144" t="s">
        <v>8076</v>
      </c>
      <c r="C9144">
        <v>4</v>
      </c>
      <c r="D9144">
        <v>-47.45</v>
      </c>
      <c r="E9144" t="s">
        <v>8080</v>
      </c>
      <c r="F9144" t="s">
        <v>8088</v>
      </c>
      <c r="G9144" s="4">
        <v>1</v>
      </c>
      <c r="H9144" t="s">
        <v>8194</v>
      </c>
    </row>
    <row r="9145" spans="1:8" x14ac:dyDescent="0.35">
      <c r="A9145" t="s">
        <v>7667</v>
      </c>
      <c r="B9145" t="s">
        <v>8076</v>
      </c>
      <c r="C9145">
        <v>4</v>
      </c>
      <c r="D9145">
        <v>19.417000000000002</v>
      </c>
      <c r="E9145" t="s">
        <v>8077</v>
      </c>
      <c r="F9145" t="s">
        <v>8078</v>
      </c>
      <c r="G9145" s="4">
        <v>2</v>
      </c>
      <c r="H9145" t="s">
        <v>8195</v>
      </c>
    </row>
    <row r="9146" spans="1:8" x14ac:dyDescent="0.35">
      <c r="A9146" t="s">
        <v>7667</v>
      </c>
      <c r="B9146" t="s">
        <v>8076</v>
      </c>
      <c r="C9146">
        <v>4</v>
      </c>
      <c r="D9146">
        <v>66.781999999999996</v>
      </c>
      <c r="E9146" t="s">
        <v>8077</v>
      </c>
      <c r="F9146" t="s">
        <v>8107</v>
      </c>
      <c r="G9146" s="4">
        <v>3</v>
      </c>
      <c r="H9146" t="s">
        <v>8196</v>
      </c>
    </row>
    <row r="9147" spans="1:8" x14ac:dyDescent="0.35">
      <c r="A9147" t="s">
        <v>7667</v>
      </c>
      <c r="B9147" t="s">
        <v>8076</v>
      </c>
      <c r="C9147">
        <v>4</v>
      </c>
      <c r="D9147">
        <v>68.622</v>
      </c>
      <c r="E9147" t="s">
        <v>8080</v>
      </c>
      <c r="F9147" t="s">
        <v>8087</v>
      </c>
      <c r="G9147" s="4">
        <v>4</v>
      </c>
      <c r="H9147" t="s">
        <v>8197</v>
      </c>
    </row>
    <row r="9148" spans="1:8" x14ac:dyDescent="0.35">
      <c r="A9148" t="s">
        <v>7667</v>
      </c>
      <c r="B9148" t="s">
        <v>8076</v>
      </c>
      <c r="C9148">
        <v>4</v>
      </c>
      <c r="D9148">
        <v>82.728999999999999</v>
      </c>
      <c r="E9148" t="s">
        <v>8077</v>
      </c>
      <c r="F9148" t="s">
        <v>8078</v>
      </c>
      <c r="G9148" s="4">
        <v>2</v>
      </c>
      <c r="H9148" t="s">
        <v>8198</v>
      </c>
    </row>
    <row r="9149" spans="1:8" x14ac:dyDescent="0.35">
      <c r="A9149" t="s">
        <v>7667</v>
      </c>
      <c r="B9149" t="s">
        <v>8076</v>
      </c>
      <c r="C9149">
        <v>4</v>
      </c>
      <c r="D9149">
        <v>87.875</v>
      </c>
      <c r="E9149" t="s">
        <v>8077</v>
      </c>
      <c r="F9149" t="s">
        <v>8083</v>
      </c>
      <c r="G9149" s="4">
        <v>4</v>
      </c>
      <c r="H9149" t="s">
        <v>8199</v>
      </c>
    </row>
    <row r="9150" spans="1:8" x14ac:dyDescent="0.35">
      <c r="A9150" t="s">
        <v>7667</v>
      </c>
      <c r="B9150" t="s">
        <v>8076</v>
      </c>
      <c r="C9150">
        <v>4</v>
      </c>
      <c r="D9150">
        <v>90.881</v>
      </c>
      <c r="E9150" t="s">
        <v>8077</v>
      </c>
      <c r="F9150" t="s">
        <v>8078</v>
      </c>
      <c r="G9150" s="4">
        <v>2</v>
      </c>
      <c r="H9150" t="s">
        <v>8200</v>
      </c>
    </row>
    <row r="9151" spans="1:8" x14ac:dyDescent="0.35">
      <c r="A9151" t="s">
        <v>7667</v>
      </c>
      <c r="B9151" t="s">
        <v>8076</v>
      </c>
      <c r="C9151">
        <v>4</v>
      </c>
      <c r="D9151">
        <v>97.507000000000005</v>
      </c>
      <c r="E9151" t="s">
        <v>8077</v>
      </c>
      <c r="F9151" t="s">
        <v>8083</v>
      </c>
      <c r="G9151" s="4">
        <v>4</v>
      </c>
      <c r="H9151" t="s">
        <v>8201</v>
      </c>
    </row>
    <row r="9152" spans="1:8" x14ac:dyDescent="0.35">
      <c r="A9152" t="s">
        <v>7667</v>
      </c>
      <c r="B9152" t="s">
        <v>8076</v>
      </c>
      <c r="C9152">
        <v>4</v>
      </c>
      <c r="D9152">
        <v>98.402999999999906</v>
      </c>
      <c r="E9152" t="s">
        <v>8077</v>
      </c>
      <c r="F9152" t="s">
        <v>8086</v>
      </c>
      <c r="G9152" s="4">
        <v>1</v>
      </c>
      <c r="H9152" t="s">
        <v>8202</v>
      </c>
    </row>
    <row r="9153" spans="1:8" x14ac:dyDescent="0.35">
      <c r="A9153" t="s">
        <v>7667</v>
      </c>
      <c r="B9153" t="s">
        <v>8076</v>
      </c>
      <c r="C9153">
        <v>4</v>
      </c>
      <c r="D9153">
        <v>102.545</v>
      </c>
      <c r="E9153" t="s">
        <v>8077</v>
      </c>
      <c r="F9153" t="s">
        <v>8078</v>
      </c>
      <c r="G9153" s="4">
        <v>2</v>
      </c>
      <c r="H9153" t="s">
        <v>8203</v>
      </c>
    </row>
    <row r="9154" spans="1:8" x14ac:dyDescent="0.35">
      <c r="A9154" t="s">
        <v>7667</v>
      </c>
      <c r="B9154" t="s">
        <v>8076</v>
      </c>
      <c r="C9154">
        <v>4</v>
      </c>
      <c r="D9154">
        <v>113.051</v>
      </c>
      <c r="E9154" t="s">
        <v>8077</v>
      </c>
      <c r="F9154" t="s">
        <v>8083</v>
      </c>
      <c r="G9154" s="4">
        <v>4</v>
      </c>
      <c r="H9154" t="s">
        <v>8204</v>
      </c>
    </row>
    <row r="9155" spans="1:8" x14ac:dyDescent="0.35">
      <c r="A9155" t="s">
        <v>7667</v>
      </c>
      <c r="B9155" t="s">
        <v>8076</v>
      </c>
      <c r="C9155">
        <v>4</v>
      </c>
      <c r="D9155">
        <v>125.86</v>
      </c>
      <c r="E9155" t="s">
        <v>8077</v>
      </c>
      <c r="F9155" t="s">
        <v>8083</v>
      </c>
      <c r="G9155" s="4">
        <v>4</v>
      </c>
      <c r="H9155" t="s">
        <v>8205</v>
      </c>
    </row>
    <row r="9156" spans="1:8" x14ac:dyDescent="0.35">
      <c r="A9156" t="s">
        <v>7667</v>
      </c>
      <c r="B9156" t="s">
        <v>8076</v>
      </c>
      <c r="C9156">
        <v>4</v>
      </c>
      <c r="D9156">
        <v>126.908999999999</v>
      </c>
      <c r="E9156" t="s">
        <v>8077</v>
      </c>
      <c r="F9156" t="s">
        <v>8078</v>
      </c>
      <c r="G9156" s="4">
        <v>2</v>
      </c>
      <c r="H9156" t="s">
        <v>8206</v>
      </c>
    </row>
    <row r="9157" spans="1:8" x14ac:dyDescent="0.35">
      <c r="A9157" t="s">
        <v>7667</v>
      </c>
      <c r="B9157" t="s">
        <v>8076</v>
      </c>
      <c r="C9157">
        <v>4</v>
      </c>
      <c r="D9157">
        <v>148.465</v>
      </c>
      <c r="E9157" t="s">
        <v>8077</v>
      </c>
      <c r="F9157" t="s">
        <v>8078</v>
      </c>
      <c r="G9157" s="4">
        <v>2</v>
      </c>
      <c r="H9157" t="s">
        <v>8207</v>
      </c>
    </row>
    <row r="9158" spans="1:8" x14ac:dyDescent="0.35">
      <c r="A9158" t="s">
        <v>7667</v>
      </c>
      <c r="B9158" t="s">
        <v>8076</v>
      </c>
      <c r="C9158">
        <v>4</v>
      </c>
      <c r="D9158">
        <v>153.39500000000001</v>
      </c>
      <c r="E9158" t="s">
        <v>8077</v>
      </c>
      <c r="F9158" t="s">
        <v>8083</v>
      </c>
      <c r="G9158" s="4">
        <v>4</v>
      </c>
      <c r="H9158" t="s">
        <v>8208</v>
      </c>
    </row>
    <row r="9159" spans="1:8" x14ac:dyDescent="0.35">
      <c r="A9159" t="s">
        <v>7667</v>
      </c>
      <c r="B9159" t="s">
        <v>8076</v>
      </c>
      <c r="C9159">
        <v>4</v>
      </c>
      <c r="D9159">
        <v>164.47200000000001</v>
      </c>
      <c r="E9159" t="s">
        <v>8080</v>
      </c>
      <c r="F9159" t="s">
        <v>8081</v>
      </c>
      <c r="G9159" s="4">
        <v>2</v>
      </c>
      <c r="H9159" t="s">
        <v>8209</v>
      </c>
    </row>
    <row r="9160" spans="1:8" x14ac:dyDescent="0.35">
      <c r="A9160" t="s">
        <v>7667</v>
      </c>
      <c r="B9160" t="s">
        <v>8076</v>
      </c>
      <c r="C9160">
        <v>4</v>
      </c>
      <c r="D9160">
        <v>165.53399999999999</v>
      </c>
      <c r="E9160" t="s">
        <v>8077</v>
      </c>
      <c r="F9160" t="s">
        <v>8107</v>
      </c>
      <c r="G9160" s="4">
        <v>3</v>
      </c>
      <c r="H9160" t="s">
        <v>8210</v>
      </c>
    </row>
    <row r="9161" spans="1:8" x14ac:dyDescent="0.35">
      <c r="A9161" t="s">
        <v>7667</v>
      </c>
      <c r="B9161" t="s">
        <v>8076</v>
      </c>
      <c r="C9161">
        <v>4</v>
      </c>
      <c r="D9161">
        <v>171.21099999999899</v>
      </c>
      <c r="E9161" t="s">
        <v>8077</v>
      </c>
      <c r="F9161" t="s">
        <v>8083</v>
      </c>
      <c r="G9161" s="4">
        <v>4</v>
      </c>
      <c r="H9161" t="s">
        <v>8211</v>
      </c>
    </row>
    <row r="9162" spans="1:8" x14ac:dyDescent="0.35">
      <c r="A9162" t="s">
        <v>7667</v>
      </c>
      <c r="B9162" t="s">
        <v>8076</v>
      </c>
      <c r="C9162">
        <v>4</v>
      </c>
      <c r="D9162">
        <v>172.19099999999901</v>
      </c>
      <c r="E9162" t="s">
        <v>8080</v>
      </c>
      <c r="F9162" t="s">
        <v>8087</v>
      </c>
      <c r="G9162" s="4">
        <v>4</v>
      </c>
      <c r="H9162" t="s">
        <v>8212</v>
      </c>
    </row>
    <row r="9163" spans="1:8" x14ac:dyDescent="0.35">
      <c r="A9163" t="s">
        <v>7667</v>
      </c>
      <c r="B9163" t="s">
        <v>8076</v>
      </c>
      <c r="C9163">
        <v>4</v>
      </c>
      <c r="D9163">
        <v>174.24099999999899</v>
      </c>
      <c r="E9163" t="s">
        <v>8077</v>
      </c>
      <c r="F9163" t="s">
        <v>8078</v>
      </c>
      <c r="G9163" s="4">
        <v>2</v>
      </c>
      <c r="H9163" t="s">
        <v>8213</v>
      </c>
    </row>
    <row r="9164" spans="1:8" x14ac:dyDescent="0.35">
      <c r="A9164" t="s">
        <v>7667</v>
      </c>
      <c r="B9164" t="s">
        <v>8076</v>
      </c>
      <c r="C9164">
        <v>4</v>
      </c>
      <c r="D9164">
        <v>180.93899999999999</v>
      </c>
      <c r="E9164" t="s">
        <v>8077</v>
      </c>
      <c r="F9164" t="s">
        <v>8083</v>
      </c>
      <c r="G9164" s="4">
        <v>4</v>
      </c>
      <c r="H9164" t="s">
        <v>8214</v>
      </c>
    </row>
    <row r="9165" spans="1:8" x14ac:dyDescent="0.35">
      <c r="A9165" t="s">
        <v>7667</v>
      </c>
      <c r="B9165" t="s">
        <v>8076</v>
      </c>
      <c r="C9165">
        <v>4</v>
      </c>
      <c r="D9165">
        <v>180.96799999999999</v>
      </c>
      <c r="E9165" t="s">
        <v>8080</v>
      </c>
      <c r="F9165" t="s">
        <v>8081</v>
      </c>
      <c r="G9165" s="4">
        <v>2</v>
      </c>
      <c r="H9165" t="s">
        <v>8215</v>
      </c>
    </row>
    <row r="9166" spans="1:8" x14ac:dyDescent="0.35">
      <c r="A9166" t="s">
        <v>7667</v>
      </c>
      <c r="B9166" t="s">
        <v>8076</v>
      </c>
      <c r="C9166">
        <v>4</v>
      </c>
      <c r="D9166">
        <v>186.01599999999999</v>
      </c>
      <c r="E9166" t="s">
        <v>8080</v>
      </c>
      <c r="F9166" t="s">
        <v>8081</v>
      </c>
      <c r="G9166" s="4">
        <v>2</v>
      </c>
      <c r="H9166" t="s">
        <v>8216</v>
      </c>
    </row>
    <row r="9167" spans="1:8" x14ac:dyDescent="0.35">
      <c r="A9167" t="s">
        <v>7667</v>
      </c>
      <c r="B9167" t="s">
        <v>8076</v>
      </c>
      <c r="C9167">
        <v>4</v>
      </c>
      <c r="D9167">
        <v>189.09599999999901</v>
      </c>
      <c r="E9167" t="s">
        <v>8080</v>
      </c>
      <c r="F9167" t="s">
        <v>8081</v>
      </c>
      <c r="G9167" s="4">
        <v>2</v>
      </c>
      <c r="H9167" t="s">
        <v>8217</v>
      </c>
    </row>
    <row r="9168" spans="1:8" x14ac:dyDescent="0.35">
      <c r="A9168" t="s">
        <v>7667</v>
      </c>
      <c r="B9168" t="s">
        <v>8076</v>
      </c>
      <c r="C9168">
        <v>4</v>
      </c>
      <c r="D9168">
        <v>194.19799999999901</v>
      </c>
      <c r="E9168" t="s">
        <v>8080</v>
      </c>
      <c r="F9168" t="s">
        <v>8087</v>
      </c>
      <c r="G9168" s="4">
        <v>4</v>
      </c>
      <c r="H9168" t="s">
        <v>999</v>
      </c>
    </row>
    <row r="9169" spans="1:8" x14ac:dyDescent="0.35">
      <c r="A9169" t="s">
        <v>7667</v>
      </c>
      <c r="B9169" t="s">
        <v>8076</v>
      </c>
      <c r="C9169">
        <v>4</v>
      </c>
      <c r="D9169">
        <v>195.857</v>
      </c>
      <c r="E9169" t="s">
        <v>8077</v>
      </c>
      <c r="F9169" t="s">
        <v>8078</v>
      </c>
      <c r="G9169" s="4">
        <v>2</v>
      </c>
      <c r="H9169" t="s">
        <v>8218</v>
      </c>
    </row>
    <row r="9170" spans="1:8" x14ac:dyDescent="0.35">
      <c r="A9170" t="s">
        <v>7667</v>
      </c>
      <c r="B9170" t="s">
        <v>8076</v>
      </c>
      <c r="C9170">
        <v>4</v>
      </c>
      <c r="D9170">
        <v>198.16399999999999</v>
      </c>
      <c r="E9170" t="s">
        <v>8080</v>
      </c>
      <c r="F9170" t="s">
        <v>8085</v>
      </c>
      <c r="G9170" s="4">
        <v>3</v>
      </c>
      <c r="H9170" t="s">
        <v>8219</v>
      </c>
    </row>
    <row r="9171" spans="1:8" x14ac:dyDescent="0.35">
      <c r="A9171" t="s">
        <v>7667</v>
      </c>
      <c r="B9171" t="s">
        <v>8076</v>
      </c>
      <c r="C9171">
        <v>4</v>
      </c>
      <c r="D9171">
        <v>202.68599999999901</v>
      </c>
      <c r="E9171" t="s">
        <v>8077</v>
      </c>
      <c r="F9171" t="s">
        <v>8107</v>
      </c>
      <c r="G9171" s="4">
        <v>3</v>
      </c>
      <c r="H9171" t="s">
        <v>8220</v>
      </c>
    </row>
    <row r="9172" spans="1:8" x14ac:dyDescent="0.35">
      <c r="A9172" t="s">
        <v>7667</v>
      </c>
      <c r="B9172" t="s">
        <v>8076</v>
      </c>
      <c r="C9172">
        <v>4</v>
      </c>
      <c r="D9172">
        <v>209.19499999999999</v>
      </c>
      <c r="E9172" t="s">
        <v>8077</v>
      </c>
      <c r="F9172" t="s">
        <v>8083</v>
      </c>
      <c r="G9172" s="4">
        <v>4</v>
      </c>
      <c r="H9172" t="s">
        <v>8221</v>
      </c>
    </row>
    <row r="9173" spans="1:8" x14ac:dyDescent="0.35">
      <c r="A9173" t="s">
        <v>7667</v>
      </c>
      <c r="B9173" t="s">
        <v>8076</v>
      </c>
      <c r="C9173">
        <v>4</v>
      </c>
      <c r="D9173">
        <v>212.37700000000001</v>
      </c>
      <c r="E9173" t="s">
        <v>8077</v>
      </c>
      <c r="F9173" t="s">
        <v>8078</v>
      </c>
      <c r="G9173" s="4">
        <v>2</v>
      </c>
      <c r="H9173" t="s">
        <v>8222</v>
      </c>
    </row>
    <row r="9174" spans="1:8" x14ac:dyDescent="0.35">
      <c r="A9174" t="s">
        <v>7667</v>
      </c>
      <c r="B9174" t="s">
        <v>8076</v>
      </c>
      <c r="C9174">
        <v>4</v>
      </c>
      <c r="D9174">
        <v>221.25200000000001</v>
      </c>
      <c r="E9174" t="s">
        <v>8077</v>
      </c>
      <c r="F9174" t="s">
        <v>8086</v>
      </c>
      <c r="G9174" s="4">
        <v>1</v>
      </c>
      <c r="H9174" t="s">
        <v>8223</v>
      </c>
    </row>
    <row r="9175" spans="1:8" x14ac:dyDescent="0.35">
      <c r="A9175" t="s">
        <v>7667</v>
      </c>
      <c r="B9175" t="s">
        <v>8076</v>
      </c>
      <c r="C9175">
        <v>4</v>
      </c>
      <c r="D9175">
        <v>224.33099999999999</v>
      </c>
      <c r="E9175" t="s">
        <v>8077</v>
      </c>
      <c r="F9175" t="s">
        <v>8083</v>
      </c>
      <c r="G9175" s="4">
        <v>4</v>
      </c>
      <c r="H9175" t="s">
        <v>8224</v>
      </c>
    </row>
    <row r="9176" spans="1:8" x14ac:dyDescent="0.35">
      <c r="A9176" t="s">
        <v>7667</v>
      </c>
      <c r="B9176" t="s">
        <v>8076</v>
      </c>
      <c r="C9176">
        <v>4</v>
      </c>
      <c r="D9176">
        <v>226.63</v>
      </c>
      <c r="E9176" t="s">
        <v>8077</v>
      </c>
      <c r="F9176" t="s">
        <v>8107</v>
      </c>
      <c r="G9176" s="4">
        <v>3</v>
      </c>
      <c r="H9176" t="s">
        <v>8225</v>
      </c>
    </row>
    <row r="9177" spans="1:8" x14ac:dyDescent="0.35">
      <c r="A9177" t="s">
        <v>7667</v>
      </c>
      <c r="B9177" t="s">
        <v>8076</v>
      </c>
      <c r="C9177">
        <v>4</v>
      </c>
      <c r="D9177">
        <v>230.71299999999999</v>
      </c>
      <c r="E9177" t="s">
        <v>8077</v>
      </c>
      <c r="F9177" t="s">
        <v>8078</v>
      </c>
      <c r="G9177" s="4">
        <v>2</v>
      </c>
      <c r="H9177" t="s">
        <v>8226</v>
      </c>
    </row>
    <row r="9178" spans="1:8" x14ac:dyDescent="0.35">
      <c r="A9178" t="s">
        <v>7667</v>
      </c>
      <c r="B9178" t="s">
        <v>8076</v>
      </c>
      <c r="C9178">
        <v>4</v>
      </c>
      <c r="D9178">
        <v>230.715</v>
      </c>
      <c r="E9178" t="s">
        <v>8077</v>
      </c>
      <c r="F9178" t="s">
        <v>8083</v>
      </c>
      <c r="G9178" s="4">
        <v>4</v>
      </c>
      <c r="H9178" t="s">
        <v>8227</v>
      </c>
    </row>
    <row r="9179" spans="1:8" x14ac:dyDescent="0.35">
      <c r="A9179" t="s">
        <v>7667</v>
      </c>
      <c r="B9179" t="s">
        <v>8076</v>
      </c>
      <c r="C9179">
        <v>4</v>
      </c>
      <c r="D9179">
        <v>237.499</v>
      </c>
      <c r="E9179" t="s">
        <v>8077</v>
      </c>
      <c r="F9179" t="s">
        <v>8083</v>
      </c>
      <c r="G9179" s="4">
        <v>4</v>
      </c>
      <c r="H9179" t="s">
        <v>8228</v>
      </c>
    </row>
    <row r="9180" spans="1:8" x14ac:dyDescent="0.35">
      <c r="A9180" t="s">
        <v>7667</v>
      </c>
      <c r="B9180" t="s">
        <v>8076</v>
      </c>
      <c r="C9180">
        <v>4</v>
      </c>
      <c r="D9180">
        <v>238.72299999999899</v>
      </c>
      <c r="E9180" t="s">
        <v>8077</v>
      </c>
      <c r="F9180" t="s">
        <v>8086</v>
      </c>
      <c r="G9180" s="4">
        <v>1</v>
      </c>
      <c r="H9180" t="s">
        <v>8229</v>
      </c>
    </row>
    <row r="9181" spans="1:8" x14ac:dyDescent="0.35">
      <c r="A9181" t="s">
        <v>7667</v>
      </c>
      <c r="B9181" t="s">
        <v>8076</v>
      </c>
      <c r="C9181">
        <v>5</v>
      </c>
      <c r="D9181">
        <v>-376.685</v>
      </c>
      <c r="E9181" t="s">
        <v>8080</v>
      </c>
      <c r="F9181" t="s">
        <v>8081</v>
      </c>
      <c r="G9181" s="4">
        <v>2</v>
      </c>
      <c r="H9181" t="s">
        <v>8230</v>
      </c>
    </row>
    <row r="9182" spans="1:8" x14ac:dyDescent="0.35">
      <c r="A9182" t="s">
        <v>7667</v>
      </c>
      <c r="B9182" t="s">
        <v>8076</v>
      </c>
      <c r="C9182">
        <v>5</v>
      </c>
      <c r="D9182">
        <v>-374.91800000000001</v>
      </c>
      <c r="E9182" t="s">
        <v>8077</v>
      </c>
      <c r="F9182" t="s">
        <v>8083</v>
      </c>
      <c r="G9182" s="4">
        <v>4</v>
      </c>
      <c r="H9182" t="s">
        <v>8231</v>
      </c>
    </row>
    <row r="9183" spans="1:8" x14ac:dyDescent="0.35">
      <c r="A9183" t="s">
        <v>7667</v>
      </c>
      <c r="B9183" t="s">
        <v>8076</v>
      </c>
      <c r="C9183">
        <v>5</v>
      </c>
      <c r="D9183">
        <v>-374.26499999999999</v>
      </c>
      <c r="E9183" t="s">
        <v>8077</v>
      </c>
      <c r="F9183" t="s">
        <v>8078</v>
      </c>
      <c r="G9183" s="4">
        <v>2</v>
      </c>
      <c r="H9183" t="s">
        <v>8232</v>
      </c>
    </row>
    <row r="9184" spans="1:8" x14ac:dyDescent="0.35">
      <c r="A9184" t="s">
        <v>7667</v>
      </c>
      <c r="B9184" t="s">
        <v>8076</v>
      </c>
      <c r="C9184">
        <v>5</v>
      </c>
      <c r="D9184">
        <v>-372.83199999999999</v>
      </c>
      <c r="E9184" t="s">
        <v>8080</v>
      </c>
      <c r="F9184" t="s">
        <v>8087</v>
      </c>
      <c r="G9184" s="4">
        <v>4</v>
      </c>
      <c r="H9184" t="s">
        <v>8233</v>
      </c>
    </row>
    <row r="9185" spans="1:8" x14ac:dyDescent="0.35">
      <c r="A9185" t="s">
        <v>7667</v>
      </c>
      <c r="B9185" t="s">
        <v>8076</v>
      </c>
      <c r="C9185">
        <v>5</v>
      </c>
      <c r="D9185">
        <v>-371.64599999999899</v>
      </c>
      <c r="E9185" t="s">
        <v>8077</v>
      </c>
      <c r="F9185" t="s">
        <v>8107</v>
      </c>
      <c r="G9185" s="4">
        <v>3</v>
      </c>
      <c r="H9185" t="s">
        <v>8234</v>
      </c>
    </row>
    <row r="9186" spans="1:8" x14ac:dyDescent="0.35">
      <c r="A9186" t="s">
        <v>7667</v>
      </c>
      <c r="B9186" t="s">
        <v>8076</v>
      </c>
      <c r="C9186">
        <v>5</v>
      </c>
      <c r="D9186">
        <v>-371.64299999999997</v>
      </c>
      <c r="E9186" t="s">
        <v>8080</v>
      </c>
      <c r="F9186" t="s">
        <v>8085</v>
      </c>
      <c r="G9186" s="4">
        <v>3</v>
      </c>
      <c r="H9186" t="s">
        <v>8235</v>
      </c>
    </row>
    <row r="9187" spans="1:8" x14ac:dyDescent="0.35">
      <c r="A9187" t="s">
        <v>7667</v>
      </c>
      <c r="B9187" t="s">
        <v>8076</v>
      </c>
      <c r="C9187">
        <v>5</v>
      </c>
      <c r="D9187">
        <v>-370.62699999999899</v>
      </c>
      <c r="E9187" t="s">
        <v>8077</v>
      </c>
      <c r="F9187" t="s">
        <v>8083</v>
      </c>
      <c r="G9187" s="4">
        <v>4</v>
      </c>
      <c r="H9187" t="s">
        <v>8236</v>
      </c>
    </row>
    <row r="9188" spans="1:8" x14ac:dyDescent="0.35">
      <c r="A9188" t="s">
        <v>7667</v>
      </c>
      <c r="B9188" t="s">
        <v>8076</v>
      </c>
      <c r="C9188">
        <v>5</v>
      </c>
      <c r="D9188">
        <v>-370.18099999999998</v>
      </c>
      <c r="E9188" t="s">
        <v>8080</v>
      </c>
      <c r="F9188" t="s">
        <v>8088</v>
      </c>
      <c r="G9188" s="4">
        <v>1</v>
      </c>
      <c r="H9188" t="s">
        <v>8237</v>
      </c>
    </row>
    <row r="9189" spans="1:8" x14ac:dyDescent="0.35">
      <c r="A9189" t="s">
        <v>7667</v>
      </c>
      <c r="B9189" t="s">
        <v>8076</v>
      </c>
      <c r="C9189">
        <v>5</v>
      </c>
      <c r="D9189">
        <v>-370.01799999999997</v>
      </c>
      <c r="E9189" t="s">
        <v>8077</v>
      </c>
      <c r="F9189" t="s">
        <v>8078</v>
      </c>
      <c r="G9189" s="4">
        <v>2</v>
      </c>
      <c r="H9189" t="s">
        <v>55</v>
      </c>
    </row>
    <row r="9190" spans="1:8" x14ac:dyDescent="0.35">
      <c r="A9190" t="s">
        <v>7667</v>
      </c>
      <c r="B9190" t="s">
        <v>8076</v>
      </c>
      <c r="C9190">
        <v>5</v>
      </c>
      <c r="D9190">
        <v>-366.75299999999999</v>
      </c>
      <c r="E9190" t="s">
        <v>8077</v>
      </c>
      <c r="F9190" t="s">
        <v>8078</v>
      </c>
      <c r="G9190" s="4">
        <v>2</v>
      </c>
      <c r="H9190" t="s">
        <v>8238</v>
      </c>
    </row>
    <row r="9191" spans="1:8" x14ac:dyDescent="0.35">
      <c r="A9191" t="s">
        <v>7667</v>
      </c>
      <c r="B9191" t="s">
        <v>8076</v>
      </c>
      <c r="C9191">
        <v>5</v>
      </c>
      <c r="D9191">
        <v>-366.40199999999999</v>
      </c>
      <c r="E9191" t="s">
        <v>8080</v>
      </c>
      <c r="F9191" t="s">
        <v>8087</v>
      </c>
      <c r="G9191" s="4">
        <v>4</v>
      </c>
      <c r="H9191" t="s">
        <v>5890</v>
      </c>
    </row>
    <row r="9192" spans="1:8" x14ac:dyDescent="0.35">
      <c r="A9192" t="s">
        <v>7667</v>
      </c>
      <c r="B9192" t="s">
        <v>8076</v>
      </c>
      <c r="C9192">
        <v>5</v>
      </c>
      <c r="D9192">
        <v>-362.34100000000001</v>
      </c>
      <c r="E9192" t="s">
        <v>8080</v>
      </c>
      <c r="F9192" t="s">
        <v>8088</v>
      </c>
      <c r="G9192" s="4">
        <v>1</v>
      </c>
      <c r="H9192" t="s">
        <v>8239</v>
      </c>
    </row>
    <row r="9193" spans="1:8" x14ac:dyDescent="0.35">
      <c r="A9193" t="s">
        <v>7667</v>
      </c>
      <c r="B9193" t="s">
        <v>8076</v>
      </c>
      <c r="C9193">
        <v>5</v>
      </c>
      <c r="D9193">
        <v>-358.07499999999999</v>
      </c>
      <c r="E9193" t="s">
        <v>8077</v>
      </c>
      <c r="F9193" t="s">
        <v>8083</v>
      </c>
      <c r="G9193" s="4">
        <v>4</v>
      </c>
      <c r="H9193" t="s">
        <v>8240</v>
      </c>
    </row>
    <row r="9194" spans="1:8" x14ac:dyDescent="0.35">
      <c r="A9194" t="s">
        <v>7667</v>
      </c>
      <c r="B9194" t="s">
        <v>8076</v>
      </c>
      <c r="C9194">
        <v>5</v>
      </c>
      <c r="D9194">
        <v>-355.861999999999</v>
      </c>
      <c r="E9194" t="s">
        <v>8080</v>
      </c>
      <c r="F9194" t="s">
        <v>8081</v>
      </c>
      <c r="G9194" s="4">
        <v>2</v>
      </c>
      <c r="H9194" t="s">
        <v>8241</v>
      </c>
    </row>
    <row r="9195" spans="1:8" x14ac:dyDescent="0.35">
      <c r="A9195" t="s">
        <v>7667</v>
      </c>
      <c r="B9195" t="s">
        <v>8076</v>
      </c>
      <c r="C9195">
        <v>5</v>
      </c>
      <c r="D9195">
        <v>-355.57400000000001</v>
      </c>
      <c r="E9195" t="s">
        <v>8080</v>
      </c>
      <c r="F9195" t="s">
        <v>8087</v>
      </c>
      <c r="G9195" s="4">
        <v>4</v>
      </c>
      <c r="H9195" t="s">
        <v>8242</v>
      </c>
    </row>
    <row r="9196" spans="1:8" x14ac:dyDescent="0.35">
      <c r="A9196" t="s">
        <v>7667</v>
      </c>
      <c r="B9196" t="s">
        <v>8076</v>
      </c>
      <c r="C9196">
        <v>5</v>
      </c>
      <c r="D9196">
        <v>-353.83699999999999</v>
      </c>
      <c r="E9196" t="s">
        <v>8077</v>
      </c>
      <c r="F9196" t="s">
        <v>8078</v>
      </c>
      <c r="G9196" s="4">
        <v>2</v>
      </c>
      <c r="H9196" t="s">
        <v>8243</v>
      </c>
    </row>
    <row r="9197" spans="1:8" x14ac:dyDescent="0.35">
      <c r="A9197" t="s">
        <v>7667</v>
      </c>
      <c r="B9197" t="s">
        <v>8076</v>
      </c>
      <c r="C9197">
        <v>5</v>
      </c>
      <c r="D9197">
        <v>-344.51799999999997</v>
      </c>
      <c r="E9197" t="s">
        <v>8080</v>
      </c>
      <c r="F9197" t="s">
        <v>8088</v>
      </c>
      <c r="G9197" s="4">
        <v>1</v>
      </c>
      <c r="H9197" t="s">
        <v>8244</v>
      </c>
    </row>
    <row r="9198" spans="1:8" x14ac:dyDescent="0.35">
      <c r="A9198" t="s">
        <v>7667</v>
      </c>
      <c r="B9198" t="s">
        <v>8076</v>
      </c>
      <c r="C9198">
        <v>5</v>
      </c>
      <c r="D9198">
        <v>-343.077</v>
      </c>
      <c r="E9198" t="s">
        <v>8080</v>
      </c>
      <c r="F9198" t="s">
        <v>8081</v>
      </c>
      <c r="G9198" s="4">
        <v>2</v>
      </c>
      <c r="H9198" t="s">
        <v>8245</v>
      </c>
    </row>
    <row r="9199" spans="1:8" x14ac:dyDescent="0.35">
      <c r="A9199" t="s">
        <v>7667</v>
      </c>
      <c r="B9199" t="s">
        <v>8076</v>
      </c>
      <c r="C9199">
        <v>5</v>
      </c>
      <c r="D9199">
        <v>-341.44</v>
      </c>
      <c r="E9199" t="s">
        <v>8077</v>
      </c>
      <c r="F9199" t="s">
        <v>8083</v>
      </c>
      <c r="G9199" s="4">
        <v>4</v>
      </c>
      <c r="H9199" t="s">
        <v>8246</v>
      </c>
    </row>
    <row r="9200" spans="1:8" x14ac:dyDescent="0.35">
      <c r="A9200" t="s">
        <v>7667</v>
      </c>
      <c r="B9200" t="s">
        <v>8076</v>
      </c>
      <c r="C9200">
        <v>5</v>
      </c>
      <c r="D9200">
        <v>-341.43900000000002</v>
      </c>
      <c r="E9200" t="s">
        <v>8077</v>
      </c>
      <c r="F9200" t="s">
        <v>8078</v>
      </c>
      <c r="G9200" s="4">
        <v>2</v>
      </c>
      <c r="H9200" t="s">
        <v>8247</v>
      </c>
    </row>
    <row r="9201" spans="1:8" x14ac:dyDescent="0.35">
      <c r="A9201" t="s">
        <v>7667</v>
      </c>
      <c r="B9201" t="s">
        <v>8076</v>
      </c>
      <c r="C9201">
        <v>5</v>
      </c>
      <c r="D9201">
        <v>-338.385999999999</v>
      </c>
      <c r="E9201" t="s">
        <v>8080</v>
      </c>
      <c r="F9201" t="s">
        <v>8087</v>
      </c>
      <c r="G9201" s="4">
        <v>4</v>
      </c>
      <c r="H9201" t="s">
        <v>8248</v>
      </c>
    </row>
    <row r="9202" spans="1:8" x14ac:dyDescent="0.35">
      <c r="A9202" t="s">
        <v>7667</v>
      </c>
      <c r="B9202" t="s">
        <v>8076</v>
      </c>
      <c r="C9202">
        <v>5</v>
      </c>
      <c r="D9202">
        <v>-331.78899999999999</v>
      </c>
      <c r="E9202" t="s">
        <v>8077</v>
      </c>
      <c r="F9202" t="s">
        <v>8083</v>
      </c>
      <c r="G9202" s="4">
        <v>4</v>
      </c>
      <c r="H9202" t="s">
        <v>8249</v>
      </c>
    </row>
    <row r="9203" spans="1:8" x14ac:dyDescent="0.35">
      <c r="A9203" t="s">
        <v>7667</v>
      </c>
      <c r="B9203" t="s">
        <v>8076</v>
      </c>
      <c r="C9203">
        <v>5</v>
      </c>
      <c r="D9203">
        <v>-330.68799999999999</v>
      </c>
      <c r="E9203" t="s">
        <v>8077</v>
      </c>
      <c r="F9203" t="s">
        <v>8078</v>
      </c>
      <c r="G9203" s="4">
        <v>2</v>
      </c>
      <c r="H9203" t="s">
        <v>8250</v>
      </c>
    </row>
    <row r="9204" spans="1:8" x14ac:dyDescent="0.35">
      <c r="A9204" t="s">
        <v>7667</v>
      </c>
      <c r="B9204" t="s">
        <v>8076</v>
      </c>
      <c r="C9204">
        <v>5</v>
      </c>
      <c r="D9204">
        <v>-327.005</v>
      </c>
      <c r="E9204" t="s">
        <v>8080</v>
      </c>
      <c r="F9204" t="s">
        <v>8088</v>
      </c>
      <c r="G9204" s="4">
        <v>1</v>
      </c>
      <c r="H9204" t="s">
        <v>8251</v>
      </c>
    </row>
    <row r="9205" spans="1:8" x14ac:dyDescent="0.35">
      <c r="A9205" t="s">
        <v>7667</v>
      </c>
      <c r="B9205" t="s">
        <v>8076</v>
      </c>
      <c r="C9205">
        <v>5</v>
      </c>
      <c r="D9205">
        <v>-326.75700000000001</v>
      </c>
      <c r="E9205" t="s">
        <v>8080</v>
      </c>
      <c r="F9205" t="s">
        <v>8081</v>
      </c>
      <c r="G9205" s="4">
        <v>2</v>
      </c>
      <c r="H9205" t="s">
        <v>8252</v>
      </c>
    </row>
    <row r="9206" spans="1:8" x14ac:dyDescent="0.35">
      <c r="A9206" t="s">
        <v>7667</v>
      </c>
      <c r="B9206" t="s">
        <v>8076</v>
      </c>
      <c r="C9206">
        <v>5</v>
      </c>
      <c r="D9206">
        <v>-312.96100000000001</v>
      </c>
      <c r="E9206" t="s">
        <v>8077</v>
      </c>
      <c r="F9206" t="s">
        <v>8078</v>
      </c>
      <c r="G9206" s="4">
        <v>2</v>
      </c>
      <c r="H9206" t="s">
        <v>8253</v>
      </c>
    </row>
    <row r="9207" spans="1:8" x14ac:dyDescent="0.35">
      <c r="A9207" t="s">
        <v>7667</v>
      </c>
      <c r="B9207" t="s">
        <v>8076</v>
      </c>
      <c r="C9207">
        <v>5</v>
      </c>
      <c r="D9207">
        <v>-309.32</v>
      </c>
      <c r="E9207" t="s">
        <v>8077</v>
      </c>
      <c r="F9207" t="s">
        <v>8083</v>
      </c>
      <c r="G9207" s="4">
        <v>4</v>
      </c>
      <c r="H9207" t="s">
        <v>8254</v>
      </c>
    </row>
    <row r="9208" spans="1:8" x14ac:dyDescent="0.35">
      <c r="A9208" t="s">
        <v>7667</v>
      </c>
      <c r="B9208" t="s">
        <v>8076</v>
      </c>
      <c r="C9208">
        <v>5</v>
      </c>
      <c r="D9208">
        <v>-304.65899999999999</v>
      </c>
      <c r="E9208" t="s">
        <v>8077</v>
      </c>
      <c r="F9208" t="s">
        <v>8107</v>
      </c>
      <c r="G9208" s="4">
        <v>3</v>
      </c>
      <c r="H9208" t="s">
        <v>8255</v>
      </c>
    </row>
    <row r="9209" spans="1:8" x14ac:dyDescent="0.35">
      <c r="A9209" t="s">
        <v>7667</v>
      </c>
      <c r="B9209" t="s">
        <v>8076</v>
      </c>
      <c r="C9209">
        <v>5</v>
      </c>
      <c r="D9209">
        <v>-298.265999999999</v>
      </c>
      <c r="E9209" t="s">
        <v>8077</v>
      </c>
      <c r="F9209" t="s">
        <v>8078</v>
      </c>
      <c r="G9209" s="4">
        <v>2</v>
      </c>
      <c r="H9209" t="s">
        <v>8256</v>
      </c>
    </row>
    <row r="9210" spans="1:8" x14ac:dyDescent="0.35">
      <c r="A9210" t="s">
        <v>7667</v>
      </c>
      <c r="B9210" t="s">
        <v>8076</v>
      </c>
      <c r="C9210">
        <v>5</v>
      </c>
      <c r="D9210">
        <v>-294.202</v>
      </c>
      <c r="E9210" t="s">
        <v>8077</v>
      </c>
      <c r="F9210" t="s">
        <v>8083</v>
      </c>
      <c r="G9210" s="4">
        <v>4</v>
      </c>
      <c r="H9210" t="s">
        <v>1142</v>
      </c>
    </row>
    <row r="9211" spans="1:8" x14ac:dyDescent="0.35">
      <c r="A9211" t="s">
        <v>7667</v>
      </c>
      <c r="B9211" t="s">
        <v>8076</v>
      </c>
      <c r="C9211">
        <v>5</v>
      </c>
      <c r="D9211">
        <v>-291.39</v>
      </c>
      <c r="E9211" t="s">
        <v>8080</v>
      </c>
      <c r="F9211" t="s">
        <v>8081</v>
      </c>
      <c r="G9211" s="4">
        <v>2</v>
      </c>
      <c r="H9211" t="s">
        <v>8257</v>
      </c>
    </row>
    <row r="9212" spans="1:8" x14ac:dyDescent="0.35">
      <c r="A9212" t="s">
        <v>7667</v>
      </c>
      <c r="B9212" t="s">
        <v>8076</v>
      </c>
      <c r="C9212">
        <v>5</v>
      </c>
      <c r="D9212">
        <v>-291.27</v>
      </c>
      <c r="E9212" t="s">
        <v>8077</v>
      </c>
      <c r="F9212" t="s">
        <v>8078</v>
      </c>
      <c r="G9212" s="4">
        <v>2</v>
      </c>
      <c r="H9212" t="s">
        <v>310</v>
      </c>
    </row>
    <row r="9213" spans="1:8" x14ac:dyDescent="0.35">
      <c r="A9213" t="s">
        <v>7667</v>
      </c>
      <c r="B9213" t="s">
        <v>8076</v>
      </c>
      <c r="C9213">
        <v>5</v>
      </c>
      <c r="D9213">
        <v>-291.21600000000001</v>
      </c>
      <c r="E9213" t="s">
        <v>8080</v>
      </c>
      <c r="F9213" t="s">
        <v>8085</v>
      </c>
      <c r="G9213" s="4">
        <v>3</v>
      </c>
      <c r="H9213" t="s">
        <v>8258</v>
      </c>
    </row>
    <row r="9214" spans="1:8" x14ac:dyDescent="0.35">
      <c r="A9214" t="s">
        <v>7667</v>
      </c>
      <c r="B9214" t="s">
        <v>8076</v>
      </c>
      <c r="C9214">
        <v>5</v>
      </c>
      <c r="D9214">
        <v>-289.00200000000001</v>
      </c>
      <c r="E9214" t="s">
        <v>8077</v>
      </c>
      <c r="F9214" t="s">
        <v>8083</v>
      </c>
      <c r="G9214" s="4">
        <v>4</v>
      </c>
      <c r="H9214" t="s">
        <v>8259</v>
      </c>
    </row>
    <row r="9215" spans="1:8" x14ac:dyDescent="0.35">
      <c r="A9215" t="s">
        <v>7667</v>
      </c>
      <c r="B9215" t="s">
        <v>8076</v>
      </c>
      <c r="C9215">
        <v>5</v>
      </c>
      <c r="D9215">
        <v>-278.90600000000001</v>
      </c>
      <c r="E9215" t="s">
        <v>8077</v>
      </c>
      <c r="F9215" t="s">
        <v>8083</v>
      </c>
      <c r="G9215" s="4">
        <v>4</v>
      </c>
      <c r="H9215" t="s">
        <v>8260</v>
      </c>
    </row>
    <row r="9216" spans="1:8" x14ac:dyDescent="0.35">
      <c r="A9216" t="s">
        <v>7667</v>
      </c>
      <c r="B9216" t="s">
        <v>8076</v>
      </c>
      <c r="C9216">
        <v>5</v>
      </c>
      <c r="D9216">
        <v>-276.87400000000002</v>
      </c>
      <c r="E9216" t="s">
        <v>8077</v>
      </c>
      <c r="F9216" t="s">
        <v>8078</v>
      </c>
      <c r="G9216" s="4">
        <v>2</v>
      </c>
      <c r="H9216" t="s">
        <v>8261</v>
      </c>
    </row>
    <row r="9217" spans="1:8" x14ac:dyDescent="0.35">
      <c r="A9217" t="s">
        <v>7667</v>
      </c>
      <c r="B9217" t="s">
        <v>8076</v>
      </c>
      <c r="C9217">
        <v>5</v>
      </c>
      <c r="D9217">
        <v>-264.837999999999</v>
      </c>
      <c r="E9217" t="s">
        <v>8077</v>
      </c>
      <c r="F9217" t="s">
        <v>8107</v>
      </c>
      <c r="G9217" s="4">
        <v>3</v>
      </c>
      <c r="H9217" t="s">
        <v>8262</v>
      </c>
    </row>
    <row r="9218" spans="1:8" x14ac:dyDescent="0.35">
      <c r="A9218" t="s">
        <v>7667</v>
      </c>
      <c r="B9218" t="s">
        <v>8076</v>
      </c>
      <c r="C9218">
        <v>5</v>
      </c>
      <c r="D9218">
        <v>-260.089</v>
      </c>
      <c r="E9218" t="s">
        <v>8077</v>
      </c>
      <c r="F9218" t="s">
        <v>8083</v>
      </c>
      <c r="G9218" s="4">
        <v>4</v>
      </c>
      <c r="H9218" t="s">
        <v>8263</v>
      </c>
    </row>
    <row r="9219" spans="1:8" x14ac:dyDescent="0.35">
      <c r="A9219" t="s">
        <v>7667</v>
      </c>
      <c r="B9219" t="s">
        <v>8076</v>
      </c>
      <c r="C9219">
        <v>5</v>
      </c>
      <c r="D9219">
        <v>-256.98500000000001</v>
      </c>
      <c r="E9219" t="s">
        <v>8080</v>
      </c>
      <c r="F9219" t="s">
        <v>8088</v>
      </c>
      <c r="G9219" s="4">
        <v>1</v>
      </c>
      <c r="H9219" t="s">
        <v>8264</v>
      </c>
    </row>
    <row r="9220" spans="1:8" x14ac:dyDescent="0.35">
      <c r="A9220" t="s">
        <v>7667</v>
      </c>
      <c r="B9220" t="s">
        <v>8076</v>
      </c>
      <c r="C9220">
        <v>5</v>
      </c>
      <c r="D9220">
        <v>-253.14</v>
      </c>
      <c r="E9220" t="s">
        <v>8077</v>
      </c>
      <c r="F9220" t="s">
        <v>8078</v>
      </c>
      <c r="G9220" s="4">
        <v>2</v>
      </c>
      <c r="H9220" t="s">
        <v>8265</v>
      </c>
    </row>
    <row r="9221" spans="1:8" x14ac:dyDescent="0.35">
      <c r="A9221" t="s">
        <v>7667</v>
      </c>
      <c r="B9221" t="s">
        <v>8076</v>
      </c>
      <c r="C9221">
        <v>5</v>
      </c>
      <c r="D9221">
        <v>-252.82599999999999</v>
      </c>
      <c r="E9221" t="s">
        <v>8080</v>
      </c>
      <c r="F9221" t="s">
        <v>8087</v>
      </c>
      <c r="G9221" s="4">
        <v>4</v>
      </c>
      <c r="H9221" t="s">
        <v>415</v>
      </c>
    </row>
    <row r="9222" spans="1:8" x14ac:dyDescent="0.35">
      <c r="A9222" t="s">
        <v>7667</v>
      </c>
      <c r="B9222" t="s">
        <v>8076</v>
      </c>
      <c r="C9222">
        <v>5</v>
      </c>
      <c r="D9222">
        <v>-250.14699999999999</v>
      </c>
      <c r="E9222" t="s">
        <v>8080</v>
      </c>
      <c r="F9222" t="s">
        <v>8081</v>
      </c>
      <c r="G9222" s="4">
        <v>2</v>
      </c>
      <c r="H9222" t="s">
        <v>8266</v>
      </c>
    </row>
    <row r="9223" spans="1:8" x14ac:dyDescent="0.35">
      <c r="A9223" t="s">
        <v>7667</v>
      </c>
      <c r="B9223" t="s">
        <v>8076</v>
      </c>
      <c r="C9223">
        <v>5</v>
      </c>
      <c r="D9223">
        <v>-247.95099999999999</v>
      </c>
      <c r="E9223" t="s">
        <v>8077</v>
      </c>
      <c r="F9223" t="s">
        <v>8083</v>
      </c>
      <c r="G9223" s="4">
        <v>4</v>
      </c>
      <c r="H9223" t="s">
        <v>8267</v>
      </c>
    </row>
    <row r="9224" spans="1:8" x14ac:dyDescent="0.35">
      <c r="A9224" t="s">
        <v>7667</v>
      </c>
      <c r="B9224" t="s">
        <v>8076</v>
      </c>
      <c r="C9224">
        <v>5</v>
      </c>
      <c r="D9224">
        <v>-247.87599999999901</v>
      </c>
      <c r="E9224" t="s">
        <v>8077</v>
      </c>
      <c r="F9224" t="s">
        <v>8086</v>
      </c>
      <c r="G9224" s="4">
        <v>1</v>
      </c>
      <c r="H9224" t="s">
        <v>8268</v>
      </c>
    </row>
    <row r="9225" spans="1:8" x14ac:dyDescent="0.35">
      <c r="A9225" t="s">
        <v>7667</v>
      </c>
      <c r="B9225" t="s">
        <v>8076</v>
      </c>
      <c r="C9225">
        <v>5</v>
      </c>
      <c r="D9225">
        <v>-242.83099999999999</v>
      </c>
      <c r="E9225" t="s">
        <v>8080</v>
      </c>
      <c r="F9225" t="s">
        <v>8081</v>
      </c>
      <c r="G9225" s="4">
        <v>2</v>
      </c>
      <c r="H9225" t="s">
        <v>8269</v>
      </c>
    </row>
    <row r="9226" spans="1:8" x14ac:dyDescent="0.35">
      <c r="A9226" t="s">
        <v>7667</v>
      </c>
      <c r="B9226" t="s">
        <v>8076</v>
      </c>
      <c r="C9226">
        <v>5</v>
      </c>
      <c r="D9226">
        <v>-240.75399999999999</v>
      </c>
      <c r="E9226" t="s">
        <v>8080</v>
      </c>
      <c r="F9226" t="s">
        <v>8085</v>
      </c>
      <c r="G9226" s="4">
        <v>3</v>
      </c>
      <c r="H9226" t="s">
        <v>8270</v>
      </c>
    </row>
    <row r="9227" spans="1:8" x14ac:dyDescent="0.35">
      <c r="A9227" t="s">
        <v>7667</v>
      </c>
      <c r="B9227" t="s">
        <v>8076</v>
      </c>
      <c r="C9227">
        <v>5</v>
      </c>
      <c r="D9227">
        <v>-240.73</v>
      </c>
      <c r="E9227" t="s">
        <v>8077</v>
      </c>
      <c r="F9227" t="s">
        <v>8086</v>
      </c>
      <c r="G9227" s="4">
        <v>1</v>
      </c>
      <c r="H9227" t="s">
        <v>8271</v>
      </c>
    </row>
    <row r="9228" spans="1:8" x14ac:dyDescent="0.35">
      <c r="A9228" t="s">
        <v>7667</v>
      </c>
      <c r="B9228" t="s">
        <v>8076</v>
      </c>
      <c r="C9228">
        <v>5</v>
      </c>
      <c r="D9228">
        <v>-240.143</v>
      </c>
      <c r="E9228" t="s">
        <v>8077</v>
      </c>
      <c r="F9228" t="s">
        <v>8083</v>
      </c>
      <c r="G9228" s="4">
        <v>4</v>
      </c>
      <c r="H9228" t="s">
        <v>8272</v>
      </c>
    </row>
    <row r="9229" spans="1:8" x14ac:dyDescent="0.35">
      <c r="A9229" t="s">
        <v>7667</v>
      </c>
      <c r="B9229" t="s">
        <v>8076</v>
      </c>
      <c r="C9229">
        <v>5</v>
      </c>
      <c r="D9229">
        <v>-238.84200000000001</v>
      </c>
      <c r="E9229" t="s">
        <v>8077</v>
      </c>
      <c r="F9229" t="s">
        <v>8078</v>
      </c>
      <c r="G9229" s="4">
        <v>2</v>
      </c>
      <c r="H9229" t="s">
        <v>8273</v>
      </c>
    </row>
    <row r="9230" spans="1:8" x14ac:dyDescent="0.35">
      <c r="A9230" t="s">
        <v>7667</v>
      </c>
      <c r="B9230" t="s">
        <v>8076</v>
      </c>
      <c r="C9230">
        <v>5</v>
      </c>
      <c r="D9230">
        <v>-236.185</v>
      </c>
      <c r="E9230" t="s">
        <v>8077</v>
      </c>
      <c r="F9230" t="s">
        <v>8086</v>
      </c>
      <c r="G9230" s="4">
        <v>1</v>
      </c>
      <c r="H9230" t="s">
        <v>8271</v>
      </c>
    </row>
    <row r="9231" spans="1:8" x14ac:dyDescent="0.35">
      <c r="A9231" t="s">
        <v>7667</v>
      </c>
      <c r="B9231" t="s">
        <v>8076</v>
      </c>
      <c r="C9231">
        <v>5</v>
      </c>
      <c r="D9231">
        <v>-233.70699999999999</v>
      </c>
      <c r="E9231" t="s">
        <v>8077</v>
      </c>
      <c r="F9231" t="s">
        <v>8078</v>
      </c>
      <c r="G9231" s="4">
        <v>2</v>
      </c>
      <c r="H9231" t="s">
        <v>1142</v>
      </c>
    </row>
    <row r="9232" spans="1:8" x14ac:dyDescent="0.35">
      <c r="A9232" t="s">
        <v>7667</v>
      </c>
      <c r="B9232" t="s">
        <v>8076</v>
      </c>
      <c r="C9232">
        <v>5</v>
      </c>
      <c r="D9232">
        <v>-232.185</v>
      </c>
      <c r="E9232" t="s">
        <v>8077</v>
      </c>
      <c r="F9232" t="s">
        <v>8086</v>
      </c>
      <c r="G9232" s="4">
        <v>1</v>
      </c>
      <c r="H9232" t="s">
        <v>8271</v>
      </c>
    </row>
    <row r="9233" spans="1:8" x14ac:dyDescent="0.35">
      <c r="A9233" t="s">
        <v>7667</v>
      </c>
      <c r="B9233" t="s">
        <v>8076</v>
      </c>
      <c r="C9233">
        <v>5</v>
      </c>
      <c r="D9233">
        <v>-231.11699999999999</v>
      </c>
      <c r="E9233" t="s">
        <v>8077</v>
      </c>
      <c r="F9233" t="s">
        <v>8083</v>
      </c>
      <c r="G9233" s="4">
        <v>4</v>
      </c>
      <c r="H9233" t="s">
        <v>8274</v>
      </c>
    </row>
    <row r="9234" spans="1:8" x14ac:dyDescent="0.35">
      <c r="A9234" t="s">
        <v>7667</v>
      </c>
      <c r="B9234" t="s">
        <v>8076</v>
      </c>
      <c r="C9234">
        <v>5</v>
      </c>
      <c r="D9234">
        <v>-226.82599999999999</v>
      </c>
      <c r="E9234" t="s">
        <v>8077</v>
      </c>
      <c r="F9234" t="s">
        <v>8078</v>
      </c>
      <c r="G9234" s="4">
        <v>2</v>
      </c>
      <c r="H9234" t="s">
        <v>8275</v>
      </c>
    </row>
    <row r="9235" spans="1:8" x14ac:dyDescent="0.35">
      <c r="A9235" t="s">
        <v>7667</v>
      </c>
      <c r="B9235" t="s">
        <v>8076</v>
      </c>
      <c r="C9235">
        <v>5</v>
      </c>
      <c r="D9235">
        <v>-224.10400000000001</v>
      </c>
      <c r="E9235" t="s">
        <v>8077</v>
      </c>
      <c r="F9235" t="s">
        <v>8107</v>
      </c>
      <c r="G9235" s="4">
        <v>3</v>
      </c>
      <c r="H9235" t="s">
        <v>1209</v>
      </c>
    </row>
    <row r="9236" spans="1:8" x14ac:dyDescent="0.35">
      <c r="A9236" t="s">
        <v>7667</v>
      </c>
      <c r="B9236" t="s">
        <v>8076</v>
      </c>
      <c r="C9236">
        <v>5</v>
      </c>
      <c r="D9236">
        <v>-222.95</v>
      </c>
      <c r="E9236" t="s">
        <v>8077</v>
      </c>
      <c r="F9236" t="s">
        <v>8083</v>
      </c>
      <c r="G9236" s="4">
        <v>4</v>
      </c>
      <c r="H9236" t="s">
        <v>1956</v>
      </c>
    </row>
    <row r="9237" spans="1:8" x14ac:dyDescent="0.35">
      <c r="A9237" t="s">
        <v>7667</v>
      </c>
      <c r="B9237" t="s">
        <v>8076</v>
      </c>
      <c r="C9237">
        <v>5</v>
      </c>
      <c r="D9237">
        <v>-221.10499999999999</v>
      </c>
      <c r="E9237" t="s">
        <v>8077</v>
      </c>
      <c r="F9237" t="s">
        <v>8083</v>
      </c>
      <c r="G9237" s="4">
        <v>4</v>
      </c>
      <c r="H9237" t="s">
        <v>1755</v>
      </c>
    </row>
    <row r="9238" spans="1:8" x14ac:dyDescent="0.35">
      <c r="A9238" t="s">
        <v>7667</v>
      </c>
      <c r="B9238" t="s">
        <v>8076</v>
      </c>
      <c r="C9238">
        <v>5</v>
      </c>
      <c r="D9238">
        <v>-218.91800000000001</v>
      </c>
      <c r="E9238" t="s">
        <v>8077</v>
      </c>
      <c r="F9238" t="s">
        <v>8078</v>
      </c>
      <c r="G9238" s="4">
        <v>2</v>
      </c>
      <c r="H9238" t="s">
        <v>8276</v>
      </c>
    </row>
    <row r="9239" spans="1:8" x14ac:dyDescent="0.35">
      <c r="A9239" t="s">
        <v>7667</v>
      </c>
      <c r="B9239" t="s">
        <v>8076</v>
      </c>
      <c r="C9239">
        <v>5</v>
      </c>
      <c r="D9239">
        <v>-217.39599999999999</v>
      </c>
      <c r="E9239" t="s">
        <v>8077</v>
      </c>
      <c r="F9239" t="s">
        <v>8083</v>
      </c>
      <c r="G9239" s="4">
        <v>4</v>
      </c>
      <c r="H9239" t="s">
        <v>386</v>
      </c>
    </row>
    <row r="9240" spans="1:8" x14ac:dyDescent="0.35">
      <c r="A9240" t="s">
        <v>7667</v>
      </c>
      <c r="B9240" t="s">
        <v>8076</v>
      </c>
      <c r="C9240">
        <v>5</v>
      </c>
      <c r="D9240">
        <v>-217.31200000000001</v>
      </c>
      <c r="E9240" t="s">
        <v>8080</v>
      </c>
      <c r="F9240" t="s">
        <v>8088</v>
      </c>
      <c r="G9240" s="4">
        <v>1</v>
      </c>
      <c r="H9240" t="s">
        <v>8277</v>
      </c>
    </row>
    <row r="9241" spans="1:8" x14ac:dyDescent="0.35">
      <c r="A9241" t="s">
        <v>7667</v>
      </c>
      <c r="B9241" t="s">
        <v>8076</v>
      </c>
      <c r="C9241">
        <v>5</v>
      </c>
      <c r="D9241">
        <v>-211.93</v>
      </c>
      <c r="E9241" t="s">
        <v>8080</v>
      </c>
      <c r="F9241" t="s">
        <v>8085</v>
      </c>
      <c r="G9241" s="4">
        <v>3</v>
      </c>
      <c r="H9241" t="s">
        <v>8278</v>
      </c>
    </row>
    <row r="9242" spans="1:8" x14ac:dyDescent="0.35">
      <c r="A9242" t="s">
        <v>7667</v>
      </c>
      <c r="B9242" t="s">
        <v>8076</v>
      </c>
      <c r="C9242">
        <v>5</v>
      </c>
      <c r="D9242">
        <v>-211.87299999999999</v>
      </c>
      <c r="E9242" t="s">
        <v>8077</v>
      </c>
      <c r="F9242" t="s">
        <v>8078</v>
      </c>
      <c r="G9242" s="4">
        <v>2</v>
      </c>
      <c r="H9242" t="s">
        <v>2729</v>
      </c>
    </row>
    <row r="9243" spans="1:8" x14ac:dyDescent="0.35">
      <c r="A9243" t="s">
        <v>7667</v>
      </c>
      <c r="B9243" t="s">
        <v>8076</v>
      </c>
      <c r="C9243">
        <v>5</v>
      </c>
      <c r="D9243">
        <v>-207.446</v>
      </c>
      <c r="E9243" t="s">
        <v>8077</v>
      </c>
      <c r="F9243" t="s">
        <v>8107</v>
      </c>
      <c r="G9243" s="4">
        <v>3</v>
      </c>
      <c r="H9243" t="s">
        <v>8279</v>
      </c>
    </row>
    <row r="9244" spans="1:8" x14ac:dyDescent="0.35">
      <c r="A9244" t="s">
        <v>7667</v>
      </c>
      <c r="B9244" t="s">
        <v>8076</v>
      </c>
      <c r="C9244">
        <v>5</v>
      </c>
      <c r="D9244">
        <v>-207.02199999999999</v>
      </c>
      <c r="E9244" t="s">
        <v>8080</v>
      </c>
      <c r="F9244" t="s">
        <v>8081</v>
      </c>
      <c r="G9244" s="4">
        <v>2</v>
      </c>
      <c r="H9244" t="s">
        <v>900</v>
      </c>
    </row>
    <row r="9245" spans="1:8" x14ac:dyDescent="0.35">
      <c r="A9245" t="s">
        <v>7667</v>
      </c>
      <c r="B9245" t="s">
        <v>8076</v>
      </c>
      <c r="C9245">
        <v>5</v>
      </c>
      <c r="D9245">
        <v>-203.197</v>
      </c>
      <c r="E9245" t="s">
        <v>8077</v>
      </c>
      <c r="F9245" t="s">
        <v>8083</v>
      </c>
      <c r="G9245" s="4">
        <v>4</v>
      </c>
      <c r="H9245" t="s">
        <v>8280</v>
      </c>
    </row>
    <row r="9246" spans="1:8" x14ac:dyDescent="0.35">
      <c r="A9246" t="s">
        <v>7667</v>
      </c>
      <c r="B9246" t="s">
        <v>8076</v>
      </c>
      <c r="C9246">
        <v>5</v>
      </c>
      <c r="D9246">
        <v>-202.767</v>
      </c>
      <c r="E9246" t="s">
        <v>8077</v>
      </c>
      <c r="F9246" t="s">
        <v>8078</v>
      </c>
      <c r="G9246" s="4">
        <v>2</v>
      </c>
      <c r="H9246" t="s">
        <v>8281</v>
      </c>
    </row>
    <row r="9247" spans="1:8" x14ac:dyDescent="0.35">
      <c r="A9247" t="s">
        <v>7667</v>
      </c>
      <c r="B9247" t="s">
        <v>8076</v>
      </c>
      <c r="C9247">
        <v>5</v>
      </c>
      <c r="D9247">
        <v>-201.53399999999999</v>
      </c>
      <c r="E9247" t="s">
        <v>8080</v>
      </c>
      <c r="F9247" t="s">
        <v>8087</v>
      </c>
      <c r="G9247" s="4">
        <v>4</v>
      </c>
      <c r="H9247" t="s">
        <v>8282</v>
      </c>
    </row>
    <row r="9248" spans="1:8" x14ac:dyDescent="0.35">
      <c r="A9248" t="s">
        <v>7667</v>
      </c>
      <c r="B9248" t="s">
        <v>8076</v>
      </c>
      <c r="C9248">
        <v>5</v>
      </c>
      <c r="D9248">
        <v>-186.999</v>
      </c>
      <c r="E9248" t="s">
        <v>8080</v>
      </c>
      <c r="F9248" t="s">
        <v>8088</v>
      </c>
      <c r="G9248" s="4">
        <v>1</v>
      </c>
      <c r="H9248" t="s">
        <v>8283</v>
      </c>
    </row>
    <row r="9249" spans="1:8" x14ac:dyDescent="0.35">
      <c r="A9249" t="s">
        <v>7667</v>
      </c>
      <c r="B9249" t="s">
        <v>8076</v>
      </c>
      <c r="C9249">
        <v>5</v>
      </c>
      <c r="D9249">
        <v>-186.09299999999999</v>
      </c>
      <c r="E9249" t="s">
        <v>8080</v>
      </c>
      <c r="F9249" t="s">
        <v>8081</v>
      </c>
      <c r="G9249" s="4">
        <v>2</v>
      </c>
      <c r="H9249" t="s">
        <v>8284</v>
      </c>
    </row>
    <row r="9250" spans="1:8" x14ac:dyDescent="0.35">
      <c r="A9250" t="s">
        <v>7667</v>
      </c>
      <c r="B9250" t="s">
        <v>8076</v>
      </c>
      <c r="C9250">
        <v>5</v>
      </c>
      <c r="D9250">
        <v>-184.923</v>
      </c>
      <c r="E9250" t="s">
        <v>8080</v>
      </c>
      <c r="F9250" t="s">
        <v>8087</v>
      </c>
      <c r="G9250" s="4">
        <v>4</v>
      </c>
      <c r="H9250" t="s">
        <v>8285</v>
      </c>
    </row>
    <row r="9251" spans="1:8" x14ac:dyDescent="0.35">
      <c r="A9251" t="s">
        <v>7667</v>
      </c>
      <c r="B9251" t="s">
        <v>8076</v>
      </c>
      <c r="C9251">
        <v>5</v>
      </c>
      <c r="D9251">
        <v>-184.339</v>
      </c>
      <c r="E9251" t="s">
        <v>8077</v>
      </c>
      <c r="F9251" t="s">
        <v>8078</v>
      </c>
      <c r="G9251" s="4">
        <v>2</v>
      </c>
      <c r="H9251" t="s">
        <v>8286</v>
      </c>
    </row>
    <row r="9252" spans="1:8" x14ac:dyDescent="0.35">
      <c r="A9252" t="s">
        <v>7667</v>
      </c>
      <c r="B9252" t="s">
        <v>8076</v>
      </c>
      <c r="C9252">
        <v>5</v>
      </c>
      <c r="D9252">
        <v>-182.048</v>
      </c>
      <c r="E9252" t="s">
        <v>8077</v>
      </c>
      <c r="F9252" t="s">
        <v>8107</v>
      </c>
      <c r="G9252" s="4">
        <v>3</v>
      </c>
      <c r="H9252" t="s">
        <v>8287</v>
      </c>
    </row>
    <row r="9253" spans="1:8" x14ac:dyDescent="0.35">
      <c r="A9253" t="s">
        <v>7667</v>
      </c>
      <c r="B9253" t="s">
        <v>8076</v>
      </c>
      <c r="C9253">
        <v>5</v>
      </c>
      <c r="D9253">
        <v>-179.64500000000001</v>
      </c>
      <c r="E9253" t="s">
        <v>8080</v>
      </c>
      <c r="F9253" t="s">
        <v>8081</v>
      </c>
      <c r="G9253" s="4">
        <v>2</v>
      </c>
      <c r="H9253" t="s">
        <v>8288</v>
      </c>
    </row>
    <row r="9254" spans="1:8" x14ac:dyDescent="0.35">
      <c r="A9254" t="s">
        <v>7667</v>
      </c>
      <c r="B9254" t="s">
        <v>8076</v>
      </c>
      <c r="C9254">
        <v>5</v>
      </c>
      <c r="D9254">
        <v>-176.142</v>
      </c>
      <c r="E9254" t="s">
        <v>8080</v>
      </c>
      <c r="F9254" t="s">
        <v>8087</v>
      </c>
      <c r="G9254" s="4">
        <v>4</v>
      </c>
      <c r="H9254" t="s">
        <v>8289</v>
      </c>
    </row>
    <row r="9255" spans="1:8" x14ac:dyDescent="0.35">
      <c r="A9255" t="s">
        <v>7667</v>
      </c>
      <c r="B9255" t="s">
        <v>8076</v>
      </c>
      <c r="C9255">
        <v>5</v>
      </c>
      <c r="D9255">
        <v>-174.63399999999999</v>
      </c>
      <c r="E9255" t="s">
        <v>8077</v>
      </c>
      <c r="F9255" t="s">
        <v>8083</v>
      </c>
      <c r="G9255" s="4">
        <v>4</v>
      </c>
      <c r="H9255" t="s">
        <v>8290</v>
      </c>
    </row>
    <row r="9256" spans="1:8" x14ac:dyDescent="0.35">
      <c r="A9256" t="s">
        <v>7667</v>
      </c>
      <c r="B9256" t="s">
        <v>8076</v>
      </c>
      <c r="C9256">
        <v>5</v>
      </c>
      <c r="D9256">
        <v>-167.84200000000001</v>
      </c>
      <c r="E9256" t="s">
        <v>8080</v>
      </c>
      <c r="F9256" t="s">
        <v>8088</v>
      </c>
      <c r="G9256" s="4">
        <v>1</v>
      </c>
      <c r="H9256" t="s">
        <v>8291</v>
      </c>
    </row>
    <row r="9257" spans="1:8" x14ac:dyDescent="0.35">
      <c r="A9257" t="s">
        <v>7667</v>
      </c>
      <c r="B9257" t="s">
        <v>8076</v>
      </c>
      <c r="C9257">
        <v>5</v>
      </c>
      <c r="D9257">
        <v>-167.614</v>
      </c>
      <c r="E9257" t="s">
        <v>8077</v>
      </c>
      <c r="F9257" t="s">
        <v>8083</v>
      </c>
      <c r="G9257" s="4">
        <v>4</v>
      </c>
      <c r="H9257" t="s">
        <v>8292</v>
      </c>
    </row>
    <row r="9258" spans="1:8" x14ac:dyDescent="0.35">
      <c r="A9258" t="s">
        <v>7667</v>
      </c>
      <c r="B9258" t="s">
        <v>8076</v>
      </c>
      <c r="C9258">
        <v>5</v>
      </c>
      <c r="D9258">
        <v>-167.51</v>
      </c>
      <c r="E9258" t="s">
        <v>8080</v>
      </c>
      <c r="F9258" t="s">
        <v>8087</v>
      </c>
      <c r="G9258" s="4">
        <v>4</v>
      </c>
      <c r="H9258" t="s">
        <v>8293</v>
      </c>
    </row>
    <row r="9259" spans="1:8" x14ac:dyDescent="0.35">
      <c r="A9259" t="s">
        <v>7667</v>
      </c>
      <c r="B9259" t="s">
        <v>8076</v>
      </c>
      <c r="C9259">
        <v>5</v>
      </c>
      <c r="D9259">
        <v>-166.91200000000001</v>
      </c>
      <c r="E9259" t="s">
        <v>8080</v>
      </c>
      <c r="F9259" t="s">
        <v>8085</v>
      </c>
      <c r="G9259" s="4">
        <v>3</v>
      </c>
      <c r="H9259" t="s">
        <v>8294</v>
      </c>
    </row>
    <row r="9260" spans="1:8" x14ac:dyDescent="0.35">
      <c r="A9260" t="s">
        <v>7667</v>
      </c>
      <c r="B9260" t="s">
        <v>8076</v>
      </c>
      <c r="C9260">
        <v>5</v>
      </c>
      <c r="D9260">
        <v>-165.49599999999899</v>
      </c>
      <c r="E9260" t="s">
        <v>8077</v>
      </c>
      <c r="F9260" t="s">
        <v>8107</v>
      </c>
      <c r="G9260" s="4">
        <v>3</v>
      </c>
      <c r="H9260" t="s">
        <v>8295</v>
      </c>
    </row>
    <row r="9261" spans="1:8" x14ac:dyDescent="0.35">
      <c r="A9261" t="s">
        <v>7667</v>
      </c>
      <c r="B9261" t="s">
        <v>8076</v>
      </c>
      <c r="C9261">
        <v>5</v>
      </c>
      <c r="D9261">
        <v>-161.85599999999999</v>
      </c>
      <c r="E9261" t="s">
        <v>8077</v>
      </c>
      <c r="F9261" t="s">
        <v>8078</v>
      </c>
      <c r="G9261" s="4">
        <v>2</v>
      </c>
      <c r="H9261" t="s">
        <v>8296</v>
      </c>
    </row>
    <row r="9262" spans="1:8" x14ac:dyDescent="0.35">
      <c r="A9262" t="s">
        <v>7667</v>
      </c>
      <c r="B9262" t="s">
        <v>8076</v>
      </c>
      <c r="C9262">
        <v>5</v>
      </c>
      <c r="D9262">
        <v>-161.334</v>
      </c>
      <c r="E9262" t="s">
        <v>8080</v>
      </c>
      <c r="F9262" t="s">
        <v>8088</v>
      </c>
      <c r="G9262" s="4">
        <v>1</v>
      </c>
      <c r="H9262" t="s">
        <v>8294</v>
      </c>
    </row>
    <row r="9263" spans="1:8" x14ac:dyDescent="0.35">
      <c r="A9263" t="s">
        <v>7667</v>
      </c>
      <c r="B9263" t="s">
        <v>8076</v>
      </c>
      <c r="C9263">
        <v>5</v>
      </c>
      <c r="D9263">
        <v>-158.642</v>
      </c>
      <c r="E9263" t="s">
        <v>8077</v>
      </c>
      <c r="F9263" t="s">
        <v>8083</v>
      </c>
      <c r="G9263" s="4">
        <v>4</v>
      </c>
      <c r="H9263" t="s">
        <v>999</v>
      </c>
    </row>
    <row r="9264" spans="1:8" x14ac:dyDescent="0.35">
      <c r="A9264" t="s">
        <v>7667</v>
      </c>
      <c r="B9264" t="s">
        <v>8076</v>
      </c>
      <c r="C9264">
        <v>5</v>
      </c>
      <c r="D9264">
        <v>-154.947</v>
      </c>
      <c r="E9264" t="s">
        <v>8080</v>
      </c>
      <c r="F9264" t="s">
        <v>8088</v>
      </c>
      <c r="G9264" s="4">
        <v>1</v>
      </c>
      <c r="H9264" t="s">
        <v>8297</v>
      </c>
    </row>
    <row r="9265" spans="1:8" x14ac:dyDescent="0.35">
      <c r="A9265" t="s">
        <v>7667</v>
      </c>
      <c r="B9265" t="s">
        <v>8076</v>
      </c>
      <c r="C9265">
        <v>5</v>
      </c>
      <c r="D9265">
        <v>-154.005</v>
      </c>
      <c r="E9265" t="s">
        <v>8080</v>
      </c>
      <c r="F9265" t="s">
        <v>8081</v>
      </c>
      <c r="G9265" s="4">
        <v>2</v>
      </c>
      <c r="H9265" t="s">
        <v>8298</v>
      </c>
    </row>
    <row r="9266" spans="1:8" x14ac:dyDescent="0.35">
      <c r="A9266" t="s">
        <v>7667</v>
      </c>
      <c r="B9266" t="s">
        <v>8076</v>
      </c>
      <c r="C9266">
        <v>5</v>
      </c>
      <c r="D9266">
        <v>-153.49600000000001</v>
      </c>
      <c r="E9266" t="s">
        <v>8077</v>
      </c>
      <c r="F9266" t="s">
        <v>8078</v>
      </c>
      <c r="G9266" s="4">
        <v>2</v>
      </c>
      <c r="H9266" t="s">
        <v>3812</v>
      </c>
    </row>
    <row r="9267" spans="1:8" x14ac:dyDescent="0.35">
      <c r="A9267" t="s">
        <v>7667</v>
      </c>
      <c r="B9267" t="s">
        <v>8076</v>
      </c>
      <c r="C9267">
        <v>5</v>
      </c>
      <c r="D9267">
        <v>-150.19999999999999</v>
      </c>
      <c r="E9267" t="s">
        <v>8077</v>
      </c>
      <c r="F9267" t="s">
        <v>8078</v>
      </c>
      <c r="G9267" s="4">
        <v>2</v>
      </c>
      <c r="H9267" t="s">
        <v>770</v>
      </c>
    </row>
    <row r="9268" spans="1:8" x14ac:dyDescent="0.35">
      <c r="A9268" t="s">
        <v>7667</v>
      </c>
      <c r="B9268" t="s">
        <v>8076</v>
      </c>
      <c r="C9268">
        <v>5</v>
      </c>
      <c r="D9268">
        <v>-147.10499999999999</v>
      </c>
      <c r="E9268" t="s">
        <v>8077</v>
      </c>
      <c r="F9268" t="s">
        <v>8078</v>
      </c>
      <c r="G9268" s="4">
        <v>2</v>
      </c>
      <c r="H9268" t="s">
        <v>8299</v>
      </c>
    </row>
    <row r="9269" spans="1:8" x14ac:dyDescent="0.35">
      <c r="A9269" t="s">
        <v>7667</v>
      </c>
      <c r="B9269" t="s">
        <v>8076</v>
      </c>
      <c r="C9269">
        <v>5</v>
      </c>
      <c r="D9269">
        <v>-145.125</v>
      </c>
      <c r="E9269" t="s">
        <v>8080</v>
      </c>
      <c r="F9269" t="s">
        <v>8081</v>
      </c>
      <c r="G9269" s="4">
        <v>2</v>
      </c>
      <c r="H9269" t="s">
        <v>8300</v>
      </c>
    </row>
    <row r="9270" spans="1:8" x14ac:dyDescent="0.35">
      <c r="A9270" t="s">
        <v>7667</v>
      </c>
      <c r="B9270" t="s">
        <v>8076</v>
      </c>
      <c r="C9270">
        <v>5</v>
      </c>
      <c r="D9270">
        <v>-142.79</v>
      </c>
      <c r="E9270" t="s">
        <v>8077</v>
      </c>
      <c r="F9270" t="s">
        <v>8083</v>
      </c>
      <c r="G9270" s="4">
        <v>4</v>
      </c>
      <c r="H9270" t="s">
        <v>8301</v>
      </c>
    </row>
    <row r="9271" spans="1:8" x14ac:dyDescent="0.35">
      <c r="A9271" t="s">
        <v>7667</v>
      </c>
      <c r="B9271" t="s">
        <v>8076</v>
      </c>
      <c r="C9271">
        <v>5</v>
      </c>
      <c r="D9271">
        <v>-141.31899999999999</v>
      </c>
      <c r="E9271" t="s">
        <v>8077</v>
      </c>
      <c r="F9271" t="s">
        <v>8078</v>
      </c>
      <c r="G9271" s="4">
        <v>2</v>
      </c>
      <c r="H9271" t="s">
        <v>8302</v>
      </c>
    </row>
    <row r="9272" spans="1:8" x14ac:dyDescent="0.35">
      <c r="A9272" t="s">
        <v>7667</v>
      </c>
      <c r="B9272" t="s">
        <v>8076</v>
      </c>
      <c r="C9272">
        <v>5</v>
      </c>
      <c r="D9272">
        <v>-139.47200000000001</v>
      </c>
      <c r="E9272" t="s">
        <v>8080</v>
      </c>
      <c r="F9272" t="s">
        <v>8085</v>
      </c>
      <c r="G9272" s="4">
        <v>3</v>
      </c>
      <c r="H9272" t="s">
        <v>8303</v>
      </c>
    </row>
    <row r="9273" spans="1:8" x14ac:dyDescent="0.35">
      <c r="A9273" t="s">
        <v>7667</v>
      </c>
      <c r="B9273" t="s">
        <v>8076</v>
      </c>
      <c r="C9273">
        <v>5</v>
      </c>
      <c r="D9273">
        <v>-136.88900000000001</v>
      </c>
      <c r="E9273" t="s">
        <v>8077</v>
      </c>
      <c r="F9273" t="s">
        <v>8083</v>
      </c>
      <c r="G9273" s="4">
        <v>4</v>
      </c>
      <c r="H9273" t="s">
        <v>8304</v>
      </c>
    </row>
    <row r="9274" spans="1:8" x14ac:dyDescent="0.35">
      <c r="A9274" t="s">
        <v>7667</v>
      </c>
      <c r="B9274" t="s">
        <v>8076</v>
      </c>
      <c r="C9274">
        <v>5</v>
      </c>
      <c r="D9274">
        <v>-132.6</v>
      </c>
      <c r="E9274" t="s">
        <v>8080</v>
      </c>
      <c r="F9274" t="s">
        <v>8081</v>
      </c>
      <c r="G9274" s="4">
        <v>2</v>
      </c>
      <c r="H9274" t="s">
        <v>8305</v>
      </c>
    </row>
    <row r="9275" spans="1:8" x14ac:dyDescent="0.35">
      <c r="A9275" t="s">
        <v>7667</v>
      </c>
      <c r="B9275" t="s">
        <v>8076</v>
      </c>
      <c r="C9275">
        <v>5</v>
      </c>
      <c r="D9275">
        <v>-129.20400000000001</v>
      </c>
      <c r="E9275" t="s">
        <v>8080</v>
      </c>
      <c r="F9275" t="s">
        <v>8088</v>
      </c>
      <c r="G9275" s="4">
        <v>1</v>
      </c>
      <c r="H9275" t="s">
        <v>8306</v>
      </c>
    </row>
    <row r="9276" spans="1:8" x14ac:dyDescent="0.35">
      <c r="A9276" t="s">
        <v>7667</v>
      </c>
      <c r="B9276" t="s">
        <v>8076</v>
      </c>
      <c r="C9276">
        <v>5</v>
      </c>
      <c r="D9276">
        <v>-127.03100000000001</v>
      </c>
      <c r="E9276" t="s">
        <v>8077</v>
      </c>
      <c r="F9276" t="s">
        <v>8083</v>
      </c>
      <c r="G9276" s="4">
        <v>4</v>
      </c>
      <c r="H9276" t="s">
        <v>8307</v>
      </c>
    </row>
    <row r="9277" spans="1:8" x14ac:dyDescent="0.35">
      <c r="A9277" t="s">
        <v>7667</v>
      </c>
      <c r="B9277" t="s">
        <v>8076</v>
      </c>
      <c r="C9277">
        <v>5</v>
      </c>
      <c r="D9277">
        <v>-122.44499999999999</v>
      </c>
      <c r="E9277" t="s">
        <v>8077</v>
      </c>
      <c r="F9277" t="s">
        <v>8078</v>
      </c>
      <c r="G9277" s="4">
        <v>2</v>
      </c>
      <c r="H9277" t="s">
        <v>8308</v>
      </c>
    </row>
    <row r="9278" spans="1:8" x14ac:dyDescent="0.35">
      <c r="A9278" t="s">
        <v>7667</v>
      </c>
      <c r="B9278" t="s">
        <v>8076</v>
      </c>
      <c r="C9278">
        <v>5</v>
      </c>
      <c r="D9278">
        <v>-121.102</v>
      </c>
      <c r="E9278" t="s">
        <v>8077</v>
      </c>
      <c r="F9278" t="s">
        <v>8107</v>
      </c>
      <c r="G9278" s="4">
        <v>3</v>
      </c>
      <c r="H9278" t="s">
        <v>8309</v>
      </c>
    </row>
    <row r="9279" spans="1:8" x14ac:dyDescent="0.35">
      <c r="A9279" t="s">
        <v>7667</v>
      </c>
      <c r="B9279" t="s">
        <v>8076</v>
      </c>
      <c r="C9279">
        <v>5</v>
      </c>
      <c r="D9279">
        <v>-115.69199999999999</v>
      </c>
      <c r="E9279" t="s">
        <v>8077</v>
      </c>
      <c r="F9279" t="s">
        <v>8083</v>
      </c>
      <c r="G9279" s="4">
        <v>4</v>
      </c>
      <c r="H9279" t="s">
        <v>8310</v>
      </c>
    </row>
    <row r="9280" spans="1:8" x14ac:dyDescent="0.35">
      <c r="A9280" t="s">
        <v>7667</v>
      </c>
      <c r="B9280" t="s">
        <v>8076</v>
      </c>
      <c r="C9280">
        <v>5</v>
      </c>
      <c r="D9280">
        <v>-111.71899999999999</v>
      </c>
      <c r="E9280" t="s">
        <v>8077</v>
      </c>
      <c r="F9280" t="s">
        <v>8083</v>
      </c>
      <c r="G9280" s="4">
        <v>4</v>
      </c>
      <c r="H9280" t="s">
        <v>8311</v>
      </c>
    </row>
    <row r="9281" spans="1:8" x14ac:dyDescent="0.35">
      <c r="A9281" t="s">
        <v>7667</v>
      </c>
      <c r="B9281" t="s">
        <v>8076</v>
      </c>
      <c r="C9281">
        <v>5</v>
      </c>
      <c r="D9281">
        <v>-97.102999999999994</v>
      </c>
      <c r="E9281" t="s">
        <v>8080</v>
      </c>
      <c r="F9281" t="s">
        <v>8088</v>
      </c>
      <c r="G9281" s="4">
        <v>1</v>
      </c>
      <c r="H9281" t="s">
        <v>8312</v>
      </c>
    </row>
    <row r="9282" spans="1:8" x14ac:dyDescent="0.35">
      <c r="A9282" t="s">
        <v>7667</v>
      </c>
      <c r="B9282" t="s">
        <v>8076</v>
      </c>
      <c r="C9282">
        <v>5</v>
      </c>
      <c r="D9282">
        <v>-96.594999999999999</v>
      </c>
      <c r="E9282" t="s">
        <v>8077</v>
      </c>
      <c r="F9282" t="s">
        <v>8078</v>
      </c>
      <c r="G9282" s="4">
        <v>2</v>
      </c>
      <c r="H9282" t="s">
        <v>999</v>
      </c>
    </row>
    <row r="9283" spans="1:8" x14ac:dyDescent="0.35">
      <c r="A9283" t="s">
        <v>7667</v>
      </c>
      <c r="B9283" t="s">
        <v>8076</v>
      </c>
      <c r="C9283">
        <v>5</v>
      </c>
      <c r="D9283">
        <v>-95.765000000000001</v>
      </c>
      <c r="E9283" t="s">
        <v>8080</v>
      </c>
      <c r="F9283" t="s">
        <v>8081</v>
      </c>
      <c r="G9283" s="4">
        <v>2</v>
      </c>
      <c r="H9283" t="s">
        <v>8313</v>
      </c>
    </row>
    <row r="9284" spans="1:8" x14ac:dyDescent="0.35">
      <c r="A9284" t="s">
        <v>7667</v>
      </c>
      <c r="B9284" t="s">
        <v>8076</v>
      </c>
      <c r="C9284">
        <v>5</v>
      </c>
      <c r="D9284">
        <v>-95.183999999999997</v>
      </c>
      <c r="E9284" t="s">
        <v>8077</v>
      </c>
      <c r="F9284" t="s">
        <v>8078</v>
      </c>
      <c r="G9284" s="4">
        <v>2</v>
      </c>
      <c r="H9284" t="s">
        <v>8314</v>
      </c>
    </row>
    <row r="9285" spans="1:8" x14ac:dyDescent="0.35">
      <c r="A9285" t="s">
        <v>7667</v>
      </c>
      <c r="B9285" t="s">
        <v>8076</v>
      </c>
      <c r="C9285">
        <v>5</v>
      </c>
      <c r="D9285">
        <v>-92.823999999999998</v>
      </c>
      <c r="E9285" t="s">
        <v>8077</v>
      </c>
      <c r="F9285" t="s">
        <v>8107</v>
      </c>
      <c r="G9285" s="4">
        <v>3</v>
      </c>
      <c r="H9285" t="s">
        <v>8315</v>
      </c>
    </row>
    <row r="9286" spans="1:8" x14ac:dyDescent="0.35">
      <c r="A9286" t="s">
        <v>7667</v>
      </c>
      <c r="B9286" t="s">
        <v>8076</v>
      </c>
      <c r="C9286">
        <v>5</v>
      </c>
      <c r="D9286">
        <v>-89.844999999999999</v>
      </c>
      <c r="E9286" t="s">
        <v>8080</v>
      </c>
      <c r="F9286" t="s">
        <v>8081</v>
      </c>
      <c r="G9286" s="4">
        <v>2</v>
      </c>
      <c r="H9286" t="s">
        <v>8316</v>
      </c>
    </row>
    <row r="9287" spans="1:8" x14ac:dyDescent="0.35">
      <c r="A9287" t="s">
        <v>7667</v>
      </c>
      <c r="B9287" t="s">
        <v>8076</v>
      </c>
      <c r="C9287">
        <v>5</v>
      </c>
      <c r="D9287">
        <v>-88.016000000000005</v>
      </c>
      <c r="E9287" t="s">
        <v>8080</v>
      </c>
      <c r="F9287" t="s">
        <v>8085</v>
      </c>
      <c r="G9287" s="4">
        <v>3</v>
      </c>
      <c r="H9287" t="s">
        <v>8317</v>
      </c>
    </row>
    <row r="9288" spans="1:8" x14ac:dyDescent="0.35">
      <c r="A9288" t="s">
        <v>7667</v>
      </c>
      <c r="B9288" t="s">
        <v>8076</v>
      </c>
      <c r="C9288">
        <v>5</v>
      </c>
      <c r="D9288">
        <v>-86.057999999999893</v>
      </c>
      <c r="E9288" t="s">
        <v>8077</v>
      </c>
      <c r="F9288" t="s">
        <v>8078</v>
      </c>
      <c r="G9288" s="4">
        <v>2</v>
      </c>
      <c r="H9288" t="s">
        <v>8318</v>
      </c>
    </row>
    <row r="9289" spans="1:8" x14ac:dyDescent="0.35">
      <c r="A9289" t="s">
        <v>7667</v>
      </c>
      <c r="B9289" t="s">
        <v>8076</v>
      </c>
      <c r="C9289">
        <v>5</v>
      </c>
      <c r="D9289">
        <v>-82.548999999999893</v>
      </c>
      <c r="E9289" t="s">
        <v>8077</v>
      </c>
      <c r="F9289" t="s">
        <v>8083</v>
      </c>
      <c r="G9289" s="4">
        <v>4</v>
      </c>
      <c r="H9289" t="s">
        <v>8319</v>
      </c>
    </row>
    <row r="9290" spans="1:8" x14ac:dyDescent="0.35">
      <c r="A9290" t="s">
        <v>7667</v>
      </c>
      <c r="B9290" t="s">
        <v>8076</v>
      </c>
      <c r="C9290">
        <v>5</v>
      </c>
      <c r="D9290">
        <v>-79.117000000000004</v>
      </c>
      <c r="E9290" t="s">
        <v>8080</v>
      </c>
      <c r="F9290" t="s">
        <v>8081</v>
      </c>
      <c r="G9290" s="4">
        <v>2</v>
      </c>
      <c r="H9290" t="s">
        <v>8320</v>
      </c>
    </row>
    <row r="9291" spans="1:8" x14ac:dyDescent="0.35">
      <c r="A9291" t="s">
        <v>7667</v>
      </c>
      <c r="B9291" t="s">
        <v>8076</v>
      </c>
      <c r="C9291">
        <v>5</v>
      </c>
      <c r="D9291">
        <v>-79.025000000000006</v>
      </c>
      <c r="E9291" t="s">
        <v>8080</v>
      </c>
      <c r="F9291" t="s">
        <v>8088</v>
      </c>
      <c r="G9291" s="4">
        <v>1</v>
      </c>
      <c r="H9291" t="s">
        <v>8321</v>
      </c>
    </row>
    <row r="9292" spans="1:8" x14ac:dyDescent="0.35">
      <c r="A9292" t="s">
        <v>7667</v>
      </c>
      <c r="B9292" t="s">
        <v>8076</v>
      </c>
      <c r="C9292">
        <v>5</v>
      </c>
      <c r="D9292">
        <v>-77.515000000000001</v>
      </c>
      <c r="E9292" t="s">
        <v>8077</v>
      </c>
      <c r="F9292" t="s">
        <v>8107</v>
      </c>
      <c r="G9292" s="4">
        <v>3</v>
      </c>
      <c r="H9292" t="s">
        <v>1209</v>
      </c>
    </row>
    <row r="9293" spans="1:8" x14ac:dyDescent="0.35">
      <c r="A9293" t="s">
        <v>7667</v>
      </c>
      <c r="B9293" t="s">
        <v>8076</v>
      </c>
      <c r="C9293">
        <v>5</v>
      </c>
      <c r="D9293">
        <v>-70.369</v>
      </c>
      <c r="E9293" t="s">
        <v>8077</v>
      </c>
      <c r="F9293" t="s">
        <v>8078</v>
      </c>
      <c r="G9293" s="4">
        <v>2</v>
      </c>
      <c r="H9293" t="s">
        <v>8322</v>
      </c>
    </row>
    <row r="9294" spans="1:8" x14ac:dyDescent="0.35">
      <c r="A9294" t="s">
        <v>7667</v>
      </c>
      <c r="B9294" t="s">
        <v>8076</v>
      </c>
      <c r="C9294">
        <v>5</v>
      </c>
      <c r="D9294">
        <v>-62.692999999999998</v>
      </c>
      <c r="E9294" t="s">
        <v>8080</v>
      </c>
      <c r="F9294" t="s">
        <v>8081</v>
      </c>
      <c r="G9294" s="4">
        <v>2</v>
      </c>
      <c r="H9294" t="s">
        <v>8323</v>
      </c>
    </row>
    <row r="9295" spans="1:8" x14ac:dyDescent="0.35">
      <c r="A9295" t="s">
        <v>7667</v>
      </c>
      <c r="B9295" t="s">
        <v>8076</v>
      </c>
      <c r="C9295">
        <v>5</v>
      </c>
      <c r="D9295">
        <v>-53.067999999999998</v>
      </c>
      <c r="E9295" t="s">
        <v>8077</v>
      </c>
      <c r="F9295" t="s">
        <v>8078</v>
      </c>
      <c r="G9295" s="4">
        <v>2</v>
      </c>
      <c r="H9295" t="s">
        <v>8324</v>
      </c>
    </row>
    <row r="9296" spans="1:8" x14ac:dyDescent="0.35">
      <c r="A9296" t="s">
        <v>7667</v>
      </c>
      <c r="B9296" t="s">
        <v>8076</v>
      </c>
      <c r="C9296">
        <v>5</v>
      </c>
      <c r="D9296">
        <v>-50.643999999999998</v>
      </c>
      <c r="E9296" t="s">
        <v>8080</v>
      </c>
      <c r="F9296" t="s">
        <v>8088</v>
      </c>
      <c r="G9296" s="4">
        <v>1</v>
      </c>
      <c r="H9296" t="s">
        <v>8325</v>
      </c>
    </row>
    <row r="9297" spans="1:8" x14ac:dyDescent="0.35">
      <c r="A9297" t="s">
        <v>7667</v>
      </c>
      <c r="B9297" t="s">
        <v>8076</v>
      </c>
      <c r="C9297">
        <v>5</v>
      </c>
      <c r="D9297">
        <v>-46.053999999999903</v>
      </c>
      <c r="E9297" t="s">
        <v>8077</v>
      </c>
      <c r="F9297" t="s">
        <v>8107</v>
      </c>
      <c r="G9297" s="4">
        <v>3</v>
      </c>
      <c r="H9297" t="s">
        <v>8326</v>
      </c>
    </row>
    <row r="9298" spans="1:8" x14ac:dyDescent="0.35">
      <c r="A9298" t="s">
        <v>7667</v>
      </c>
      <c r="B9298" t="s">
        <v>8076</v>
      </c>
      <c r="C9298">
        <v>5</v>
      </c>
      <c r="D9298">
        <v>-44.648999999999901</v>
      </c>
      <c r="E9298" t="s">
        <v>8077</v>
      </c>
      <c r="F9298" t="s">
        <v>8083</v>
      </c>
      <c r="G9298" s="4">
        <v>4</v>
      </c>
      <c r="H9298" t="s">
        <v>2466</v>
      </c>
    </row>
    <row r="9299" spans="1:8" x14ac:dyDescent="0.35">
      <c r="A9299" t="s">
        <v>7667</v>
      </c>
      <c r="B9299" t="s">
        <v>8076</v>
      </c>
      <c r="C9299">
        <v>5</v>
      </c>
      <c r="D9299">
        <v>-43.961999999999897</v>
      </c>
      <c r="E9299" t="s">
        <v>8080</v>
      </c>
      <c r="F9299" t="s">
        <v>8081</v>
      </c>
      <c r="G9299" s="4">
        <v>2</v>
      </c>
      <c r="H9299" t="s">
        <v>8327</v>
      </c>
    </row>
    <row r="9300" spans="1:8" x14ac:dyDescent="0.35">
      <c r="A9300" t="s">
        <v>7667</v>
      </c>
      <c r="B9300" t="s">
        <v>8076</v>
      </c>
      <c r="C9300">
        <v>5</v>
      </c>
      <c r="D9300">
        <v>-37.709000000000003</v>
      </c>
      <c r="E9300" t="s">
        <v>8080</v>
      </c>
      <c r="F9300" t="s">
        <v>8081</v>
      </c>
      <c r="G9300" s="4">
        <v>2</v>
      </c>
      <c r="H9300" t="s">
        <v>8328</v>
      </c>
    </row>
    <row r="9301" spans="1:8" x14ac:dyDescent="0.35">
      <c r="A9301" t="s">
        <v>7667</v>
      </c>
      <c r="B9301" t="s">
        <v>8076</v>
      </c>
      <c r="C9301">
        <v>5</v>
      </c>
      <c r="D9301">
        <v>-32.884</v>
      </c>
      <c r="E9301" t="s">
        <v>8077</v>
      </c>
      <c r="F9301" t="s">
        <v>8078</v>
      </c>
      <c r="G9301" s="4">
        <v>2</v>
      </c>
      <c r="H9301" t="s">
        <v>2729</v>
      </c>
    </row>
    <row r="9302" spans="1:8" x14ac:dyDescent="0.35">
      <c r="A9302" t="s">
        <v>7667</v>
      </c>
      <c r="B9302" t="s">
        <v>8076</v>
      </c>
      <c r="C9302">
        <v>5</v>
      </c>
      <c r="D9302">
        <v>-32.616</v>
      </c>
      <c r="E9302" t="s">
        <v>8080</v>
      </c>
      <c r="F9302" t="s">
        <v>8081</v>
      </c>
      <c r="G9302" s="4">
        <v>2</v>
      </c>
      <c r="H9302" t="s">
        <v>8329</v>
      </c>
    </row>
    <row r="9303" spans="1:8" x14ac:dyDescent="0.35">
      <c r="A9303" t="s">
        <v>7667</v>
      </c>
      <c r="B9303" t="s">
        <v>8076</v>
      </c>
      <c r="C9303">
        <v>5</v>
      </c>
      <c r="D9303">
        <v>-29.12</v>
      </c>
      <c r="E9303" t="s">
        <v>8077</v>
      </c>
      <c r="F9303" t="s">
        <v>8083</v>
      </c>
      <c r="G9303" s="4">
        <v>4</v>
      </c>
      <c r="H9303" t="s">
        <v>8330</v>
      </c>
    </row>
    <row r="9304" spans="1:8" x14ac:dyDescent="0.35">
      <c r="A9304" t="s">
        <v>7667</v>
      </c>
      <c r="B9304" t="s">
        <v>8076</v>
      </c>
      <c r="C9304">
        <v>5</v>
      </c>
      <c r="D9304">
        <v>-28.820999999999898</v>
      </c>
      <c r="E9304" t="s">
        <v>8080</v>
      </c>
      <c r="F9304" t="s">
        <v>8081</v>
      </c>
      <c r="G9304" s="4">
        <v>2</v>
      </c>
      <c r="H9304" t="s">
        <v>8331</v>
      </c>
    </row>
    <row r="9305" spans="1:8" x14ac:dyDescent="0.35">
      <c r="A9305" t="s">
        <v>7667</v>
      </c>
      <c r="B9305" t="s">
        <v>8076</v>
      </c>
      <c r="C9305">
        <v>5</v>
      </c>
      <c r="D9305">
        <v>-28.245999999999999</v>
      </c>
      <c r="E9305" t="s">
        <v>8080</v>
      </c>
      <c r="F9305" t="s">
        <v>8087</v>
      </c>
      <c r="G9305" s="4">
        <v>4</v>
      </c>
      <c r="H9305" t="s">
        <v>2598</v>
      </c>
    </row>
    <row r="9306" spans="1:8" x14ac:dyDescent="0.35">
      <c r="A9306" t="s">
        <v>7667</v>
      </c>
      <c r="B9306" t="s">
        <v>8076</v>
      </c>
      <c r="C9306">
        <v>5</v>
      </c>
      <c r="D9306">
        <v>-26.35</v>
      </c>
      <c r="E9306" t="s">
        <v>8077</v>
      </c>
      <c r="F9306" t="s">
        <v>8107</v>
      </c>
      <c r="G9306" s="4">
        <v>3</v>
      </c>
      <c r="H9306" t="s">
        <v>8332</v>
      </c>
    </row>
    <row r="9307" spans="1:8" x14ac:dyDescent="0.35">
      <c r="A9307" t="s">
        <v>7667</v>
      </c>
      <c r="B9307" t="s">
        <v>8076</v>
      </c>
      <c r="C9307">
        <v>5</v>
      </c>
      <c r="D9307">
        <v>-23.906999999999901</v>
      </c>
      <c r="E9307" t="s">
        <v>8077</v>
      </c>
      <c r="F9307" t="s">
        <v>8078</v>
      </c>
      <c r="G9307" s="4">
        <v>2</v>
      </c>
      <c r="H9307" t="s">
        <v>8333</v>
      </c>
    </row>
    <row r="9308" spans="1:8" x14ac:dyDescent="0.35">
      <c r="A9308" t="s">
        <v>7667</v>
      </c>
      <c r="B9308" t="s">
        <v>8076</v>
      </c>
      <c r="C9308">
        <v>5</v>
      </c>
      <c r="D9308">
        <v>85.087000000000003</v>
      </c>
      <c r="E9308" t="s">
        <v>8077</v>
      </c>
      <c r="F9308" t="s">
        <v>8083</v>
      </c>
      <c r="G9308" s="4">
        <v>4</v>
      </c>
      <c r="H9308" t="s">
        <v>8334</v>
      </c>
    </row>
    <row r="9309" spans="1:8" x14ac:dyDescent="0.35">
      <c r="A9309" t="s">
        <v>7667</v>
      </c>
      <c r="B9309" t="s">
        <v>8076</v>
      </c>
      <c r="C9309">
        <v>5</v>
      </c>
      <c r="D9309">
        <v>114.258</v>
      </c>
      <c r="E9309" t="s">
        <v>8077</v>
      </c>
      <c r="F9309" t="s">
        <v>8107</v>
      </c>
      <c r="G9309" s="4">
        <v>3</v>
      </c>
      <c r="H9309" t="s">
        <v>8242</v>
      </c>
    </row>
    <row r="9310" spans="1:8" x14ac:dyDescent="0.35">
      <c r="A9310" t="s">
        <v>7667</v>
      </c>
      <c r="B9310" t="s">
        <v>8076</v>
      </c>
      <c r="C9310">
        <v>5</v>
      </c>
      <c r="D9310">
        <v>127.399</v>
      </c>
      <c r="E9310" t="s">
        <v>8077</v>
      </c>
      <c r="F9310" t="s">
        <v>8083</v>
      </c>
      <c r="G9310" s="4">
        <v>4</v>
      </c>
      <c r="H9310" t="s">
        <v>8335</v>
      </c>
    </row>
    <row r="9311" spans="1:8" x14ac:dyDescent="0.35">
      <c r="A9311" t="s">
        <v>7667</v>
      </c>
      <c r="B9311" t="s">
        <v>8076</v>
      </c>
      <c r="C9311">
        <v>5</v>
      </c>
      <c r="D9311">
        <v>133.10299999999901</v>
      </c>
      <c r="E9311" t="s">
        <v>8077</v>
      </c>
      <c r="F9311" t="s">
        <v>8083</v>
      </c>
      <c r="G9311" s="4">
        <v>4</v>
      </c>
      <c r="H9311" t="s">
        <v>8336</v>
      </c>
    </row>
    <row r="9312" spans="1:8" x14ac:dyDescent="0.35">
      <c r="A9312" t="s">
        <v>7667</v>
      </c>
      <c r="B9312" t="s">
        <v>8076</v>
      </c>
      <c r="C9312">
        <v>5</v>
      </c>
      <c r="D9312">
        <v>134.93199999999999</v>
      </c>
      <c r="E9312" t="s">
        <v>8077</v>
      </c>
      <c r="F9312" t="s">
        <v>8078</v>
      </c>
      <c r="G9312" s="4">
        <v>2</v>
      </c>
      <c r="H9312" t="s">
        <v>8337</v>
      </c>
    </row>
    <row r="9313" spans="1:8" x14ac:dyDescent="0.35">
      <c r="A9313" t="s">
        <v>7667</v>
      </c>
      <c r="B9313" t="s">
        <v>8076</v>
      </c>
      <c r="C9313">
        <v>5</v>
      </c>
      <c r="D9313">
        <v>136.86000000000001</v>
      </c>
      <c r="E9313" t="s">
        <v>8077</v>
      </c>
      <c r="F9313" t="s">
        <v>8078</v>
      </c>
      <c r="G9313" s="4">
        <v>2</v>
      </c>
      <c r="H9313" t="s">
        <v>8338</v>
      </c>
    </row>
    <row r="9314" spans="1:8" x14ac:dyDescent="0.35">
      <c r="A9314" t="s">
        <v>7667</v>
      </c>
      <c r="B9314" t="s">
        <v>8076</v>
      </c>
      <c r="C9314">
        <v>5</v>
      </c>
      <c r="D9314">
        <v>161.46299999999999</v>
      </c>
      <c r="E9314" t="s">
        <v>8077</v>
      </c>
      <c r="F9314" t="s">
        <v>8083</v>
      </c>
      <c r="G9314" s="4">
        <v>4</v>
      </c>
      <c r="H9314" t="s">
        <v>8339</v>
      </c>
    </row>
    <row r="9315" spans="1:8" x14ac:dyDescent="0.35">
      <c r="A9315" t="s">
        <v>7667</v>
      </c>
      <c r="B9315" t="s">
        <v>8076</v>
      </c>
      <c r="C9315">
        <v>5</v>
      </c>
      <c r="D9315">
        <v>195.1</v>
      </c>
      <c r="E9315" t="s">
        <v>8077</v>
      </c>
      <c r="F9315" t="s">
        <v>8078</v>
      </c>
      <c r="G9315" s="4">
        <v>2</v>
      </c>
      <c r="H9315" t="s">
        <v>8340</v>
      </c>
    </row>
    <row r="9316" spans="1:8" x14ac:dyDescent="0.35">
      <c r="A9316" t="s">
        <v>7667</v>
      </c>
      <c r="B9316" t="s">
        <v>8076</v>
      </c>
      <c r="C9316">
        <v>5</v>
      </c>
      <c r="D9316">
        <v>196.73500000000001</v>
      </c>
      <c r="E9316" t="s">
        <v>8077</v>
      </c>
      <c r="F9316" t="s">
        <v>8083</v>
      </c>
      <c r="G9316" s="4">
        <v>4</v>
      </c>
      <c r="H9316" t="s">
        <v>8341</v>
      </c>
    </row>
    <row r="9317" spans="1:8" x14ac:dyDescent="0.35">
      <c r="A9317" t="s">
        <v>7667</v>
      </c>
      <c r="B9317" t="s">
        <v>8076</v>
      </c>
      <c r="C9317">
        <v>5</v>
      </c>
      <c r="D9317">
        <v>201.65799999999999</v>
      </c>
      <c r="E9317" t="s">
        <v>8077</v>
      </c>
      <c r="F9317" t="s">
        <v>8107</v>
      </c>
      <c r="G9317" s="4">
        <v>3</v>
      </c>
      <c r="H9317" t="s">
        <v>8342</v>
      </c>
    </row>
    <row r="9318" spans="1:8" x14ac:dyDescent="0.35">
      <c r="A9318" t="s">
        <v>7667</v>
      </c>
      <c r="B9318" t="s">
        <v>8076</v>
      </c>
      <c r="C9318">
        <v>5</v>
      </c>
      <c r="D9318">
        <v>204.08699999999999</v>
      </c>
      <c r="E9318" t="s">
        <v>8077</v>
      </c>
      <c r="F9318" t="s">
        <v>8083</v>
      </c>
      <c r="G9318" s="4">
        <v>4</v>
      </c>
      <c r="H9318" t="s">
        <v>8343</v>
      </c>
    </row>
    <row r="9319" spans="1:8" x14ac:dyDescent="0.35">
      <c r="A9319" t="s">
        <v>7667</v>
      </c>
      <c r="B9319" t="s">
        <v>8076</v>
      </c>
      <c r="C9319">
        <v>5</v>
      </c>
      <c r="D9319">
        <v>206.23599999999999</v>
      </c>
      <c r="E9319" t="s">
        <v>8077</v>
      </c>
      <c r="F9319" t="s">
        <v>8078</v>
      </c>
      <c r="G9319" s="4">
        <v>2</v>
      </c>
      <c r="H9319" t="s">
        <v>8344</v>
      </c>
    </row>
    <row r="9320" spans="1:8" x14ac:dyDescent="0.35">
      <c r="A9320" t="s">
        <v>7667</v>
      </c>
      <c r="B9320" t="s">
        <v>8076</v>
      </c>
      <c r="C9320">
        <v>5</v>
      </c>
      <c r="D9320">
        <v>218.66800000000001</v>
      </c>
      <c r="E9320" t="s">
        <v>8077</v>
      </c>
      <c r="F9320" t="s">
        <v>8078</v>
      </c>
      <c r="G9320" s="4">
        <v>2</v>
      </c>
      <c r="H9320" t="s">
        <v>8345</v>
      </c>
    </row>
    <row r="9321" spans="1:8" x14ac:dyDescent="0.35">
      <c r="A9321" t="s">
        <v>7667</v>
      </c>
      <c r="B9321" t="s">
        <v>8076</v>
      </c>
      <c r="C9321">
        <v>5</v>
      </c>
      <c r="D9321">
        <v>226.012</v>
      </c>
      <c r="E9321" t="s">
        <v>8077</v>
      </c>
      <c r="F9321" t="s">
        <v>8078</v>
      </c>
      <c r="G9321" s="4">
        <v>2</v>
      </c>
      <c r="H9321">
        <v>44</v>
      </c>
    </row>
    <row r="9322" spans="1:8" x14ac:dyDescent="0.35">
      <c r="A9322" t="s">
        <v>7667</v>
      </c>
      <c r="B9322" t="s">
        <v>8076</v>
      </c>
      <c r="C9322">
        <v>5</v>
      </c>
      <c r="D9322">
        <v>228.66299999999899</v>
      </c>
      <c r="E9322" t="s">
        <v>8077</v>
      </c>
      <c r="F9322" t="s">
        <v>8083</v>
      </c>
      <c r="G9322" s="4">
        <v>4</v>
      </c>
      <c r="H9322" t="s">
        <v>8346</v>
      </c>
    </row>
    <row r="9323" spans="1:8" x14ac:dyDescent="0.35">
      <c r="A9323" t="s">
        <v>7667</v>
      </c>
      <c r="B9323" t="s">
        <v>8076</v>
      </c>
      <c r="C9323">
        <v>5</v>
      </c>
      <c r="D9323">
        <v>229.53799999999899</v>
      </c>
      <c r="E9323" t="s">
        <v>8077</v>
      </c>
      <c r="F9323" t="s">
        <v>8107</v>
      </c>
      <c r="G9323" s="4">
        <v>3</v>
      </c>
      <c r="H9323" t="s">
        <v>8347</v>
      </c>
    </row>
    <row r="9324" spans="1:8" x14ac:dyDescent="0.35">
      <c r="A9324" t="s">
        <v>7667</v>
      </c>
      <c r="B9324" t="s">
        <v>8076</v>
      </c>
      <c r="C9324">
        <v>5</v>
      </c>
      <c r="D9324">
        <v>229.953</v>
      </c>
      <c r="E9324" t="s">
        <v>8077</v>
      </c>
      <c r="F9324" t="s">
        <v>8078</v>
      </c>
      <c r="G9324" s="4">
        <v>2</v>
      </c>
      <c r="H9324">
        <v>4</v>
      </c>
    </row>
    <row r="9325" spans="1:8" x14ac:dyDescent="0.35">
      <c r="A9325" t="s">
        <v>7667</v>
      </c>
      <c r="B9325" t="s">
        <v>8076</v>
      </c>
      <c r="C9325">
        <v>5</v>
      </c>
      <c r="D9325">
        <v>233.99299999999999</v>
      </c>
      <c r="E9325" t="s">
        <v>8077</v>
      </c>
      <c r="F9325" t="s">
        <v>8078</v>
      </c>
      <c r="G9325" s="4">
        <v>2</v>
      </c>
      <c r="H9325" t="s">
        <v>8348</v>
      </c>
    </row>
    <row r="9326" spans="1:8" x14ac:dyDescent="0.35">
      <c r="A9326" t="s">
        <v>7667</v>
      </c>
      <c r="B9326" t="s">
        <v>8076</v>
      </c>
      <c r="C9326">
        <v>6</v>
      </c>
      <c r="D9326">
        <v>-371.95599999999899</v>
      </c>
      <c r="E9326" t="s">
        <v>8077</v>
      </c>
      <c r="F9326" t="s">
        <v>8083</v>
      </c>
      <c r="G9326" s="4">
        <v>4</v>
      </c>
      <c r="H9326" t="s">
        <v>8349</v>
      </c>
    </row>
    <row r="9327" spans="1:8" x14ac:dyDescent="0.35">
      <c r="A9327" t="s">
        <v>7667</v>
      </c>
      <c r="B9327" t="s">
        <v>8076</v>
      </c>
      <c r="C9327">
        <v>6</v>
      </c>
      <c r="D9327">
        <v>-369.22699999999998</v>
      </c>
      <c r="E9327" t="s">
        <v>8077</v>
      </c>
      <c r="F9327" t="s">
        <v>8078</v>
      </c>
      <c r="G9327" s="4">
        <v>2</v>
      </c>
      <c r="H9327" t="s">
        <v>8350</v>
      </c>
    </row>
    <row r="9328" spans="1:8" x14ac:dyDescent="0.35">
      <c r="A9328" t="s">
        <v>7667</v>
      </c>
      <c r="B9328" t="s">
        <v>8076</v>
      </c>
      <c r="C9328">
        <v>6</v>
      </c>
      <c r="D9328">
        <v>-368.87199999999899</v>
      </c>
      <c r="E9328" t="s">
        <v>8080</v>
      </c>
      <c r="F9328" t="s">
        <v>8081</v>
      </c>
      <c r="G9328" s="4">
        <v>2</v>
      </c>
      <c r="H9328" t="s">
        <v>8351</v>
      </c>
    </row>
    <row r="9329" spans="1:8" x14ac:dyDescent="0.35">
      <c r="A9329" t="s">
        <v>7667</v>
      </c>
      <c r="B9329" t="s">
        <v>8076</v>
      </c>
      <c r="C9329">
        <v>6</v>
      </c>
      <c r="D9329">
        <v>-366.053</v>
      </c>
      <c r="E9329" t="s">
        <v>8080</v>
      </c>
      <c r="F9329" t="s">
        <v>8081</v>
      </c>
      <c r="G9329" s="4">
        <v>2</v>
      </c>
      <c r="H9329" t="s">
        <v>8352</v>
      </c>
    </row>
    <row r="9330" spans="1:8" x14ac:dyDescent="0.35">
      <c r="A9330" t="s">
        <v>7667</v>
      </c>
      <c r="B9330" t="s">
        <v>8076</v>
      </c>
      <c r="C9330">
        <v>6</v>
      </c>
      <c r="D9330">
        <v>-365.88199999999898</v>
      </c>
      <c r="E9330" t="s">
        <v>8080</v>
      </c>
      <c r="F9330" t="s">
        <v>8088</v>
      </c>
      <c r="G9330" s="4">
        <v>1</v>
      </c>
      <c r="H9330" t="s">
        <v>8353</v>
      </c>
    </row>
    <row r="9331" spans="1:8" x14ac:dyDescent="0.35">
      <c r="A9331" t="s">
        <v>7667</v>
      </c>
      <c r="B9331" t="s">
        <v>8076</v>
      </c>
      <c r="C9331">
        <v>6</v>
      </c>
      <c r="D9331">
        <v>-364.79399999999998</v>
      </c>
      <c r="E9331" t="s">
        <v>8080</v>
      </c>
      <c r="F9331" t="s">
        <v>8085</v>
      </c>
      <c r="G9331" s="4">
        <v>3</v>
      </c>
      <c r="H9331" t="s">
        <v>8354</v>
      </c>
    </row>
    <row r="9332" spans="1:8" x14ac:dyDescent="0.35">
      <c r="A9332" t="s">
        <v>7667</v>
      </c>
      <c r="B9332" t="s">
        <v>8076</v>
      </c>
      <c r="C9332">
        <v>6</v>
      </c>
      <c r="D9332">
        <v>-364.32400000000001</v>
      </c>
      <c r="E9332" t="s">
        <v>8077</v>
      </c>
      <c r="F9332" t="s">
        <v>8083</v>
      </c>
      <c r="G9332" s="4">
        <v>4</v>
      </c>
      <c r="H9332" t="s">
        <v>8355</v>
      </c>
    </row>
    <row r="9333" spans="1:8" x14ac:dyDescent="0.35">
      <c r="A9333" t="s">
        <v>7667</v>
      </c>
      <c r="B9333" t="s">
        <v>8076</v>
      </c>
      <c r="C9333">
        <v>6</v>
      </c>
      <c r="D9333">
        <v>-361.76799999999997</v>
      </c>
      <c r="E9333" t="s">
        <v>8080</v>
      </c>
      <c r="F9333" t="s">
        <v>8087</v>
      </c>
      <c r="G9333" s="4">
        <v>4</v>
      </c>
      <c r="H9333" t="s">
        <v>8356</v>
      </c>
    </row>
    <row r="9334" spans="1:8" x14ac:dyDescent="0.35">
      <c r="A9334" t="s">
        <v>7667</v>
      </c>
      <c r="B9334" t="s">
        <v>8076</v>
      </c>
      <c r="C9334">
        <v>6</v>
      </c>
      <c r="D9334">
        <v>-358.8</v>
      </c>
      <c r="E9334" t="s">
        <v>8077</v>
      </c>
      <c r="F9334" t="s">
        <v>8083</v>
      </c>
      <c r="G9334" s="4">
        <v>4</v>
      </c>
      <c r="H9334" t="s">
        <v>8357</v>
      </c>
    </row>
    <row r="9335" spans="1:8" x14ac:dyDescent="0.35">
      <c r="A9335" t="s">
        <v>7667</v>
      </c>
      <c r="B9335" t="s">
        <v>8076</v>
      </c>
      <c r="C9335">
        <v>6</v>
      </c>
      <c r="D9335">
        <v>-357.84</v>
      </c>
      <c r="E9335" t="s">
        <v>8080</v>
      </c>
      <c r="F9335" t="s">
        <v>8087</v>
      </c>
      <c r="G9335" s="4">
        <v>4</v>
      </c>
      <c r="H9335" t="s">
        <v>8358</v>
      </c>
    </row>
    <row r="9336" spans="1:8" x14ac:dyDescent="0.35">
      <c r="A9336" t="s">
        <v>7667</v>
      </c>
      <c r="B9336" t="s">
        <v>8076</v>
      </c>
      <c r="C9336">
        <v>6</v>
      </c>
      <c r="D9336">
        <v>-356.241999999999</v>
      </c>
      <c r="E9336" t="s">
        <v>8080</v>
      </c>
      <c r="F9336" t="s">
        <v>8088</v>
      </c>
      <c r="G9336" s="4">
        <v>1</v>
      </c>
      <c r="H9336" t="s">
        <v>8359</v>
      </c>
    </row>
    <row r="9337" spans="1:8" x14ac:dyDescent="0.35">
      <c r="A9337" t="s">
        <v>7667</v>
      </c>
      <c r="B9337" t="s">
        <v>8076</v>
      </c>
      <c r="C9337">
        <v>6</v>
      </c>
      <c r="D9337">
        <v>-355.78800000000001</v>
      </c>
      <c r="E9337" t="s">
        <v>8077</v>
      </c>
      <c r="F9337" t="s">
        <v>8078</v>
      </c>
      <c r="G9337" s="4">
        <v>2</v>
      </c>
      <c r="H9337" t="s">
        <v>8360</v>
      </c>
    </row>
    <row r="9338" spans="1:8" x14ac:dyDescent="0.35">
      <c r="A9338" t="s">
        <v>7667</v>
      </c>
      <c r="B9338" t="s">
        <v>8076</v>
      </c>
      <c r="C9338">
        <v>6</v>
      </c>
      <c r="D9338">
        <v>-355.459</v>
      </c>
      <c r="E9338" t="s">
        <v>8080</v>
      </c>
      <c r="F9338" t="s">
        <v>8087</v>
      </c>
      <c r="G9338" s="4">
        <v>4</v>
      </c>
      <c r="H9338" t="s">
        <v>8361</v>
      </c>
    </row>
    <row r="9339" spans="1:8" x14ac:dyDescent="0.35">
      <c r="A9339" t="s">
        <v>7667</v>
      </c>
      <c r="B9339" t="s">
        <v>8076</v>
      </c>
      <c r="C9339">
        <v>6</v>
      </c>
      <c r="D9339">
        <v>-349.678</v>
      </c>
      <c r="E9339" t="s">
        <v>8080</v>
      </c>
      <c r="F9339" t="s">
        <v>8081</v>
      </c>
      <c r="G9339" s="4">
        <v>2</v>
      </c>
      <c r="H9339" t="s">
        <v>8362</v>
      </c>
    </row>
    <row r="9340" spans="1:8" x14ac:dyDescent="0.35">
      <c r="A9340" t="s">
        <v>7667</v>
      </c>
      <c r="B9340" t="s">
        <v>8076</v>
      </c>
      <c r="C9340">
        <v>6</v>
      </c>
      <c r="D9340">
        <v>-347.68799999999999</v>
      </c>
      <c r="E9340" t="s">
        <v>8077</v>
      </c>
      <c r="F9340" t="s">
        <v>8107</v>
      </c>
      <c r="G9340" s="4">
        <v>3</v>
      </c>
      <c r="H9340" t="s">
        <v>8363</v>
      </c>
    </row>
    <row r="9341" spans="1:8" x14ac:dyDescent="0.35">
      <c r="A9341" t="s">
        <v>7667</v>
      </c>
      <c r="B9341" t="s">
        <v>8076</v>
      </c>
      <c r="C9341">
        <v>6</v>
      </c>
      <c r="D9341">
        <v>-341.16699999999997</v>
      </c>
      <c r="E9341" t="s">
        <v>8077</v>
      </c>
      <c r="F9341" t="s">
        <v>8078</v>
      </c>
      <c r="G9341" s="4">
        <v>2</v>
      </c>
      <c r="H9341" t="s">
        <v>8364</v>
      </c>
    </row>
    <row r="9342" spans="1:8" x14ac:dyDescent="0.35">
      <c r="A9342" t="s">
        <v>7667</v>
      </c>
      <c r="B9342" t="s">
        <v>8076</v>
      </c>
      <c r="C9342">
        <v>6</v>
      </c>
      <c r="D9342">
        <v>-341.02600000000001</v>
      </c>
      <c r="E9342" t="s">
        <v>8080</v>
      </c>
      <c r="F9342" t="s">
        <v>8087</v>
      </c>
      <c r="G9342" s="4">
        <v>4</v>
      </c>
      <c r="H9342" t="s">
        <v>1421</v>
      </c>
    </row>
    <row r="9343" spans="1:8" x14ac:dyDescent="0.35">
      <c r="A9343" t="s">
        <v>7667</v>
      </c>
      <c r="B9343" t="s">
        <v>8076</v>
      </c>
      <c r="C9343">
        <v>6</v>
      </c>
      <c r="D9343">
        <v>-340.84500000000003</v>
      </c>
      <c r="E9343" t="s">
        <v>8080</v>
      </c>
      <c r="F9343" t="s">
        <v>8088</v>
      </c>
      <c r="G9343" s="4">
        <v>1</v>
      </c>
      <c r="H9343" t="s">
        <v>8365</v>
      </c>
    </row>
    <row r="9344" spans="1:8" x14ac:dyDescent="0.35">
      <c r="A9344" t="s">
        <v>7667</v>
      </c>
      <c r="B9344" t="s">
        <v>8076</v>
      </c>
      <c r="C9344">
        <v>6</v>
      </c>
      <c r="D9344">
        <v>-340.44199999999898</v>
      </c>
      <c r="E9344" t="s">
        <v>8077</v>
      </c>
      <c r="F9344" t="s">
        <v>8083</v>
      </c>
      <c r="G9344" s="4">
        <v>4</v>
      </c>
      <c r="H9344" t="s">
        <v>8366</v>
      </c>
    </row>
    <row r="9345" spans="1:8" x14ac:dyDescent="0.35">
      <c r="A9345" t="s">
        <v>7667</v>
      </c>
      <c r="B9345" t="s">
        <v>8076</v>
      </c>
      <c r="C9345">
        <v>6</v>
      </c>
      <c r="D9345">
        <v>-338.834</v>
      </c>
      <c r="E9345" t="s">
        <v>8080</v>
      </c>
      <c r="F9345" t="s">
        <v>8088</v>
      </c>
      <c r="G9345" s="4">
        <v>1</v>
      </c>
      <c r="H9345" t="s">
        <v>8367</v>
      </c>
    </row>
    <row r="9346" spans="1:8" x14ac:dyDescent="0.35">
      <c r="A9346" t="s">
        <v>7667</v>
      </c>
      <c r="B9346" t="s">
        <v>8076</v>
      </c>
      <c r="C9346">
        <v>6</v>
      </c>
      <c r="D9346">
        <v>-338.04</v>
      </c>
      <c r="E9346" t="s">
        <v>8077</v>
      </c>
      <c r="F9346" t="s">
        <v>8107</v>
      </c>
      <c r="G9346" s="4">
        <v>3</v>
      </c>
      <c r="H9346" t="s">
        <v>8368</v>
      </c>
    </row>
    <row r="9347" spans="1:8" x14ac:dyDescent="0.35">
      <c r="A9347" t="s">
        <v>7667</v>
      </c>
      <c r="B9347" t="s">
        <v>8076</v>
      </c>
      <c r="C9347">
        <v>6</v>
      </c>
      <c r="D9347">
        <v>-336.52099999999899</v>
      </c>
      <c r="E9347" t="s">
        <v>8077</v>
      </c>
      <c r="F9347" t="s">
        <v>8078</v>
      </c>
      <c r="G9347" s="4">
        <v>2</v>
      </c>
      <c r="H9347" t="s">
        <v>8369</v>
      </c>
    </row>
    <row r="9348" spans="1:8" x14ac:dyDescent="0.35">
      <c r="A9348" t="s">
        <v>7667</v>
      </c>
      <c r="B9348" t="s">
        <v>8076</v>
      </c>
      <c r="C9348">
        <v>6</v>
      </c>
      <c r="D9348">
        <v>-336.49299999999999</v>
      </c>
      <c r="E9348" t="s">
        <v>8077</v>
      </c>
      <c r="F9348" t="s">
        <v>8083</v>
      </c>
      <c r="G9348" s="4">
        <v>4</v>
      </c>
      <c r="H9348" t="s">
        <v>8370</v>
      </c>
    </row>
    <row r="9349" spans="1:8" x14ac:dyDescent="0.35">
      <c r="A9349" t="s">
        <v>7667</v>
      </c>
      <c r="B9349" t="s">
        <v>8076</v>
      </c>
      <c r="C9349">
        <v>6</v>
      </c>
      <c r="D9349">
        <v>-330.709</v>
      </c>
      <c r="E9349" t="s">
        <v>8077</v>
      </c>
      <c r="F9349" t="s">
        <v>8078</v>
      </c>
      <c r="G9349" s="4">
        <v>2</v>
      </c>
      <c r="H9349" t="s">
        <v>55</v>
      </c>
    </row>
    <row r="9350" spans="1:8" x14ac:dyDescent="0.35">
      <c r="A9350" t="s">
        <v>7667</v>
      </c>
      <c r="B9350" t="s">
        <v>8076</v>
      </c>
      <c r="C9350">
        <v>6</v>
      </c>
      <c r="D9350">
        <v>-327.94699999999898</v>
      </c>
      <c r="E9350" t="s">
        <v>8077</v>
      </c>
      <c r="F9350" t="s">
        <v>8078</v>
      </c>
      <c r="G9350" s="4">
        <v>2</v>
      </c>
      <c r="H9350" t="s">
        <v>8371</v>
      </c>
    </row>
    <row r="9351" spans="1:8" x14ac:dyDescent="0.35">
      <c r="A9351" t="s">
        <v>7667</v>
      </c>
      <c r="B9351" t="s">
        <v>8076</v>
      </c>
      <c r="C9351">
        <v>6</v>
      </c>
      <c r="D9351">
        <v>-317.03199999999998</v>
      </c>
      <c r="E9351" t="s">
        <v>8080</v>
      </c>
      <c r="F9351" t="s">
        <v>8081</v>
      </c>
      <c r="G9351" s="4">
        <v>2</v>
      </c>
      <c r="H9351" t="s">
        <v>8372</v>
      </c>
    </row>
    <row r="9352" spans="1:8" x14ac:dyDescent="0.35">
      <c r="A9352" t="s">
        <v>7667</v>
      </c>
      <c r="B9352" t="s">
        <v>8076</v>
      </c>
      <c r="C9352">
        <v>6</v>
      </c>
      <c r="D9352">
        <v>-316.69400000000002</v>
      </c>
      <c r="E9352" t="s">
        <v>8077</v>
      </c>
      <c r="F9352" t="s">
        <v>8083</v>
      </c>
      <c r="G9352" s="4">
        <v>4</v>
      </c>
      <c r="H9352" t="s">
        <v>8373</v>
      </c>
    </row>
    <row r="9353" spans="1:8" x14ac:dyDescent="0.35">
      <c r="A9353" t="s">
        <v>7667</v>
      </c>
      <c r="B9353" t="s">
        <v>8076</v>
      </c>
      <c r="C9353">
        <v>6</v>
      </c>
      <c r="D9353">
        <v>-310.97199999999998</v>
      </c>
      <c r="E9353" t="s">
        <v>8080</v>
      </c>
      <c r="F9353" t="s">
        <v>8081</v>
      </c>
      <c r="G9353" s="4">
        <v>2</v>
      </c>
      <c r="H9353" t="s">
        <v>8374</v>
      </c>
    </row>
    <row r="9354" spans="1:8" x14ac:dyDescent="0.35">
      <c r="A9354" t="s">
        <v>7667</v>
      </c>
      <c r="B9354" t="s">
        <v>8076</v>
      </c>
      <c r="C9354">
        <v>6</v>
      </c>
      <c r="D9354">
        <v>-310.61900000000003</v>
      </c>
      <c r="E9354" t="s">
        <v>8077</v>
      </c>
      <c r="F9354" t="s">
        <v>8107</v>
      </c>
      <c r="G9354" s="4">
        <v>3</v>
      </c>
      <c r="H9354" t="s">
        <v>8375</v>
      </c>
    </row>
    <row r="9355" spans="1:8" x14ac:dyDescent="0.35">
      <c r="A9355" t="s">
        <v>7667</v>
      </c>
      <c r="B9355" t="s">
        <v>8076</v>
      </c>
      <c r="C9355">
        <v>6</v>
      </c>
      <c r="D9355">
        <v>-302.976</v>
      </c>
      <c r="E9355" t="s">
        <v>8080</v>
      </c>
      <c r="F9355" t="s">
        <v>8087</v>
      </c>
      <c r="G9355" s="4">
        <v>4</v>
      </c>
      <c r="H9355" t="s">
        <v>8376</v>
      </c>
    </row>
    <row r="9356" spans="1:8" x14ac:dyDescent="0.35">
      <c r="A9356" t="s">
        <v>7667</v>
      </c>
      <c r="B9356" t="s">
        <v>8076</v>
      </c>
      <c r="C9356">
        <v>6</v>
      </c>
      <c r="D9356">
        <v>-300.49700000000001</v>
      </c>
      <c r="E9356" t="s">
        <v>8077</v>
      </c>
      <c r="F9356" t="s">
        <v>8107</v>
      </c>
      <c r="G9356" s="4">
        <v>3</v>
      </c>
      <c r="H9356" t="s">
        <v>8377</v>
      </c>
    </row>
    <row r="9357" spans="1:8" x14ac:dyDescent="0.35">
      <c r="A9357" t="s">
        <v>7667</v>
      </c>
      <c r="B9357" t="s">
        <v>8076</v>
      </c>
      <c r="C9357">
        <v>6</v>
      </c>
      <c r="D9357">
        <v>-299.512</v>
      </c>
      <c r="E9357" t="s">
        <v>8077</v>
      </c>
      <c r="F9357" t="s">
        <v>8083</v>
      </c>
      <c r="G9357" s="4">
        <v>4</v>
      </c>
      <c r="H9357" t="s">
        <v>8378</v>
      </c>
    </row>
    <row r="9358" spans="1:8" x14ac:dyDescent="0.35">
      <c r="A9358" t="s">
        <v>7667</v>
      </c>
      <c r="B9358" t="s">
        <v>8076</v>
      </c>
      <c r="C9358">
        <v>6</v>
      </c>
      <c r="D9358">
        <v>-296.49200000000002</v>
      </c>
      <c r="E9358" t="s">
        <v>8077</v>
      </c>
      <c r="F9358" t="s">
        <v>8078</v>
      </c>
      <c r="G9358" s="4">
        <v>2</v>
      </c>
      <c r="H9358" t="s">
        <v>8379</v>
      </c>
    </row>
    <row r="9359" spans="1:8" x14ac:dyDescent="0.35">
      <c r="A9359" t="s">
        <v>7667</v>
      </c>
      <c r="B9359" t="s">
        <v>8076</v>
      </c>
      <c r="C9359">
        <v>6</v>
      </c>
      <c r="D9359">
        <v>-294.71800000000002</v>
      </c>
      <c r="E9359" t="s">
        <v>8080</v>
      </c>
      <c r="F9359" t="s">
        <v>8088</v>
      </c>
      <c r="G9359" s="4">
        <v>1</v>
      </c>
      <c r="H9359" t="s">
        <v>8380</v>
      </c>
    </row>
    <row r="9360" spans="1:8" x14ac:dyDescent="0.35">
      <c r="A9360" t="s">
        <v>7667</v>
      </c>
      <c r="B9360" t="s">
        <v>8076</v>
      </c>
      <c r="C9360">
        <v>6</v>
      </c>
      <c r="D9360">
        <v>-293.42700000000002</v>
      </c>
      <c r="E9360" t="s">
        <v>8077</v>
      </c>
      <c r="F9360" t="s">
        <v>8086</v>
      </c>
      <c r="G9360" s="4">
        <v>1</v>
      </c>
      <c r="H9360" t="s">
        <v>8381</v>
      </c>
    </row>
    <row r="9361" spans="1:8" x14ac:dyDescent="0.35">
      <c r="A9361" t="s">
        <v>7667</v>
      </c>
      <c r="B9361" t="s">
        <v>8076</v>
      </c>
      <c r="C9361">
        <v>6</v>
      </c>
      <c r="D9361">
        <v>-291.83199999999999</v>
      </c>
      <c r="E9361" t="s">
        <v>8080</v>
      </c>
      <c r="F9361" t="s">
        <v>8081</v>
      </c>
      <c r="G9361" s="4">
        <v>2</v>
      </c>
      <c r="H9361" t="s">
        <v>8382</v>
      </c>
    </row>
    <row r="9362" spans="1:8" x14ac:dyDescent="0.35">
      <c r="A9362" t="s">
        <v>7667</v>
      </c>
      <c r="B9362" t="s">
        <v>8076</v>
      </c>
      <c r="C9362">
        <v>6</v>
      </c>
      <c r="D9362">
        <v>-278.29199999999997</v>
      </c>
      <c r="E9362" t="s">
        <v>8077</v>
      </c>
      <c r="F9362" t="s">
        <v>8083</v>
      </c>
      <c r="G9362" s="4">
        <v>4</v>
      </c>
      <c r="H9362" t="s">
        <v>8383</v>
      </c>
    </row>
    <row r="9363" spans="1:8" x14ac:dyDescent="0.35">
      <c r="A9363" t="s">
        <v>7667</v>
      </c>
      <c r="B9363" t="s">
        <v>8076</v>
      </c>
      <c r="C9363">
        <v>6</v>
      </c>
      <c r="D9363">
        <v>-274.03500000000003</v>
      </c>
      <c r="E9363" t="s">
        <v>8077</v>
      </c>
      <c r="F9363" t="s">
        <v>8078</v>
      </c>
      <c r="G9363" s="4">
        <v>2</v>
      </c>
      <c r="H9363" t="s">
        <v>5179</v>
      </c>
    </row>
    <row r="9364" spans="1:8" x14ac:dyDescent="0.35">
      <c r="A9364" t="s">
        <v>7667</v>
      </c>
      <c r="B9364" t="s">
        <v>8076</v>
      </c>
      <c r="C9364">
        <v>6</v>
      </c>
      <c r="D9364">
        <v>-273.35000000000002</v>
      </c>
      <c r="E9364" t="s">
        <v>8080</v>
      </c>
      <c r="F9364" t="s">
        <v>8088</v>
      </c>
      <c r="G9364" s="4">
        <v>1</v>
      </c>
      <c r="H9364" t="s">
        <v>8384</v>
      </c>
    </row>
    <row r="9365" spans="1:8" x14ac:dyDescent="0.35">
      <c r="A9365" t="s">
        <v>7667</v>
      </c>
      <c r="B9365" t="s">
        <v>8076</v>
      </c>
      <c r="C9365">
        <v>6</v>
      </c>
      <c r="D9365">
        <v>-271.63099999999997</v>
      </c>
      <c r="E9365" t="s">
        <v>8077</v>
      </c>
      <c r="F9365" t="s">
        <v>8107</v>
      </c>
      <c r="G9365" s="4">
        <v>3</v>
      </c>
      <c r="H9365" t="s">
        <v>8385</v>
      </c>
    </row>
    <row r="9366" spans="1:8" x14ac:dyDescent="0.35">
      <c r="A9366" t="s">
        <v>7667</v>
      </c>
      <c r="B9366" t="s">
        <v>8076</v>
      </c>
      <c r="C9366">
        <v>6</v>
      </c>
      <c r="D9366">
        <v>-268.73500000000001</v>
      </c>
      <c r="E9366" t="s">
        <v>8077</v>
      </c>
      <c r="F9366" t="s">
        <v>8078</v>
      </c>
      <c r="G9366" s="4">
        <v>2</v>
      </c>
      <c r="H9366" t="s">
        <v>8386</v>
      </c>
    </row>
    <row r="9367" spans="1:8" x14ac:dyDescent="0.35">
      <c r="A9367" t="s">
        <v>7667</v>
      </c>
      <c r="B9367" t="s">
        <v>8076</v>
      </c>
      <c r="C9367">
        <v>6</v>
      </c>
      <c r="D9367">
        <v>-266.92</v>
      </c>
      <c r="E9367" t="s">
        <v>8080</v>
      </c>
      <c r="F9367" t="s">
        <v>8081</v>
      </c>
      <c r="G9367" s="4">
        <v>2</v>
      </c>
      <c r="H9367" t="s">
        <v>8387</v>
      </c>
    </row>
    <row r="9368" spans="1:8" x14ac:dyDescent="0.35">
      <c r="A9368" t="s">
        <v>7667</v>
      </c>
      <c r="B9368" t="s">
        <v>8076</v>
      </c>
      <c r="C9368">
        <v>6</v>
      </c>
      <c r="D9368">
        <v>-266.30599999999998</v>
      </c>
      <c r="E9368" t="s">
        <v>8077</v>
      </c>
      <c r="F9368" t="s">
        <v>8078</v>
      </c>
      <c r="G9368" s="4">
        <v>2</v>
      </c>
      <c r="H9368" t="s">
        <v>8388</v>
      </c>
    </row>
    <row r="9369" spans="1:8" x14ac:dyDescent="0.35">
      <c r="A9369" t="s">
        <v>7667</v>
      </c>
      <c r="B9369" t="s">
        <v>8076</v>
      </c>
      <c r="C9369">
        <v>6</v>
      </c>
      <c r="D9369">
        <v>-260.37599999999998</v>
      </c>
      <c r="E9369" t="s">
        <v>8080</v>
      </c>
      <c r="F9369" t="s">
        <v>8081</v>
      </c>
      <c r="G9369" s="4">
        <v>2</v>
      </c>
      <c r="H9369" t="s">
        <v>8389</v>
      </c>
    </row>
    <row r="9370" spans="1:8" x14ac:dyDescent="0.35">
      <c r="A9370" t="s">
        <v>7667</v>
      </c>
      <c r="B9370" t="s">
        <v>8076</v>
      </c>
      <c r="C9370">
        <v>6</v>
      </c>
      <c r="D9370">
        <v>-257.84300000000002</v>
      </c>
      <c r="E9370" t="s">
        <v>8077</v>
      </c>
      <c r="F9370" t="s">
        <v>8078</v>
      </c>
      <c r="G9370" s="4">
        <v>2</v>
      </c>
      <c r="H9370" t="s">
        <v>8238</v>
      </c>
    </row>
    <row r="9371" spans="1:8" x14ac:dyDescent="0.35">
      <c r="A9371" t="s">
        <v>7667</v>
      </c>
      <c r="B9371" t="s">
        <v>8076</v>
      </c>
      <c r="C9371">
        <v>6</v>
      </c>
      <c r="D9371">
        <v>-255.34</v>
      </c>
      <c r="E9371" t="s">
        <v>8077</v>
      </c>
      <c r="F9371" t="s">
        <v>8078</v>
      </c>
      <c r="G9371" s="4">
        <v>2</v>
      </c>
      <c r="H9371" t="s">
        <v>8390</v>
      </c>
    </row>
    <row r="9372" spans="1:8" x14ac:dyDescent="0.35">
      <c r="A9372" t="s">
        <v>7667</v>
      </c>
      <c r="B9372" t="s">
        <v>8076</v>
      </c>
      <c r="C9372">
        <v>6</v>
      </c>
      <c r="D9372">
        <v>-254.92599999999999</v>
      </c>
      <c r="E9372" t="s">
        <v>8080</v>
      </c>
      <c r="F9372" t="s">
        <v>8088</v>
      </c>
      <c r="G9372" s="4">
        <v>1</v>
      </c>
      <c r="H9372" t="s">
        <v>8391</v>
      </c>
    </row>
    <row r="9373" spans="1:8" x14ac:dyDescent="0.35">
      <c r="A9373" t="s">
        <v>7667</v>
      </c>
      <c r="B9373" t="s">
        <v>8076</v>
      </c>
      <c r="C9373">
        <v>6</v>
      </c>
      <c r="D9373">
        <v>-253.95</v>
      </c>
      <c r="E9373" t="s">
        <v>8080</v>
      </c>
      <c r="F9373" t="s">
        <v>8085</v>
      </c>
      <c r="G9373" s="4">
        <v>3</v>
      </c>
      <c r="H9373" t="s">
        <v>8392</v>
      </c>
    </row>
    <row r="9374" spans="1:8" x14ac:dyDescent="0.35">
      <c r="A9374" t="s">
        <v>7667</v>
      </c>
      <c r="B9374" t="s">
        <v>8076</v>
      </c>
      <c r="C9374">
        <v>6</v>
      </c>
      <c r="D9374">
        <v>-250.017</v>
      </c>
      <c r="E9374" t="s">
        <v>8077</v>
      </c>
      <c r="F9374" t="s">
        <v>8078</v>
      </c>
      <c r="G9374" s="4">
        <v>2</v>
      </c>
      <c r="H9374" t="s">
        <v>8393</v>
      </c>
    </row>
    <row r="9375" spans="1:8" x14ac:dyDescent="0.35">
      <c r="A9375" t="s">
        <v>7667</v>
      </c>
      <c r="B9375" t="s">
        <v>8076</v>
      </c>
      <c r="C9375">
        <v>6</v>
      </c>
      <c r="D9375">
        <v>-245.50700000000001</v>
      </c>
      <c r="E9375" t="s">
        <v>8077</v>
      </c>
      <c r="F9375" t="s">
        <v>8078</v>
      </c>
      <c r="G9375" s="4">
        <v>2</v>
      </c>
      <c r="H9375" t="s">
        <v>1739</v>
      </c>
    </row>
    <row r="9376" spans="1:8" x14ac:dyDescent="0.35">
      <c r="A9376" t="s">
        <v>7667</v>
      </c>
      <c r="B9376" t="s">
        <v>8076</v>
      </c>
      <c r="C9376">
        <v>6</v>
      </c>
      <c r="D9376">
        <v>-244.85400000000001</v>
      </c>
      <c r="E9376" t="s">
        <v>8080</v>
      </c>
      <c r="F9376" t="s">
        <v>8081</v>
      </c>
      <c r="G9376" s="4">
        <v>2</v>
      </c>
      <c r="H9376" t="s">
        <v>8394</v>
      </c>
    </row>
    <row r="9377" spans="1:8" x14ac:dyDescent="0.35">
      <c r="A9377" t="s">
        <v>7667</v>
      </c>
      <c r="B9377" t="s">
        <v>8076</v>
      </c>
      <c r="C9377">
        <v>6</v>
      </c>
      <c r="D9377">
        <v>-244.58</v>
      </c>
      <c r="E9377" t="s">
        <v>8077</v>
      </c>
      <c r="F9377" t="s">
        <v>8083</v>
      </c>
      <c r="G9377" s="4">
        <v>4</v>
      </c>
      <c r="H9377" t="s">
        <v>8395</v>
      </c>
    </row>
    <row r="9378" spans="1:8" x14ac:dyDescent="0.35">
      <c r="A9378" t="s">
        <v>7667</v>
      </c>
      <c r="B9378" t="s">
        <v>8076</v>
      </c>
      <c r="C9378">
        <v>6</v>
      </c>
      <c r="D9378">
        <v>-240.554</v>
      </c>
      <c r="E9378" t="s">
        <v>8080</v>
      </c>
      <c r="F9378" t="s">
        <v>8085</v>
      </c>
      <c r="G9378" s="4">
        <v>3</v>
      </c>
      <c r="H9378" t="s">
        <v>8387</v>
      </c>
    </row>
    <row r="9379" spans="1:8" x14ac:dyDescent="0.35">
      <c r="A9379" t="s">
        <v>7667</v>
      </c>
      <c r="B9379" t="s">
        <v>8076</v>
      </c>
      <c r="C9379">
        <v>6</v>
      </c>
      <c r="D9379">
        <v>-234.82</v>
      </c>
      <c r="E9379" t="s">
        <v>8080</v>
      </c>
      <c r="F9379" t="s">
        <v>8088</v>
      </c>
      <c r="G9379" s="4">
        <v>1</v>
      </c>
      <c r="H9379" t="s">
        <v>8396</v>
      </c>
    </row>
    <row r="9380" spans="1:8" x14ac:dyDescent="0.35">
      <c r="A9380" t="s">
        <v>7667</v>
      </c>
      <c r="B9380" t="s">
        <v>8076</v>
      </c>
      <c r="C9380">
        <v>6</v>
      </c>
      <c r="D9380">
        <v>-233.583</v>
      </c>
      <c r="E9380" t="s">
        <v>8080</v>
      </c>
      <c r="F9380" t="s">
        <v>8088</v>
      </c>
      <c r="G9380" s="4">
        <v>1</v>
      </c>
      <c r="H9380" t="s">
        <v>8397</v>
      </c>
    </row>
    <row r="9381" spans="1:8" x14ac:dyDescent="0.35">
      <c r="A9381" t="s">
        <v>7667</v>
      </c>
      <c r="B9381" t="s">
        <v>8076</v>
      </c>
      <c r="C9381">
        <v>6</v>
      </c>
      <c r="D9381">
        <v>-231.959</v>
      </c>
      <c r="E9381" t="s">
        <v>8077</v>
      </c>
      <c r="F9381" t="s">
        <v>8083</v>
      </c>
      <c r="G9381" s="4">
        <v>4</v>
      </c>
      <c r="H9381" t="s">
        <v>8398</v>
      </c>
    </row>
    <row r="9382" spans="1:8" x14ac:dyDescent="0.35">
      <c r="A9382" t="s">
        <v>7667</v>
      </c>
      <c r="B9382" t="s">
        <v>8076</v>
      </c>
      <c r="C9382">
        <v>6</v>
      </c>
      <c r="D9382">
        <v>-230.38499999999999</v>
      </c>
      <c r="E9382" t="s">
        <v>8077</v>
      </c>
      <c r="F9382" t="s">
        <v>8078</v>
      </c>
      <c r="G9382" s="4">
        <v>2</v>
      </c>
      <c r="H9382" t="s">
        <v>8399</v>
      </c>
    </row>
    <row r="9383" spans="1:8" x14ac:dyDescent="0.35">
      <c r="A9383" t="s">
        <v>7667</v>
      </c>
      <c r="B9383" t="s">
        <v>8076</v>
      </c>
      <c r="C9383">
        <v>6</v>
      </c>
      <c r="D9383">
        <v>-229.97299999999899</v>
      </c>
      <c r="E9383" t="s">
        <v>8077</v>
      </c>
      <c r="F9383" t="s">
        <v>8107</v>
      </c>
      <c r="G9383" s="4">
        <v>3</v>
      </c>
      <c r="H9383" t="s">
        <v>8400</v>
      </c>
    </row>
    <row r="9384" spans="1:8" x14ac:dyDescent="0.35">
      <c r="A9384" t="s">
        <v>7667</v>
      </c>
      <c r="B9384" t="s">
        <v>8076</v>
      </c>
      <c r="C9384">
        <v>6</v>
      </c>
      <c r="D9384">
        <v>-211.66200000000001</v>
      </c>
      <c r="E9384" t="s">
        <v>8080</v>
      </c>
      <c r="F9384" t="s">
        <v>8081</v>
      </c>
      <c r="G9384" s="4">
        <v>2</v>
      </c>
      <c r="H9384" t="s">
        <v>8401</v>
      </c>
    </row>
    <row r="9385" spans="1:8" x14ac:dyDescent="0.35">
      <c r="A9385" t="s">
        <v>7667</v>
      </c>
      <c r="B9385" t="s">
        <v>8076</v>
      </c>
      <c r="C9385">
        <v>6</v>
      </c>
      <c r="D9385">
        <v>-207.959</v>
      </c>
      <c r="E9385" t="s">
        <v>8077</v>
      </c>
      <c r="F9385" t="s">
        <v>8078</v>
      </c>
      <c r="G9385" s="4">
        <v>2</v>
      </c>
      <c r="H9385" t="s">
        <v>8402</v>
      </c>
    </row>
    <row r="9386" spans="1:8" x14ac:dyDescent="0.35">
      <c r="A9386" t="s">
        <v>7667</v>
      </c>
      <c r="B9386" t="s">
        <v>8076</v>
      </c>
      <c r="C9386">
        <v>6</v>
      </c>
      <c r="D9386">
        <v>-206.59200000000001</v>
      </c>
      <c r="E9386" t="s">
        <v>8080</v>
      </c>
      <c r="F9386" t="s">
        <v>8081</v>
      </c>
      <c r="G9386" s="4">
        <v>2</v>
      </c>
      <c r="H9386" t="s">
        <v>8403</v>
      </c>
    </row>
    <row r="9387" spans="1:8" x14ac:dyDescent="0.35">
      <c r="A9387" t="s">
        <v>7667</v>
      </c>
      <c r="B9387" t="s">
        <v>8076</v>
      </c>
      <c r="C9387">
        <v>6</v>
      </c>
      <c r="D9387">
        <v>-205.78899999999999</v>
      </c>
      <c r="E9387" t="s">
        <v>8077</v>
      </c>
      <c r="F9387" t="s">
        <v>8083</v>
      </c>
      <c r="G9387" s="4">
        <v>4</v>
      </c>
      <c r="H9387" t="s">
        <v>8404</v>
      </c>
    </row>
    <row r="9388" spans="1:8" x14ac:dyDescent="0.35">
      <c r="A9388" t="s">
        <v>7667</v>
      </c>
      <c r="B9388" t="s">
        <v>8076</v>
      </c>
      <c r="C9388">
        <v>6</v>
      </c>
      <c r="D9388">
        <v>-202.75099999999901</v>
      </c>
      <c r="E9388" t="s">
        <v>8080</v>
      </c>
      <c r="F9388" t="s">
        <v>8087</v>
      </c>
      <c r="G9388" s="4">
        <v>4</v>
      </c>
      <c r="H9388" t="s">
        <v>290</v>
      </c>
    </row>
    <row r="9389" spans="1:8" x14ac:dyDescent="0.35">
      <c r="A9389" t="s">
        <v>7667</v>
      </c>
      <c r="B9389" t="s">
        <v>8076</v>
      </c>
      <c r="C9389">
        <v>6</v>
      </c>
      <c r="D9389">
        <v>-202.01599999999999</v>
      </c>
      <c r="E9389" t="s">
        <v>8080</v>
      </c>
      <c r="F9389" t="s">
        <v>8085</v>
      </c>
      <c r="G9389" s="4">
        <v>3</v>
      </c>
      <c r="H9389" t="s">
        <v>8278</v>
      </c>
    </row>
    <row r="9390" spans="1:8" x14ac:dyDescent="0.35">
      <c r="A9390" t="s">
        <v>7667</v>
      </c>
      <c r="B9390" t="s">
        <v>8076</v>
      </c>
      <c r="C9390">
        <v>6</v>
      </c>
      <c r="D9390">
        <v>-198.55799999999999</v>
      </c>
      <c r="E9390" t="s">
        <v>8080</v>
      </c>
      <c r="F9390" t="s">
        <v>8088</v>
      </c>
      <c r="G9390" s="4">
        <v>1</v>
      </c>
      <c r="H9390" t="s">
        <v>8405</v>
      </c>
    </row>
    <row r="9391" spans="1:8" x14ac:dyDescent="0.35">
      <c r="A9391" t="s">
        <v>7667</v>
      </c>
      <c r="B9391" t="s">
        <v>8076</v>
      </c>
      <c r="C9391">
        <v>6</v>
      </c>
      <c r="D9391">
        <v>-198.06700000000001</v>
      </c>
      <c r="E9391" t="s">
        <v>8077</v>
      </c>
      <c r="F9391" t="s">
        <v>8107</v>
      </c>
      <c r="G9391" s="4">
        <v>3</v>
      </c>
      <c r="H9391" t="s">
        <v>8406</v>
      </c>
    </row>
    <row r="9392" spans="1:8" x14ac:dyDescent="0.35">
      <c r="A9392" t="s">
        <v>7667</v>
      </c>
      <c r="B9392" t="s">
        <v>8076</v>
      </c>
      <c r="C9392">
        <v>6</v>
      </c>
      <c r="D9392">
        <v>-194.61199999999999</v>
      </c>
      <c r="E9392" t="s">
        <v>8077</v>
      </c>
      <c r="F9392" t="s">
        <v>8083</v>
      </c>
      <c r="G9392" s="4">
        <v>4</v>
      </c>
      <c r="H9392" t="s">
        <v>446</v>
      </c>
    </row>
    <row r="9393" spans="1:8" x14ac:dyDescent="0.35">
      <c r="A9393" t="s">
        <v>7667</v>
      </c>
      <c r="B9393" t="s">
        <v>8076</v>
      </c>
      <c r="C9393">
        <v>6</v>
      </c>
      <c r="D9393">
        <v>-192.374</v>
      </c>
      <c r="E9393" t="s">
        <v>8080</v>
      </c>
      <c r="F9393" t="s">
        <v>8081</v>
      </c>
      <c r="G9393" s="4">
        <v>2</v>
      </c>
      <c r="H9393" t="s">
        <v>8407</v>
      </c>
    </row>
    <row r="9394" spans="1:8" x14ac:dyDescent="0.35">
      <c r="A9394" t="s">
        <v>7667</v>
      </c>
      <c r="B9394" t="s">
        <v>8076</v>
      </c>
      <c r="C9394">
        <v>6</v>
      </c>
      <c r="D9394">
        <v>-191.69</v>
      </c>
      <c r="E9394" t="s">
        <v>8077</v>
      </c>
      <c r="F9394" t="s">
        <v>8078</v>
      </c>
      <c r="G9394" s="4">
        <v>2</v>
      </c>
      <c r="H9394" t="s">
        <v>8408</v>
      </c>
    </row>
    <row r="9395" spans="1:8" x14ac:dyDescent="0.35">
      <c r="A9395" t="s">
        <v>7667</v>
      </c>
      <c r="B9395" t="s">
        <v>8076</v>
      </c>
      <c r="C9395">
        <v>6</v>
      </c>
      <c r="D9395">
        <v>-189.67</v>
      </c>
      <c r="E9395" t="s">
        <v>8080</v>
      </c>
      <c r="F9395" t="s">
        <v>8088</v>
      </c>
      <c r="G9395" s="4">
        <v>1</v>
      </c>
      <c r="H9395" t="s">
        <v>8409</v>
      </c>
    </row>
    <row r="9396" spans="1:8" x14ac:dyDescent="0.35">
      <c r="A9396" t="s">
        <v>7667</v>
      </c>
      <c r="B9396" t="s">
        <v>8076</v>
      </c>
      <c r="C9396">
        <v>6</v>
      </c>
      <c r="D9396">
        <v>-189.27799999999999</v>
      </c>
      <c r="E9396" t="s">
        <v>8077</v>
      </c>
      <c r="F9396" t="s">
        <v>8078</v>
      </c>
      <c r="G9396" s="4">
        <v>2</v>
      </c>
      <c r="H9396" t="s">
        <v>8410</v>
      </c>
    </row>
    <row r="9397" spans="1:8" x14ac:dyDescent="0.35">
      <c r="A9397" t="s">
        <v>7667</v>
      </c>
      <c r="B9397" t="s">
        <v>8076</v>
      </c>
      <c r="C9397">
        <v>6</v>
      </c>
      <c r="D9397">
        <v>-187.23099999999999</v>
      </c>
      <c r="E9397" t="s">
        <v>8077</v>
      </c>
      <c r="F9397" t="s">
        <v>8083</v>
      </c>
      <c r="G9397" s="4">
        <v>4</v>
      </c>
      <c r="H9397" t="s">
        <v>8411</v>
      </c>
    </row>
    <row r="9398" spans="1:8" x14ac:dyDescent="0.35">
      <c r="A9398" t="s">
        <v>7667</v>
      </c>
      <c r="B9398" t="s">
        <v>8076</v>
      </c>
      <c r="C9398">
        <v>6</v>
      </c>
      <c r="D9398">
        <v>-179.21799999999999</v>
      </c>
      <c r="E9398" t="s">
        <v>8077</v>
      </c>
      <c r="F9398" t="s">
        <v>8083</v>
      </c>
      <c r="G9398" s="4">
        <v>4</v>
      </c>
      <c r="H9398" t="s">
        <v>8412</v>
      </c>
    </row>
    <row r="9399" spans="1:8" x14ac:dyDescent="0.35">
      <c r="A9399" t="s">
        <v>7667</v>
      </c>
      <c r="B9399" t="s">
        <v>8076</v>
      </c>
      <c r="C9399">
        <v>6</v>
      </c>
      <c r="D9399">
        <v>-178.43</v>
      </c>
      <c r="E9399" t="s">
        <v>8077</v>
      </c>
      <c r="F9399" t="s">
        <v>8078</v>
      </c>
      <c r="G9399" s="4">
        <v>2</v>
      </c>
      <c r="H9399" t="s">
        <v>8413</v>
      </c>
    </row>
    <row r="9400" spans="1:8" x14ac:dyDescent="0.35">
      <c r="A9400" t="s">
        <v>7667</v>
      </c>
      <c r="B9400" t="s">
        <v>8076</v>
      </c>
      <c r="C9400">
        <v>6</v>
      </c>
      <c r="D9400">
        <v>-175.202</v>
      </c>
      <c r="E9400" t="s">
        <v>8080</v>
      </c>
      <c r="F9400" t="s">
        <v>8085</v>
      </c>
      <c r="G9400" s="4">
        <v>3</v>
      </c>
      <c r="H9400" t="s">
        <v>8414</v>
      </c>
    </row>
    <row r="9401" spans="1:8" x14ac:dyDescent="0.35">
      <c r="A9401" t="s">
        <v>7667</v>
      </c>
      <c r="B9401" t="s">
        <v>8076</v>
      </c>
      <c r="C9401">
        <v>6</v>
      </c>
      <c r="D9401">
        <v>-172.34399999999999</v>
      </c>
      <c r="E9401" t="s">
        <v>8080</v>
      </c>
      <c r="F9401" t="s">
        <v>8081</v>
      </c>
      <c r="G9401" s="4">
        <v>2</v>
      </c>
      <c r="H9401" t="s">
        <v>8415</v>
      </c>
    </row>
    <row r="9402" spans="1:8" x14ac:dyDescent="0.35">
      <c r="A9402" t="s">
        <v>7667</v>
      </c>
      <c r="B9402" t="s">
        <v>8076</v>
      </c>
      <c r="C9402">
        <v>6</v>
      </c>
      <c r="D9402">
        <v>-159.88999999999999</v>
      </c>
      <c r="E9402" t="s">
        <v>8080</v>
      </c>
      <c r="F9402" t="s">
        <v>8081</v>
      </c>
      <c r="G9402" s="4">
        <v>2</v>
      </c>
      <c r="H9402" t="s">
        <v>8416</v>
      </c>
    </row>
    <row r="9403" spans="1:8" x14ac:dyDescent="0.35">
      <c r="A9403" t="s">
        <v>7667</v>
      </c>
      <c r="B9403" t="s">
        <v>8076</v>
      </c>
      <c r="C9403">
        <v>6</v>
      </c>
      <c r="D9403">
        <v>-154.47499999999999</v>
      </c>
      <c r="E9403" t="s">
        <v>8077</v>
      </c>
      <c r="F9403" t="s">
        <v>8083</v>
      </c>
      <c r="G9403" s="4">
        <v>4</v>
      </c>
      <c r="H9403" t="s">
        <v>8417</v>
      </c>
    </row>
    <row r="9404" spans="1:8" x14ac:dyDescent="0.35">
      <c r="A9404" t="s">
        <v>7667</v>
      </c>
      <c r="B9404" t="s">
        <v>8076</v>
      </c>
      <c r="C9404">
        <v>6</v>
      </c>
      <c r="D9404">
        <v>-150.34700000000001</v>
      </c>
      <c r="E9404" t="s">
        <v>8077</v>
      </c>
      <c r="F9404" t="s">
        <v>8078</v>
      </c>
      <c r="G9404" s="4">
        <v>2</v>
      </c>
      <c r="H9404" t="s">
        <v>55</v>
      </c>
    </row>
    <row r="9405" spans="1:8" x14ac:dyDescent="0.35">
      <c r="A9405" t="s">
        <v>7667</v>
      </c>
      <c r="B9405" t="s">
        <v>8076</v>
      </c>
      <c r="C9405">
        <v>6</v>
      </c>
      <c r="D9405">
        <v>-148.09200000000001</v>
      </c>
      <c r="E9405" t="s">
        <v>8077</v>
      </c>
      <c r="F9405" t="s">
        <v>8078</v>
      </c>
      <c r="G9405" s="4">
        <v>2</v>
      </c>
      <c r="H9405" t="s">
        <v>8238</v>
      </c>
    </row>
    <row r="9406" spans="1:8" x14ac:dyDescent="0.35">
      <c r="A9406" t="s">
        <v>7667</v>
      </c>
      <c r="B9406" t="s">
        <v>8076</v>
      </c>
      <c r="C9406">
        <v>6</v>
      </c>
      <c r="D9406">
        <v>-144.24</v>
      </c>
      <c r="E9406" t="s">
        <v>8077</v>
      </c>
      <c r="F9406" t="s">
        <v>8107</v>
      </c>
      <c r="G9406" s="4">
        <v>3</v>
      </c>
      <c r="H9406" t="s">
        <v>139</v>
      </c>
    </row>
    <row r="9407" spans="1:8" x14ac:dyDescent="0.35">
      <c r="A9407" t="s">
        <v>7667</v>
      </c>
      <c r="B9407" t="s">
        <v>8076</v>
      </c>
      <c r="C9407">
        <v>6</v>
      </c>
      <c r="D9407">
        <v>-139.833</v>
      </c>
      <c r="E9407" t="s">
        <v>8080</v>
      </c>
      <c r="F9407" t="s">
        <v>8088</v>
      </c>
      <c r="G9407" s="4">
        <v>1</v>
      </c>
      <c r="H9407" t="s">
        <v>8418</v>
      </c>
    </row>
    <row r="9408" spans="1:8" x14ac:dyDescent="0.35">
      <c r="A9408" t="s">
        <v>7667</v>
      </c>
      <c r="B9408" t="s">
        <v>8076</v>
      </c>
      <c r="C9408">
        <v>6</v>
      </c>
      <c r="D9408">
        <v>-139.30799999999999</v>
      </c>
      <c r="E9408" t="s">
        <v>8077</v>
      </c>
      <c r="F9408" t="s">
        <v>8083</v>
      </c>
      <c r="G9408" s="4">
        <v>4</v>
      </c>
      <c r="H9408" t="s">
        <v>8419</v>
      </c>
    </row>
    <row r="9409" spans="1:8" x14ac:dyDescent="0.35">
      <c r="A9409" t="s">
        <v>7667</v>
      </c>
      <c r="B9409" t="s">
        <v>8076</v>
      </c>
      <c r="C9409">
        <v>6</v>
      </c>
      <c r="D9409">
        <v>-134.614</v>
      </c>
      <c r="E9409" t="s">
        <v>8077</v>
      </c>
      <c r="F9409" t="s">
        <v>8078</v>
      </c>
      <c r="G9409" s="4">
        <v>2</v>
      </c>
      <c r="H9409" t="s">
        <v>8420</v>
      </c>
    </row>
    <row r="9410" spans="1:8" x14ac:dyDescent="0.35">
      <c r="A9410" t="s">
        <v>7667</v>
      </c>
      <c r="B9410" t="s">
        <v>8076</v>
      </c>
      <c r="C9410">
        <v>6</v>
      </c>
      <c r="D9410">
        <v>-134.089</v>
      </c>
      <c r="E9410" t="s">
        <v>8077</v>
      </c>
      <c r="F9410" t="s">
        <v>8083</v>
      </c>
      <c r="G9410" s="4">
        <v>4</v>
      </c>
      <c r="H9410" t="s">
        <v>8421</v>
      </c>
    </row>
    <row r="9411" spans="1:8" x14ac:dyDescent="0.35">
      <c r="A9411" t="s">
        <v>7667</v>
      </c>
      <c r="B9411" t="s">
        <v>8076</v>
      </c>
      <c r="C9411">
        <v>6</v>
      </c>
      <c r="D9411">
        <v>-132.596</v>
      </c>
      <c r="E9411" t="s">
        <v>8080</v>
      </c>
      <c r="F9411" t="s">
        <v>8081</v>
      </c>
      <c r="G9411" s="4">
        <v>2</v>
      </c>
      <c r="H9411" t="s">
        <v>8422</v>
      </c>
    </row>
    <row r="9412" spans="1:8" x14ac:dyDescent="0.35">
      <c r="A9412" t="s">
        <v>7667</v>
      </c>
      <c r="B9412" t="s">
        <v>8076</v>
      </c>
      <c r="C9412">
        <v>6</v>
      </c>
      <c r="D9412">
        <v>-130.64400000000001</v>
      </c>
      <c r="E9412" t="s">
        <v>8077</v>
      </c>
      <c r="F9412" t="s">
        <v>8078</v>
      </c>
      <c r="G9412" s="4">
        <v>2</v>
      </c>
      <c r="H9412" t="s">
        <v>8423</v>
      </c>
    </row>
    <row r="9413" spans="1:8" x14ac:dyDescent="0.35">
      <c r="A9413" t="s">
        <v>7667</v>
      </c>
      <c r="B9413" t="s">
        <v>8076</v>
      </c>
      <c r="C9413">
        <v>6</v>
      </c>
      <c r="D9413">
        <v>-116.137</v>
      </c>
      <c r="E9413" t="s">
        <v>8077</v>
      </c>
      <c r="F9413" t="s">
        <v>8078</v>
      </c>
      <c r="G9413" s="4">
        <v>2</v>
      </c>
      <c r="H9413" t="s">
        <v>8424</v>
      </c>
    </row>
    <row r="9414" spans="1:8" x14ac:dyDescent="0.35">
      <c r="A9414" t="s">
        <v>7667</v>
      </c>
      <c r="B9414" t="s">
        <v>8076</v>
      </c>
      <c r="C9414">
        <v>6</v>
      </c>
      <c r="D9414">
        <v>-113.416</v>
      </c>
      <c r="E9414" t="s">
        <v>8077</v>
      </c>
      <c r="F9414" t="s">
        <v>8078</v>
      </c>
      <c r="G9414" s="4">
        <v>2</v>
      </c>
      <c r="H9414" t="s">
        <v>8425</v>
      </c>
    </row>
    <row r="9415" spans="1:8" x14ac:dyDescent="0.35">
      <c r="A9415" t="s">
        <v>7667</v>
      </c>
      <c r="B9415" t="s">
        <v>8076</v>
      </c>
      <c r="C9415">
        <v>6</v>
      </c>
      <c r="D9415">
        <v>-111.86799999999999</v>
      </c>
      <c r="E9415" t="s">
        <v>8077</v>
      </c>
      <c r="F9415" t="s">
        <v>8083</v>
      </c>
      <c r="G9415" s="4">
        <v>4</v>
      </c>
      <c r="H9415" t="s">
        <v>8426</v>
      </c>
    </row>
    <row r="9416" spans="1:8" x14ac:dyDescent="0.35">
      <c r="A9416" t="s">
        <v>7667</v>
      </c>
      <c r="B9416" t="s">
        <v>8076</v>
      </c>
      <c r="C9416">
        <v>6</v>
      </c>
      <c r="D9416">
        <v>-107.27</v>
      </c>
      <c r="E9416" t="s">
        <v>8077</v>
      </c>
      <c r="F9416" t="s">
        <v>8078</v>
      </c>
      <c r="G9416" s="4">
        <v>2</v>
      </c>
      <c r="H9416" t="s">
        <v>8427</v>
      </c>
    </row>
    <row r="9417" spans="1:8" x14ac:dyDescent="0.35">
      <c r="A9417" t="s">
        <v>7667</v>
      </c>
      <c r="B9417" t="s">
        <v>8076</v>
      </c>
      <c r="C9417">
        <v>6</v>
      </c>
      <c r="D9417">
        <v>-103.13200000000001</v>
      </c>
      <c r="E9417" t="s">
        <v>8077</v>
      </c>
      <c r="F9417" t="s">
        <v>8078</v>
      </c>
      <c r="G9417" s="4">
        <v>2</v>
      </c>
      <c r="H9417" t="s">
        <v>8428</v>
      </c>
    </row>
    <row r="9418" spans="1:8" x14ac:dyDescent="0.35">
      <c r="A9418" t="s">
        <v>7667</v>
      </c>
      <c r="B9418" t="s">
        <v>8076</v>
      </c>
      <c r="C9418">
        <v>6</v>
      </c>
      <c r="D9418">
        <v>-101.116</v>
      </c>
      <c r="E9418" t="s">
        <v>8077</v>
      </c>
      <c r="F9418" t="s">
        <v>8078</v>
      </c>
      <c r="G9418" s="4">
        <v>2</v>
      </c>
      <c r="H9418" t="s">
        <v>8429</v>
      </c>
    </row>
    <row r="9419" spans="1:8" x14ac:dyDescent="0.35">
      <c r="A9419" t="s">
        <v>7667</v>
      </c>
      <c r="B9419" t="s">
        <v>8076</v>
      </c>
      <c r="C9419">
        <v>6</v>
      </c>
      <c r="D9419">
        <v>-99.545000000000002</v>
      </c>
      <c r="E9419" t="s">
        <v>8077</v>
      </c>
      <c r="F9419" t="s">
        <v>8086</v>
      </c>
      <c r="G9419" s="4">
        <v>1</v>
      </c>
      <c r="H9419" t="s">
        <v>8430</v>
      </c>
    </row>
    <row r="9420" spans="1:8" x14ac:dyDescent="0.35">
      <c r="A9420" t="s">
        <v>7667</v>
      </c>
      <c r="B9420" t="s">
        <v>8076</v>
      </c>
      <c r="C9420">
        <v>6</v>
      </c>
      <c r="D9420">
        <v>-98.157999999999902</v>
      </c>
      <c r="E9420" t="s">
        <v>8077</v>
      </c>
      <c r="F9420" t="s">
        <v>8083</v>
      </c>
      <c r="G9420" s="4">
        <v>4</v>
      </c>
      <c r="H9420" t="s">
        <v>8431</v>
      </c>
    </row>
    <row r="9421" spans="1:8" x14ac:dyDescent="0.35">
      <c r="A9421" t="s">
        <v>7667</v>
      </c>
      <c r="B9421" t="s">
        <v>8076</v>
      </c>
      <c r="C9421">
        <v>6</v>
      </c>
      <c r="D9421">
        <v>-97.373999999999995</v>
      </c>
      <c r="E9421" t="s">
        <v>8080</v>
      </c>
      <c r="F9421" t="s">
        <v>8088</v>
      </c>
      <c r="G9421" s="4">
        <v>1</v>
      </c>
      <c r="H9421" t="s">
        <v>8432</v>
      </c>
    </row>
    <row r="9422" spans="1:8" x14ac:dyDescent="0.35">
      <c r="A9422" t="s">
        <v>7667</v>
      </c>
      <c r="B9422" t="s">
        <v>8076</v>
      </c>
      <c r="C9422">
        <v>6</v>
      </c>
      <c r="D9422">
        <v>-95.127999999999901</v>
      </c>
      <c r="E9422" t="s">
        <v>8077</v>
      </c>
      <c r="F9422" t="s">
        <v>8107</v>
      </c>
      <c r="G9422" s="4">
        <v>3</v>
      </c>
      <c r="H9422" t="s">
        <v>8433</v>
      </c>
    </row>
    <row r="9423" spans="1:8" x14ac:dyDescent="0.35">
      <c r="A9423" t="s">
        <v>7667</v>
      </c>
      <c r="B9423" t="s">
        <v>8076</v>
      </c>
      <c r="C9423">
        <v>6</v>
      </c>
      <c r="D9423">
        <v>-93.283999999999907</v>
      </c>
      <c r="E9423" t="s">
        <v>8080</v>
      </c>
      <c r="F9423" t="s">
        <v>8085</v>
      </c>
      <c r="G9423" s="4">
        <v>3</v>
      </c>
      <c r="H9423" t="s">
        <v>8434</v>
      </c>
    </row>
    <row r="9424" spans="1:8" x14ac:dyDescent="0.35">
      <c r="A9424" t="s">
        <v>7667</v>
      </c>
      <c r="B9424" t="s">
        <v>8076</v>
      </c>
      <c r="C9424">
        <v>6</v>
      </c>
      <c r="D9424">
        <v>-89.122999999999905</v>
      </c>
      <c r="E9424" t="s">
        <v>8077</v>
      </c>
      <c r="F9424" t="s">
        <v>8083</v>
      </c>
      <c r="G9424" s="4">
        <v>4</v>
      </c>
      <c r="H9424" t="s">
        <v>8435</v>
      </c>
    </row>
    <row r="9425" spans="1:8" x14ac:dyDescent="0.35">
      <c r="A9425" t="s">
        <v>7667</v>
      </c>
      <c r="B9425" t="s">
        <v>8076</v>
      </c>
      <c r="C9425">
        <v>6</v>
      </c>
      <c r="D9425">
        <v>-84.453999999999994</v>
      </c>
      <c r="E9425" t="s">
        <v>8080</v>
      </c>
      <c r="F9425" t="s">
        <v>8088</v>
      </c>
      <c r="G9425" s="4">
        <v>1</v>
      </c>
      <c r="H9425" t="s">
        <v>8436</v>
      </c>
    </row>
    <row r="9426" spans="1:8" x14ac:dyDescent="0.35">
      <c r="A9426" t="s">
        <v>7667</v>
      </c>
      <c r="B9426" t="s">
        <v>8076</v>
      </c>
      <c r="C9426">
        <v>6</v>
      </c>
      <c r="D9426">
        <v>-81.611999999999995</v>
      </c>
      <c r="E9426" t="s">
        <v>8080</v>
      </c>
      <c r="F9426" t="s">
        <v>8088</v>
      </c>
      <c r="G9426" s="4">
        <v>1</v>
      </c>
      <c r="H9426" t="s">
        <v>8437</v>
      </c>
    </row>
    <row r="9427" spans="1:8" x14ac:dyDescent="0.35">
      <c r="A9427" t="s">
        <v>7667</v>
      </c>
      <c r="B9427" t="s">
        <v>8076</v>
      </c>
      <c r="C9427">
        <v>6</v>
      </c>
      <c r="D9427">
        <v>-79.286000000000001</v>
      </c>
      <c r="E9427" t="s">
        <v>8077</v>
      </c>
      <c r="F9427" t="s">
        <v>8107</v>
      </c>
      <c r="G9427" s="4">
        <v>3</v>
      </c>
      <c r="H9427" t="s">
        <v>8438</v>
      </c>
    </row>
    <row r="9428" spans="1:8" x14ac:dyDescent="0.35">
      <c r="A9428" t="s">
        <v>7667</v>
      </c>
      <c r="B9428" t="s">
        <v>8076</v>
      </c>
      <c r="C9428">
        <v>6</v>
      </c>
      <c r="D9428">
        <v>-78.531999999999996</v>
      </c>
      <c r="E9428" t="s">
        <v>8077</v>
      </c>
      <c r="F9428" t="s">
        <v>8083</v>
      </c>
      <c r="G9428" s="4">
        <v>4</v>
      </c>
      <c r="H9428" t="s">
        <v>8439</v>
      </c>
    </row>
    <row r="9429" spans="1:8" x14ac:dyDescent="0.35">
      <c r="A9429" t="s">
        <v>7667</v>
      </c>
      <c r="B9429" t="s">
        <v>8076</v>
      </c>
      <c r="C9429">
        <v>6</v>
      </c>
      <c r="D9429">
        <v>-77.290000000000006</v>
      </c>
      <c r="E9429" t="s">
        <v>8080</v>
      </c>
      <c r="F9429" t="s">
        <v>8085</v>
      </c>
      <c r="G9429" s="4">
        <v>3</v>
      </c>
      <c r="H9429" t="s">
        <v>8440</v>
      </c>
    </row>
    <row r="9430" spans="1:8" x14ac:dyDescent="0.35">
      <c r="A9430" t="s">
        <v>7667</v>
      </c>
      <c r="B9430" t="s">
        <v>8076</v>
      </c>
      <c r="C9430">
        <v>6</v>
      </c>
      <c r="D9430">
        <v>-76.138999999999996</v>
      </c>
      <c r="E9430" t="s">
        <v>8077</v>
      </c>
      <c r="F9430" t="s">
        <v>8078</v>
      </c>
      <c r="G9430" s="4">
        <v>2</v>
      </c>
      <c r="H9430" t="s">
        <v>8441</v>
      </c>
    </row>
    <row r="9431" spans="1:8" x14ac:dyDescent="0.35">
      <c r="A9431" t="s">
        <v>7667</v>
      </c>
      <c r="B9431" t="s">
        <v>8076</v>
      </c>
      <c r="C9431">
        <v>6</v>
      </c>
      <c r="D9431">
        <v>-71.316000000000003</v>
      </c>
      <c r="E9431" t="s">
        <v>8077</v>
      </c>
      <c r="F9431" t="s">
        <v>8086</v>
      </c>
      <c r="G9431" s="4">
        <v>1</v>
      </c>
      <c r="H9431" t="s">
        <v>8442</v>
      </c>
    </row>
    <row r="9432" spans="1:8" x14ac:dyDescent="0.35">
      <c r="A9432" t="s">
        <v>7667</v>
      </c>
      <c r="B9432" t="s">
        <v>8076</v>
      </c>
      <c r="C9432">
        <v>6</v>
      </c>
      <c r="D9432">
        <v>-66.158999999999907</v>
      </c>
      <c r="E9432" t="s">
        <v>8077</v>
      </c>
      <c r="F9432" t="s">
        <v>8086</v>
      </c>
      <c r="G9432" s="4">
        <v>1</v>
      </c>
      <c r="H9432" t="s">
        <v>8443</v>
      </c>
    </row>
    <row r="9433" spans="1:8" x14ac:dyDescent="0.35">
      <c r="A9433" t="s">
        <v>7667</v>
      </c>
      <c r="B9433" t="s">
        <v>8076</v>
      </c>
      <c r="C9433">
        <v>6</v>
      </c>
      <c r="D9433">
        <v>-63.332000000000001</v>
      </c>
      <c r="E9433" t="s">
        <v>8077</v>
      </c>
      <c r="F9433" t="s">
        <v>8078</v>
      </c>
      <c r="G9433" s="4">
        <v>2</v>
      </c>
      <c r="H9433" t="s">
        <v>8444</v>
      </c>
    </row>
    <row r="9434" spans="1:8" x14ac:dyDescent="0.35">
      <c r="A9434" t="s">
        <v>7667</v>
      </c>
      <c r="B9434" t="s">
        <v>8076</v>
      </c>
      <c r="C9434">
        <v>6</v>
      </c>
      <c r="D9434">
        <v>-59.793999999999997</v>
      </c>
      <c r="E9434" t="s">
        <v>8077</v>
      </c>
      <c r="F9434" t="s">
        <v>8083</v>
      </c>
      <c r="G9434" s="4">
        <v>4</v>
      </c>
      <c r="H9434" t="s">
        <v>8267</v>
      </c>
    </row>
    <row r="9435" spans="1:8" x14ac:dyDescent="0.35">
      <c r="A9435" t="s">
        <v>7667</v>
      </c>
      <c r="B9435" t="s">
        <v>8076</v>
      </c>
      <c r="C9435">
        <v>6</v>
      </c>
      <c r="D9435">
        <v>-56.686</v>
      </c>
      <c r="E9435" t="s">
        <v>8077</v>
      </c>
      <c r="F9435" t="s">
        <v>8086</v>
      </c>
      <c r="G9435" s="4">
        <v>1</v>
      </c>
      <c r="H9435" t="s">
        <v>8445</v>
      </c>
    </row>
    <row r="9436" spans="1:8" x14ac:dyDescent="0.35">
      <c r="A9436" t="s">
        <v>7667</v>
      </c>
      <c r="B9436" t="s">
        <v>8076</v>
      </c>
      <c r="C9436">
        <v>6</v>
      </c>
      <c r="D9436">
        <v>-54.83</v>
      </c>
      <c r="E9436" t="s">
        <v>8077</v>
      </c>
      <c r="F9436" t="s">
        <v>8078</v>
      </c>
      <c r="G9436" s="4">
        <v>2</v>
      </c>
      <c r="H9436" t="s">
        <v>8446</v>
      </c>
    </row>
    <row r="9437" spans="1:8" x14ac:dyDescent="0.35">
      <c r="A9437" t="s">
        <v>7667</v>
      </c>
      <c r="B9437" t="s">
        <v>8076</v>
      </c>
      <c r="C9437">
        <v>6</v>
      </c>
      <c r="D9437">
        <v>-52.381999999999998</v>
      </c>
      <c r="E9437" t="s">
        <v>8080</v>
      </c>
      <c r="F9437" t="s">
        <v>8088</v>
      </c>
      <c r="G9437" s="4">
        <v>1</v>
      </c>
      <c r="H9437" t="s">
        <v>8447</v>
      </c>
    </row>
    <row r="9438" spans="1:8" x14ac:dyDescent="0.35">
      <c r="A9438" t="s">
        <v>7667</v>
      </c>
      <c r="B9438" t="s">
        <v>8076</v>
      </c>
      <c r="C9438">
        <v>6</v>
      </c>
      <c r="D9438">
        <v>-51.17</v>
      </c>
      <c r="E9438" t="s">
        <v>8077</v>
      </c>
      <c r="F9438" t="s">
        <v>8107</v>
      </c>
      <c r="G9438" s="4">
        <v>3</v>
      </c>
      <c r="H9438" t="s">
        <v>8448</v>
      </c>
    </row>
    <row r="9439" spans="1:8" x14ac:dyDescent="0.35">
      <c r="A9439" t="s">
        <v>7667</v>
      </c>
      <c r="B9439" t="s">
        <v>8076</v>
      </c>
      <c r="C9439">
        <v>6</v>
      </c>
      <c r="D9439">
        <v>-47.988999999999997</v>
      </c>
      <c r="E9439" t="s">
        <v>8077</v>
      </c>
      <c r="F9439" t="s">
        <v>8083</v>
      </c>
      <c r="G9439" s="4">
        <v>4</v>
      </c>
      <c r="H9439" t="s">
        <v>8449</v>
      </c>
    </row>
    <row r="9440" spans="1:8" x14ac:dyDescent="0.35">
      <c r="A9440" t="s">
        <v>7667</v>
      </c>
      <c r="B9440" t="s">
        <v>8076</v>
      </c>
      <c r="C9440">
        <v>6</v>
      </c>
      <c r="D9440">
        <v>-40.909999999999997</v>
      </c>
      <c r="E9440" t="s">
        <v>8080</v>
      </c>
      <c r="F9440" t="s">
        <v>8088</v>
      </c>
      <c r="G9440" s="4">
        <v>1</v>
      </c>
      <c r="H9440" t="s">
        <v>8450</v>
      </c>
    </row>
    <row r="9441" spans="1:8" x14ac:dyDescent="0.35">
      <c r="A9441" t="s">
        <v>7667</v>
      </c>
      <c r="B9441" t="s">
        <v>8076</v>
      </c>
      <c r="C9441">
        <v>6</v>
      </c>
      <c r="D9441">
        <v>-35.356000000000002</v>
      </c>
      <c r="E9441" t="s">
        <v>8077</v>
      </c>
      <c r="F9441" t="s">
        <v>8083</v>
      </c>
      <c r="G9441" s="4">
        <v>4</v>
      </c>
      <c r="H9441" t="s">
        <v>8451</v>
      </c>
    </row>
    <row r="9442" spans="1:8" x14ac:dyDescent="0.35">
      <c r="A9442" t="s">
        <v>7667</v>
      </c>
      <c r="B9442" t="s">
        <v>8076</v>
      </c>
      <c r="C9442">
        <v>6</v>
      </c>
      <c r="D9442">
        <v>-28.722999999999999</v>
      </c>
      <c r="E9442" t="s">
        <v>8077</v>
      </c>
      <c r="F9442" t="s">
        <v>8083</v>
      </c>
      <c r="G9442" s="4">
        <v>4</v>
      </c>
      <c r="H9442" t="s">
        <v>8452</v>
      </c>
    </row>
    <row r="9443" spans="1:8" x14ac:dyDescent="0.35">
      <c r="A9443" t="s">
        <v>7667</v>
      </c>
      <c r="B9443" t="s">
        <v>8076</v>
      </c>
      <c r="C9443">
        <v>6</v>
      </c>
      <c r="D9443">
        <v>-27.951000000000001</v>
      </c>
      <c r="E9443" t="s">
        <v>8080</v>
      </c>
      <c r="F9443" t="s">
        <v>8085</v>
      </c>
      <c r="G9443" s="4">
        <v>3</v>
      </c>
      <c r="H9443" t="s">
        <v>8453</v>
      </c>
    </row>
    <row r="9444" spans="1:8" x14ac:dyDescent="0.35">
      <c r="A9444" t="s">
        <v>7667</v>
      </c>
      <c r="B9444" t="s">
        <v>8076</v>
      </c>
      <c r="C9444">
        <v>6</v>
      </c>
      <c r="D9444">
        <v>-26.867999999999999</v>
      </c>
      <c r="E9444" t="s">
        <v>8077</v>
      </c>
      <c r="F9444" t="s">
        <v>8078</v>
      </c>
      <c r="G9444" s="4">
        <v>2</v>
      </c>
      <c r="H9444" t="s">
        <v>8454</v>
      </c>
    </row>
    <row r="9445" spans="1:8" x14ac:dyDescent="0.35">
      <c r="A9445" t="s">
        <v>7667</v>
      </c>
      <c r="B9445" t="s">
        <v>8076</v>
      </c>
      <c r="C9445">
        <v>6</v>
      </c>
      <c r="D9445">
        <v>-24.013999999999999</v>
      </c>
      <c r="E9445" t="s">
        <v>8080</v>
      </c>
      <c r="F9445" t="s">
        <v>8085</v>
      </c>
      <c r="G9445" s="4">
        <v>3</v>
      </c>
      <c r="H9445" t="s">
        <v>8455</v>
      </c>
    </row>
    <row r="9446" spans="1:8" x14ac:dyDescent="0.35">
      <c r="A9446" t="s">
        <v>7667</v>
      </c>
      <c r="B9446" t="s">
        <v>8076</v>
      </c>
      <c r="C9446">
        <v>6</v>
      </c>
      <c r="D9446">
        <v>-20.678000000000001</v>
      </c>
      <c r="E9446" t="s">
        <v>8080</v>
      </c>
      <c r="F9446" t="s">
        <v>8088</v>
      </c>
      <c r="G9446" s="4">
        <v>1</v>
      </c>
      <c r="H9446" t="s">
        <v>8456</v>
      </c>
    </row>
    <row r="9447" spans="1:8" x14ac:dyDescent="0.35">
      <c r="A9447" t="s">
        <v>7667</v>
      </c>
      <c r="B9447" t="s">
        <v>8076</v>
      </c>
      <c r="C9447">
        <v>6</v>
      </c>
      <c r="D9447">
        <v>43.966999999999999</v>
      </c>
      <c r="E9447" t="s">
        <v>8080</v>
      </c>
      <c r="F9447" t="s">
        <v>8081</v>
      </c>
      <c r="G9447" s="4">
        <v>2</v>
      </c>
      <c r="H9447" t="s">
        <v>8457</v>
      </c>
    </row>
    <row r="9448" spans="1:8" x14ac:dyDescent="0.35">
      <c r="A9448" t="s">
        <v>7667</v>
      </c>
      <c r="B9448" t="s">
        <v>8076</v>
      </c>
      <c r="C9448">
        <v>6</v>
      </c>
      <c r="D9448">
        <v>46.831000000000003</v>
      </c>
      <c r="E9448" t="s">
        <v>8080</v>
      </c>
      <c r="F9448" t="s">
        <v>8081</v>
      </c>
      <c r="G9448" s="4">
        <v>2</v>
      </c>
      <c r="H9448" t="s">
        <v>8458</v>
      </c>
    </row>
    <row r="9449" spans="1:8" x14ac:dyDescent="0.35">
      <c r="A9449" t="s">
        <v>7667</v>
      </c>
      <c r="B9449" t="s">
        <v>8076</v>
      </c>
      <c r="C9449">
        <v>6</v>
      </c>
      <c r="D9449">
        <v>53.497999999999998</v>
      </c>
      <c r="E9449" t="s">
        <v>8077</v>
      </c>
      <c r="F9449" t="s">
        <v>8078</v>
      </c>
      <c r="G9449" s="4">
        <v>2</v>
      </c>
      <c r="H9449" t="s">
        <v>8459</v>
      </c>
    </row>
    <row r="9450" spans="1:8" x14ac:dyDescent="0.35">
      <c r="A9450" t="s">
        <v>7667</v>
      </c>
      <c r="B9450" t="s">
        <v>8076</v>
      </c>
      <c r="C9450">
        <v>6</v>
      </c>
      <c r="D9450">
        <v>56.722000000000001</v>
      </c>
      <c r="E9450" t="s">
        <v>8077</v>
      </c>
      <c r="F9450" t="s">
        <v>8078</v>
      </c>
      <c r="G9450" s="4">
        <v>2</v>
      </c>
      <c r="H9450" t="s">
        <v>8460</v>
      </c>
    </row>
    <row r="9451" spans="1:8" x14ac:dyDescent="0.35">
      <c r="A9451" t="s">
        <v>7667</v>
      </c>
      <c r="B9451" t="s">
        <v>8076</v>
      </c>
      <c r="C9451">
        <v>6</v>
      </c>
      <c r="D9451">
        <v>62.927</v>
      </c>
      <c r="E9451" t="s">
        <v>8080</v>
      </c>
      <c r="F9451" t="s">
        <v>8081</v>
      </c>
      <c r="G9451" s="4">
        <v>2</v>
      </c>
      <c r="H9451" t="s">
        <v>8461</v>
      </c>
    </row>
    <row r="9452" spans="1:8" x14ac:dyDescent="0.35">
      <c r="A9452" t="s">
        <v>7667</v>
      </c>
      <c r="B9452" t="s">
        <v>8076</v>
      </c>
      <c r="C9452">
        <v>6</v>
      </c>
      <c r="D9452">
        <v>76.930000000000007</v>
      </c>
      <c r="E9452" t="s">
        <v>8077</v>
      </c>
      <c r="F9452" t="s">
        <v>8078</v>
      </c>
      <c r="G9452" s="4">
        <v>2</v>
      </c>
      <c r="H9452" t="s">
        <v>8462</v>
      </c>
    </row>
    <row r="9453" spans="1:8" x14ac:dyDescent="0.35">
      <c r="A9453" t="s">
        <v>7667</v>
      </c>
      <c r="B9453" t="s">
        <v>8076</v>
      </c>
      <c r="C9453">
        <v>6</v>
      </c>
      <c r="D9453">
        <v>78.251999999999995</v>
      </c>
      <c r="E9453" t="s">
        <v>8077</v>
      </c>
      <c r="F9453" t="s">
        <v>8083</v>
      </c>
      <c r="G9453" s="4">
        <v>4</v>
      </c>
      <c r="H9453" t="s">
        <v>8463</v>
      </c>
    </row>
    <row r="9454" spans="1:8" x14ac:dyDescent="0.35">
      <c r="A9454" t="s">
        <v>7667</v>
      </c>
      <c r="B9454" t="s">
        <v>8076</v>
      </c>
      <c r="C9454">
        <v>6</v>
      </c>
      <c r="D9454">
        <v>89.426000000000002</v>
      </c>
      <c r="E9454" t="s">
        <v>8077</v>
      </c>
      <c r="F9454" t="s">
        <v>8078</v>
      </c>
      <c r="G9454" s="4">
        <v>2</v>
      </c>
      <c r="H9454" t="s">
        <v>8464</v>
      </c>
    </row>
    <row r="9455" spans="1:8" x14ac:dyDescent="0.35">
      <c r="A9455" t="s">
        <v>7667</v>
      </c>
      <c r="B9455" t="s">
        <v>8076</v>
      </c>
      <c r="C9455">
        <v>6</v>
      </c>
      <c r="D9455">
        <v>93.222999999999999</v>
      </c>
      <c r="E9455" t="s">
        <v>8077</v>
      </c>
      <c r="F9455" t="s">
        <v>8107</v>
      </c>
      <c r="G9455" s="4">
        <v>3</v>
      </c>
      <c r="H9455" t="s">
        <v>8465</v>
      </c>
    </row>
    <row r="9456" spans="1:8" x14ac:dyDescent="0.35">
      <c r="A9456" t="s">
        <v>7667</v>
      </c>
      <c r="B9456" t="s">
        <v>8076</v>
      </c>
      <c r="C9456">
        <v>6</v>
      </c>
      <c r="D9456">
        <v>96.081999999999994</v>
      </c>
      <c r="E9456" t="s">
        <v>8077</v>
      </c>
      <c r="F9456" t="s">
        <v>8078</v>
      </c>
      <c r="G9456" s="4">
        <v>2</v>
      </c>
      <c r="H9456" t="s">
        <v>8466</v>
      </c>
    </row>
    <row r="9457" spans="1:8" x14ac:dyDescent="0.35">
      <c r="A9457" t="s">
        <v>7667</v>
      </c>
      <c r="B9457" t="s">
        <v>8076</v>
      </c>
      <c r="C9457">
        <v>6</v>
      </c>
      <c r="D9457">
        <v>101.212</v>
      </c>
      <c r="E9457" t="s">
        <v>8077</v>
      </c>
      <c r="F9457" t="s">
        <v>8083</v>
      </c>
      <c r="G9457" s="4">
        <v>4</v>
      </c>
      <c r="H9457" t="s">
        <v>8467</v>
      </c>
    </row>
    <row r="9458" spans="1:8" x14ac:dyDescent="0.35">
      <c r="A9458" t="s">
        <v>7667</v>
      </c>
      <c r="B9458" t="s">
        <v>8076</v>
      </c>
      <c r="C9458">
        <v>6</v>
      </c>
      <c r="D9458">
        <v>108.19199999999999</v>
      </c>
      <c r="E9458" t="s">
        <v>8077</v>
      </c>
      <c r="F9458" t="s">
        <v>8107</v>
      </c>
      <c r="G9458" s="4">
        <v>3</v>
      </c>
      <c r="H9458" t="s">
        <v>55</v>
      </c>
    </row>
    <row r="9459" spans="1:8" x14ac:dyDescent="0.35">
      <c r="A9459" t="s">
        <v>7667</v>
      </c>
      <c r="B9459" t="s">
        <v>8076</v>
      </c>
      <c r="C9459">
        <v>6</v>
      </c>
      <c r="D9459">
        <v>110.82599999999999</v>
      </c>
      <c r="E9459" t="s">
        <v>8077</v>
      </c>
      <c r="F9459" t="s">
        <v>8078</v>
      </c>
      <c r="G9459" s="4">
        <v>2</v>
      </c>
      <c r="H9459" t="s">
        <v>8468</v>
      </c>
    </row>
    <row r="9460" spans="1:8" x14ac:dyDescent="0.35">
      <c r="A9460" t="s">
        <v>7667</v>
      </c>
      <c r="B9460" t="s">
        <v>8076</v>
      </c>
      <c r="C9460">
        <v>6</v>
      </c>
      <c r="D9460">
        <v>119.236</v>
      </c>
      <c r="E9460" t="s">
        <v>8077</v>
      </c>
      <c r="F9460" t="s">
        <v>8083</v>
      </c>
      <c r="G9460" s="4">
        <v>4</v>
      </c>
      <c r="H9460" t="s">
        <v>8469</v>
      </c>
    </row>
    <row r="9461" spans="1:8" x14ac:dyDescent="0.35">
      <c r="A9461" t="s">
        <v>7667</v>
      </c>
      <c r="B9461" t="s">
        <v>8076</v>
      </c>
      <c r="C9461">
        <v>6</v>
      </c>
      <c r="D9461">
        <v>130.05199999999999</v>
      </c>
      <c r="E9461" t="s">
        <v>8077</v>
      </c>
      <c r="F9461" t="s">
        <v>8083</v>
      </c>
      <c r="G9461" s="4">
        <v>4</v>
      </c>
      <c r="H9461" t="s">
        <v>8470</v>
      </c>
    </row>
    <row r="9462" spans="1:8" x14ac:dyDescent="0.35">
      <c r="A9462" t="s">
        <v>7667</v>
      </c>
      <c r="B9462" t="s">
        <v>8076</v>
      </c>
      <c r="C9462">
        <v>6</v>
      </c>
      <c r="D9462">
        <v>133.96199999999999</v>
      </c>
      <c r="E9462" t="s">
        <v>8077</v>
      </c>
      <c r="F9462" t="s">
        <v>8078</v>
      </c>
      <c r="G9462" s="4">
        <v>2</v>
      </c>
      <c r="H9462" t="s">
        <v>8471</v>
      </c>
    </row>
    <row r="9463" spans="1:8" x14ac:dyDescent="0.35">
      <c r="A9463" t="s">
        <v>7667</v>
      </c>
      <c r="B9463" t="s">
        <v>8076</v>
      </c>
      <c r="C9463">
        <v>6</v>
      </c>
      <c r="D9463">
        <v>138.72799999999901</v>
      </c>
      <c r="E9463" t="s">
        <v>8077</v>
      </c>
      <c r="F9463" t="s">
        <v>8107</v>
      </c>
      <c r="G9463" s="4">
        <v>3</v>
      </c>
      <c r="H9463" t="s">
        <v>8472</v>
      </c>
    </row>
    <row r="9464" spans="1:8" x14ac:dyDescent="0.35">
      <c r="A9464" t="s">
        <v>7667</v>
      </c>
      <c r="B9464" t="s">
        <v>8076</v>
      </c>
      <c r="C9464">
        <v>6</v>
      </c>
      <c r="D9464">
        <v>147.428</v>
      </c>
      <c r="E9464" t="s">
        <v>8077</v>
      </c>
      <c r="F9464" t="s">
        <v>8083</v>
      </c>
      <c r="G9464" s="4">
        <v>4</v>
      </c>
      <c r="H9464" t="s">
        <v>8473</v>
      </c>
    </row>
    <row r="9465" spans="1:8" x14ac:dyDescent="0.35">
      <c r="A9465" t="s">
        <v>7667</v>
      </c>
      <c r="B9465" t="s">
        <v>8076</v>
      </c>
      <c r="C9465">
        <v>6</v>
      </c>
      <c r="D9465">
        <v>152.524</v>
      </c>
      <c r="E9465" t="s">
        <v>8077</v>
      </c>
      <c r="F9465" t="s">
        <v>8083</v>
      </c>
      <c r="G9465" s="4">
        <v>4</v>
      </c>
      <c r="H9465" t="s">
        <v>6213</v>
      </c>
    </row>
    <row r="9466" spans="1:8" x14ac:dyDescent="0.35">
      <c r="A9466" t="s">
        <v>7667</v>
      </c>
      <c r="B9466" t="s">
        <v>8076</v>
      </c>
      <c r="C9466">
        <v>6</v>
      </c>
      <c r="D9466">
        <v>159.75200000000001</v>
      </c>
      <c r="E9466" t="s">
        <v>8077</v>
      </c>
      <c r="F9466" t="s">
        <v>8107</v>
      </c>
      <c r="G9466" s="4">
        <v>3</v>
      </c>
      <c r="H9466" t="s">
        <v>8474</v>
      </c>
    </row>
    <row r="9467" spans="1:8" x14ac:dyDescent="0.35">
      <c r="A9467" t="s">
        <v>7667</v>
      </c>
      <c r="B9467" t="s">
        <v>8076</v>
      </c>
      <c r="C9467">
        <v>6</v>
      </c>
      <c r="D9467">
        <v>162.07399999999899</v>
      </c>
      <c r="E9467" t="s">
        <v>8077</v>
      </c>
      <c r="F9467" t="s">
        <v>8078</v>
      </c>
      <c r="G9467" s="4">
        <v>2</v>
      </c>
      <c r="H9467" t="s">
        <v>8475</v>
      </c>
    </row>
    <row r="9468" spans="1:8" x14ac:dyDescent="0.35">
      <c r="A9468" t="s">
        <v>7667</v>
      </c>
      <c r="B9468" t="s">
        <v>8076</v>
      </c>
      <c r="C9468">
        <v>6</v>
      </c>
      <c r="D9468">
        <v>167.17</v>
      </c>
      <c r="E9468" t="s">
        <v>8077</v>
      </c>
      <c r="F9468" t="s">
        <v>8078</v>
      </c>
      <c r="G9468" s="4">
        <v>2</v>
      </c>
      <c r="H9468" t="s">
        <v>8476</v>
      </c>
    </row>
    <row r="9469" spans="1:8" x14ac:dyDescent="0.35">
      <c r="A9469" t="s">
        <v>7667</v>
      </c>
      <c r="B9469" t="s">
        <v>8076</v>
      </c>
      <c r="C9469">
        <v>6</v>
      </c>
      <c r="D9469">
        <v>169.87099999999899</v>
      </c>
      <c r="E9469" t="s">
        <v>8077</v>
      </c>
      <c r="F9469" t="s">
        <v>8083</v>
      </c>
      <c r="G9469" s="4">
        <v>4</v>
      </c>
      <c r="H9469" t="s">
        <v>8477</v>
      </c>
    </row>
    <row r="9470" spans="1:8" x14ac:dyDescent="0.35">
      <c r="A9470" t="s">
        <v>7667</v>
      </c>
      <c r="B9470" t="s">
        <v>8076</v>
      </c>
      <c r="C9470">
        <v>6</v>
      </c>
      <c r="D9470">
        <v>175.36199999999999</v>
      </c>
      <c r="E9470" t="s">
        <v>8077</v>
      </c>
      <c r="F9470" t="s">
        <v>8078</v>
      </c>
      <c r="G9470" s="4">
        <v>2</v>
      </c>
      <c r="H9470" t="s">
        <v>8478</v>
      </c>
    </row>
    <row r="9471" spans="1:8" x14ac:dyDescent="0.35">
      <c r="A9471" t="s">
        <v>7667</v>
      </c>
      <c r="B9471" t="s">
        <v>8076</v>
      </c>
      <c r="C9471">
        <v>6</v>
      </c>
      <c r="D9471">
        <v>205.51599999999999</v>
      </c>
      <c r="E9471" t="s">
        <v>8077</v>
      </c>
      <c r="F9471" t="s">
        <v>8083</v>
      </c>
      <c r="G9471" s="4">
        <v>4</v>
      </c>
      <c r="H9471" t="s">
        <v>8479</v>
      </c>
    </row>
    <row r="9472" spans="1:8" x14ac:dyDescent="0.35">
      <c r="A9472" t="s">
        <v>7667</v>
      </c>
      <c r="B9472" t="s">
        <v>8076</v>
      </c>
      <c r="C9472">
        <v>6</v>
      </c>
      <c r="D9472">
        <v>218.88200000000001</v>
      </c>
      <c r="E9472" t="s">
        <v>8077</v>
      </c>
      <c r="F9472" t="s">
        <v>8078</v>
      </c>
      <c r="G9472" s="4">
        <v>2</v>
      </c>
      <c r="H9472" t="s">
        <v>8480</v>
      </c>
    </row>
    <row r="9473" spans="1:8" x14ac:dyDescent="0.35">
      <c r="A9473" t="s">
        <v>7667</v>
      </c>
      <c r="B9473" t="s">
        <v>8076</v>
      </c>
      <c r="C9473">
        <v>6</v>
      </c>
      <c r="D9473">
        <v>223.95599999999999</v>
      </c>
      <c r="E9473" t="s">
        <v>8077</v>
      </c>
      <c r="F9473" t="s">
        <v>8083</v>
      </c>
      <c r="G9473" s="4">
        <v>4</v>
      </c>
      <c r="H9473" t="s">
        <v>8481</v>
      </c>
    </row>
    <row r="9474" spans="1:8" x14ac:dyDescent="0.35">
      <c r="A9474" t="s">
        <v>7667</v>
      </c>
      <c r="B9474" t="s">
        <v>8076</v>
      </c>
      <c r="C9474">
        <v>6</v>
      </c>
      <c r="D9474">
        <v>229.45</v>
      </c>
      <c r="E9474" t="s">
        <v>8077</v>
      </c>
      <c r="F9474" t="s">
        <v>8078</v>
      </c>
      <c r="G9474" s="4">
        <v>2</v>
      </c>
      <c r="H9474" t="s">
        <v>8482</v>
      </c>
    </row>
    <row r="9475" spans="1:8" x14ac:dyDescent="0.35">
      <c r="A9475" t="s">
        <v>7667</v>
      </c>
      <c r="B9475" t="s">
        <v>8076</v>
      </c>
      <c r="C9475">
        <v>6</v>
      </c>
      <c r="D9475">
        <v>235.67599999999999</v>
      </c>
      <c r="E9475" t="s">
        <v>8077</v>
      </c>
      <c r="F9475" t="s">
        <v>8083</v>
      </c>
      <c r="G9475" s="4">
        <v>4</v>
      </c>
      <c r="H9475" t="s">
        <v>5664</v>
      </c>
    </row>
    <row r="9476" spans="1:8" x14ac:dyDescent="0.35">
      <c r="A9476" t="s">
        <v>7667</v>
      </c>
      <c r="B9476" t="s">
        <v>8483</v>
      </c>
      <c r="C9476">
        <v>4</v>
      </c>
      <c r="D9476">
        <v>-391.08099999999899</v>
      </c>
      <c r="E9476" t="s">
        <v>8484</v>
      </c>
      <c r="F9476" t="s">
        <v>8485</v>
      </c>
      <c r="G9476" s="4">
        <v>3</v>
      </c>
      <c r="H9476" t="s">
        <v>76</v>
      </c>
    </row>
    <row r="9477" spans="1:8" x14ac:dyDescent="0.35">
      <c r="A9477" t="s">
        <v>7667</v>
      </c>
      <c r="B9477" t="s">
        <v>8483</v>
      </c>
      <c r="C9477">
        <v>4</v>
      </c>
      <c r="D9477">
        <v>-378.41699999999997</v>
      </c>
      <c r="E9477" t="s">
        <v>8486</v>
      </c>
      <c r="F9477" t="s">
        <v>8487</v>
      </c>
      <c r="G9477" s="4">
        <v>4</v>
      </c>
      <c r="H9477" t="s">
        <v>8488</v>
      </c>
    </row>
    <row r="9478" spans="1:8" x14ac:dyDescent="0.35">
      <c r="A9478" t="s">
        <v>7667</v>
      </c>
      <c r="B9478" t="s">
        <v>8483</v>
      </c>
      <c r="C9478">
        <v>4</v>
      </c>
      <c r="D9478">
        <v>-376.904</v>
      </c>
      <c r="E9478" t="s">
        <v>8484</v>
      </c>
      <c r="F9478" t="s">
        <v>8485</v>
      </c>
      <c r="G9478" s="4">
        <v>3</v>
      </c>
      <c r="H9478" t="s">
        <v>8489</v>
      </c>
    </row>
    <row r="9479" spans="1:8" x14ac:dyDescent="0.35">
      <c r="A9479" t="s">
        <v>7667</v>
      </c>
      <c r="B9479" t="s">
        <v>8483</v>
      </c>
      <c r="C9479">
        <v>4</v>
      </c>
      <c r="D9479">
        <v>-375.87699999999899</v>
      </c>
      <c r="E9479" t="s">
        <v>8484</v>
      </c>
      <c r="F9479" t="s">
        <v>8490</v>
      </c>
      <c r="G9479" s="4">
        <v>2</v>
      </c>
      <c r="H9479" t="s">
        <v>8491</v>
      </c>
    </row>
    <row r="9480" spans="1:8" x14ac:dyDescent="0.35">
      <c r="A9480" t="s">
        <v>7667</v>
      </c>
      <c r="B9480" t="s">
        <v>8483</v>
      </c>
      <c r="C9480">
        <v>4</v>
      </c>
      <c r="D9480">
        <v>-374.37299999999999</v>
      </c>
      <c r="E9480" t="s">
        <v>8486</v>
      </c>
      <c r="F9480" t="s">
        <v>8487</v>
      </c>
      <c r="G9480" s="4">
        <v>4</v>
      </c>
      <c r="H9480" t="s">
        <v>231</v>
      </c>
    </row>
    <row r="9481" spans="1:8" x14ac:dyDescent="0.35">
      <c r="A9481" t="s">
        <v>7667</v>
      </c>
      <c r="B9481" t="s">
        <v>8483</v>
      </c>
      <c r="C9481">
        <v>4</v>
      </c>
      <c r="D9481">
        <v>-372.93099999999998</v>
      </c>
      <c r="E9481" t="s">
        <v>8486</v>
      </c>
      <c r="F9481" t="s">
        <v>8492</v>
      </c>
      <c r="G9481" s="4">
        <v>1</v>
      </c>
      <c r="H9481" t="s">
        <v>8493</v>
      </c>
    </row>
    <row r="9482" spans="1:8" x14ac:dyDescent="0.35">
      <c r="A9482" t="s">
        <v>7667</v>
      </c>
      <c r="B9482" t="s">
        <v>8483</v>
      </c>
      <c r="C9482">
        <v>4</v>
      </c>
      <c r="D9482">
        <v>-372.05599999999998</v>
      </c>
      <c r="E9482" t="s">
        <v>8486</v>
      </c>
      <c r="F9482" t="s">
        <v>8494</v>
      </c>
      <c r="G9482" s="4">
        <v>2</v>
      </c>
      <c r="H9482" t="s">
        <v>8495</v>
      </c>
    </row>
    <row r="9483" spans="1:8" x14ac:dyDescent="0.35">
      <c r="A9483" t="s">
        <v>7667</v>
      </c>
      <c r="B9483" t="s">
        <v>8483</v>
      </c>
      <c r="C9483">
        <v>4</v>
      </c>
      <c r="D9483">
        <v>-368.12900000000002</v>
      </c>
      <c r="E9483" t="s">
        <v>8484</v>
      </c>
      <c r="F9483" t="s">
        <v>8496</v>
      </c>
      <c r="G9483" s="4">
        <v>1</v>
      </c>
      <c r="H9483" t="s">
        <v>8497</v>
      </c>
    </row>
    <row r="9484" spans="1:8" x14ac:dyDescent="0.35">
      <c r="A9484" t="s">
        <v>7667</v>
      </c>
      <c r="B9484" t="s">
        <v>8483</v>
      </c>
      <c r="C9484">
        <v>4</v>
      </c>
      <c r="D9484">
        <v>-367.04899999999998</v>
      </c>
      <c r="E9484" t="s">
        <v>8484</v>
      </c>
      <c r="F9484" t="s">
        <v>8485</v>
      </c>
      <c r="G9484" s="4">
        <v>3</v>
      </c>
      <c r="H9484" t="s">
        <v>999</v>
      </c>
    </row>
    <row r="9485" spans="1:8" x14ac:dyDescent="0.35">
      <c r="A9485" t="s">
        <v>7667</v>
      </c>
      <c r="B9485" t="s">
        <v>8483</v>
      </c>
      <c r="C9485">
        <v>4</v>
      </c>
      <c r="D9485">
        <v>-350.57900000000001</v>
      </c>
      <c r="E9485" t="s">
        <v>8484</v>
      </c>
      <c r="F9485" t="s">
        <v>8485</v>
      </c>
      <c r="G9485" s="4">
        <v>3</v>
      </c>
      <c r="H9485" t="s">
        <v>8498</v>
      </c>
    </row>
    <row r="9486" spans="1:8" x14ac:dyDescent="0.35">
      <c r="A9486" t="s">
        <v>7667</v>
      </c>
      <c r="B9486" t="s">
        <v>8483</v>
      </c>
      <c r="C9486">
        <v>4</v>
      </c>
      <c r="D9486">
        <v>-335.59500000000003</v>
      </c>
      <c r="E9486" t="s">
        <v>8484</v>
      </c>
      <c r="F9486" t="s">
        <v>8496</v>
      </c>
      <c r="G9486" s="4">
        <v>1</v>
      </c>
      <c r="H9486" t="s">
        <v>8499</v>
      </c>
    </row>
    <row r="9487" spans="1:8" x14ac:dyDescent="0.35">
      <c r="A9487" t="s">
        <v>7667</v>
      </c>
      <c r="B9487" t="s">
        <v>8483</v>
      </c>
      <c r="C9487">
        <v>4</v>
      </c>
      <c r="D9487">
        <v>-334.67899999999997</v>
      </c>
      <c r="E9487" t="s">
        <v>8486</v>
      </c>
      <c r="F9487" t="s">
        <v>8487</v>
      </c>
      <c r="G9487" s="4">
        <v>4</v>
      </c>
      <c r="H9487" t="s">
        <v>8500</v>
      </c>
    </row>
    <row r="9488" spans="1:8" x14ac:dyDescent="0.35">
      <c r="A9488" t="s">
        <v>7667</v>
      </c>
      <c r="B9488" t="s">
        <v>8483</v>
      </c>
      <c r="C9488">
        <v>4</v>
      </c>
      <c r="D9488">
        <v>-332.83199999999999</v>
      </c>
      <c r="E9488" t="s">
        <v>8484</v>
      </c>
      <c r="F9488" t="s">
        <v>8490</v>
      </c>
      <c r="G9488" s="4">
        <v>2</v>
      </c>
      <c r="H9488" t="s">
        <v>8501</v>
      </c>
    </row>
    <row r="9489" spans="1:8" x14ac:dyDescent="0.35">
      <c r="A9489" t="s">
        <v>7667</v>
      </c>
      <c r="B9489" t="s">
        <v>8483</v>
      </c>
      <c r="C9489">
        <v>4</v>
      </c>
      <c r="D9489">
        <v>-323.22899999999998</v>
      </c>
      <c r="E9489" t="s">
        <v>8486</v>
      </c>
      <c r="F9489" t="s">
        <v>8492</v>
      </c>
      <c r="G9489" s="4">
        <v>1</v>
      </c>
      <c r="H9489" t="s">
        <v>8502</v>
      </c>
    </row>
    <row r="9490" spans="1:8" x14ac:dyDescent="0.35">
      <c r="A9490" t="s">
        <v>7667</v>
      </c>
      <c r="B9490" t="s">
        <v>8483</v>
      </c>
      <c r="C9490">
        <v>4</v>
      </c>
      <c r="D9490">
        <v>-319.02600000000001</v>
      </c>
      <c r="E9490" t="s">
        <v>8486</v>
      </c>
      <c r="F9490" t="s">
        <v>8494</v>
      </c>
      <c r="G9490" s="4">
        <v>2</v>
      </c>
      <c r="H9490" t="s">
        <v>8503</v>
      </c>
    </row>
    <row r="9491" spans="1:8" x14ac:dyDescent="0.35">
      <c r="A9491" t="s">
        <v>7667</v>
      </c>
      <c r="B9491" t="s">
        <v>8483</v>
      </c>
      <c r="C9491">
        <v>4</v>
      </c>
      <c r="D9491">
        <v>-312.075999999999</v>
      </c>
      <c r="E9491" t="s">
        <v>8486</v>
      </c>
      <c r="F9491" t="s">
        <v>8487</v>
      </c>
      <c r="G9491" s="4">
        <v>4</v>
      </c>
      <c r="H9491" t="s">
        <v>8504</v>
      </c>
    </row>
    <row r="9492" spans="1:8" x14ac:dyDescent="0.35">
      <c r="A9492" t="s">
        <v>7667</v>
      </c>
      <c r="B9492" t="s">
        <v>8483</v>
      </c>
      <c r="C9492">
        <v>4</v>
      </c>
      <c r="D9492">
        <v>-300.98099999999999</v>
      </c>
      <c r="E9492" t="s">
        <v>8484</v>
      </c>
      <c r="F9492" t="s">
        <v>8496</v>
      </c>
      <c r="G9492" s="4">
        <v>1</v>
      </c>
      <c r="H9492" t="s">
        <v>8505</v>
      </c>
    </row>
    <row r="9493" spans="1:8" x14ac:dyDescent="0.35">
      <c r="A9493" t="s">
        <v>7667</v>
      </c>
      <c r="B9493" t="s">
        <v>8483</v>
      </c>
      <c r="C9493">
        <v>4</v>
      </c>
      <c r="D9493">
        <v>-300.03800000000001</v>
      </c>
      <c r="E9493" t="s">
        <v>8484</v>
      </c>
      <c r="F9493" t="s">
        <v>8485</v>
      </c>
      <c r="G9493" s="4">
        <v>3</v>
      </c>
      <c r="H9493" t="s">
        <v>8506</v>
      </c>
    </row>
    <row r="9494" spans="1:8" x14ac:dyDescent="0.35">
      <c r="A9494" t="s">
        <v>7667</v>
      </c>
      <c r="B9494" t="s">
        <v>8483</v>
      </c>
      <c r="C9494">
        <v>4</v>
      </c>
      <c r="D9494">
        <v>-295.87599999999998</v>
      </c>
      <c r="E9494" t="s">
        <v>8486</v>
      </c>
      <c r="F9494" t="s">
        <v>8507</v>
      </c>
      <c r="G9494" s="4">
        <v>3</v>
      </c>
      <c r="H9494" t="s">
        <v>8508</v>
      </c>
    </row>
    <row r="9495" spans="1:8" x14ac:dyDescent="0.35">
      <c r="A9495" t="s">
        <v>7667</v>
      </c>
      <c r="B9495" t="s">
        <v>8483</v>
      </c>
      <c r="C9495">
        <v>4</v>
      </c>
      <c r="D9495">
        <v>-295.65699999999998</v>
      </c>
      <c r="E9495" t="s">
        <v>8486</v>
      </c>
      <c r="F9495" t="s">
        <v>8492</v>
      </c>
      <c r="G9495" s="4">
        <v>1</v>
      </c>
      <c r="H9495" t="s">
        <v>8509</v>
      </c>
    </row>
    <row r="9496" spans="1:8" x14ac:dyDescent="0.35">
      <c r="A9496" t="s">
        <v>7667</v>
      </c>
      <c r="B9496" t="s">
        <v>8483</v>
      </c>
      <c r="C9496">
        <v>4</v>
      </c>
      <c r="D9496">
        <v>-284.03300000000002</v>
      </c>
      <c r="E9496" t="s">
        <v>8484</v>
      </c>
      <c r="F9496" t="s">
        <v>8490</v>
      </c>
      <c r="G9496" s="4">
        <v>2</v>
      </c>
      <c r="H9496" t="s">
        <v>8510</v>
      </c>
    </row>
    <row r="9497" spans="1:8" x14ac:dyDescent="0.35">
      <c r="A9497" t="s">
        <v>7667</v>
      </c>
      <c r="B9497" t="s">
        <v>8483</v>
      </c>
      <c r="C9497">
        <v>4</v>
      </c>
      <c r="D9497">
        <v>-282.37599999999998</v>
      </c>
      <c r="E9497" t="s">
        <v>8486</v>
      </c>
      <c r="F9497" t="s">
        <v>8507</v>
      </c>
      <c r="G9497" s="4">
        <v>3</v>
      </c>
      <c r="H9497" t="s">
        <v>8511</v>
      </c>
    </row>
    <row r="9498" spans="1:8" x14ac:dyDescent="0.35">
      <c r="A9498" t="s">
        <v>7667</v>
      </c>
      <c r="B9498" t="s">
        <v>8483</v>
      </c>
      <c r="C9498">
        <v>4</v>
      </c>
      <c r="D9498">
        <v>-276.61200000000002</v>
      </c>
      <c r="E9498" t="s">
        <v>8486</v>
      </c>
      <c r="F9498" t="s">
        <v>8494</v>
      </c>
      <c r="G9498" s="4">
        <v>2</v>
      </c>
      <c r="H9498" t="s">
        <v>8512</v>
      </c>
    </row>
    <row r="9499" spans="1:8" x14ac:dyDescent="0.35">
      <c r="A9499" t="s">
        <v>7667</v>
      </c>
      <c r="B9499" t="s">
        <v>8483</v>
      </c>
      <c r="C9499">
        <v>4</v>
      </c>
      <c r="D9499">
        <v>-274.20299999999997</v>
      </c>
      <c r="E9499" t="s">
        <v>8484</v>
      </c>
      <c r="F9499" t="s">
        <v>8490</v>
      </c>
      <c r="G9499" s="4">
        <v>2</v>
      </c>
      <c r="H9499" t="s">
        <v>8513</v>
      </c>
    </row>
    <row r="9500" spans="1:8" x14ac:dyDescent="0.35">
      <c r="A9500" t="s">
        <v>7667</v>
      </c>
      <c r="B9500" t="s">
        <v>8483</v>
      </c>
      <c r="C9500">
        <v>4</v>
      </c>
      <c r="D9500">
        <v>-265.98899999999998</v>
      </c>
      <c r="E9500" t="s">
        <v>8486</v>
      </c>
      <c r="F9500" t="s">
        <v>8492</v>
      </c>
      <c r="G9500" s="4">
        <v>1</v>
      </c>
      <c r="H9500" t="s">
        <v>8514</v>
      </c>
    </row>
    <row r="9501" spans="1:8" x14ac:dyDescent="0.35">
      <c r="A9501" t="s">
        <v>7667</v>
      </c>
      <c r="B9501" t="s">
        <v>8483</v>
      </c>
      <c r="C9501">
        <v>4</v>
      </c>
      <c r="D9501">
        <v>-262.29500000000002</v>
      </c>
      <c r="E9501" t="s">
        <v>8484</v>
      </c>
      <c r="F9501" t="s">
        <v>8496</v>
      </c>
      <c r="G9501" s="4">
        <v>1</v>
      </c>
      <c r="H9501" t="s">
        <v>8515</v>
      </c>
    </row>
    <row r="9502" spans="1:8" x14ac:dyDescent="0.35">
      <c r="A9502" t="s">
        <v>7667</v>
      </c>
      <c r="B9502" t="s">
        <v>8483</v>
      </c>
      <c r="C9502">
        <v>4</v>
      </c>
      <c r="D9502">
        <v>-260.022999999999</v>
      </c>
      <c r="E9502" t="s">
        <v>8484</v>
      </c>
      <c r="F9502" t="s">
        <v>8496</v>
      </c>
      <c r="G9502" s="4">
        <v>1</v>
      </c>
      <c r="H9502" t="s">
        <v>5664</v>
      </c>
    </row>
    <row r="9503" spans="1:8" x14ac:dyDescent="0.35">
      <c r="A9503" t="s">
        <v>7667</v>
      </c>
      <c r="B9503" t="s">
        <v>8483</v>
      </c>
      <c r="C9503">
        <v>4</v>
      </c>
      <c r="D9503">
        <v>-259.101</v>
      </c>
      <c r="E9503" t="s">
        <v>8486</v>
      </c>
      <c r="F9503" t="s">
        <v>8507</v>
      </c>
      <c r="G9503" s="4">
        <v>3</v>
      </c>
      <c r="H9503" t="s">
        <v>8516</v>
      </c>
    </row>
    <row r="9504" spans="1:8" x14ac:dyDescent="0.35">
      <c r="A9504" t="s">
        <v>7667</v>
      </c>
      <c r="B9504" t="s">
        <v>8483</v>
      </c>
      <c r="C9504">
        <v>4</v>
      </c>
      <c r="D9504">
        <v>-258.988</v>
      </c>
      <c r="E9504" t="s">
        <v>8486</v>
      </c>
      <c r="F9504" t="s">
        <v>8487</v>
      </c>
      <c r="G9504" s="4">
        <v>4</v>
      </c>
      <c r="H9504" t="s">
        <v>8517</v>
      </c>
    </row>
    <row r="9505" spans="1:8" x14ac:dyDescent="0.35">
      <c r="A9505" t="s">
        <v>7667</v>
      </c>
      <c r="B9505" t="s">
        <v>8483</v>
      </c>
      <c r="C9505">
        <v>4</v>
      </c>
      <c r="D9505">
        <v>-257.476</v>
      </c>
      <c r="E9505" t="s">
        <v>8486</v>
      </c>
      <c r="F9505" t="s">
        <v>8507</v>
      </c>
      <c r="G9505" s="4">
        <v>3</v>
      </c>
      <c r="H9505" t="s">
        <v>68</v>
      </c>
    </row>
    <row r="9506" spans="1:8" x14ac:dyDescent="0.35">
      <c r="A9506" t="s">
        <v>7667</v>
      </c>
      <c r="B9506" t="s">
        <v>8483</v>
      </c>
      <c r="C9506">
        <v>4</v>
      </c>
      <c r="D9506">
        <v>-246.387</v>
      </c>
      <c r="E9506" t="s">
        <v>8484</v>
      </c>
      <c r="F9506" t="s">
        <v>8485</v>
      </c>
      <c r="G9506" s="4">
        <v>3</v>
      </c>
      <c r="H9506" t="s">
        <v>8518</v>
      </c>
    </row>
    <row r="9507" spans="1:8" x14ac:dyDescent="0.35">
      <c r="A9507" t="s">
        <v>7667</v>
      </c>
      <c r="B9507" t="s">
        <v>8483</v>
      </c>
      <c r="C9507">
        <v>4</v>
      </c>
      <c r="D9507">
        <v>-245.12099999999899</v>
      </c>
      <c r="E9507" t="s">
        <v>8486</v>
      </c>
      <c r="F9507" t="s">
        <v>8492</v>
      </c>
      <c r="G9507" s="4">
        <v>1</v>
      </c>
      <c r="H9507" t="s">
        <v>267</v>
      </c>
    </row>
    <row r="9508" spans="1:8" x14ac:dyDescent="0.35">
      <c r="A9508" t="s">
        <v>7667</v>
      </c>
      <c r="B9508" t="s">
        <v>8483</v>
      </c>
      <c r="C9508">
        <v>4</v>
      </c>
      <c r="D9508">
        <v>-242.5</v>
      </c>
      <c r="E9508" t="s">
        <v>8484</v>
      </c>
      <c r="F9508" t="s">
        <v>8490</v>
      </c>
      <c r="G9508" s="4">
        <v>2</v>
      </c>
      <c r="H9508" t="s">
        <v>55</v>
      </c>
    </row>
    <row r="9509" spans="1:8" x14ac:dyDescent="0.35">
      <c r="A9509" t="s">
        <v>7667</v>
      </c>
      <c r="B9509" t="s">
        <v>8483</v>
      </c>
      <c r="C9509">
        <v>4</v>
      </c>
      <c r="D9509">
        <v>-239.53599999999901</v>
      </c>
      <c r="E9509" t="s">
        <v>8486</v>
      </c>
      <c r="F9509" t="s">
        <v>8507</v>
      </c>
      <c r="G9509" s="4">
        <v>3</v>
      </c>
      <c r="H9509" t="s">
        <v>8519</v>
      </c>
    </row>
    <row r="9510" spans="1:8" x14ac:dyDescent="0.35">
      <c r="A9510" t="s">
        <v>7667</v>
      </c>
      <c r="B9510" t="s">
        <v>8483</v>
      </c>
      <c r="C9510">
        <v>4</v>
      </c>
      <c r="D9510">
        <v>-231.11599999999899</v>
      </c>
      <c r="E9510" t="s">
        <v>8486</v>
      </c>
      <c r="F9510" t="s">
        <v>8487</v>
      </c>
      <c r="G9510" s="4">
        <v>4</v>
      </c>
      <c r="H9510" t="s">
        <v>267</v>
      </c>
    </row>
    <row r="9511" spans="1:8" x14ac:dyDescent="0.35">
      <c r="A9511" t="s">
        <v>7667</v>
      </c>
      <c r="B9511" t="s">
        <v>8483</v>
      </c>
      <c r="C9511">
        <v>4</v>
      </c>
      <c r="D9511">
        <v>-228.44499999999999</v>
      </c>
      <c r="E9511" t="s">
        <v>8484</v>
      </c>
      <c r="F9511" t="s">
        <v>8496</v>
      </c>
      <c r="G9511" s="4">
        <v>1</v>
      </c>
      <c r="H9511" t="s">
        <v>8520</v>
      </c>
    </row>
    <row r="9512" spans="1:8" x14ac:dyDescent="0.35">
      <c r="A9512" t="s">
        <v>7667</v>
      </c>
      <c r="B9512" t="s">
        <v>8483</v>
      </c>
      <c r="C9512">
        <v>4</v>
      </c>
      <c r="D9512">
        <v>-227.66099999999901</v>
      </c>
      <c r="E9512" t="s">
        <v>8486</v>
      </c>
      <c r="F9512" t="s">
        <v>8507</v>
      </c>
      <c r="G9512" s="4">
        <v>3</v>
      </c>
      <c r="H9512" t="s">
        <v>8521</v>
      </c>
    </row>
    <row r="9513" spans="1:8" x14ac:dyDescent="0.35">
      <c r="A9513" t="s">
        <v>7667</v>
      </c>
      <c r="B9513" t="s">
        <v>8483</v>
      </c>
      <c r="C9513">
        <v>4</v>
      </c>
      <c r="D9513">
        <v>-227.18799999999999</v>
      </c>
      <c r="E9513" t="s">
        <v>8486</v>
      </c>
      <c r="F9513" t="s">
        <v>8492</v>
      </c>
      <c r="G9513" s="4">
        <v>1</v>
      </c>
      <c r="H9513" t="s">
        <v>8522</v>
      </c>
    </row>
    <row r="9514" spans="1:8" x14ac:dyDescent="0.35">
      <c r="A9514" t="s">
        <v>7667</v>
      </c>
      <c r="B9514" t="s">
        <v>8483</v>
      </c>
      <c r="C9514">
        <v>4</v>
      </c>
      <c r="D9514">
        <v>-224.28700000000001</v>
      </c>
      <c r="E9514" t="s">
        <v>8486</v>
      </c>
      <c r="F9514" t="s">
        <v>8487</v>
      </c>
      <c r="G9514" s="4">
        <v>4</v>
      </c>
      <c r="H9514" t="s">
        <v>8523</v>
      </c>
    </row>
    <row r="9515" spans="1:8" x14ac:dyDescent="0.35">
      <c r="A9515" t="s">
        <v>7667</v>
      </c>
      <c r="B9515" t="s">
        <v>8483</v>
      </c>
      <c r="C9515">
        <v>4</v>
      </c>
      <c r="D9515">
        <v>-223.33500000000001</v>
      </c>
      <c r="E9515" t="s">
        <v>8486</v>
      </c>
      <c r="F9515" t="s">
        <v>8494</v>
      </c>
      <c r="G9515" s="4">
        <v>2</v>
      </c>
      <c r="H9515" t="s">
        <v>267</v>
      </c>
    </row>
    <row r="9516" spans="1:8" x14ac:dyDescent="0.35">
      <c r="A9516" t="s">
        <v>7667</v>
      </c>
      <c r="B9516" t="s">
        <v>8483</v>
      </c>
      <c r="C9516">
        <v>4</v>
      </c>
      <c r="D9516">
        <v>-219.88499999999999</v>
      </c>
      <c r="E9516" t="s">
        <v>8484</v>
      </c>
      <c r="F9516" t="s">
        <v>8496</v>
      </c>
      <c r="G9516" s="4">
        <v>1</v>
      </c>
      <c r="H9516" t="s">
        <v>8524</v>
      </c>
    </row>
    <row r="9517" spans="1:8" x14ac:dyDescent="0.35">
      <c r="A9517" t="s">
        <v>7667</v>
      </c>
      <c r="B9517" t="s">
        <v>8483</v>
      </c>
      <c r="C9517">
        <v>4</v>
      </c>
      <c r="D9517">
        <v>-214.43299999999999</v>
      </c>
      <c r="E9517" t="s">
        <v>8486</v>
      </c>
      <c r="F9517" t="s">
        <v>8507</v>
      </c>
      <c r="G9517" s="4">
        <v>3</v>
      </c>
      <c r="H9517" t="s">
        <v>8525</v>
      </c>
    </row>
    <row r="9518" spans="1:8" x14ac:dyDescent="0.35">
      <c r="A9518" t="s">
        <v>7667</v>
      </c>
      <c r="B9518" t="s">
        <v>8483</v>
      </c>
      <c r="C9518">
        <v>4</v>
      </c>
      <c r="D9518">
        <v>-211.16299999999899</v>
      </c>
      <c r="E9518" t="s">
        <v>8484</v>
      </c>
      <c r="F9518" t="s">
        <v>8490</v>
      </c>
      <c r="G9518" s="4">
        <v>2</v>
      </c>
      <c r="H9518" t="s">
        <v>8526</v>
      </c>
    </row>
    <row r="9519" spans="1:8" x14ac:dyDescent="0.35">
      <c r="A9519" t="s">
        <v>7667</v>
      </c>
      <c r="B9519" t="s">
        <v>8483</v>
      </c>
      <c r="C9519">
        <v>4</v>
      </c>
      <c r="D9519">
        <v>-204.649</v>
      </c>
      <c r="E9519" t="s">
        <v>8484</v>
      </c>
      <c r="F9519" t="s">
        <v>8485</v>
      </c>
      <c r="G9519" s="4">
        <v>3</v>
      </c>
      <c r="H9519" t="s">
        <v>8527</v>
      </c>
    </row>
    <row r="9520" spans="1:8" x14ac:dyDescent="0.35">
      <c r="A9520" t="s">
        <v>7667</v>
      </c>
      <c r="B9520" t="s">
        <v>8483</v>
      </c>
      <c r="C9520">
        <v>4</v>
      </c>
      <c r="D9520">
        <v>-199.12099999999899</v>
      </c>
      <c r="E9520" t="s">
        <v>8486</v>
      </c>
      <c r="F9520" t="s">
        <v>8492</v>
      </c>
      <c r="G9520" s="4">
        <v>1</v>
      </c>
      <c r="H9520" t="s">
        <v>8528</v>
      </c>
    </row>
    <row r="9521" spans="1:8" x14ac:dyDescent="0.35">
      <c r="A9521" t="s">
        <v>7667</v>
      </c>
      <c r="B9521" t="s">
        <v>8483</v>
      </c>
      <c r="C9521">
        <v>4</v>
      </c>
      <c r="D9521">
        <v>-198.84099999999901</v>
      </c>
      <c r="E9521" t="s">
        <v>8486</v>
      </c>
      <c r="F9521" t="s">
        <v>8507</v>
      </c>
      <c r="G9521" s="4">
        <v>3</v>
      </c>
      <c r="H9521" t="s">
        <v>8529</v>
      </c>
    </row>
    <row r="9522" spans="1:8" x14ac:dyDescent="0.35">
      <c r="A9522" t="s">
        <v>7667</v>
      </c>
      <c r="B9522" t="s">
        <v>8483</v>
      </c>
      <c r="C9522">
        <v>4</v>
      </c>
      <c r="D9522">
        <v>-191.92099999999999</v>
      </c>
      <c r="E9522" t="s">
        <v>8484</v>
      </c>
      <c r="F9522" t="s">
        <v>8485</v>
      </c>
      <c r="G9522" s="4">
        <v>3</v>
      </c>
      <c r="H9522" t="s">
        <v>8530</v>
      </c>
    </row>
    <row r="9523" spans="1:8" x14ac:dyDescent="0.35">
      <c r="A9523" t="s">
        <v>7667</v>
      </c>
      <c r="B9523" t="s">
        <v>8483</v>
      </c>
      <c r="C9523">
        <v>4</v>
      </c>
      <c r="D9523">
        <v>-191.31599999999901</v>
      </c>
      <c r="E9523" t="s">
        <v>8484</v>
      </c>
      <c r="F9523" t="s">
        <v>8490</v>
      </c>
      <c r="G9523" s="4">
        <v>2</v>
      </c>
      <c r="H9523" t="s">
        <v>8531</v>
      </c>
    </row>
    <row r="9524" spans="1:8" x14ac:dyDescent="0.35">
      <c r="A9524" t="s">
        <v>7667</v>
      </c>
      <c r="B9524" t="s">
        <v>8483</v>
      </c>
      <c r="C9524">
        <v>4</v>
      </c>
      <c r="D9524">
        <v>-188.61699999999999</v>
      </c>
      <c r="E9524" t="s">
        <v>8486</v>
      </c>
      <c r="F9524" t="s">
        <v>8507</v>
      </c>
      <c r="G9524" s="4">
        <v>3</v>
      </c>
      <c r="H9524" t="s">
        <v>8532</v>
      </c>
    </row>
    <row r="9525" spans="1:8" x14ac:dyDescent="0.35">
      <c r="A9525" t="s">
        <v>7667</v>
      </c>
      <c r="B9525" t="s">
        <v>8483</v>
      </c>
      <c r="C9525">
        <v>4</v>
      </c>
      <c r="D9525">
        <v>-181.05</v>
      </c>
      <c r="E9525" t="s">
        <v>8486</v>
      </c>
      <c r="F9525" t="s">
        <v>8507</v>
      </c>
      <c r="G9525" s="4">
        <v>3</v>
      </c>
      <c r="H9525" t="s">
        <v>8533</v>
      </c>
    </row>
    <row r="9526" spans="1:8" x14ac:dyDescent="0.35">
      <c r="A9526" t="s">
        <v>7667</v>
      </c>
      <c r="B9526" t="s">
        <v>8483</v>
      </c>
      <c r="C9526">
        <v>4</v>
      </c>
      <c r="D9526">
        <v>-162.792</v>
      </c>
      <c r="E9526" t="s">
        <v>8484</v>
      </c>
      <c r="F9526" t="s">
        <v>8496</v>
      </c>
      <c r="G9526" s="4">
        <v>1</v>
      </c>
      <c r="H9526" t="s">
        <v>8534</v>
      </c>
    </row>
    <row r="9527" spans="1:8" x14ac:dyDescent="0.35">
      <c r="A9527" t="s">
        <v>7667</v>
      </c>
      <c r="B9527" t="s">
        <v>8483</v>
      </c>
      <c r="C9527">
        <v>4</v>
      </c>
      <c r="D9527">
        <v>-155.75799999999899</v>
      </c>
      <c r="E9527" t="s">
        <v>8486</v>
      </c>
      <c r="F9527" t="s">
        <v>8507</v>
      </c>
      <c r="G9527" s="4">
        <v>3</v>
      </c>
      <c r="H9527" t="s">
        <v>8535</v>
      </c>
    </row>
    <row r="9528" spans="1:8" x14ac:dyDescent="0.35">
      <c r="A9528" t="s">
        <v>7667</v>
      </c>
      <c r="B9528" t="s">
        <v>8483</v>
      </c>
      <c r="C9528">
        <v>4</v>
      </c>
      <c r="D9528">
        <v>-151.45099999999999</v>
      </c>
      <c r="E9528" t="s">
        <v>8486</v>
      </c>
      <c r="F9528" t="s">
        <v>8494</v>
      </c>
      <c r="G9528" s="4">
        <v>2</v>
      </c>
      <c r="H9528" t="s">
        <v>501</v>
      </c>
    </row>
    <row r="9529" spans="1:8" x14ac:dyDescent="0.35">
      <c r="A9529" t="s">
        <v>7667</v>
      </c>
      <c r="B9529" t="s">
        <v>8483</v>
      </c>
      <c r="C9529">
        <v>4</v>
      </c>
      <c r="D9529">
        <v>-148.34100000000001</v>
      </c>
      <c r="E9529" t="s">
        <v>8484</v>
      </c>
      <c r="F9529" t="s">
        <v>8485</v>
      </c>
      <c r="G9529" s="4">
        <v>3</v>
      </c>
      <c r="H9529" t="s">
        <v>8536</v>
      </c>
    </row>
    <row r="9530" spans="1:8" x14ac:dyDescent="0.35">
      <c r="A9530" t="s">
        <v>7667</v>
      </c>
      <c r="B9530" t="s">
        <v>8483</v>
      </c>
      <c r="C9530">
        <v>4</v>
      </c>
      <c r="D9530">
        <v>-141.28899999999999</v>
      </c>
      <c r="E9530" t="s">
        <v>8484</v>
      </c>
      <c r="F9530" t="s">
        <v>8485</v>
      </c>
      <c r="G9530" s="4">
        <v>3</v>
      </c>
      <c r="H9530" t="s">
        <v>8537</v>
      </c>
    </row>
    <row r="9531" spans="1:8" x14ac:dyDescent="0.35">
      <c r="A9531" t="s">
        <v>7667</v>
      </c>
      <c r="B9531" t="s">
        <v>8483</v>
      </c>
      <c r="C9531">
        <v>4</v>
      </c>
      <c r="D9531">
        <v>-140.53799999999899</v>
      </c>
      <c r="E9531" t="s">
        <v>8486</v>
      </c>
      <c r="F9531" t="s">
        <v>8507</v>
      </c>
      <c r="G9531" s="4">
        <v>3</v>
      </c>
      <c r="H9531" t="s">
        <v>8538</v>
      </c>
    </row>
    <row r="9532" spans="1:8" x14ac:dyDescent="0.35">
      <c r="A9532" t="s">
        <v>7667</v>
      </c>
      <c r="B9532" t="s">
        <v>8483</v>
      </c>
      <c r="C9532">
        <v>4</v>
      </c>
      <c r="D9532">
        <v>-139.74600000000001</v>
      </c>
      <c r="E9532" t="s">
        <v>8484</v>
      </c>
      <c r="F9532" t="s">
        <v>8539</v>
      </c>
      <c r="G9532" s="4">
        <v>4</v>
      </c>
      <c r="H9532" t="s">
        <v>8540</v>
      </c>
    </row>
    <row r="9533" spans="1:8" x14ac:dyDescent="0.35">
      <c r="A9533" t="s">
        <v>7667</v>
      </c>
      <c r="B9533" t="s">
        <v>8483</v>
      </c>
      <c r="C9533">
        <v>4</v>
      </c>
      <c r="D9533">
        <v>-138.98599999999999</v>
      </c>
      <c r="E9533" t="s">
        <v>8486</v>
      </c>
      <c r="F9533" t="s">
        <v>8487</v>
      </c>
      <c r="G9533" s="4">
        <v>4</v>
      </c>
      <c r="H9533" t="s">
        <v>8541</v>
      </c>
    </row>
    <row r="9534" spans="1:8" x14ac:dyDescent="0.35">
      <c r="A9534" t="s">
        <v>7667</v>
      </c>
      <c r="B9534" t="s">
        <v>8483</v>
      </c>
      <c r="C9534">
        <v>4</v>
      </c>
      <c r="D9534">
        <v>-138.523</v>
      </c>
      <c r="E9534" t="s">
        <v>8484</v>
      </c>
      <c r="F9534" t="s">
        <v>8490</v>
      </c>
      <c r="G9534" s="4">
        <v>2</v>
      </c>
      <c r="H9534" t="s">
        <v>222</v>
      </c>
    </row>
    <row r="9535" spans="1:8" x14ac:dyDescent="0.35">
      <c r="A9535" t="s">
        <v>7667</v>
      </c>
      <c r="B9535" t="s">
        <v>8483</v>
      </c>
      <c r="C9535">
        <v>4</v>
      </c>
      <c r="D9535">
        <v>-136.66</v>
      </c>
      <c r="E9535" t="s">
        <v>8486</v>
      </c>
      <c r="F9535" t="s">
        <v>8507</v>
      </c>
      <c r="G9535" s="4">
        <v>3</v>
      </c>
      <c r="H9535" t="s">
        <v>8542</v>
      </c>
    </row>
    <row r="9536" spans="1:8" x14ac:dyDescent="0.35">
      <c r="A9536" t="s">
        <v>7667</v>
      </c>
      <c r="B9536" t="s">
        <v>8483</v>
      </c>
      <c r="C9536">
        <v>4</v>
      </c>
      <c r="D9536">
        <v>-133.70699999999999</v>
      </c>
      <c r="E9536" t="s">
        <v>8484</v>
      </c>
      <c r="F9536" t="s">
        <v>8490</v>
      </c>
      <c r="G9536" s="4">
        <v>2</v>
      </c>
      <c r="H9536" t="s">
        <v>8543</v>
      </c>
    </row>
    <row r="9537" spans="1:8" x14ac:dyDescent="0.35">
      <c r="A9537" t="s">
        <v>7667</v>
      </c>
      <c r="B9537" t="s">
        <v>8483</v>
      </c>
      <c r="C9537">
        <v>4</v>
      </c>
      <c r="D9537">
        <v>-129.05699999999999</v>
      </c>
      <c r="E9537" t="s">
        <v>8486</v>
      </c>
      <c r="F9537" t="s">
        <v>8507</v>
      </c>
      <c r="G9537" s="4">
        <v>3</v>
      </c>
      <c r="H9537" t="s">
        <v>8544</v>
      </c>
    </row>
    <row r="9538" spans="1:8" x14ac:dyDescent="0.35">
      <c r="A9538" t="s">
        <v>7667</v>
      </c>
      <c r="B9538" t="s">
        <v>8483</v>
      </c>
      <c r="C9538">
        <v>4</v>
      </c>
      <c r="D9538">
        <v>-117.235</v>
      </c>
      <c r="E9538" t="s">
        <v>8486</v>
      </c>
      <c r="F9538" t="s">
        <v>8492</v>
      </c>
      <c r="G9538" s="4">
        <v>1</v>
      </c>
      <c r="H9538" t="s">
        <v>8545</v>
      </c>
    </row>
    <row r="9539" spans="1:8" x14ac:dyDescent="0.35">
      <c r="A9539" t="s">
        <v>7667</v>
      </c>
      <c r="B9539" t="s">
        <v>8483</v>
      </c>
      <c r="C9539">
        <v>4</v>
      </c>
      <c r="D9539">
        <v>-109.262999999999</v>
      </c>
      <c r="E9539" t="s">
        <v>8484</v>
      </c>
      <c r="F9539" t="s">
        <v>8539</v>
      </c>
      <c r="G9539" s="4">
        <v>4</v>
      </c>
      <c r="H9539" t="s">
        <v>8546</v>
      </c>
    </row>
    <row r="9540" spans="1:8" x14ac:dyDescent="0.35">
      <c r="A9540" t="s">
        <v>7667</v>
      </c>
      <c r="B9540" t="s">
        <v>8483</v>
      </c>
      <c r="C9540">
        <v>4</v>
      </c>
      <c r="D9540">
        <v>-106.227</v>
      </c>
      <c r="E9540" t="s">
        <v>8484</v>
      </c>
      <c r="F9540" t="s">
        <v>8490</v>
      </c>
      <c r="G9540" s="4">
        <v>2</v>
      </c>
      <c r="H9540" t="s">
        <v>8547</v>
      </c>
    </row>
    <row r="9541" spans="1:8" x14ac:dyDescent="0.35">
      <c r="A9541" t="s">
        <v>7667</v>
      </c>
      <c r="B9541" t="s">
        <v>8483</v>
      </c>
      <c r="C9541">
        <v>4</v>
      </c>
      <c r="D9541">
        <v>-99.941999999999993</v>
      </c>
      <c r="E9541" t="s">
        <v>8486</v>
      </c>
      <c r="F9541" t="s">
        <v>8492</v>
      </c>
      <c r="G9541" s="4">
        <v>1</v>
      </c>
      <c r="H9541" t="s">
        <v>55</v>
      </c>
    </row>
    <row r="9542" spans="1:8" x14ac:dyDescent="0.35">
      <c r="A9542" t="s">
        <v>7667</v>
      </c>
      <c r="B9542" t="s">
        <v>8483</v>
      </c>
      <c r="C9542">
        <v>4</v>
      </c>
      <c r="D9542">
        <v>-99.421999999999997</v>
      </c>
      <c r="E9542" t="s">
        <v>8486</v>
      </c>
      <c r="F9542" t="s">
        <v>8487</v>
      </c>
      <c r="G9542" s="4">
        <v>4</v>
      </c>
      <c r="H9542" t="s">
        <v>8548</v>
      </c>
    </row>
    <row r="9543" spans="1:8" x14ac:dyDescent="0.35">
      <c r="A9543" t="s">
        <v>7667</v>
      </c>
      <c r="B9543" t="s">
        <v>8483</v>
      </c>
      <c r="C9543">
        <v>4</v>
      </c>
      <c r="D9543">
        <v>-96.201999999999998</v>
      </c>
      <c r="E9543" t="s">
        <v>8486</v>
      </c>
      <c r="F9543" t="s">
        <v>8507</v>
      </c>
      <c r="G9543" s="4">
        <v>3</v>
      </c>
      <c r="H9543" t="s">
        <v>8549</v>
      </c>
    </row>
    <row r="9544" spans="1:8" x14ac:dyDescent="0.35">
      <c r="A9544" t="s">
        <v>7667</v>
      </c>
      <c r="B9544" t="s">
        <v>8483</v>
      </c>
      <c r="C9544">
        <v>4</v>
      </c>
      <c r="D9544">
        <v>-91.617999999999995</v>
      </c>
      <c r="E9544" t="s">
        <v>8486</v>
      </c>
      <c r="F9544" t="s">
        <v>8494</v>
      </c>
      <c r="G9544" s="4">
        <v>2</v>
      </c>
      <c r="H9544" t="s">
        <v>55</v>
      </c>
    </row>
    <row r="9545" spans="1:8" x14ac:dyDescent="0.35">
      <c r="A9545" t="s">
        <v>7667</v>
      </c>
      <c r="B9545" t="s">
        <v>8483</v>
      </c>
      <c r="C9545">
        <v>4</v>
      </c>
      <c r="D9545">
        <v>-89.153999999999996</v>
      </c>
      <c r="E9545" t="s">
        <v>8486</v>
      </c>
      <c r="F9545" t="s">
        <v>8487</v>
      </c>
      <c r="G9545" s="4">
        <v>4</v>
      </c>
      <c r="H9545" t="s">
        <v>55</v>
      </c>
    </row>
    <row r="9546" spans="1:8" x14ac:dyDescent="0.35">
      <c r="A9546" t="s">
        <v>7667</v>
      </c>
      <c r="B9546" t="s">
        <v>8483</v>
      </c>
      <c r="C9546">
        <v>4</v>
      </c>
      <c r="D9546">
        <v>-87.801000000000002</v>
      </c>
      <c r="E9546" t="s">
        <v>8484</v>
      </c>
      <c r="F9546" t="s">
        <v>8485</v>
      </c>
      <c r="G9546" s="4">
        <v>3</v>
      </c>
      <c r="H9546" t="s">
        <v>8550</v>
      </c>
    </row>
    <row r="9547" spans="1:8" x14ac:dyDescent="0.35">
      <c r="A9547" t="s">
        <v>7667</v>
      </c>
      <c r="B9547" t="s">
        <v>8483</v>
      </c>
      <c r="C9547">
        <v>4</v>
      </c>
      <c r="D9547">
        <v>-83.424999999999997</v>
      </c>
      <c r="E9547" t="s">
        <v>8484</v>
      </c>
      <c r="F9547" t="s">
        <v>8485</v>
      </c>
      <c r="G9547" s="4">
        <v>3</v>
      </c>
      <c r="H9547" t="s">
        <v>8551</v>
      </c>
    </row>
    <row r="9548" spans="1:8" x14ac:dyDescent="0.35">
      <c r="A9548" t="s">
        <v>7667</v>
      </c>
      <c r="B9548" t="s">
        <v>8483</v>
      </c>
      <c r="C9548">
        <v>4</v>
      </c>
      <c r="D9548">
        <v>-72.915000000000006</v>
      </c>
      <c r="E9548" t="s">
        <v>8484</v>
      </c>
      <c r="F9548" t="s">
        <v>8490</v>
      </c>
      <c r="G9548" s="4">
        <v>2</v>
      </c>
      <c r="H9548" t="s">
        <v>8552</v>
      </c>
    </row>
    <row r="9549" spans="1:8" x14ac:dyDescent="0.35">
      <c r="A9549" t="s">
        <v>7667</v>
      </c>
      <c r="B9549" t="s">
        <v>8483</v>
      </c>
      <c r="C9549">
        <v>4</v>
      </c>
      <c r="D9549">
        <v>-72.048000000000002</v>
      </c>
      <c r="E9549" t="s">
        <v>8484</v>
      </c>
      <c r="F9549" t="s">
        <v>8496</v>
      </c>
      <c r="G9549" s="4">
        <v>1</v>
      </c>
      <c r="H9549" t="s">
        <v>8553</v>
      </c>
    </row>
    <row r="9550" spans="1:8" x14ac:dyDescent="0.35">
      <c r="A9550" t="s">
        <v>7667</v>
      </c>
      <c r="B9550" t="s">
        <v>8483</v>
      </c>
      <c r="C9550">
        <v>4</v>
      </c>
      <c r="D9550">
        <v>-63.076999999999998</v>
      </c>
      <c r="E9550" t="s">
        <v>8484</v>
      </c>
      <c r="F9550" t="s">
        <v>8496</v>
      </c>
      <c r="G9550" s="4">
        <v>1</v>
      </c>
      <c r="H9550" t="s">
        <v>8554</v>
      </c>
    </row>
    <row r="9551" spans="1:8" x14ac:dyDescent="0.35">
      <c r="A9551" t="s">
        <v>7667</v>
      </c>
      <c r="B9551" t="s">
        <v>8483</v>
      </c>
      <c r="C9551">
        <v>4</v>
      </c>
      <c r="D9551">
        <v>-61.692</v>
      </c>
      <c r="E9551" t="s">
        <v>8484</v>
      </c>
      <c r="F9551" t="s">
        <v>8539</v>
      </c>
      <c r="G9551" s="4">
        <v>4</v>
      </c>
      <c r="H9551" t="s">
        <v>8555</v>
      </c>
    </row>
    <row r="9552" spans="1:8" x14ac:dyDescent="0.35">
      <c r="A9552" t="s">
        <v>7667</v>
      </c>
      <c r="B9552" t="s">
        <v>8483</v>
      </c>
      <c r="C9552">
        <v>4</v>
      </c>
      <c r="D9552">
        <v>-58.678999999999903</v>
      </c>
      <c r="E9552" t="s">
        <v>8484</v>
      </c>
      <c r="F9552" t="s">
        <v>8539</v>
      </c>
      <c r="G9552" s="4">
        <v>4</v>
      </c>
      <c r="H9552" t="s">
        <v>542</v>
      </c>
    </row>
    <row r="9553" spans="1:8" x14ac:dyDescent="0.35">
      <c r="A9553" t="s">
        <v>7667</v>
      </c>
      <c r="B9553" t="s">
        <v>8483</v>
      </c>
      <c r="C9553">
        <v>4</v>
      </c>
      <c r="D9553">
        <v>-49.331000000000003</v>
      </c>
      <c r="E9553" t="s">
        <v>8484</v>
      </c>
      <c r="F9553" t="s">
        <v>8485</v>
      </c>
      <c r="G9553" s="4">
        <v>3</v>
      </c>
      <c r="H9553" t="s">
        <v>8556</v>
      </c>
    </row>
    <row r="9554" spans="1:8" x14ac:dyDescent="0.35">
      <c r="A9554" t="s">
        <v>7667</v>
      </c>
      <c r="B9554" t="s">
        <v>8483</v>
      </c>
      <c r="C9554">
        <v>4</v>
      </c>
      <c r="D9554">
        <v>-47.573999999999998</v>
      </c>
      <c r="E9554" t="s">
        <v>8484</v>
      </c>
      <c r="F9554" t="s">
        <v>8496</v>
      </c>
      <c r="G9554" s="4">
        <v>1</v>
      </c>
      <c r="H9554" t="s">
        <v>8557</v>
      </c>
    </row>
    <row r="9555" spans="1:8" x14ac:dyDescent="0.35">
      <c r="A9555" t="s">
        <v>7667</v>
      </c>
      <c r="B9555" t="s">
        <v>8483</v>
      </c>
      <c r="C9555">
        <v>4</v>
      </c>
      <c r="D9555">
        <v>-34.445</v>
      </c>
      <c r="E9555" t="s">
        <v>8486</v>
      </c>
      <c r="F9555" t="s">
        <v>8507</v>
      </c>
      <c r="G9555" s="4">
        <v>3</v>
      </c>
      <c r="H9555" t="s">
        <v>8558</v>
      </c>
    </row>
    <row r="9556" spans="1:8" x14ac:dyDescent="0.35">
      <c r="A9556" t="s">
        <v>7667</v>
      </c>
      <c r="B9556" t="s">
        <v>8483</v>
      </c>
      <c r="C9556">
        <v>4</v>
      </c>
      <c r="D9556">
        <v>11.2709999999999</v>
      </c>
      <c r="E9556" t="s">
        <v>8486</v>
      </c>
      <c r="F9556" t="s">
        <v>8507</v>
      </c>
      <c r="G9556" s="4">
        <v>3</v>
      </c>
      <c r="H9556" t="s">
        <v>8559</v>
      </c>
    </row>
    <row r="9557" spans="1:8" x14ac:dyDescent="0.35">
      <c r="A9557" t="s">
        <v>7667</v>
      </c>
      <c r="B9557" t="s">
        <v>8483</v>
      </c>
      <c r="C9557">
        <v>4</v>
      </c>
      <c r="D9557">
        <v>32.215000000000003</v>
      </c>
      <c r="E9557" t="s">
        <v>8486</v>
      </c>
      <c r="F9557" t="s">
        <v>8507</v>
      </c>
      <c r="G9557" s="4">
        <v>3</v>
      </c>
      <c r="H9557" t="s">
        <v>8560</v>
      </c>
    </row>
    <row r="9558" spans="1:8" x14ac:dyDescent="0.35">
      <c r="A9558" t="s">
        <v>7667</v>
      </c>
      <c r="B9558" t="s">
        <v>8483</v>
      </c>
      <c r="C9558">
        <v>4</v>
      </c>
      <c r="D9558">
        <v>32.777000000000001</v>
      </c>
      <c r="E9558" t="s">
        <v>8486</v>
      </c>
      <c r="F9558" t="s">
        <v>8487</v>
      </c>
      <c r="G9558" s="4">
        <v>4</v>
      </c>
      <c r="H9558" t="s">
        <v>8561</v>
      </c>
    </row>
    <row r="9559" spans="1:8" x14ac:dyDescent="0.35">
      <c r="A9559" t="s">
        <v>7667</v>
      </c>
      <c r="B9559" t="s">
        <v>8483</v>
      </c>
      <c r="C9559">
        <v>4</v>
      </c>
      <c r="D9559">
        <v>56.875</v>
      </c>
      <c r="E9559" t="s">
        <v>8484</v>
      </c>
      <c r="F9559" t="s">
        <v>8496</v>
      </c>
      <c r="G9559" s="4">
        <v>1</v>
      </c>
      <c r="H9559" t="s">
        <v>8562</v>
      </c>
    </row>
    <row r="9560" spans="1:8" x14ac:dyDescent="0.35">
      <c r="A9560" t="s">
        <v>7667</v>
      </c>
      <c r="B9560" t="s">
        <v>8483</v>
      </c>
      <c r="C9560">
        <v>4</v>
      </c>
      <c r="D9560">
        <v>57.591000000000001</v>
      </c>
      <c r="E9560" t="s">
        <v>8486</v>
      </c>
      <c r="F9560" t="s">
        <v>8492</v>
      </c>
      <c r="G9560" s="4">
        <v>1</v>
      </c>
      <c r="H9560" t="s">
        <v>8563</v>
      </c>
    </row>
    <row r="9561" spans="1:8" x14ac:dyDescent="0.35">
      <c r="A9561" t="s">
        <v>7667</v>
      </c>
      <c r="B9561" t="s">
        <v>8483</v>
      </c>
      <c r="C9561">
        <v>4</v>
      </c>
      <c r="D9561">
        <v>71.222999999999999</v>
      </c>
      <c r="E9561" t="s">
        <v>8486</v>
      </c>
      <c r="F9561" t="s">
        <v>8507</v>
      </c>
      <c r="G9561" s="4">
        <v>3</v>
      </c>
      <c r="H9561" t="s">
        <v>8564</v>
      </c>
    </row>
    <row r="9562" spans="1:8" x14ac:dyDescent="0.35">
      <c r="A9562" t="s">
        <v>7667</v>
      </c>
      <c r="B9562" t="s">
        <v>8483</v>
      </c>
      <c r="C9562">
        <v>4</v>
      </c>
      <c r="D9562">
        <v>78.415000000000006</v>
      </c>
      <c r="E9562" t="s">
        <v>8486</v>
      </c>
      <c r="F9562" t="s">
        <v>8507</v>
      </c>
      <c r="G9562" s="4">
        <v>3</v>
      </c>
      <c r="H9562" t="s">
        <v>8565</v>
      </c>
    </row>
    <row r="9563" spans="1:8" x14ac:dyDescent="0.35">
      <c r="A9563" t="s">
        <v>7667</v>
      </c>
      <c r="B9563" t="s">
        <v>8483</v>
      </c>
      <c r="C9563">
        <v>4</v>
      </c>
      <c r="D9563">
        <v>83.483999999999995</v>
      </c>
      <c r="E9563" t="s">
        <v>8486</v>
      </c>
      <c r="F9563" t="s">
        <v>8487</v>
      </c>
      <c r="G9563" s="4">
        <v>4</v>
      </c>
      <c r="H9563" t="s">
        <v>8566</v>
      </c>
    </row>
    <row r="9564" spans="1:8" x14ac:dyDescent="0.35">
      <c r="A9564" t="s">
        <v>7667</v>
      </c>
      <c r="B9564" t="s">
        <v>8483</v>
      </c>
      <c r="C9564">
        <v>4</v>
      </c>
      <c r="D9564">
        <v>104.66</v>
      </c>
      <c r="E9564" t="s">
        <v>8486</v>
      </c>
      <c r="F9564" t="s">
        <v>8494</v>
      </c>
      <c r="G9564" s="4">
        <v>2</v>
      </c>
      <c r="H9564" t="s">
        <v>8567</v>
      </c>
    </row>
    <row r="9565" spans="1:8" x14ac:dyDescent="0.35">
      <c r="A9565" t="s">
        <v>7667</v>
      </c>
      <c r="B9565" t="s">
        <v>8483</v>
      </c>
      <c r="C9565">
        <v>4</v>
      </c>
      <c r="D9565">
        <v>112.28100000000001</v>
      </c>
      <c r="E9565" t="s">
        <v>8486</v>
      </c>
      <c r="F9565" t="s">
        <v>8487</v>
      </c>
      <c r="G9565" s="4">
        <v>4</v>
      </c>
      <c r="H9565" t="s">
        <v>8568</v>
      </c>
    </row>
    <row r="9566" spans="1:8" x14ac:dyDescent="0.35">
      <c r="A9566" t="s">
        <v>7667</v>
      </c>
      <c r="B9566" t="s">
        <v>8483</v>
      </c>
      <c r="C9566">
        <v>4</v>
      </c>
      <c r="D9566">
        <v>115.11499999999999</v>
      </c>
      <c r="E9566" t="s">
        <v>8484</v>
      </c>
      <c r="F9566" t="s">
        <v>8496</v>
      </c>
      <c r="G9566" s="4">
        <v>1</v>
      </c>
      <c r="H9566" t="s">
        <v>8569</v>
      </c>
    </row>
    <row r="9567" spans="1:8" x14ac:dyDescent="0.35">
      <c r="A9567" t="s">
        <v>7667</v>
      </c>
      <c r="B9567" t="s">
        <v>8483</v>
      </c>
      <c r="C9567">
        <v>4</v>
      </c>
      <c r="D9567">
        <v>130.18299999999999</v>
      </c>
      <c r="E9567" t="s">
        <v>8486</v>
      </c>
      <c r="F9567" t="s">
        <v>8507</v>
      </c>
      <c r="G9567" s="4">
        <v>3</v>
      </c>
      <c r="H9567" t="s">
        <v>8570</v>
      </c>
    </row>
    <row r="9568" spans="1:8" x14ac:dyDescent="0.35">
      <c r="A9568" t="s">
        <v>7667</v>
      </c>
      <c r="B9568" t="s">
        <v>8483</v>
      </c>
      <c r="C9568">
        <v>4</v>
      </c>
      <c r="D9568">
        <v>132.43299999999999</v>
      </c>
      <c r="E9568" t="s">
        <v>8486</v>
      </c>
      <c r="F9568" t="s">
        <v>8487</v>
      </c>
      <c r="G9568" s="4">
        <v>4</v>
      </c>
      <c r="H9568" t="s">
        <v>8571</v>
      </c>
    </row>
    <row r="9569" spans="1:8" x14ac:dyDescent="0.35">
      <c r="A9569" t="s">
        <v>7667</v>
      </c>
      <c r="B9569" t="s">
        <v>8483</v>
      </c>
      <c r="C9569">
        <v>4</v>
      </c>
      <c r="D9569">
        <v>144.90299999999999</v>
      </c>
      <c r="E9569" t="s">
        <v>8484</v>
      </c>
      <c r="F9569" t="s">
        <v>8496</v>
      </c>
      <c r="G9569" s="4">
        <v>1</v>
      </c>
      <c r="H9569" t="s">
        <v>8572</v>
      </c>
    </row>
    <row r="9570" spans="1:8" x14ac:dyDescent="0.35">
      <c r="A9570" t="s">
        <v>7667</v>
      </c>
      <c r="B9570" t="s">
        <v>8483</v>
      </c>
      <c r="C9570">
        <v>4</v>
      </c>
      <c r="D9570">
        <v>145.82900000000001</v>
      </c>
      <c r="E9570" t="s">
        <v>8484</v>
      </c>
      <c r="F9570" t="s">
        <v>8490</v>
      </c>
      <c r="G9570" s="4">
        <v>2</v>
      </c>
      <c r="H9570" t="s">
        <v>8573</v>
      </c>
    </row>
    <row r="9571" spans="1:8" x14ac:dyDescent="0.35">
      <c r="A9571" t="s">
        <v>7667</v>
      </c>
      <c r="B9571" t="s">
        <v>8483</v>
      </c>
      <c r="C9571">
        <v>4</v>
      </c>
      <c r="D9571">
        <v>157.93199999999999</v>
      </c>
      <c r="E9571" t="s">
        <v>8486</v>
      </c>
      <c r="F9571" t="s">
        <v>8494</v>
      </c>
      <c r="G9571" s="4">
        <v>2</v>
      </c>
      <c r="H9571" t="s">
        <v>8574</v>
      </c>
    </row>
    <row r="9572" spans="1:8" x14ac:dyDescent="0.35">
      <c r="A9572" t="s">
        <v>7667</v>
      </c>
      <c r="B9572" t="s">
        <v>8483</v>
      </c>
      <c r="C9572">
        <v>4</v>
      </c>
      <c r="D9572">
        <v>163.38299999999899</v>
      </c>
      <c r="E9572" t="s">
        <v>8486</v>
      </c>
      <c r="F9572" t="s">
        <v>8492</v>
      </c>
      <c r="G9572" s="4">
        <v>1</v>
      </c>
      <c r="H9572" t="s">
        <v>8575</v>
      </c>
    </row>
    <row r="9573" spans="1:8" x14ac:dyDescent="0.35">
      <c r="A9573" t="s">
        <v>7667</v>
      </c>
      <c r="B9573" t="s">
        <v>8483</v>
      </c>
      <c r="C9573">
        <v>4</v>
      </c>
      <c r="D9573">
        <v>169.79900000000001</v>
      </c>
      <c r="E9573" t="s">
        <v>8486</v>
      </c>
      <c r="F9573" t="s">
        <v>8492</v>
      </c>
      <c r="G9573" s="4">
        <v>1</v>
      </c>
      <c r="H9573" t="s">
        <v>267</v>
      </c>
    </row>
    <row r="9574" spans="1:8" x14ac:dyDescent="0.35">
      <c r="A9574" t="s">
        <v>7667</v>
      </c>
      <c r="B9574" t="s">
        <v>8483</v>
      </c>
      <c r="C9574">
        <v>4</v>
      </c>
      <c r="D9574">
        <v>174.83699999999999</v>
      </c>
      <c r="E9574" t="s">
        <v>8484</v>
      </c>
      <c r="F9574" t="s">
        <v>8490</v>
      </c>
      <c r="G9574" s="4">
        <v>2</v>
      </c>
      <c r="H9574" t="s">
        <v>8576</v>
      </c>
    </row>
    <row r="9575" spans="1:8" x14ac:dyDescent="0.35">
      <c r="A9575" t="s">
        <v>7667</v>
      </c>
      <c r="B9575" t="s">
        <v>8483</v>
      </c>
      <c r="C9575">
        <v>4</v>
      </c>
      <c r="D9575">
        <v>174.887</v>
      </c>
      <c r="E9575" t="s">
        <v>8486</v>
      </c>
      <c r="F9575" t="s">
        <v>8507</v>
      </c>
      <c r="G9575" s="4">
        <v>3</v>
      </c>
      <c r="H9575" t="s">
        <v>8577</v>
      </c>
    </row>
    <row r="9576" spans="1:8" x14ac:dyDescent="0.35">
      <c r="A9576" t="s">
        <v>7667</v>
      </c>
      <c r="B9576" t="s">
        <v>8483</v>
      </c>
      <c r="C9576">
        <v>4</v>
      </c>
      <c r="D9576">
        <v>178.96099999999899</v>
      </c>
      <c r="E9576" t="s">
        <v>8486</v>
      </c>
      <c r="F9576" t="s">
        <v>8487</v>
      </c>
      <c r="G9576" s="4">
        <v>4</v>
      </c>
      <c r="H9576" t="s">
        <v>8578</v>
      </c>
    </row>
    <row r="9577" spans="1:8" x14ac:dyDescent="0.35">
      <c r="A9577" t="s">
        <v>7667</v>
      </c>
      <c r="B9577" t="s">
        <v>8483</v>
      </c>
      <c r="C9577">
        <v>4</v>
      </c>
      <c r="D9577">
        <v>200.327</v>
      </c>
      <c r="E9577" t="s">
        <v>8486</v>
      </c>
      <c r="F9577" t="s">
        <v>8507</v>
      </c>
      <c r="G9577" s="4">
        <v>3</v>
      </c>
      <c r="H9577" t="s">
        <v>875</v>
      </c>
    </row>
    <row r="9578" spans="1:8" x14ac:dyDescent="0.35">
      <c r="A9578" t="s">
        <v>7667</v>
      </c>
      <c r="B9578" t="s">
        <v>8483</v>
      </c>
      <c r="C9578">
        <v>4</v>
      </c>
      <c r="D9578">
        <v>208.649</v>
      </c>
      <c r="E9578" t="s">
        <v>8486</v>
      </c>
      <c r="F9578" t="s">
        <v>8487</v>
      </c>
      <c r="G9578" s="4">
        <v>4</v>
      </c>
      <c r="H9578" t="s">
        <v>8579</v>
      </c>
    </row>
    <row r="9579" spans="1:8" x14ac:dyDescent="0.35">
      <c r="A9579" t="s">
        <v>7667</v>
      </c>
      <c r="B9579" t="s">
        <v>8483</v>
      </c>
      <c r="C9579">
        <v>4</v>
      </c>
      <c r="D9579">
        <v>218.947</v>
      </c>
      <c r="E9579" t="s">
        <v>8484</v>
      </c>
      <c r="F9579" t="s">
        <v>8539</v>
      </c>
      <c r="G9579" s="4">
        <v>4</v>
      </c>
      <c r="H9579" t="s">
        <v>8580</v>
      </c>
    </row>
    <row r="9580" spans="1:8" x14ac:dyDescent="0.35">
      <c r="A9580" t="s">
        <v>7667</v>
      </c>
      <c r="B9580" t="s">
        <v>8483</v>
      </c>
      <c r="C9580">
        <v>5</v>
      </c>
      <c r="D9580">
        <v>-381.55799999999999</v>
      </c>
      <c r="E9580" t="s">
        <v>8486</v>
      </c>
      <c r="F9580" t="s">
        <v>8492</v>
      </c>
      <c r="G9580" s="4">
        <v>1</v>
      </c>
      <c r="H9580" t="s">
        <v>8581</v>
      </c>
    </row>
    <row r="9581" spans="1:8" x14ac:dyDescent="0.35">
      <c r="A9581" t="s">
        <v>7667</v>
      </c>
      <c r="B9581" t="s">
        <v>8483</v>
      </c>
      <c r="C9581">
        <v>5</v>
      </c>
      <c r="D9581">
        <v>-377.73</v>
      </c>
      <c r="E9581" t="s">
        <v>8484</v>
      </c>
      <c r="F9581" t="s">
        <v>8496</v>
      </c>
      <c r="G9581" s="4">
        <v>1</v>
      </c>
      <c r="H9581" t="s">
        <v>8582</v>
      </c>
    </row>
    <row r="9582" spans="1:8" x14ac:dyDescent="0.35">
      <c r="A9582" t="s">
        <v>7667</v>
      </c>
      <c r="B9582" t="s">
        <v>8483</v>
      </c>
      <c r="C9582">
        <v>5</v>
      </c>
      <c r="D9582">
        <v>-369.036</v>
      </c>
      <c r="E9582" t="s">
        <v>8486</v>
      </c>
      <c r="F9582" t="s">
        <v>8492</v>
      </c>
      <c r="G9582" s="4">
        <v>1</v>
      </c>
      <c r="H9582" t="s">
        <v>8583</v>
      </c>
    </row>
    <row r="9583" spans="1:8" x14ac:dyDescent="0.35">
      <c r="A9583" t="s">
        <v>7667</v>
      </c>
      <c r="B9583" t="s">
        <v>8483</v>
      </c>
      <c r="C9583">
        <v>5</v>
      </c>
      <c r="D9583">
        <v>-363.6</v>
      </c>
      <c r="E9583" t="s">
        <v>8484</v>
      </c>
      <c r="F9583" t="s">
        <v>8490</v>
      </c>
      <c r="G9583" s="4">
        <v>2</v>
      </c>
      <c r="H9583" t="s">
        <v>8584</v>
      </c>
    </row>
    <row r="9584" spans="1:8" x14ac:dyDescent="0.35">
      <c r="A9584" t="s">
        <v>7667</v>
      </c>
      <c r="B9584" t="s">
        <v>8483</v>
      </c>
      <c r="C9584">
        <v>5</v>
      </c>
      <c r="D9584">
        <v>-363.44</v>
      </c>
      <c r="E9584" t="s">
        <v>8484</v>
      </c>
      <c r="F9584" t="s">
        <v>8485</v>
      </c>
      <c r="G9584" s="4">
        <v>3</v>
      </c>
      <c r="H9584" t="s">
        <v>8585</v>
      </c>
    </row>
    <row r="9585" spans="1:8" x14ac:dyDescent="0.35">
      <c r="A9585" t="s">
        <v>7667</v>
      </c>
      <c r="B9585" t="s">
        <v>8483</v>
      </c>
      <c r="C9585">
        <v>5</v>
      </c>
      <c r="D9585">
        <v>-359.731999999999</v>
      </c>
      <c r="E9585" t="s">
        <v>8486</v>
      </c>
      <c r="F9585" t="s">
        <v>8494</v>
      </c>
      <c r="G9585" s="4">
        <v>2</v>
      </c>
      <c r="H9585" t="s">
        <v>8586</v>
      </c>
    </row>
    <row r="9586" spans="1:8" x14ac:dyDescent="0.35">
      <c r="A9586" t="s">
        <v>7667</v>
      </c>
      <c r="B9586" t="s">
        <v>8483</v>
      </c>
      <c r="C9586">
        <v>5</v>
      </c>
      <c r="D9586">
        <v>-352.71800000000002</v>
      </c>
      <c r="E9586" t="s">
        <v>8486</v>
      </c>
      <c r="F9586" t="s">
        <v>8507</v>
      </c>
      <c r="G9586" s="4">
        <v>3</v>
      </c>
      <c r="H9586" t="s">
        <v>8587</v>
      </c>
    </row>
    <row r="9587" spans="1:8" x14ac:dyDescent="0.35">
      <c r="A9587" t="s">
        <v>7667</v>
      </c>
      <c r="B9587" t="s">
        <v>8483</v>
      </c>
      <c r="C9587">
        <v>5</v>
      </c>
      <c r="D9587">
        <v>-347.06400000000002</v>
      </c>
      <c r="E9587" t="s">
        <v>8484</v>
      </c>
      <c r="F9587" t="s">
        <v>8496</v>
      </c>
      <c r="G9587" s="4">
        <v>1</v>
      </c>
      <c r="H9587" t="s">
        <v>8588</v>
      </c>
    </row>
    <row r="9588" spans="1:8" x14ac:dyDescent="0.35">
      <c r="A9588" t="s">
        <v>7667</v>
      </c>
      <c r="B9588" t="s">
        <v>8483</v>
      </c>
      <c r="C9588">
        <v>5</v>
      </c>
      <c r="D9588">
        <v>-341.06599999999997</v>
      </c>
      <c r="E9588" t="s">
        <v>8486</v>
      </c>
      <c r="F9588" t="s">
        <v>8492</v>
      </c>
      <c r="G9588" s="4">
        <v>1</v>
      </c>
      <c r="H9588">
        <v>70</v>
      </c>
    </row>
    <row r="9589" spans="1:8" x14ac:dyDescent="0.35">
      <c r="A9589" t="s">
        <v>7667</v>
      </c>
      <c r="B9589" t="s">
        <v>8483</v>
      </c>
      <c r="C9589">
        <v>5</v>
      </c>
      <c r="D9589">
        <v>-339.82400000000001</v>
      </c>
      <c r="E9589" t="s">
        <v>8486</v>
      </c>
      <c r="F9589" t="s">
        <v>8507</v>
      </c>
      <c r="G9589" s="4">
        <v>3</v>
      </c>
      <c r="H9589" t="s">
        <v>8589</v>
      </c>
    </row>
    <row r="9590" spans="1:8" x14ac:dyDescent="0.35">
      <c r="A9590" t="s">
        <v>7667</v>
      </c>
      <c r="B9590" t="s">
        <v>8483</v>
      </c>
      <c r="C9590">
        <v>5</v>
      </c>
      <c r="D9590">
        <v>-331.74400000000003</v>
      </c>
      <c r="E9590" t="s">
        <v>8486</v>
      </c>
      <c r="F9590" t="s">
        <v>8494</v>
      </c>
      <c r="G9590" s="4">
        <v>2</v>
      </c>
      <c r="H9590" t="s">
        <v>1150</v>
      </c>
    </row>
    <row r="9591" spans="1:8" x14ac:dyDescent="0.35">
      <c r="A9591" t="s">
        <v>7667</v>
      </c>
      <c r="B9591" t="s">
        <v>8483</v>
      </c>
      <c r="C9591">
        <v>5</v>
      </c>
      <c r="D9591">
        <v>-331.17899999999997</v>
      </c>
      <c r="E9591" t="s">
        <v>8484</v>
      </c>
      <c r="F9591" t="s">
        <v>8539</v>
      </c>
      <c r="G9591" s="4">
        <v>4</v>
      </c>
      <c r="H9591" t="s">
        <v>267</v>
      </c>
    </row>
    <row r="9592" spans="1:8" x14ac:dyDescent="0.35">
      <c r="A9592" t="s">
        <v>7667</v>
      </c>
      <c r="B9592" t="s">
        <v>8483</v>
      </c>
      <c r="C9592">
        <v>5</v>
      </c>
      <c r="D9592">
        <v>-329.64599999999899</v>
      </c>
      <c r="E9592" t="s">
        <v>8484</v>
      </c>
      <c r="F9592" t="s">
        <v>8485</v>
      </c>
      <c r="G9592" s="4">
        <v>3</v>
      </c>
      <c r="H9592" t="s">
        <v>8590</v>
      </c>
    </row>
    <row r="9593" spans="1:8" x14ac:dyDescent="0.35">
      <c r="A9593" t="s">
        <v>7667</v>
      </c>
      <c r="B9593" t="s">
        <v>8483</v>
      </c>
      <c r="C9593">
        <v>5</v>
      </c>
      <c r="D9593">
        <v>-327.839</v>
      </c>
      <c r="E9593" t="s">
        <v>8486</v>
      </c>
      <c r="F9593" t="s">
        <v>8507</v>
      </c>
      <c r="G9593" s="4">
        <v>3</v>
      </c>
      <c r="H9593" t="s">
        <v>8591</v>
      </c>
    </row>
    <row r="9594" spans="1:8" x14ac:dyDescent="0.35">
      <c r="A9594" t="s">
        <v>7667</v>
      </c>
      <c r="B9594" t="s">
        <v>8483</v>
      </c>
      <c r="C9594">
        <v>5</v>
      </c>
      <c r="D9594">
        <v>-323.99299999999999</v>
      </c>
      <c r="E9594" t="s">
        <v>8484</v>
      </c>
      <c r="F9594" t="s">
        <v>8490</v>
      </c>
      <c r="G9594" s="4">
        <v>2</v>
      </c>
      <c r="H9594" t="s">
        <v>8592</v>
      </c>
    </row>
    <row r="9595" spans="1:8" x14ac:dyDescent="0.35">
      <c r="A9595" t="s">
        <v>7667</v>
      </c>
      <c r="B9595" t="s">
        <v>8483</v>
      </c>
      <c r="C9595">
        <v>5</v>
      </c>
      <c r="D9595">
        <v>-322.19400000000002</v>
      </c>
      <c r="E9595" t="s">
        <v>8484</v>
      </c>
      <c r="F9595" t="s">
        <v>8539</v>
      </c>
      <c r="G9595" s="4">
        <v>4</v>
      </c>
      <c r="H9595" t="s">
        <v>90</v>
      </c>
    </row>
    <row r="9596" spans="1:8" x14ac:dyDescent="0.35">
      <c r="A9596" t="s">
        <v>7667</v>
      </c>
      <c r="B9596" t="s">
        <v>8483</v>
      </c>
      <c r="C9596">
        <v>5</v>
      </c>
      <c r="D9596">
        <v>-319.85000000000002</v>
      </c>
      <c r="E9596" t="s">
        <v>8486</v>
      </c>
      <c r="F9596" t="s">
        <v>8507</v>
      </c>
      <c r="G9596" s="4">
        <v>3</v>
      </c>
      <c r="H9596" t="s">
        <v>8593</v>
      </c>
    </row>
    <row r="9597" spans="1:8" x14ac:dyDescent="0.35">
      <c r="A9597" t="s">
        <v>7667</v>
      </c>
      <c r="B9597" t="s">
        <v>8483</v>
      </c>
      <c r="C9597">
        <v>5</v>
      </c>
      <c r="D9597">
        <v>-316.06400000000002</v>
      </c>
      <c r="E9597" t="s">
        <v>8484</v>
      </c>
      <c r="F9597" t="s">
        <v>8539</v>
      </c>
      <c r="G9597" s="4">
        <v>4</v>
      </c>
      <c r="H9597" t="s">
        <v>8594</v>
      </c>
    </row>
    <row r="9598" spans="1:8" x14ac:dyDescent="0.35">
      <c r="A9598" t="s">
        <v>7667</v>
      </c>
      <c r="B9598" t="s">
        <v>8483</v>
      </c>
      <c r="C9598">
        <v>5</v>
      </c>
      <c r="D9598">
        <v>-316.02099999999899</v>
      </c>
      <c r="E9598" t="s">
        <v>8484</v>
      </c>
      <c r="F9598" t="s">
        <v>8490</v>
      </c>
      <c r="G9598" s="4">
        <v>2</v>
      </c>
      <c r="H9598" t="s">
        <v>8595</v>
      </c>
    </row>
    <row r="9599" spans="1:8" x14ac:dyDescent="0.35">
      <c r="A9599" t="s">
        <v>7667</v>
      </c>
      <c r="B9599" t="s">
        <v>8483</v>
      </c>
      <c r="C9599">
        <v>5</v>
      </c>
      <c r="D9599">
        <v>-311.61500000000001</v>
      </c>
      <c r="E9599" t="s">
        <v>8484</v>
      </c>
      <c r="F9599" t="s">
        <v>8496</v>
      </c>
      <c r="G9599" s="4">
        <v>1</v>
      </c>
      <c r="H9599" t="s">
        <v>8596</v>
      </c>
    </row>
    <row r="9600" spans="1:8" x14ac:dyDescent="0.35">
      <c r="A9600" t="s">
        <v>7667</v>
      </c>
      <c r="B9600" t="s">
        <v>8483</v>
      </c>
      <c r="C9600">
        <v>5</v>
      </c>
      <c r="D9600">
        <v>-308.445999999999</v>
      </c>
      <c r="E9600" t="s">
        <v>8484</v>
      </c>
      <c r="F9600" t="s">
        <v>8485</v>
      </c>
      <c r="G9600" s="4">
        <v>3</v>
      </c>
      <c r="H9600" t="s">
        <v>8597</v>
      </c>
    </row>
    <row r="9601" spans="1:8" x14ac:dyDescent="0.35">
      <c r="A9601" t="s">
        <v>7667</v>
      </c>
      <c r="B9601" t="s">
        <v>8483</v>
      </c>
      <c r="C9601">
        <v>5</v>
      </c>
      <c r="D9601">
        <v>-305.75200000000001</v>
      </c>
      <c r="E9601" t="s">
        <v>8486</v>
      </c>
      <c r="F9601" t="s">
        <v>8487</v>
      </c>
      <c r="G9601" s="4">
        <v>4</v>
      </c>
      <c r="H9601" t="s">
        <v>8598</v>
      </c>
    </row>
    <row r="9602" spans="1:8" x14ac:dyDescent="0.35">
      <c r="A9602" t="s">
        <v>7667</v>
      </c>
      <c r="B9602" t="s">
        <v>8483</v>
      </c>
      <c r="C9602">
        <v>5</v>
      </c>
      <c r="D9602">
        <v>-298.57</v>
      </c>
      <c r="E9602" t="s">
        <v>8484</v>
      </c>
      <c r="F9602" t="s">
        <v>8496</v>
      </c>
      <c r="G9602" s="4">
        <v>1</v>
      </c>
      <c r="H9602" t="s">
        <v>8599</v>
      </c>
    </row>
    <row r="9603" spans="1:8" x14ac:dyDescent="0.35">
      <c r="A9603" t="s">
        <v>7667</v>
      </c>
      <c r="B9603" t="s">
        <v>8483</v>
      </c>
      <c r="C9603">
        <v>5</v>
      </c>
      <c r="D9603">
        <v>-295.957999999999</v>
      </c>
      <c r="E9603" t="s">
        <v>8484</v>
      </c>
      <c r="F9603" t="s">
        <v>8485</v>
      </c>
      <c r="G9603" s="4">
        <v>3</v>
      </c>
      <c r="H9603" t="s">
        <v>8600</v>
      </c>
    </row>
    <row r="9604" spans="1:8" x14ac:dyDescent="0.35">
      <c r="A9604" t="s">
        <v>7667</v>
      </c>
      <c r="B9604" t="s">
        <v>8483</v>
      </c>
      <c r="C9604">
        <v>5</v>
      </c>
      <c r="D9604">
        <v>-291.178</v>
      </c>
      <c r="E9604" t="s">
        <v>8484</v>
      </c>
      <c r="F9604" t="s">
        <v>8490</v>
      </c>
      <c r="G9604" s="4">
        <v>2</v>
      </c>
      <c r="H9604" t="s">
        <v>8601</v>
      </c>
    </row>
    <row r="9605" spans="1:8" x14ac:dyDescent="0.35">
      <c r="A9605" t="s">
        <v>7667</v>
      </c>
      <c r="B9605" t="s">
        <v>8483</v>
      </c>
      <c r="C9605">
        <v>5</v>
      </c>
      <c r="D9605">
        <v>-283.48599999999999</v>
      </c>
      <c r="E9605" t="s">
        <v>8486</v>
      </c>
      <c r="F9605" t="s">
        <v>8507</v>
      </c>
      <c r="G9605" s="4">
        <v>3</v>
      </c>
      <c r="H9605" t="s">
        <v>8602</v>
      </c>
    </row>
    <row r="9606" spans="1:8" x14ac:dyDescent="0.35">
      <c r="A9606" t="s">
        <v>7667</v>
      </c>
      <c r="B9606" t="s">
        <v>8483</v>
      </c>
      <c r="C9606">
        <v>5</v>
      </c>
      <c r="D9606">
        <v>-283.178</v>
      </c>
      <c r="E9606" t="s">
        <v>8484</v>
      </c>
      <c r="F9606" t="s">
        <v>8496</v>
      </c>
      <c r="G9606" s="4">
        <v>1</v>
      </c>
      <c r="H9606" t="s">
        <v>8603</v>
      </c>
    </row>
    <row r="9607" spans="1:8" x14ac:dyDescent="0.35">
      <c r="A9607" t="s">
        <v>7667</v>
      </c>
      <c r="B9607" t="s">
        <v>8483</v>
      </c>
      <c r="C9607">
        <v>5</v>
      </c>
      <c r="D9607">
        <v>-277.74200000000002</v>
      </c>
      <c r="E9607" t="s">
        <v>8486</v>
      </c>
      <c r="F9607" t="s">
        <v>8492</v>
      </c>
      <c r="G9607" s="4">
        <v>1</v>
      </c>
      <c r="H9607" t="s">
        <v>8604</v>
      </c>
    </row>
    <row r="9608" spans="1:8" x14ac:dyDescent="0.35">
      <c r="A9608" t="s">
        <v>7667</v>
      </c>
      <c r="B9608" t="s">
        <v>8483</v>
      </c>
      <c r="C9608">
        <v>5</v>
      </c>
      <c r="D9608">
        <v>-277.64499999999998</v>
      </c>
      <c r="E9608" t="s">
        <v>8486</v>
      </c>
      <c r="F9608" t="s">
        <v>8487</v>
      </c>
      <c r="G9608" s="4">
        <v>4</v>
      </c>
      <c r="H9608" t="s">
        <v>8605</v>
      </c>
    </row>
    <row r="9609" spans="1:8" x14ac:dyDescent="0.35">
      <c r="A9609" t="s">
        <v>7667</v>
      </c>
      <c r="B9609" t="s">
        <v>8483</v>
      </c>
      <c r="C9609">
        <v>5</v>
      </c>
      <c r="D9609">
        <v>-276.81200000000001</v>
      </c>
      <c r="E9609" t="s">
        <v>8486</v>
      </c>
      <c r="F9609" t="s">
        <v>8507</v>
      </c>
      <c r="G9609" s="4">
        <v>3</v>
      </c>
      <c r="H9609" t="s">
        <v>8606</v>
      </c>
    </row>
    <row r="9610" spans="1:8" x14ac:dyDescent="0.35">
      <c r="A9610" t="s">
        <v>7667</v>
      </c>
      <c r="B9610" t="s">
        <v>8483</v>
      </c>
      <c r="C9610">
        <v>5</v>
      </c>
      <c r="D9610">
        <v>-273.98899999999998</v>
      </c>
      <c r="E9610" t="s">
        <v>8486</v>
      </c>
      <c r="F9610" t="s">
        <v>8487</v>
      </c>
      <c r="G9610" s="4">
        <v>4</v>
      </c>
      <c r="H9610" t="s">
        <v>310</v>
      </c>
    </row>
    <row r="9611" spans="1:8" x14ac:dyDescent="0.35">
      <c r="A9611" t="s">
        <v>7667</v>
      </c>
      <c r="B9611" t="s">
        <v>8483</v>
      </c>
      <c r="C9611">
        <v>5</v>
      </c>
      <c r="D9611">
        <v>-267.702</v>
      </c>
      <c r="E9611" t="s">
        <v>8486</v>
      </c>
      <c r="F9611" t="s">
        <v>8507</v>
      </c>
      <c r="G9611" s="4">
        <v>3</v>
      </c>
      <c r="H9611" t="s">
        <v>3362</v>
      </c>
    </row>
    <row r="9612" spans="1:8" x14ac:dyDescent="0.35">
      <c r="A9612" t="s">
        <v>7667</v>
      </c>
      <c r="B9612" t="s">
        <v>8483</v>
      </c>
      <c r="C9612">
        <v>5</v>
      </c>
      <c r="D9612">
        <v>-266.38</v>
      </c>
      <c r="E9612" t="s">
        <v>8486</v>
      </c>
      <c r="F9612" t="s">
        <v>8487</v>
      </c>
      <c r="G9612" s="4">
        <v>4</v>
      </c>
      <c r="H9612" t="s">
        <v>8578</v>
      </c>
    </row>
    <row r="9613" spans="1:8" x14ac:dyDescent="0.35">
      <c r="A9613" t="s">
        <v>7667</v>
      </c>
      <c r="B9613" t="s">
        <v>8483</v>
      </c>
      <c r="C9613">
        <v>5</v>
      </c>
      <c r="D9613">
        <v>-263.161</v>
      </c>
      <c r="E9613" t="s">
        <v>8486</v>
      </c>
      <c r="F9613" t="s">
        <v>8494</v>
      </c>
      <c r="G9613" s="4">
        <v>2</v>
      </c>
      <c r="H9613" t="s">
        <v>267</v>
      </c>
    </row>
    <row r="9614" spans="1:8" x14ac:dyDescent="0.35">
      <c r="A9614" t="s">
        <v>7667</v>
      </c>
      <c r="B9614" t="s">
        <v>8483</v>
      </c>
      <c r="C9614">
        <v>5</v>
      </c>
      <c r="D9614">
        <v>-254.84799999999899</v>
      </c>
      <c r="E9614" t="s">
        <v>8484</v>
      </c>
      <c r="F9614" t="s">
        <v>8490</v>
      </c>
      <c r="G9614" s="4">
        <v>2</v>
      </c>
      <c r="H9614" t="s">
        <v>8607</v>
      </c>
    </row>
    <row r="9615" spans="1:8" x14ac:dyDescent="0.35">
      <c r="A9615" t="s">
        <v>7667</v>
      </c>
      <c r="B9615" t="s">
        <v>8483</v>
      </c>
      <c r="C9615">
        <v>5</v>
      </c>
      <c r="D9615">
        <v>-250.76599999999999</v>
      </c>
      <c r="E9615" t="s">
        <v>8486</v>
      </c>
      <c r="F9615" t="s">
        <v>8507</v>
      </c>
      <c r="G9615" s="4">
        <v>3</v>
      </c>
      <c r="H9615" t="s">
        <v>8608</v>
      </c>
    </row>
    <row r="9616" spans="1:8" x14ac:dyDescent="0.35">
      <c r="A9616" t="s">
        <v>7667</v>
      </c>
      <c r="B9616" t="s">
        <v>8483</v>
      </c>
      <c r="C9616">
        <v>5</v>
      </c>
      <c r="D9616">
        <v>-249.739</v>
      </c>
      <c r="E9616" t="s">
        <v>8486</v>
      </c>
      <c r="F9616" t="s">
        <v>8494</v>
      </c>
      <c r="G9616" s="4">
        <v>2</v>
      </c>
      <c r="H9616" t="s">
        <v>55</v>
      </c>
    </row>
    <row r="9617" spans="1:8" x14ac:dyDescent="0.35">
      <c r="A9617" t="s">
        <v>7667</v>
      </c>
      <c r="B9617" t="s">
        <v>8483</v>
      </c>
      <c r="C9617">
        <v>5</v>
      </c>
      <c r="D9617">
        <v>-247.958</v>
      </c>
      <c r="E9617" t="s">
        <v>8486</v>
      </c>
      <c r="F9617" t="s">
        <v>8487</v>
      </c>
      <c r="G9617" s="4">
        <v>4</v>
      </c>
      <c r="H9617" t="s">
        <v>614</v>
      </c>
    </row>
    <row r="9618" spans="1:8" x14ac:dyDescent="0.35">
      <c r="A9618" t="s">
        <v>7667</v>
      </c>
      <c r="B9618" t="s">
        <v>8483</v>
      </c>
      <c r="C9618">
        <v>5</v>
      </c>
      <c r="D9618">
        <v>-243.90700000000001</v>
      </c>
      <c r="E9618" t="s">
        <v>8484</v>
      </c>
      <c r="F9618" t="s">
        <v>8490</v>
      </c>
      <c r="G9618" s="4">
        <v>2</v>
      </c>
      <c r="H9618" t="s">
        <v>8609</v>
      </c>
    </row>
    <row r="9619" spans="1:8" x14ac:dyDescent="0.35">
      <c r="A9619" t="s">
        <v>7667</v>
      </c>
      <c r="B9619" t="s">
        <v>8483</v>
      </c>
      <c r="C9619">
        <v>5</v>
      </c>
      <c r="D9619">
        <v>-218.405</v>
      </c>
      <c r="E9619" t="s">
        <v>8484</v>
      </c>
      <c r="F9619" t="s">
        <v>8485</v>
      </c>
      <c r="G9619" s="4">
        <v>3</v>
      </c>
      <c r="H9619" t="s">
        <v>8610</v>
      </c>
    </row>
    <row r="9620" spans="1:8" x14ac:dyDescent="0.35">
      <c r="A9620" t="s">
        <v>7667</v>
      </c>
      <c r="B9620" t="s">
        <v>8483</v>
      </c>
      <c r="C9620">
        <v>5</v>
      </c>
      <c r="D9620">
        <v>-199.827</v>
      </c>
      <c r="E9620" t="s">
        <v>8486</v>
      </c>
      <c r="F9620" t="s">
        <v>8507</v>
      </c>
      <c r="G9620" s="4">
        <v>3</v>
      </c>
      <c r="H9620" t="s">
        <v>8611</v>
      </c>
    </row>
    <row r="9621" spans="1:8" x14ac:dyDescent="0.35">
      <c r="A9621" t="s">
        <v>7667</v>
      </c>
      <c r="B9621" t="s">
        <v>8483</v>
      </c>
      <c r="C9621">
        <v>5</v>
      </c>
      <c r="D9621">
        <v>-192.64599999999999</v>
      </c>
      <c r="E9621" t="s">
        <v>8484</v>
      </c>
      <c r="F9621" t="s">
        <v>8496</v>
      </c>
      <c r="G9621" s="4">
        <v>1</v>
      </c>
      <c r="H9621" t="s">
        <v>8612</v>
      </c>
    </row>
    <row r="9622" spans="1:8" x14ac:dyDescent="0.35">
      <c r="A9622" t="s">
        <v>7667</v>
      </c>
      <c r="B9622" t="s">
        <v>8483</v>
      </c>
      <c r="C9622">
        <v>5</v>
      </c>
      <c r="D9622">
        <v>-189.798</v>
      </c>
      <c r="E9622" t="s">
        <v>8486</v>
      </c>
      <c r="F9622" t="s">
        <v>8507</v>
      </c>
      <c r="G9622" s="4">
        <v>3</v>
      </c>
      <c r="H9622" t="s">
        <v>142</v>
      </c>
    </row>
    <row r="9623" spans="1:8" x14ac:dyDescent="0.35">
      <c r="A9623" t="s">
        <v>7667</v>
      </c>
      <c r="B9623" t="s">
        <v>8483</v>
      </c>
      <c r="C9623">
        <v>5</v>
      </c>
      <c r="D9623">
        <v>-185.732</v>
      </c>
      <c r="E9623" t="s">
        <v>8486</v>
      </c>
      <c r="F9623" t="s">
        <v>8487</v>
      </c>
      <c r="G9623" s="4">
        <v>4</v>
      </c>
      <c r="H9623" t="s">
        <v>8613</v>
      </c>
    </row>
    <row r="9624" spans="1:8" x14ac:dyDescent="0.35">
      <c r="A9624" t="s">
        <v>7667</v>
      </c>
      <c r="B9624" t="s">
        <v>8483</v>
      </c>
      <c r="C9624">
        <v>5</v>
      </c>
      <c r="D9624">
        <v>-185.048</v>
      </c>
      <c r="E9624" t="s">
        <v>8484</v>
      </c>
      <c r="F9624" t="s">
        <v>8490</v>
      </c>
      <c r="G9624" s="4">
        <v>2</v>
      </c>
      <c r="H9624" t="s">
        <v>8614</v>
      </c>
    </row>
    <row r="9625" spans="1:8" x14ac:dyDescent="0.35">
      <c r="A9625" t="s">
        <v>7667</v>
      </c>
      <c r="B9625" t="s">
        <v>8483</v>
      </c>
      <c r="C9625">
        <v>5</v>
      </c>
      <c r="D9625">
        <v>-180.16900000000001</v>
      </c>
      <c r="E9625" t="s">
        <v>8486</v>
      </c>
      <c r="F9625" t="s">
        <v>8494</v>
      </c>
      <c r="G9625" s="4">
        <v>2</v>
      </c>
      <c r="H9625" t="s">
        <v>55</v>
      </c>
    </row>
    <row r="9626" spans="1:8" x14ac:dyDescent="0.35">
      <c r="A9626" t="s">
        <v>7667</v>
      </c>
      <c r="B9626" t="s">
        <v>8483</v>
      </c>
      <c r="C9626">
        <v>5</v>
      </c>
      <c r="D9626">
        <v>-179.215</v>
      </c>
      <c r="E9626" t="s">
        <v>8486</v>
      </c>
      <c r="F9626" t="s">
        <v>8487</v>
      </c>
      <c r="G9626" s="4">
        <v>4</v>
      </c>
      <c r="H9626" t="s">
        <v>8615</v>
      </c>
    </row>
    <row r="9627" spans="1:8" x14ac:dyDescent="0.35">
      <c r="A9627" t="s">
        <v>7667</v>
      </c>
      <c r="B9627" t="s">
        <v>8483</v>
      </c>
      <c r="C9627">
        <v>5</v>
      </c>
      <c r="D9627">
        <v>-177.98500000000001</v>
      </c>
      <c r="E9627" t="s">
        <v>8486</v>
      </c>
      <c r="F9627" t="s">
        <v>8492</v>
      </c>
      <c r="G9627" s="4">
        <v>1</v>
      </c>
      <c r="H9627" t="s">
        <v>322</v>
      </c>
    </row>
    <row r="9628" spans="1:8" x14ac:dyDescent="0.35">
      <c r="A9628" t="s">
        <v>7667</v>
      </c>
      <c r="B9628" t="s">
        <v>8483</v>
      </c>
      <c r="C9628">
        <v>5</v>
      </c>
      <c r="D9628">
        <v>-153.15</v>
      </c>
      <c r="E9628" t="s">
        <v>8486</v>
      </c>
      <c r="F9628" t="s">
        <v>8507</v>
      </c>
      <c r="G9628" s="4">
        <v>3</v>
      </c>
      <c r="H9628" t="s">
        <v>8616</v>
      </c>
    </row>
    <row r="9629" spans="1:8" x14ac:dyDescent="0.35">
      <c r="A9629" t="s">
        <v>7667</v>
      </c>
      <c r="B9629" t="s">
        <v>8483</v>
      </c>
      <c r="C9629">
        <v>5</v>
      </c>
      <c r="D9629">
        <v>-147.886</v>
      </c>
      <c r="E9629" t="s">
        <v>8484</v>
      </c>
      <c r="F9629" t="s">
        <v>8485</v>
      </c>
      <c r="G9629" s="4">
        <v>3</v>
      </c>
      <c r="H9629" t="s">
        <v>863</v>
      </c>
    </row>
    <row r="9630" spans="1:8" x14ac:dyDescent="0.35">
      <c r="A9630" t="s">
        <v>7667</v>
      </c>
      <c r="B9630" t="s">
        <v>8483</v>
      </c>
      <c r="C9630">
        <v>5</v>
      </c>
      <c r="D9630">
        <v>-133.21799999999999</v>
      </c>
      <c r="E9630" t="s">
        <v>8484</v>
      </c>
      <c r="F9630" t="s">
        <v>8496</v>
      </c>
      <c r="G9630" s="4">
        <v>1</v>
      </c>
      <c r="H9630" t="s">
        <v>1209</v>
      </c>
    </row>
    <row r="9631" spans="1:8" x14ac:dyDescent="0.35">
      <c r="A9631" t="s">
        <v>7667</v>
      </c>
      <c r="B9631" t="s">
        <v>8483</v>
      </c>
      <c r="C9631">
        <v>5</v>
      </c>
      <c r="D9631">
        <v>-127.17100000000001</v>
      </c>
      <c r="E9631" t="s">
        <v>8486</v>
      </c>
      <c r="F9631" t="s">
        <v>8507</v>
      </c>
      <c r="G9631" s="4">
        <v>3</v>
      </c>
      <c r="H9631" t="s">
        <v>8617</v>
      </c>
    </row>
    <row r="9632" spans="1:8" x14ac:dyDescent="0.35">
      <c r="A9632" t="s">
        <v>7667</v>
      </c>
      <c r="B9632" t="s">
        <v>8483</v>
      </c>
      <c r="C9632">
        <v>5</v>
      </c>
      <c r="D9632">
        <v>-126.021</v>
      </c>
      <c r="E9632" t="s">
        <v>8486</v>
      </c>
      <c r="F9632" t="s">
        <v>8487</v>
      </c>
      <c r="G9632" s="4">
        <v>4</v>
      </c>
      <c r="H9632" t="s">
        <v>8618</v>
      </c>
    </row>
    <row r="9633" spans="1:8" x14ac:dyDescent="0.35">
      <c r="A9633" t="s">
        <v>7667</v>
      </c>
      <c r="B9633" t="s">
        <v>8483</v>
      </c>
      <c r="C9633">
        <v>5</v>
      </c>
      <c r="D9633">
        <v>-122.622999999999</v>
      </c>
      <c r="E9633" t="s">
        <v>8484</v>
      </c>
      <c r="F9633" t="s">
        <v>8539</v>
      </c>
      <c r="G9633" s="4">
        <v>4</v>
      </c>
      <c r="H9633" t="s">
        <v>267</v>
      </c>
    </row>
    <row r="9634" spans="1:8" x14ac:dyDescent="0.35">
      <c r="A9634" t="s">
        <v>7667</v>
      </c>
      <c r="B9634" t="s">
        <v>8483</v>
      </c>
      <c r="C9634">
        <v>5</v>
      </c>
      <c r="D9634">
        <v>-111.917999999999</v>
      </c>
      <c r="E9634" t="s">
        <v>8486</v>
      </c>
      <c r="F9634" t="s">
        <v>8492</v>
      </c>
      <c r="G9634" s="4">
        <v>1</v>
      </c>
      <c r="H9634" t="s">
        <v>7565</v>
      </c>
    </row>
    <row r="9635" spans="1:8" x14ac:dyDescent="0.35">
      <c r="A9635" t="s">
        <v>7667</v>
      </c>
      <c r="B9635" t="s">
        <v>8483</v>
      </c>
      <c r="C9635">
        <v>5</v>
      </c>
      <c r="D9635">
        <v>-111.134</v>
      </c>
      <c r="E9635" t="s">
        <v>8486</v>
      </c>
      <c r="F9635" t="s">
        <v>8487</v>
      </c>
      <c r="G9635" s="4">
        <v>4</v>
      </c>
      <c r="H9635" t="s">
        <v>8619</v>
      </c>
    </row>
    <row r="9636" spans="1:8" x14ac:dyDescent="0.35">
      <c r="A9636" t="s">
        <v>7667</v>
      </c>
      <c r="B9636" t="s">
        <v>8483</v>
      </c>
      <c r="C9636">
        <v>5</v>
      </c>
      <c r="D9636">
        <v>-110.926</v>
      </c>
      <c r="E9636" t="s">
        <v>8486</v>
      </c>
      <c r="F9636" t="s">
        <v>8507</v>
      </c>
      <c r="G9636" s="4">
        <v>3</v>
      </c>
      <c r="H9636" t="s">
        <v>8620</v>
      </c>
    </row>
    <row r="9637" spans="1:8" x14ac:dyDescent="0.35">
      <c r="A9637" t="s">
        <v>7667</v>
      </c>
      <c r="B9637" t="s">
        <v>8483</v>
      </c>
      <c r="C9637">
        <v>5</v>
      </c>
      <c r="D9637">
        <v>-84.277000000000001</v>
      </c>
      <c r="E9637" t="s">
        <v>8486</v>
      </c>
      <c r="F9637" t="s">
        <v>8507</v>
      </c>
      <c r="G9637" s="4">
        <v>3</v>
      </c>
      <c r="H9637" t="s">
        <v>8621</v>
      </c>
    </row>
    <row r="9638" spans="1:8" x14ac:dyDescent="0.35">
      <c r="A9638" t="s">
        <v>7667</v>
      </c>
      <c r="B9638" t="s">
        <v>8483</v>
      </c>
      <c r="C9638">
        <v>5</v>
      </c>
      <c r="D9638">
        <v>-79.858000000000004</v>
      </c>
      <c r="E9638" t="s">
        <v>8486</v>
      </c>
      <c r="F9638" t="s">
        <v>8487</v>
      </c>
      <c r="G9638" s="4">
        <v>4</v>
      </c>
      <c r="H9638" t="s">
        <v>8622</v>
      </c>
    </row>
    <row r="9639" spans="1:8" x14ac:dyDescent="0.35">
      <c r="A9639" t="s">
        <v>7667</v>
      </c>
      <c r="B9639" t="s">
        <v>8483</v>
      </c>
      <c r="C9639">
        <v>5</v>
      </c>
      <c r="D9639">
        <v>-76.692999999999998</v>
      </c>
      <c r="E9639" t="s">
        <v>8486</v>
      </c>
      <c r="F9639" t="s">
        <v>8507</v>
      </c>
      <c r="G9639" s="4">
        <v>3</v>
      </c>
      <c r="H9639" t="s">
        <v>8623</v>
      </c>
    </row>
    <row r="9640" spans="1:8" x14ac:dyDescent="0.35">
      <c r="A9640" t="s">
        <v>7667</v>
      </c>
      <c r="B9640" t="s">
        <v>8483</v>
      </c>
      <c r="C9640">
        <v>5</v>
      </c>
      <c r="D9640">
        <v>-65.013999999999996</v>
      </c>
      <c r="E9640" t="s">
        <v>8486</v>
      </c>
      <c r="F9640" t="s">
        <v>8492</v>
      </c>
      <c r="G9640" s="4">
        <v>1</v>
      </c>
      <c r="H9640" t="s">
        <v>8624</v>
      </c>
    </row>
    <row r="9641" spans="1:8" x14ac:dyDescent="0.35">
      <c r="A9641" t="s">
        <v>7667</v>
      </c>
      <c r="B9641" t="s">
        <v>8483</v>
      </c>
      <c r="C9641">
        <v>5</v>
      </c>
      <c r="D9641">
        <v>-63.741</v>
      </c>
      <c r="E9641" t="s">
        <v>8486</v>
      </c>
      <c r="F9641" t="s">
        <v>8487</v>
      </c>
      <c r="G9641" s="4">
        <v>4</v>
      </c>
      <c r="H9641" t="s">
        <v>8625</v>
      </c>
    </row>
    <row r="9642" spans="1:8" x14ac:dyDescent="0.35">
      <c r="A9642" t="s">
        <v>7667</v>
      </c>
      <c r="B9642" t="s">
        <v>8483</v>
      </c>
      <c r="C9642">
        <v>5</v>
      </c>
      <c r="D9642">
        <v>-58.743000000000002</v>
      </c>
      <c r="E9642" t="s">
        <v>8484</v>
      </c>
      <c r="F9642" t="s">
        <v>8490</v>
      </c>
      <c r="G9642" s="4">
        <v>2</v>
      </c>
      <c r="H9642" t="s">
        <v>8626</v>
      </c>
    </row>
    <row r="9643" spans="1:8" x14ac:dyDescent="0.35">
      <c r="A9643" t="s">
        <v>7667</v>
      </c>
      <c r="B9643" t="s">
        <v>8483</v>
      </c>
      <c r="C9643">
        <v>5</v>
      </c>
      <c r="D9643">
        <v>-46.91</v>
      </c>
      <c r="E9643" t="s">
        <v>8486</v>
      </c>
      <c r="F9643" t="s">
        <v>8487</v>
      </c>
      <c r="G9643" s="4">
        <v>4</v>
      </c>
      <c r="H9643" t="s">
        <v>8627</v>
      </c>
    </row>
    <row r="9644" spans="1:8" x14ac:dyDescent="0.35">
      <c r="A9644" t="s">
        <v>7667</v>
      </c>
      <c r="B9644" t="s">
        <v>8483</v>
      </c>
      <c r="C9644">
        <v>5</v>
      </c>
      <c r="D9644">
        <v>-44.44</v>
      </c>
      <c r="E9644" t="s">
        <v>8484</v>
      </c>
      <c r="F9644" t="s">
        <v>8496</v>
      </c>
      <c r="G9644" s="4">
        <v>1</v>
      </c>
      <c r="H9644" t="s">
        <v>5254</v>
      </c>
    </row>
    <row r="9645" spans="1:8" x14ac:dyDescent="0.35">
      <c r="A9645" t="s">
        <v>7667</v>
      </c>
      <c r="B9645" t="s">
        <v>8483</v>
      </c>
      <c r="C9645">
        <v>5</v>
      </c>
      <c r="D9645">
        <v>-42.313999999999901</v>
      </c>
      <c r="E9645" t="s">
        <v>8486</v>
      </c>
      <c r="F9645" t="s">
        <v>8507</v>
      </c>
      <c r="G9645" s="4">
        <v>3</v>
      </c>
      <c r="H9645" t="s">
        <v>8628</v>
      </c>
    </row>
    <row r="9646" spans="1:8" x14ac:dyDescent="0.35">
      <c r="A9646" t="s">
        <v>7667</v>
      </c>
      <c r="B9646" t="s">
        <v>8483</v>
      </c>
      <c r="C9646">
        <v>5</v>
      </c>
      <c r="D9646">
        <v>-41.841000000000001</v>
      </c>
      <c r="E9646" t="s">
        <v>8486</v>
      </c>
      <c r="F9646" t="s">
        <v>8492</v>
      </c>
      <c r="G9646" s="4">
        <v>1</v>
      </c>
      <c r="H9646" t="s">
        <v>8629</v>
      </c>
    </row>
    <row r="9647" spans="1:8" x14ac:dyDescent="0.35">
      <c r="A9647" t="s">
        <v>7667</v>
      </c>
      <c r="B9647" t="s">
        <v>8483</v>
      </c>
      <c r="C9647">
        <v>5</v>
      </c>
      <c r="D9647">
        <v>-40.231999999999999</v>
      </c>
      <c r="E9647" t="s">
        <v>8486</v>
      </c>
      <c r="F9647" t="s">
        <v>8507</v>
      </c>
      <c r="G9647" s="4">
        <v>3</v>
      </c>
      <c r="H9647" t="s">
        <v>8630</v>
      </c>
    </row>
    <row r="9648" spans="1:8" x14ac:dyDescent="0.35">
      <c r="A9648" t="s">
        <v>7667</v>
      </c>
      <c r="B9648" t="s">
        <v>8483</v>
      </c>
      <c r="C9648">
        <v>5</v>
      </c>
      <c r="D9648">
        <v>-35.646999999999998</v>
      </c>
      <c r="E9648" t="s">
        <v>8486</v>
      </c>
      <c r="F9648" t="s">
        <v>8487</v>
      </c>
      <c r="G9648" s="4">
        <v>4</v>
      </c>
      <c r="H9648" t="s">
        <v>8631</v>
      </c>
    </row>
    <row r="9649" spans="1:8" x14ac:dyDescent="0.35">
      <c r="A9649" t="s">
        <v>7667</v>
      </c>
      <c r="B9649" t="s">
        <v>8483</v>
      </c>
      <c r="C9649">
        <v>5</v>
      </c>
      <c r="D9649">
        <v>-27.840999999999902</v>
      </c>
      <c r="E9649" t="s">
        <v>8484</v>
      </c>
      <c r="F9649" t="s">
        <v>8539</v>
      </c>
      <c r="G9649" s="4">
        <v>4</v>
      </c>
      <c r="H9649" t="s">
        <v>8632</v>
      </c>
    </row>
    <row r="9650" spans="1:8" x14ac:dyDescent="0.35">
      <c r="A9650" t="s">
        <v>7667</v>
      </c>
      <c r="B9650" t="s">
        <v>8483</v>
      </c>
      <c r="C9650">
        <v>5</v>
      </c>
      <c r="D9650">
        <v>23.971</v>
      </c>
      <c r="E9650" t="s">
        <v>8486</v>
      </c>
      <c r="F9650" t="s">
        <v>8487</v>
      </c>
      <c r="G9650" s="4">
        <v>4</v>
      </c>
      <c r="H9650" t="s">
        <v>8633</v>
      </c>
    </row>
    <row r="9651" spans="1:8" x14ac:dyDescent="0.35">
      <c r="A9651" t="s">
        <v>7667</v>
      </c>
      <c r="B9651" t="s">
        <v>8483</v>
      </c>
      <c r="C9651">
        <v>5</v>
      </c>
      <c r="D9651">
        <v>29.666</v>
      </c>
      <c r="E9651" t="s">
        <v>8486</v>
      </c>
      <c r="F9651" t="s">
        <v>8507</v>
      </c>
      <c r="G9651" s="4">
        <v>3</v>
      </c>
      <c r="H9651" t="s">
        <v>8634</v>
      </c>
    </row>
    <row r="9652" spans="1:8" x14ac:dyDescent="0.35">
      <c r="A9652" t="s">
        <v>7667</v>
      </c>
      <c r="B9652" t="s">
        <v>8483</v>
      </c>
      <c r="C9652">
        <v>5</v>
      </c>
      <c r="D9652">
        <v>37.436</v>
      </c>
      <c r="E9652" t="s">
        <v>8486</v>
      </c>
      <c r="F9652" t="s">
        <v>8487</v>
      </c>
      <c r="G9652" s="4">
        <v>4</v>
      </c>
      <c r="H9652" t="s">
        <v>8635</v>
      </c>
    </row>
    <row r="9653" spans="1:8" x14ac:dyDescent="0.35">
      <c r="A9653" t="s">
        <v>7667</v>
      </c>
      <c r="B9653" t="s">
        <v>8483</v>
      </c>
      <c r="C9653">
        <v>5</v>
      </c>
      <c r="D9653">
        <v>52.85</v>
      </c>
      <c r="E9653" t="s">
        <v>8486</v>
      </c>
      <c r="F9653" t="s">
        <v>8507</v>
      </c>
      <c r="G9653" s="4">
        <v>3</v>
      </c>
      <c r="H9653" t="s">
        <v>8636</v>
      </c>
    </row>
    <row r="9654" spans="1:8" x14ac:dyDescent="0.35">
      <c r="A9654" t="s">
        <v>7667</v>
      </c>
      <c r="B9654" t="s">
        <v>8483</v>
      </c>
      <c r="C9654">
        <v>5</v>
      </c>
      <c r="D9654">
        <v>125.94199999999999</v>
      </c>
      <c r="E9654" t="s">
        <v>8484</v>
      </c>
      <c r="F9654" t="s">
        <v>8496</v>
      </c>
      <c r="G9654" s="4">
        <v>1</v>
      </c>
      <c r="H9654" t="s">
        <v>8637</v>
      </c>
    </row>
    <row r="9655" spans="1:8" x14ac:dyDescent="0.35">
      <c r="A9655" t="s">
        <v>7667</v>
      </c>
      <c r="B9655" t="s">
        <v>8483</v>
      </c>
      <c r="C9655">
        <v>5</v>
      </c>
      <c r="D9655">
        <v>133.898</v>
      </c>
      <c r="E9655" t="s">
        <v>8484</v>
      </c>
      <c r="F9655" t="s">
        <v>8485</v>
      </c>
      <c r="G9655" s="4">
        <v>3</v>
      </c>
      <c r="H9655" t="s">
        <v>8638</v>
      </c>
    </row>
    <row r="9656" spans="1:8" x14ac:dyDescent="0.35">
      <c r="A9656" t="s">
        <v>7667</v>
      </c>
      <c r="B9656" t="s">
        <v>8483</v>
      </c>
      <c r="C9656">
        <v>5</v>
      </c>
      <c r="D9656">
        <v>161.35900000000001</v>
      </c>
      <c r="E9656" t="s">
        <v>8484</v>
      </c>
      <c r="F9656" t="s">
        <v>8490</v>
      </c>
      <c r="G9656" s="4">
        <v>2</v>
      </c>
      <c r="H9656" t="s">
        <v>8639</v>
      </c>
    </row>
    <row r="9657" spans="1:8" x14ac:dyDescent="0.35">
      <c r="A9657" t="s">
        <v>7667</v>
      </c>
      <c r="B9657" t="s">
        <v>8483</v>
      </c>
      <c r="C9657">
        <v>5</v>
      </c>
      <c r="D9657">
        <v>162.64699999999999</v>
      </c>
      <c r="E9657" t="s">
        <v>8484</v>
      </c>
      <c r="F9657" t="s">
        <v>8496</v>
      </c>
      <c r="G9657" s="4">
        <v>1</v>
      </c>
      <c r="H9657" t="s">
        <v>8640</v>
      </c>
    </row>
    <row r="9658" spans="1:8" x14ac:dyDescent="0.35">
      <c r="A9658" t="s">
        <v>7667</v>
      </c>
      <c r="B9658" t="s">
        <v>8483</v>
      </c>
      <c r="C9658">
        <v>5</v>
      </c>
      <c r="D9658">
        <v>173.68599999999901</v>
      </c>
      <c r="E9658" t="s">
        <v>8484</v>
      </c>
      <c r="F9658" t="s">
        <v>8496</v>
      </c>
      <c r="G9658" s="4">
        <v>1</v>
      </c>
      <c r="H9658" t="s">
        <v>8641</v>
      </c>
    </row>
    <row r="9659" spans="1:8" x14ac:dyDescent="0.35">
      <c r="A9659" t="s">
        <v>7667</v>
      </c>
      <c r="B9659" t="s">
        <v>8483</v>
      </c>
      <c r="C9659">
        <v>5</v>
      </c>
      <c r="D9659">
        <v>174.06599999999901</v>
      </c>
      <c r="E9659" t="s">
        <v>8486</v>
      </c>
      <c r="F9659" t="s">
        <v>8507</v>
      </c>
      <c r="G9659" s="4">
        <v>3</v>
      </c>
      <c r="H9659" t="s">
        <v>8642</v>
      </c>
    </row>
    <row r="9660" spans="1:8" x14ac:dyDescent="0.35">
      <c r="A9660" t="s">
        <v>7667</v>
      </c>
      <c r="B9660" t="s">
        <v>8483</v>
      </c>
      <c r="C9660">
        <v>5</v>
      </c>
      <c r="D9660">
        <v>177.57</v>
      </c>
      <c r="E9660" t="s">
        <v>8486</v>
      </c>
      <c r="F9660" t="s">
        <v>8507</v>
      </c>
      <c r="G9660" s="4">
        <v>3</v>
      </c>
      <c r="H9660" t="s">
        <v>8643</v>
      </c>
    </row>
    <row r="9661" spans="1:8" x14ac:dyDescent="0.35">
      <c r="A9661" t="s">
        <v>7667</v>
      </c>
      <c r="B9661" t="s">
        <v>8483</v>
      </c>
      <c r="C9661">
        <v>5</v>
      </c>
      <c r="D9661">
        <v>178.363</v>
      </c>
      <c r="E9661" t="s">
        <v>8486</v>
      </c>
      <c r="F9661" t="s">
        <v>8487</v>
      </c>
      <c r="G9661" s="4">
        <v>4</v>
      </c>
      <c r="H9661" t="s">
        <v>222</v>
      </c>
    </row>
    <row r="9662" spans="1:8" x14ac:dyDescent="0.35">
      <c r="A9662" t="s">
        <v>7667</v>
      </c>
      <c r="B9662" t="s">
        <v>8483</v>
      </c>
      <c r="C9662">
        <v>5</v>
      </c>
      <c r="D9662">
        <v>186.75399999999999</v>
      </c>
      <c r="E9662" t="s">
        <v>8486</v>
      </c>
      <c r="F9662" t="s">
        <v>8507</v>
      </c>
      <c r="G9662" s="4">
        <v>3</v>
      </c>
      <c r="H9662" t="s">
        <v>8644</v>
      </c>
    </row>
    <row r="9663" spans="1:8" x14ac:dyDescent="0.35">
      <c r="A9663" t="s">
        <v>7667</v>
      </c>
      <c r="B9663" t="s">
        <v>8483</v>
      </c>
      <c r="C9663">
        <v>5</v>
      </c>
      <c r="D9663">
        <v>187.43599999999901</v>
      </c>
      <c r="E9663" t="s">
        <v>8486</v>
      </c>
      <c r="F9663" t="s">
        <v>8487</v>
      </c>
      <c r="G9663" s="4">
        <v>4</v>
      </c>
      <c r="H9663" t="s">
        <v>8645</v>
      </c>
    </row>
    <row r="9664" spans="1:8" x14ac:dyDescent="0.35">
      <c r="A9664" t="s">
        <v>7667</v>
      </c>
      <c r="B9664" t="s">
        <v>8483</v>
      </c>
      <c r="C9664">
        <v>5</v>
      </c>
      <c r="D9664">
        <v>201.215</v>
      </c>
      <c r="E9664" t="s">
        <v>8484</v>
      </c>
      <c r="F9664" t="s">
        <v>8490</v>
      </c>
      <c r="G9664" s="4">
        <v>2</v>
      </c>
      <c r="H9664" t="s">
        <v>8646</v>
      </c>
    </row>
    <row r="9665" spans="1:8" x14ac:dyDescent="0.35">
      <c r="A9665" t="s">
        <v>7667</v>
      </c>
      <c r="B9665" t="s">
        <v>8483</v>
      </c>
      <c r="C9665">
        <v>5</v>
      </c>
      <c r="D9665">
        <v>204.30599999999899</v>
      </c>
      <c r="E9665" t="s">
        <v>8484</v>
      </c>
      <c r="F9665" t="s">
        <v>8485</v>
      </c>
      <c r="G9665" s="4">
        <v>3</v>
      </c>
      <c r="H9665" t="s">
        <v>8647</v>
      </c>
    </row>
    <row r="9666" spans="1:8" x14ac:dyDescent="0.35">
      <c r="A9666" t="s">
        <v>7667</v>
      </c>
      <c r="B9666" t="s">
        <v>8483</v>
      </c>
      <c r="C9666">
        <v>5</v>
      </c>
      <c r="D9666">
        <v>235.89400000000001</v>
      </c>
      <c r="E9666" t="s">
        <v>8484</v>
      </c>
      <c r="F9666" t="s">
        <v>8496</v>
      </c>
      <c r="G9666" s="4">
        <v>1</v>
      </c>
      <c r="H9666" t="s">
        <v>8648</v>
      </c>
    </row>
    <row r="9667" spans="1:8" x14ac:dyDescent="0.35">
      <c r="A9667" t="s">
        <v>7667</v>
      </c>
      <c r="B9667" t="s">
        <v>8483</v>
      </c>
      <c r="C9667">
        <v>6</v>
      </c>
      <c r="D9667">
        <v>-369.69299999999998</v>
      </c>
      <c r="E9667" t="s">
        <v>8484</v>
      </c>
      <c r="F9667" t="s">
        <v>8496</v>
      </c>
      <c r="G9667" s="4">
        <v>1</v>
      </c>
      <c r="H9667" t="s">
        <v>8649</v>
      </c>
    </row>
    <row r="9668" spans="1:8" x14ac:dyDescent="0.35">
      <c r="A9668" t="s">
        <v>7667</v>
      </c>
      <c r="B9668" t="s">
        <v>8483</v>
      </c>
      <c r="C9668">
        <v>6</v>
      </c>
      <c r="D9668">
        <v>-364.375</v>
      </c>
      <c r="E9668" t="s">
        <v>8484</v>
      </c>
      <c r="F9668" t="s">
        <v>8496</v>
      </c>
      <c r="G9668" s="4">
        <v>1</v>
      </c>
      <c r="H9668" t="s">
        <v>8650</v>
      </c>
    </row>
    <row r="9669" spans="1:8" x14ac:dyDescent="0.35">
      <c r="A9669" t="s">
        <v>7667</v>
      </c>
      <c r="B9669" t="s">
        <v>8483</v>
      </c>
      <c r="C9669">
        <v>6</v>
      </c>
      <c r="D9669">
        <v>-363.260999999999</v>
      </c>
      <c r="E9669" t="s">
        <v>8486</v>
      </c>
      <c r="F9669" t="s">
        <v>8494</v>
      </c>
      <c r="G9669" s="4">
        <v>2</v>
      </c>
      <c r="H9669" t="s">
        <v>8651</v>
      </c>
    </row>
    <row r="9670" spans="1:8" x14ac:dyDescent="0.35">
      <c r="A9670" t="s">
        <v>7667</v>
      </c>
      <c r="B9670" t="s">
        <v>8483</v>
      </c>
      <c r="C9670">
        <v>6</v>
      </c>
      <c r="D9670">
        <v>-362.63299999999998</v>
      </c>
      <c r="E9670" t="s">
        <v>8484</v>
      </c>
      <c r="F9670" t="s">
        <v>8490</v>
      </c>
      <c r="G9670" s="4">
        <v>2</v>
      </c>
      <c r="H9670" t="s">
        <v>8652</v>
      </c>
    </row>
    <row r="9671" spans="1:8" x14ac:dyDescent="0.35">
      <c r="A9671" t="s">
        <v>7667</v>
      </c>
      <c r="B9671" t="s">
        <v>8483</v>
      </c>
      <c r="C9671">
        <v>6</v>
      </c>
      <c r="D9671">
        <v>-359.52199999999999</v>
      </c>
      <c r="E9671" t="s">
        <v>8484</v>
      </c>
      <c r="F9671" t="s">
        <v>8485</v>
      </c>
      <c r="G9671" s="4">
        <v>3</v>
      </c>
      <c r="H9671" t="s">
        <v>8653</v>
      </c>
    </row>
    <row r="9672" spans="1:8" x14ac:dyDescent="0.35">
      <c r="A9672" t="s">
        <v>7667</v>
      </c>
      <c r="B9672" t="s">
        <v>8483</v>
      </c>
      <c r="C9672">
        <v>6</v>
      </c>
      <c r="D9672">
        <v>-358.49</v>
      </c>
      <c r="E9672" t="s">
        <v>8484</v>
      </c>
      <c r="F9672" t="s">
        <v>8539</v>
      </c>
      <c r="G9672" s="4">
        <v>4</v>
      </c>
      <c r="H9672" t="s">
        <v>8654</v>
      </c>
    </row>
    <row r="9673" spans="1:8" x14ac:dyDescent="0.35">
      <c r="A9673" t="s">
        <v>7667</v>
      </c>
      <c r="B9673" t="s">
        <v>8483</v>
      </c>
      <c r="C9673">
        <v>6</v>
      </c>
      <c r="D9673">
        <v>-352.62199999999899</v>
      </c>
      <c r="E9673" t="s">
        <v>8486</v>
      </c>
      <c r="F9673" t="s">
        <v>8487</v>
      </c>
      <c r="G9673" s="4">
        <v>4</v>
      </c>
      <c r="H9673" t="s">
        <v>8655</v>
      </c>
    </row>
    <row r="9674" spans="1:8" x14ac:dyDescent="0.35">
      <c r="A9674" t="s">
        <v>7667</v>
      </c>
      <c r="B9674" t="s">
        <v>8483</v>
      </c>
      <c r="C9674">
        <v>6</v>
      </c>
      <c r="D9674">
        <v>-350.49099999999999</v>
      </c>
      <c r="E9674" t="s">
        <v>8484</v>
      </c>
      <c r="F9674" t="s">
        <v>8485</v>
      </c>
      <c r="G9674" s="4">
        <v>3</v>
      </c>
      <c r="H9674" t="s">
        <v>595</v>
      </c>
    </row>
    <row r="9675" spans="1:8" x14ac:dyDescent="0.35">
      <c r="A9675" t="s">
        <v>7667</v>
      </c>
      <c r="B9675" t="s">
        <v>8483</v>
      </c>
      <c r="C9675">
        <v>6</v>
      </c>
      <c r="D9675">
        <v>-346.801999999999</v>
      </c>
      <c r="E9675" t="s">
        <v>8484</v>
      </c>
      <c r="F9675" t="s">
        <v>8496</v>
      </c>
      <c r="G9675" s="4">
        <v>1</v>
      </c>
      <c r="H9675" t="s">
        <v>8656</v>
      </c>
    </row>
    <row r="9676" spans="1:8" x14ac:dyDescent="0.35">
      <c r="A9676" t="s">
        <v>7667</v>
      </c>
      <c r="B9676" t="s">
        <v>8483</v>
      </c>
      <c r="C9676">
        <v>6</v>
      </c>
      <c r="D9676">
        <v>-345.37099999999998</v>
      </c>
      <c r="E9676" t="s">
        <v>8484</v>
      </c>
      <c r="F9676" t="s">
        <v>8539</v>
      </c>
      <c r="G9676" s="4">
        <v>4</v>
      </c>
      <c r="H9676" t="s">
        <v>8657</v>
      </c>
    </row>
    <row r="9677" spans="1:8" x14ac:dyDescent="0.35">
      <c r="A9677" t="s">
        <v>7667</v>
      </c>
      <c r="B9677" t="s">
        <v>8483</v>
      </c>
      <c r="C9677">
        <v>6</v>
      </c>
      <c r="D9677">
        <v>-342.33699999999999</v>
      </c>
      <c r="E9677" t="s">
        <v>8486</v>
      </c>
      <c r="F9677" t="s">
        <v>8492</v>
      </c>
      <c r="G9677" s="4">
        <v>1</v>
      </c>
      <c r="H9677" t="s">
        <v>8658</v>
      </c>
    </row>
    <row r="9678" spans="1:8" x14ac:dyDescent="0.35">
      <c r="A9678" t="s">
        <v>7667</v>
      </c>
      <c r="B9678" t="s">
        <v>8483</v>
      </c>
      <c r="C9678">
        <v>6</v>
      </c>
      <c r="D9678">
        <v>-335.78800000000001</v>
      </c>
      <c r="E9678" t="s">
        <v>8484</v>
      </c>
      <c r="F9678" t="s">
        <v>8490</v>
      </c>
      <c r="G9678" s="4">
        <v>2</v>
      </c>
      <c r="H9678" t="s">
        <v>8659</v>
      </c>
    </row>
    <row r="9679" spans="1:8" x14ac:dyDescent="0.35">
      <c r="A9679" t="s">
        <v>7667</v>
      </c>
      <c r="B9679" t="s">
        <v>8483</v>
      </c>
      <c r="C9679">
        <v>6</v>
      </c>
      <c r="D9679">
        <v>-335.65699999999998</v>
      </c>
      <c r="E9679" t="s">
        <v>8486</v>
      </c>
      <c r="F9679" t="s">
        <v>8507</v>
      </c>
      <c r="G9679" s="4">
        <v>3</v>
      </c>
      <c r="H9679" t="s">
        <v>8660</v>
      </c>
    </row>
    <row r="9680" spans="1:8" x14ac:dyDescent="0.35">
      <c r="A9680" t="s">
        <v>7667</v>
      </c>
      <c r="B9680" t="s">
        <v>8483</v>
      </c>
      <c r="C9680">
        <v>6</v>
      </c>
      <c r="D9680">
        <v>-328.94299999999998</v>
      </c>
      <c r="E9680" t="s">
        <v>8484</v>
      </c>
      <c r="F9680" t="s">
        <v>8539</v>
      </c>
      <c r="G9680" s="4">
        <v>4</v>
      </c>
      <c r="H9680" t="s">
        <v>8661</v>
      </c>
    </row>
    <row r="9681" spans="1:8" x14ac:dyDescent="0.35">
      <c r="A9681" t="s">
        <v>7667</v>
      </c>
      <c r="B9681" t="s">
        <v>8483</v>
      </c>
      <c r="C9681">
        <v>6</v>
      </c>
      <c r="D9681">
        <v>-325.27800000000002</v>
      </c>
      <c r="E9681" t="s">
        <v>8486</v>
      </c>
      <c r="F9681" t="s">
        <v>8487</v>
      </c>
      <c r="G9681" s="4">
        <v>4</v>
      </c>
      <c r="H9681" t="s">
        <v>8662</v>
      </c>
    </row>
    <row r="9682" spans="1:8" x14ac:dyDescent="0.35">
      <c r="A9682" t="s">
        <v>7667</v>
      </c>
      <c r="B9682" t="s">
        <v>8483</v>
      </c>
      <c r="C9682">
        <v>6</v>
      </c>
      <c r="D9682">
        <v>-323.60399999999998</v>
      </c>
      <c r="E9682" t="s">
        <v>8484</v>
      </c>
      <c r="F9682" t="s">
        <v>8490</v>
      </c>
      <c r="G9682" s="4">
        <v>2</v>
      </c>
      <c r="H9682" t="s">
        <v>8663</v>
      </c>
    </row>
    <row r="9683" spans="1:8" x14ac:dyDescent="0.35">
      <c r="A9683" t="s">
        <v>7667</v>
      </c>
      <c r="B9683" t="s">
        <v>8483</v>
      </c>
      <c r="C9683">
        <v>6</v>
      </c>
      <c r="D9683">
        <v>-323.207999999999</v>
      </c>
      <c r="E9683" t="s">
        <v>8486</v>
      </c>
      <c r="F9683" t="s">
        <v>8507</v>
      </c>
      <c r="G9683" s="4">
        <v>3</v>
      </c>
      <c r="H9683" t="s">
        <v>8664</v>
      </c>
    </row>
    <row r="9684" spans="1:8" x14ac:dyDescent="0.35">
      <c r="A9684" t="s">
        <v>7667</v>
      </c>
      <c r="B9684" t="s">
        <v>8483</v>
      </c>
      <c r="C9684">
        <v>6</v>
      </c>
      <c r="D9684">
        <v>-316.53699999999998</v>
      </c>
      <c r="E9684" t="s">
        <v>8484</v>
      </c>
      <c r="F9684" t="s">
        <v>8539</v>
      </c>
      <c r="G9684" s="4">
        <v>4</v>
      </c>
      <c r="H9684" t="s">
        <v>8665</v>
      </c>
    </row>
    <row r="9685" spans="1:8" x14ac:dyDescent="0.35">
      <c r="A9685" t="s">
        <v>7667</v>
      </c>
      <c r="B9685" t="s">
        <v>8483</v>
      </c>
      <c r="C9685">
        <v>6</v>
      </c>
      <c r="D9685">
        <v>-308.596</v>
      </c>
      <c r="E9685" t="s">
        <v>8484</v>
      </c>
      <c r="F9685" t="s">
        <v>8496</v>
      </c>
      <c r="G9685" s="4">
        <v>1</v>
      </c>
      <c r="H9685" t="s">
        <v>140</v>
      </c>
    </row>
    <row r="9686" spans="1:8" x14ac:dyDescent="0.35">
      <c r="A9686" t="s">
        <v>7667</v>
      </c>
      <c r="B9686" t="s">
        <v>8483</v>
      </c>
      <c r="C9686">
        <v>6</v>
      </c>
      <c r="D9686">
        <v>-296.50599999999997</v>
      </c>
      <c r="E9686" t="s">
        <v>8486</v>
      </c>
      <c r="F9686" t="s">
        <v>8494</v>
      </c>
      <c r="G9686" s="4">
        <v>2</v>
      </c>
      <c r="H9686" t="s">
        <v>8666</v>
      </c>
    </row>
    <row r="9687" spans="1:8" x14ac:dyDescent="0.35">
      <c r="A9687" t="s">
        <v>7667</v>
      </c>
      <c r="B9687" t="s">
        <v>8483</v>
      </c>
      <c r="C9687">
        <v>6</v>
      </c>
      <c r="D9687">
        <v>-295.22399999999999</v>
      </c>
      <c r="E9687" t="s">
        <v>8486</v>
      </c>
      <c r="F9687" t="s">
        <v>8487</v>
      </c>
      <c r="G9687" s="4">
        <v>4</v>
      </c>
      <c r="H9687" t="s">
        <v>8667</v>
      </c>
    </row>
    <row r="9688" spans="1:8" x14ac:dyDescent="0.35">
      <c r="A9688" t="s">
        <v>7667</v>
      </c>
      <c r="B9688" t="s">
        <v>8483</v>
      </c>
      <c r="C9688">
        <v>6</v>
      </c>
      <c r="D9688">
        <v>-293.65499999999997</v>
      </c>
      <c r="E9688" t="s">
        <v>8484</v>
      </c>
      <c r="F9688" t="s">
        <v>8496</v>
      </c>
      <c r="G9688" s="4">
        <v>1</v>
      </c>
      <c r="H9688" t="s">
        <v>8668</v>
      </c>
    </row>
    <row r="9689" spans="1:8" x14ac:dyDescent="0.35">
      <c r="A9689" t="s">
        <v>7667</v>
      </c>
      <c r="B9689" t="s">
        <v>8483</v>
      </c>
      <c r="C9689">
        <v>6</v>
      </c>
      <c r="D9689">
        <v>-283.43299999999999</v>
      </c>
      <c r="E9689" t="s">
        <v>8484</v>
      </c>
      <c r="F9689" t="s">
        <v>8496</v>
      </c>
      <c r="G9689" s="4">
        <v>1</v>
      </c>
      <c r="H9689" t="s">
        <v>8669</v>
      </c>
    </row>
    <row r="9690" spans="1:8" x14ac:dyDescent="0.35">
      <c r="A9690" t="s">
        <v>7667</v>
      </c>
      <c r="B9690" t="s">
        <v>8483</v>
      </c>
      <c r="C9690">
        <v>6</v>
      </c>
      <c r="D9690">
        <v>-279.60000000000002</v>
      </c>
      <c r="E9690" t="s">
        <v>8484</v>
      </c>
      <c r="F9690" t="s">
        <v>8539</v>
      </c>
      <c r="G9690" s="4">
        <v>4</v>
      </c>
      <c r="H9690" t="s">
        <v>8670</v>
      </c>
    </row>
    <row r="9691" spans="1:8" x14ac:dyDescent="0.35">
      <c r="A9691" t="s">
        <v>7667</v>
      </c>
      <c r="B9691" t="s">
        <v>8483</v>
      </c>
      <c r="C9691">
        <v>6</v>
      </c>
      <c r="D9691">
        <v>-273.24299999999999</v>
      </c>
      <c r="E9691" t="s">
        <v>8486</v>
      </c>
      <c r="F9691" t="s">
        <v>8487</v>
      </c>
      <c r="G9691" s="4">
        <v>4</v>
      </c>
      <c r="H9691" t="s">
        <v>8671</v>
      </c>
    </row>
    <row r="9692" spans="1:8" x14ac:dyDescent="0.35">
      <c r="A9692" t="s">
        <v>7667</v>
      </c>
      <c r="B9692" t="s">
        <v>8483</v>
      </c>
      <c r="C9692">
        <v>6</v>
      </c>
      <c r="D9692">
        <v>-272.37700000000001</v>
      </c>
      <c r="E9692" t="s">
        <v>8486</v>
      </c>
      <c r="F9692" t="s">
        <v>8492</v>
      </c>
      <c r="G9692" s="4">
        <v>1</v>
      </c>
      <c r="H9692" t="s">
        <v>8672</v>
      </c>
    </row>
    <row r="9693" spans="1:8" x14ac:dyDescent="0.35">
      <c r="A9693" t="s">
        <v>7667</v>
      </c>
      <c r="B9693" t="s">
        <v>8483</v>
      </c>
      <c r="C9693">
        <v>6</v>
      </c>
      <c r="D9693">
        <v>-271.85300000000001</v>
      </c>
      <c r="E9693" t="s">
        <v>8484</v>
      </c>
      <c r="F9693" t="s">
        <v>8496</v>
      </c>
      <c r="G9693" s="4">
        <v>1</v>
      </c>
      <c r="H9693" t="s">
        <v>8673</v>
      </c>
    </row>
    <row r="9694" spans="1:8" x14ac:dyDescent="0.35">
      <c r="A9694" t="s">
        <v>7667</v>
      </c>
      <c r="B9694" t="s">
        <v>8483</v>
      </c>
      <c r="C9694">
        <v>6</v>
      </c>
      <c r="D9694">
        <v>-271.195999999999</v>
      </c>
      <c r="E9694" t="s">
        <v>8484</v>
      </c>
      <c r="F9694" t="s">
        <v>8485</v>
      </c>
      <c r="G9694" s="4">
        <v>3</v>
      </c>
      <c r="H9694" t="s">
        <v>8674</v>
      </c>
    </row>
    <row r="9695" spans="1:8" x14ac:dyDescent="0.35">
      <c r="A9695" t="s">
        <v>7667</v>
      </c>
      <c r="B9695" t="s">
        <v>8483</v>
      </c>
      <c r="C9695">
        <v>6</v>
      </c>
      <c r="D9695">
        <v>-260.51400000000001</v>
      </c>
      <c r="E9695" t="s">
        <v>8484</v>
      </c>
      <c r="F9695" t="s">
        <v>8490</v>
      </c>
      <c r="G9695" s="4">
        <v>2</v>
      </c>
      <c r="H9695" t="s">
        <v>8675</v>
      </c>
    </row>
    <row r="9696" spans="1:8" x14ac:dyDescent="0.35">
      <c r="A9696" t="s">
        <v>7667</v>
      </c>
      <c r="B9696" t="s">
        <v>8483</v>
      </c>
      <c r="C9696">
        <v>6</v>
      </c>
      <c r="D9696">
        <v>-260.125</v>
      </c>
      <c r="E9696" t="s">
        <v>8486</v>
      </c>
      <c r="F9696" t="s">
        <v>8487</v>
      </c>
      <c r="G9696" s="4">
        <v>4</v>
      </c>
      <c r="H9696" t="s">
        <v>8676</v>
      </c>
    </row>
    <row r="9697" spans="1:8" x14ac:dyDescent="0.35">
      <c r="A9697" t="s">
        <v>7667</v>
      </c>
      <c r="B9697" t="s">
        <v>8483</v>
      </c>
      <c r="C9697">
        <v>6</v>
      </c>
      <c r="D9697">
        <v>-248.86500000000001</v>
      </c>
      <c r="E9697" t="s">
        <v>8484</v>
      </c>
      <c r="F9697" t="s">
        <v>8485</v>
      </c>
      <c r="G9697" s="4">
        <v>3</v>
      </c>
      <c r="H9697" t="s">
        <v>8677</v>
      </c>
    </row>
    <row r="9698" spans="1:8" x14ac:dyDescent="0.35">
      <c r="A9698" t="s">
        <v>7667</v>
      </c>
      <c r="B9698" t="s">
        <v>8483</v>
      </c>
      <c r="C9698">
        <v>6</v>
      </c>
      <c r="D9698">
        <v>-248.38099999999901</v>
      </c>
      <c r="E9698" t="s">
        <v>8484</v>
      </c>
      <c r="F9698" t="s">
        <v>8539</v>
      </c>
      <c r="G9698" s="4">
        <v>4</v>
      </c>
      <c r="H9698" t="s">
        <v>8678</v>
      </c>
    </row>
    <row r="9699" spans="1:8" x14ac:dyDescent="0.35">
      <c r="A9699" t="s">
        <v>7667</v>
      </c>
      <c r="B9699" t="s">
        <v>8483</v>
      </c>
      <c r="C9699">
        <v>6</v>
      </c>
      <c r="D9699">
        <v>-245.86099999999999</v>
      </c>
      <c r="E9699" t="s">
        <v>8484</v>
      </c>
      <c r="F9699" t="s">
        <v>8496</v>
      </c>
      <c r="G9699" s="4">
        <v>1</v>
      </c>
      <c r="H9699" t="s">
        <v>8679</v>
      </c>
    </row>
    <row r="9700" spans="1:8" x14ac:dyDescent="0.35">
      <c r="A9700" t="s">
        <v>7667</v>
      </c>
      <c r="B9700" t="s">
        <v>8483</v>
      </c>
      <c r="C9700">
        <v>6</v>
      </c>
      <c r="D9700">
        <v>-245.08599999999899</v>
      </c>
      <c r="E9700" t="s">
        <v>8486</v>
      </c>
      <c r="F9700" t="s">
        <v>8487</v>
      </c>
      <c r="G9700" s="4">
        <v>4</v>
      </c>
      <c r="H9700" t="s">
        <v>8680</v>
      </c>
    </row>
    <row r="9701" spans="1:8" x14ac:dyDescent="0.35">
      <c r="A9701" t="s">
        <v>7667</v>
      </c>
      <c r="B9701" t="s">
        <v>8483</v>
      </c>
      <c r="C9701">
        <v>6</v>
      </c>
      <c r="D9701">
        <v>-230.73500000000001</v>
      </c>
      <c r="E9701" t="s">
        <v>8486</v>
      </c>
      <c r="F9701" t="s">
        <v>8507</v>
      </c>
      <c r="G9701" s="4">
        <v>3</v>
      </c>
      <c r="H9701" t="s">
        <v>8681</v>
      </c>
    </row>
    <row r="9702" spans="1:8" x14ac:dyDescent="0.35">
      <c r="A9702" t="s">
        <v>7667</v>
      </c>
      <c r="B9702" t="s">
        <v>8483</v>
      </c>
      <c r="C9702">
        <v>6</v>
      </c>
      <c r="D9702">
        <v>-230.459</v>
      </c>
      <c r="E9702" t="s">
        <v>8484</v>
      </c>
      <c r="F9702" t="s">
        <v>8485</v>
      </c>
      <c r="G9702" s="4">
        <v>3</v>
      </c>
      <c r="H9702" t="s">
        <v>8682</v>
      </c>
    </row>
    <row r="9703" spans="1:8" x14ac:dyDescent="0.35">
      <c r="A9703" t="s">
        <v>7667</v>
      </c>
      <c r="B9703" t="s">
        <v>8483</v>
      </c>
      <c r="C9703">
        <v>6</v>
      </c>
      <c r="D9703">
        <v>-224.26</v>
      </c>
      <c r="E9703" t="s">
        <v>8484</v>
      </c>
      <c r="F9703" t="s">
        <v>8539</v>
      </c>
      <c r="G9703" s="4">
        <v>4</v>
      </c>
      <c r="H9703" t="s">
        <v>999</v>
      </c>
    </row>
    <row r="9704" spans="1:8" x14ac:dyDescent="0.35">
      <c r="A9704" t="s">
        <v>7667</v>
      </c>
      <c r="B9704" t="s">
        <v>8483</v>
      </c>
      <c r="C9704">
        <v>6</v>
      </c>
      <c r="D9704">
        <v>-221.46599999999901</v>
      </c>
      <c r="E9704" t="s">
        <v>8484</v>
      </c>
      <c r="F9704" t="s">
        <v>8490</v>
      </c>
      <c r="G9704" s="4">
        <v>2</v>
      </c>
      <c r="H9704" t="s">
        <v>8683</v>
      </c>
    </row>
    <row r="9705" spans="1:8" x14ac:dyDescent="0.35">
      <c r="A9705" t="s">
        <v>7667</v>
      </c>
      <c r="B9705" t="s">
        <v>8483</v>
      </c>
      <c r="C9705">
        <v>6</v>
      </c>
      <c r="D9705">
        <v>-218.232</v>
      </c>
      <c r="E9705" t="s">
        <v>8486</v>
      </c>
      <c r="F9705" t="s">
        <v>8487</v>
      </c>
      <c r="G9705" s="4">
        <v>4</v>
      </c>
      <c r="H9705" t="s">
        <v>8684</v>
      </c>
    </row>
    <row r="9706" spans="1:8" x14ac:dyDescent="0.35">
      <c r="A9706" t="s">
        <v>7667</v>
      </c>
      <c r="B9706" t="s">
        <v>8483</v>
      </c>
      <c r="C9706">
        <v>6</v>
      </c>
      <c r="D9706">
        <v>-216.38399999999999</v>
      </c>
      <c r="E9706" t="s">
        <v>8484</v>
      </c>
      <c r="F9706" t="s">
        <v>8485</v>
      </c>
      <c r="G9706" s="4">
        <v>3</v>
      </c>
      <c r="H9706">
        <v>86</v>
      </c>
    </row>
    <row r="9707" spans="1:8" x14ac:dyDescent="0.35">
      <c r="A9707" t="s">
        <v>7667</v>
      </c>
      <c r="B9707" t="s">
        <v>8483</v>
      </c>
      <c r="C9707">
        <v>6</v>
      </c>
      <c r="D9707">
        <v>-213.38</v>
      </c>
      <c r="E9707" t="s">
        <v>8484</v>
      </c>
      <c r="F9707" t="s">
        <v>8539</v>
      </c>
      <c r="G9707" s="4">
        <v>4</v>
      </c>
      <c r="H9707" t="s">
        <v>8685</v>
      </c>
    </row>
    <row r="9708" spans="1:8" x14ac:dyDescent="0.35">
      <c r="A9708" t="s">
        <v>7667</v>
      </c>
      <c r="B9708" t="s">
        <v>8483</v>
      </c>
      <c r="C9708">
        <v>6</v>
      </c>
      <c r="D9708">
        <v>-207.72</v>
      </c>
      <c r="E9708" t="s">
        <v>8484</v>
      </c>
      <c r="F9708" t="s">
        <v>8485</v>
      </c>
      <c r="G9708" s="4">
        <v>3</v>
      </c>
      <c r="H9708" t="s">
        <v>55</v>
      </c>
    </row>
    <row r="9709" spans="1:8" x14ac:dyDescent="0.35">
      <c r="A9709" t="s">
        <v>7667</v>
      </c>
      <c r="B9709" t="s">
        <v>8483</v>
      </c>
      <c r="C9709">
        <v>6</v>
      </c>
      <c r="D9709">
        <v>-206.328</v>
      </c>
      <c r="E9709" t="s">
        <v>8484</v>
      </c>
      <c r="F9709" t="s">
        <v>8539</v>
      </c>
      <c r="G9709" s="4">
        <v>4</v>
      </c>
      <c r="H9709" t="s">
        <v>8686</v>
      </c>
    </row>
    <row r="9710" spans="1:8" x14ac:dyDescent="0.35">
      <c r="A9710" t="s">
        <v>7667</v>
      </c>
      <c r="B9710" t="s">
        <v>8483</v>
      </c>
      <c r="C9710">
        <v>6</v>
      </c>
      <c r="D9710">
        <v>-205.238</v>
      </c>
      <c r="E9710" t="s">
        <v>8484</v>
      </c>
      <c r="F9710" t="s">
        <v>8496</v>
      </c>
      <c r="G9710" s="4">
        <v>1</v>
      </c>
      <c r="H9710" t="s">
        <v>8687</v>
      </c>
    </row>
    <row r="9711" spans="1:8" x14ac:dyDescent="0.35">
      <c r="A9711" t="s">
        <v>7667</v>
      </c>
      <c r="B9711" t="s">
        <v>8483</v>
      </c>
      <c r="C9711">
        <v>6</v>
      </c>
      <c r="D9711">
        <v>-203.49299999999999</v>
      </c>
      <c r="E9711" t="s">
        <v>8484</v>
      </c>
      <c r="F9711" t="s">
        <v>8539</v>
      </c>
      <c r="G9711" s="4">
        <v>4</v>
      </c>
      <c r="H9711" t="s">
        <v>8688</v>
      </c>
    </row>
    <row r="9712" spans="1:8" x14ac:dyDescent="0.35">
      <c r="A9712" t="s">
        <v>7667</v>
      </c>
      <c r="B9712" t="s">
        <v>8483</v>
      </c>
      <c r="C9712">
        <v>6</v>
      </c>
      <c r="D9712">
        <v>-197.15799999999999</v>
      </c>
      <c r="E9712" t="s">
        <v>8484</v>
      </c>
      <c r="F9712" t="s">
        <v>8485</v>
      </c>
      <c r="G9712" s="4">
        <v>3</v>
      </c>
      <c r="H9712" t="s">
        <v>5959</v>
      </c>
    </row>
    <row r="9713" spans="1:8" x14ac:dyDescent="0.35">
      <c r="A9713" t="s">
        <v>7667</v>
      </c>
      <c r="B9713" t="s">
        <v>8483</v>
      </c>
      <c r="C9713">
        <v>6</v>
      </c>
      <c r="D9713">
        <v>-194.262</v>
      </c>
      <c r="E9713" t="s">
        <v>8486</v>
      </c>
      <c r="F9713" t="s">
        <v>8494</v>
      </c>
      <c r="G9713" s="4">
        <v>2</v>
      </c>
      <c r="H9713" t="s">
        <v>501</v>
      </c>
    </row>
    <row r="9714" spans="1:8" x14ac:dyDescent="0.35">
      <c r="A9714" t="s">
        <v>7667</v>
      </c>
      <c r="B9714" t="s">
        <v>8483</v>
      </c>
      <c r="C9714">
        <v>6</v>
      </c>
      <c r="D9714">
        <v>-193.512</v>
      </c>
      <c r="E9714" t="s">
        <v>8486</v>
      </c>
      <c r="F9714" t="s">
        <v>8507</v>
      </c>
      <c r="G9714" s="4">
        <v>3</v>
      </c>
      <c r="H9714" t="s">
        <v>8689</v>
      </c>
    </row>
    <row r="9715" spans="1:8" x14ac:dyDescent="0.35">
      <c r="A9715" t="s">
        <v>7667</v>
      </c>
      <c r="B9715" t="s">
        <v>8483</v>
      </c>
      <c r="C9715">
        <v>6</v>
      </c>
      <c r="D9715">
        <v>-190.78700000000001</v>
      </c>
      <c r="E9715" t="s">
        <v>8484</v>
      </c>
      <c r="F9715" t="s">
        <v>8496</v>
      </c>
      <c r="G9715" s="4">
        <v>1</v>
      </c>
      <c r="H9715" t="s">
        <v>8690</v>
      </c>
    </row>
    <row r="9716" spans="1:8" x14ac:dyDescent="0.35">
      <c r="A9716" t="s">
        <v>7667</v>
      </c>
      <c r="B9716" t="s">
        <v>8483</v>
      </c>
      <c r="C9716">
        <v>6</v>
      </c>
      <c r="D9716">
        <v>-188.57599999999999</v>
      </c>
      <c r="E9716" t="s">
        <v>8484</v>
      </c>
      <c r="F9716" t="s">
        <v>8490</v>
      </c>
      <c r="G9716" s="4">
        <v>2</v>
      </c>
      <c r="H9716" t="s">
        <v>8691</v>
      </c>
    </row>
    <row r="9717" spans="1:8" x14ac:dyDescent="0.35">
      <c r="A9717" t="s">
        <v>7667</v>
      </c>
      <c r="B9717" t="s">
        <v>8483</v>
      </c>
      <c r="C9717">
        <v>6</v>
      </c>
      <c r="D9717">
        <v>-183.06799999999899</v>
      </c>
      <c r="E9717" t="s">
        <v>8486</v>
      </c>
      <c r="F9717" t="s">
        <v>8487</v>
      </c>
      <c r="G9717" s="4">
        <v>4</v>
      </c>
      <c r="H9717" t="s">
        <v>8692</v>
      </c>
    </row>
    <row r="9718" spans="1:8" x14ac:dyDescent="0.35">
      <c r="A9718" t="s">
        <v>7667</v>
      </c>
      <c r="B9718" t="s">
        <v>8483</v>
      </c>
      <c r="C9718">
        <v>6</v>
      </c>
      <c r="D9718">
        <v>-181.285</v>
      </c>
      <c r="E9718" t="s">
        <v>8484</v>
      </c>
      <c r="F9718" t="s">
        <v>8539</v>
      </c>
      <c r="G9718" s="4">
        <v>4</v>
      </c>
      <c r="H9718" t="s">
        <v>90</v>
      </c>
    </row>
    <row r="9719" spans="1:8" x14ac:dyDescent="0.35">
      <c r="A9719" t="s">
        <v>7667</v>
      </c>
      <c r="B9719" t="s">
        <v>8483</v>
      </c>
      <c r="C9719">
        <v>6</v>
      </c>
      <c r="D9719">
        <v>-171.61599999999899</v>
      </c>
      <c r="E9719" t="s">
        <v>8484</v>
      </c>
      <c r="F9719" t="s">
        <v>8485</v>
      </c>
      <c r="G9719" s="4">
        <v>3</v>
      </c>
      <c r="H9719" t="s">
        <v>8693</v>
      </c>
    </row>
    <row r="9720" spans="1:8" x14ac:dyDescent="0.35">
      <c r="A9720" t="s">
        <v>7667</v>
      </c>
      <c r="B9720" t="s">
        <v>8483</v>
      </c>
      <c r="C9720">
        <v>6</v>
      </c>
      <c r="D9720">
        <v>-165.57400000000001</v>
      </c>
      <c r="E9720" t="s">
        <v>8486</v>
      </c>
      <c r="F9720" t="s">
        <v>8487</v>
      </c>
      <c r="G9720" s="4">
        <v>4</v>
      </c>
      <c r="H9720" t="s">
        <v>8694</v>
      </c>
    </row>
    <row r="9721" spans="1:8" x14ac:dyDescent="0.35">
      <c r="A9721" t="s">
        <v>7667</v>
      </c>
      <c r="B9721" t="s">
        <v>8483</v>
      </c>
      <c r="C9721">
        <v>6</v>
      </c>
      <c r="D9721">
        <v>-160.416</v>
      </c>
      <c r="E9721" t="s">
        <v>8484</v>
      </c>
      <c r="F9721" t="s">
        <v>8539</v>
      </c>
      <c r="G9721" s="4">
        <v>4</v>
      </c>
      <c r="H9721" t="s">
        <v>8695</v>
      </c>
    </row>
    <row r="9722" spans="1:8" x14ac:dyDescent="0.35">
      <c r="A9722" t="s">
        <v>7667</v>
      </c>
      <c r="B9722" t="s">
        <v>8483</v>
      </c>
      <c r="C9722">
        <v>6</v>
      </c>
      <c r="D9722">
        <v>-151.804</v>
      </c>
      <c r="E9722" t="s">
        <v>8484</v>
      </c>
      <c r="F9722" t="s">
        <v>8490</v>
      </c>
      <c r="G9722" s="4">
        <v>2</v>
      </c>
      <c r="H9722" t="s">
        <v>267</v>
      </c>
    </row>
    <row r="9723" spans="1:8" x14ac:dyDescent="0.35">
      <c r="A9723" t="s">
        <v>7667</v>
      </c>
      <c r="B9723" t="s">
        <v>8483</v>
      </c>
      <c r="C9723">
        <v>6</v>
      </c>
      <c r="D9723">
        <v>-121.105</v>
      </c>
      <c r="E9723" t="s">
        <v>8486</v>
      </c>
      <c r="F9723" t="s">
        <v>8507</v>
      </c>
      <c r="G9723" s="4">
        <v>3</v>
      </c>
      <c r="H9723" t="s">
        <v>8696</v>
      </c>
    </row>
    <row r="9724" spans="1:8" x14ac:dyDescent="0.35">
      <c r="A9724" t="s">
        <v>7667</v>
      </c>
      <c r="B9724" t="s">
        <v>8483</v>
      </c>
      <c r="C9724">
        <v>6</v>
      </c>
      <c r="D9724">
        <v>-119.931</v>
      </c>
      <c r="E9724" t="s">
        <v>8484</v>
      </c>
      <c r="F9724" t="s">
        <v>8490</v>
      </c>
      <c r="G9724" s="4">
        <v>2</v>
      </c>
      <c r="H9724" t="s">
        <v>8697</v>
      </c>
    </row>
    <row r="9725" spans="1:8" x14ac:dyDescent="0.35">
      <c r="A9725" t="s">
        <v>7667</v>
      </c>
      <c r="B9725" t="s">
        <v>8483</v>
      </c>
      <c r="C9725">
        <v>6</v>
      </c>
      <c r="D9725">
        <v>-112.003999999999</v>
      </c>
      <c r="E9725" t="s">
        <v>8484</v>
      </c>
      <c r="F9725" t="s">
        <v>8490</v>
      </c>
      <c r="G9725" s="4">
        <v>2</v>
      </c>
      <c r="H9725" t="s">
        <v>8698</v>
      </c>
    </row>
    <row r="9726" spans="1:8" x14ac:dyDescent="0.35">
      <c r="A9726" t="s">
        <v>7667</v>
      </c>
      <c r="B9726" t="s">
        <v>8483</v>
      </c>
      <c r="C9726">
        <v>6</v>
      </c>
      <c r="D9726">
        <v>-110.902999999999</v>
      </c>
      <c r="E9726" t="s">
        <v>8484</v>
      </c>
      <c r="F9726" t="s">
        <v>8496</v>
      </c>
      <c r="G9726" s="4">
        <v>1</v>
      </c>
      <c r="H9726" t="s">
        <v>8699</v>
      </c>
    </row>
    <row r="9727" spans="1:8" x14ac:dyDescent="0.35">
      <c r="A9727" t="s">
        <v>7667</v>
      </c>
      <c r="B9727" t="s">
        <v>8483</v>
      </c>
      <c r="C9727">
        <v>6</v>
      </c>
      <c r="D9727">
        <v>-103.04799999999901</v>
      </c>
      <c r="E9727" t="s">
        <v>8484</v>
      </c>
      <c r="F9727" t="s">
        <v>8485</v>
      </c>
      <c r="G9727" s="4">
        <v>3</v>
      </c>
      <c r="H9727" t="s">
        <v>55</v>
      </c>
    </row>
    <row r="9728" spans="1:8" x14ac:dyDescent="0.35">
      <c r="A9728" t="s">
        <v>7667</v>
      </c>
      <c r="B9728" t="s">
        <v>8483</v>
      </c>
      <c r="C9728">
        <v>6</v>
      </c>
      <c r="D9728">
        <v>-94.756</v>
      </c>
      <c r="E9728" t="s">
        <v>8486</v>
      </c>
      <c r="F9728" t="s">
        <v>8492</v>
      </c>
      <c r="G9728" s="4">
        <v>1</v>
      </c>
      <c r="H9728" t="s">
        <v>8700</v>
      </c>
    </row>
    <row r="9729" spans="1:8" x14ac:dyDescent="0.35">
      <c r="A9729" t="s">
        <v>7667</v>
      </c>
      <c r="B9729" t="s">
        <v>8483</v>
      </c>
      <c r="C9729">
        <v>6</v>
      </c>
      <c r="D9729">
        <v>-81.992999999999995</v>
      </c>
      <c r="E9729" t="s">
        <v>8486</v>
      </c>
      <c r="F9729" t="s">
        <v>8487</v>
      </c>
      <c r="G9729" s="4">
        <v>4</v>
      </c>
      <c r="H9729" t="s">
        <v>8701</v>
      </c>
    </row>
    <row r="9730" spans="1:8" x14ac:dyDescent="0.35">
      <c r="A9730" t="s">
        <v>7667</v>
      </c>
      <c r="B9730" t="s">
        <v>8483</v>
      </c>
      <c r="C9730">
        <v>6</v>
      </c>
      <c r="D9730">
        <v>-81.253999999999905</v>
      </c>
      <c r="E9730" t="s">
        <v>8484</v>
      </c>
      <c r="F9730" t="s">
        <v>8485</v>
      </c>
      <c r="G9730" s="4">
        <v>3</v>
      </c>
      <c r="H9730" t="s">
        <v>8702</v>
      </c>
    </row>
    <row r="9731" spans="1:8" x14ac:dyDescent="0.35">
      <c r="A9731" t="s">
        <v>7667</v>
      </c>
      <c r="B9731" t="s">
        <v>8483</v>
      </c>
      <c r="C9731">
        <v>6</v>
      </c>
      <c r="D9731">
        <v>-79.617000000000004</v>
      </c>
      <c r="E9731" t="s">
        <v>8486</v>
      </c>
      <c r="F9731" t="s">
        <v>8507</v>
      </c>
      <c r="G9731" s="4">
        <v>3</v>
      </c>
      <c r="H9731" t="s">
        <v>8703</v>
      </c>
    </row>
    <row r="9732" spans="1:8" x14ac:dyDescent="0.35">
      <c r="A9732" t="s">
        <v>7667</v>
      </c>
      <c r="B9732" t="s">
        <v>8483</v>
      </c>
      <c r="C9732">
        <v>6</v>
      </c>
      <c r="D9732">
        <v>-71.926000000000002</v>
      </c>
      <c r="E9732" t="s">
        <v>8484</v>
      </c>
      <c r="F9732" t="s">
        <v>8490</v>
      </c>
      <c r="G9732" s="4">
        <v>2</v>
      </c>
      <c r="H9732" t="s">
        <v>8704</v>
      </c>
    </row>
    <row r="9733" spans="1:8" x14ac:dyDescent="0.35">
      <c r="A9733" t="s">
        <v>7667</v>
      </c>
      <c r="B9733" t="s">
        <v>8483</v>
      </c>
      <c r="C9733">
        <v>6</v>
      </c>
      <c r="D9733">
        <v>-67.405000000000001</v>
      </c>
      <c r="E9733" t="s">
        <v>8484</v>
      </c>
      <c r="F9733" t="s">
        <v>8496</v>
      </c>
      <c r="G9733" s="4">
        <v>1</v>
      </c>
      <c r="H9733" t="s">
        <v>8705</v>
      </c>
    </row>
    <row r="9734" spans="1:8" x14ac:dyDescent="0.35">
      <c r="A9734" t="s">
        <v>7667</v>
      </c>
      <c r="B9734" t="s">
        <v>8483</v>
      </c>
      <c r="C9734">
        <v>6</v>
      </c>
      <c r="D9734">
        <v>-65.918999999999997</v>
      </c>
      <c r="E9734" t="s">
        <v>8484</v>
      </c>
      <c r="F9734" t="s">
        <v>8490</v>
      </c>
      <c r="G9734" s="4">
        <v>2</v>
      </c>
      <c r="H9734" t="s">
        <v>8706</v>
      </c>
    </row>
    <row r="9735" spans="1:8" x14ac:dyDescent="0.35">
      <c r="A9735" t="s">
        <v>7667</v>
      </c>
      <c r="B9735" t="s">
        <v>8483</v>
      </c>
      <c r="C9735">
        <v>6</v>
      </c>
      <c r="D9735">
        <v>-59.553999999999903</v>
      </c>
      <c r="E9735" t="s">
        <v>8484</v>
      </c>
      <c r="F9735" t="s">
        <v>8539</v>
      </c>
      <c r="G9735" s="4">
        <v>4</v>
      </c>
      <c r="H9735" t="s">
        <v>8707</v>
      </c>
    </row>
    <row r="9736" spans="1:8" x14ac:dyDescent="0.35">
      <c r="A9736" t="s">
        <v>7667</v>
      </c>
      <c r="B9736" t="s">
        <v>8483</v>
      </c>
      <c r="C9736">
        <v>6</v>
      </c>
      <c r="D9736">
        <v>-52.280999999999999</v>
      </c>
      <c r="E9736" t="s">
        <v>8484</v>
      </c>
      <c r="F9736" t="s">
        <v>8539</v>
      </c>
      <c r="G9736" s="4">
        <v>4</v>
      </c>
      <c r="H9736" t="s">
        <v>8708</v>
      </c>
    </row>
    <row r="9737" spans="1:8" x14ac:dyDescent="0.35">
      <c r="A9737" t="s">
        <v>7667</v>
      </c>
      <c r="B9737" t="s">
        <v>8483</v>
      </c>
      <c r="C9737">
        <v>6</v>
      </c>
      <c r="D9737">
        <v>-49.736999999999902</v>
      </c>
      <c r="E9737" t="s">
        <v>8486</v>
      </c>
      <c r="F9737" t="s">
        <v>8507</v>
      </c>
      <c r="G9737" s="4">
        <v>3</v>
      </c>
      <c r="H9737" t="s">
        <v>8709</v>
      </c>
    </row>
    <row r="9738" spans="1:8" x14ac:dyDescent="0.35">
      <c r="A9738" t="s">
        <v>7667</v>
      </c>
      <c r="B9738" t="s">
        <v>8483</v>
      </c>
      <c r="C9738">
        <v>6</v>
      </c>
      <c r="D9738">
        <v>-38.948</v>
      </c>
      <c r="E9738" t="s">
        <v>8484</v>
      </c>
      <c r="F9738" t="s">
        <v>8539</v>
      </c>
      <c r="G9738" s="4">
        <v>4</v>
      </c>
      <c r="H9738" t="s">
        <v>8710</v>
      </c>
    </row>
    <row r="9739" spans="1:8" x14ac:dyDescent="0.35">
      <c r="A9739" t="s">
        <v>7667</v>
      </c>
      <c r="B9739" t="s">
        <v>8483</v>
      </c>
      <c r="C9739">
        <v>6</v>
      </c>
      <c r="D9739">
        <v>-38.900999999999897</v>
      </c>
      <c r="E9739" t="s">
        <v>8484</v>
      </c>
      <c r="F9739" t="s">
        <v>8496</v>
      </c>
      <c r="G9739" s="4">
        <v>1</v>
      </c>
      <c r="H9739" t="s">
        <v>8711</v>
      </c>
    </row>
    <row r="9740" spans="1:8" x14ac:dyDescent="0.35">
      <c r="A9740" t="s">
        <v>7667</v>
      </c>
      <c r="B9740" t="s">
        <v>8483</v>
      </c>
      <c r="C9740">
        <v>6</v>
      </c>
      <c r="D9740">
        <v>-36.177999999999997</v>
      </c>
      <c r="E9740" t="s">
        <v>8486</v>
      </c>
      <c r="F9740" t="s">
        <v>8487</v>
      </c>
      <c r="G9740" s="4">
        <v>4</v>
      </c>
      <c r="H9740" t="s">
        <v>8712</v>
      </c>
    </row>
    <row r="9741" spans="1:8" x14ac:dyDescent="0.35">
      <c r="A9741" t="s">
        <v>7667</v>
      </c>
      <c r="B9741" t="s">
        <v>8483</v>
      </c>
      <c r="C9741">
        <v>6</v>
      </c>
      <c r="D9741">
        <v>-33.167000000000002</v>
      </c>
      <c r="E9741" t="s">
        <v>8484</v>
      </c>
      <c r="F9741" t="s">
        <v>8490</v>
      </c>
      <c r="G9741" s="4">
        <v>2</v>
      </c>
      <c r="H9741" t="s">
        <v>8713</v>
      </c>
    </row>
    <row r="9742" spans="1:8" x14ac:dyDescent="0.35">
      <c r="A9742" t="s">
        <v>7667</v>
      </c>
      <c r="B9742" t="s">
        <v>8483</v>
      </c>
      <c r="C9742">
        <v>6</v>
      </c>
      <c r="D9742">
        <v>-32.67</v>
      </c>
      <c r="E9742" t="s">
        <v>8486</v>
      </c>
      <c r="F9742" t="s">
        <v>8494</v>
      </c>
      <c r="G9742" s="4">
        <v>2</v>
      </c>
      <c r="H9742" t="s">
        <v>1282</v>
      </c>
    </row>
    <row r="9743" spans="1:8" x14ac:dyDescent="0.35">
      <c r="A9743" t="s">
        <v>7667</v>
      </c>
      <c r="B9743" t="s">
        <v>8483</v>
      </c>
      <c r="C9743">
        <v>6</v>
      </c>
      <c r="D9743">
        <v>-26.951999999999899</v>
      </c>
      <c r="E9743" t="s">
        <v>8484</v>
      </c>
      <c r="F9743" t="s">
        <v>8485</v>
      </c>
      <c r="G9743" s="4">
        <v>3</v>
      </c>
      <c r="H9743" t="s">
        <v>8714</v>
      </c>
    </row>
    <row r="9744" spans="1:8" x14ac:dyDescent="0.35">
      <c r="A9744" t="s">
        <v>7667</v>
      </c>
      <c r="B9744" t="s">
        <v>8483</v>
      </c>
      <c r="C9744">
        <v>6</v>
      </c>
      <c r="D9744">
        <v>-20.750999999999902</v>
      </c>
      <c r="E9744" t="s">
        <v>8484</v>
      </c>
      <c r="F9744" t="s">
        <v>8496</v>
      </c>
      <c r="G9744" s="4">
        <v>1</v>
      </c>
      <c r="H9744" t="s">
        <v>8715</v>
      </c>
    </row>
    <row r="9745" spans="1:8" x14ac:dyDescent="0.35">
      <c r="A9745" t="s">
        <v>7667</v>
      </c>
      <c r="B9745" t="s">
        <v>8483</v>
      </c>
      <c r="C9745">
        <v>6</v>
      </c>
      <c r="D9745">
        <v>25.895</v>
      </c>
      <c r="E9745" t="s">
        <v>8486</v>
      </c>
      <c r="F9745" t="s">
        <v>8507</v>
      </c>
      <c r="G9745" s="4">
        <v>3</v>
      </c>
      <c r="H9745" t="s">
        <v>8716</v>
      </c>
    </row>
    <row r="9746" spans="1:8" x14ac:dyDescent="0.35">
      <c r="A9746" t="s">
        <v>7667</v>
      </c>
      <c r="B9746" t="s">
        <v>8483</v>
      </c>
      <c r="C9746">
        <v>6</v>
      </c>
      <c r="D9746">
        <v>30.472999999999999</v>
      </c>
      <c r="E9746" t="s">
        <v>8486</v>
      </c>
      <c r="F9746" t="s">
        <v>8507</v>
      </c>
      <c r="G9746" s="4">
        <v>3</v>
      </c>
      <c r="H9746" t="s">
        <v>8717</v>
      </c>
    </row>
    <row r="9747" spans="1:8" x14ac:dyDescent="0.35">
      <c r="A9747" t="s">
        <v>7667</v>
      </c>
      <c r="B9747" t="s">
        <v>8483</v>
      </c>
      <c r="C9747">
        <v>6</v>
      </c>
      <c r="D9747">
        <v>87.194999999999993</v>
      </c>
      <c r="E9747" t="s">
        <v>8484</v>
      </c>
      <c r="F9747" t="s">
        <v>8496</v>
      </c>
      <c r="G9747" s="4">
        <v>1</v>
      </c>
      <c r="H9747" t="s">
        <v>8718</v>
      </c>
    </row>
    <row r="9748" spans="1:8" x14ac:dyDescent="0.35">
      <c r="A9748" t="s">
        <v>7667</v>
      </c>
      <c r="B9748" t="s">
        <v>8483</v>
      </c>
      <c r="C9748">
        <v>6</v>
      </c>
      <c r="D9748">
        <v>111.959</v>
      </c>
      <c r="E9748" t="s">
        <v>8484</v>
      </c>
      <c r="F9748" t="s">
        <v>8539</v>
      </c>
      <c r="G9748" s="4">
        <v>4</v>
      </c>
      <c r="H9748" t="s">
        <v>8719</v>
      </c>
    </row>
    <row r="9749" spans="1:8" x14ac:dyDescent="0.35">
      <c r="A9749" t="s">
        <v>7667</v>
      </c>
      <c r="B9749" t="s">
        <v>8483</v>
      </c>
      <c r="C9749">
        <v>6</v>
      </c>
      <c r="D9749">
        <v>121.465</v>
      </c>
      <c r="E9749" t="s">
        <v>8486</v>
      </c>
      <c r="F9749" t="s">
        <v>8507</v>
      </c>
      <c r="G9749" s="4">
        <v>3</v>
      </c>
      <c r="H9749" t="s">
        <v>8720</v>
      </c>
    </row>
    <row r="9750" spans="1:8" x14ac:dyDescent="0.35">
      <c r="A9750" t="s">
        <v>7667</v>
      </c>
      <c r="B9750" t="s">
        <v>8483</v>
      </c>
      <c r="C9750">
        <v>6</v>
      </c>
      <c r="D9750">
        <v>128.98400000000001</v>
      </c>
      <c r="E9750" t="s">
        <v>8486</v>
      </c>
      <c r="F9750" t="s">
        <v>8487</v>
      </c>
      <c r="G9750" s="4">
        <v>4</v>
      </c>
      <c r="H9750" t="s">
        <v>415</v>
      </c>
    </row>
    <row r="9751" spans="1:8" x14ac:dyDescent="0.35">
      <c r="A9751" t="s">
        <v>7667</v>
      </c>
      <c r="B9751" t="s">
        <v>8483</v>
      </c>
      <c r="C9751">
        <v>6</v>
      </c>
      <c r="D9751">
        <v>161.74299999999999</v>
      </c>
      <c r="E9751" t="s">
        <v>8486</v>
      </c>
      <c r="F9751" t="s">
        <v>8492</v>
      </c>
      <c r="G9751" s="4">
        <v>1</v>
      </c>
      <c r="H9751" t="s">
        <v>8721</v>
      </c>
    </row>
    <row r="9752" spans="1:8" x14ac:dyDescent="0.35">
      <c r="A9752" t="s">
        <v>7667</v>
      </c>
      <c r="B9752" t="s">
        <v>8483</v>
      </c>
      <c r="C9752">
        <v>6</v>
      </c>
      <c r="D9752">
        <v>164.70699999999999</v>
      </c>
      <c r="E9752" t="s">
        <v>8484</v>
      </c>
      <c r="F9752" t="s">
        <v>8496</v>
      </c>
      <c r="G9752" s="4">
        <v>1</v>
      </c>
      <c r="H9752" t="s">
        <v>8722</v>
      </c>
    </row>
    <row r="9753" spans="1:8" x14ac:dyDescent="0.35">
      <c r="A9753" t="s">
        <v>7667</v>
      </c>
      <c r="B9753" t="s">
        <v>8483</v>
      </c>
      <c r="C9753">
        <v>6</v>
      </c>
      <c r="D9753">
        <v>228.88800000000001</v>
      </c>
      <c r="E9753" t="s">
        <v>8484</v>
      </c>
      <c r="F9753" t="s">
        <v>8485</v>
      </c>
      <c r="G9753" s="4">
        <v>3</v>
      </c>
      <c r="H9753" t="s">
        <v>2070</v>
      </c>
    </row>
    <row r="9754" spans="1:8" x14ac:dyDescent="0.35">
      <c r="A9754" t="s">
        <v>7667</v>
      </c>
      <c r="B9754" t="s">
        <v>8483</v>
      </c>
      <c r="C9754">
        <v>6</v>
      </c>
      <c r="D9754">
        <v>239.03200000000001</v>
      </c>
      <c r="E9754" t="s">
        <v>8484</v>
      </c>
      <c r="F9754" t="s">
        <v>8485</v>
      </c>
      <c r="G9754" s="4">
        <v>3</v>
      </c>
      <c r="H9754" t="s">
        <v>8723</v>
      </c>
    </row>
    <row r="9755" spans="1:8" x14ac:dyDescent="0.35">
      <c r="A9755" t="s">
        <v>7667</v>
      </c>
      <c r="B9755" t="s">
        <v>8483</v>
      </c>
      <c r="C9755">
        <v>6</v>
      </c>
      <c r="D9755">
        <v>241.239</v>
      </c>
      <c r="E9755" t="s">
        <v>8486</v>
      </c>
      <c r="F9755" t="s">
        <v>8507</v>
      </c>
      <c r="G9755" s="4">
        <v>3</v>
      </c>
      <c r="H9755" t="s">
        <v>863</v>
      </c>
    </row>
    <row r="9756" spans="1:8" x14ac:dyDescent="0.35">
      <c r="A9756" t="s">
        <v>7667</v>
      </c>
      <c r="B9756" t="s">
        <v>8483</v>
      </c>
      <c r="C9756">
        <v>6</v>
      </c>
      <c r="D9756">
        <v>242.864</v>
      </c>
      <c r="E9756" t="s">
        <v>8486</v>
      </c>
      <c r="F9756" t="s">
        <v>8487</v>
      </c>
      <c r="G9756" s="4">
        <v>4</v>
      </c>
      <c r="H9756" t="s">
        <v>8724</v>
      </c>
    </row>
    <row r="9757" spans="1:8" x14ac:dyDescent="0.35">
      <c r="A9757" t="s">
        <v>7667</v>
      </c>
      <c r="B9757" t="s">
        <v>8725</v>
      </c>
      <c r="C9757">
        <v>5</v>
      </c>
      <c r="D9757">
        <v>-372.12699999999899</v>
      </c>
      <c r="E9757" t="s">
        <v>8726</v>
      </c>
      <c r="F9757" t="s">
        <v>8727</v>
      </c>
      <c r="G9757" s="4">
        <v>2</v>
      </c>
      <c r="H9757" t="s">
        <v>8728</v>
      </c>
    </row>
    <row r="9758" spans="1:8" x14ac:dyDescent="0.35">
      <c r="A9758" t="s">
        <v>7667</v>
      </c>
      <c r="B9758" t="s">
        <v>8725</v>
      </c>
      <c r="C9758">
        <v>5</v>
      </c>
      <c r="D9758">
        <v>-371.61399999999998</v>
      </c>
      <c r="E9758" t="s">
        <v>8726</v>
      </c>
      <c r="F9758" t="s">
        <v>8729</v>
      </c>
      <c r="G9758" s="4">
        <v>1</v>
      </c>
      <c r="H9758" t="s">
        <v>8730</v>
      </c>
    </row>
    <row r="9759" spans="1:8" x14ac:dyDescent="0.35">
      <c r="A9759" t="s">
        <v>7667</v>
      </c>
      <c r="B9759" t="s">
        <v>8725</v>
      </c>
      <c r="C9759">
        <v>5</v>
      </c>
      <c r="D9759">
        <v>-370.87400000000002</v>
      </c>
      <c r="E9759" t="s">
        <v>8726</v>
      </c>
      <c r="F9759" t="s">
        <v>8731</v>
      </c>
      <c r="G9759" s="4">
        <v>3</v>
      </c>
      <c r="H9759" t="s">
        <v>2630</v>
      </c>
    </row>
    <row r="9760" spans="1:8" x14ac:dyDescent="0.35">
      <c r="A9760" t="s">
        <v>7667</v>
      </c>
      <c r="B9760" t="s">
        <v>8725</v>
      </c>
      <c r="C9760">
        <v>5</v>
      </c>
      <c r="D9760">
        <v>-370.69199999999898</v>
      </c>
      <c r="E9760" t="s">
        <v>8732</v>
      </c>
      <c r="F9760" t="s">
        <v>8733</v>
      </c>
      <c r="G9760" s="4">
        <v>2</v>
      </c>
      <c r="H9760" t="s">
        <v>8734</v>
      </c>
    </row>
    <row r="9761" spans="1:8" x14ac:dyDescent="0.35">
      <c r="A9761" t="s">
        <v>7667</v>
      </c>
      <c r="B9761" t="s">
        <v>8725</v>
      </c>
      <c r="C9761">
        <v>5</v>
      </c>
      <c r="D9761">
        <v>-370.63</v>
      </c>
      <c r="E9761" t="s">
        <v>8732</v>
      </c>
      <c r="F9761" t="s">
        <v>8735</v>
      </c>
      <c r="G9761" s="4">
        <v>4</v>
      </c>
      <c r="H9761" t="s">
        <v>8736</v>
      </c>
    </row>
    <row r="9762" spans="1:8" x14ac:dyDescent="0.35">
      <c r="A9762" t="s">
        <v>7667</v>
      </c>
      <c r="B9762" t="s">
        <v>8725</v>
      </c>
      <c r="C9762">
        <v>5</v>
      </c>
      <c r="D9762">
        <v>-367.18900000000002</v>
      </c>
      <c r="E9762" t="s">
        <v>8732</v>
      </c>
      <c r="F9762" t="s">
        <v>8737</v>
      </c>
      <c r="G9762" s="4">
        <v>3</v>
      </c>
      <c r="H9762" t="s">
        <v>8738</v>
      </c>
    </row>
    <row r="9763" spans="1:8" x14ac:dyDescent="0.35">
      <c r="A9763" t="s">
        <v>7667</v>
      </c>
      <c r="B9763" t="s">
        <v>8725</v>
      </c>
      <c r="C9763">
        <v>5</v>
      </c>
      <c r="D9763">
        <v>-366.43099999999998</v>
      </c>
      <c r="E9763" t="s">
        <v>8732</v>
      </c>
      <c r="F9763" t="s">
        <v>8735</v>
      </c>
      <c r="G9763" s="4">
        <v>4</v>
      </c>
      <c r="H9763" t="s">
        <v>8739</v>
      </c>
    </row>
    <row r="9764" spans="1:8" x14ac:dyDescent="0.35">
      <c r="A9764" t="s">
        <v>7667</v>
      </c>
      <c r="B9764" t="s">
        <v>8725</v>
      </c>
      <c r="C9764">
        <v>5</v>
      </c>
      <c r="D9764">
        <v>-362.565</v>
      </c>
      <c r="E9764" t="s">
        <v>8726</v>
      </c>
      <c r="F9764" t="s">
        <v>8727</v>
      </c>
      <c r="G9764" s="4">
        <v>2</v>
      </c>
      <c r="H9764" t="s">
        <v>8740</v>
      </c>
    </row>
    <row r="9765" spans="1:8" x14ac:dyDescent="0.35">
      <c r="A9765" t="s">
        <v>7667</v>
      </c>
      <c r="B9765" t="s">
        <v>8725</v>
      </c>
      <c r="C9765">
        <v>5</v>
      </c>
      <c r="D9765">
        <v>-355.55399999999997</v>
      </c>
      <c r="E9765" t="s">
        <v>8726</v>
      </c>
      <c r="F9765" t="s">
        <v>8741</v>
      </c>
      <c r="G9765" s="4">
        <v>4</v>
      </c>
      <c r="H9765" t="s">
        <v>8742</v>
      </c>
    </row>
    <row r="9766" spans="1:8" x14ac:dyDescent="0.35">
      <c r="A9766" t="s">
        <v>7667</v>
      </c>
      <c r="B9766" t="s">
        <v>8725</v>
      </c>
      <c r="C9766">
        <v>5</v>
      </c>
      <c r="D9766">
        <v>-350.05599999999998</v>
      </c>
      <c r="E9766" t="s">
        <v>8726</v>
      </c>
      <c r="F9766" t="s">
        <v>8729</v>
      </c>
      <c r="G9766" s="4">
        <v>1</v>
      </c>
      <c r="H9766" t="s">
        <v>8743</v>
      </c>
    </row>
    <row r="9767" spans="1:8" x14ac:dyDescent="0.35">
      <c r="A9767" t="s">
        <v>7667</v>
      </c>
      <c r="B9767" t="s">
        <v>8725</v>
      </c>
      <c r="C9767">
        <v>5</v>
      </c>
      <c r="D9767">
        <v>-345.21899999999999</v>
      </c>
      <c r="E9767" t="s">
        <v>8732</v>
      </c>
      <c r="F9767" t="s">
        <v>8735</v>
      </c>
      <c r="G9767" s="4">
        <v>4</v>
      </c>
      <c r="H9767" t="s">
        <v>8744</v>
      </c>
    </row>
    <row r="9768" spans="1:8" x14ac:dyDescent="0.35">
      <c r="A9768" t="s">
        <v>7667</v>
      </c>
      <c r="B9768" t="s">
        <v>8725</v>
      </c>
      <c r="C9768">
        <v>5</v>
      </c>
      <c r="D9768">
        <v>-339.59100000000001</v>
      </c>
      <c r="E9768" t="s">
        <v>8726</v>
      </c>
      <c r="F9768" t="s">
        <v>8731</v>
      </c>
      <c r="G9768" s="4">
        <v>3</v>
      </c>
      <c r="H9768" t="s">
        <v>8745</v>
      </c>
    </row>
    <row r="9769" spans="1:8" x14ac:dyDescent="0.35">
      <c r="A9769" t="s">
        <v>7667</v>
      </c>
      <c r="B9769" t="s">
        <v>8725</v>
      </c>
      <c r="C9769">
        <v>5</v>
      </c>
      <c r="D9769">
        <v>-337.07900000000001</v>
      </c>
      <c r="E9769" t="s">
        <v>8732</v>
      </c>
      <c r="F9769" t="s">
        <v>8737</v>
      </c>
      <c r="G9769" s="4">
        <v>3</v>
      </c>
      <c r="H9769" t="s">
        <v>8746</v>
      </c>
    </row>
    <row r="9770" spans="1:8" x14ac:dyDescent="0.35">
      <c r="A9770" t="s">
        <v>7667</v>
      </c>
      <c r="B9770" t="s">
        <v>8725</v>
      </c>
      <c r="C9770">
        <v>5</v>
      </c>
      <c r="D9770">
        <v>-331.96199999999999</v>
      </c>
      <c r="E9770" t="s">
        <v>8732</v>
      </c>
      <c r="F9770" t="s">
        <v>8735</v>
      </c>
      <c r="G9770" s="4">
        <v>4</v>
      </c>
      <c r="H9770" t="s">
        <v>8747</v>
      </c>
    </row>
    <row r="9771" spans="1:8" x14ac:dyDescent="0.35">
      <c r="A9771" t="s">
        <v>7667</v>
      </c>
      <c r="B9771" t="s">
        <v>8725</v>
      </c>
      <c r="C9771">
        <v>5</v>
      </c>
      <c r="D9771">
        <v>-329.32499999999999</v>
      </c>
      <c r="E9771" t="s">
        <v>8732</v>
      </c>
      <c r="F9771" t="s">
        <v>8733</v>
      </c>
      <c r="G9771" s="4">
        <v>2</v>
      </c>
      <c r="H9771" t="s">
        <v>773</v>
      </c>
    </row>
    <row r="9772" spans="1:8" x14ac:dyDescent="0.35">
      <c r="A9772" t="s">
        <v>7667</v>
      </c>
      <c r="B9772" t="s">
        <v>8725</v>
      </c>
      <c r="C9772">
        <v>5</v>
      </c>
      <c r="D9772">
        <v>-325.983</v>
      </c>
      <c r="E9772" t="s">
        <v>8726</v>
      </c>
      <c r="F9772" t="s">
        <v>8731</v>
      </c>
      <c r="G9772" s="4">
        <v>3</v>
      </c>
      <c r="H9772" t="s">
        <v>8748</v>
      </c>
    </row>
    <row r="9773" spans="1:8" x14ac:dyDescent="0.35">
      <c r="A9773" t="s">
        <v>7667</v>
      </c>
      <c r="B9773" t="s">
        <v>8725</v>
      </c>
      <c r="C9773">
        <v>5</v>
      </c>
      <c r="D9773">
        <v>-322.13900000000001</v>
      </c>
      <c r="E9773" t="s">
        <v>8732</v>
      </c>
      <c r="F9773" t="s">
        <v>8749</v>
      </c>
      <c r="G9773" s="4">
        <v>1</v>
      </c>
      <c r="H9773" t="s">
        <v>8750</v>
      </c>
    </row>
    <row r="9774" spans="1:8" x14ac:dyDescent="0.35">
      <c r="A9774" t="s">
        <v>7667</v>
      </c>
      <c r="B9774" t="s">
        <v>8725</v>
      </c>
      <c r="C9774">
        <v>5</v>
      </c>
      <c r="D9774">
        <v>-314.61399999999998</v>
      </c>
      <c r="E9774" t="s">
        <v>8726</v>
      </c>
      <c r="F9774" t="s">
        <v>8741</v>
      </c>
      <c r="G9774" s="4">
        <v>4</v>
      </c>
      <c r="H9774" t="s">
        <v>8751</v>
      </c>
    </row>
    <row r="9775" spans="1:8" x14ac:dyDescent="0.35">
      <c r="A9775" t="s">
        <v>7667</v>
      </c>
      <c r="B9775" t="s">
        <v>8725</v>
      </c>
      <c r="C9775">
        <v>5</v>
      </c>
      <c r="D9775">
        <v>-312.79000000000002</v>
      </c>
      <c r="E9775" t="s">
        <v>8732</v>
      </c>
      <c r="F9775" t="s">
        <v>8737</v>
      </c>
      <c r="G9775" s="4">
        <v>3</v>
      </c>
      <c r="H9775" t="s">
        <v>8752</v>
      </c>
    </row>
    <row r="9776" spans="1:8" x14ac:dyDescent="0.35">
      <c r="A9776" t="s">
        <v>7667</v>
      </c>
      <c r="B9776" t="s">
        <v>8725</v>
      </c>
      <c r="C9776">
        <v>5</v>
      </c>
      <c r="D9776">
        <v>-311.42200000000003</v>
      </c>
      <c r="E9776" t="s">
        <v>8726</v>
      </c>
      <c r="F9776" t="s">
        <v>8729</v>
      </c>
      <c r="G9776" s="4">
        <v>1</v>
      </c>
      <c r="H9776" t="s">
        <v>8753</v>
      </c>
    </row>
    <row r="9777" spans="1:8" x14ac:dyDescent="0.35">
      <c r="A9777" t="s">
        <v>7667</v>
      </c>
      <c r="B9777" t="s">
        <v>8725</v>
      </c>
      <c r="C9777">
        <v>5</v>
      </c>
      <c r="D9777">
        <v>-305.291</v>
      </c>
      <c r="E9777" t="s">
        <v>8732</v>
      </c>
      <c r="F9777" t="s">
        <v>8749</v>
      </c>
      <c r="G9777" s="4">
        <v>1</v>
      </c>
      <c r="H9777" t="s">
        <v>8754</v>
      </c>
    </row>
    <row r="9778" spans="1:8" x14ac:dyDescent="0.35">
      <c r="A9778" t="s">
        <v>7667</v>
      </c>
      <c r="B9778" t="s">
        <v>8725</v>
      </c>
      <c r="C9778">
        <v>5</v>
      </c>
      <c r="D9778">
        <v>-298.798</v>
      </c>
      <c r="E9778" t="s">
        <v>8732</v>
      </c>
      <c r="F9778" t="s">
        <v>8749</v>
      </c>
      <c r="G9778" s="4">
        <v>1</v>
      </c>
      <c r="H9778" t="s">
        <v>8755</v>
      </c>
    </row>
    <row r="9779" spans="1:8" x14ac:dyDescent="0.35">
      <c r="A9779" t="s">
        <v>7667</v>
      </c>
      <c r="B9779" t="s">
        <v>8725</v>
      </c>
      <c r="C9779">
        <v>5</v>
      </c>
      <c r="D9779">
        <v>-296.11399999999998</v>
      </c>
      <c r="E9779" t="s">
        <v>8726</v>
      </c>
      <c r="F9779" t="s">
        <v>8727</v>
      </c>
      <c r="G9779" s="4">
        <v>2</v>
      </c>
      <c r="H9779" t="s">
        <v>8756</v>
      </c>
    </row>
    <row r="9780" spans="1:8" x14ac:dyDescent="0.35">
      <c r="A9780" t="s">
        <v>7667</v>
      </c>
      <c r="B9780" t="s">
        <v>8725</v>
      </c>
      <c r="C9780">
        <v>5</v>
      </c>
      <c r="D9780">
        <v>-291.31700000000001</v>
      </c>
      <c r="E9780" t="s">
        <v>8732</v>
      </c>
      <c r="F9780" t="s">
        <v>8735</v>
      </c>
      <c r="G9780" s="4">
        <v>4</v>
      </c>
      <c r="H9780" t="s">
        <v>8757</v>
      </c>
    </row>
    <row r="9781" spans="1:8" x14ac:dyDescent="0.35">
      <c r="A9781" t="s">
        <v>7667</v>
      </c>
      <c r="B9781" t="s">
        <v>8725</v>
      </c>
      <c r="C9781">
        <v>5</v>
      </c>
      <c r="D9781">
        <v>-283.84500000000003</v>
      </c>
      <c r="E9781" t="s">
        <v>8732</v>
      </c>
      <c r="F9781" t="s">
        <v>8735</v>
      </c>
      <c r="G9781" s="4">
        <v>4</v>
      </c>
      <c r="H9781" t="s">
        <v>8758</v>
      </c>
    </row>
    <row r="9782" spans="1:8" x14ac:dyDescent="0.35">
      <c r="A9782" t="s">
        <v>7667</v>
      </c>
      <c r="B9782" t="s">
        <v>8725</v>
      </c>
      <c r="C9782">
        <v>5</v>
      </c>
      <c r="D9782">
        <v>-283.837999999999</v>
      </c>
      <c r="E9782" t="s">
        <v>8726</v>
      </c>
      <c r="F9782" t="s">
        <v>8729</v>
      </c>
      <c r="G9782" s="4">
        <v>1</v>
      </c>
      <c r="H9782" t="s">
        <v>8759</v>
      </c>
    </row>
    <row r="9783" spans="1:8" x14ac:dyDescent="0.35">
      <c r="A9783" t="s">
        <v>7667</v>
      </c>
      <c r="B9783" t="s">
        <v>8725</v>
      </c>
      <c r="C9783">
        <v>5</v>
      </c>
      <c r="D9783">
        <v>-279.61399999999998</v>
      </c>
      <c r="E9783" t="s">
        <v>8732</v>
      </c>
      <c r="F9783" t="s">
        <v>8737</v>
      </c>
      <c r="G9783" s="4">
        <v>3</v>
      </c>
      <c r="H9783" t="s">
        <v>8760</v>
      </c>
    </row>
    <row r="9784" spans="1:8" x14ac:dyDescent="0.35">
      <c r="A9784" t="s">
        <v>7667</v>
      </c>
      <c r="B9784" t="s">
        <v>8725</v>
      </c>
      <c r="C9784">
        <v>5</v>
      </c>
      <c r="D9784">
        <v>-276.625</v>
      </c>
      <c r="E9784" t="s">
        <v>8732</v>
      </c>
      <c r="F9784" t="s">
        <v>8733</v>
      </c>
      <c r="G9784" s="4">
        <v>2</v>
      </c>
      <c r="H9784" t="s">
        <v>8761</v>
      </c>
    </row>
    <row r="9785" spans="1:8" x14ac:dyDescent="0.35">
      <c r="A9785" t="s">
        <v>7667</v>
      </c>
      <c r="B9785" t="s">
        <v>8725</v>
      </c>
      <c r="C9785">
        <v>5</v>
      </c>
      <c r="D9785">
        <v>-275.084</v>
      </c>
      <c r="E9785" t="s">
        <v>8732</v>
      </c>
      <c r="F9785" t="s">
        <v>8749</v>
      </c>
      <c r="G9785" s="4">
        <v>1</v>
      </c>
      <c r="H9785" t="s">
        <v>8762</v>
      </c>
    </row>
    <row r="9786" spans="1:8" x14ac:dyDescent="0.35">
      <c r="A9786" t="s">
        <v>7667</v>
      </c>
      <c r="B9786" t="s">
        <v>8725</v>
      </c>
      <c r="C9786">
        <v>5</v>
      </c>
      <c r="D9786">
        <v>-274.09300000000002</v>
      </c>
      <c r="E9786" t="s">
        <v>8732</v>
      </c>
      <c r="F9786" t="s">
        <v>8733</v>
      </c>
      <c r="G9786" s="4">
        <v>2</v>
      </c>
      <c r="H9786" t="s">
        <v>8763</v>
      </c>
    </row>
    <row r="9787" spans="1:8" x14ac:dyDescent="0.35">
      <c r="A9787" t="s">
        <v>7667</v>
      </c>
      <c r="B9787" t="s">
        <v>8725</v>
      </c>
      <c r="C9787">
        <v>5</v>
      </c>
      <c r="D9787">
        <v>-273.88200000000001</v>
      </c>
      <c r="E9787" t="s">
        <v>8726</v>
      </c>
      <c r="F9787" t="s">
        <v>8741</v>
      </c>
      <c r="G9787" s="4">
        <v>4</v>
      </c>
      <c r="H9787" t="s">
        <v>8764</v>
      </c>
    </row>
    <row r="9788" spans="1:8" x14ac:dyDescent="0.35">
      <c r="A9788" t="s">
        <v>7667</v>
      </c>
      <c r="B9788" t="s">
        <v>8725</v>
      </c>
      <c r="C9788">
        <v>5</v>
      </c>
      <c r="D9788">
        <v>-272.18299999999999</v>
      </c>
      <c r="E9788" t="s">
        <v>8726</v>
      </c>
      <c r="F9788" t="s">
        <v>8727</v>
      </c>
      <c r="G9788" s="4">
        <v>2</v>
      </c>
      <c r="H9788" t="s">
        <v>1412</v>
      </c>
    </row>
    <row r="9789" spans="1:8" x14ac:dyDescent="0.35">
      <c r="A9789" t="s">
        <v>7667</v>
      </c>
      <c r="B9789" t="s">
        <v>8725</v>
      </c>
      <c r="C9789">
        <v>5</v>
      </c>
      <c r="D9789">
        <v>-266.80799999999999</v>
      </c>
      <c r="E9789" t="s">
        <v>8732</v>
      </c>
      <c r="F9789" t="s">
        <v>8749</v>
      </c>
      <c r="G9789" s="4">
        <v>1</v>
      </c>
      <c r="H9789" t="s">
        <v>8765</v>
      </c>
    </row>
    <row r="9790" spans="1:8" x14ac:dyDescent="0.35">
      <c r="A9790" t="s">
        <v>7667</v>
      </c>
      <c r="B9790" t="s">
        <v>8725</v>
      </c>
      <c r="C9790">
        <v>5</v>
      </c>
      <c r="D9790">
        <v>-266.46600000000001</v>
      </c>
      <c r="E9790" t="s">
        <v>8726</v>
      </c>
      <c r="F9790" t="s">
        <v>8741</v>
      </c>
      <c r="G9790" s="4">
        <v>4</v>
      </c>
      <c r="H9790" t="s">
        <v>1412</v>
      </c>
    </row>
    <row r="9791" spans="1:8" x14ac:dyDescent="0.35">
      <c r="A9791" t="s">
        <v>7667</v>
      </c>
      <c r="B9791" t="s">
        <v>8725</v>
      </c>
      <c r="C9791">
        <v>5</v>
      </c>
      <c r="D9791">
        <v>-263.74700000000001</v>
      </c>
      <c r="E9791" t="s">
        <v>8726</v>
      </c>
      <c r="F9791" t="s">
        <v>8731</v>
      </c>
      <c r="G9791" s="4">
        <v>3</v>
      </c>
      <c r="H9791" t="s">
        <v>8766</v>
      </c>
    </row>
    <row r="9792" spans="1:8" x14ac:dyDescent="0.35">
      <c r="A9792" t="s">
        <v>7667</v>
      </c>
      <c r="B9792" t="s">
        <v>8725</v>
      </c>
      <c r="C9792">
        <v>5</v>
      </c>
      <c r="D9792">
        <v>-259.66300000000001</v>
      </c>
      <c r="E9792" t="s">
        <v>8726</v>
      </c>
      <c r="F9792" t="s">
        <v>8727</v>
      </c>
      <c r="G9792" s="4">
        <v>2</v>
      </c>
      <c r="H9792" t="s">
        <v>8767</v>
      </c>
    </row>
    <row r="9793" spans="1:8" x14ac:dyDescent="0.35">
      <c r="A9793" t="s">
        <v>7667</v>
      </c>
      <c r="B9793" t="s">
        <v>8725</v>
      </c>
      <c r="C9793">
        <v>5</v>
      </c>
      <c r="D9793">
        <v>-259.608</v>
      </c>
      <c r="E9793" t="s">
        <v>8732</v>
      </c>
      <c r="F9793" t="s">
        <v>8749</v>
      </c>
      <c r="G9793" s="4">
        <v>1</v>
      </c>
      <c r="H9793" t="s">
        <v>8768</v>
      </c>
    </row>
    <row r="9794" spans="1:8" x14ac:dyDescent="0.35">
      <c r="A9794" t="s">
        <v>7667</v>
      </c>
      <c r="B9794" t="s">
        <v>8725</v>
      </c>
      <c r="C9794">
        <v>5</v>
      </c>
      <c r="D9794">
        <v>-258.66199999999998</v>
      </c>
      <c r="E9794" t="s">
        <v>8732</v>
      </c>
      <c r="F9794" t="s">
        <v>8735</v>
      </c>
      <c r="G9794" s="4">
        <v>4</v>
      </c>
      <c r="H9794" t="s">
        <v>8769</v>
      </c>
    </row>
    <row r="9795" spans="1:8" x14ac:dyDescent="0.35">
      <c r="A9795" t="s">
        <v>7667</v>
      </c>
      <c r="B9795" t="s">
        <v>8725</v>
      </c>
      <c r="C9795">
        <v>5</v>
      </c>
      <c r="D9795">
        <v>-255.905</v>
      </c>
      <c r="E9795" t="s">
        <v>8726</v>
      </c>
      <c r="F9795" t="s">
        <v>8731</v>
      </c>
      <c r="G9795" s="4">
        <v>3</v>
      </c>
      <c r="H9795" t="s">
        <v>1412</v>
      </c>
    </row>
    <row r="9796" spans="1:8" x14ac:dyDescent="0.35">
      <c r="A9796" t="s">
        <v>7667</v>
      </c>
      <c r="B9796" t="s">
        <v>8725</v>
      </c>
      <c r="C9796">
        <v>5</v>
      </c>
      <c r="D9796">
        <v>-250.267</v>
      </c>
      <c r="E9796" t="s">
        <v>8732</v>
      </c>
      <c r="F9796" t="s">
        <v>8749</v>
      </c>
      <c r="G9796" s="4">
        <v>1</v>
      </c>
      <c r="H9796" t="s">
        <v>8770</v>
      </c>
    </row>
    <row r="9797" spans="1:8" x14ac:dyDescent="0.35">
      <c r="A9797" t="s">
        <v>7667</v>
      </c>
      <c r="B9797" t="s">
        <v>8725</v>
      </c>
      <c r="C9797">
        <v>5</v>
      </c>
      <c r="D9797">
        <v>-248.92099999999999</v>
      </c>
      <c r="E9797" t="s">
        <v>8732</v>
      </c>
      <c r="F9797" t="s">
        <v>8733</v>
      </c>
      <c r="G9797" s="4">
        <v>2</v>
      </c>
      <c r="H9797" t="s">
        <v>8771</v>
      </c>
    </row>
    <row r="9798" spans="1:8" x14ac:dyDescent="0.35">
      <c r="A9798" t="s">
        <v>7667</v>
      </c>
      <c r="B9798" t="s">
        <v>8725</v>
      </c>
      <c r="C9798">
        <v>5</v>
      </c>
      <c r="D9798">
        <v>-240.21899999999999</v>
      </c>
      <c r="E9798" t="s">
        <v>8732</v>
      </c>
      <c r="F9798" t="s">
        <v>8735</v>
      </c>
      <c r="G9798" s="4">
        <v>4</v>
      </c>
      <c r="H9798" t="s">
        <v>8772</v>
      </c>
    </row>
    <row r="9799" spans="1:8" x14ac:dyDescent="0.35">
      <c r="A9799" t="s">
        <v>7667</v>
      </c>
      <c r="B9799" t="s">
        <v>8725</v>
      </c>
      <c r="C9799">
        <v>5</v>
      </c>
      <c r="D9799">
        <v>-237.07299999999901</v>
      </c>
      <c r="E9799" t="s">
        <v>8726</v>
      </c>
      <c r="F9799" t="s">
        <v>8729</v>
      </c>
      <c r="G9799" s="4">
        <v>1</v>
      </c>
      <c r="H9799" t="s">
        <v>8773</v>
      </c>
    </row>
    <row r="9800" spans="1:8" x14ac:dyDescent="0.35">
      <c r="A9800" t="s">
        <v>7667</v>
      </c>
      <c r="B9800" t="s">
        <v>8725</v>
      </c>
      <c r="C9800">
        <v>5</v>
      </c>
      <c r="D9800">
        <v>-235.21899999999999</v>
      </c>
      <c r="E9800" t="s">
        <v>8732</v>
      </c>
      <c r="F9800" t="s">
        <v>8749</v>
      </c>
      <c r="G9800" s="4">
        <v>1</v>
      </c>
      <c r="H9800" t="s">
        <v>6579</v>
      </c>
    </row>
    <row r="9801" spans="1:8" x14ac:dyDescent="0.35">
      <c r="A9801" t="s">
        <v>7667</v>
      </c>
      <c r="B9801" t="s">
        <v>8725</v>
      </c>
      <c r="C9801">
        <v>5</v>
      </c>
      <c r="D9801">
        <v>-233.55699999999999</v>
      </c>
      <c r="E9801" t="s">
        <v>8726</v>
      </c>
      <c r="F9801" t="s">
        <v>8741</v>
      </c>
      <c r="G9801" s="4">
        <v>4</v>
      </c>
      <c r="H9801" t="s">
        <v>8774</v>
      </c>
    </row>
    <row r="9802" spans="1:8" x14ac:dyDescent="0.35">
      <c r="A9802" t="s">
        <v>7667</v>
      </c>
      <c r="B9802" t="s">
        <v>8725</v>
      </c>
      <c r="C9802">
        <v>5</v>
      </c>
      <c r="D9802">
        <v>-232.59799999999899</v>
      </c>
      <c r="E9802" t="s">
        <v>8732</v>
      </c>
      <c r="F9802" t="s">
        <v>8733</v>
      </c>
      <c r="G9802" s="4">
        <v>2</v>
      </c>
      <c r="H9802" t="s">
        <v>6579</v>
      </c>
    </row>
    <row r="9803" spans="1:8" x14ac:dyDescent="0.35">
      <c r="A9803" t="s">
        <v>7667</v>
      </c>
      <c r="B9803" t="s">
        <v>8725</v>
      </c>
      <c r="C9803">
        <v>5</v>
      </c>
      <c r="D9803">
        <v>-224.62</v>
      </c>
      <c r="E9803" t="s">
        <v>8732</v>
      </c>
      <c r="F9803" t="s">
        <v>8737</v>
      </c>
      <c r="G9803" s="4">
        <v>3</v>
      </c>
      <c r="H9803" t="s">
        <v>1730</v>
      </c>
    </row>
    <row r="9804" spans="1:8" x14ac:dyDescent="0.35">
      <c r="A9804" t="s">
        <v>7667</v>
      </c>
      <c r="B9804" t="s">
        <v>8725</v>
      </c>
      <c r="C9804">
        <v>5</v>
      </c>
      <c r="D9804">
        <v>-223.06299999999999</v>
      </c>
      <c r="E9804" t="s">
        <v>8726</v>
      </c>
      <c r="F9804" t="s">
        <v>8727</v>
      </c>
      <c r="G9804" s="4">
        <v>2</v>
      </c>
      <c r="H9804" t="s">
        <v>8775</v>
      </c>
    </row>
    <row r="9805" spans="1:8" x14ac:dyDescent="0.35">
      <c r="A9805" t="s">
        <v>7667</v>
      </c>
      <c r="B9805" t="s">
        <v>8725</v>
      </c>
      <c r="C9805">
        <v>5</v>
      </c>
      <c r="D9805">
        <v>-214.36699999999999</v>
      </c>
      <c r="E9805" t="s">
        <v>8726</v>
      </c>
      <c r="F9805" t="s">
        <v>8729</v>
      </c>
      <c r="G9805" s="4">
        <v>1</v>
      </c>
      <c r="H9805" t="s">
        <v>8776</v>
      </c>
    </row>
    <row r="9806" spans="1:8" x14ac:dyDescent="0.35">
      <c r="A9806" t="s">
        <v>7667</v>
      </c>
      <c r="B9806" t="s">
        <v>8725</v>
      </c>
      <c r="C9806">
        <v>5</v>
      </c>
      <c r="D9806">
        <v>-213.36599999999899</v>
      </c>
      <c r="E9806" t="s">
        <v>8726</v>
      </c>
      <c r="F9806" t="s">
        <v>8731</v>
      </c>
      <c r="G9806" s="4">
        <v>3</v>
      </c>
      <c r="H9806" t="s">
        <v>8777</v>
      </c>
    </row>
    <row r="9807" spans="1:8" x14ac:dyDescent="0.35">
      <c r="A9807" t="s">
        <v>7667</v>
      </c>
      <c r="B9807" t="s">
        <v>8725</v>
      </c>
      <c r="C9807">
        <v>5</v>
      </c>
      <c r="D9807">
        <v>-201.06200000000001</v>
      </c>
      <c r="E9807" t="s">
        <v>8732</v>
      </c>
      <c r="F9807" t="s">
        <v>8735</v>
      </c>
      <c r="G9807" s="4">
        <v>4</v>
      </c>
      <c r="H9807" t="s">
        <v>8778</v>
      </c>
    </row>
    <row r="9808" spans="1:8" x14ac:dyDescent="0.35">
      <c r="A9808" t="s">
        <v>7667</v>
      </c>
      <c r="B9808" t="s">
        <v>8725</v>
      </c>
      <c r="C9808">
        <v>5</v>
      </c>
      <c r="D9808">
        <v>-199.30099999999999</v>
      </c>
      <c r="E9808" t="s">
        <v>8732</v>
      </c>
      <c r="F9808" t="s">
        <v>8737</v>
      </c>
      <c r="G9808" s="4">
        <v>3</v>
      </c>
      <c r="H9808" t="s">
        <v>8779</v>
      </c>
    </row>
    <row r="9809" spans="1:8" x14ac:dyDescent="0.35">
      <c r="A9809" t="s">
        <v>7667</v>
      </c>
      <c r="B9809" t="s">
        <v>8725</v>
      </c>
      <c r="C9809">
        <v>5</v>
      </c>
      <c r="D9809">
        <v>-198.44</v>
      </c>
      <c r="E9809" t="s">
        <v>8732</v>
      </c>
      <c r="F9809" t="s">
        <v>8735</v>
      </c>
      <c r="G9809" s="4">
        <v>4</v>
      </c>
      <c r="H9809" t="s">
        <v>8780</v>
      </c>
    </row>
    <row r="9810" spans="1:8" x14ac:dyDescent="0.35">
      <c r="A9810" t="s">
        <v>7667</v>
      </c>
      <c r="B9810" t="s">
        <v>8725</v>
      </c>
      <c r="C9810">
        <v>5</v>
      </c>
      <c r="D9810">
        <v>-196.25899999999999</v>
      </c>
      <c r="E9810" t="s">
        <v>8732</v>
      </c>
      <c r="F9810" t="s">
        <v>8749</v>
      </c>
      <c r="G9810" s="4">
        <v>1</v>
      </c>
      <c r="H9810" t="s">
        <v>8781</v>
      </c>
    </row>
    <row r="9811" spans="1:8" x14ac:dyDescent="0.35">
      <c r="A9811" t="s">
        <v>7667</v>
      </c>
      <c r="B9811" t="s">
        <v>8725</v>
      </c>
      <c r="C9811">
        <v>5</v>
      </c>
      <c r="D9811">
        <v>-196.202</v>
      </c>
      <c r="E9811" t="s">
        <v>8726</v>
      </c>
      <c r="F9811" t="s">
        <v>8731</v>
      </c>
      <c r="G9811" s="4">
        <v>3</v>
      </c>
      <c r="H9811" t="s">
        <v>8782</v>
      </c>
    </row>
    <row r="9812" spans="1:8" x14ac:dyDescent="0.35">
      <c r="A9812" t="s">
        <v>7667</v>
      </c>
      <c r="B9812" t="s">
        <v>8725</v>
      </c>
      <c r="C9812">
        <v>5</v>
      </c>
      <c r="D9812">
        <v>-195.03</v>
      </c>
      <c r="E9812" t="s">
        <v>8732</v>
      </c>
      <c r="F9812" t="s">
        <v>8733</v>
      </c>
      <c r="G9812" s="4">
        <v>2</v>
      </c>
      <c r="H9812" t="s">
        <v>8783</v>
      </c>
    </row>
    <row r="9813" spans="1:8" x14ac:dyDescent="0.35">
      <c r="A9813" t="s">
        <v>7667</v>
      </c>
      <c r="B9813" t="s">
        <v>8725</v>
      </c>
      <c r="C9813">
        <v>5</v>
      </c>
      <c r="D9813">
        <v>-191.66200000000001</v>
      </c>
      <c r="E9813" t="s">
        <v>8732</v>
      </c>
      <c r="F9813" t="s">
        <v>8735</v>
      </c>
      <c r="G9813" s="4">
        <v>4</v>
      </c>
      <c r="H9813" t="s">
        <v>8784</v>
      </c>
    </row>
    <row r="9814" spans="1:8" x14ac:dyDescent="0.35">
      <c r="A9814" t="s">
        <v>7667</v>
      </c>
      <c r="B9814" t="s">
        <v>8725</v>
      </c>
      <c r="C9814">
        <v>5</v>
      </c>
      <c r="D9814">
        <v>-187.25899999999999</v>
      </c>
      <c r="E9814" t="s">
        <v>8732</v>
      </c>
      <c r="F9814" t="s">
        <v>8735</v>
      </c>
      <c r="G9814" s="4">
        <v>4</v>
      </c>
      <c r="H9814" t="s">
        <v>8785</v>
      </c>
    </row>
    <row r="9815" spans="1:8" x14ac:dyDescent="0.35">
      <c r="A9815" t="s">
        <v>7667</v>
      </c>
      <c r="B9815" t="s">
        <v>8725</v>
      </c>
      <c r="C9815">
        <v>5</v>
      </c>
      <c r="D9815">
        <v>-186.821</v>
      </c>
      <c r="E9815" t="s">
        <v>8726</v>
      </c>
      <c r="F9815" t="s">
        <v>8727</v>
      </c>
      <c r="G9815" s="4">
        <v>2</v>
      </c>
      <c r="H9815" t="s">
        <v>8786</v>
      </c>
    </row>
    <row r="9816" spans="1:8" x14ac:dyDescent="0.35">
      <c r="A9816" t="s">
        <v>7667</v>
      </c>
      <c r="B9816" t="s">
        <v>8725</v>
      </c>
      <c r="C9816">
        <v>5</v>
      </c>
      <c r="D9816">
        <v>-185.96700000000001</v>
      </c>
      <c r="E9816" t="s">
        <v>8732</v>
      </c>
      <c r="F9816" t="s">
        <v>8737</v>
      </c>
      <c r="G9816" s="4">
        <v>3</v>
      </c>
      <c r="H9816" t="s">
        <v>8787</v>
      </c>
    </row>
    <row r="9817" spans="1:8" x14ac:dyDescent="0.35">
      <c r="A9817" t="s">
        <v>7667</v>
      </c>
      <c r="B9817" t="s">
        <v>8725</v>
      </c>
      <c r="C9817">
        <v>5</v>
      </c>
      <c r="D9817">
        <v>-178.26400000000001</v>
      </c>
      <c r="E9817" t="s">
        <v>8726</v>
      </c>
      <c r="F9817" t="s">
        <v>8741</v>
      </c>
      <c r="G9817" s="4">
        <v>4</v>
      </c>
      <c r="H9817" t="s">
        <v>8788</v>
      </c>
    </row>
    <row r="9818" spans="1:8" x14ac:dyDescent="0.35">
      <c r="A9818" t="s">
        <v>7667</v>
      </c>
      <c r="B9818" t="s">
        <v>8725</v>
      </c>
      <c r="C9818">
        <v>5</v>
      </c>
      <c r="D9818">
        <v>-176.15199999999999</v>
      </c>
      <c r="E9818" t="s">
        <v>8732</v>
      </c>
      <c r="F9818" t="s">
        <v>8735</v>
      </c>
      <c r="G9818" s="4">
        <v>4</v>
      </c>
      <c r="H9818" t="s">
        <v>8789</v>
      </c>
    </row>
    <row r="9819" spans="1:8" x14ac:dyDescent="0.35">
      <c r="A9819" t="s">
        <v>7667</v>
      </c>
      <c r="B9819" t="s">
        <v>8725</v>
      </c>
      <c r="C9819">
        <v>5</v>
      </c>
      <c r="D9819">
        <v>-168.81299999999999</v>
      </c>
      <c r="E9819" t="s">
        <v>8732</v>
      </c>
      <c r="F9819" t="s">
        <v>8735</v>
      </c>
      <c r="G9819" s="4">
        <v>4</v>
      </c>
      <c r="H9819" t="s">
        <v>8790</v>
      </c>
    </row>
    <row r="9820" spans="1:8" x14ac:dyDescent="0.35">
      <c r="A9820" t="s">
        <v>7667</v>
      </c>
      <c r="B9820" t="s">
        <v>8725</v>
      </c>
      <c r="C9820">
        <v>5</v>
      </c>
      <c r="D9820">
        <v>-166.16499999999999</v>
      </c>
      <c r="E9820" t="s">
        <v>8732</v>
      </c>
      <c r="F9820" t="s">
        <v>8737</v>
      </c>
      <c r="G9820" s="4">
        <v>3</v>
      </c>
      <c r="H9820" t="s">
        <v>8791</v>
      </c>
    </row>
    <row r="9821" spans="1:8" x14ac:dyDescent="0.35">
      <c r="A9821" t="s">
        <v>7667</v>
      </c>
      <c r="B9821" t="s">
        <v>8725</v>
      </c>
      <c r="C9821">
        <v>5</v>
      </c>
      <c r="D9821">
        <v>-165.864</v>
      </c>
      <c r="E9821" t="s">
        <v>8726</v>
      </c>
      <c r="F9821" t="s">
        <v>8731</v>
      </c>
      <c r="G9821" s="4">
        <v>3</v>
      </c>
      <c r="H9821" t="s">
        <v>8792</v>
      </c>
    </row>
    <row r="9822" spans="1:8" x14ac:dyDescent="0.35">
      <c r="A9822" t="s">
        <v>7667</v>
      </c>
      <c r="B9822" t="s">
        <v>8725</v>
      </c>
      <c r="C9822">
        <v>5</v>
      </c>
      <c r="D9822">
        <v>-165.00299999999999</v>
      </c>
      <c r="E9822" t="s">
        <v>8732</v>
      </c>
      <c r="F9822" t="s">
        <v>8749</v>
      </c>
      <c r="G9822" s="4">
        <v>1</v>
      </c>
      <c r="H9822" t="s">
        <v>8793</v>
      </c>
    </row>
    <row r="9823" spans="1:8" x14ac:dyDescent="0.35">
      <c r="A9823" t="s">
        <v>7667</v>
      </c>
      <c r="B9823" t="s">
        <v>8725</v>
      </c>
      <c r="C9823">
        <v>5</v>
      </c>
      <c r="D9823">
        <v>-163.547</v>
      </c>
      <c r="E9823" t="s">
        <v>8732</v>
      </c>
      <c r="F9823" t="s">
        <v>8733</v>
      </c>
      <c r="G9823" s="4">
        <v>2</v>
      </c>
      <c r="H9823" t="s">
        <v>8794</v>
      </c>
    </row>
    <row r="9824" spans="1:8" x14ac:dyDescent="0.35">
      <c r="A9824" t="s">
        <v>7667</v>
      </c>
      <c r="B9824" t="s">
        <v>8725</v>
      </c>
      <c r="C9824">
        <v>5</v>
      </c>
      <c r="D9824">
        <v>-162.06200000000001</v>
      </c>
      <c r="E9824" t="s">
        <v>8726</v>
      </c>
      <c r="F9824" t="s">
        <v>8729</v>
      </c>
      <c r="G9824" s="4">
        <v>1</v>
      </c>
      <c r="H9824" t="s">
        <v>8795</v>
      </c>
    </row>
    <row r="9825" spans="1:8" x14ac:dyDescent="0.35">
      <c r="A9825" t="s">
        <v>7667</v>
      </c>
      <c r="B9825" t="s">
        <v>8725</v>
      </c>
      <c r="C9825">
        <v>5</v>
      </c>
      <c r="D9825">
        <v>-154.32599999999999</v>
      </c>
      <c r="E9825" t="s">
        <v>8726</v>
      </c>
      <c r="F9825" t="s">
        <v>8727</v>
      </c>
      <c r="G9825" s="4">
        <v>2</v>
      </c>
      <c r="H9825" t="s">
        <v>8796</v>
      </c>
    </row>
    <row r="9826" spans="1:8" x14ac:dyDescent="0.35">
      <c r="A9826" t="s">
        <v>7667</v>
      </c>
      <c r="B9826" t="s">
        <v>8725</v>
      </c>
      <c r="C9826">
        <v>5</v>
      </c>
      <c r="D9826">
        <v>-149.34100000000001</v>
      </c>
      <c r="E9826" t="s">
        <v>8732</v>
      </c>
      <c r="F9826" t="s">
        <v>8735</v>
      </c>
      <c r="G9826" s="4">
        <v>4</v>
      </c>
      <c r="H9826" t="s">
        <v>8797</v>
      </c>
    </row>
    <row r="9827" spans="1:8" x14ac:dyDescent="0.35">
      <c r="A9827" t="s">
        <v>7667</v>
      </c>
      <c r="B9827" t="s">
        <v>8725</v>
      </c>
      <c r="C9827">
        <v>5</v>
      </c>
      <c r="D9827">
        <v>-146.66999999999999</v>
      </c>
      <c r="E9827" t="s">
        <v>8732</v>
      </c>
      <c r="F9827" t="s">
        <v>8733</v>
      </c>
      <c r="G9827" s="4">
        <v>2</v>
      </c>
      <c r="H9827" t="s">
        <v>8798</v>
      </c>
    </row>
    <row r="9828" spans="1:8" x14ac:dyDescent="0.35">
      <c r="A9828" t="s">
        <v>7667</v>
      </c>
      <c r="B9828" t="s">
        <v>8725</v>
      </c>
      <c r="C9828">
        <v>5</v>
      </c>
      <c r="D9828">
        <v>-146.44299999999899</v>
      </c>
      <c r="E9828" t="s">
        <v>8732</v>
      </c>
      <c r="F9828" t="s">
        <v>8749</v>
      </c>
      <c r="G9828" s="4">
        <v>1</v>
      </c>
      <c r="H9828" t="s">
        <v>8799</v>
      </c>
    </row>
    <row r="9829" spans="1:8" x14ac:dyDescent="0.35">
      <c r="A9829" t="s">
        <v>7667</v>
      </c>
      <c r="B9829" t="s">
        <v>8725</v>
      </c>
      <c r="C9829">
        <v>5</v>
      </c>
      <c r="D9829">
        <v>-144.23500000000001</v>
      </c>
      <c r="E9829" t="s">
        <v>8732</v>
      </c>
      <c r="F9829" t="s">
        <v>8735</v>
      </c>
      <c r="G9829" s="4">
        <v>4</v>
      </c>
      <c r="H9829" t="s">
        <v>8800</v>
      </c>
    </row>
    <row r="9830" spans="1:8" x14ac:dyDescent="0.35">
      <c r="A9830" t="s">
        <v>7667</v>
      </c>
      <c r="B9830" t="s">
        <v>8725</v>
      </c>
      <c r="C9830">
        <v>5</v>
      </c>
      <c r="D9830">
        <v>-142.29399999999899</v>
      </c>
      <c r="E9830" t="s">
        <v>8732</v>
      </c>
      <c r="F9830" t="s">
        <v>8737</v>
      </c>
      <c r="G9830" s="4">
        <v>3</v>
      </c>
      <c r="H9830" t="s">
        <v>8801</v>
      </c>
    </row>
    <row r="9831" spans="1:8" x14ac:dyDescent="0.35">
      <c r="A9831" t="s">
        <v>7667</v>
      </c>
      <c r="B9831" t="s">
        <v>8725</v>
      </c>
      <c r="C9831">
        <v>5</v>
      </c>
      <c r="D9831">
        <v>-141.24100000000001</v>
      </c>
      <c r="E9831" t="s">
        <v>8726</v>
      </c>
      <c r="F9831" t="s">
        <v>8731</v>
      </c>
      <c r="G9831" s="4">
        <v>3</v>
      </c>
      <c r="H9831" t="s">
        <v>8802</v>
      </c>
    </row>
    <row r="9832" spans="1:8" x14ac:dyDescent="0.35">
      <c r="A9832" t="s">
        <v>7667</v>
      </c>
      <c r="B9832" t="s">
        <v>8725</v>
      </c>
      <c r="C9832">
        <v>5</v>
      </c>
      <c r="D9832">
        <v>-140.13999999999999</v>
      </c>
      <c r="E9832" t="s">
        <v>8732</v>
      </c>
      <c r="F9832" t="s">
        <v>8735</v>
      </c>
      <c r="G9832" s="4">
        <v>4</v>
      </c>
      <c r="H9832" t="s">
        <v>8803</v>
      </c>
    </row>
    <row r="9833" spans="1:8" x14ac:dyDescent="0.35">
      <c r="A9833" t="s">
        <v>7667</v>
      </c>
      <c r="B9833" t="s">
        <v>8725</v>
      </c>
      <c r="C9833">
        <v>5</v>
      </c>
      <c r="D9833">
        <v>-138.08600000000001</v>
      </c>
      <c r="E9833" t="s">
        <v>8732</v>
      </c>
      <c r="F9833" t="s">
        <v>8733</v>
      </c>
      <c r="G9833" s="4">
        <v>2</v>
      </c>
      <c r="H9833" t="s">
        <v>8804</v>
      </c>
    </row>
    <row r="9834" spans="1:8" x14ac:dyDescent="0.35">
      <c r="A9834" t="s">
        <v>7667</v>
      </c>
      <c r="B9834" t="s">
        <v>8725</v>
      </c>
      <c r="C9834">
        <v>5</v>
      </c>
      <c r="D9834">
        <v>-132.69899999999899</v>
      </c>
      <c r="E9834" t="s">
        <v>8732</v>
      </c>
      <c r="F9834" t="s">
        <v>8737</v>
      </c>
      <c r="G9834" s="4">
        <v>3</v>
      </c>
      <c r="H9834" t="s">
        <v>8805</v>
      </c>
    </row>
    <row r="9835" spans="1:8" x14ac:dyDescent="0.35">
      <c r="A9835" t="s">
        <v>7667</v>
      </c>
      <c r="B9835" t="s">
        <v>8725</v>
      </c>
      <c r="C9835">
        <v>5</v>
      </c>
      <c r="D9835">
        <v>-131.15299999999999</v>
      </c>
      <c r="E9835" t="s">
        <v>8732</v>
      </c>
      <c r="F9835" t="s">
        <v>8735</v>
      </c>
      <c r="G9835" s="4">
        <v>4</v>
      </c>
      <c r="H9835" t="s">
        <v>8806</v>
      </c>
    </row>
    <row r="9836" spans="1:8" x14ac:dyDescent="0.35">
      <c r="A9836" t="s">
        <v>7667</v>
      </c>
      <c r="B9836" t="s">
        <v>8725</v>
      </c>
      <c r="C9836">
        <v>5</v>
      </c>
      <c r="D9836">
        <v>-127.73399999999999</v>
      </c>
      <c r="E9836" t="s">
        <v>8726</v>
      </c>
      <c r="F9836" t="s">
        <v>8729</v>
      </c>
      <c r="G9836" s="4">
        <v>1</v>
      </c>
      <c r="H9836" t="s">
        <v>8807</v>
      </c>
    </row>
    <row r="9837" spans="1:8" x14ac:dyDescent="0.35">
      <c r="A9837" t="s">
        <v>7667</v>
      </c>
      <c r="B9837" t="s">
        <v>8725</v>
      </c>
      <c r="C9837">
        <v>5</v>
      </c>
      <c r="D9837">
        <v>-123.04600000000001</v>
      </c>
      <c r="E9837" t="s">
        <v>8732</v>
      </c>
      <c r="F9837" t="s">
        <v>8749</v>
      </c>
      <c r="G9837" s="4">
        <v>1</v>
      </c>
      <c r="H9837" t="s">
        <v>8808</v>
      </c>
    </row>
    <row r="9838" spans="1:8" x14ac:dyDescent="0.35">
      <c r="A9838" t="s">
        <v>7667</v>
      </c>
      <c r="B9838" t="s">
        <v>8725</v>
      </c>
      <c r="C9838">
        <v>5</v>
      </c>
      <c r="D9838">
        <v>-119.667</v>
      </c>
      <c r="E9838" t="s">
        <v>8732</v>
      </c>
      <c r="F9838" t="s">
        <v>8749</v>
      </c>
      <c r="G9838" s="4">
        <v>1</v>
      </c>
      <c r="H9838" t="s">
        <v>8809</v>
      </c>
    </row>
    <row r="9839" spans="1:8" x14ac:dyDescent="0.35">
      <c r="A9839" t="s">
        <v>7667</v>
      </c>
      <c r="B9839" t="s">
        <v>8725</v>
      </c>
      <c r="C9839">
        <v>5</v>
      </c>
      <c r="D9839">
        <v>-115.755</v>
      </c>
      <c r="E9839" t="s">
        <v>8732</v>
      </c>
      <c r="F9839" t="s">
        <v>8735</v>
      </c>
      <c r="G9839" s="4">
        <v>4</v>
      </c>
      <c r="H9839" t="s">
        <v>8810</v>
      </c>
    </row>
    <row r="9840" spans="1:8" x14ac:dyDescent="0.35">
      <c r="A9840" t="s">
        <v>7667</v>
      </c>
      <c r="B9840" t="s">
        <v>8725</v>
      </c>
      <c r="C9840">
        <v>5</v>
      </c>
      <c r="D9840">
        <v>-113.973</v>
      </c>
      <c r="E9840" t="s">
        <v>8726</v>
      </c>
      <c r="F9840" t="s">
        <v>8741</v>
      </c>
      <c r="G9840" s="4">
        <v>4</v>
      </c>
      <c r="H9840" t="s">
        <v>8811</v>
      </c>
    </row>
    <row r="9841" spans="1:8" x14ac:dyDescent="0.35">
      <c r="A9841" t="s">
        <v>7667</v>
      </c>
      <c r="B9841" t="s">
        <v>8725</v>
      </c>
      <c r="C9841">
        <v>5</v>
      </c>
      <c r="D9841">
        <v>-109.83</v>
      </c>
      <c r="E9841" t="s">
        <v>8732</v>
      </c>
      <c r="F9841" t="s">
        <v>8749</v>
      </c>
      <c r="G9841" s="4">
        <v>1</v>
      </c>
      <c r="H9841" t="s">
        <v>8812</v>
      </c>
    </row>
    <row r="9842" spans="1:8" x14ac:dyDescent="0.35">
      <c r="A9842" t="s">
        <v>7667</v>
      </c>
      <c r="B9842" t="s">
        <v>8725</v>
      </c>
      <c r="C9842">
        <v>5</v>
      </c>
      <c r="D9842">
        <v>-107.57899999999999</v>
      </c>
      <c r="E9842" t="s">
        <v>8732</v>
      </c>
      <c r="F9842" t="s">
        <v>8737</v>
      </c>
      <c r="G9842" s="4">
        <v>3</v>
      </c>
      <c r="H9842" t="s">
        <v>8813</v>
      </c>
    </row>
    <row r="9843" spans="1:8" x14ac:dyDescent="0.35">
      <c r="A9843" t="s">
        <v>7667</v>
      </c>
      <c r="B9843" t="s">
        <v>8725</v>
      </c>
      <c r="C9843">
        <v>5</v>
      </c>
      <c r="D9843">
        <v>-107.43799999999899</v>
      </c>
      <c r="E9843" t="s">
        <v>8732</v>
      </c>
      <c r="F9843" t="s">
        <v>8737</v>
      </c>
      <c r="G9843" s="4">
        <v>3</v>
      </c>
      <c r="H9843" t="s">
        <v>8814</v>
      </c>
    </row>
    <row r="9844" spans="1:8" x14ac:dyDescent="0.35">
      <c r="A9844" t="s">
        <v>7667</v>
      </c>
      <c r="B9844" t="s">
        <v>8725</v>
      </c>
      <c r="C9844">
        <v>5</v>
      </c>
      <c r="D9844">
        <v>-106.982999999999</v>
      </c>
      <c r="E9844" t="s">
        <v>8732</v>
      </c>
      <c r="F9844" t="s">
        <v>8733</v>
      </c>
      <c r="G9844" s="4">
        <v>2</v>
      </c>
      <c r="H9844" t="s">
        <v>8815</v>
      </c>
    </row>
    <row r="9845" spans="1:8" x14ac:dyDescent="0.35">
      <c r="A9845" t="s">
        <v>7667</v>
      </c>
      <c r="B9845" t="s">
        <v>8725</v>
      </c>
      <c r="C9845">
        <v>5</v>
      </c>
      <c r="D9845">
        <v>-105.581</v>
      </c>
      <c r="E9845" t="s">
        <v>8732</v>
      </c>
      <c r="F9845" t="s">
        <v>8735</v>
      </c>
      <c r="G9845" s="4">
        <v>4</v>
      </c>
      <c r="H9845" t="s">
        <v>8816</v>
      </c>
    </row>
    <row r="9846" spans="1:8" x14ac:dyDescent="0.35">
      <c r="A9846" t="s">
        <v>7667</v>
      </c>
      <c r="B9846" t="s">
        <v>8725</v>
      </c>
      <c r="C9846">
        <v>5</v>
      </c>
      <c r="D9846">
        <v>-98.611000000000004</v>
      </c>
      <c r="E9846" t="s">
        <v>8732</v>
      </c>
      <c r="F9846" t="s">
        <v>8749</v>
      </c>
      <c r="G9846" s="4">
        <v>1</v>
      </c>
      <c r="H9846" t="s">
        <v>8817</v>
      </c>
    </row>
    <row r="9847" spans="1:8" x14ac:dyDescent="0.35">
      <c r="A9847" t="s">
        <v>7667</v>
      </c>
      <c r="B9847" t="s">
        <v>8725</v>
      </c>
      <c r="C9847">
        <v>5</v>
      </c>
      <c r="D9847">
        <v>-94.569000000000003</v>
      </c>
      <c r="E9847" t="s">
        <v>8732</v>
      </c>
      <c r="F9847" t="s">
        <v>8735</v>
      </c>
      <c r="G9847" s="4">
        <v>4</v>
      </c>
      <c r="H9847" t="s">
        <v>8818</v>
      </c>
    </row>
    <row r="9848" spans="1:8" x14ac:dyDescent="0.35">
      <c r="A9848" t="s">
        <v>7667</v>
      </c>
      <c r="B9848" t="s">
        <v>8725</v>
      </c>
      <c r="C9848">
        <v>5</v>
      </c>
      <c r="D9848">
        <v>-92.397000000000006</v>
      </c>
      <c r="E9848" t="s">
        <v>8732</v>
      </c>
      <c r="F9848" t="s">
        <v>8733</v>
      </c>
      <c r="G9848" s="4">
        <v>2</v>
      </c>
      <c r="H9848" t="s">
        <v>8819</v>
      </c>
    </row>
    <row r="9849" spans="1:8" x14ac:dyDescent="0.35">
      <c r="A9849" t="s">
        <v>7667</v>
      </c>
      <c r="B9849" t="s">
        <v>8725</v>
      </c>
      <c r="C9849">
        <v>5</v>
      </c>
      <c r="D9849">
        <v>-85.51</v>
      </c>
      <c r="E9849" t="s">
        <v>8732</v>
      </c>
      <c r="F9849" t="s">
        <v>8749</v>
      </c>
      <c r="G9849" s="4">
        <v>1</v>
      </c>
      <c r="H9849" t="s">
        <v>8820</v>
      </c>
    </row>
    <row r="9850" spans="1:8" x14ac:dyDescent="0.35">
      <c r="A9850" t="s">
        <v>7667</v>
      </c>
      <c r="B9850" t="s">
        <v>8725</v>
      </c>
      <c r="C9850">
        <v>5</v>
      </c>
      <c r="D9850">
        <v>-83.828999999999994</v>
      </c>
      <c r="E9850" t="s">
        <v>8732</v>
      </c>
      <c r="F9850" t="s">
        <v>8735</v>
      </c>
      <c r="G9850" s="4">
        <v>4</v>
      </c>
      <c r="H9850" t="s">
        <v>8821</v>
      </c>
    </row>
    <row r="9851" spans="1:8" x14ac:dyDescent="0.35">
      <c r="A9851" t="s">
        <v>7667</v>
      </c>
      <c r="B9851" t="s">
        <v>8725</v>
      </c>
      <c r="C9851">
        <v>5</v>
      </c>
      <c r="D9851">
        <v>-83.646000000000001</v>
      </c>
      <c r="E9851" t="s">
        <v>8732</v>
      </c>
      <c r="F9851" t="s">
        <v>8737</v>
      </c>
      <c r="G9851" s="4">
        <v>3</v>
      </c>
      <c r="H9851" t="s">
        <v>8822</v>
      </c>
    </row>
    <row r="9852" spans="1:8" x14ac:dyDescent="0.35">
      <c r="A9852" t="s">
        <v>7667</v>
      </c>
      <c r="B9852" t="s">
        <v>8725</v>
      </c>
      <c r="C9852">
        <v>5</v>
      </c>
      <c r="D9852">
        <v>-73.344999999999999</v>
      </c>
      <c r="E9852" t="s">
        <v>8726</v>
      </c>
      <c r="F9852" t="s">
        <v>8731</v>
      </c>
      <c r="G9852" s="4">
        <v>3</v>
      </c>
      <c r="H9852" t="s">
        <v>8823</v>
      </c>
    </row>
    <row r="9853" spans="1:8" x14ac:dyDescent="0.35">
      <c r="A9853" t="s">
        <v>7667</v>
      </c>
      <c r="B9853" t="s">
        <v>8725</v>
      </c>
      <c r="C9853">
        <v>5</v>
      </c>
      <c r="D9853">
        <v>-71.930999999999997</v>
      </c>
      <c r="E9853" t="s">
        <v>8732</v>
      </c>
      <c r="F9853" t="s">
        <v>8733</v>
      </c>
      <c r="G9853" s="4">
        <v>2</v>
      </c>
      <c r="H9853" t="s">
        <v>8824</v>
      </c>
    </row>
    <row r="9854" spans="1:8" x14ac:dyDescent="0.35">
      <c r="A9854" t="s">
        <v>7667</v>
      </c>
      <c r="B9854" t="s">
        <v>8725</v>
      </c>
      <c r="C9854">
        <v>5</v>
      </c>
      <c r="D9854">
        <v>-70.141000000000005</v>
      </c>
      <c r="E9854" t="s">
        <v>8732</v>
      </c>
      <c r="F9854" t="s">
        <v>8735</v>
      </c>
      <c r="G9854" s="4">
        <v>4</v>
      </c>
      <c r="H9854" t="s">
        <v>8825</v>
      </c>
    </row>
    <row r="9855" spans="1:8" x14ac:dyDescent="0.35">
      <c r="A9855" t="s">
        <v>7667</v>
      </c>
      <c r="B9855" t="s">
        <v>8725</v>
      </c>
      <c r="C9855">
        <v>5</v>
      </c>
      <c r="D9855">
        <v>-64.667000000000002</v>
      </c>
      <c r="E9855" t="s">
        <v>8732</v>
      </c>
      <c r="F9855" t="s">
        <v>8735</v>
      </c>
      <c r="G9855" s="4">
        <v>4</v>
      </c>
      <c r="H9855" t="s">
        <v>8826</v>
      </c>
    </row>
    <row r="9856" spans="1:8" x14ac:dyDescent="0.35">
      <c r="A9856" t="s">
        <v>7667</v>
      </c>
      <c r="B9856" t="s">
        <v>8725</v>
      </c>
      <c r="C9856">
        <v>5</v>
      </c>
      <c r="D9856">
        <v>-62.850999999999999</v>
      </c>
      <c r="E9856" t="s">
        <v>8732</v>
      </c>
      <c r="F9856" t="s">
        <v>8749</v>
      </c>
      <c r="G9856" s="4">
        <v>1</v>
      </c>
      <c r="H9856" t="s">
        <v>8827</v>
      </c>
    </row>
    <row r="9857" spans="1:8" x14ac:dyDescent="0.35">
      <c r="A9857" t="s">
        <v>7667</v>
      </c>
      <c r="B9857" t="s">
        <v>8725</v>
      </c>
      <c r="C9857">
        <v>5</v>
      </c>
      <c r="D9857">
        <v>-56.03</v>
      </c>
      <c r="E9857" t="s">
        <v>8732</v>
      </c>
      <c r="F9857" t="s">
        <v>8735</v>
      </c>
      <c r="G9857" s="4">
        <v>4</v>
      </c>
      <c r="H9857" t="s">
        <v>914</v>
      </c>
    </row>
    <row r="9858" spans="1:8" x14ac:dyDescent="0.35">
      <c r="A9858" t="s">
        <v>7667</v>
      </c>
      <c r="B9858" t="s">
        <v>8725</v>
      </c>
      <c r="C9858">
        <v>5</v>
      </c>
      <c r="D9858">
        <v>-49.948999999999998</v>
      </c>
      <c r="E9858" t="s">
        <v>8732</v>
      </c>
      <c r="F9858" t="s">
        <v>8735</v>
      </c>
      <c r="G9858" s="4">
        <v>4</v>
      </c>
      <c r="H9858" t="s">
        <v>8828</v>
      </c>
    </row>
    <row r="9859" spans="1:8" x14ac:dyDescent="0.35">
      <c r="A9859" t="s">
        <v>7667</v>
      </c>
      <c r="B9859" t="s">
        <v>8725</v>
      </c>
      <c r="C9859">
        <v>5</v>
      </c>
      <c r="D9859">
        <v>-49.546999999999997</v>
      </c>
      <c r="E9859" t="s">
        <v>8726</v>
      </c>
      <c r="F9859" t="s">
        <v>8731</v>
      </c>
      <c r="G9859" s="4">
        <v>3</v>
      </c>
      <c r="H9859" t="s">
        <v>8829</v>
      </c>
    </row>
    <row r="9860" spans="1:8" x14ac:dyDescent="0.35">
      <c r="A9860" t="s">
        <v>7667</v>
      </c>
      <c r="B9860" t="s">
        <v>8725</v>
      </c>
      <c r="C9860">
        <v>5</v>
      </c>
      <c r="D9860">
        <v>-49.546999999999997</v>
      </c>
      <c r="E9860" t="s">
        <v>8732</v>
      </c>
      <c r="F9860" t="s">
        <v>8749</v>
      </c>
      <c r="G9860" s="4">
        <v>1</v>
      </c>
      <c r="H9860" t="s">
        <v>8830</v>
      </c>
    </row>
    <row r="9861" spans="1:8" x14ac:dyDescent="0.35">
      <c r="A9861" t="s">
        <v>7667</v>
      </c>
      <c r="B9861" t="s">
        <v>8725</v>
      </c>
      <c r="C9861">
        <v>5</v>
      </c>
      <c r="D9861">
        <v>-49.501999999999903</v>
      </c>
      <c r="E9861" t="s">
        <v>8732</v>
      </c>
      <c r="F9861" t="s">
        <v>8733</v>
      </c>
      <c r="G9861" s="4">
        <v>2</v>
      </c>
      <c r="H9861" t="s">
        <v>8831</v>
      </c>
    </row>
    <row r="9862" spans="1:8" x14ac:dyDescent="0.35">
      <c r="A9862" t="s">
        <v>7667</v>
      </c>
      <c r="B9862" t="s">
        <v>8725</v>
      </c>
      <c r="C9862">
        <v>5</v>
      </c>
      <c r="D9862">
        <v>-47.982999999999997</v>
      </c>
      <c r="E9862" t="s">
        <v>8726</v>
      </c>
      <c r="F9862" t="s">
        <v>8727</v>
      </c>
      <c r="G9862" s="4">
        <v>2</v>
      </c>
      <c r="H9862" t="s">
        <v>8832</v>
      </c>
    </row>
    <row r="9863" spans="1:8" x14ac:dyDescent="0.35">
      <c r="A9863" t="s">
        <v>7667</v>
      </c>
      <c r="B9863" t="s">
        <v>8725</v>
      </c>
      <c r="C9863">
        <v>5</v>
      </c>
      <c r="D9863">
        <v>-47.693999999999903</v>
      </c>
      <c r="E9863" t="s">
        <v>8732</v>
      </c>
      <c r="F9863" t="s">
        <v>8749</v>
      </c>
      <c r="G9863" s="4">
        <v>1</v>
      </c>
      <c r="H9863" t="s">
        <v>911</v>
      </c>
    </row>
    <row r="9864" spans="1:8" x14ac:dyDescent="0.35">
      <c r="A9864" t="s">
        <v>7667</v>
      </c>
      <c r="B9864" t="s">
        <v>8725</v>
      </c>
      <c r="C9864">
        <v>5</v>
      </c>
      <c r="D9864">
        <v>-44.438999999999901</v>
      </c>
      <c r="E9864" t="s">
        <v>8732</v>
      </c>
      <c r="F9864" t="s">
        <v>8735</v>
      </c>
      <c r="G9864" s="4">
        <v>4</v>
      </c>
      <c r="H9864" t="s">
        <v>8833</v>
      </c>
    </row>
    <row r="9865" spans="1:8" x14ac:dyDescent="0.35">
      <c r="A9865" t="s">
        <v>7667</v>
      </c>
      <c r="B9865" t="s">
        <v>8725</v>
      </c>
      <c r="C9865">
        <v>5</v>
      </c>
      <c r="D9865">
        <v>-43.000999999999998</v>
      </c>
      <c r="E9865" t="s">
        <v>8726</v>
      </c>
      <c r="F9865" t="s">
        <v>8727</v>
      </c>
      <c r="G9865" s="4">
        <v>2</v>
      </c>
      <c r="H9865" t="s">
        <v>8834</v>
      </c>
    </row>
    <row r="9866" spans="1:8" x14ac:dyDescent="0.35">
      <c r="A9866" t="s">
        <v>7667</v>
      </c>
      <c r="B9866" t="s">
        <v>8725</v>
      </c>
      <c r="C9866">
        <v>5</v>
      </c>
      <c r="D9866">
        <v>-41.6</v>
      </c>
      <c r="E9866" t="s">
        <v>8732</v>
      </c>
      <c r="F9866" t="s">
        <v>8749</v>
      </c>
      <c r="G9866" s="4">
        <v>1</v>
      </c>
      <c r="H9866" t="s">
        <v>3928</v>
      </c>
    </row>
    <row r="9867" spans="1:8" x14ac:dyDescent="0.35">
      <c r="A9867" t="s">
        <v>7667</v>
      </c>
      <c r="B9867" t="s">
        <v>8725</v>
      </c>
      <c r="C9867">
        <v>5</v>
      </c>
      <c r="D9867">
        <v>-39.884</v>
      </c>
      <c r="E9867" t="s">
        <v>8732</v>
      </c>
      <c r="F9867" t="s">
        <v>8735</v>
      </c>
      <c r="G9867" s="4">
        <v>4</v>
      </c>
      <c r="H9867" t="s">
        <v>8835</v>
      </c>
    </row>
    <row r="9868" spans="1:8" x14ac:dyDescent="0.35">
      <c r="A9868" t="s">
        <v>7667</v>
      </c>
      <c r="B9868" t="s">
        <v>8725</v>
      </c>
      <c r="C9868">
        <v>5</v>
      </c>
      <c r="D9868">
        <v>-37.68</v>
      </c>
      <c r="E9868" t="s">
        <v>8726</v>
      </c>
      <c r="F9868" t="s">
        <v>8741</v>
      </c>
      <c r="G9868" s="4">
        <v>4</v>
      </c>
      <c r="H9868" t="s">
        <v>8836</v>
      </c>
    </row>
    <row r="9869" spans="1:8" x14ac:dyDescent="0.35">
      <c r="A9869" t="s">
        <v>7667</v>
      </c>
      <c r="B9869" t="s">
        <v>8725</v>
      </c>
      <c r="C9869">
        <v>5</v>
      </c>
      <c r="D9869">
        <v>-36.326999999999998</v>
      </c>
      <c r="E9869" t="s">
        <v>8726</v>
      </c>
      <c r="F9869" t="s">
        <v>8731</v>
      </c>
      <c r="G9869" s="4">
        <v>3</v>
      </c>
      <c r="H9869" t="s">
        <v>8837</v>
      </c>
    </row>
    <row r="9870" spans="1:8" x14ac:dyDescent="0.35">
      <c r="A9870" t="s">
        <v>7667</v>
      </c>
      <c r="B9870" t="s">
        <v>8725</v>
      </c>
      <c r="C9870">
        <v>5</v>
      </c>
      <c r="D9870">
        <v>-35.899000000000001</v>
      </c>
      <c r="E9870" t="s">
        <v>8732</v>
      </c>
      <c r="F9870" t="s">
        <v>8749</v>
      </c>
      <c r="G9870" s="4">
        <v>1</v>
      </c>
      <c r="H9870" t="s">
        <v>8838</v>
      </c>
    </row>
    <row r="9871" spans="1:8" x14ac:dyDescent="0.35">
      <c r="A9871" t="s">
        <v>7667</v>
      </c>
      <c r="B9871" t="s">
        <v>8725</v>
      </c>
      <c r="C9871">
        <v>5</v>
      </c>
      <c r="D9871">
        <v>-34.765000000000001</v>
      </c>
      <c r="E9871" t="s">
        <v>8732</v>
      </c>
      <c r="F9871" t="s">
        <v>8749</v>
      </c>
      <c r="G9871" s="4">
        <v>1</v>
      </c>
      <c r="H9871" t="s">
        <v>8839</v>
      </c>
    </row>
    <row r="9872" spans="1:8" x14ac:dyDescent="0.35">
      <c r="A9872" t="s">
        <v>7667</v>
      </c>
      <c r="B9872" t="s">
        <v>8725</v>
      </c>
      <c r="C9872">
        <v>5</v>
      </c>
      <c r="D9872">
        <v>-34.292000000000002</v>
      </c>
      <c r="E9872" t="s">
        <v>8732</v>
      </c>
      <c r="F9872" t="s">
        <v>8733</v>
      </c>
      <c r="G9872" s="4">
        <v>2</v>
      </c>
      <c r="H9872" t="s">
        <v>8840</v>
      </c>
    </row>
    <row r="9873" spans="1:8" x14ac:dyDescent="0.35">
      <c r="A9873" t="s">
        <v>7667</v>
      </c>
      <c r="B9873" t="s">
        <v>8725</v>
      </c>
      <c r="C9873">
        <v>5</v>
      </c>
      <c r="D9873">
        <v>-33.018999999999998</v>
      </c>
      <c r="E9873" t="s">
        <v>8732</v>
      </c>
      <c r="F9873" t="s">
        <v>8737</v>
      </c>
      <c r="G9873" s="4">
        <v>3</v>
      </c>
      <c r="H9873" t="s">
        <v>8841</v>
      </c>
    </row>
    <row r="9874" spans="1:8" x14ac:dyDescent="0.35">
      <c r="A9874" t="s">
        <v>7667</v>
      </c>
      <c r="B9874" t="s">
        <v>8725</v>
      </c>
      <c r="C9874">
        <v>5</v>
      </c>
      <c r="D9874">
        <v>-31.885999999999999</v>
      </c>
      <c r="E9874" t="s">
        <v>8732</v>
      </c>
      <c r="F9874" t="s">
        <v>8749</v>
      </c>
      <c r="G9874" s="4">
        <v>1</v>
      </c>
      <c r="H9874" t="s">
        <v>8842</v>
      </c>
    </row>
    <row r="9875" spans="1:8" x14ac:dyDescent="0.35">
      <c r="A9875" t="s">
        <v>7667</v>
      </c>
      <c r="B9875" t="s">
        <v>8725</v>
      </c>
      <c r="C9875">
        <v>5</v>
      </c>
      <c r="D9875">
        <v>-30.873999999999999</v>
      </c>
      <c r="E9875" t="s">
        <v>8726</v>
      </c>
      <c r="F9875" t="s">
        <v>8741</v>
      </c>
      <c r="G9875" s="4">
        <v>4</v>
      </c>
      <c r="H9875" t="s">
        <v>8843</v>
      </c>
    </row>
    <row r="9876" spans="1:8" x14ac:dyDescent="0.35">
      <c r="A9876" t="s">
        <v>7667</v>
      </c>
      <c r="B9876" t="s">
        <v>8725</v>
      </c>
      <c r="C9876">
        <v>5</v>
      </c>
      <c r="D9876">
        <v>-27.021000000000001</v>
      </c>
      <c r="E9876" t="s">
        <v>8732</v>
      </c>
      <c r="F9876" t="s">
        <v>8749</v>
      </c>
      <c r="G9876" s="4">
        <v>1</v>
      </c>
      <c r="H9876" t="s">
        <v>6626</v>
      </c>
    </row>
    <row r="9877" spans="1:8" x14ac:dyDescent="0.35">
      <c r="A9877" t="s">
        <v>7667</v>
      </c>
      <c r="B9877" t="s">
        <v>8725</v>
      </c>
      <c r="C9877">
        <v>5</v>
      </c>
      <c r="D9877">
        <v>-22.105</v>
      </c>
      <c r="E9877" t="s">
        <v>8732</v>
      </c>
      <c r="F9877" t="s">
        <v>8735</v>
      </c>
      <c r="G9877" s="4">
        <v>4</v>
      </c>
      <c r="H9877" t="s">
        <v>8844</v>
      </c>
    </row>
    <row r="9878" spans="1:8" x14ac:dyDescent="0.35">
      <c r="A9878" t="s">
        <v>7667</v>
      </c>
      <c r="B9878" t="s">
        <v>8725</v>
      </c>
      <c r="C9878">
        <v>5</v>
      </c>
      <c r="D9878">
        <v>-18.937000000000001</v>
      </c>
      <c r="E9878" t="s">
        <v>8732</v>
      </c>
      <c r="F9878" t="s">
        <v>8735</v>
      </c>
      <c r="G9878" s="4">
        <v>4</v>
      </c>
      <c r="H9878" t="s">
        <v>8845</v>
      </c>
    </row>
    <row r="9879" spans="1:8" x14ac:dyDescent="0.35">
      <c r="A9879" t="s">
        <v>7667</v>
      </c>
      <c r="B9879" t="s">
        <v>8725</v>
      </c>
      <c r="C9879">
        <v>5</v>
      </c>
      <c r="D9879">
        <v>25.378</v>
      </c>
      <c r="E9879" t="s">
        <v>8732</v>
      </c>
      <c r="F9879" t="s">
        <v>8733</v>
      </c>
      <c r="G9879" s="4">
        <v>2</v>
      </c>
      <c r="H9879" t="s">
        <v>8846</v>
      </c>
    </row>
    <row r="9880" spans="1:8" x14ac:dyDescent="0.35">
      <c r="A9880" t="s">
        <v>7667</v>
      </c>
      <c r="B9880" t="s">
        <v>8725</v>
      </c>
      <c r="C9880">
        <v>5</v>
      </c>
      <c r="D9880">
        <v>238.49199999999999</v>
      </c>
      <c r="E9880" t="s">
        <v>8732</v>
      </c>
      <c r="F9880" t="s">
        <v>8735</v>
      </c>
      <c r="G9880" s="4">
        <v>4</v>
      </c>
      <c r="H9880" t="s">
        <v>8847</v>
      </c>
    </row>
    <row r="9881" spans="1:8" x14ac:dyDescent="0.35">
      <c r="A9881" t="s">
        <v>7667</v>
      </c>
      <c r="B9881" t="s">
        <v>8725</v>
      </c>
      <c r="C9881">
        <v>4</v>
      </c>
      <c r="D9881">
        <v>-394.733</v>
      </c>
      <c r="E9881" t="s">
        <v>8726</v>
      </c>
      <c r="F9881" t="s">
        <v>8727</v>
      </c>
      <c r="G9881" s="4">
        <v>2</v>
      </c>
      <c r="H9881" t="s">
        <v>8848</v>
      </c>
    </row>
    <row r="9882" spans="1:8" x14ac:dyDescent="0.35">
      <c r="A9882" t="s">
        <v>7667</v>
      </c>
      <c r="B9882" t="s">
        <v>8725</v>
      </c>
      <c r="C9882">
        <v>4</v>
      </c>
      <c r="D9882">
        <v>-389.399</v>
      </c>
      <c r="E9882" t="s">
        <v>8732</v>
      </c>
      <c r="F9882" t="s">
        <v>8749</v>
      </c>
      <c r="G9882" s="4">
        <v>1</v>
      </c>
      <c r="H9882" t="s">
        <v>8849</v>
      </c>
    </row>
    <row r="9883" spans="1:8" x14ac:dyDescent="0.35">
      <c r="A9883" t="s">
        <v>7667</v>
      </c>
      <c r="B9883" t="s">
        <v>8725</v>
      </c>
      <c r="C9883">
        <v>4</v>
      </c>
      <c r="D9883">
        <v>-388.64599999999899</v>
      </c>
      <c r="E9883" t="s">
        <v>8732</v>
      </c>
      <c r="F9883" t="s">
        <v>8737</v>
      </c>
      <c r="G9883" s="4">
        <v>3</v>
      </c>
      <c r="H9883" t="s">
        <v>8850</v>
      </c>
    </row>
    <row r="9884" spans="1:8" x14ac:dyDescent="0.35">
      <c r="A9884" t="s">
        <v>7667</v>
      </c>
      <c r="B9884" t="s">
        <v>8725</v>
      </c>
      <c r="C9884">
        <v>4</v>
      </c>
      <c r="D9884">
        <v>-382.72500000000002</v>
      </c>
      <c r="E9884" t="s">
        <v>8732</v>
      </c>
      <c r="F9884" t="s">
        <v>8737</v>
      </c>
      <c r="G9884" s="4">
        <v>3</v>
      </c>
      <c r="H9884" t="s">
        <v>5664</v>
      </c>
    </row>
    <row r="9885" spans="1:8" x14ac:dyDescent="0.35">
      <c r="A9885" t="s">
        <v>7667</v>
      </c>
      <c r="B9885" t="s">
        <v>8725</v>
      </c>
      <c r="C9885">
        <v>4</v>
      </c>
      <c r="D9885">
        <v>-382.200999999999</v>
      </c>
      <c r="E9885" t="s">
        <v>8726</v>
      </c>
      <c r="F9885" t="s">
        <v>8729</v>
      </c>
      <c r="G9885" s="4">
        <v>1</v>
      </c>
      <c r="H9885" t="s">
        <v>8851</v>
      </c>
    </row>
    <row r="9886" spans="1:8" x14ac:dyDescent="0.35">
      <c r="A9886" t="s">
        <v>7667</v>
      </c>
      <c r="B9886" t="s">
        <v>8725</v>
      </c>
      <c r="C9886">
        <v>4</v>
      </c>
      <c r="D9886">
        <v>-380.238</v>
      </c>
      <c r="E9886" t="s">
        <v>8732</v>
      </c>
      <c r="F9886" t="s">
        <v>8735</v>
      </c>
      <c r="G9886" s="4">
        <v>4</v>
      </c>
      <c r="H9886" t="s">
        <v>8852</v>
      </c>
    </row>
    <row r="9887" spans="1:8" x14ac:dyDescent="0.35">
      <c r="A9887" t="s">
        <v>7667</v>
      </c>
      <c r="B9887" t="s">
        <v>8725</v>
      </c>
      <c r="C9887">
        <v>4</v>
      </c>
      <c r="D9887">
        <v>-380.14599999999899</v>
      </c>
      <c r="E9887" t="s">
        <v>8726</v>
      </c>
      <c r="F9887" t="s">
        <v>8727</v>
      </c>
      <c r="G9887" s="4">
        <v>2</v>
      </c>
      <c r="H9887" t="s">
        <v>8853</v>
      </c>
    </row>
    <row r="9888" spans="1:8" x14ac:dyDescent="0.35">
      <c r="A9888" t="s">
        <v>7667</v>
      </c>
      <c r="B9888" t="s">
        <v>8725</v>
      </c>
      <c r="C9888">
        <v>4</v>
      </c>
      <c r="D9888">
        <v>-377.42099999999999</v>
      </c>
      <c r="E9888" t="s">
        <v>8732</v>
      </c>
      <c r="F9888" t="s">
        <v>8733</v>
      </c>
      <c r="G9888" s="4">
        <v>2</v>
      </c>
      <c r="H9888" t="s">
        <v>8854</v>
      </c>
    </row>
    <row r="9889" spans="1:8" x14ac:dyDescent="0.35">
      <c r="A9889" t="s">
        <v>7667</v>
      </c>
      <c r="B9889" t="s">
        <v>8725</v>
      </c>
      <c r="C9889">
        <v>4</v>
      </c>
      <c r="D9889">
        <v>-374.15</v>
      </c>
      <c r="E9889" t="s">
        <v>8726</v>
      </c>
      <c r="F9889" t="s">
        <v>8727</v>
      </c>
      <c r="G9889" s="4">
        <v>2</v>
      </c>
      <c r="H9889" t="s">
        <v>8855</v>
      </c>
    </row>
    <row r="9890" spans="1:8" x14ac:dyDescent="0.35">
      <c r="A9890" t="s">
        <v>7667</v>
      </c>
      <c r="B9890" t="s">
        <v>8725</v>
      </c>
      <c r="C9890">
        <v>4</v>
      </c>
      <c r="D9890">
        <v>-373.78800000000001</v>
      </c>
      <c r="E9890" t="s">
        <v>8726</v>
      </c>
      <c r="F9890" t="s">
        <v>8731</v>
      </c>
      <c r="G9890" s="4">
        <v>3</v>
      </c>
      <c r="H9890" t="s">
        <v>8856</v>
      </c>
    </row>
    <row r="9891" spans="1:8" x14ac:dyDescent="0.35">
      <c r="A9891" t="s">
        <v>7667</v>
      </c>
      <c r="B9891" t="s">
        <v>8725</v>
      </c>
      <c r="C9891">
        <v>4</v>
      </c>
      <c r="D9891">
        <v>-373.14299999999997</v>
      </c>
      <c r="E9891" t="s">
        <v>8732</v>
      </c>
      <c r="F9891" t="s">
        <v>8733</v>
      </c>
      <c r="G9891" s="4">
        <v>2</v>
      </c>
      <c r="H9891" t="s">
        <v>8857</v>
      </c>
    </row>
    <row r="9892" spans="1:8" x14ac:dyDescent="0.35">
      <c r="A9892" t="s">
        <v>7667</v>
      </c>
      <c r="B9892" t="s">
        <v>8725</v>
      </c>
      <c r="C9892">
        <v>4</v>
      </c>
      <c r="D9892">
        <v>-371.68900000000002</v>
      </c>
      <c r="E9892" t="s">
        <v>8732</v>
      </c>
      <c r="F9892" t="s">
        <v>8749</v>
      </c>
      <c r="G9892" s="4">
        <v>1</v>
      </c>
      <c r="H9892" t="s">
        <v>8858</v>
      </c>
    </row>
    <row r="9893" spans="1:8" x14ac:dyDescent="0.35">
      <c r="A9893" t="s">
        <v>7667</v>
      </c>
      <c r="B9893" t="s">
        <v>8725</v>
      </c>
      <c r="C9893">
        <v>4</v>
      </c>
      <c r="D9893">
        <v>-371.27600000000001</v>
      </c>
      <c r="E9893" t="s">
        <v>8726</v>
      </c>
      <c r="F9893" t="s">
        <v>8741</v>
      </c>
      <c r="G9893" s="4">
        <v>4</v>
      </c>
      <c r="H9893" t="s">
        <v>8859</v>
      </c>
    </row>
    <row r="9894" spans="1:8" x14ac:dyDescent="0.35">
      <c r="A9894" t="s">
        <v>7667</v>
      </c>
      <c r="B9894" t="s">
        <v>8725</v>
      </c>
      <c r="C9894">
        <v>4</v>
      </c>
      <c r="D9894">
        <v>-365.50299999999999</v>
      </c>
      <c r="E9894" t="s">
        <v>8726</v>
      </c>
      <c r="F9894" t="s">
        <v>8729</v>
      </c>
      <c r="G9894" s="4">
        <v>1</v>
      </c>
      <c r="H9894" t="s">
        <v>8860</v>
      </c>
    </row>
    <row r="9895" spans="1:8" x14ac:dyDescent="0.35">
      <c r="A9895" t="s">
        <v>7667</v>
      </c>
      <c r="B9895" t="s">
        <v>8725</v>
      </c>
      <c r="C9895">
        <v>4</v>
      </c>
      <c r="D9895">
        <v>-364.25099999999998</v>
      </c>
      <c r="E9895" t="s">
        <v>8732</v>
      </c>
      <c r="F9895" t="s">
        <v>8733</v>
      </c>
      <c r="G9895" s="4">
        <v>2</v>
      </c>
      <c r="H9895" t="s">
        <v>8861</v>
      </c>
    </row>
    <row r="9896" spans="1:8" x14ac:dyDescent="0.35">
      <c r="A9896" t="s">
        <v>7667</v>
      </c>
      <c r="B9896" t="s">
        <v>8725</v>
      </c>
      <c r="C9896">
        <v>4</v>
      </c>
      <c r="D9896">
        <v>-358.48</v>
      </c>
      <c r="E9896" t="s">
        <v>8732</v>
      </c>
      <c r="F9896" t="s">
        <v>8737</v>
      </c>
      <c r="G9896" s="4">
        <v>3</v>
      </c>
      <c r="H9896" t="s">
        <v>768</v>
      </c>
    </row>
    <row r="9897" spans="1:8" x14ac:dyDescent="0.35">
      <c r="A9897" t="s">
        <v>7667</v>
      </c>
      <c r="B9897" t="s">
        <v>8725</v>
      </c>
      <c r="C9897">
        <v>4</v>
      </c>
      <c r="D9897">
        <v>-358.111999999999</v>
      </c>
      <c r="E9897" t="s">
        <v>8732</v>
      </c>
      <c r="F9897" t="s">
        <v>8735</v>
      </c>
      <c r="G9897" s="4">
        <v>4</v>
      </c>
      <c r="H9897" t="s">
        <v>8862</v>
      </c>
    </row>
    <row r="9898" spans="1:8" x14ac:dyDescent="0.35">
      <c r="A9898" t="s">
        <v>7667</v>
      </c>
      <c r="B9898" t="s">
        <v>8725</v>
      </c>
      <c r="C9898">
        <v>4</v>
      </c>
      <c r="D9898">
        <v>-354.11799999999999</v>
      </c>
      <c r="E9898" t="s">
        <v>8732</v>
      </c>
      <c r="F9898" t="s">
        <v>8749</v>
      </c>
      <c r="G9898" s="4">
        <v>1</v>
      </c>
      <c r="H9898" t="s">
        <v>8863</v>
      </c>
    </row>
    <row r="9899" spans="1:8" x14ac:dyDescent="0.35">
      <c r="A9899" t="s">
        <v>7667</v>
      </c>
      <c r="B9899" t="s">
        <v>8725</v>
      </c>
      <c r="C9899">
        <v>4</v>
      </c>
      <c r="D9899">
        <v>-350.260999999999</v>
      </c>
      <c r="E9899" t="s">
        <v>8732</v>
      </c>
      <c r="F9899" t="s">
        <v>8735</v>
      </c>
      <c r="G9899" s="4">
        <v>4</v>
      </c>
      <c r="H9899" t="s">
        <v>8864</v>
      </c>
    </row>
    <row r="9900" spans="1:8" x14ac:dyDescent="0.35">
      <c r="A9900" t="s">
        <v>7667</v>
      </c>
      <c r="B9900" t="s">
        <v>8725</v>
      </c>
      <c r="C9900">
        <v>4</v>
      </c>
      <c r="D9900">
        <v>-346.18199999999899</v>
      </c>
      <c r="E9900" t="s">
        <v>8732</v>
      </c>
      <c r="F9900" t="s">
        <v>8749</v>
      </c>
      <c r="G9900" s="4">
        <v>1</v>
      </c>
      <c r="H9900" t="s">
        <v>8865</v>
      </c>
    </row>
    <row r="9901" spans="1:8" x14ac:dyDescent="0.35">
      <c r="A9901" t="s">
        <v>7667</v>
      </c>
      <c r="B9901" t="s">
        <v>8725</v>
      </c>
      <c r="C9901">
        <v>4</v>
      </c>
      <c r="D9901">
        <v>-341.46100000000001</v>
      </c>
      <c r="E9901" t="s">
        <v>8726</v>
      </c>
      <c r="F9901" t="s">
        <v>8729</v>
      </c>
      <c r="G9901" s="4">
        <v>1</v>
      </c>
      <c r="H9901" t="s">
        <v>8866</v>
      </c>
    </row>
    <row r="9902" spans="1:8" x14ac:dyDescent="0.35">
      <c r="A9902" t="s">
        <v>7667</v>
      </c>
      <c r="B9902" t="s">
        <v>8725</v>
      </c>
      <c r="C9902">
        <v>4</v>
      </c>
      <c r="D9902">
        <v>-337.56799999999998</v>
      </c>
      <c r="E9902" t="s">
        <v>8726</v>
      </c>
      <c r="F9902" t="s">
        <v>8731</v>
      </c>
      <c r="G9902" s="4">
        <v>3</v>
      </c>
      <c r="H9902" t="s">
        <v>8867</v>
      </c>
    </row>
    <row r="9903" spans="1:8" x14ac:dyDescent="0.35">
      <c r="A9903" t="s">
        <v>7667</v>
      </c>
      <c r="B9903" t="s">
        <v>8725</v>
      </c>
      <c r="C9903">
        <v>4</v>
      </c>
      <c r="D9903">
        <v>-332.01799999999997</v>
      </c>
      <c r="E9903" t="s">
        <v>8726</v>
      </c>
      <c r="F9903" t="s">
        <v>8727</v>
      </c>
      <c r="G9903" s="4">
        <v>2</v>
      </c>
      <c r="H9903" t="s">
        <v>8868</v>
      </c>
    </row>
    <row r="9904" spans="1:8" x14ac:dyDescent="0.35">
      <c r="A9904" t="s">
        <v>7667</v>
      </c>
      <c r="B9904" t="s">
        <v>8725</v>
      </c>
      <c r="C9904">
        <v>4</v>
      </c>
      <c r="D9904">
        <v>-331.22800000000001</v>
      </c>
      <c r="E9904" t="s">
        <v>8732</v>
      </c>
      <c r="F9904" t="s">
        <v>8749</v>
      </c>
      <c r="G9904" s="4">
        <v>1</v>
      </c>
      <c r="H9904" t="s">
        <v>8869</v>
      </c>
    </row>
    <row r="9905" spans="1:8" x14ac:dyDescent="0.35">
      <c r="A9905" t="s">
        <v>7667</v>
      </c>
      <c r="B9905" t="s">
        <v>8725</v>
      </c>
      <c r="C9905">
        <v>4</v>
      </c>
      <c r="D9905">
        <v>-324.78899999999999</v>
      </c>
      <c r="E9905" t="s">
        <v>8732</v>
      </c>
      <c r="F9905" t="s">
        <v>8735</v>
      </c>
      <c r="G9905" s="4">
        <v>4</v>
      </c>
      <c r="H9905" t="s">
        <v>8870</v>
      </c>
    </row>
    <row r="9906" spans="1:8" x14ac:dyDescent="0.35">
      <c r="A9906" t="s">
        <v>7667</v>
      </c>
      <c r="B9906" t="s">
        <v>8725</v>
      </c>
      <c r="C9906">
        <v>4</v>
      </c>
      <c r="D9906">
        <v>-320.87</v>
      </c>
      <c r="E9906" t="s">
        <v>8732</v>
      </c>
      <c r="F9906" t="s">
        <v>8749</v>
      </c>
      <c r="G9906" s="4">
        <v>1</v>
      </c>
      <c r="H9906" t="s">
        <v>8871</v>
      </c>
    </row>
    <row r="9907" spans="1:8" x14ac:dyDescent="0.35">
      <c r="A9907" t="s">
        <v>7667</v>
      </c>
      <c r="B9907" t="s">
        <v>8725</v>
      </c>
      <c r="C9907">
        <v>4</v>
      </c>
      <c r="D9907">
        <v>-309.73899999999998</v>
      </c>
      <c r="E9907" t="s">
        <v>8726</v>
      </c>
      <c r="F9907" t="s">
        <v>8729</v>
      </c>
      <c r="G9907" s="4">
        <v>1</v>
      </c>
      <c r="H9907" t="s">
        <v>8872</v>
      </c>
    </row>
    <row r="9908" spans="1:8" x14ac:dyDescent="0.35">
      <c r="A9908" t="s">
        <v>7667</v>
      </c>
      <c r="B9908" t="s">
        <v>8725</v>
      </c>
      <c r="C9908">
        <v>4</v>
      </c>
      <c r="D9908">
        <v>-294.15800000000002</v>
      </c>
      <c r="E9908" t="s">
        <v>8732</v>
      </c>
      <c r="F9908" t="s">
        <v>8749</v>
      </c>
      <c r="G9908" s="4">
        <v>1</v>
      </c>
      <c r="H9908" t="s">
        <v>8873</v>
      </c>
    </row>
    <row r="9909" spans="1:8" x14ac:dyDescent="0.35">
      <c r="A9909" t="s">
        <v>7667</v>
      </c>
      <c r="B9909" t="s">
        <v>8725</v>
      </c>
      <c r="C9909">
        <v>4</v>
      </c>
      <c r="D9909">
        <v>-293.97000000000003</v>
      </c>
      <c r="E9909" t="s">
        <v>8726</v>
      </c>
      <c r="F9909" t="s">
        <v>8727</v>
      </c>
      <c r="G9909" s="4">
        <v>2</v>
      </c>
      <c r="H9909" t="s">
        <v>8874</v>
      </c>
    </row>
    <row r="9910" spans="1:8" x14ac:dyDescent="0.35">
      <c r="A9910" t="s">
        <v>7667</v>
      </c>
      <c r="B9910" t="s">
        <v>8725</v>
      </c>
      <c r="C9910">
        <v>4</v>
      </c>
      <c r="D9910">
        <v>-292.55700000000002</v>
      </c>
      <c r="E9910" t="s">
        <v>8726</v>
      </c>
      <c r="F9910" t="s">
        <v>8731</v>
      </c>
      <c r="G9910" s="4">
        <v>3</v>
      </c>
      <c r="H9910" t="s">
        <v>8875</v>
      </c>
    </row>
    <row r="9911" spans="1:8" x14ac:dyDescent="0.35">
      <c r="A9911" t="s">
        <v>7667</v>
      </c>
      <c r="B9911" t="s">
        <v>8725</v>
      </c>
      <c r="C9911">
        <v>4</v>
      </c>
      <c r="D9911">
        <v>-282.98399999999998</v>
      </c>
      <c r="E9911" t="s">
        <v>8726</v>
      </c>
      <c r="F9911" t="s">
        <v>8729</v>
      </c>
      <c r="G9911" s="4">
        <v>1</v>
      </c>
      <c r="H9911" t="s">
        <v>8876</v>
      </c>
    </row>
    <row r="9912" spans="1:8" x14ac:dyDescent="0.35">
      <c r="A9912" t="s">
        <v>7667</v>
      </c>
      <c r="B9912" t="s">
        <v>8725</v>
      </c>
      <c r="C9912">
        <v>4</v>
      </c>
      <c r="D9912">
        <v>-282.08</v>
      </c>
      <c r="E9912" t="s">
        <v>8732</v>
      </c>
      <c r="F9912" t="s">
        <v>8737</v>
      </c>
      <c r="G9912" s="4">
        <v>3</v>
      </c>
      <c r="H9912" t="s">
        <v>8877</v>
      </c>
    </row>
    <row r="9913" spans="1:8" x14ac:dyDescent="0.35">
      <c r="A9913" t="s">
        <v>7667</v>
      </c>
      <c r="B9913" t="s">
        <v>8725</v>
      </c>
      <c r="C9913">
        <v>4</v>
      </c>
      <c r="D9913">
        <v>-279.79700000000003</v>
      </c>
      <c r="E9913" t="s">
        <v>8732</v>
      </c>
      <c r="F9913" t="s">
        <v>8735</v>
      </c>
      <c r="G9913" s="4">
        <v>4</v>
      </c>
      <c r="H9913" t="s">
        <v>8878</v>
      </c>
    </row>
    <row r="9914" spans="1:8" x14ac:dyDescent="0.35">
      <c r="A9914" t="s">
        <v>7667</v>
      </c>
      <c r="B9914" t="s">
        <v>8725</v>
      </c>
      <c r="C9914">
        <v>4</v>
      </c>
      <c r="D9914">
        <v>-276.84500000000003</v>
      </c>
      <c r="E9914" t="s">
        <v>8732</v>
      </c>
      <c r="F9914" t="s">
        <v>8749</v>
      </c>
      <c r="G9914" s="4">
        <v>1</v>
      </c>
      <c r="H9914" t="s">
        <v>8879</v>
      </c>
    </row>
    <row r="9915" spans="1:8" x14ac:dyDescent="0.35">
      <c r="A9915" t="s">
        <v>7667</v>
      </c>
      <c r="B9915" t="s">
        <v>8725</v>
      </c>
      <c r="C9915">
        <v>4</v>
      </c>
      <c r="D9915">
        <v>-272.17899999999997</v>
      </c>
      <c r="E9915" t="s">
        <v>8726</v>
      </c>
      <c r="F9915" t="s">
        <v>8729</v>
      </c>
      <c r="G9915" s="4">
        <v>1</v>
      </c>
      <c r="H9915" t="s">
        <v>8880</v>
      </c>
    </row>
    <row r="9916" spans="1:8" x14ac:dyDescent="0.35">
      <c r="A9916" t="s">
        <v>7667</v>
      </c>
      <c r="B9916" t="s">
        <v>8725</v>
      </c>
      <c r="C9916">
        <v>4</v>
      </c>
      <c r="D9916">
        <v>-271.68299999999999</v>
      </c>
      <c r="E9916" t="s">
        <v>8732</v>
      </c>
      <c r="F9916" t="s">
        <v>8733</v>
      </c>
      <c r="G9916" s="4">
        <v>2</v>
      </c>
      <c r="H9916" t="s">
        <v>8881</v>
      </c>
    </row>
    <row r="9917" spans="1:8" x14ac:dyDescent="0.35">
      <c r="A9917" t="s">
        <v>7667</v>
      </c>
      <c r="B9917" t="s">
        <v>8725</v>
      </c>
      <c r="C9917">
        <v>4</v>
      </c>
      <c r="D9917">
        <v>-270.087999999999</v>
      </c>
      <c r="E9917" t="s">
        <v>8732</v>
      </c>
      <c r="F9917" t="s">
        <v>8735</v>
      </c>
      <c r="G9917" s="4">
        <v>4</v>
      </c>
      <c r="H9917" t="s">
        <v>8882</v>
      </c>
    </row>
    <row r="9918" spans="1:8" x14ac:dyDescent="0.35">
      <c r="A9918" t="s">
        <v>7667</v>
      </c>
      <c r="B9918" t="s">
        <v>8725</v>
      </c>
      <c r="C9918">
        <v>4</v>
      </c>
      <c r="D9918">
        <v>-267.10199999999998</v>
      </c>
      <c r="E9918" t="s">
        <v>8732</v>
      </c>
      <c r="F9918" t="s">
        <v>8749</v>
      </c>
      <c r="G9918" s="4">
        <v>1</v>
      </c>
      <c r="H9918" t="s">
        <v>8883</v>
      </c>
    </row>
    <row r="9919" spans="1:8" x14ac:dyDescent="0.35">
      <c r="A9919" t="s">
        <v>7667</v>
      </c>
      <c r="B9919" t="s">
        <v>8725</v>
      </c>
      <c r="C9919">
        <v>4</v>
      </c>
      <c r="D9919">
        <v>-265.91199999999998</v>
      </c>
      <c r="E9919" t="s">
        <v>8732</v>
      </c>
      <c r="F9919" t="s">
        <v>8735</v>
      </c>
      <c r="G9919" s="4">
        <v>4</v>
      </c>
      <c r="H9919" t="s">
        <v>8884</v>
      </c>
    </row>
    <row r="9920" spans="1:8" x14ac:dyDescent="0.35">
      <c r="A9920" t="s">
        <v>7667</v>
      </c>
      <c r="B9920" t="s">
        <v>8725</v>
      </c>
      <c r="C9920">
        <v>4</v>
      </c>
      <c r="D9920">
        <v>-260.49799999999999</v>
      </c>
      <c r="E9920" t="s">
        <v>8732</v>
      </c>
      <c r="F9920" t="s">
        <v>8735</v>
      </c>
      <c r="G9920" s="4">
        <v>4</v>
      </c>
      <c r="H9920" t="s">
        <v>8885</v>
      </c>
    </row>
    <row r="9921" spans="1:8" x14ac:dyDescent="0.35">
      <c r="A9921" t="s">
        <v>7667</v>
      </c>
      <c r="B9921" t="s">
        <v>8725</v>
      </c>
      <c r="C9921">
        <v>4</v>
      </c>
      <c r="D9921">
        <v>-258.98200000000003</v>
      </c>
      <c r="E9921" t="s">
        <v>8732</v>
      </c>
      <c r="F9921" t="s">
        <v>8749</v>
      </c>
      <c r="G9921" s="4">
        <v>1</v>
      </c>
      <c r="H9921" t="s">
        <v>8886</v>
      </c>
    </row>
    <row r="9922" spans="1:8" x14ac:dyDescent="0.35">
      <c r="A9922" t="s">
        <v>7667</v>
      </c>
      <c r="B9922" t="s">
        <v>8725</v>
      </c>
      <c r="C9922">
        <v>4</v>
      </c>
      <c r="D9922">
        <v>-258.52199999999999</v>
      </c>
      <c r="E9922" t="s">
        <v>8732</v>
      </c>
      <c r="F9922" t="s">
        <v>8735</v>
      </c>
      <c r="G9922" s="4">
        <v>4</v>
      </c>
      <c r="H9922" t="s">
        <v>8887</v>
      </c>
    </row>
    <row r="9923" spans="1:8" x14ac:dyDescent="0.35">
      <c r="A9923" t="s">
        <v>7667</v>
      </c>
      <c r="B9923" t="s">
        <v>8725</v>
      </c>
      <c r="C9923">
        <v>4</v>
      </c>
      <c r="D9923">
        <v>-255.56799999999899</v>
      </c>
      <c r="E9923" t="s">
        <v>8732</v>
      </c>
      <c r="F9923" t="s">
        <v>8749</v>
      </c>
      <c r="G9923" s="4">
        <v>1</v>
      </c>
      <c r="H9923" t="s">
        <v>2610</v>
      </c>
    </row>
    <row r="9924" spans="1:8" x14ac:dyDescent="0.35">
      <c r="A9924" t="s">
        <v>7667</v>
      </c>
      <c r="B9924" t="s">
        <v>8725</v>
      </c>
      <c r="C9924">
        <v>4</v>
      </c>
      <c r="D9924">
        <v>-254.67599999999999</v>
      </c>
      <c r="E9924" t="s">
        <v>8732</v>
      </c>
      <c r="F9924" t="s">
        <v>8733</v>
      </c>
      <c r="G9924" s="4">
        <v>2</v>
      </c>
      <c r="H9924" t="s">
        <v>8888</v>
      </c>
    </row>
    <row r="9925" spans="1:8" x14ac:dyDescent="0.35">
      <c r="A9925" t="s">
        <v>7667</v>
      </c>
      <c r="B9925" t="s">
        <v>8725</v>
      </c>
      <c r="C9925">
        <v>4</v>
      </c>
      <c r="D9925">
        <v>-253.28599999999901</v>
      </c>
      <c r="E9925" t="s">
        <v>8726</v>
      </c>
      <c r="F9925" t="s">
        <v>8731</v>
      </c>
      <c r="G9925" s="4">
        <v>3</v>
      </c>
      <c r="H9925" t="s">
        <v>8889</v>
      </c>
    </row>
    <row r="9926" spans="1:8" x14ac:dyDescent="0.35">
      <c r="A9926" t="s">
        <v>7667</v>
      </c>
      <c r="B9926" t="s">
        <v>8725</v>
      </c>
      <c r="C9926">
        <v>4</v>
      </c>
      <c r="D9926">
        <v>-248.233</v>
      </c>
      <c r="E9926" t="s">
        <v>8726</v>
      </c>
      <c r="F9926" t="s">
        <v>8727</v>
      </c>
      <c r="G9926" s="4">
        <v>2</v>
      </c>
      <c r="H9926" t="s">
        <v>8890</v>
      </c>
    </row>
    <row r="9927" spans="1:8" x14ac:dyDescent="0.35">
      <c r="A9927" t="s">
        <v>7667</v>
      </c>
      <c r="B9927" t="s">
        <v>8725</v>
      </c>
      <c r="C9927">
        <v>4</v>
      </c>
      <c r="D9927">
        <v>-247.62</v>
      </c>
      <c r="E9927" t="s">
        <v>8732</v>
      </c>
      <c r="F9927" t="s">
        <v>8749</v>
      </c>
      <c r="G9927" s="4">
        <v>1</v>
      </c>
      <c r="H9927" t="s">
        <v>8891</v>
      </c>
    </row>
    <row r="9928" spans="1:8" x14ac:dyDescent="0.35">
      <c r="A9928" t="s">
        <v>7667</v>
      </c>
      <c r="B9928" t="s">
        <v>8725</v>
      </c>
      <c r="C9928">
        <v>4</v>
      </c>
      <c r="D9928">
        <v>-245.33599999999899</v>
      </c>
      <c r="E9928" t="s">
        <v>8732</v>
      </c>
      <c r="F9928" t="s">
        <v>8735</v>
      </c>
      <c r="G9928" s="4">
        <v>4</v>
      </c>
      <c r="H9928" t="s">
        <v>8892</v>
      </c>
    </row>
    <row r="9929" spans="1:8" x14ac:dyDescent="0.35">
      <c r="A9929" t="s">
        <v>7667</v>
      </c>
      <c r="B9929" t="s">
        <v>8725</v>
      </c>
      <c r="C9929">
        <v>4</v>
      </c>
      <c r="D9929">
        <v>-241.01400000000001</v>
      </c>
      <c r="E9929" t="s">
        <v>8732</v>
      </c>
      <c r="F9929" t="s">
        <v>8749</v>
      </c>
      <c r="G9929" s="4">
        <v>1</v>
      </c>
      <c r="H9929" t="s">
        <v>8893</v>
      </c>
    </row>
    <row r="9930" spans="1:8" x14ac:dyDescent="0.35">
      <c r="A9930" t="s">
        <v>7667</v>
      </c>
      <c r="B9930" t="s">
        <v>8725</v>
      </c>
      <c r="C9930">
        <v>4</v>
      </c>
      <c r="D9930">
        <v>-236.422</v>
      </c>
      <c r="E9930" t="s">
        <v>8732</v>
      </c>
      <c r="F9930" t="s">
        <v>8733</v>
      </c>
      <c r="G9930" s="4">
        <v>2</v>
      </c>
      <c r="H9930" t="s">
        <v>8894</v>
      </c>
    </row>
    <row r="9931" spans="1:8" x14ac:dyDescent="0.35">
      <c r="A9931" t="s">
        <v>7667</v>
      </c>
      <c r="B9931" t="s">
        <v>8725</v>
      </c>
      <c r="C9931">
        <v>4</v>
      </c>
      <c r="D9931">
        <v>-233.40199999999999</v>
      </c>
      <c r="E9931" t="s">
        <v>8732</v>
      </c>
      <c r="F9931" t="s">
        <v>8735</v>
      </c>
      <c r="G9931" s="4">
        <v>4</v>
      </c>
      <c r="H9931" t="s">
        <v>8895</v>
      </c>
    </row>
    <row r="9932" spans="1:8" x14ac:dyDescent="0.35">
      <c r="A9932" t="s">
        <v>7667</v>
      </c>
      <c r="B9932" t="s">
        <v>8725</v>
      </c>
      <c r="C9932">
        <v>4</v>
      </c>
      <c r="D9932">
        <v>-231.75399999999999</v>
      </c>
      <c r="E9932" t="s">
        <v>8732</v>
      </c>
      <c r="F9932" t="s">
        <v>8749</v>
      </c>
      <c r="G9932" s="4">
        <v>1</v>
      </c>
      <c r="H9932" t="s">
        <v>8896</v>
      </c>
    </row>
    <row r="9933" spans="1:8" x14ac:dyDescent="0.35">
      <c r="A9933" t="s">
        <v>7667</v>
      </c>
      <c r="B9933" t="s">
        <v>8725</v>
      </c>
      <c r="C9933">
        <v>4</v>
      </c>
      <c r="D9933">
        <v>-230.08199999999999</v>
      </c>
      <c r="E9933" t="s">
        <v>8726</v>
      </c>
      <c r="F9933" t="s">
        <v>8727</v>
      </c>
      <c r="G9933" s="4">
        <v>2</v>
      </c>
      <c r="H9933" t="s">
        <v>8897</v>
      </c>
    </row>
    <row r="9934" spans="1:8" x14ac:dyDescent="0.35">
      <c r="A9934" t="s">
        <v>7667</v>
      </c>
      <c r="B9934" t="s">
        <v>8725</v>
      </c>
      <c r="C9934">
        <v>4</v>
      </c>
      <c r="D9934">
        <v>-226.571</v>
      </c>
      <c r="E9934" t="s">
        <v>8732</v>
      </c>
      <c r="F9934" t="s">
        <v>8735</v>
      </c>
      <c r="G9934" s="4">
        <v>4</v>
      </c>
      <c r="H9934" t="s">
        <v>5953</v>
      </c>
    </row>
    <row r="9935" spans="1:8" x14ac:dyDescent="0.35">
      <c r="A9935" t="s">
        <v>7667</v>
      </c>
      <c r="B9935" t="s">
        <v>8725</v>
      </c>
      <c r="C9935">
        <v>4</v>
      </c>
      <c r="D9935">
        <v>-217.923</v>
      </c>
      <c r="E9935" t="s">
        <v>8726</v>
      </c>
      <c r="F9935" t="s">
        <v>8729</v>
      </c>
      <c r="G9935" s="4">
        <v>1</v>
      </c>
      <c r="H9935" t="s">
        <v>8898</v>
      </c>
    </row>
    <row r="9936" spans="1:8" x14ac:dyDescent="0.35">
      <c r="A9936" t="s">
        <v>7667</v>
      </c>
      <c r="B9936" t="s">
        <v>8725</v>
      </c>
      <c r="C9936">
        <v>4</v>
      </c>
      <c r="D9936">
        <v>-217.137</v>
      </c>
      <c r="E9936" t="s">
        <v>8732</v>
      </c>
      <c r="F9936" t="s">
        <v>8749</v>
      </c>
      <c r="G9936" s="4">
        <v>1</v>
      </c>
      <c r="H9936" t="s">
        <v>8899</v>
      </c>
    </row>
    <row r="9937" spans="1:8" x14ac:dyDescent="0.35">
      <c r="A9937" t="s">
        <v>7667</v>
      </c>
      <c r="B9937" t="s">
        <v>8725</v>
      </c>
      <c r="C9937">
        <v>4</v>
      </c>
      <c r="D9937">
        <v>-216.113</v>
      </c>
      <c r="E9937" t="s">
        <v>8726</v>
      </c>
      <c r="F9937" t="s">
        <v>8729</v>
      </c>
      <c r="G9937" s="4">
        <v>1</v>
      </c>
      <c r="H9937" t="s">
        <v>3034</v>
      </c>
    </row>
    <row r="9938" spans="1:8" x14ac:dyDescent="0.35">
      <c r="A9938" t="s">
        <v>7667</v>
      </c>
      <c r="B9938" t="s">
        <v>8725</v>
      </c>
      <c r="C9938">
        <v>4</v>
      </c>
      <c r="D9938">
        <v>-215.565</v>
      </c>
      <c r="E9938" t="s">
        <v>8726</v>
      </c>
      <c r="F9938" t="s">
        <v>8741</v>
      </c>
      <c r="G9938" s="4">
        <v>4</v>
      </c>
      <c r="H9938" t="s">
        <v>8900</v>
      </c>
    </row>
    <row r="9939" spans="1:8" x14ac:dyDescent="0.35">
      <c r="A9939" t="s">
        <v>7667</v>
      </c>
      <c r="B9939" t="s">
        <v>8725</v>
      </c>
      <c r="C9939">
        <v>4</v>
      </c>
      <c r="D9939">
        <v>-214.85599999999999</v>
      </c>
      <c r="E9939" t="s">
        <v>8732</v>
      </c>
      <c r="F9939" t="s">
        <v>8735</v>
      </c>
      <c r="G9939" s="4">
        <v>4</v>
      </c>
      <c r="H9939" t="s">
        <v>8901</v>
      </c>
    </row>
    <row r="9940" spans="1:8" x14ac:dyDescent="0.35">
      <c r="A9940" t="s">
        <v>7667</v>
      </c>
      <c r="B9940" t="s">
        <v>8725</v>
      </c>
      <c r="C9940">
        <v>4</v>
      </c>
      <c r="D9940">
        <v>-212.952</v>
      </c>
      <c r="E9940" t="s">
        <v>8732</v>
      </c>
      <c r="F9940" t="s">
        <v>8737</v>
      </c>
      <c r="G9940" s="4">
        <v>3</v>
      </c>
      <c r="H9940" t="s">
        <v>8902</v>
      </c>
    </row>
    <row r="9941" spans="1:8" x14ac:dyDescent="0.35">
      <c r="A9941" t="s">
        <v>7667</v>
      </c>
      <c r="B9941" t="s">
        <v>8725</v>
      </c>
      <c r="C9941">
        <v>4</v>
      </c>
      <c r="D9941">
        <v>-209</v>
      </c>
      <c r="E9941" t="s">
        <v>8732</v>
      </c>
      <c r="F9941" t="s">
        <v>8735</v>
      </c>
      <c r="G9941" s="4">
        <v>4</v>
      </c>
      <c r="H9941" t="s">
        <v>8903</v>
      </c>
    </row>
    <row r="9942" spans="1:8" x14ac:dyDescent="0.35">
      <c r="A9942" t="s">
        <v>7667</v>
      </c>
      <c r="B9942" t="s">
        <v>8725</v>
      </c>
      <c r="C9942">
        <v>4</v>
      </c>
      <c r="D9942">
        <v>-207.357</v>
      </c>
      <c r="E9942" t="s">
        <v>8732</v>
      </c>
      <c r="F9942" t="s">
        <v>8749</v>
      </c>
      <c r="G9942" s="4">
        <v>1</v>
      </c>
      <c r="H9942" t="s">
        <v>8904</v>
      </c>
    </row>
    <row r="9943" spans="1:8" x14ac:dyDescent="0.35">
      <c r="A9943" t="s">
        <v>7667</v>
      </c>
      <c r="B9943" t="s">
        <v>8725</v>
      </c>
      <c r="C9943">
        <v>4</v>
      </c>
      <c r="D9943">
        <v>-207.14599999999999</v>
      </c>
      <c r="E9943" t="s">
        <v>8732</v>
      </c>
      <c r="F9943" t="s">
        <v>8733</v>
      </c>
      <c r="G9943" s="4">
        <v>2</v>
      </c>
      <c r="H9943" t="s">
        <v>8905</v>
      </c>
    </row>
    <row r="9944" spans="1:8" x14ac:dyDescent="0.35">
      <c r="A9944" t="s">
        <v>7667</v>
      </c>
      <c r="B9944" t="s">
        <v>8725</v>
      </c>
      <c r="C9944">
        <v>4</v>
      </c>
      <c r="D9944">
        <v>-198.44799999999901</v>
      </c>
      <c r="E9944" t="s">
        <v>8732</v>
      </c>
      <c r="F9944" t="s">
        <v>8737</v>
      </c>
      <c r="G9944" s="4">
        <v>3</v>
      </c>
      <c r="H9944" t="s">
        <v>8906</v>
      </c>
    </row>
    <row r="9945" spans="1:8" x14ac:dyDescent="0.35">
      <c r="A9945" t="s">
        <v>7667</v>
      </c>
      <c r="B9945" t="s">
        <v>8725</v>
      </c>
      <c r="C9945">
        <v>4</v>
      </c>
      <c r="D9945">
        <v>-191.965</v>
      </c>
      <c r="E9945" t="s">
        <v>8732</v>
      </c>
      <c r="F9945" t="s">
        <v>8735</v>
      </c>
      <c r="G9945" s="4">
        <v>4</v>
      </c>
      <c r="H9945" t="s">
        <v>8907</v>
      </c>
    </row>
    <row r="9946" spans="1:8" x14ac:dyDescent="0.35">
      <c r="A9946" t="s">
        <v>7667</v>
      </c>
      <c r="B9946" t="s">
        <v>8725</v>
      </c>
      <c r="C9946">
        <v>4</v>
      </c>
      <c r="D9946">
        <v>-187.04</v>
      </c>
      <c r="E9946" t="s">
        <v>8732</v>
      </c>
      <c r="F9946" t="s">
        <v>8733</v>
      </c>
      <c r="G9946" s="4">
        <v>2</v>
      </c>
      <c r="H9946" t="s">
        <v>8908</v>
      </c>
    </row>
    <row r="9947" spans="1:8" x14ac:dyDescent="0.35">
      <c r="A9947" t="s">
        <v>7667</v>
      </c>
      <c r="B9947" t="s">
        <v>8725</v>
      </c>
      <c r="C9947">
        <v>4</v>
      </c>
      <c r="D9947">
        <v>-186.99599999999899</v>
      </c>
      <c r="E9947" t="s">
        <v>8732</v>
      </c>
      <c r="F9947" t="s">
        <v>8737</v>
      </c>
      <c r="G9947" s="4">
        <v>3</v>
      </c>
      <c r="H9947" t="s">
        <v>8909</v>
      </c>
    </row>
    <row r="9948" spans="1:8" x14ac:dyDescent="0.35">
      <c r="A9948" t="s">
        <v>7667</v>
      </c>
      <c r="B9948" t="s">
        <v>8725</v>
      </c>
      <c r="C9948">
        <v>4</v>
      </c>
      <c r="D9948">
        <v>-182.08599999999899</v>
      </c>
      <c r="E9948" t="s">
        <v>8732</v>
      </c>
      <c r="F9948" t="s">
        <v>8749</v>
      </c>
      <c r="G9948" s="4">
        <v>1</v>
      </c>
      <c r="H9948" t="s">
        <v>8910</v>
      </c>
    </row>
    <row r="9949" spans="1:8" x14ac:dyDescent="0.35">
      <c r="A9949" t="s">
        <v>7667</v>
      </c>
      <c r="B9949" t="s">
        <v>8725</v>
      </c>
      <c r="C9949">
        <v>4</v>
      </c>
      <c r="D9949">
        <v>-173.83199999999999</v>
      </c>
      <c r="E9949" t="s">
        <v>8732</v>
      </c>
      <c r="F9949" t="s">
        <v>8735</v>
      </c>
      <c r="G9949" s="4">
        <v>4</v>
      </c>
      <c r="H9949" t="s">
        <v>8911</v>
      </c>
    </row>
    <row r="9950" spans="1:8" x14ac:dyDescent="0.35">
      <c r="A9950" t="s">
        <v>7667</v>
      </c>
      <c r="B9950" t="s">
        <v>8725</v>
      </c>
      <c r="C9950">
        <v>4</v>
      </c>
      <c r="D9950">
        <v>-160.23500000000001</v>
      </c>
      <c r="E9950" t="s">
        <v>8726</v>
      </c>
      <c r="F9950" t="s">
        <v>8731</v>
      </c>
      <c r="G9950" s="4">
        <v>3</v>
      </c>
      <c r="H9950" t="s">
        <v>8912</v>
      </c>
    </row>
    <row r="9951" spans="1:8" x14ac:dyDescent="0.35">
      <c r="A9951" t="s">
        <v>7667</v>
      </c>
      <c r="B9951" t="s">
        <v>8725</v>
      </c>
      <c r="C9951">
        <v>4</v>
      </c>
      <c r="D9951">
        <v>-159.41999999999999</v>
      </c>
      <c r="E9951" t="s">
        <v>8732</v>
      </c>
      <c r="F9951" t="s">
        <v>8735</v>
      </c>
      <c r="G9951" s="4">
        <v>4</v>
      </c>
      <c r="H9951" t="s">
        <v>8913</v>
      </c>
    </row>
    <row r="9952" spans="1:8" x14ac:dyDescent="0.35">
      <c r="A9952" t="s">
        <v>7667</v>
      </c>
      <c r="B9952" t="s">
        <v>8725</v>
      </c>
      <c r="C9952">
        <v>4</v>
      </c>
      <c r="D9952">
        <v>-153.958</v>
      </c>
      <c r="E9952" t="s">
        <v>8732</v>
      </c>
      <c r="F9952" t="s">
        <v>8749</v>
      </c>
      <c r="G9952" s="4">
        <v>1</v>
      </c>
      <c r="H9952" t="s">
        <v>8914</v>
      </c>
    </row>
    <row r="9953" spans="1:8" x14ac:dyDescent="0.35">
      <c r="A9953" t="s">
        <v>7667</v>
      </c>
      <c r="B9953" t="s">
        <v>8725</v>
      </c>
      <c r="C9953">
        <v>4</v>
      </c>
      <c r="D9953">
        <v>-153.59200000000001</v>
      </c>
      <c r="E9953" t="s">
        <v>8732</v>
      </c>
      <c r="F9953" t="s">
        <v>8735</v>
      </c>
      <c r="G9953" s="4">
        <v>4</v>
      </c>
      <c r="H9953" t="s">
        <v>8915</v>
      </c>
    </row>
    <row r="9954" spans="1:8" x14ac:dyDescent="0.35">
      <c r="A9954" t="s">
        <v>7667</v>
      </c>
      <c r="B9954" t="s">
        <v>8725</v>
      </c>
      <c r="C9954">
        <v>4</v>
      </c>
      <c r="D9954">
        <v>-152.67699999999999</v>
      </c>
      <c r="E9954" t="s">
        <v>8732</v>
      </c>
      <c r="F9954" t="s">
        <v>8737</v>
      </c>
      <c r="G9954" s="4">
        <v>3</v>
      </c>
      <c r="H9954" t="s">
        <v>8916</v>
      </c>
    </row>
    <row r="9955" spans="1:8" x14ac:dyDescent="0.35">
      <c r="A9955" t="s">
        <v>7667</v>
      </c>
      <c r="B9955" t="s">
        <v>8725</v>
      </c>
      <c r="C9955">
        <v>4</v>
      </c>
      <c r="D9955">
        <v>-152.27099999999999</v>
      </c>
      <c r="E9955" t="s">
        <v>8726</v>
      </c>
      <c r="F9955" t="s">
        <v>8727</v>
      </c>
      <c r="G9955" s="4">
        <v>2</v>
      </c>
      <c r="H9955" t="s">
        <v>8917</v>
      </c>
    </row>
    <row r="9956" spans="1:8" x14ac:dyDescent="0.35">
      <c r="A9956" t="s">
        <v>7667</v>
      </c>
      <c r="B9956" t="s">
        <v>8725</v>
      </c>
      <c r="C9956">
        <v>4</v>
      </c>
      <c r="D9956">
        <v>-145.32599999999999</v>
      </c>
      <c r="E9956" t="s">
        <v>8732</v>
      </c>
      <c r="F9956" t="s">
        <v>8749</v>
      </c>
      <c r="G9956" s="4">
        <v>1</v>
      </c>
      <c r="H9956" t="s">
        <v>8918</v>
      </c>
    </row>
    <row r="9957" spans="1:8" x14ac:dyDescent="0.35">
      <c r="A9957" t="s">
        <v>7667</v>
      </c>
      <c r="B9957" t="s">
        <v>8725</v>
      </c>
      <c r="C9957">
        <v>4</v>
      </c>
      <c r="D9957">
        <v>-136.68199999999999</v>
      </c>
      <c r="E9957" t="s">
        <v>8732</v>
      </c>
      <c r="F9957" t="s">
        <v>8735</v>
      </c>
      <c r="G9957" s="4">
        <v>4</v>
      </c>
      <c r="H9957" t="s">
        <v>8919</v>
      </c>
    </row>
    <row r="9958" spans="1:8" x14ac:dyDescent="0.35">
      <c r="A9958" t="s">
        <v>7667</v>
      </c>
      <c r="B9958" t="s">
        <v>8725</v>
      </c>
      <c r="C9958">
        <v>4</v>
      </c>
      <c r="D9958">
        <v>-135.316</v>
      </c>
      <c r="E9958" t="s">
        <v>8726</v>
      </c>
      <c r="F9958" t="s">
        <v>8729</v>
      </c>
      <c r="G9958" s="4">
        <v>1</v>
      </c>
      <c r="H9958" t="s">
        <v>8920</v>
      </c>
    </row>
    <row r="9959" spans="1:8" x14ac:dyDescent="0.35">
      <c r="A9959" t="s">
        <v>7667</v>
      </c>
      <c r="B9959" t="s">
        <v>8725</v>
      </c>
      <c r="C9959">
        <v>4</v>
      </c>
      <c r="D9959">
        <v>-128.89599999999999</v>
      </c>
      <c r="E9959" t="s">
        <v>8726</v>
      </c>
      <c r="F9959" t="s">
        <v>8727</v>
      </c>
      <c r="G9959" s="4">
        <v>2</v>
      </c>
      <c r="H9959" t="s">
        <v>8921</v>
      </c>
    </row>
    <row r="9960" spans="1:8" x14ac:dyDescent="0.35">
      <c r="A9960" t="s">
        <v>7667</v>
      </c>
      <c r="B9960" t="s">
        <v>8725</v>
      </c>
      <c r="C9960">
        <v>4</v>
      </c>
      <c r="D9960">
        <v>-126.943</v>
      </c>
      <c r="E9960" t="s">
        <v>8726</v>
      </c>
      <c r="F9960" t="s">
        <v>8731</v>
      </c>
      <c r="G9960" s="4">
        <v>3</v>
      </c>
      <c r="H9960" t="s">
        <v>8922</v>
      </c>
    </row>
    <row r="9961" spans="1:8" x14ac:dyDescent="0.35">
      <c r="A9961" t="s">
        <v>7667</v>
      </c>
      <c r="B9961" t="s">
        <v>8725</v>
      </c>
      <c r="C9961">
        <v>4</v>
      </c>
      <c r="D9961">
        <v>-121.357999999999</v>
      </c>
      <c r="E9961" t="s">
        <v>8732</v>
      </c>
      <c r="F9961" t="s">
        <v>8749</v>
      </c>
      <c r="G9961" s="4">
        <v>1</v>
      </c>
      <c r="H9961" t="s">
        <v>8923</v>
      </c>
    </row>
    <row r="9962" spans="1:8" x14ac:dyDescent="0.35">
      <c r="A9962" t="s">
        <v>7667</v>
      </c>
      <c r="B9962" t="s">
        <v>8725</v>
      </c>
      <c r="C9962">
        <v>4</v>
      </c>
      <c r="D9962">
        <v>-116.554</v>
      </c>
      <c r="E9962" t="s">
        <v>8726</v>
      </c>
      <c r="F9962" t="s">
        <v>8727</v>
      </c>
      <c r="G9962" s="4">
        <v>2</v>
      </c>
      <c r="H9962" t="s">
        <v>8924</v>
      </c>
    </row>
    <row r="9963" spans="1:8" x14ac:dyDescent="0.35">
      <c r="A9963" t="s">
        <v>7667</v>
      </c>
      <c r="B9963" t="s">
        <v>8725</v>
      </c>
      <c r="C9963">
        <v>4</v>
      </c>
      <c r="D9963">
        <v>-115.84</v>
      </c>
      <c r="E9963" t="s">
        <v>8732</v>
      </c>
      <c r="F9963" t="s">
        <v>8733</v>
      </c>
      <c r="G9963" s="4">
        <v>2</v>
      </c>
      <c r="H9963" t="s">
        <v>8925</v>
      </c>
    </row>
    <row r="9964" spans="1:8" x14ac:dyDescent="0.35">
      <c r="A9964" t="s">
        <v>7667</v>
      </c>
      <c r="B9964" t="s">
        <v>8725</v>
      </c>
      <c r="C9964">
        <v>4</v>
      </c>
      <c r="D9964">
        <v>-113.575</v>
      </c>
      <c r="E9964" t="s">
        <v>8732</v>
      </c>
      <c r="F9964" t="s">
        <v>8749</v>
      </c>
      <c r="G9964" s="4">
        <v>1</v>
      </c>
      <c r="H9964" t="s">
        <v>8926</v>
      </c>
    </row>
    <row r="9965" spans="1:8" x14ac:dyDescent="0.35">
      <c r="A9965" t="s">
        <v>7667</v>
      </c>
      <c r="B9965" t="s">
        <v>8725</v>
      </c>
      <c r="C9965">
        <v>4</v>
      </c>
      <c r="D9965">
        <v>-112.126</v>
      </c>
      <c r="E9965" t="s">
        <v>8726</v>
      </c>
      <c r="F9965" t="s">
        <v>8727</v>
      </c>
      <c r="G9965" s="4">
        <v>2</v>
      </c>
      <c r="H9965" t="s">
        <v>1412</v>
      </c>
    </row>
    <row r="9966" spans="1:8" x14ac:dyDescent="0.35">
      <c r="A9966" t="s">
        <v>7667</v>
      </c>
      <c r="B9966" t="s">
        <v>8725</v>
      </c>
      <c r="C9966">
        <v>4</v>
      </c>
      <c r="D9966">
        <v>-110.3</v>
      </c>
      <c r="E9966" t="s">
        <v>8726</v>
      </c>
      <c r="F9966" t="s">
        <v>8729</v>
      </c>
      <c r="G9966" s="4">
        <v>1</v>
      </c>
      <c r="H9966" t="s">
        <v>1412</v>
      </c>
    </row>
    <row r="9967" spans="1:8" x14ac:dyDescent="0.35">
      <c r="A9967" t="s">
        <v>7667</v>
      </c>
      <c r="B9967" t="s">
        <v>8725</v>
      </c>
      <c r="C9967">
        <v>4</v>
      </c>
      <c r="D9967">
        <v>-107.544</v>
      </c>
      <c r="E9967" t="s">
        <v>8726</v>
      </c>
      <c r="F9967" t="s">
        <v>8731</v>
      </c>
      <c r="G9967" s="4">
        <v>3</v>
      </c>
      <c r="H9967" t="s">
        <v>1412</v>
      </c>
    </row>
    <row r="9968" spans="1:8" x14ac:dyDescent="0.35">
      <c r="A9968" t="s">
        <v>7667</v>
      </c>
      <c r="B9968" t="s">
        <v>8725</v>
      </c>
      <c r="C9968">
        <v>4</v>
      </c>
      <c r="D9968">
        <v>-107.423999999999</v>
      </c>
      <c r="E9968" t="s">
        <v>8732</v>
      </c>
      <c r="F9968" t="s">
        <v>8735</v>
      </c>
      <c r="G9968" s="4">
        <v>4</v>
      </c>
      <c r="H9968" t="s">
        <v>8927</v>
      </c>
    </row>
    <row r="9969" spans="1:8" x14ac:dyDescent="0.35">
      <c r="A9969" t="s">
        <v>7667</v>
      </c>
      <c r="B9969" t="s">
        <v>8725</v>
      </c>
      <c r="C9969">
        <v>4</v>
      </c>
      <c r="D9969">
        <v>-106.32799999999899</v>
      </c>
      <c r="E9969" t="s">
        <v>8732</v>
      </c>
      <c r="F9969" t="s">
        <v>8737</v>
      </c>
      <c r="G9969" s="4">
        <v>3</v>
      </c>
      <c r="H9969" t="s">
        <v>8928</v>
      </c>
    </row>
    <row r="9970" spans="1:8" x14ac:dyDescent="0.35">
      <c r="A9970" t="s">
        <v>7667</v>
      </c>
      <c r="B9970" t="s">
        <v>8725</v>
      </c>
      <c r="C9970">
        <v>4</v>
      </c>
      <c r="D9970">
        <v>-102.782</v>
      </c>
      <c r="E9970" t="s">
        <v>8732</v>
      </c>
      <c r="F9970" t="s">
        <v>8749</v>
      </c>
      <c r="G9970" s="4">
        <v>1</v>
      </c>
      <c r="H9970" t="s">
        <v>8929</v>
      </c>
    </row>
    <row r="9971" spans="1:8" x14ac:dyDescent="0.35">
      <c r="A9971" t="s">
        <v>7667</v>
      </c>
      <c r="B9971" t="s">
        <v>8725</v>
      </c>
      <c r="C9971">
        <v>4</v>
      </c>
      <c r="D9971">
        <v>-102.337</v>
      </c>
      <c r="E9971" t="s">
        <v>8726</v>
      </c>
      <c r="F9971" t="s">
        <v>8741</v>
      </c>
      <c r="G9971" s="4">
        <v>4</v>
      </c>
      <c r="H9971" t="s">
        <v>1412</v>
      </c>
    </row>
    <row r="9972" spans="1:8" x14ac:dyDescent="0.35">
      <c r="A9972" t="s">
        <v>7667</v>
      </c>
      <c r="B9972" t="s">
        <v>8725</v>
      </c>
      <c r="C9972">
        <v>4</v>
      </c>
      <c r="D9972">
        <v>-100.736</v>
      </c>
      <c r="E9972" t="s">
        <v>8732</v>
      </c>
      <c r="F9972" t="s">
        <v>8749</v>
      </c>
      <c r="G9972" s="4">
        <v>1</v>
      </c>
      <c r="H9972" t="s">
        <v>142</v>
      </c>
    </row>
    <row r="9973" spans="1:8" x14ac:dyDescent="0.35">
      <c r="A9973" t="s">
        <v>7667</v>
      </c>
      <c r="B9973" t="s">
        <v>8725</v>
      </c>
      <c r="C9973">
        <v>4</v>
      </c>
      <c r="D9973">
        <v>-95.93</v>
      </c>
      <c r="E9973" t="s">
        <v>8726</v>
      </c>
      <c r="F9973" t="s">
        <v>8731</v>
      </c>
      <c r="G9973" s="4">
        <v>3</v>
      </c>
      <c r="H9973" t="s">
        <v>8930</v>
      </c>
    </row>
    <row r="9974" spans="1:8" x14ac:dyDescent="0.35">
      <c r="A9974" t="s">
        <v>7667</v>
      </c>
      <c r="B9974" t="s">
        <v>8725</v>
      </c>
      <c r="C9974">
        <v>4</v>
      </c>
      <c r="D9974">
        <v>-94.825000000000003</v>
      </c>
      <c r="E9974" t="s">
        <v>8726</v>
      </c>
      <c r="F9974" t="s">
        <v>8729</v>
      </c>
      <c r="G9974" s="4">
        <v>1</v>
      </c>
      <c r="H9974" t="s">
        <v>8931</v>
      </c>
    </row>
    <row r="9975" spans="1:8" x14ac:dyDescent="0.35">
      <c r="A9975" t="s">
        <v>7667</v>
      </c>
      <c r="B9975" t="s">
        <v>8725</v>
      </c>
      <c r="C9975">
        <v>4</v>
      </c>
      <c r="D9975">
        <v>-85.617999999999995</v>
      </c>
      <c r="E9975" t="s">
        <v>8732</v>
      </c>
      <c r="F9975" t="s">
        <v>8735</v>
      </c>
      <c r="G9975" s="4">
        <v>4</v>
      </c>
      <c r="H9975" t="s">
        <v>8932</v>
      </c>
    </row>
    <row r="9976" spans="1:8" x14ac:dyDescent="0.35">
      <c r="A9976" t="s">
        <v>7667</v>
      </c>
      <c r="B9976" t="s">
        <v>8725</v>
      </c>
      <c r="C9976">
        <v>4</v>
      </c>
      <c r="D9976">
        <v>-82.997999999999905</v>
      </c>
      <c r="E9976" t="s">
        <v>8726</v>
      </c>
      <c r="F9976" t="s">
        <v>8731</v>
      </c>
      <c r="G9976" s="4">
        <v>3</v>
      </c>
      <c r="H9976" t="s">
        <v>858</v>
      </c>
    </row>
    <row r="9977" spans="1:8" x14ac:dyDescent="0.35">
      <c r="A9977" t="s">
        <v>7667</v>
      </c>
      <c r="B9977" t="s">
        <v>8725</v>
      </c>
      <c r="C9977">
        <v>4</v>
      </c>
      <c r="D9977">
        <v>-81.911999999999907</v>
      </c>
      <c r="E9977" t="s">
        <v>8732</v>
      </c>
      <c r="F9977" t="s">
        <v>8737</v>
      </c>
      <c r="G9977" s="4">
        <v>3</v>
      </c>
      <c r="H9977" t="b">
        <v>1</v>
      </c>
    </row>
    <row r="9978" spans="1:8" x14ac:dyDescent="0.35">
      <c r="A9978" t="s">
        <v>7667</v>
      </c>
      <c r="B9978" t="s">
        <v>8725</v>
      </c>
      <c r="C9978">
        <v>4</v>
      </c>
      <c r="D9978">
        <v>-81.701999999999998</v>
      </c>
      <c r="E9978" t="s">
        <v>8726</v>
      </c>
      <c r="F9978" t="s">
        <v>8727</v>
      </c>
      <c r="G9978" s="4">
        <v>2</v>
      </c>
      <c r="H9978" t="s">
        <v>8933</v>
      </c>
    </row>
    <row r="9979" spans="1:8" x14ac:dyDescent="0.35">
      <c r="A9979" t="s">
        <v>7667</v>
      </c>
      <c r="B9979" t="s">
        <v>8725</v>
      </c>
      <c r="C9979">
        <v>4</v>
      </c>
      <c r="D9979">
        <v>-81.206000000000003</v>
      </c>
      <c r="E9979" t="s">
        <v>8732</v>
      </c>
      <c r="F9979" t="s">
        <v>8749</v>
      </c>
      <c r="G9979" s="4">
        <v>1</v>
      </c>
      <c r="H9979" t="s">
        <v>8934</v>
      </c>
    </row>
    <row r="9980" spans="1:8" x14ac:dyDescent="0.35">
      <c r="A9980" t="s">
        <v>7667</v>
      </c>
      <c r="B9980" t="s">
        <v>8725</v>
      </c>
      <c r="C9980">
        <v>4</v>
      </c>
      <c r="D9980">
        <v>-75.144999999999996</v>
      </c>
      <c r="E9980" t="s">
        <v>8726</v>
      </c>
      <c r="F9980" t="s">
        <v>8741</v>
      </c>
      <c r="G9980" s="4">
        <v>4</v>
      </c>
      <c r="H9980" t="s">
        <v>8935</v>
      </c>
    </row>
    <row r="9981" spans="1:8" x14ac:dyDescent="0.35">
      <c r="A9981" t="s">
        <v>7667</v>
      </c>
      <c r="B9981" t="s">
        <v>8725</v>
      </c>
      <c r="C9981">
        <v>4</v>
      </c>
      <c r="D9981">
        <v>-71.616</v>
      </c>
      <c r="E9981" t="s">
        <v>8732</v>
      </c>
      <c r="F9981" t="s">
        <v>8735</v>
      </c>
      <c r="G9981" s="4">
        <v>4</v>
      </c>
      <c r="H9981" t="s">
        <v>8936</v>
      </c>
    </row>
    <row r="9982" spans="1:8" x14ac:dyDescent="0.35">
      <c r="A9982" t="s">
        <v>7667</v>
      </c>
      <c r="B9982" t="s">
        <v>8725</v>
      </c>
      <c r="C9982">
        <v>4</v>
      </c>
      <c r="D9982">
        <v>-66.778000000000006</v>
      </c>
      <c r="E9982" t="s">
        <v>8732</v>
      </c>
      <c r="F9982" t="s">
        <v>8749</v>
      </c>
      <c r="G9982" s="4">
        <v>1</v>
      </c>
      <c r="H9982" t="s">
        <v>8937</v>
      </c>
    </row>
    <row r="9983" spans="1:8" x14ac:dyDescent="0.35">
      <c r="A9983" t="s">
        <v>7667</v>
      </c>
      <c r="B9983" t="s">
        <v>8725</v>
      </c>
      <c r="C9983">
        <v>4</v>
      </c>
      <c r="D9983">
        <v>-66.503999999999905</v>
      </c>
      <c r="E9983" t="s">
        <v>8732</v>
      </c>
      <c r="F9983" t="s">
        <v>8733</v>
      </c>
      <c r="G9983" s="4">
        <v>2</v>
      </c>
      <c r="H9983" t="s">
        <v>8938</v>
      </c>
    </row>
    <row r="9984" spans="1:8" x14ac:dyDescent="0.35">
      <c r="A9984" t="s">
        <v>7667</v>
      </c>
      <c r="B9984" t="s">
        <v>8725</v>
      </c>
      <c r="C9984">
        <v>4</v>
      </c>
      <c r="D9984">
        <v>-65.453999999999994</v>
      </c>
      <c r="E9984" t="s">
        <v>8726</v>
      </c>
      <c r="F9984" t="s">
        <v>8729</v>
      </c>
      <c r="G9984" s="4">
        <v>1</v>
      </c>
      <c r="H9984" t="s">
        <v>8939</v>
      </c>
    </row>
    <row r="9985" spans="1:8" x14ac:dyDescent="0.35">
      <c r="A9985" t="s">
        <v>7667</v>
      </c>
      <c r="B9985" t="s">
        <v>8725</v>
      </c>
      <c r="C9985">
        <v>4</v>
      </c>
      <c r="D9985">
        <v>-60.64</v>
      </c>
      <c r="E9985" t="s">
        <v>8732</v>
      </c>
      <c r="F9985" t="s">
        <v>8735</v>
      </c>
      <c r="G9985" s="4">
        <v>4</v>
      </c>
      <c r="H9985" t="s">
        <v>767</v>
      </c>
    </row>
    <row r="9986" spans="1:8" x14ac:dyDescent="0.35">
      <c r="A9986" t="s">
        <v>7667</v>
      </c>
      <c r="B9986" t="s">
        <v>8725</v>
      </c>
      <c r="C9986">
        <v>4</v>
      </c>
      <c r="D9986">
        <v>-53.122</v>
      </c>
      <c r="E9986" t="s">
        <v>8726</v>
      </c>
      <c r="F9986" t="s">
        <v>8727</v>
      </c>
      <c r="G9986" s="4">
        <v>2</v>
      </c>
      <c r="H9986" t="s">
        <v>3363</v>
      </c>
    </row>
    <row r="9987" spans="1:8" x14ac:dyDescent="0.35">
      <c r="A9987" t="s">
        <v>7667</v>
      </c>
      <c r="B9987" t="s">
        <v>8725</v>
      </c>
      <c r="C9987">
        <v>4</v>
      </c>
      <c r="D9987">
        <v>-51.076000000000001</v>
      </c>
      <c r="E9987" t="s">
        <v>8732</v>
      </c>
      <c r="F9987" t="s">
        <v>8737</v>
      </c>
      <c r="G9987" s="4">
        <v>3</v>
      </c>
      <c r="H9987" t="s">
        <v>8940</v>
      </c>
    </row>
    <row r="9988" spans="1:8" x14ac:dyDescent="0.35">
      <c r="A9988" t="s">
        <v>7667</v>
      </c>
      <c r="B9988" t="s">
        <v>8725</v>
      </c>
      <c r="C9988">
        <v>4</v>
      </c>
      <c r="D9988">
        <v>-49.54</v>
      </c>
      <c r="E9988" t="s">
        <v>8732</v>
      </c>
      <c r="F9988" t="s">
        <v>8733</v>
      </c>
      <c r="G9988" s="4">
        <v>2</v>
      </c>
      <c r="H9988" t="s">
        <v>8941</v>
      </c>
    </row>
    <row r="9989" spans="1:8" x14ac:dyDescent="0.35">
      <c r="A9989" t="s">
        <v>7667</v>
      </c>
      <c r="B9989" t="s">
        <v>8725</v>
      </c>
      <c r="C9989">
        <v>4</v>
      </c>
      <c r="D9989">
        <v>-47.34</v>
      </c>
      <c r="E9989" t="s">
        <v>8732</v>
      </c>
      <c r="F9989" t="s">
        <v>8735</v>
      </c>
      <c r="G9989" s="4">
        <v>4</v>
      </c>
      <c r="H9989" t="s">
        <v>8942</v>
      </c>
    </row>
    <row r="9990" spans="1:8" x14ac:dyDescent="0.35">
      <c r="A9990" t="s">
        <v>7667</v>
      </c>
      <c r="B9990" t="s">
        <v>8725</v>
      </c>
      <c r="C9990">
        <v>4</v>
      </c>
      <c r="D9990">
        <v>-45.798999999999999</v>
      </c>
      <c r="E9990" t="s">
        <v>8732</v>
      </c>
      <c r="F9990" t="s">
        <v>8749</v>
      </c>
      <c r="G9990" s="4">
        <v>1</v>
      </c>
      <c r="H9990" t="s">
        <v>8943</v>
      </c>
    </row>
    <row r="9991" spans="1:8" x14ac:dyDescent="0.35">
      <c r="A9991" t="s">
        <v>7667</v>
      </c>
      <c r="B9991" t="s">
        <v>8725</v>
      </c>
      <c r="C9991">
        <v>4</v>
      </c>
      <c r="D9991">
        <v>-42.11</v>
      </c>
      <c r="E9991" t="s">
        <v>8732</v>
      </c>
      <c r="F9991" t="s">
        <v>8749</v>
      </c>
      <c r="G9991" s="4">
        <v>1</v>
      </c>
      <c r="H9991" t="s">
        <v>4731</v>
      </c>
    </row>
    <row r="9992" spans="1:8" x14ac:dyDescent="0.35">
      <c r="A9992" t="s">
        <v>7667</v>
      </c>
      <c r="B9992" t="s">
        <v>8725</v>
      </c>
      <c r="C9992">
        <v>4</v>
      </c>
      <c r="D9992">
        <v>-38.085999999999999</v>
      </c>
      <c r="E9992" t="s">
        <v>8732</v>
      </c>
      <c r="F9992" t="s">
        <v>8749</v>
      </c>
      <c r="G9992" s="4">
        <v>1</v>
      </c>
      <c r="H9992" t="s">
        <v>8944</v>
      </c>
    </row>
    <row r="9993" spans="1:8" x14ac:dyDescent="0.35">
      <c r="A9993" t="s">
        <v>7667</v>
      </c>
      <c r="B9993" t="s">
        <v>8725</v>
      </c>
      <c r="C9993">
        <v>4</v>
      </c>
      <c r="D9993">
        <v>14.522</v>
      </c>
      <c r="E9993" t="s">
        <v>8732</v>
      </c>
      <c r="F9993" t="s">
        <v>8749</v>
      </c>
      <c r="G9993" s="4">
        <v>1</v>
      </c>
      <c r="H9993" t="s">
        <v>8945</v>
      </c>
    </row>
    <row r="9994" spans="1:8" x14ac:dyDescent="0.35">
      <c r="A9994" t="s">
        <v>7667</v>
      </c>
      <c r="B9994" t="s">
        <v>8725</v>
      </c>
      <c r="C9994">
        <v>4</v>
      </c>
      <c r="D9994">
        <v>47.706000000000003</v>
      </c>
      <c r="E9994" t="s">
        <v>8732</v>
      </c>
      <c r="F9994" t="s">
        <v>8749</v>
      </c>
      <c r="G9994" s="4">
        <v>1</v>
      </c>
      <c r="H9994" t="s">
        <v>8946</v>
      </c>
    </row>
    <row r="9995" spans="1:8" x14ac:dyDescent="0.35">
      <c r="A9995" t="s">
        <v>7667</v>
      </c>
      <c r="B9995" t="s">
        <v>8725</v>
      </c>
      <c r="C9995">
        <v>4</v>
      </c>
      <c r="D9995">
        <v>61.256</v>
      </c>
      <c r="E9995" t="s">
        <v>8732</v>
      </c>
      <c r="F9995" t="s">
        <v>8737</v>
      </c>
      <c r="G9995" s="4">
        <v>3</v>
      </c>
      <c r="H9995" t="s">
        <v>1383</v>
      </c>
    </row>
    <row r="9996" spans="1:8" x14ac:dyDescent="0.35">
      <c r="A9996" t="s">
        <v>7667</v>
      </c>
      <c r="B9996" t="s">
        <v>8725</v>
      </c>
      <c r="C9996">
        <v>4</v>
      </c>
      <c r="D9996">
        <v>75.650000000000006</v>
      </c>
      <c r="E9996" t="s">
        <v>8732</v>
      </c>
      <c r="F9996" t="s">
        <v>8749</v>
      </c>
      <c r="G9996" s="4">
        <v>1</v>
      </c>
      <c r="H9996" t="s">
        <v>8947</v>
      </c>
    </row>
    <row r="9997" spans="1:8" x14ac:dyDescent="0.35">
      <c r="A9997" t="s">
        <v>7667</v>
      </c>
      <c r="B9997" t="s">
        <v>8725</v>
      </c>
      <c r="C9997">
        <v>4</v>
      </c>
      <c r="D9997">
        <v>103.027</v>
      </c>
      <c r="E9997" t="s">
        <v>8726</v>
      </c>
      <c r="F9997" t="s">
        <v>8741</v>
      </c>
      <c r="G9997" s="4">
        <v>4</v>
      </c>
      <c r="H9997" t="s">
        <v>8948</v>
      </c>
    </row>
    <row r="9998" spans="1:8" x14ac:dyDescent="0.35">
      <c r="A9998" t="s">
        <v>7667</v>
      </c>
      <c r="B9998" t="s">
        <v>8725</v>
      </c>
      <c r="C9998">
        <v>4</v>
      </c>
      <c r="D9998">
        <v>112.70399999999999</v>
      </c>
      <c r="E9998" t="s">
        <v>8732</v>
      </c>
      <c r="F9998" t="s">
        <v>8733</v>
      </c>
      <c r="G9998" s="4">
        <v>2</v>
      </c>
      <c r="H9998" t="s">
        <v>8949</v>
      </c>
    </row>
    <row r="9999" spans="1:8" x14ac:dyDescent="0.35">
      <c r="A9999" t="s">
        <v>7667</v>
      </c>
      <c r="B9999" t="s">
        <v>8725</v>
      </c>
      <c r="C9999">
        <v>4</v>
      </c>
      <c r="D9999">
        <v>120.44</v>
      </c>
      <c r="E9999" t="s">
        <v>8732</v>
      </c>
      <c r="F9999" t="s">
        <v>8737</v>
      </c>
      <c r="G9999" s="4">
        <v>3</v>
      </c>
      <c r="H9999" t="s">
        <v>8950</v>
      </c>
    </row>
    <row r="10000" spans="1:8" x14ac:dyDescent="0.35">
      <c r="A10000" t="s">
        <v>7667</v>
      </c>
      <c r="B10000" t="s">
        <v>8725</v>
      </c>
      <c r="C10000">
        <v>4</v>
      </c>
      <c r="D10000">
        <v>125.13</v>
      </c>
      <c r="E10000" t="s">
        <v>8732</v>
      </c>
      <c r="F10000" t="s">
        <v>8749</v>
      </c>
      <c r="G10000" s="4">
        <v>1</v>
      </c>
      <c r="H10000" t="s">
        <v>8951</v>
      </c>
    </row>
    <row r="10001" spans="1:8" x14ac:dyDescent="0.35">
      <c r="A10001" t="s">
        <v>7667</v>
      </c>
      <c r="B10001" t="s">
        <v>8725</v>
      </c>
      <c r="C10001">
        <v>4</v>
      </c>
      <c r="D10001">
        <v>127.645</v>
      </c>
      <c r="E10001" t="s">
        <v>8726</v>
      </c>
      <c r="F10001" t="s">
        <v>8731</v>
      </c>
      <c r="G10001" s="4">
        <v>3</v>
      </c>
      <c r="H10001" t="s">
        <v>8952</v>
      </c>
    </row>
    <row r="10002" spans="1:8" x14ac:dyDescent="0.35">
      <c r="A10002" t="s">
        <v>7667</v>
      </c>
      <c r="B10002" t="s">
        <v>8725</v>
      </c>
      <c r="C10002">
        <v>4</v>
      </c>
      <c r="D10002">
        <v>131.56200000000001</v>
      </c>
      <c r="E10002" t="s">
        <v>8732</v>
      </c>
      <c r="F10002" t="s">
        <v>8749</v>
      </c>
      <c r="G10002" s="4">
        <v>1</v>
      </c>
      <c r="H10002" t="s">
        <v>8953</v>
      </c>
    </row>
    <row r="10003" spans="1:8" x14ac:dyDescent="0.35">
      <c r="A10003" t="s">
        <v>7667</v>
      </c>
      <c r="B10003" t="s">
        <v>8725</v>
      </c>
      <c r="C10003">
        <v>4</v>
      </c>
      <c r="D10003">
        <v>198.334</v>
      </c>
      <c r="E10003" t="s">
        <v>8732</v>
      </c>
      <c r="F10003" t="s">
        <v>8749</v>
      </c>
      <c r="G10003" s="4">
        <v>1</v>
      </c>
      <c r="H10003" t="s">
        <v>8954</v>
      </c>
    </row>
    <row r="10004" spans="1:8" x14ac:dyDescent="0.35">
      <c r="A10004" t="s">
        <v>7667</v>
      </c>
      <c r="B10004" t="s">
        <v>8725</v>
      </c>
      <c r="C10004">
        <v>6</v>
      </c>
      <c r="D10004">
        <v>-372.93900000000002</v>
      </c>
      <c r="E10004" t="s">
        <v>8726</v>
      </c>
      <c r="F10004" t="s">
        <v>8727</v>
      </c>
      <c r="G10004" s="4">
        <v>2</v>
      </c>
      <c r="H10004" t="s">
        <v>8955</v>
      </c>
    </row>
    <row r="10005" spans="1:8" x14ac:dyDescent="0.35">
      <c r="A10005" t="s">
        <v>7667</v>
      </c>
      <c r="B10005" t="s">
        <v>8725</v>
      </c>
      <c r="C10005">
        <v>6</v>
      </c>
      <c r="D10005">
        <v>-371.481999999999</v>
      </c>
      <c r="E10005" t="s">
        <v>8732</v>
      </c>
      <c r="F10005" t="s">
        <v>8733</v>
      </c>
      <c r="G10005" s="4">
        <v>2</v>
      </c>
      <c r="H10005" t="s">
        <v>8956</v>
      </c>
    </row>
    <row r="10006" spans="1:8" x14ac:dyDescent="0.35">
      <c r="A10006" t="s">
        <v>7667</v>
      </c>
      <c r="B10006" t="s">
        <v>8725</v>
      </c>
      <c r="C10006">
        <v>6</v>
      </c>
      <c r="D10006">
        <v>-371.16399999999999</v>
      </c>
      <c r="E10006" t="s">
        <v>8732</v>
      </c>
      <c r="F10006" t="s">
        <v>8737</v>
      </c>
      <c r="G10006" s="4">
        <v>3</v>
      </c>
      <c r="H10006" t="s">
        <v>8957</v>
      </c>
    </row>
    <row r="10007" spans="1:8" x14ac:dyDescent="0.35">
      <c r="A10007" t="s">
        <v>7667</v>
      </c>
      <c r="B10007" t="s">
        <v>8725</v>
      </c>
      <c r="C10007">
        <v>6</v>
      </c>
      <c r="D10007">
        <v>-366.03199999999998</v>
      </c>
      <c r="E10007" t="s">
        <v>8732</v>
      </c>
      <c r="F10007" t="s">
        <v>8749</v>
      </c>
      <c r="G10007" s="4">
        <v>1</v>
      </c>
      <c r="H10007" t="s">
        <v>8958</v>
      </c>
    </row>
    <row r="10008" spans="1:8" x14ac:dyDescent="0.35">
      <c r="A10008" t="s">
        <v>7667</v>
      </c>
      <c r="B10008" t="s">
        <v>8725</v>
      </c>
      <c r="C10008">
        <v>6</v>
      </c>
      <c r="D10008">
        <v>-364.30699999999899</v>
      </c>
      <c r="E10008" t="s">
        <v>8726</v>
      </c>
      <c r="F10008" t="s">
        <v>8729</v>
      </c>
      <c r="G10008" s="4">
        <v>1</v>
      </c>
      <c r="H10008" t="s">
        <v>8959</v>
      </c>
    </row>
    <row r="10009" spans="1:8" x14ac:dyDescent="0.35">
      <c r="A10009" t="s">
        <v>7667</v>
      </c>
      <c r="B10009" t="s">
        <v>8725</v>
      </c>
      <c r="C10009">
        <v>6</v>
      </c>
      <c r="D10009">
        <v>-364.12099999999998</v>
      </c>
      <c r="E10009" t="s">
        <v>8732</v>
      </c>
      <c r="F10009" t="s">
        <v>8735</v>
      </c>
      <c r="G10009" s="4">
        <v>4</v>
      </c>
      <c r="H10009" t="s">
        <v>8960</v>
      </c>
    </row>
    <row r="10010" spans="1:8" x14ac:dyDescent="0.35">
      <c r="A10010" t="s">
        <v>7667</v>
      </c>
      <c r="B10010" t="s">
        <v>8725</v>
      </c>
      <c r="C10010">
        <v>6</v>
      </c>
      <c r="D10010">
        <v>-359.06</v>
      </c>
      <c r="E10010" t="s">
        <v>8732</v>
      </c>
      <c r="F10010" t="s">
        <v>8733</v>
      </c>
      <c r="G10010" s="4">
        <v>2</v>
      </c>
      <c r="H10010" t="s">
        <v>8961</v>
      </c>
    </row>
    <row r="10011" spans="1:8" x14ac:dyDescent="0.35">
      <c r="A10011" t="s">
        <v>7667</v>
      </c>
      <c r="B10011" t="s">
        <v>8725</v>
      </c>
      <c r="C10011">
        <v>6</v>
      </c>
      <c r="D10011">
        <v>-358.78300000000002</v>
      </c>
      <c r="E10011" t="s">
        <v>8732</v>
      </c>
      <c r="F10011" t="s">
        <v>8749</v>
      </c>
      <c r="G10011" s="4">
        <v>1</v>
      </c>
      <c r="H10011" t="s">
        <v>8962</v>
      </c>
    </row>
    <row r="10012" spans="1:8" x14ac:dyDescent="0.35">
      <c r="A10012" t="s">
        <v>7667</v>
      </c>
      <c r="B10012" t="s">
        <v>8725</v>
      </c>
      <c r="C10012">
        <v>6</v>
      </c>
      <c r="D10012">
        <v>-348.76</v>
      </c>
      <c r="E10012" t="s">
        <v>8732</v>
      </c>
      <c r="F10012" t="s">
        <v>8735</v>
      </c>
      <c r="G10012" s="4">
        <v>4</v>
      </c>
      <c r="H10012" t="s">
        <v>8963</v>
      </c>
    </row>
    <row r="10013" spans="1:8" x14ac:dyDescent="0.35">
      <c r="A10013" t="s">
        <v>7667</v>
      </c>
      <c r="B10013" t="s">
        <v>8725</v>
      </c>
      <c r="C10013">
        <v>6</v>
      </c>
      <c r="D10013">
        <v>-345.12699999999899</v>
      </c>
      <c r="E10013" t="s">
        <v>8732</v>
      </c>
      <c r="F10013" t="s">
        <v>8749</v>
      </c>
      <c r="G10013" s="4">
        <v>1</v>
      </c>
      <c r="H10013" t="s">
        <v>8964</v>
      </c>
    </row>
    <row r="10014" spans="1:8" x14ac:dyDescent="0.35">
      <c r="A10014" t="s">
        <v>7667</v>
      </c>
      <c r="B10014" t="s">
        <v>8725</v>
      </c>
      <c r="C10014">
        <v>6</v>
      </c>
      <c r="D10014">
        <v>-340.02199999999999</v>
      </c>
      <c r="E10014" t="s">
        <v>8732</v>
      </c>
      <c r="F10014" t="s">
        <v>8737</v>
      </c>
      <c r="G10014" s="4">
        <v>3</v>
      </c>
      <c r="H10014" t="b">
        <v>1</v>
      </c>
    </row>
    <row r="10015" spans="1:8" x14ac:dyDescent="0.35">
      <c r="A10015" t="s">
        <v>7667</v>
      </c>
      <c r="B10015" t="s">
        <v>8725</v>
      </c>
      <c r="C10015">
        <v>6</v>
      </c>
      <c r="D10015">
        <v>-339.93699999999899</v>
      </c>
      <c r="E10015" t="s">
        <v>8732</v>
      </c>
      <c r="F10015" t="s">
        <v>8733</v>
      </c>
      <c r="G10015" s="4">
        <v>2</v>
      </c>
      <c r="H10015" t="s">
        <v>8965</v>
      </c>
    </row>
    <row r="10016" spans="1:8" x14ac:dyDescent="0.35">
      <c r="A10016" t="s">
        <v>7667</v>
      </c>
      <c r="B10016" t="s">
        <v>8725</v>
      </c>
      <c r="C10016">
        <v>6</v>
      </c>
      <c r="D10016">
        <v>-338.76299999999998</v>
      </c>
      <c r="E10016" t="s">
        <v>8726</v>
      </c>
      <c r="F10016" t="s">
        <v>8731</v>
      </c>
      <c r="G10016" s="4">
        <v>3</v>
      </c>
      <c r="H10016" t="s">
        <v>8966</v>
      </c>
    </row>
    <row r="10017" spans="1:8" x14ac:dyDescent="0.35">
      <c r="A10017" t="s">
        <v>7667</v>
      </c>
      <c r="B10017" t="s">
        <v>8725</v>
      </c>
      <c r="C10017">
        <v>6</v>
      </c>
      <c r="D10017">
        <v>-329.69799999999998</v>
      </c>
      <c r="E10017" t="s">
        <v>8732</v>
      </c>
      <c r="F10017" t="s">
        <v>8733</v>
      </c>
      <c r="G10017" s="4">
        <v>2</v>
      </c>
      <c r="H10017" t="s">
        <v>8967</v>
      </c>
    </row>
    <row r="10018" spans="1:8" x14ac:dyDescent="0.35">
      <c r="A10018" t="s">
        <v>7667</v>
      </c>
      <c r="B10018" t="s">
        <v>8725</v>
      </c>
      <c r="C10018">
        <v>6</v>
      </c>
      <c r="D10018">
        <v>-326.61099999999999</v>
      </c>
      <c r="E10018" t="s">
        <v>8732</v>
      </c>
      <c r="F10018" t="s">
        <v>8733</v>
      </c>
      <c r="G10018" s="4">
        <v>2</v>
      </c>
      <c r="H10018" t="s">
        <v>8968</v>
      </c>
    </row>
    <row r="10019" spans="1:8" x14ac:dyDescent="0.35">
      <c r="A10019" t="s">
        <v>7667</v>
      </c>
      <c r="B10019" t="s">
        <v>8725</v>
      </c>
      <c r="C10019">
        <v>6</v>
      </c>
      <c r="D10019">
        <v>-320.760999999999</v>
      </c>
      <c r="E10019" t="s">
        <v>8732</v>
      </c>
      <c r="F10019" t="s">
        <v>8737</v>
      </c>
      <c r="G10019" s="4">
        <v>3</v>
      </c>
      <c r="H10019" t="s">
        <v>8969</v>
      </c>
    </row>
    <row r="10020" spans="1:8" x14ac:dyDescent="0.35">
      <c r="A10020" t="s">
        <v>7667</v>
      </c>
      <c r="B10020" t="s">
        <v>8725</v>
      </c>
      <c r="C10020">
        <v>6</v>
      </c>
      <c r="D10020">
        <v>-319.87200000000001</v>
      </c>
      <c r="E10020" t="s">
        <v>8732</v>
      </c>
      <c r="F10020" t="s">
        <v>8735</v>
      </c>
      <c r="G10020" s="4">
        <v>4</v>
      </c>
      <c r="H10020" t="s">
        <v>8970</v>
      </c>
    </row>
    <row r="10021" spans="1:8" x14ac:dyDescent="0.35">
      <c r="A10021" t="s">
        <v>7667</v>
      </c>
      <c r="B10021" t="s">
        <v>8725</v>
      </c>
      <c r="C10021">
        <v>6</v>
      </c>
      <c r="D10021">
        <v>-318.49099999999999</v>
      </c>
      <c r="E10021" t="s">
        <v>8726</v>
      </c>
      <c r="F10021" t="s">
        <v>8731</v>
      </c>
      <c r="G10021" s="4">
        <v>3</v>
      </c>
      <c r="H10021" t="s">
        <v>8971</v>
      </c>
    </row>
    <row r="10022" spans="1:8" x14ac:dyDescent="0.35">
      <c r="A10022" t="s">
        <v>7667</v>
      </c>
      <c r="B10022" t="s">
        <v>8725</v>
      </c>
      <c r="C10022">
        <v>6</v>
      </c>
      <c r="D10022">
        <v>-315.61900000000003</v>
      </c>
      <c r="E10022" t="s">
        <v>8726</v>
      </c>
      <c r="F10022" t="s">
        <v>8727</v>
      </c>
      <c r="G10022" s="4">
        <v>2</v>
      </c>
      <c r="H10022" t="s">
        <v>8972</v>
      </c>
    </row>
    <row r="10023" spans="1:8" x14ac:dyDescent="0.35">
      <c r="A10023" t="s">
        <v>7667</v>
      </c>
      <c r="B10023" t="s">
        <v>8725</v>
      </c>
      <c r="C10023">
        <v>6</v>
      </c>
      <c r="D10023">
        <v>-313.85000000000002</v>
      </c>
      <c r="E10023" t="s">
        <v>8732</v>
      </c>
      <c r="F10023" t="s">
        <v>8733</v>
      </c>
      <c r="G10023" s="4">
        <v>2</v>
      </c>
      <c r="H10023" t="s">
        <v>8973</v>
      </c>
    </row>
    <row r="10024" spans="1:8" x14ac:dyDescent="0.35">
      <c r="A10024" t="s">
        <v>7667</v>
      </c>
      <c r="B10024" t="s">
        <v>8725</v>
      </c>
      <c r="C10024">
        <v>6</v>
      </c>
      <c r="D10024">
        <v>-306.471</v>
      </c>
      <c r="E10024" t="s">
        <v>8732</v>
      </c>
      <c r="F10024" t="s">
        <v>8749</v>
      </c>
      <c r="G10024" s="4">
        <v>1</v>
      </c>
      <c r="H10024" t="s">
        <v>8974</v>
      </c>
    </row>
    <row r="10025" spans="1:8" x14ac:dyDescent="0.35">
      <c r="A10025" t="s">
        <v>7667</v>
      </c>
      <c r="B10025" t="s">
        <v>8725</v>
      </c>
      <c r="C10025">
        <v>6</v>
      </c>
      <c r="D10025">
        <v>-300.48</v>
      </c>
      <c r="E10025" t="s">
        <v>8732</v>
      </c>
      <c r="F10025" t="s">
        <v>8735</v>
      </c>
      <c r="G10025" s="4">
        <v>4</v>
      </c>
      <c r="H10025" t="s">
        <v>8975</v>
      </c>
    </row>
    <row r="10026" spans="1:8" x14ac:dyDescent="0.35">
      <c r="A10026" t="s">
        <v>7667</v>
      </c>
      <c r="B10026" t="s">
        <v>8725</v>
      </c>
      <c r="C10026">
        <v>6</v>
      </c>
      <c r="D10026">
        <v>-300.265999999999</v>
      </c>
      <c r="E10026" t="s">
        <v>8726</v>
      </c>
      <c r="F10026" t="s">
        <v>8729</v>
      </c>
      <c r="G10026" s="4">
        <v>1</v>
      </c>
      <c r="H10026" t="s">
        <v>8976</v>
      </c>
    </row>
    <row r="10027" spans="1:8" x14ac:dyDescent="0.35">
      <c r="A10027" t="s">
        <v>7667</v>
      </c>
      <c r="B10027" t="s">
        <v>8725</v>
      </c>
      <c r="C10027">
        <v>6</v>
      </c>
      <c r="D10027">
        <v>-291.95</v>
      </c>
      <c r="E10027" t="s">
        <v>8732</v>
      </c>
      <c r="F10027" t="s">
        <v>8733</v>
      </c>
      <c r="G10027" s="4">
        <v>2</v>
      </c>
      <c r="H10027" t="s">
        <v>8977</v>
      </c>
    </row>
    <row r="10028" spans="1:8" x14ac:dyDescent="0.35">
      <c r="A10028" t="s">
        <v>7667</v>
      </c>
      <c r="B10028" t="s">
        <v>8725</v>
      </c>
      <c r="C10028">
        <v>6</v>
      </c>
      <c r="D10028">
        <v>-291.92599999999999</v>
      </c>
      <c r="E10028" t="s">
        <v>8726</v>
      </c>
      <c r="F10028" t="s">
        <v>8731</v>
      </c>
      <c r="G10028" s="4">
        <v>3</v>
      </c>
      <c r="H10028" t="s">
        <v>8978</v>
      </c>
    </row>
    <row r="10029" spans="1:8" x14ac:dyDescent="0.35">
      <c r="A10029" t="s">
        <v>7667</v>
      </c>
      <c r="B10029" t="s">
        <v>8725</v>
      </c>
      <c r="C10029">
        <v>6</v>
      </c>
      <c r="D10029">
        <v>-284.94499999999999</v>
      </c>
      <c r="E10029" t="s">
        <v>8732</v>
      </c>
      <c r="F10029" t="s">
        <v>8737</v>
      </c>
      <c r="G10029" s="4">
        <v>3</v>
      </c>
      <c r="H10029" t="s">
        <v>8979</v>
      </c>
    </row>
    <row r="10030" spans="1:8" x14ac:dyDescent="0.35">
      <c r="A10030" t="s">
        <v>7667</v>
      </c>
      <c r="B10030" t="s">
        <v>8725</v>
      </c>
      <c r="C10030">
        <v>6</v>
      </c>
      <c r="D10030">
        <v>-284.375</v>
      </c>
      <c r="E10030" t="s">
        <v>8732</v>
      </c>
      <c r="F10030" t="s">
        <v>8733</v>
      </c>
      <c r="G10030" s="4">
        <v>2</v>
      </c>
      <c r="H10030" t="s">
        <v>8980</v>
      </c>
    </row>
    <row r="10031" spans="1:8" x14ac:dyDescent="0.35">
      <c r="A10031" t="s">
        <v>7667</v>
      </c>
      <c r="B10031" t="s">
        <v>8725</v>
      </c>
      <c r="C10031">
        <v>6</v>
      </c>
      <c r="D10031">
        <v>-277.09699999999998</v>
      </c>
      <c r="E10031" t="s">
        <v>8732</v>
      </c>
      <c r="F10031" t="s">
        <v>8737</v>
      </c>
      <c r="G10031" s="4">
        <v>3</v>
      </c>
      <c r="H10031" t="s">
        <v>8981</v>
      </c>
    </row>
    <row r="10032" spans="1:8" x14ac:dyDescent="0.35">
      <c r="A10032" t="s">
        <v>7667</v>
      </c>
      <c r="B10032" t="s">
        <v>8725</v>
      </c>
      <c r="C10032">
        <v>6</v>
      </c>
      <c r="D10032">
        <v>-266.212999999999</v>
      </c>
      <c r="E10032" t="s">
        <v>8732</v>
      </c>
      <c r="F10032" t="s">
        <v>8735</v>
      </c>
      <c r="G10032" s="4">
        <v>4</v>
      </c>
      <c r="H10032" t="s">
        <v>8982</v>
      </c>
    </row>
    <row r="10033" spans="1:8" x14ac:dyDescent="0.35">
      <c r="A10033" t="s">
        <v>7667</v>
      </c>
      <c r="B10033" t="s">
        <v>8725</v>
      </c>
      <c r="C10033">
        <v>6</v>
      </c>
      <c r="D10033">
        <v>-263.01</v>
      </c>
      <c r="E10033" t="s">
        <v>8732</v>
      </c>
      <c r="F10033" t="s">
        <v>8733</v>
      </c>
      <c r="G10033" s="4">
        <v>2</v>
      </c>
      <c r="H10033" t="s">
        <v>8983</v>
      </c>
    </row>
    <row r="10034" spans="1:8" x14ac:dyDescent="0.35">
      <c r="A10034" t="s">
        <v>7667</v>
      </c>
      <c r="B10034" t="s">
        <v>8725</v>
      </c>
      <c r="C10034">
        <v>6</v>
      </c>
      <c r="D10034">
        <v>-254.04900000000001</v>
      </c>
      <c r="E10034" t="s">
        <v>8732</v>
      </c>
      <c r="F10034" t="s">
        <v>8735</v>
      </c>
      <c r="G10034" s="4">
        <v>4</v>
      </c>
      <c r="H10034" t="s">
        <v>8984</v>
      </c>
    </row>
    <row r="10035" spans="1:8" x14ac:dyDescent="0.35">
      <c r="A10035" t="s">
        <v>7667</v>
      </c>
      <c r="B10035" t="s">
        <v>8725</v>
      </c>
      <c r="C10035">
        <v>6</v>
      </c>
      <c r="D10035">
        <v>-238.89500000000001</v>
      </c>
      <c r="E10035" t="s">
        <v>8732</v>
      </c>
      <c r="F10035" t="s">
        <v>8749</v>
      </c>
      <c r="G10035" s="4">
        <v>1</v>
      </c>
      <c r="H10035" t="s">
        <v>8985</v>
      </c>
    </row>
    <row r="10036" spans="1:8" x14ac:dyDescent="0.35">
      <c r="A10036" t="s">
        <v>7667</v>
      </c>
      <c r="B10036" t="s">
        <v>8725</v>
      </c>
      <c r="C10036">
        <v>6</v>
      </c>
      <c r="D10036">
        <v>-224.768</v>
      </c>
      <c r="E10036" t="s">
        <v>8732</v>
      </c>
      <c r="F10036" t="s">
        <v>8737</v>
      </c>
      <c r="G10036" s="4">
        <v>3</v>
      </c>
      <c r="H10036" t="s">
        <v>8986</v>
      </c>
    </row>
    <row r="10037" spans="1:8" x14ac:dyDescent="0.35">
      <c r="A10037" t="s">
        <v>7667</v>
      </c>
      <c r="B10037" t="s">
        <v>8725</v>
      </c>
      <c r="C10037">
        <v>6</v>
      </c>
      <c r="D10037">
        <v>-223.99799999999999</v>
      </c>
      <c r="E10037" t="s">
        <v>8732</v>
      </c>
      <c r="F10037" t="s">
        <v>8735</v>
      </c>
      <c r="G10037" s="4">
        <v>4</v>
      </c>
      <c r="H10037" t="s">
        <v>8987</v>
      </c>
    </row>
    <row r="10038" spans="1:8" x14ac:dyDescent="0.35">
      <c r="A10038" t="s">
        <v>7667</v>
      </c>
      <c r="B10038" t="s">
        <v>8725</v>
      </c>
      <c r="C10038">
        <v>6</v>
      </c>
      <c r="D10038">
        <v>-223.238</v>
      </c>
      <c r="E10038" t="s">
        <v>8732</v>
      </c>
      <c r="F10038" t="s">
        <v>8749</v>
      </c>
      <c r="G10038" s="4">
        <v>1</v>
      </c>
      <c r="H10038" t="s">
        <v>8988</v>
      </c>
    </row>
    <row r="10039" spans="1:8" x14ac:dyDescent="0.35">
      <c r="A10039" t="s">
        <v>7667</v>
      </c>
      <c r="B10039" t="s">
        <v>8725</v>
      </c>
      <c r="C10039">
        <v>6</v>
      </c>
      <c r="D10039">
        <v>-216.78299999999999</v>
      </c>
      <c r="E10039" t="s">
        <v>8732</v>
      </c>
      <c r="F10039" t="s">
        <v>8749</v>
      </c>
      <c r="G10039" s="4">
        <v>1</v>
      </c>
      <c r="H10039" t="s">
        <v>8989</v>
      </c>
    </row>
    <row r="10040" spans="1:8" x14ac:dyDescent="0.35">
      <c r="A10040" t="s">
        <v>7667</v>
      </c>
      <c r="B10040" t="s">
        <v>8725</v>
      </c>
      <c r="C10040">
        <v>6</v>
      </c>
      <c r="D10040">
        <v>-203.22900000000001</v>
      </c>
      <c r="E10040" t="s">
        <v>8732</v>
      </c>
      <c r="F10040" t="s">
        <v>8735</v>
      </c>
      <c r="G10040" s="4">
        <v>4</v>
      </c>
      <c r="H10040" t="s">
        <v>8990</v>
      </c>
    </row>
    <row r="10041" spans="1:8" x14ac:dyDescent="0.35">
      <c r="A10041" t="s">
        <v>7667</v>
      </c>
      <c r="B10041" t="s">
        <v>8725</v>
      </c>
      <c r="C10041">
        <v>6</v>
      </c>
      <c r="D10041">
        <v>-189.00200000000001</v>
      </c>
      <c r="E10041" t="s">
        <v>8732</v>
      </c>
      <c r="F10041" t="s">
        <v>8733</v>
      </c>
      <c r="G10041" s="4">
        <v>2</v>
      </c>
      <c r="H10041" t="s">
        <v>8991</v>
      </c>
    </row>
    <row r="10042" spans="1:8" x14ac:dyDescent="0.35">
      <c r="A10042" t="s">
        <v>7667</v>
      </c>
      <c r="B10042" t="s">
        <v>8725</v>
      </c>
      <c r="C10042">
        <v>6</v>
      </c>
      <c r="D10042">
        <v>-187.88800000000001</v>
      </c>
      <c r="E10042" t="s">
        <v>8732</v>
      </c>
      <c r="F10042" t="s">
        <v>8735</v>
      </c>
      <c r="G10042" s="4">
        <v>4</v>
      </c>
      <c r="H10042" t="s">
        <v>8992</v>
      </c>
    </row>
    <row r="10043" spans="1:8" x14ac:dyDescent="0.35">
      <c r="A10043" t="s">
        <v>7667</v>
      </c>
      <c r="B10043" t="s">
        <v>8725</v>
      </c>
      <c r="C10043">
        <v>6</v>
      </c>
      <c r="D10043">
        <v>-182.63800000000001</v>
      </c>
      <c r="E10043" t="s">
        <v>8732</v>
      </c>
      <c r="F10043" t="s">
        <v>8735</v>
      </c>
      <c r="G10043" s="4">
        <v>4</v>
      </c>
      <c r="H10043" t="s">
        <v>8993</v>
      </c>
    </row>
    <row r="10044" spans="1:8" x14ac:dyDescent="0.35">
      <c r="A10044" t="s">
        <v>7667</v>
      </c>
      <c r="B10044" t="s">
        <v>8725</v>
      </c>
      <c r="C10044">
        <v>6</v>
      </c>
      <c r="D10044">
        <v>-181.45599999999999</v>
      </c>
      <c r="E10044" t="s">
        <v>8732</v>
      </c>
      <c r="F10044" t="s">
        <v>8733</v>
      </c>
      <c r="G10044" s="4">
        <v>2</v>
      </c>
      <c r="H10044" t="s">
        <v>8994</v>
      </c>
    </row>
    <row r="10045" spans="1:8" x14ac:dyDescent="0.35">
      <c r="A10045" t="s">
        <v>7667</v>
      </c>
      <c r="B10045" t="s">
        <v>8725</v>
      </c>
      <c r="C10045">
        <v>6</v>
      </c>
      <c r="D10045">
        <v>-172.339</v>
      </c>
      <c r="E10045" t="s">
        <v>8732</v>
      </c>
      <c r="F10045" t="s">
        <v>8733</v>
      </c>
      <c r="G10045" s="4">
        <v>2</v>
      </c>
      <c r="H10045" t="s">
        <v>8995</v>
      </c>
    </row>
    <row r="10046" spans="1:8" x14ac:dyDescent="0.35">
      <c r="A10046" t="s">
        <v>7667</v>
      </c>
      <c r="B10046" t="s">
        <v>8725</v>
      </c>
      <c r="C10046">
        <v>6</v>
      </c>
      <c r="D10046">
        <v>-169.65299999999999</v>
      </c>
      <c r="E10046" t="s">
        <v>8732</v>
      </c>
      <c r="F10046" t="s">
        <v>8749</v>
      </c>
      <c r="G10046" s="4">
        <v>1</v>
      </c>
      <c r="H10046" t="s">
        <v>8996</v>
      </c>
    </row>
    <row r="10047" spans="1:8" x14ac:dyDescent="0.35">
      <c r="A10047" t="s">
        <v>7667</v>
      </c>
      <c r="B10047" t="s">
        <v>8725</v>
      </c>
      <c r="C10047">
        <v>6</v>
      </c>
      <c r="D10047">
        <v>-156.36099999999999</v>
      </c>
      <c r="E10047" t="s">
        <v>8732</v>
      </c>
      <c r="F10047" t="s">
        <v>8733</v>
      </c>
      <c r="G10047" s="4">
        <v>2</v>
      </c>
      <c r="H10047" t="s">
        <v>8997</v>
      </c>
    </row>
    <row r="10048" spans="1:8" x14ac:dyDescent="0.35">
      <c r="A10048" t="s">
        <v>7667</v>
      </c>
      <c r="B10048" t="s">
        <v>8725</v>
      </c>
      <c r="C10048">
        <v>6</v>
      </c>
      <c r="D10048">
        <v>-149.643</v>
      </c>
      <c r="E10048" t="s">
        <v>8732</v>
      </c>
      <c r="F10048" t="s">
        <v>8733</v>
      </c>
      <c r="G10048" s="4">
        <v>2</v>
      </c>
      <c r="H10048" t="s">
        <v>8998</v>
      </c>
    </row>
    <row r="10049" spans="1:8" x14ac:dyDescent="0.35">
      <c r="A10049" t="s">
        <v>7667</v>
      </c>
      <c r="B10049" t="s">
        <v>8725</v>
      </c>
      <c r="C10049">
        <v>6</v>
      </c>
      <c r="D10049">
        <v>-148.90799999999999</v>
      </c>
      <c r="E10049" t="s">
        <v>8732</v>
      </c>
      <c r="F10049" t="s">
        <v>8749</v>
      </c>
      <c r="G10049" s="4">
        <v>1</v>
      </c>
      <c r="H10049" t="s">
        <v>8999</v>
      </c>
    </row>
    <row r="10050" spans="1:8" x14ac:dyDescent="0.35">
      <c r="A10050" t="s">
        <v>7667</v>
      </c>
      <c r="B10050" t="s">
        <v>8725</v>
      </c>
      <c r="C10050">
        <v>6</v>
      </c>
      <c r="D10050">
        <v>-146.89599999999999</v>
      </c>
      <c r="E10050" t="s">
        <v>8732</v>
      </c>
      <c r="F10050" t="s">
        <v>8735</v>
      </c>
      <c r="G10050" s="4">
        <v>4</v>
      </c>
      <c r="H10050" t="s">
        <v>9000</v>
      </c>
    </row>
    <row r="10051" spans="1:8" x14ac:dyDescent="0.35">
      <c r="A10051" t="s">
        <v>7667</v>
      </c>
      <c r="B10051" t="s">
        <v>8725</v>
      </c>
      <c r="C10051">
        <v>6</v>
      </c>
      <c r="D10051">
        <v>-142.143</v>
      </c>
      <c r="E10051" t="s">
        <v>8732</v>
      </c>
      <c r="F10051" t="s">
        <v>8749</v>
      </c>
      <c r="G10051" s="4">
        <v>1</v>
      </c>
      <c r="H10051" t="s">
        <v>9001</v>
      </c>
    </row>
    <row r="10052" spans="1:8" x14ac:dyDescent="0.35">
      <c r="A10052" t="s">
        <v>7667</v>
      </c>
      <c r="B10052" t="s">
        <v>8725</v>
      </c>
      <c r="C10052">
        <v>6</v>
      </c>
      <c r="D10052">
        <v>-142.006</v>
      </c>
      <c r="E10052" t="s">
        <v>8732</v>
      </c>
      <c r="F10052" t="s">
        <v>8733</v>
      </c>
      <c r="G10052" s="4">
        <v>2</v>
      </c>
      <c r="H10052" t="s">
        <v>9002</v>
      </c>
    </row>
    <row r="10053" spans="1:8" x14ac:dyDescent="0.35">
      <c r="A10053" t="s">
        <v>7667</v>
      </c>
      <c r="B10053" t="s">
        <v>8725</v>
      </c>
      <c r="C10053">
        <v>6</v>
      </c>
      <c r="D10053">
        <v>-139.47899999999899</v>
      </c>
      <c r="E10053" t="s">
        <v>8726</v>
      </c>
      <c r="F10053" t="s">
        <v>8731</v>
      </c>
      <c r="G10053" s="4">
        <v>3</v>
      </c>
      <c r="H10053" t="s">
        <v>9003</v>
      </c>
    </row>
    <row r="10054" spans="1:8" x14ac:dyDescent="0.35">
      <c r="A10054" t="s">
        <v>7667</v>
      </c>
      <c r="B10054" t="s">
        <v>8725</v>
      </c>
      <c r="C10054">
        <v>6</v>
      </c>
      <c r="D10054">
        <v>-135.91299999999899</v>
      </c>
      <c r="E10054" t="s">
        <v>8732</v>
      </c>
      <c r="F10054" t="s">
        <v>8737</v>
      </c>
      <c r="G10054" s="4">
        <v>3</v>
      </c>
      <c r="H10054" t="s">
        <v>9004</v>
      </c>
    </row>
    <row r="10055" spans="1:8" x14ac:dyDescent="0.35">
      <c r="A10055" t="s">
        <v>7667</v>
      </c>
      <c r="B10055" t="s">
        <v>8725</v>
      </c>
      <c r="C10055">
        <v>6</v>
      </c>
      <c r="D10055">
        <v>-135.23500000000001</v>
      </c>
      <c r="E10055" t="s">
        <v>8732</v>
      </c>
      <c r="F10055" t="s">
        <v>8735</v>
      </c>
      <c r="G10055" s="4">
        <v>4</v>
      </c>
      <c r="H10055" t="s">
        <v>140</v>
      </c>
    </row>
    <row r="10056" spans="1:8" x14ac:dyDescent="0.35">
      <c r="A10056" t="s">
        <v>7667</v>
      </c>
      <c r="B10056" t="s">
        <v>8725</v>
      </c>
      <c r="C10056">
        <v>6</v>
      </c>
      <c r="D10056">
        <v>-133.47399999999999</v>
      </c>
      <c r="E10056" t="s">
        <v>8732</v>
      </c>
      <c r="F10056" t="s">
        <v>8749</v>
      </c>
      <c r="G10056" s="4">
        <v>1</v>
      </c>
      <c r="H10056" t="s">
        <v>9005</v>
      </c>
    </row>
    <row r="10057" spans="1:8" x14ac:dyDescent="0.35">
      <c r="A10057" t="s">
        <v>7667</v>
      </c>
      <c r="B10057" t="s">
        <v>8725</v>
      </c>
      <c r="C10057">
        <v>6</v>
      </c>
      <c r="D10057">
        <v>-127.607</v>
      </c>
      <c r="E10057" t="s">
        <v>8732</v>
      </c>
      <c r="F10057" t="s">
        <v>8737</v>
      </c>
      <c r="G10057" s="4">
        <v>3</v>
      </c>
      <c r="H10057" t="s">
        <v>9006</v>
      </c>
    </row>
    <row r="10058" spans="1:8" x14ac:dyDescent="0.35">
      <c r="A10058" t="s">
        <v>7667</v>
      </c>
      <c r="B10058" t="s">
        <v>8725</v>
      </c>
      <c r="C10058">
        <v>6</v>
      </c>
      <c r="D10058">
        <v>-126.137999999999</v>
      </c>
      <c r="E10058" t="s">
        <v>8732</v>
      </c>
      <c r="F10058" t="s">
        <v>8735</v>
      </c>
      <c r="G10058" s="4">
        <v>4</v>
      </c>
      <c r="H10058" t="s">
        <v>9007</v>
      </c>
    </row>
    <row r="10059" spans="1:8" x14ac:dyDescent="0.35">
      <c r="A10059" t="s">
        <v>7667</v>
      </c>
      <c r="B10059" t="s">
        <v>8725</v>
      </c>
      <c r="C10059">
        <v>6</v>
      </c>
      <c r="D10059">
        <v>-125.286</v>
      </c>
      <c r="E10059" t="s">
        <v>8726</v>
      </c>
      <c r="F10059" t="s">
        <v>8727</v>
      </c>
      <c r="G10059" s="4">
        <v>2</v>
      </c>
      <c r="H10059" t="s">
        <v>9008</v>
      </c>
    </row>
    <row r="10060" spans="1:8" x14ac:dyDescent="0.35">
      <c r="A10060" t="s">
        <v>7667</v>
      </c>
      <c r="B10060" t="s">
        <v>8725</v>
      </c>
      <c r="C10060">
        <v>6</v>
      </c>
      <c r="D10060">
        <v>-125.02200000000001</v>
      </c>
      <c r="E10060" t="s">
        <v>8732</v>
      </c>
      <c r="F10060" t="s">
        <v>8733</v>
      </c>
      <c r="G10060" s="4">
        <v>2</v>
      </c>
      <c r="H10060" t="s">
        <v>142</v>
      </c>
    </row>
    <row r="10061" spans="1:8" x14ac:dyDescent="0.35">
      <c r="A10061" t="s">
        <v>7667</v>
      </c>
      <c r="B10061" t="s">
        <v>8725</v>
      </c>
      <c r="C10061">
        <v>6</v>
      </c>
      <c r="D10061">
        <v>-123.47</v>
      </c>
      <c r="E10061" t="s">
        <v>8732</v>
      </c>
      <c r="F10061" t="s">
        <v>8735</v>
      </c>
      <c r="G10061" s="4">
        <v>4</v>
      </c>
      <c r="H10061" t="s">
        <v>5664</v>
      </c>
    </row>
    <row r="10062" spans="1:8" x14ac:dyDescent="0.35">
      <c r="A10062" t="s">
        <v>7667</v>
      </c>
      <c r="B10062" t="s">
        <v>8725</v>
      </c>
      <c r="C10062">
        <v>6</v>
      </c>
      <c r="D10062">
        <v>-122.318</v>
      </c>
      <c r="E10062" t="s">
        <v>8732</v>
      </c>
      <c r="F10062" t="s">
        <v>8749</v>
      </c>
      <c r="G10062" s="4">
        <v>1</v>
      </c>
      <c r="H10062" t="s">
        <v>9009</v>
      </c>
    </row>
    <row r="10063" spans="1:8" x14ac:dyDescent="0.35">
      <c r="A10063" t="s">
        <v>7667</v>
      </c>
      <c r="B10063" t="s">
        <v>8725</v>
      </c>
      <c r="C10063">
        <v>6</v>
      </c>
      <c r="D10063">
        <v>-115.012999999999</v>
      </c>
      <c r="E10063" t="s">
        <v>8732</v>
      </c>
      <c r="F10063" t="s">
        <v>8749</v>
      </c>
      <c r="G10063" s="4">
        <v>1</v>
      </c>
      <c r="H10063" t="s">
        <v>9010</v>
      </c>
    </row>
    <row r="10064" spans="1:8" x14ac:dyDescent="0.35">
      <c r="A10064" t="s">
        <v>7667</v>
      </c>
      <c r="B10064" t="s">
        <v>8725</v>
      </c>
      <c r="C10064">
        <v>6</v>
      </c>
      <c r="D10064">
        <v>-113.395</v>
      </c>
      <c r="E10064" t="s">
        <v>8732</v>
      </c>
      <c r="F10064" t="s">
        <v>8733</v>
      </c>
      <c r="G10064" s="4">
        <v>2</v>
      </c>
      <c r="H10064" t="s">
        <v>9011</v>
      </c>
    </row>
    <row r="10065" spans="1:8" x14ac:dyDescent="0.35">
      <c r="A10065" t="s">
        <v>7667</v>
      </c>
      <c r="B10065" t="s">
        <v>8725</v>
      </c>
      <c r="C10065">
        <v>6</v>
      </c>
      <c r="D10065">
        <v>-106.589</v>
      </c>
      <c r="E10065" t="s">
        <v>8726</v>
      </c>
      <c r="F10065" t="s">
        <v>8729</v>
      </c>
      <c r="G10065" s="4">
        <v>1</v>
      </c>
      <c r="H10065" t="s">
        <v>9012</v>
      </c>
    </row>
    <row r="10066" spans="1:8" x14ac:dyDescent="0.35">
      <c r="A10066" t="s">
        <v>7667</v>
      </c>
      <c r="B10066" t="s">
        <v>8725</v>
      </c>
      <c r="C10066">
        <v>6</v>
      </c>
      <c r="D10066">
        <v>-101.041</v>
      </c>
      <c r="E10066" t="s">
        <v>8732</v>
      </c>
      <c r="F10066" t="s">
        <v>8749</v>
      </c>
      <c r="G10066" s="4">
        <v>1</v>
      </c>
      <c r="H10066" t="s">
        <v>9013</v>
      </c>
    </row>
    <row r="10067" spans="1:8" x14ac:dyDescent="0.35">
      <c r="A10067" t="s">
        <v>7667</v>
      </c>
      <c r="B10067" t="s">
        <v>8725</v>
      </c>
      <c r="C10067">
        <v>6</v>
      </c>
      <c r="D10067">
        <v>-93.266000000000005</v>
      </c>
      <c r="E10067" t="s">
        <v>8726</v>
      </c>
      <c r="F10067" t="s">
        <v>8727</v>
      </c>
      <c r="G10067" s="4">
        <v>2</v>
      </c>
      <c r="H10067" t="s">
        <v>9014</v>
      </c>
    </row>
    <row r="10068" spans="1:8" x14ac:dyDescent="0.35">
      <c r="A10068" t="s">
        <v>7667</v>
      </c>
      <c r="B10068" t="s">
        <v>8725</v>
      </c>
      <c r="C10068">
        <v>6</v>
      </c>
      <c r="D10068">
        <v>-78.200999999999993</v>
      </c>
      <c r="E10068" t="s">
        <v>8732</v>
      </c>
      <c r="F10068" t="s">
        <v>8737</v>
      </c>
      <c r="G10068" s="4">
        <v>3</v>
      </c>
      <c r="H10068" t="s">
        <v>9015</v>
      </c>
    </row>
    <row r="10069" spans="1:8" x14ac:dyDescent="0.35">
      <c r="A10069" t="s">
        <v>7667</v>
      </c>
      <c r="B10069" t="s">
        <v>8725</v>
      </c>
      <c r="C10069">
        <v>6</v>
      </c>
      <c r="D10069">
        <v>-77.816999999999993</v>
      </c>
      <c r="E10069" t="s">
        <v>8726</v>
      </c>
      <c r="F10069" t="s">
        <v>8731</v>
      </c>
      <c r="G10069" s="4">
        <v>3</v>
      </c>
      <c r="H10069" t="s">
        <v>9016</v>
      </c>
    </row>
    <row r="10070" spans="1:8" x14ac:dyDescent="0.35">
      <c r="A10070" t="s">
        <v>7667</v>
      </c>
      <c r="B10070" t="s">
        <v>8725</v>
      </c>
      <c r="C10070">
        <v>6</v>
      </c>
      <c r="D10070">
        <v>-71.031000000000006</v>
      </c>
      <c r="E10070" t="s">
        <v>8732</v>
      </c>
      <c r="F10070" t="s">
        <v>8749</v>
      </c>
      <c r="G10070" s="4">
        <v>1</v>
      </c>
      <c r="H10070" t="s">
        <v>9017</v>
      </c>
    </row>
    <row r="10071" spans="1:8" x14ac:dyDescent="0.35">
      <c r="A10071" t="s">
        <v>7667</v>
      </c>
      <c r="B10071" t="s">
        <v>8725</v>
      </c>
      <c r="C10071">
        <v>6</v>
      </c>
      <c r="D10071">
        <v>-66.838999999999999</v>
      </c>
      <c r="E10071" t="s">
        <v>8732</v>
      </c>
      <c r="F10071" t="s">
        <v>8749</v>
      </c>
      <c r="G10071" s="4">
        <v>1</v>
      </c>
      <c r="H10071" t="s">
        <v>9018</v>
      </c>
    </row>
    <row r="10072" spans="1:8" x14ac:dyDescent="0.35">
      <c r="A10072" t="s">
        <v>7667</v>
      </c>
      <c r="B10072" t="s">
        <v>8725</v>
      </c>
      <c r="C10072">
        <v>6</v>
      </c>
      <c r="D10072">
        <v>-66.831000000000003</v>
      </c>
      <c r="E10072" t="s">
        <v>8732</v>
      </c>
      <c r="F10072" t="s">
        <v>8733</v>
      </c>
      <c r="G10072" s="4">
        <v>2</v>
      </c>
      <c r="H10072" t="s">
        <v>9019</v>
      </c>
    </row>
    <row r="10073" spans="1:8" x14ac:dyDescent="0.35">
      <c r="A10073" t="s">
        <v>7667</v>
      </c>
      <c r="B10073" t="s">
        <v>8725</v>
      </c>
      <c r="C10073">
        <v>6</v>
      </c>
      <c r="D10073">
        <v>-59.543999999999997</v>
      </c>
      <c r="E10073" t="s">
        <v>8732</v>
      </c>
      <c r="F10073" t="s">
        <v>8749</v>
      </c>
      <c r="G10073" s="4">
        <v>1</v>
      </c>
      <c r="H10073" t="s">
        <v>9020</v>
      </c>
    </row>
    <row r="10074" spans="1:8" x14ac:dyDescent="0.35">
      <c r="A10074" t="s">
        <v>7667</v>
      </c>
      <c r="B10074" t="s">
        <v>8725</v>
      </c>
      <c r="C10074">
        <v>6</v>
      </c>
      <c r="D10074">
        <v>-57.927999999999997</v>
      </c>
      <c r="E10074" t="s">
        <v>8732</v>
      </c>
      <c r="F10074" t="s">
        <v>8735</v>
      </c>
      <c r="G10074" s="4">
        <v>4</v>
      </c>
      <c r="H10074" t="s">
        <v>9021</v>
      </c>
    </row>
    <row r="10075" spans="1:8" x14ac:dyDescent="0.35">
      <c r="A10075" t="s">
        <v>7667</v>
      </c>
      <c r="B10075" t="s">
        <v>8725</v>
      </c>
      <c r="C10075">
        <v>6</v>
      </c>
      <c r="D10075">
        <v>-52.411000000000001</v>
      </c>
      <c r="E10075" t="s">
        <v>8726</v>
      </c>
      <c r="F10075" t="s">
        <v>8731</v>
      </c>
      <c r="G10075" s="4">
        <v>3</v>
      </c>
      <c r="H10075" t="s">
        <v>9022</v>
      </c>
    </row>
    <row r="10076" spans="1:8" x14ac:dyDescent="0.35">
      <c r="A10076" t="s">
        <v>7667</v>
      </c>
      <c r="B10076" t="s">
        <v>8725</v>
      </c>
      <c r="C10076">
        <v>6</v>
      </c>
      <c r="D10076">
        <v>-52.052999999999997</v>
      </c>
      <c r="E10076" t="s">
        <v>8732</v>
      </c>
      <c r="F10076" t="s">
        <v>8737</v>
      </c>
      <c r="G10076" s="4">
        <v>3</v>
      </c>
      <c r="H10076" t="s">
        <v>9023</v>
      </c>
    </row>
    <row r="10077" spans="1:8" x14ac:dyDescent="0.35">
      <c r="A10077" t="s">
        <v>7667</v>
      </c>
      <c r="B10077" t="s">
        <v>8725</v>
      </c>
      <c r="C10077">
        <v>6</v>
      </c>
      <c r="D10077">
        <v>-51.911000000000001</v>
      </c>
      <c r="E10077" t="s">
        <v>8732</v>
      </c>
      <c r="F10077" t="s">
        <v>8749</v>
      </c>
      <c r="G10077" s="4">
        <v>1</v>
      </c>
      <c r="H10077" t="s">
        <v>9024</v>
      </c>
    </row>
    <row r="10078" spans="1:8" x14ac:dyDescent="0.35">
      <c r="A10078" t="s">
        <v>7667</v>
      </c>
      <c r="B10078" t="s">
        <v>8725</v>
      </c>
      <c r="C10078">
        <v>6</v>
      </c>
      <c r="D10078">
        <v>-51.521000000000001</v>
      </c>
      <c r="E10078" t="s">
        <v>8732</v>
      </c>
      <c r="F10078" t="s">
        <v>8735</v>
      </c>
      <c r="G10078" s="4">
        <v>4</v>
      </c>
      <c r="H10078" t="s">
        <v>8960</v>
      </c>
    </row>
    <row r="10079" spans="1:8" x14ac:dyDescent="0.35">
      <c r="A10079" t="s">
        <v>7667</v>
      </c>
      <c r="B10079" t="s">
        <v>8725</v>
      </c>
      <c r="C10079">
        <v>6</v>
      </c>
      <c r="D10079">
        <v>-43.856000000000002</v>
      </c>
      <c r="E10079" t="s">
        <v>8732</v>
      </c>
      <c r="F10079" t="s">
        <v>8735</v>
      </c>
      <c r="G10079" s="4">
        <v>4</v>
      </c>
      <c r="H10079" t="s">
        <v>9025</v>
      </c>
    </row>
    <row r="10080" spans="1:8" x14ac:dyDescent="0.35">
      <c r="A10080" t="s">
        <v>7667</v>
      </c>
      <c r="B10080" t="s">
        <v>8725</v>
      </c>
      <c r="C10080">
        <v>6</v>
      </c>
      <c r="D10080">
        <v>-39.610999999999997</v>
      </c>
      <c r="E10080" t="s">
        <v>8726</v>
      </c>
      <c r="F10080" t="s">
        <v>8727</v>
      </c>
      <c r="G10080" s="4">
        <v>2</v>
      </c>
      <c r="H10080" t="s">
        <v>9026</v>
      </c>
    </row>
    <row r="10081" spans="1:8" x14ac:dyDescent="0.35">
      <c r="A10081" t="s">
        <v>7667</v>
      </c>
      <c r="B10081" t="s">
        <v>8725</v>
      </c>
      <c r="C10081">
        <v>6</v>
      </c>
      <c r="D10081">
        <v>-39.42</v>
      </c>
      <c r="E10081" t="s">
        <v>8732</v>
      </c>
      <c r="F10081" t="s">
        <v>8733</v>
      </c>
      <c r="G10081" s="4">
        <v>2</v>
      </c>
      <c r="H10081" t="s">
        <v>9027</v>
      </c>
    </row>
    <row r="10082" spans="1:8" x14ac:dyDescent="0.35">
      <c r="A10082" t="s">
        <v>7667</v>
      </c>
      <c r="B10082" t="s">
        <v>8725</v>
      </c>
      <c r="C10082">
        <v>6</v>
      </c>
      <c r="D10082">
        <v>-38.959000000000003</v>
      </c>
      <c r="E10082" t="s">
        <v>8732</v>
      </c>
      <c r="F10082" t="s">
        <v>8749</v>
      </c>
      <c r="G10082" s="4">
        <v>1</v>
      </c>
      <c r="H10082" t="s">
        <v>9028</v>
      </c>
    </row>
    <row r="10083" spans="1:8" x14ac:dyDescent="0.35">
      <c r="A10083" t="s">
        <v>7667</v>
      </c>
      <c r="B10083" t="s">
        <v>8725</v>
      </c>
      <c r="C10083">
        <v>6</v>
      </c>
      <c r="D10083">
        <v>-38.718000000000004</v>
      </c>
      <c r="E10083" t="s">
        <v>8726</v>
      </c>
      <c r="F10083" t="s">
        <v>8741</v>
      </c>
      <c r="G10083" s="4">
        <v>4</v>
      </c>
      <c r="H10083" t="s">
        <v>9029</v>
      </c>
    </row>
    <row r="10084" spans="1:8" x14ac:dyDescent="0.35">
      <c r="A10084" t="s">
        <v>7667</v>
      </c>
      <c r="B10084" t="s">
        <v>8725</v>
      </c>
      <c r="C10084">
        <v>6</v>
      </c>
      <c r="D10084">
        <v>-33.825000000000003</v>
      </c>
      <c r="E10084" t="s">
        <v>8732</v>
      </c>
      <c r="F10084" t="s">
        <v>8737</v>
      </c>
      <c r="G10084" s="4">
        <v>3</v>
      </c>
      <c r="H10084" t="s">
        <v>9030</v>
      </c>
    </row>
    <row r="10085" spans="1:8" x14ac:dyDescent="0.35">
      <c r="A10085" t="s">
        <v>7667</v>
      </c>
      <c r="B10085" t="s">
        <v>8725</v>
      </c>
      <c r="C10085">
        <v>6</v>
      </c>
      <c r="D10085">
        <v>-32.150999999999897</v>
      </c>
      <c r="E10085" t="s">
        <v>8732</v>
      </c>
      <c r="F10085" t="s">
        <v>8749</v>
      </c>
      <c r="G10085" s="4">
        <v>1</v>
      </c>
      <c r="H10085" t="s">
        <v>9031</v>
      </c>
    </row>
    <row r="10086" spans="1:8" x14ac:dyDescent="0.35">
      <c r="A10086" t="s">
        <v>7667</v>
      </c>
      <c r="B10086" t="s">
        <v>8725</v>
      </c>
      <c r="C10086">
        <v>6</v>
      </c>
      <c r="D10086">
        <v>-30.088000000000001</v>
      </c>
      <c r="E10086" t="s">
        <v>8732</v>
      </c>
      <c r="F10086" t="s">
        <v>8733</v>
      </c>
      <c r="G10086" s="4">
        <v>2</v>
      </c>
      <c r="H10086" t="s">
        <v>9032</v>
      </c>
    </row>
    <row r="10087" spans="1:8" x14ac:dyDescent="0.35">
      <c r="A10087" t="s">
        <v>7667</v>
      </c>
      <c r="B10087" t="s">
        <v>8725</v>
      </c>
      <c r="C10087">
        <v>6</v>
      </c>
      <c r="D10087">
        <v>-27.49</v>
      </c>
      <c r="E10087" t="s">
        <v>8726</v>
      </c>
      <c r="F10087" t="s">
        <v>8729</v>
      </c>
      <c r="G10087" s="4">
        <v>1</v>
      </c>
      <c r="H10087" t="s">
        <v>9033</v>
      </c>
    </row>
    <row r="10088" spans="1:8" x14ac:dyDescent="0.35">
      <c r="A10088" t="s">
        <v>7667</v>
      </c>
      <c r="B10088" t="s">
        <v>8725</v>
      </c>
      <c r="C10088">
        <v>6</v>
      </c>
      <c r="D10088">
        <v>-26.916</v>
      </c>
      <c r="E10088" t="s">
        <v>8732</v>
      </c>
      <c r="F10088" t="s">
        <v>8735</v>
      </c>
      <c r="G10088" s="4">
        <v>4</v>
      </c>
      <c r="H10088" t="s">
        <v>9034</v>
      </c>
    </row>
    <row r="10089" spans="1:8" x14ac:dyDescent="0.35">
      <c r="A10089" t="s">
        <v>7667</v>
      </c>
      <c r="B10089" t="s">
        <v>8725</v>
      </c>
      <c r="C10089">
        <v>6</v>
      </c>
      <c r="D10089">
        <v>-22.963000000000001</v>
      </c>
      <c r="E10089" t="s">
        <v>8726</v>
      </c>
      <c r="F10089" t="s">
        <v>8727</v>
      </c>
      <c r="G10089" s="4">
        <v>2</v>
      </c>
      <c r="H10089" t="s">
        <v>9035</v>
      </c>
    </row>
    <row r="10090" spans="1:8" x14ac:dyDescent="0.35">
      <c r="A10090" t="s">
        <v>7667</v>
      </c>
      <c r="B10090" t="s">
        <v>8725</v>
      </c>
      <c r="C10090">
        <v>6</v>
      </c>
      <c r="D10090">
        <v>-19.939</v>
      </c>
      <c r="E10090" t="s">
        <v>8732</v>
      </c>
      <c r="F10090" t="s">
        <v>8749</v>
      </c>
      <c r="G10090" s="4">
        <v>1</v>
      </c>
      <c r="H10090" t="s">
        <v>9036</v>
      </c>
    </row>
    <row r="10091" spans="1:8" x14ac:dyDescent="0.35">
      <c r="A10091" t="s">
        <v>7667</v>
      </c>
      <c r="B10091" t="s">
        <v>8725</v>
      </c>
      <c r="C10091">
        <v>6</v>
      </c>
      <c r="D10091">
        <v>-19.364999999999998</v>
      </c>
      <c r="E10091" t="s">
        <v>8732</v>
      </c>
      <c r="F10091" t="s">
        <v>8735</v>
      </c>
      <c r="G10091" s="4">
        <v>4</v>
      </c>
      <c r="H10091" t="s">
        <v>4470</v>
      </c>
    </row>
    <row r="10092" spans="1:8" x14ac:dyDescent="0.35">
      <c r="A10092" t="s">
        <v>7667</v>
      </c>
      <c r="B10092" t="s">
        <v>8725</v>
      </c>
      <c r="C10092">
        <v>6</v>
      </c>
      <c r="D10092">
        <v>-18.298999999999999</v>
      </c>
      <c r="E10092" t="s">
        <v>8726</v>
      </c>
      <c r="F10092" t="s">
        <v>8729</v>
      </c>
      <c r="G10092" s="4">
        <v>1</v>
      </c>
      <c r="H10092" t="s">
        <v>9037</v>
      </c>
    </row>
    <row r="10093" spans="1:8" x14ac:dyDescent="0.35">
      <c r="A10093" t="s">
        <v>7667</v>
      </c>
      <c r="B10093" t="s">
        <v>8725</v>
      </c>
      <c r="C10093">
        <v>6</v>
      </c>
      <c r="D10093">
        <v>45.012999999999998</v>
      </c>
      <c r="E10093" t="s">
        <v>8726</v>
      </c>
      <c r="F10093" t="s">
        <v>8727</v>
      </c>
      <c r="G10093" s="4">
        <v>2</v>
      </c>
      <c r="H10093" t="s">
        <v>9038</v>
      </c>
    </row>
    <row r="10094" spans="1:8" x14ac:dyDescent="0.35">
      <c r="A10094" t="s">
        <v>7667</v>
      </c>
      <c r="B10094" t="s">
        <v>8725</v>
      </c>
      <c r="C10094">
        <v>6</v>
      </c>
      <c r="D10094">
        <v>48.505000000000003</v>
      </c>
      <c r="E10094" t="s">
        <v>8726</v>
      </c>
      <c r="F10094" t="s">
        <v>8731</v>
      </c>
      <c r="G10094" s="4">
        <v>3</v>
      </c>
      <c r="H10094" t="s">
        <v>9039</v>
      </c>
    </row>
    <row r="10095" spans="1:8" x14ac:dyDescent="0.35">
      <c r="A10095" t="s">
        <v>7667</v>
      </c>
      <c r="B10095" t="s">
        <v>8725</v>
      </c>
      <c r="C10095">
        <v>6</v>
      </c>
      <c r="D10095">
        <v>82.692999999999998</v>
      </c>
      <c r="E10095" t="s">
        <v>8726</v>
      </c>
      <c r="F10095" t="s">
        <v>8729</v>
      </c>
      <c r="G10095" s="4">
        <v>1</v>
      </c>
      <c r="H10095" t="s">
        <v>9040</v>
      </c>
    </row>
    <row r="10096" spans="1:8" x14ac:dyDescent="0.35">
      <c r="A10096" t="s">
        <v>7667</v>
      </c>
      <c r="B10096" t="s">
        <v>8725</v>
      </c>
      <c r="C10096">
        <v>6</v>
      </c>
      <c r="D10096">
        <v>91.626999999999995</v>
      </c>
      <c r="E10096" t="s">
        <v>8726</v>
      </c>
      <c r="F10096" t="s">
        <v>8741</v>
      </c>
      <c r="G10096" s="4">
        <v>4</v>
      </c>
      <c r="H10096" t="s">
        <v>9041</v>
      </c>
    </row>
    <row r="10097" spans="1:8" x14ac:dyDescent="0.35">
      <c r="A10097" t="s">
        <v>7667</v>
      </c>
      <c r="B10097" t="s">
        <v>8725</v>
      </c>
      <c r="C10097">
        <v>6</v>
      </c>
      <c r="D10097">
        <v>108.965</v>
      </c>
      <c r="E10097" t="s">
        <v>8732</v>
      </c>
      <c r="F10097" t="s">
        <v>8733</v>
      </c>
      <c r="G10097" s="4">
        <v>2</v>
      </c>
      <c r="H10097" t="s">
        <v>9042</v>
      </c>
    </row>
    <row r="10098" spans="1:8" x14ac:dyDescent="0.35">
      <c r="A10098" t="s">
        <v>7667</v>
      </c>
      <c r="B10098" t="s">
        <v>8725</v>
      </c>
      <c r="C10098">
        <v>6</v>
      </c>
      <c r="D10098">
        <v>123.24</v>
      </c>
      <c r="E10098" t="s">
        <v>8732</v>
      </c>
      <c r="F10098" t="s">
        <v>8735</v>
      </c>
      <c r="G10098" s="4">
        <v>4</v>
      </c>
      <c r="H10098" t="s">
        <v>9043</v>
      </c>
    </row>
    <row r="10099" spans="1:8" x14ac:dyDescent="0.35">
      <c r="A10099" t="s">
        <v>7667</v>
      </c>
      <c r="B10099" t="s">
        <v>8725</v>
      </c>
      <c r="C10099">
        <v>6</v>
      </c>
      <c r="D10099">
        <v>124.06299999999899</v>
      </c>
      <c r="E10099" t="s">
        <v>8732</v>
      </c>
      <c r="F10099" t="s">
        <v>8737</v>
      </c>
      <c r="G10099" s="4">
        <v>3</v>
      </c>
      <c r="H10099" t="s">
        <v>9044</v>
      </c>
    </row>
    <row r="10100" spans="1:8" x14ac:dyDescent="0.35">
      <c r="A10100" t="s">
        <v>7667</v>
      </c>
      <c r="B10100" t="s">
        <v>8725</v>
      </c>
      <c r="C10100">
        <v>6</v>
      </c>
      <c r="D10100">
        <v>180.017</v>
      </c>
      <c r="E10100" t="s">
        <v>8732</v>
      </c>
      <c r="F10100" t="s">
        <v>8749</v>
      </c>
      <c r="G10100" s="4">
        <v>1</v>
      </c>
      <c r="H10100" t="s">
        <v>9045</v>
      </c>
    </row>
    <row r="10101" spans="1:8" x14ac:dyDescent="0.35">
      <c r="A10101" t="s">
        <v>7667</v>
      </c>
      <c r="B10101" t="s">
        <v>8725</v>
      </c>
      <c r="C10101">
        <v>6</v>
      </c>
      <c r="D10101">
        <v>235.71199999999999</v>
      </c>
      <c r="E10101" t="s">
        <v>8732</v>
      </c>
      <c r="F10101" t="s">
        <v>8735</v>
      </c>
      <c r="G10101" s="4">
        <v>4</v>
      </c>
      <c r="H10101" t="s">
        <v>9046</v>
      </c>
    </row>
    <row r="10102" spans="1:8" x14ac:dyDescent="0.35">
      <c r="A10102" t="s">
        <v>7667</v>
      </c>
      <c r="B10102" t="s">
        <v>8725</v>
      </c>
      <c r="C10102">
        <v>6</v>
      </c>
      <c r="D10102">
        <v>236.41299999999899</v>
      </c>
      <c r="E10102" t="s">
        <v>8732</v>
      </c>
      <c r="F10102" t="s">
        <v>8733</v>
      </c>
      <c r="G10102" s="4">
        <v>2</v>
      </c>
      <c r="H10102" t="s">
        <v>9047</v>
      </c>
    </row>
    <row r="10103" spans="1:8" x14ac:dyDescent="0.35">
      <c r="A10103" t="s">
        <v>7667</v>
      </c>
      <c r="B10103" t="s">
        <v>9048</v>
      </c>
      <c r="C10103">
        <v>5</v>
      </c>
      <c r="D10103">
        <v>-382.14499999999998</v>
      </c>
      <c r="E10103" t="s">
        <v>9049</v>
      </c>
      <c r="F10103" t="s">
        <v>9050</v>
      </c>
      <c r="G10103" s="4">
        <v>2</v>
      </c>
      <c r="H10103" t="s">
        <v>9051</v>
      </c>
    </row>
    <row r="10104" spans="1:8" x14ac:dyDescent="0.35">
      <c r="A10104" t="s">
        <v>7667</v>
      </c>
      <c r="B10104" t="s">
        <v>9048</v>
      </c>
      <c r="C10104">
        <v>5</v>
      </c>
      <c r="D10104">
        <v>-380.486999999999</v>
      </c>
      <c r="E10104" t="s">
        <v>9049</v>
      </c>
      <c r="F10104" t="s">
        <v>9052</v>
      </c>
      <c r="G10104" s="4">
        <v>1</v>
      </c>
      <c r="H10104" t="s">
        <v>9053</v>
      </c>
    </row>
    <row r="10105" spans="1:8" x14ac:dyDescent="0.35">
      <c r="A10105" t="s">
        <v>7667</v>
      </c>
      <c r="B10105" t="s">
        <v>9048</v>
      </c>
      <c r="C10105">
        <v>5</v>
      </c>
      <c r="D10105">
        <v>-374.29500000000002</v>
      </c>
      <c r="E10105" t="s">
        <v>9049</v>
      </c>
      <c r="F10105" t="s">
        <v>9050</v>
      </c>
      <c r="G10105" s="4">
        <v>2</v>
      </c>
      <c r="H10105" t="s">
        <v>9054</v>
      </c>
    </row>
    <row r="10106" spans="1:8" x14ac:dyDescent="0.35">
      <c r="A10106" t="s">
        <v>7667</v>
      </c>
      <c r="B10106" t="s">
        <v>9048</v>
      </c>
      <c r="C10106">
        <v>5</v>
      </c>
      <c r="D10106">
        <v>-373.19199999999898</v>
      </c>
      <c r="E10106" t="s">
        <v>9049</v>
      </c>
      <c r="F10106" t="s">
        <v>9055</v>
      </c>
      <c r="G10106" s="4">
        <v>3</v>
      </c>
      <c r="H10106" t="s">
        <v>9056</v>
      </c>
    </row>
    <row r="10107" spans="1:8" x14ac:dyDescent="0.35">
      <c r="A10107" t="s">
        <v>7667</v>
      </c>
      <c r="B10107" t="s">
        <v>9048</v>
      </c>
      <c r="C10107">
        <v>5</v>
      </c>
      <c r="D10107">
        <v>-369.36900000000003</v>
      </c>
      <c r="E10107" t="s">
        <v>9057</v>
      </c>
      <c r="F10107" t="s">
        <v>9058</v>
      </c>
      <c r="G10107" s="4">
        <v>4</v>
      </c>
      <c r="H10107" t="s">
        <v>9059</v>
      </c>
    </row>
    <row r="10108" spans="1:8" x14ac:dyDescent="0.35">
      <c r="A10108" t="s">
        <v>7667</v>
      </c>
      <c r="B10108" t="s">
        <v>9048</v>
      </c>
      <c r="C10108">
        <v>5</v>
      </c>
      <c r="D10108">
        <v>-364.59399999999999</v>
      </c>
      <c r="E10108" t="s">
        <v>9049</v>
      </c>
      <c r="F10108" t="s">
        <v>9055</v>
      </c>
      <c r="G10108" s="4">
        <v>3</v>
      </c>
      <c r="H10108" t="s">
        <v>9060</v>
      </c>
    </row>
    <row r="10109" spans="1:8" x14ac:dyDescent="0.35">
      <c r="A10109" t="s">
        <v>7667</v>
      </c>
      <c r="B10109" t="s">
        <v>9048</v>
      </c>
      <c r="C10109">
        <v>5</v>
      </c>
      <c r="D10109">
        <v>-352.06799999999998</v>
      </c>
      <c r="E10109" t="s">
        <v>9049</v>
      </c>
      <c r="F10109" t="s">
        <v>9050</v>
      </c>
      <c r="G10109" s="4">
        <v>2</v>
      </c>
      <c r="H10109" t="s">
        <v>9061</v>
      </c>
    </row>
    <row r="10110" spans="1:8" x14ac:dyDescent="0.35">
      <c r="A10110" t="s">
        <v>7667</v>
      </c>
      <c r="B10110" t="s">
        <v>9048</v>
      </c>
      <c r="C10110">
        <v>5</v>
      </c>
      <c r="D10110">
        <v>-346.589</v>
      </c>
      <c r="E10110" t="s">
        <v>9049</v>
      </c>
      <c r="F10110" t="s">
        <v>9055</v>
      </c>
      <c r="G10110" s="4">
        <v>3</v>
      </c>
      <c r="H10110" t="b">
        <v>1</v>
      </c>
    </row>
    <row r="10111" spans="1:8" x14ac:dyDescent="0.35">
      <c r="A10111" t="s">
        <v>7667</v>
      </c>
      <c r="B10111" t="s">
        <v>9048</v>
      </c>
      <c r="C10111">
        <v>5</v>
      </c>
      <c r="D10111">
        <v>-344.815</v>
      </c>
      <c r="E10111" t="s">
        <v>9049</v>
      </c>
      <c r="F10111" t="s">
        <v>9052</v>
      </c>
      <c r="G10111" s="4">
        <v>1</v>
      </c>
      <c r="H10111" t="s">
        <v>9062</v>
      </c>
    </row>
    <row r="10112" spans="1:8" x14ac:dyDescent="0.35">
      <c r="A10112" t="s">
        <v>7667</v>
      </c>
      <c r="B10112" t="s">
        <v>9048</v>
      </c>
      <c r="C10112">
        <v>5</v>
      </c>
      <c r="D10112">
        <v>-341.53</v>
      </c>
      <c r="E10112" t="s">
        <v>9057</v>
      </c>
      <c r="F10112" t="s">
        <v>9063</v>
      </c>
      <c r="G10112" s="4">
        <v>2</v>
      </c>
      <c r="H10112" t="s">
        <v>9064</v>
      </c>
    </row>
    <row r="10113" spans="1:8" x14ac:dyDescent="0.35">
      <c r="A10113" t="s">
        <v>7667</v>
      </c>
      <c r="B10113" t="s">
        <v>9048</v>
      </c>
      <c r="C10113">
        <v>5</v>
      </c>
      <c r="D10113">
        <v>-341.28300000000002</v>
      </c>
      <c r="E10113" t="s">
        <v>9057</v>
      </c>
      <c r="F10113" t="s">
        <v>9058</v>
      </c>
      <c r="G10113" s="4">
        <v>4</v>
      </c>
      <c r="H10113" t="s">
        <v>9065</v>
      </c>
    </row>
    <row r="10114" spans="1:8" x14ac:dyDescent="0.35">
      <c r="A10114" t="s">
        <v>7667</v>
      </c>
      <c r="B10114" t="s">
        <v>9048</v>
      </c>
      <c r="C10114">
        <v>5</v>
      </c>
      <c r="D10114">
        <v>-340.70400000000001</v>
      </c>
      <c r="E10114" t="s">
        <v>9049</v>
      </c>
      <c r="F10114" t="s">
        <v>9050</v>
      </c>
      <c r="G10114" s="4">
        <v>2</v>
      </c>
      <c r="H10114" t="s">
        <v>9066</v>
      </c>
    </row>
    <row r="10115" spans="1:8" x14ac:dyDescent="0.35">
      <c r="A10115" t="s">
        <v>7667</v>
      </c>
      <c r="B10115" t="s">
        <v>9048</v>
      </c>
      <c r="C10115">
        <v>5</v>
      </c>
      <c r="D10115">
        <v>-337.41199999999998</v>
      </c>
      <c r="E10115" t="s">
        <v>9049</v>
      </c>
      <c r="F10115" t="s">
        <v>9055</v>
      </c>
      <c r="G10115" s="4">
        <v>3</v>
      </c>
      <c r="H10115" t="s">
        <v>2845</v>
      </c>
    </row>
    <row r="10116" spans="1:8" x14ac:dyDescent="0.35">
      <c r="A10116" t="s">
        <v>7667</v>
      </c>
      <c r="B10116" t="s">
        <v>9048</v>
      </c>
      <c r="C10116">
        <v>5</v>
      </c>
      <c r="D10116">
        <v>-334.74400000000003</v>
      </c>
      <c r="E10116" t="s">
        <v>9049</v>
      </c>
      <c r="F10116" t="s">
        <v>9050</v>
      </c>
      <c r="G10116" s="4">
        <v>2</v>
      </c>
      <c r="H10116" t="s">
        <v>9067</v>
      </c>
    </row>
    <row r="10117" spans="1:8" x14ac:dyDescent="0.35">
      <c r="A10117" t="s">
        <v>7667</v>
      </c>
      <c r="B10117" t="s">
        <v>9048</v>
      </c>
      <c r="C10117">
        <v>5</v>
      </c>
      <c r="D10117">
        <v>-325.95400000000001</v>
      </c>
      <c r="E10117" t="s">
        <v>9049</v>
      </c>
      <c r="F10117" t="s">
        <v>9055</v>
      </c>
      <c r="G10117" s="4">
        <v>3</v>
      </c>
      <c r="H10117" t="s">
        <v>3050</v>
      </c>
    </row>
    <row r="10118" spans="1:8" x14ac:dyDescent="0.35">
      <c r="A10118" t="s">
        <v>7667</v>
      </c>
      <c r="B10118" t="s">
        <v>9048</v>
      </c>
      <c r="C10118">
        <v>5</v>
      </c>
      <c r="D10118">
        <v>-320.51299999999998</v>
      </c>
      <c r="E10118" t="s">
        <v>9049</v>
      </c>
      <c r="F10118" t="s">
        <v>9050</v>
      </c>
      <c r="G10118" s="4">
        <v>2</v>
      </c>
      <c r="H10118" t="s">
        <v>9068</v>
      </c>
    </row>
    <row r="10119" spans="1:8" x14ac:dyDescent="0.35">
      <c r="A10119" t="s">
        <v>7667</v>
      </c>
      <c r="B10119" t="s">
        <v>9048</v>
      </c>
      <c r="C10119">
        <v>5</v>
      </c>
      <c r="D10119">
        <v>-318.33999999999997</v>
      </c>
      <c r="E10119" t="s">
        <v>9057</v>
      </c>
      <c r="F10119" t="s">
        <v>9058</v>
      </c>
      <c r="G10119" s="4">
        <v>4</v>
      </c>
      <c r="H10119" t="s">
        <v>9069</v>
      </c>
    </row>
    <row r="10120" spans="1:8" x14ac:dyDescent="0.35">
      <c r="A10120" t="s">
        <v>7667</v>
      </c>
      <c r="B10120" t="s">
        <v>9048</v>
      </c>
      <c r="C10120">
        <v>5</v>
      </c>
      <c r="D10120">
        <v>-312.63400000000001</v>
      </c>
      <c r="E10120" t="s">
        <v>9049</v>
      </c>
      <c r="F10120" t="s">
        <v>9052</v>
      </c>
      <c r="G10120" s="4">
        <v>1</v>
      </c>
      <c r="H10120" t="s">
        <v>9070</v>
      </c>
    </row>
    <row r="10121" spans="1:8" x14ac:dyDescent="0.35">
      <c r="A10121" t="s">
        <v>7667</v>
      </c>
      <c r="B10121" t="s">
        <v>9048</v>
      </c>
      <c r="C10121">
        <v>5</v>
      </c>
      <c r="D10121">
        <v>-303.137</v>
      </c>
      <c r="E10121" t="s">
        <v>9057</v>
      </c>
      <c r="F10121" t="s">
        <v>9058</v>
      </c>
      <c r="G10121" s="4">
        <v>4</v>
      </c>
      <c r="H10121" t="s">
        <v>9071</v>
      </c>
    </row>
    <row r="10122" spans="1:8" x14ac:dyDescent="0.35">
      <c r="A10122" t="s">
        <v>7667</v>
      </c>
      <c r="B10122" t="s">
        <v>9048</v>
      </c>
      <c r="C10122">
        <v>5</v>
      </c>
      <c r="D10122">
        <v>-301.94900000000001</v>
      </c>
      <c r="E10122" t="s">
        <v>9049</v>
      </c>
      <c r="F10122" t="s">
        <v>9050</v>
      </c>
      <c r="G10122" s="4">
        <v>2</v>
      </c>
      <c r="H10122" t="s">
        <v>9072</v>
      </c>
    </row>
    <row r="10123" spans="1:8" x14ac:dyDescent="0.35">
      <c r="A10123" t="s">
        <v>7667</v>
      </c>
      <c r="B10123" t="s">
        <v>9048</v>
      </c>
      <c r="C10123">
        <v>5</v>
      </c>
      <c r="D10123">
        <v>-300.74599999999998</v>
      </c>
      <c r="E10123" t="s">
        <v>9057</v>
      </c>
      <c r="F10123" t="s">
        <v>9063</v>
      </c>
      <c r="G10123" s="4">
        <v>2</v>
      </c>
      <c r="H10123" t="s">
        <v>55</v>
      </c>
    </row>
    <row r="10124" spans="1:8" x14ac:dyDescent="0.35">
      <c r="A10124" t="s">
        <v>7667</v>
      </c>
      <c r="B10124" t="s">
        <v>9048</v>
      </c>
      <c r="C10124">
        <v>5</v>
      </c>
      <c r="D10124">
        <v>-293.63</v>
      </c>
      <c r="E10124" t="s">
        <v>9049</v>
      </c>
      <c r="F10124" t="s">
        <v>9055</v>
      </c>
      <c r="G10124" s="4">
        <v>3</v>
      </c>
      <c r="H10124" t="s">
        <v>9073</v>
      </c>
    </row>
    <row r="10125" spans="1:8" x14ac:dyDescent="0.35">
      <c r="A10125" t="s">
        <v>7667</v>
      </c>
      <c r="B10125" t="s">
        <v>9048</v>
      </c>
      <c r="C10125">
        <v>5</v>
      </c>
      <c r="D10125">
        <v>-289.36200000000002</v>
      </c>
      <c r="E10125" t="s">
        <v>9049</v>
      </c>
      <c r="F10125" t="s">
        <v>9050</v>
      </c>
      <c r="G10125" s="4">
        <v>2</v>
      </c>
      <c r="H10125" t="s">
        <v>9074</v>
      </c>
    </row>
    <row r="10126" spans="1:8" x14ac:dyDescent="0.35">
      <c r="A10126" t="s">
        <v>7667</v>
      </c>
      <c r="B10126" t="s">
        <v>9048</v>
      </c>
      <c r="C10126">
        <v>5</v>
      </c>
      <c r="D10126">
        <v>-286.42200000000003</v>
      </c>
      <c r="E10126" t="s">
        <v>9057</v>
      </c>
      <c r="F10126" t="s">
        <v>9075</v>
      </c>
      <c r="G10126" s="4">
        <v>3</v>
      </c>
      <c r="H10126" t="s">
        <v>55</v>
      </c>
    </row>
    <row r="10127" spans="1:8" x14ac:dyDescent="0.35">
      <c r="A10127" t="s">
        <v>7667</v>
      </c>
      <c r="B10127" t="s">
        <v>9048</v>
      </c>
      <c r="C10127">
        <v>5</v>
      </c>
      <c r="D10127">
        <v>-286.12799999999999</v>
      </c>
      <c r="E10127" t="s">
        <v>9049</v>
      </c>
      <c r="F10127" t="s">
        <v>9050</v>
      </c>
      <c r="G10127" s="4">
        <v>2</v>
      </c>
      <c r="H10127" t="s">
        <v>9076</v>
      </c>
    </row>
    <row r="10128" spans="1:8" x14ac:dyDescent="0.35">
      <c r="A10128" t="s">
        <v>7667</v>
      </c>
      <c r="B10128" t="s">
        <v>9048</v>
      </c>
      <c r="C10128">
        <v>5</v>
      </c>
      <c r="D10128">
        <v>-286.06799999999998</v>
      </c>
      <c r="E10128" t="s">
        <v>9057</v>
      </c>
      <c r="F10128" t="s">
        <v>9077</v>
      </c>
      <c r="G10128" s="4">
        <v>1</v>
      </c>
      <c r="H10128" t="s">
        <v>55</v>
      </c>
    </row>
    <row r="10129" spans="1:8" x14ac:dyDescent="0.35">
      <c r="A10129" t="s">
        <v>7667</v>
      </c>
      <c r="B10129" t="s">
        <v>9048</v>
      </c>
      <c r="C10129">
        <v>5</v>
      </c>
      <c r="D10129">
        <v>-284.61200000000002</v>
      </c>
      <c r="E10129" t="s">
        <v>9049</v>
      </c>
      <c r="F10129" t="s">
        <v>9078</v>
      </c>
      <c r="G10129" s="4">
        <v>4</v>
      </c>
      <c r="H10129" t="s">
        <v>3982</v>
      </c>
    </row>
    <row r="10130" spans="1:8" x14ac:dyDescent="0.35">
      <c r="A10130" t="s">
        <v>7667</v>
      </c>
      <c r="B10130" t="s">
        <v>9048</v>
      </c>
      <c r="C10130">
        <v>5</v>
      </c>
      <c r="D10130">
        <v>-256.457999999999</v>
      </c>
      <c r="E10130" t="s">
        <v>9049</v>
      </c>
      <c r="F10130" t="s">
        <v>9052</v>
      </c>
      <c r="G10130" s="4">
        <v>1</v>
      </c>
      <c r="H10130" t="s">
        <v>9079</v>
      </c>
    </row>
    <row r="10131" spans="1:8" x14ac:dyDescent="0.35">
      <c r="A10131" t="s">
        <v>7667</v>
      </c>
      <c r="B10131" t="s">
        <v>9048</v>
      </c>
      <c r="C10131">
        <v>5</v>
      </c>
      <c r="D10131">
        <v>-246.78599999999901</v>
      </c>
      <c r="E10131" t="s">
        <v>9049</v>
      </c>
      <c r="F10131" t="s">
        <v>9055</v>
      </c>
      <c r="G10131" s="4">
        <v>3</v>
      </c>
      <c r="H10131" t="s">
        <v>9080</v>
      </c>
    </row>
    <row r="10132" spans="1:8" x14ac:dyDescent="0.35">
      <c r="A10132" t="s">
        <v>7667</v>
      </c>
      <c r="B10132" t="s">
        <v>9048</v>
      </c>
      <c r="C10132">
        <v>5</v>
      </c>
      <c r="D10132">
        <v>-241.553</v>
      </c>
      <c r="E10132" t="s">
        <v>9049</v>
      </c>
      <c r="F10132" t="s">
        <v>9050</v>
      </c>
      <c r="G10132" s="4">
        <v>2</v>
      </c>
      <c r="H10132" t="s">
        <v>9081</v>
      </c>
    </row>
    <row r="10133" spans="1:8" x14ac:dyDescent="0.35">
      <c r="A10133" t="s">
        <v>7667</v>
      </c>
      <c r="B10133" t="s">
        <v>9048</v>
      </c>
      <c r="C10133">
        <v>5</v>
      </c>
      <c r="D10133">
        <v>-237.245</v>
      </c>
      <c r="E10133" t="s">
        <v>9057</v>
      </c>
      <c r="F10133" t="s">
        <v>9058</v>
      </c>
      <c r="G10133" s="4">
        <v>4</v>
      </c>
      <c r="H10133" t="s">
        <v>9082</v>
      </c>
    </row>
    <row r="10134" spans="1:8" x14ac:dyDescent="0.35">
      <c r="A10134" t="s">
        <v>7667</v>
      </c>
      <c r="B10134" t="s">
        <v>9048</v>
      </c>
      <c r="C10134">
        <v>5</v>
      </c>
      <c r="D10134">
        <v>-225.33799999999999</v>
      </c>
      <c r="E10134" t="s">
        <v>9057</v>
      </c>
      <c r="F10134" t="s">
        <v>9063</v>
      </c>
      <c r="G10134" s="4">
        <v>2</v>
      </c>
      <c r="H10134" t="s">
        <v>6652</v>
      </c>
    </row>
    <row r="10135" spans="1:8" x14ac:dyDescent="0.35">
      <c r="A10135" t="s">
        <v>7667</v>
      </c>
      <c r="B10135" t="s">
        <v>9048</v>
      </c>
      <c r="C10135">
        <v>5</v>
      </c>
      <c r="D10135">
        <v>-219.33099999999999</v>
      </c>
      <c r="E10135" t="s">
        <v>9049</v>
      </c>
      <c r="F10135" t="s">
        <v>9052</v>
      </c>
      <c r="G10135" s="4">
        <v>1</v>
      </c>
      <c r="H10135" t="s">
        <v>9083</v>
      </c>
    </row>
    <row r="10136" spans="1:8" x14ac:dyDescent="0.35">
      <c r="A10136" t="s">
        <v>7667</v>
      </c>
      <c r="B10136" t="s">
        <v>9048</v>
      </c>
      <c r="C10136">
        <v>5</v>
      </c>
      <c r="D10136">
        <v>-205.57900000000001</v>
      </c>
      <c r="E10136" t="s">
        <v>9049</v>
      </c>
      <c r="F10136" t="s">
        <v>9050</v>
      </c>
      <c r="G10136" s="4">
        <v>2</v>
      </c>
      <c r="H10136" t="s">
        <v>9084</v>
      </c>
    </row>
    <row r="10137" spans="1:8" x14ac:dyDescent="0.35">
      <c r="A10137" t="s">
        <v>7667</v>
      </c>
      <c r="B10137" t="s">
        <v>9048</v>
      </c>
      <c r="C10137">
        <v>5</v>
      </c>
      <c r="D10137">
        <v>-198.13800000000001</v>
      </c>
      <c r="E10137" t="s">
        <v>9049</v>
      </c>
      <c r="F10137" t="s">
        <v>9055</v>
      </c>
      <c r="G10137" s="4">
        <v>3</v>
      </c>
      <c r="H10137" t="s">
        <v>7139</v>
      </c>
    </row>
    <row r="10138" spans="1:8" x14ac:dyDescent="0.35">
      <c r="A10138" t="s">
        <v>7667</v>
      </c>
      <c r="B10138" t="s">
        <v>9048</v>
      </c>
      <c r="C10138">
        <v>5</v>
      </c>
      <c r="D10138">
        <v>-191.69399999999999</v>
      </c>
      <c r="E10138" t="s">
        <v>9049</v>
      </c>
      <c r="F10138" t="s">
        <v>9078</v>
      </c>
      <c r="G10138" s="4">
        <v>4</v>
      </c>
      <c r="H10138" t="s">
        <v>3982</v>
      </c>
    </row>
    <row r="10139" spans="1:8" x14ac:dyDescent="0.35">
      <c r="A10139" t="s">
        <v>7667</v>
      </c>
      <c r="B10139" t="s">
        <v>9048</v>
      </c>
      <c r="C10139">
        <v>5</v>
      </c>
      <c r="D10139">
        <v>-184.44099999999901</v>
      </c>
      <c r="E10139" t="s">
        <v>9049</v>
      </c>
      <c r="F10139" t="s">
        <v>9050</v>
      </c>
      <c r="G10139" s="4">
        <v>2</v>
      </c>
      <c r="H10139" t="s">
        <v>9085</v>
      </c>
    </row>
    <row r="10140" spans="1:8" x14ac:dyDescent="0.35">
      <c r="A10140" t="s">
        <v>7667</v>
      </c>
      <c r="B10140" t="s">
        <v>9048</v>
      </c>
      <c r="C10140">
        <v>5</v>
      </c>
      <c r="D10140">
        <v>-172.24</v>
      </c>
      <c r="E10140" t="s">
        <v>9057</v>
      </c>
      <c r="F10140" t="s">
        <v>9058</v>
      </c>
      <c r="G10140" s="4">
        <v>4</v>
      </c>
      <c r="H10140" t="s">
        <v>9086</v>
      </c>
    </row>
    <row r="10141" spans="1:8" x14ac:dyDescent="0.35">
      <c r="A10141" t="s">
        <v>7667</v>
      </c>
      <c r="B10141" t="s">
        <v>9048</v>
      </c>
      <c r="C10141">
        <v>5</v>
      </c>
      <c r="D10141">
        <v>-153.02699999999999</v>
      </c>
      <c r="E10141" t="s">
        <v>9049</v>
      </c>
      <c r="F10141" t="s">
        <v>9050</v>
      </c>
      <c r="G10141" s="4">
        <v>2</v>
      </c>
      <c r="H10141" t="s">
        <v>9087</v>
      </c>
    </row>
    <row r="10142" spans="1:8" x14ac:dyDescent="0.35">
      <c r="A10142" t="s">
        <v>7667</v>
      </c>
      <c r="B10142" t="s">
        <v>9048</v>
      </c>
      <c r="C10142">
        <v>5</v>
      </c>
      <c r="D10142">
        <v>-143.92099999999999</v>
      </c>
      <c r="E10142" t="s">
        <v>9049</v>
      </c>
      <c r="F10142" t="s">
        <v>9050</v>
      </c>
      <c r="G10142" s="4">
        <v>2</v>
      </c>
      <c r="H10142" t="s">
        <v>9088</v>
      </c>
    </row>
    <row r="10143" spans="1:8" x14ac:dyDescent="0.35">
      <c r="A10143" t="s">
        <v>7667</v>
      </c>
      <c r="B10143" t="s">
        <v>9048</v>
      </c>
      <c r="C10143">
        <v>5</v>
      </c>
      <c r="D10143">
        <v>-139.62299999999999</v>
      </c>
      <c r="E10143" t="s">
        <v>9049</v>
      </c>
      <c r="F10143" t="s">
        <v>9055</v>
      </c>
      <c r="G10143" s="4">
        <v>3</v>
      </c>
      <c r="H10143" t="s">
        <v>9089</v>
      </c>
    </row>
    <row r="10144" spans="1:8" x14ac:dyDescent="0.35">
      <c r="A10144" t="s">
        <v>7667</v>
      </c>
      <c r="B10144" t="s">
        <v>9048</v>
      </c>
      <c r="C10144">
        <v>5</v>
      </c>
      <c r="D10144">
        <v>-127.869</v>
      </c>
      <c r="E10144" t="s">
        <v>9049</v>
      </c>
      <c r="F10144" t="s">
        <v>9050</v>
      </c>
      <c r="G10144" s="4">
        <v>2</v>
      </c>
      <c r="H10144" t="s">
        <v>9090</v>
      </c>
    </row>
    <row r="10145" spans="1:8" x14ac:dyDescent="0.35">
      <c r="A10145" t="s">
        <v>7667</v>
      </c>
      <c r="B10145" t="s">
        <v>9048</v>
      </c>
      <c r="C10145">
        <v>5</v>
      </c>
      <c r="D10145">
        <v>-119.95099999999999</v>
      </c>
      <c r="E10145" t="s">
        <v>9049</v>
      </c>
      <c r="F10145" t="s">
        <v>9050</v>
      </c>
      <c r="G10145" s="4">
        <v>2</v>
      </c>
      <c r="H10145" t="s">
        <v>9091</v>
      </c>
    </row>
    <row r="10146" spans="1:8" x14ac:dyDescent="0.35">
      <c r="A10146" t="s">
        <v>7667</v>
      </c>
      <c r="B10146" t="s">
        <v>9048</v>
      </c>
      <c r="C10146">
        <v>5</v>
      </c>
      <c r="D10146">
        <v>-99.760999999999996</v>
      </c>
      <c r="E10146" t="s">
        <v>9049</v>
      </c>
      <c r="F10146" t="s">
        <v>9050</v>
      </c>
      <c r="G10146" s="4">
        <v>2</v>
      </c>
      <c r="H10146" t="s">
        <v>9092</v>
      </c>
    </row>
    <row r="10147" spans="1:8" x14ac:dyDescent="0.35">
      <c r="A10147" t="s">
        <v>7667</v>
      </c>
      <c r="B10147" t="s">
        <v>9048</v>
      </c>
      <c r="C10147">
        <v>5</v>
      </c>
      <c r="D10147">
        <v>-83.65</v>
      </c>
      <c r="E10147" t="s">
        <v>9049</v>
      </c>
      <c r="F10147" t="s">
        <v>9055</v>
      </c>
      <c r="G10147" s="4">
        <v>3</v>
      </c>
      <c r="H10147" t="s">
        <v>9093</v>
      </c>
    </row>
    <row r="10148" spans="1:8" x14ac:dyDescent="0.35">
      <c r="A10148" t="s">
        <v>7667</v>
      </c>
      <c r="B10148" t="s">
        <v>9048</v>
      </c>
      <c r="C10148">
        <v>5</v>
      </c>
      <c r="D10148">
        <v>-72.578000000000003</v>
      </c>
      <c r="E10148" t="s">
        <v>9049</v>
      </c>
      <c r="F10148" t="s">
        <v>9052</v>
      </c>
      <c r="G10148" s="4">
        <v>1</v>
      </c>
      <c r="H10148" t="s">
        <v>9094</v>
      </c>
    </row>
    <row r="10149" spans="1:8" x14ac:dyDescent="0.35">
      <c r="A10149" t="s">
        <v>7667</v>
      </c>
      <c r="B10149" t="s">
        <v>9048</v>
      </c>
      <c r="C10149">
        <v>5</v>
      </c>
      <c r="D10149">
        <v>-58.402999999999999</v>
      </c>
      <c r="E10149" t="s">
        <v>9049</v>
      </c>
      <c r="F10149" t="s">
        <v>9050</v>
      </c>
      <c r="G10149" s="4">
        <v>2</v>
      </c>
      <c r="H10149" t="s">
        <v>9095</v>
      </c>
    </row>
    <row r="10150" spans="1:8" x14ac:dyDescent="0.35">
      <c r="A10150" t="s">
        <v>7667</v>
      </c>
      <c r="B10150" t="s">
        <v>9048</v>
      </c>
      <c r="C10150">
        <v>5</v>
      </c>
      <c r="D10150">
        <v>-54.11</v>
      </c>
      <c r="E10150" t="s">
        <v>9049</v>
      </c>
      <c r="F10150" t="s">
        <v>9078</v>
      </c>
      <c r="G10150" s="4">
        <v>4</v>
      </c>
      <c r="H10150" t="s">
        <v>9096</v>
      </c>
    </row>
    <row r="10151" spans="1:8" x14ac:dyDescent="0.35">
      <c r="A10151" t="s">
        <v>7667</v>
      </c>
      <c r="B10151" t="s">
        <v>9048</v>
      </c>
      <c r="C10151">
        <v>5</v>
      </c>
      <c r="D10151">
        <v>-50.466000000000001</v>
      </c>
      <c r="E10151" t="s">
        <v>9049</v>
      </c>
      <c r="F10151" t="s">
        <v>9050</v>
      </c>
      <c r="G10151" s="4">
        <v>2</v>
      </c>
      <c r="H10151" t="s">
        <v>9097</v>
      </c>
    </row>
    <row r="10152" spans="1:8" x14ac:dyDescent="0.35">
      <c r="A10152" t="s">
        <v>7667</v>
      </c>
      <c r="B10152" t="s">
        <v>9048</v>
      </c>
      <c r="C10152">
        <v>5</v>
      </c>
      <c r="D10152">
        <v>-44.981000000000002</v>
      </c>
      <c r="E10152" t="s">
        <v>9049</v>
      </c>
      <c r="F10152" t="s">
        <v>9050</v>
      </c>
      <c r="G10152" s="4">
        <v>2</v>
      </c>
      <c r="H10152" t="s">
        <v>9098</v>
      </c>
    </row>
    <row r="10153" spans="1:8" x14ac:dyDescent="0.35">
      <c r="A10153" t="s">
        <v>7667</v>
      </c>
      <c r="B10153" t="s">
        <v>9048</v>
      </c>
      <c r="C10153">
        <v>5</v>
      </c>
      <c r="D10153">
        <v>-44.063999999999901</v>
      </c>
      <c r="E10153" t="s">
        <v>9057</v>
      </c>
      <c r="F10153" t="s">
        <v>9058</v>
      </c>
      <c r="G10153" s="4">
        <v>4</v>
      </c>
      <c r="H10153" t="s">
        <v>9099</v>
      </c>
    </row>
    <row r="10154" spans="1:8" x14ac:dyDescent="0.35">
      <c r="A10154" t="s">
        <v>7667</v>
      </c>
      <c r="B10154" t="s">
        <v>9048</v>
      </c>
      <c r="C10154">
        <v>5</v>
      </c>
      <c r="D10154">
        <v>-31.085000000000001</v>
      </c>
      <c r="E10154" t="s">
        <v>9049</v>
      </c>
      <c r="F10154" t="s">
        <v>9055</v>
      </c>
      <c r="G10154" s="4">
        <v>3</v>
      </c>
      <c r="H10154" t="s">
        <v>7283</v>
      </c>
    </row>
    <row r="10155" spans="1:8" x14ac:dyDescent="0.35">
      <c r="A10155" t="s">
        <v>7667</v>
      </c>
      <c r="B10155" t="s">
        <v>9048</v>
      </c>
      <c r="C10155">
        <v>5</v>
      </c>
      <c r="D10155">
        <v>94.846999999999994</v>
      </c>
      <c r="E10155" t="s">
        <v>9057</v>
      </c>
      <c r="F10155" t="s">
        <v>9058</v>
      </c>
      <c r="G10155" s="4">
        <v>4</v>
      </c>
      <c r="H10155" t="s">
        <v>9100</v>
      </c>
    </row>
    <row r="10156" spans="1:8" x14ac:dyDescent="0.35">
      <c r="A10156" t="s">
        <v>7667</v>
      </c>
      <c r="B10156" t="s">
        <v>9048</v>
      </c>
      <c r="C10156">
        <v>5</v>
      </c>
      <c r="D10156">
        <v>142.958</v>
      </c>
      <c r="E10156" t="s">
        <v>9049</v>
      </c>
      <c r="F10156" t="s">
        <v>9052</v>
      </c>
      <c r="G10156" s="4">
        <v>1</v>
      </c>
      <c r="H10156" t="s">
        <v>9101</v>
      </c>
    </row>
    <row r="10157" spans="1:8" x14ac:dyDescent="0.35">
      <c r="A10157" t="s">
        <v>7667</v>
      </c>
      <c r="B10157" t="s">
        <v>9048</v>
      </c>
      <c r="C10157">
        <v>5</v>
      </c>
      <c r="D10157">
        <v>158.25399999999999</v>
      </c>
      <c r="E10157" t="s">
        <v>9057</v>
      </c>
      <c r="F10157" t="s">
        <v>9063</v>
      </c>
      <c r="G10157" s="4">
        <v>2</v>
      </c>
      <c r="H10157" t="s">
        <v>9102</v>
      </c>
    </row>
    <row r="10158" spans="1:8" x14ac:dyDescent="0.35">
      <c r="A10158" t="s">
        <v>7667</v>
      </c>
      <c r="B10158" t="s">
        <v>9048</v>
      </c>
      <c r="C10158">
        <v>5</v>
      </c>
      <c r="D10158">
        <v>185.03799999999899</v>
      </c>
      <c r="E10158" t="s">
        <v>9049</v>
      </c>
      <c r="F10158" t="s">
        <v>9050</v>
      </c>
      <c r="G10158" s="4">
        <v>2</v>
      </c>
      <c r="H10158" t="s">
        <v>9103</v>
      </c>
    </row>
    <row r="10159" spans="1:8" x14ac:dyDescent="0.35">
      <c r="A10159" t="s">
        <v>7667</v>
      </c>
      <c r="B10159" t="s">
        <v>9048</v>
      </c>
      <c r="C10159">
        <v>5</v>
      </c>
      <c r="D10159">
        <v>213.13499999999999</v>
      </c>
      <c r="E10159" t="s">
        <v>9049</v>
      </c>
      <c r="F10159" t="s">
        <v>9050</v>
      </c>
      <c r="G10159" s="4">
        <v>2</v>
      </c>
      <c r="H10159" t="s">
        <v>9104</v>
      </c>
    </row>
    <row r="10160" spans="1:8" x14ac:dyDescent="0.35">
      <c r="A10160" t="s">
        <v>7667</v>
      </c>
      <c r="B10160" t="s">
        <v>9048</v>
      </c>
      <c r="C10160">
        <v>5</v>
      </c>
      <c r="D10160">
        <v>221.22200000000001</v>
      </c>
      <c r="E10160" t="s">
        <v>9049</v>
      </c>
      <c r="F10160" t="s">
        <v>9055</v>
      </c>
      <c r="G10160" s="4">
        <v>3</v>
      </c>
      <c r="H10160" t="s">
        <v>905</v>
      </c>
    </row>
    <row r="10161" spans="1:8" x14ac:dyDescent="0.35">
      <c r="A10161" t="s">
        <v>7667</v>
      </c>
      <c r="B10161" t="s">
        <v>9048</v>
      </c>
      <c r="C10161">
        <v>4</v>
      </c>
      <c r="D10161">
        <v>-398.48399999999998</v>
      </c>
      <c r="E10161" t="s">
        <v>9049</v>
      </c>
      <c r="F10161" t="s">
        <v>9052</v>
      </c>
      <c r="G10161" s="4">
        <v>1</v>
      </c>
      <c r="H10161" t="s">
        <v>9105</v>
      </c>
    </row>
    <row r="10162" spans="1:8" x14ac:dyDescent="0.35">
      <c r="A10162" t="s">
        <v>7667</v>
      </c>
      <c r="B10162" t="s">
        <v>9048</v>
      </c>
      <c r="C10162">
        <v>4</v>
      </c>
      <c r="D10162">
        <v>-397.01799999999997</v>
      </c>
      <c r="E10162" t="s">
        <v>9049</v>
      </c>
      <c r="F10162" t="s">
        <v>9050</v>
      </c>
      <c r="G10162" s="4">
        <v>2</v>
      </c>
      <c r="H10162" t="s">
        <v>9106</v>
      </c>
    </row>
    <row r="10163" spans="1:8" x14ac:dyDescent="0.35">
      <c r="A10163" t="s">
        <v>7667</v>
      </c>
      <c r="B10163" t="s">
        <v>9048</v>
      </c>
      <c r="C10163">
        <v>4</v>
      </c>
      <c r="D10163">
        <v>-389.39800000000002</v>
      </c>
      <c r="E10163" t="s">
        <v>9057</v>
      </c>
      <c r="F10163" t="s">
        <v>9063</v>
      </c>
      <c r="G10163" s="4">
        <v>2</v>
      </c>
      <c r="H10163" t="s">
        <v>9107</v>
      </c>
    </row>
    <row r="10164" spans="1:8" x14ac:dyDescent="0.35">
      <c r="A10164" t="s">
        <v>7667</v>
      </c>
      <c r="B10164" t="s">
        <v>9048</v>
      </c>
      <c r="C10164">
        <v>4</v>
      </c>
      <c r="D10164">
        <v>-388.37599999999998</v>
      </c>
      <c r="E10164" t="s">
        <v>9049</v>
      </c>
      <c r="F10164" t="s">
        <v>9055</v>
      </c>
      <c r="G10164" s="4">
        <v>3</v>
      </c>
      <c r="H10164" t="s">
        <v>9108</v>
      </c>
    </row>
    <row r="10165" spans="1:8" x14ac:dyDescent="0.35">
      <c r="A10165" t="s">
        <v>7667</v>
      </c>
      <c r="B10165" t="s">
        <v>9048</v>
      </c>
      <c r="C10165">
        <v>4</v>
      </c>
      <c r="D10165">
        <v>-377.892</v>
      </c>
      <c r="E10165" t="s">
        <v>9057</v>
      </c>
      <c r="F10165" t="s">
        <v>9075</v>
      </c>
      <c r="G10165" s="4">
        <v>3</v>
      </c>
      <c r="H10165" t="s">
        <v>9109</v>
      </c>
    </row>
    <row r="10166" spans="1:8" x14ac:dyDescent="0.35">
      <c r="A10166" t="s">
        <v>7667</v>
      </c>
      <c r="B10166" t="s">
        <v>9048</v>
      </c>
      <c r="C10166">
        <v>4</v>
      </c>
      <c r="D10166">
        <v>-375.89400000000001</v>
      </c>
      <c r="E10166" t="s">
        <v>9049</v>
      </c>
      <c r="F10166" t="s">
        <v>9078</v>
      </c>
      <c r="G10166" s="4">
        <v>4</v>
      </c>
      <c r="H10166" t="s">
        <v>9110</v>
      </c>
    </row>
    <row r="10167" spans="1:8" x14ac:dyDescent="0.35">
      <c r="A10167" t="s">
        <v>7667</v>
      </c>
      <c r="B10167" t="s">
        <v>9048</v>
      </c>
      <c r="C10167">
        <v>4</v>
      </c>
      <c r="D10167">
        <v>-374.267</v>
      </c>
      <c r="E10167" t="s">
        <v>9049</v>
      </c>
      <c r="F10167" t="s">
        <v>9052</v>
      </c>
      <c r="G10167" s="4">
        <v>1</v>
      </c>
      <c r="H10167" t="s">
        <v>9111</v>
      </c>
    </row>
    <row r="10168" spans="1:8" x14ac:dyDescent="0.35">
      <c r="A10168" t="s">
        <v>7667</v>
      </c>
      <c r="B10168" t="s">
        <v>9048</v>
      </c>
      <c r="C10168">
        <v>4</v>
      </c>
      <c r="D10168">
        <v>-365.71699999999998</v>
      </c>
      <c r="E10168" t="s">
        <v>9049</v>
      </c>
      <c r="F10168" t="s">
        <v>9050</v>
      </c>
      <c r="G10168" s="4">
        <v>2</v>
      </c>
      <c r="H10168" t="s">
        <v>9112</v>
      </c>
    </row>
    <row r="10169" spans="1:8" x14ac:dyDescent="0.35">
      <c r="A10169" t="s">
        <v>7667</v>
      </c>
      <c r="B10169" t="s">
        <v>9048</v>
      </c>
      <c r="C10169">
        <v>4</v>
      </c>
      <c r="D10169">
        <v>-358.71899999999999</v>
      </c>
      <c r="E10169" t="s">
        <v>9049</v>
      </c>
      <c r="F10169" t="s">
        <v>9055</v>
      </c>
      <c r="G10169" s="4">
        <v>3</v>
      </c>
      <c r="H10169" t="s">
        <v>9113</v>
      </c>
    </row>
    <row r="10170" spans="1:8" x14ac:dyDescent="0.35">
      <c r="A10170" t="s">
        <v>7667</v>
      </c>
      <c r="B10170" t="s">
        <v>9048</v>
      </c>
      <c r="C10170">
        <v>4</v>
      </c>
      <c r="D10170">
        <v>-358.44400000000002</v>
      </c>
      <c r="E10170" t="s">
        <v>9049</v>
      </c>
      <c r="F10170" t="s">
        <v>9052</v>
      </c>
      <c r="G10170" s="4">
        <v>1</v>
      </c>
      <c r="H10170" t="s">
        <v>9114</v>
      </c>
    </row>
    <row r="10171" spans="1:8" x14ac:dyDescent="0.35">
      <c r="A10171" t="s">
        <v>7667</v>
      </c>
      <c r="B10171" t="s">
        <v>9048</v>
      </c>
      <c r="C10171">
        <v>4</v>
      </c>
      <c r="D10171">
        <v>-353.05799999999999</v>
      </c>
      <c r="E10171" t="s">
        <v>9057</v>
      </c>
      <c r="F10171" t="s">
        <v>9058</v>
      </c>
      <c r="G10171" s="4">
        <v>4</v>
      </c>
      <c r="H10171" t="s">
        <v>9115</v>
      </c>
    </row>
    <row r="10172" spans="1:8" x14ac:dyDescent="0.35">
      <c r="A10172" t="s">
        <v>7667</v>
      </c>
      <c r="B10172" t="s">
        <v>9048</v>
      </c>
      <c r="C10172">
        <v>4</v>
      </c>
      <c r="D10172">
        <v>-340.91</v>
      </c>
      <c r="E10172" t="s">
        <v>9049</v>
      </c>
      <c r="F10172" t="s">
        <v>9052</v>
      </c>
      <c r="G10172" s="4">
        <v>1</v>
      </c>
      <c r="H10172" t="s">
        <v>9116</v>
      </c>
    </row>
    <row r="10173" spans="1:8" x14ac:dyDescent="0.35">
      <c r="A10173" t="s">
        <v>7667</v>
      </c>
      <c r="B10173" t="s">
        <v>9048</v>
      </c>
      <c r="C10173">
        <v>4</v>
      </c>
      <c r="D10173">
        <v>-335.23899999999998</v>
      </c>
      <c r="E10173" t="s">
        <v>9049</v>
      </c>
      <c r="F10173" t="s">
        <v>9050</v>
      </c>
      <c r="G10173" s="4">
        <v>2</v>
      </c>
      <c r="H10173" t="s">
        <v>9117</v>
      </c>
    </row>
    <row r="10174" spans="1:8" x14ac:dyDescent="0.35">
      <c r="A10174" t="s">
        <v>7667</v>
      </c>
      <c r="B10174" t="s">
        <v>9048</v>
      </c>
      <c r="C10174">
        <v>4</v>
      </c>
      <c r="D10174">
        <v>-326.582999999999</v>
      </c>
      <c r="E10174" t="s">
        <v>9057</v>
      </c>
      <c r="F10174" t="s">
        <v>9063</v>
      </c>
      <c r="G10174" s="4">
        <v>2</v>
      </c>
      <c r="H10174" t="s">
        <v>9118</v>
      </c>
    </row>
    <row r="10175" spans="1:8" x14ac:dyDescent="0.35">
      <c r="A10175" t="s">
        <v>7667</v>
      </c>
      <c r="B10175" t="s">
        <v>9048</v>
      </c>
      <c r="C10175">
        <v>4</v>
      </c>
      <c r="D10175">
        <v>-325.62599999999998</v>
      </c>
      <c r="E10175" t="s">
        <v>9049</v>
      </c>
      <c r="F10175" t="s">
        <v>9078</v>
      </c>
      <c r="G10175" s="4">
        <v>4</v>
      </c>
      <c r="H10175" t="s">
        <v>1150</v>
      </c>
    </row>
    <row r="10176" spans="1:8" x14ac:dyDescent="0.35">
      <c r="A10176" t="s">
        <v>7667</v>
      </c>
      <c r="B10176" t="s">
        <v>9048</v>
      </c>
      <c r="C10176">
        <v>4</v>
      </c>
      <c r="D10176">
        <v>-319.83</v>
      </c>
      <c r="E10176" t="s">
        <v>9049</v>
      </c>
      <c r="F10176" t="s">
        <v>9055</v>
      </c>
      <c r="G10176" s="4">
        <v>3</v>
      </c>
      <c r="H10176" t="s">
        <v>3421</v>
      </c>
    </row>
    <row r="10177" spans="1:8" x14ac:dyDescent="0.35">
      <c r="A10177" t="s">
        <v>7667</v>
      </c>
      <c r="B10177" t="s">
        <v>9048</v>
      </c>
      <c r="C10177">
        <v>4</v>
      </c>
      <c r="D10177">
        <v>-315.036</v>
      </c>
      <c r="E10177" t="s">
        <v>9049</v>
      </c>
      <c r="F10177" t="s">
        <v>9052</v>
      </c>
      <c r="G10177" s="4">
        <v>1</v>
      </c>
      <c r="H10177" t="s">
        <v>9119</v>
      </c>
    </row>
    <row r="10178" spans="1:8" x14ac:dyDescent="0.35">
      <c r="A10178" t="s">
        <v>7667</v>
      </c>
      <c r="B10178" t="s">
        <v>9048</v>
      </c>
      <c r="C10178">
        <v>4</v>
      </c>
      <c r="D10178">
        <v>-306.385999999999</v>
      </c>
      <c r="E10178" t="s">
        <v>9049</v>
      </c>
      <c r="F10178" t="s">
        <v>9050</v>
      </c>
      <c r="G10178" s="4">
        <v>2</v>
      </c>
      <c r="H10178" t="s">
        <v>9120</v>
      </c>
    </row>
    <row r="10179" spans="1:8" x14ac:dyDescent="0.35">
      <c r="A10179" t="s">
        <v>7667</v>
      </c>
      <c r="B10179" t="s">
        <v>9048</v>
      </c>
      <c r="C10179">
        <v>4</v>
      </c>
      <c r="D10179">
        <v>-304.923</v>
      </c>
      <c r="E10179" t="s">
        <v>9057</v>
      </c>
      <c r="F10179" t="s">
        <v>9075</v>
      </c>
      <c r="G10179" s="4">
        <v>3</v>
      </c>
      <c r="H10179" t="s">
        <v>9121</v>
      </c>
    </row>
    <row r="10180" spans="1:8" x14ac:dyDescent="0.35">
      <c r="A10180" t="s">
        <v>7667</v>
      </c>
      <c r="B10180" t="s">
        <v>9048</v>
      </c>
      <c r="C10180">
        <v>4</v>
      </c>
      <c r="D10180">
        <v>-302.05799999999999</v>
      </c>
      <c r="E10180" t="s">
        <v>9049</v>
      </c>
      <c r="F10180" t="s">
        <v>9050</v>
      </c>
      <c r="G10180" s="4">
        <v>2</v>
      </c>
      <c r="H10180" t="s">
        <v>9122</v>
      </c>
    </row>
    <row r="10181" spans="1:8" x14ac:dyDescent="0.35">
      <c r="A10181" t="s">
        <v>7667</v>
      </c>
      <c r="B10181" t="s">
        <v>9048</v>
      </c>
      <c r="C10181">
        <v>4</v>
      </c>
      <c r="D10181">
        <v>-301.41399999999999</v>
      </c>
      <c r="E10181" t="s">
        <v>9049</v>
      </c>
      <c r="F10181" t="s">
        <v>9055</v>
      </c>
      <c r="G10181" s="4">
        <v>3</v>
      </c>
      <c r="H10181" t="s">
        <v>9123</v>
      </c>
    </row>
    <row r="10182" spans="1:8" x14ac:dyDescent="0.35">
      <c r="A10182" t="s">
        <v>7667</v>
      </c>
      <c r="B10182" t="s">
        <v>9048</v>
      </c>
      <c r="C10182">
        <v>4</v>
      </c>
      <c r="D10182">
        <v>-300.34300000000002</v>
      </c>
      <c r="E10182" t="s">
        <v>9049</v>
      </c>
      <c r="F10182" t="s">
        <v>9052</v>
      </c>
      <c r="G10182" s="4">
        <v>1</v>
      </c>
      <c r="H10182" t="s">
        <v>9124</v>
      </c>
    </row>
    <row r="10183" spans="1:8" x14ac:dyDescent="0.35">
      <c r="A10183" t="s">
        <v>7667</v>
      </c>
      <c r="B10183" t="s">
        <v>9048</v>
      </c>
      <c r="C10183">
        <v>4</v>
      </c>
      <c r="D10183">
        <v>-289.07799999999997</v>
      </c>
      <c r="E10183" t="s">
        <v>9057</v>
      </c>
      <c r="F10183" t="s">
        <v>9058</v>
      </c>
      <c r="G10183" s="4">
        <v>4</v>
      </c>
      <c r="H10183" t="s">
        <v>9125</v>
      </c>
    </row>
    <row r="10184" spans="1:8" x14ac:dyDescent="0.35">
      <c r="A10184" t="s">
        <v>7667</v>
      </c>
      <c r="B10184" t="s">
        <v>9048</v>
      </c>
      <c r="C10184">
        <v>4</v>
      </c>
      <c r="D10184">
        <v>-286.80500000000001</v>
      </c>
      <c r="E10184" t="s">
        <v>9049</v>
      </c>
      <c r="F10184" t="s">
        <v>9078</v>
      </c>
      <c r="G10184" s="4">
        <v>4</v>
      </c>
      <c r="H10184" t="s">
        <v>9126</v>
      </c>
    </row>
    <row r="10185" spans="1:8" x14ac:dyDescent="0.35">
      <c r="A10185" t="s">
        <v>7667</v>
      </c>
      <c r="B10185" t="s">
        <v>9048</v>
      </c>
      <c r="C10185">
        <v>4</v>
      </c>
      <c r="D10185">
        <v>-274.84500000000003</v>
      </c>
      <c r="E10185" t="s">
        <v>9057</v>
      </c>
      <c r="F10185" t="s">
        <v>9063</v>
      </c>
      <c r="G10185" s="4">
        <v>2</v>
      </c>
      <c r="H10185" t="s">
        <v>9127</v>
      </c>
    </row>
    <row r="10186" spans="1:8" x14ac:dyDescent="0.35">
      <c r="A10186" t="s">
        <v>7667</v>
      </c>
      <c r="B10186" t="s">
        <v>9048</v>
      </c>
      <c r="C10186">
        <v>4</v>
      </c>
      <c r="D10186">
        <v>-273.86500000000001</v>
      </c>
      <c r="E10186" t="s">
        <v>9049</v>
      </c>
      <c r="F10186" t="s">
        <v>9050</v>
      </c>
      <c r="G10186" s="4">
        <v>2</v>
      </c>
      <c r="H10186" t="s">
        <v>9128</v>
      </c>
    </row>
    <row r="10187" spans="1:8" x14ac:dyDescent="0.35">
      <c r="A10187" t="s">
        <v>7667</v>
      </c>
      <c r="B10187" t="s">
        <v>9048</v>
      </c>
      <c r="C10187">
        <v>4</v>
      </c>
      <c r="D10187">
        <v>-261.012</v>
      </c>
      <c r="E10187" t="s">
        <v>9049</v>
      </c>
      <c r="F10187" t="s">
        <v>9052</v>
      </c>
      <c r="G10187" s="4">
        <v>1</v>
      </c>
      <c r="H10187" t="s">
        <v>9129</v>
      </c>
    </row>
    <row r="10188" spans="1:8" x14ac:dyDescent="0.35">
      <c r="A10188" t="s">
        <v>7667</v>
      </c>
      <c r="B10188" t="s">
        <v>9048</v>
      </c>
      <c r="C10188">
        <v>4</v>
      </c>
      <c r="D10188">
        <v>-252.66499999999999</v>
      </c>
      <c r="E10188" t="s">
        <v>9049</v>
      </c>
      <c r="F10188" t="s">
        <v>9055</v>
      </c>
      <c r="G10188" s="4">
        <v>3</v>
      </c>
      <c r="H10188" t="s">
        <v>9130</v>
      </c>
    </row>
    <row r="10189" spans="1:8" x14ac:dyDescent="0.35">
      <c r="A10189" t="s">
        <v>7667</v>
      </c>
      <c r="B10189" t="s">
        <v>9048</v>
      </c>
      <c r="C10189">
        <v>4</v>
      </c>
      <c r="D10189">
        <v>-249.304</v>
      </c>
      <c r="E10189" t="s">
        <v>9049</v>
      </c>
      <c r="F10189" t="s">
        <v>9052</v>
      </c>
      <c r="G10189" s="4">
        <v>1</v>
      </c>
      <c r="H10189" t="s">
        <v>9131</v>
      </c>
    </row>
    <row r="10190" spans="1:8" x14ac:dyDescent="0.35">
      <c r="A10190" t="s">
        <v>7667</v>
      </c>
      <c r="B10190" t="s">
        <v>9048</v>
      </c>
      <c r="C10190">
        <v>4</v>
      </c>
      <c r="D10190">
        <v>-241.73500000000001</v>
      </c>
      <c r="E10190" t="s">
        <v>9057</v>
      </c>
      <c r="F10190" t="s">
        <v>9075</v>
      </c>
      <c r="G10190" s="4">
        <v>3</v>
      </c>
      <c r="H10190" t="s">
        <v>9132</v>
      </c>
    </row>
    <row r="10191" spans="1:8" x14ac:dyDescent="0.35">
      <c r="A10191" t="s">
        <v>7667</v>
      </c>
      <c r="B10191" t="s">
        <v>9048</v>
      </c>
      <c r="C10191">
        <v>4</v>
      </c>
      <c r="D10191">
        <v>-239.19299999999899</v>
      </c>
      <c r="E10191" t="s">
        <v>9049</v>
      </c>
      <c r="F10191" t="s">
        <v>9050</v>
      </c>
      <c r="G10191" s="4">
        <v>2</v>
      </c>
      <c r="H10191" t="s">
        <v>9133</v>
      </c>
    </row>
    <row r="10192" spans="1:8" x14ac:dyDescent="0.35">
      <c r="A10192" t="s">
        <v>7667</v>
      </c>
      <c r="B10192" t="s">
        <v>9048</v>
      </c>
      <c r="C10192">
        <v>4</v>
      </c>
      <c r="D10192">
        <v>-237.65299999999999</v>
      </c>
      <c r="E10192" t="s">
        <v>9049</v>
      </c>
      <c r="F10192" t="s">
        <v>9052</v>
      </c>
      <c r="G10192" s="4">
        <v>1</v>
      </c>
      <c r="H10192" t="s">
        <v>9134</v>
      </c>
    </row>
    <row r="10193" spans="1:8" x14ac:dyDescent="0.35">
      <c r="A10193" t="s">
        <v>7667</v>
      </c>
      <c r="B10193" t="s">
        <v>9048</v>
      </c>
      <c r="C10193">
        <v>4</v>
      </c>
      <c r="D10193">
        <v>-230.084</v>
      </c>
      <c r="E10193" t="s">
        <v>9049</v>
      </c>
      <c r="F10193" t="s">
        <v>9078</v>
      </c>
      <c r="G10193" s="4">
        <v>4</v>
      </c>
      <c r="H10193" t="s">
        <v>9135</v>
      </c>
    </row>
    <row r="10194" spans="1:8" x14ac:dyDescent="0.35">
      <c r="A10194" t="s">
        <v>7667</v>
      </c>
      <c r="B10194" t="s">
        <v>9048</v>
      </c>
      <c r="C10194">
        <v>4</v>
      </c>
      <c r="D10194">
        <v>-226.02599999999899</v>
      </c>
      <c r="E10194" t="s">
        <v>9057</v>
      </c>
      <c r="F10194" t="s">
        <v>9058</v>
      </c>
      <c r="G10194" s="4">
        <v>4</v>
      </c>
      <c r="H10194" t="s">
        <v>9136</v>
      </c>
    </row>
    <row r="10195" spans="1:8" x14ac:dyDescent="0.35">
      <c r="A10195" t="s">
        <v>7667</v>
      </c>
      <c r="B10195" t="s">
        <v>9048</v>
      </c>
      <c r="C10195">
        <v>4</v>
      </c>
      <c r="D10195">
        <v>-224.709</v>
      </c>
      <c r="E10195" t="s">
        <v>9049</v>
      </c>
      <c r="F10195" t="s">
        <v>9050</v>
      </c>
      <c r="G10195" s="4">
        <v>2</v>
      </c>
      <c r="H10195" t="s">
        <v>9137</v>
      </c>
    </row>
    <row r="10196" spans="1:8" x14ac:dyDescent="0.35">
      <c r="A10196" t="s">
        <v>7667</v>
      </c>
      <c r="B10196" t="s">
        <v>9048</v>
      </c>
      <c r="C10196">
        <v>4</v>
      </c>
      <c r="D10196">
        <v>-221.19299999999899</v>
      </c>
      <c r="E10196" t="s">
        <v>9049</v>
      </c>
      <c r="F10196" t="s">
        <v>9052</v>
      </c>
      <c r="G10196" s="4">
        <v>1</v>
      </c>
      <c r="H10196" t="s">
        <v>9138</v>
      </c>
    </row>
    <row r="10197" spans="1:8" x14ac:dyDescent="0.35">
      <c r="A10197" t="s">
        <v>7667</v>
      </c>
      <c r="B10197" t="s">
        <v>9048</v>
      </c>
      <c r="C10197">
        <v>4</v>
      </c>
      <c r="D10197">
        <v>-215.09599999999901</v>
      </c>
      <c r="E10197" t="s">
        <v>9049</v>
      </c>
      <c r="F10197" t="s">
        <v>9055</v>
      </c>
      <c r="G10197" s="4">
        <v>3</v>
      </c>
      <c r="H10197" t="s">
        <v>542</v>
      </c>
    </row>
    <row r="10198" spans="1:8" x14ac:dyDescent="0.35">
      <c r="A10198" t="s">
        <v>7667</v>
      </c>
      <c r="B10198" t="s">
        <v>9048</v>
      </c>
      <c r="C10198">
        <v>4</v>
      </c>
      <c r="D10198">
        <v>-193.95699999999999</v>
      </c>
      <c r="E10198" t="s">
        <v>9049</v>
      </c>
      <c r="F10198" t="s">
        <v>9050</v>
      </c>
      <c r="G10198" s="4">
        <v>2</v>
      </c>
      <c r="H10198" t="s">
        <v>9139</v>
      </c>
    </row>
    <row r="10199" spans="1:8" x14ac:dyDescent="0.35">
      <c r="A10199" t="s">
        <v>7667</v>
      </c>
      <c r="B10199" t="s">
        <v>9048</v>
      </c>
      <c r="C10199">
        <v>4</v>
      </c>
      <c r="D10199">
        <v>-193.64500000000001</v>
      </c>
      <c r="E10199" t="s">
        <v>9049</v>
      </c>
      <c r="F10199" t="s">
        <v>9052</v>
      </c>
      <c r="G10199" s="4">
        <v>1</v>
      </c>
      <c r="H10199" t="s">
        <v>9140</v>
      </c>
    </row>
    <row r="10200" spans="1:8" x14ac:dyDescent="0.35">
      <c r="A10200" t="s">
        <v>7667</v>
      </c>
      <c r="B10200" t="s">
        <v>9048</v>
      </c>
      <c r="C10200">
        <v>4</v>
      </c>
      <c r="D10200">
        <v>-187.40799999999999</v>
      </c>
      <c r="E10200" t="s">
        <v>9057</v>
      </c>
      <c r="F10200" t="s">
        <v>9063</v>
      </c>
      <c r="G10200" s="4">
        <v>2</v>
      </c>
      <c r="H10200" t="s">
        <v>9141</v>
      </c>
    </row>
    <row r="10201" spans="1:8" x14ac:dyDescent="0.35">
      <c r="A10201" t="s">
        <v>7667</v>
      </c>
      <c r="B10201" t="s">
        <v>9048</v>
      </c>
      <c r="C10201">
        <v>4</v>
      </c>
      <c r="D10201">
        <v>-186.36500000000001</v>
      </c>
      <c r="E10201" t="s">
        <v>9057</v>
      </c>
      <c r="F10201" t="s">
        <v>9058</v>
      </c>
      <c r="G10201" s="4">
        <v>4</v>
      </c>
      <c r="H10201" t="s">
        <v>9142</v>
      </c>
    </row>
    <row r="10202" spans="1:8" x14ac:dyDescent="0.35">
      <c r="A10202" t="s">
        <v>7667</v>
      </c>
      <c r="B10202" t="s">
        <v>9048</v>
      </c>
      <c r="C10202">
        <v>4</v>
      </c>
      <c r="D10202">
        <v>-179.87299999999999</v>
      </c>
      <c r="E10202" t="s">
        <v>9049</v>
      </c>
      <c r="F10202" t="s">
        <v>9078</v>
      </c>
      <c r="G10202" s="4">
        <v>4</v>
      </c>
      <c r="H10202" t="s">
        <v>9143</v>
      </c>
    </row>
    <row r="10203" spans="1:8" x14ac:dyDescent="0.35">
      <c r="A10203" t="s">
        <v>7667</v>
      </c>
      <c r="B10203" t="s">
        <v>9048</v>
      </c>
      <c r="C10203">
        <v>4</v>
      </c>
      <c r="D10203">
        <v>-178.41299999999899</v>
      </c>
      <c r="E10203" t="s">
        <v>9057</v>
      </c>
      <c r="F10203" t="s">
        <v>9063</v>
      </c>
      <c r="G10203" s="4">
        <v>2</v>
      </c>
      <c r="H10203" t="s">
        <v>9144</v>
      </c>
    </row>
    <row r="10204" spans="1:8" x14ac:dyDescent="0.35">
      <c r="A10204" t="s">
        <v>7667</v>
      </c>
      <c r="B10204" t="s">
        <v>9048</v>
      </c>
      <c r="C10204">
        <v>4</v>
      </c>
      <c r="D10204">
        <v>-171.642</v>
      </c>
      <c r="E10204" t="s">
        <v>9057</v>
      </c>
      <c r="F10204" t="s">
        <v>9058</v>
      </c>
      <c r="G10204" s="4">
        <v>4</v>
      </c>
      <c r="H10204" t="s">
        <v>9145</v>
      </c>
    </row>
    <row r="10205" spans="1:8" x14ac:dyDescent="0.35">
      <c r="A10205" t="s">
        <v>7667</v>
      </c>
      <c r="B10205" t="s">
        <v>9048</v>
      </c>
      <c r="C10205">
        <v>4</v>
      </c>
      <c r="D10205">
        <v>-158.06899999999999</v>
      </c>
      <c r="E10205" t="s">
        <v>9057</v>
      </c>
      <c r="F10205" t="s">
        <v>9075</v>
      </c>
      <c r="G10205" s="4">
        <v>3</v>
      </c>
      <c r="H10205" t="s">
        <v>9146</v>
      </c>
    </row>
    <row r="10206" spans="1:8" x14ac:dyDescent="0.35">
      <c r="A10206" t="s">
        <v>7667</v>
      </c>
      <c r="B10206" t="s">
        <v>9048</v>
      </c>
      <c r="C10206">
        <v>4</v>
      </c>
      <c r="D10206">
        <v>-152.61000000000001</v>
      </c>
      <c r="E10206" t="s">
        <v>9049</v>
      </c>
      <c r="F10206" t="s">
        <v>9055</v>
      </c>
      <c r="G10206" s="4">
        <v>3</v>
      </c>
      <c r="H10206" t="s">
        <v>9147</v>
      </c>
    </row>
    <row r="10207" spans="1:8" x14ac:dyDescent="0.35">
      <c r="A10207" t="s">
        <v>7667</v>
      </c>
      <c r="B10207" t="s">
        <v>9048</v>
      </c>
      <c r="C10207">
        <v>4</v>
      </c>
      <c r="D10207">
        <v>-147.33699999999999</v>
      </c>
      <c r="E10207" t="s">
        <v>9049</v>
      </c>
      <c r="F10207" t="s">
        <v>9050</v>
      </c>
      <c r="G10207" s="4">
        <v>2</v>
      </c>
      <c r="H10207" t="s">
        <v>9148</v>
      </c>
    </row>
    <row r="10208" spans="1:8" x14ac:dyDescent="0.35">
      <c r="A10208" t="s">
        <v>7667</v>
      </c>
      <c r="B10208" t="s">
        <v>9048</v>
      </c>
      <c r="C10208">
        <v>4</v>
      </c>
      <c r="D10208">
        <v>-142.797</v>
      </c>
      <c r="E10208" t="s">
        <v>9049</v>
      </c>
      <c r="F10208" t="s">
        <v>9052</v>
      </c>
      <c r="G10208" s="4">
        <v>1</v>
      </c>
      <c r="H10208" t="s">
        <v>9149</v>
      </c>
    </row>
    <row r="10209" spans="1:8" x14ac:dyDescent="0.35">
      <c r="A10209" t="s">
        <v>7667</v>
      </c>
      <c r="B10209" t="s">
        <v>9048</v>
      </c>
      <c r="C10209">
        <v>4</v>
      </c>
      <c r="D10209">
        <v>-142.11099999999999</v>
      </c>
      <c r="E10209" t="s">
        <v>9049</v>
      </c>
      <c r="F10209" t="s">
        <v>9055</v>
      </c>
      <c r="G10209" s="4">
        <v>3</v>
      </c>
      <c r="H10209" t="s">
        <v>310</v>
      </c>
    </row>
    <row r="10210" spans="1:8" x14ac:dyDescent="0.35">
      <c r="A10210" t="s">
        <v>7667</v>
      </c>
      <c r="B10210" t="s">
        <v>9048</v>
      </c>
      <c r="C10210">
        <v>4</v>
      </c>
      <c r="D10210">
        <v>-142.09799999999899</v>
      </c>
      <c r="E10210" t="s">
        <v>9057</v>
      </c>
      <c r="F10210" t="s">
        <v>9058</v>
      </c>
      <c r="G10210" s="4">
        <v>4</v>
      </c>
      <c r="H10210" t="s">
        <v>9150</v>
      </c>
    </row>
    <row r="10211" spans="1:8" x14ac:dyDescent="0.35">
      <c r="A10211" t="s">
        <v>7667</v>
      </c>
      <c r="B10211" t="s">
        <v>9048</v>
      </c>
      <c r="C10211">
        <v>4</v>
      </c>
      <c r="D10211">
        <v>-140.48400000000001</v>
      </c>
      <c r="E10211" t="s">
        <v>9057</v>
      </c>
      <c r="F10211" t="s">
        <v>9063</v>
      </c>
      <c r="G10211" s="4">
        <v>2</v>
      </c>
      <c r="H10211" t="s">
        <v>9151</v>
      </c>
    </row>
    <row r="10212" spans="1:8" x14ac:dyDescent="0.35">
      <c r="A10212" t="s">
        <v>7667</v>
      </c>
      <c r="B10212" t="s">
        <v>9048</v>
      </c>
      <c r="C10212">
        <v>4</v>
      </c>
      <c r="D10212">
        <v>-138.155</v>
      </c>
      <c r="E10212" t="s">
        <v>9057</v>
      </c>
      <c r="F10212" t="s">
        <v>9077</v>
      </c>
      <c r="G10212" s="4">
        <v>1</v>
      </c>
      <c r="H10212" t="s">
        <v>9152</v>
      </c>
    </row>
    <row r="10213" spans="1:8" x14ac:dyDescent="0.35">
      <c r="A10213" t="s">
        <v>7667</v>
      </c>
      <c r="B10213" t="s">
        <v>9048</v>
      </c>
      <c r="C10213">
        <v>4</v>
      </c>
      <c r="D10213">
        <v>-126.65</v>
      </c>
      <c r="E10213" t="s">
        <v>9049</v>
      </c>
      <c r="F10213" t="s">
        <v>9050</v>
      </c>
      <c r="G10213" s="4">
        <v>2</v>
      </c>
      <c r="H10213" t="s">
        <v>9153</v>
      </c>
    </row>
    <row r="10214" spans="1:8" x14ac:dyDescent="0.35">
      <c r="A10214" t="s">
        <v>7667</v>
      </c>
      <c r="B10214" t="s">
        <v>9048</v>
      </c>
      <c r="C10214">
        <v>4</v>
      </c>
      <c r="D10214">
        <v>-123.863</v>
      </c>
      <c r="E10214" t="s">
        <v>9057</v>
      </c>
      <c r="F10214" t="s">
        <v>9063</v>
      </c>
      <c r="G10214" s="4">
        <v>2</v>
      </c>
      <c r="H10214" t="s">
        <v>9154</v>
      </c>
    </row>
    <row r="10215" spans="1:8" x14ac:dyDescent="0.35">
      <c r="A10215" t="s">
        <v>7667</v>
      </c>
      <c r="B10215" t="s">
        <v>9048</v>
      </c>
      <c r="C10215">
        <v>4</v>
      </c>
      <c r="D10215">
        <v>-123.152999999999</v>
      </c>
      <c r="E10215" t="s">
        <v>9057</v>
      </c>
      <c r="F10215" t="s">
        <v>9075</v>
      </c>
      <c r="G10215" s="4">
        <v>3</v>
      </c>
      <c r="H10215" t="s">
        <v>9155</v>
      </c>
    </row>
    <row r="10216" spans="1:8" x14ac:dyDescent="0.35">
      <c r="A10216" t="s">
        <v>7667</v>
      </c>
      <c r="B10216" t="s">
        <v>9048</v>
      </c>
      <c r="C10216">
        <v>4</v>
      </c>
      <c r="D10216">
        <v>-115.86</v>
      </c>
      <c r="E10216" t="s">
        <v>9049</v>
      </c>
      <c r="F10216" t="s">
        <v>9052</v>
      </c>
      <c r="G10216" s="4">
        <v>1</v>
      </c>
      <c r="H10216" t="s">
        <v>9156</v>
      </c>
    </row>
    <row r="10217" spans="1:8" x14ac:dyDescent="0.35">
      <c r="A10217" t="s">
        <v>7667</v>
      </c>
      <c r="B10217" t="s">
        <v>9048</v>
      </c>
      <c r="C10217">
        <v>4</v>
      </c>
      <c r="D10217">
        <v>-92.408999999999907</v>
      </c>
      <c r="E10217" t="s">
        <v>9057</v>
      </c>
      <c r="F10217" t="s">
        <v>9058</v>
      </c>
      <c r="G10217" s="4">
        <v>4</v>
      </c>
      <c r="H10217" t="s">
        <v>9157</v>
      </c>
    </row>
    <row r="10218" spans="1:8" x14ac:dyDescent="0.35">
      <c r="A10218" t="s">
        <v>7667</v>
      </c>
      <c r="B10218" t="s">
        <v>9048</v>
      </c>
      <c r="C10218">
        <v>4</v>
      </c>
      <c r="D10218">
        <v>-91.061000000000007</v>
      </c>
      <c r="E10218" t="s">
        <v>9049</v>
      </c>
      <c r="F10218" t="s">
        <v>9050</v>
      </c>
      <c r="G10218" s="4">
        <v>2</v>
      </c>
      <c r="H10218" t="s">
        <v>9158</v>
      </c>
    </row>
    <row r="10219" spans="1:8" x14ac:dyDescent="0.35">
      <c r="A10219" t="s">
        <v>7667</v>
      </c>
      <c r="B10219" t="s">
        <v>9048</v>
      </c>
      <c r="C10219">
        <v>4</v>
      </c>
      <c r="D10219">
        <v>-85.407999999999902</v>
      </c>
      <c r="E10219" t="s">
        <v>9049</v>
      </c>
      <c r="F10219" t="s">
        <v>9078</v>
      </c>
      <c r="G10219" s="4">
        <v>4</v>
      </c>
      <c r="H10219" t="s">
        <v>40</v>
      </c>
    </row>
    <row r="10220" spans="1:8" x14ac:dyDescent="0.35">
      <c r="A10220" t="s">
        <v>7667</v>
      </c>
      <c r="B10220" t="s">
        <v>9048</v>
      </c>
      <c r="C10220">
        <v>4</v>
      </c>
      <c r="D10220">
        <v>-84.707999999999998</v>
      </c>
      <c r="E10220" t="s">
        <v>9049</v>
      </c>
      <c r="F10220" t="s">
        <v>9052</v>
      </c>
      <c r="G10220" s="4">
        <v>1</v>
      </c>
      <c r="H10220" t="s">
        <v>9159</v>
      </c>
    </row>
    <row r="10221" spans="1:8" x14ac:dyDescent="0.35">
      <c r="A10221" t="s">
        <v>7667</v>
      </c>
      <c r="B10221" t="s">
        <v>9048</v>
      </c>
      <c r="C10221">
        <v>4</v>
      </c>
      <c r="D10221">
        <v>-82.510999999999996</v>
      </c>
      <c r="E10221" t="s">
        <v>9057</v>
      </c>
      <c r="F10221" t="s">
        <v>9058</v>
      </c>
      <c r="G10221" s="4">
        <v>4</v>
      </c>
      <c r="H10221" t="s">
        <v>9160</v>
      </c>
    </row>
    <row r="10222" spans="1:8" x14ac:dyDescent="0.35">
      <c r="A10222" t="s">
        <v>7667</v>
      </c>
      <c r="B10222" t="s">
        <v>9048</v>
      </c>
      <c r="C10222">
        <v>4</v>
      </c>
      <c r="D10222">
        <v>-79.385999999999996</v>
      </c>
      <c r="E10222" t="s">
        <v>9057</v>
      </c>
      <c r="F10222" t="s">
        <v>9063</v>
      </c>
      <c r="G10222" s="4">
        <v>2</v>
      </c>
      <c r="H10222" t="s">
        <v>139</v>
      </c>
    </row>
    <row r="10223" spans="1:8" x14ac:dyDescent="0.35">
      <c r="A10223" t="s">
        <v>7667</v>
      </c>
      <c r="B10223" t="s">
        <v>9048</v>
      </c>
      <c r="C10223">
        <v>4</v>
      </c>
      <c r="D10223">
        <v>-77.924999999999997</v>
      </c>
      <c r="E10223" t="s">
        <v>9049</v>
      </c>
      <c r="F10223" t="s">
        <v>9050</v>
      </c>
      <c r="G10223" s="4">
        <v>2</v>
      </c>
      <c r="H10223" t="s">
        <v>9161</v>
      </c>
    </row>
    <row r="10224" spans="1:8" x14ac:dyDescent="0.35">
      <c r="A10224" t="s">
        <v>7667</v>
      </c>
      <c r="B10224" t="s">
        <v>9048</v>
      </c>
      <c r="C10224">
        <v>4</v>
      </c>
      <c r="D10224">
        <v>-75.777000000000001</v>
      </c>
      <c r="E10224" t="s">
        <v>9049</v>
      </c>
      <c r="F10224" t="s">
        <v>9050</v>
      </c>
      <c r="G10224" s="4">
        <v>2</v>
      </c>
      <c r="H10224" t="s">
        <v>9162</v>
      </c>
    </row>
    <row r="10225" spans="1:8" x14ac:dyDescent="0.35">
      <c r="A10225" t="s">
        <v>7667</v>
      </c>
      <c r="B10225" t="s">
        <v>9048</v>
      </c>
      <c r="C10225">
        <v>4</v>
      </c>
      <c r="D10225">
        <v>-74.953000000000003</v>
      </c>
      <c r="E10225" t="s">
        <v>9057</v>
      </c>
      <c r="F10225" t="s">
        <v>9075</v>
      </c>
      <c r="G10225" s="4">
        <v>3</v>
      </c>
      <c r="H10225" t="s">
        <v>9163</v>
      </c>
    </row>
    <row r="10226" spans="1:8" x14ac:dyDescent="0.35">
      <c r="A10226" t="s">
        <v>7667</v>
      </c>
      <c r="B10226" t="s">
        <v>9048</v>
      </c>
      <c r="C10226">
        <v>4</v>
      </c>
      <c r="D10226">
        <v>-74.004999999999995</v>
      </c>
      <c r="E10226" t="s">
        <v>9049</v>
      </c>
      <c r="F10226" t="s">
        <v>9055</v>
      </c>
      <c r="G10226" s="4">
        <v>3</v>
      </c>
      <c r="H10226" t="s">
        <v>9164</v>
      </c>
    </row>
    <row r="10227" spans="1:8" x14ac:dyDescent="0.35">
      <c r="A10227" t="s">
        <v>7667</v>
      </c>
      <c r="B10227" t="s">
        <v>9048</v>
      </c>
      <c r="C10227">
        <v>4</v>
      </c>
      <c r="D10227">
        <v>-73.012</v>
      </c>
      <c r="E10227" t="s">
        <v>9049</v>
      </c>
      <c r="F10227" t="s">
        <v>9052</v>
      </c>
      <c r="G10227" s="4">
        <v>1</v>
      </c>
      <c r="H10227" t="s">
        <v>267</v>
      </c>
    </row>
    <row r="10228" spans="1:8" x14ac:dyDescent="0.35">
      <c r="A10228" t="s">
        <v>7667</v>
      </c>
      <c r="B10228" t="s">
        <v>9048</v>
      </c>
      <c r="C10228">
        <v>4</v>
      </c>
      <c r="D10228">
        <v>-72.393000000000001</v>
      </c>
      <c r="E10228" t="s">
        <v>9049</v>
      </c>
      <c r="F10228" t="s">
        <v>9078</v>
      </c>
      <c r="G10228" s="4">
        <v>4</v>
      </c>
      <c r="H10228" t="s">
        <v>7620</v>
      </c>
    </row>
    <row r="10229" spans="1:8" x14ac:dyDescent="0.35">
      <c r="A10229" t="s">
        <v>7667</v>
      </c>
      <c r="B10229" t="s">
        <v>9048</v>
      </c>
      <c r="C10229">
        <v>4</v>
      </c>
      <c r="D10229">
        <v>-63.891999999999904</v>
      </c>
      <c r="E10229" t="s">
        <v>9049</v>
      </c>
      <c r="F10229" t="s">
        <v>9052</v>
      </c>
      <c r="G10229" s="4">
        <v>1</v>
      </c>
      <c r="H10229" t="s">
        <v>9165</v>
      </c>
    </row>
    <row r="10230" spans="1:8" x14ac:dyDescent="0.35">
      <c r="A10230" t="s">
        <v>7667</v>
      </c>
      <c r="B10230" t="s">
        <v>9048</v>
      </c>
      <c r="C10230">
        <v>4</v>
      </c>
      <c r="D10230">
        <v>-58.058</v>
      </c>
      <c r="E10230" t="s">
        <v>9057</v>
      </c>
      <c r="F10230" t="s">
        <v>9058</v>
      </c>
      <c r="G10230" s="4">
        <v>4</v>
      </c>
      <c r="H10230" t="s">
        <v>9166</v>
      </c>
    </row>
    <row r="10231" spans="1:8" x14ac:dyDescent="0.35">
      <c r="A10231" t="s">
        <v>7667</v>
      </c>
      <c r="B10231" t="s">
        <v>9048</v>
      </c>
      <c r="C10231">
        <v>4</v>
      </c>
      <c r="D10231">
        <v>-55.976999999999997</v>
      </c>
      <c r="E10231" t="s">
        <v>9049</v>
      </c>
      <c r="F10231" t="s">
        <v>9050</v>
      </c>
      <c r="G10231" s="4">
        <v>2</v>
      </c>
      <c r="H10231" t="s">
        <v>9167</v>
      </c>
    </row>
    <row r="10232" spans="1:8" x14ac:dyDescent="0.35">
      <c r="A10232" t="s">
        <v>7667</v>
      </c>
      <c r="B10232" t="s">
        <v>9048</v>
      </c>
      <c r="C10232">
        <v>4</v>
      </c>
      <c r="D10232">
        <v>-52.277999999999999</v>
      </c>
      <c r="E10232" t="s">
        <v>9057</v>
      </c>
      <c r="F10232" t="s">
        <v>9063</v>
      </c>
      <c r="G10232" s="4">
        <v>2</v>
      </c>
      <c r="H10232" t="s">
        <v>63</v>
      </c>
    </row>
    <row r="10233" spans="1:8" x14ac:dyDescent="0.35">
      <c r="A10233" t="s">
        <v>7667</v>
      </c>
      <c r="B10233" t="s">
        <v>9048</v>
      </c>
      <c r="C10233">
        <v>4</v>
      </c>
      <c r="D10233">
        <v>-50.073</v>
      </c>
      <c r="E10233" t="s">
        <v>9057</v>
      </c>
      <c r="F10233" t="s">
        <v>9075</v>
      </c>
      <c r="G10233" s="4">
        <v>3</v>
      </c>
      <c r="H10233" t="s">
        <v>63</v>
      </c>
    </row>
    <row r="10234" spans="1:8" x14ac:dyDescent="0.35">
      <c r="A10234" t="s">
        <v>7667</v>
      </c>
      <c r="B10234" t="s">
        <v>9048</v>
      </c>
      <c r="C10234">
        <v>4</v>
      </c>
      <c r="D10234">
        <v>-46.097000000000001</v>
      </c>
      <c r="E10234" t="s">
        <v>9057</v>
      </c>
      <c r="F10234" t="s">
        <v>9077</v>
      </c>
      <c r="G10234" s="4">
        <v>1</v>
      </c>
      <c r="H10234" t="s">
        <v>63</v>
      </c>
    </row>
    <row r="10235" spans="1:8" x14ac:dyDescent="0.35">
      <c r="A10235" t="s">
        <v>7667</v>
      </c>
      <c r="B10235" t="s">
        <v>9048</v>
      </c>
      <c r="C10235">
        <v>4</v>
      </c>
      <c r="D10235">
        <v>16.375999999999902</v>
      </c>
      <c r="E10235" t="s">
        <v>9057</v>
      </c>
      <c r="F10235" t="s">
        <v>9075</v>
      </c>
      <c r="G10235" s="4">
        <v>3</v>
      </c>
      <c r="H10235" t="s">
        <v>9168</v>
      </c>
    </row>
    <row r="10236" spans="1:8" x14ac:dyDescent="0.35">
      <c r="A10236" t="s">
        <v>7667</v>
      </c>
      <c r="B10236" t="s">
        <v>9048</v>
      </c>
      <c r="C10236">
        <v>4</v>
      </c>
      <c r="D10236">
        <v>25.27</v>
      </c>
      <c r="E10236" t="s">
        <v>9057</v>
      </c>
      <c r="F10236" t="s">
        <v>9058</v>
      </c>
      <c r="G10236" s="4">
        <v>4</v>
      </c>
      <c r="H10236" t="s">
        <v>9169</v>
      </c>
    </row>
    <row r="10237" spans="1:8" x14ac:dyDescent="0.35">
      <c r="A10237" t="s">
        <v>7667</v>
      </c>
      <c r="B10237" t="s">
        <v>9048</v>
      </c>
      <c r="C10237">
        <v>4</v>
      </c>
      <c r="D10237">
        <v>79.293999999999997</v>
      </c>
      <c r="E10237" t="s">
        <v>9049</v>
      </c>
      <c r="F10237" t="s">
        <v>9050</v>
      </c>
      <c r="G10237" s="4">
        <v>2</v>
      </c>
      <c r="H10237" t="s">
        <v>9170</v>
      </c>
    </row>
    <row r="10238" spans="1:8" x14ac:dyDescent="0.35">
      <c r="A10238" t="s">
        <v>7667</v>
      </c>
      <c r="B10238" t="s">
        <v>9048</v>
      </c>
      <c r="C10238">
        <v>4</v>
      </c>
      <c r="D10238">
        <v>104.926</v>
      </c>
      <c r="E10238" t="s">
        <v>9057</v>
      </c>
      <c r="F10238" t="s">
        <v>9058</v>
      </c>
      <c r="G10238" s="4">
        <v>4</v>
      </c>
      <c r="H10238" t="s">
        <v>9171</v>
      </c>
    </row>
    <row r="10239" spans="1:8" x14ac:dyDescent="0.35">
      <c r="A10239" t="s">
        <v>7667</v>
      </c>
      <c r="B10239" t="s">
        <v>9048</v>
      </c>
      <c r="C10239">
        <v>4</v>
      </c>
      <c r="D10239">
        <v>108.651</v>
      </c>
      <c r="E10239" t="s">
        <v>9049</v>
      </c>
      <c r="F10239" t="s">
        <v>9050</v>
      </c>
      <c r="G10239" s="4">
        <v>2</v>
      </c>
      <c r="H10239" t="s">
        <v>9172</v>
      </c>
    </row>
    <row r="10240" spans="1:8" x14ac:dyDescent="0.35">
      <c r="A10240" t="s">
        <v>7667</v>
      </c>
      <c r="B10240" t="s">
        <v>9048</v>
      </c>
      <c r="C10240">
        <v>4</v>
      </c>
      <c r="D10240">
        <v>117.307999999999</v>
      </c>
      <c r="E10240" t="s">
        <v>9049</v>
      </c>
      <c r="F10240" t="s">
        <v>9055</v>
      </c>
      <c r="G10240" s="4">
        <v>3</v>
      </c>
      <c r="H10240" t="s">
        <v>267</v>
      </c>
    </row>
    <row r="10241" spans="1:8" x14ac:dyDescent="0.35">
      <c r="A10241" t="s">
        <v>7667</v>
      </c>
      <c r="B10241" t="s">
        <v>9048</v>
      </c>
      <c r="C10241">
        <v>4</v>
      </c>
      <c r="D10241">
        <v>120.73099999999999</v>
      </c>
      <c r="E10241" t="s">
        <v>9057</v>
      </c>
      <c r="F10241" t="s">
        <v>9063</v>
      </c>
      <c r="G10241" s="4">
        <v>2</v>
      </c>
      <c r="H10241" t="s">
        <v>9173</v>
      </c>
    </row>
    <row r="10242" spans="1:8" x14ac:dyDescent="0.35">
      <c r="A10242" t="s">
        <v>7667</v>
      </c>
      <c r="B10242" t="s">
        <v>9048</v>
      </c>
      <c r="C10242">
        <v>4</v>
      </c>
      <c r="D10242">
        <v>128.39500000000001</v>
      </c>
      <c r="E10242" t="s">
        <v>9057</v>
      </c>
      <c r="F10242" t="s">
        <v>9063</v>
      </c>
      <c r="G10242" s="4">
        <v>2</v>
      </c>
      <c r="H10242" t="s">
        <v>1084</v>
      </c>
    </row>
    <row r="10243" spans="1:8" x14ac:dyDescent="0.35">
      <c r="A10243" t="s">
        <v>7667</v>
      </c>
      <c r="B10243" t="s">
        <v>9048</v>
      </c>
      <c r="C10243">
        <v>4</v>
      </c>
      <c r="D10243">
        <v>185.398</v>
      </c>
      <c r="E10243" t="s">
        <v>9057</v>
      </c>
      <c r="F10243" t="s">
        <v>9058</v>
      </c>
      <c r="G10243" s="4">
        <v>4</v>
      </c>
      <c r="H10243" t="s">
        <v>9174</v>
      </c>
    </row>
    <row r="10244" spans="1:8" x14ac:dyDescent="0.35">
      <c r="A10244" t="s">
        <v>7667</v>
      </c>
      <c r="B10244" t="s">
        <v>9048</v>
      </c>
      <c r="C10244">
        <v>4</v>
      </c>
      <c r="D10244">
        <v>193.00299999999999</v>
      </c>
      <c r="E10244" t="s">
        <v>9057</v>
      </c>
      <c r="F10244" t="s">
        <v>9063</v>
      </c>
      <c r="G10244" s="4">
        <v>2</v>
      </c>
      <c r="H10244" t="s">
        <v>9175</v>
      </c>
    </row>
    <row r="10245" spans="1:8" x14ac:dyDescent="0.35">
      <c r="A10245" t="s">
        <v>7667</v>
      </c>
      <c r="B10245" t="s">
        <v>9048</v>
      </c>
      <c r="C10245">
        <v>4</v>
      </c>
      <c r="D10245">
        <v>206.38299999999899</v>
      </c>
      <c r="E10245" t="s">
        <v>9049</v>
      </c>
      <c r="F10245" t="s">
        <v>9078</v>
      </c>
      <c r="G10245" s="4">
        <v>4</v>
      </c>
      <c r="H10245" t="s">
        <v>9176</v>
      </c>
    </row>
    <row r="10246" spans="1:8" x14ac:dyDescent="0.35">
      <c r="A10246" t="s">
        <v>7667</v>
      </c>
      <c r="B10246" t="s">
        <v>9048</v>
      </c>
      <c r="C10246">
        <v>4</v>
      </c>
      <c r="D10246">
        <v>215.62200000000001</v>
      </c>
      <c r="E10246" t="s">
        <v>9049</v>
      </c>
      <c r="F10246" t="s">
        <v>9050</v>
      </c>
      <c r="G10246" s="4">
        <v>2</v>
      </c>
      <c r="H10246" t="s">
        <v>9177</v>
      </c>
    </row>
    <row r="10247" spans="1:8" x14ac:dyDescent="0.35">
      <c r="A10247" t="s">
        <v>7667</v>
      </c>
      <c r="B10247" t="s">
        <v>9048</v>
      </c>
      <c r="C10247">
        <v>6</v>
      </c>
      <c r="D10247">
        <v>-375.700999999999</v>
      </c>
      <c r="E10247" t="s">
        <v>9049</v>
      </c>
      <c r="F10247" t="s">
        <v>9050</v>
      </c>
      <c r="G10247" s="4">
        <v>2</v>
      </c>
      <c r="H10247" t="s">
        <v>9178</v>
      </c>
    </row>
    <row r="10248" spans="1:8" x14ac:dyDescent="0.35">
      <c r="A10248" t="s">
        <v>7667</v>
      </c>
      <c r="B10248" t="s">
        <v>9048</v>
      </c>
      <c r="C10248">
        <v>6</v>
      </c>
      <c r="D10248">
        <v>-366.57299999999998</v>
      </c>
      <c r="E10248" t="s">
        <v>9049</v>
      </c>
      <c r="F10248" t="s">
        <v>9055</v>
      </c>
      <c r="G10248" s="4">
        <v>3</v>
      </c>
      <c r="H10248" t="s">
        <v>9179</v>
      </c>
    </row>
    <row r="10249" spans="1:8" x14ac:dyDescent="0.35">
      <c r="A10249" t="s">
        <v>7667</v>
      </c>
      <c r="B10249" t="s">
        <v>9048</v>
      </c>
      <c r="C10249">
        <v>6</v>
      </c>
      <c r="D10249">
        <v>-347.298</v>
      </c>
      <c r="E10249" t="s">
        <v>9057</v>
      </c>
      <c r="F10249" t="s">
        <v>9063</v>
      </c>
      <c r="G10249" s="4">
        <v>2</v>
      </c>
      <c r="H10249" t="s">
        <v>9180</v>
      </c>
    </row>
    <row r="10250" spans="1:8" x14ac:dyDescent="0.35">
      <c r="A10250" t="s">
        <v>7667</v>
      </c>
      <c r="B10250" t="s">
        <v>9048</v>
      </c>
      <c r="C10250">
        <v>6</v>
      </c>
      <c r="D10250">
        <v>-340.20499999999998</v>
      </c>
      <c r="E10250" t="s">
        <v>9049</v>
      </c>
      <c r="F10250" t="s">
        <v>9052</v>
      </c>
      <c r="G10250" s="4">
        <v>1</v>
      </c>
      <c r="H10250" t="s">
        <v>9181</v>
      </c>
    </row>
    <row r="10251" spans="1:8" x14ac:dyDescent="0.35">
      <c r="A10251" t="s">
        <v>7667</v>
      </c>
      <c r="B10251" t="s">
        <v>9048</v>
      </c>
      <c r="C10251">
        <v>6</v>
      </c>
      <c r="D10251">
        <v>-335.18</v>
      </c>
      <c r="E10251" t="s">
        <v>9057</v>
      </c>
      <c r="F10251" t="s">
        <v>9058</v>
      </c>
      <c r="G10251" s="4">
        <v>4</v>
      </c>
      <c r="H10251" t="s">
        <v>1142</v>
      </c>
    </row>
    <row r="10252" spans="1:8" x14ac:dyDescent="0.35">
      <c r="A10252" t="s">
        <v>7667</v>
      </c>
      <c r="B10252" t="s">
        <v>9048</v>
      </c>
      <c r="C10252">
        <v>6</v>
      </c>
      <c r="D10252">
        <v>-327.04399999999998</v>
      </c>
      <c r="E10252" t="s">
        <v>9049</v>
      </c>
      <c r="F10252" t="s">
        <v>9052</v>
      </c>
      <c r="G10252" s="4">
        <v>1</v>
      </c>
      <c r="H10252" t="s">
        <v>9182</v>
      </c>
    </row>
    <row r="10253" spans="1:8" x14ac:dyDescent="0.35">
      <c r="A10253" t="s">
        <v>7667</v>
      </c>
      <c r="B10253" t="s">
        <v>9048</v>
      </c>
      <c r="C10253">
        <v>6</v>
      </c>
      <c r="D10253">
        <v>-326.67</v>
      </c>
      <c r="E10253" t="s">
        <v>9057</v>
      </c>
      <c r="F10253" t="s">
        <v>9077</v>
      </c>
      <c r="G10253" s="4">
        <v>1</v>
      </c>
      <c r="H10253" t="s">
        <v>1142</v>
      </c>
    </row>
    <row r="10254" spans="1:8" x14ac:dyDescent="0.35">
      <c r="A10254" t="s">
        <v>7667</v>
      </c>
      <c r="B10254" t="s">
        <v>9048</v>
      </c>
      <c r="C10254">
        <v>6</v>
      </c>
      <c r="D10254">
        <v>-324.39299999999997</v>
      </c>
      <c r="E10254" t="s">
        <v>9057</v>
      </c>
      <c r="F10254" t="s">
        <v>9058</v>
      </c>
      <c r="G10254" s="4">
        <v>4</v>
      </c>
      <c r="H10254" t="s">
        <v>9183</v>
      </c>
    </row>
    <row r="10255" spans="1:8" x14ac:dyDescent="0.35">
      <c r="A10255" t="s">
        <v>7667</v>
      </c>
      <c r="B10255" t="s">
        <v>9048</v>
      </c>
      <c r="C10255">
        <v>6</v>
      </c>
      <c r="D10255">
        <v>-324.30200000000002</v>
      </c>
      <c r="E10255" t="s">
        <v>9057</v>
      </c>
      <c r="F10255" t="s">
        <v>9075</v>
      </c>
      <c r="G10255" s="4">
        <v>3</v>
      </c>
      <c r="H10255" t="s">
        <v>55</v>
      </c>
    </row>
    <row r="10256" spans="1:8" x14ac:dyDescent="0.35">
      <c r="A10256" t="s">
        <v>7667</v>
      </c>
      <c r="B10256" t="s">
        <v>9048</v>
      </c>
      <c r="C10256">
        <v>6</v>
      </c>
      <c r="D10256">
        <v>-322.589</v>
      </c>
      <c r="E10256" t="s">
        <v>9057</v>
      </c>
      <c r="F10256" t="s">
        <v>9063</v>
      </c>
      <c r="G10256" s="4">
        <v>2</v>
      </c>
      <c r="H10256" t="s">
        <v>55</v>
      </c>
    </row>
    <row r="10257" spans="1:8" x14ac:dyDescent="0.35">
      <c r="A10257" t="s">
        <v>7667</v>
      </c>
      <c r="B10257" t="s">
        <v>9048</v>
      </c>
      <c r="C10257">
        <v>6</v>
      </c>
      <c r="D10257">
        <v>-320.98700000000002</v>
      </c>
      <c r="E10257" t="s">
        <v>9049</v>
      </c>
      <c r="F10257" t="s">
        <v>9050</v>
      </c>
      <c r="G10257" s="4">
        <v>2</v>
      </c>
      <c r="H10257" t="s">
        <v>9184</v>
      </c>
    </row>
    <row r="10258" spans="1:8" x14ac:dyDescent="0.35">
      <c r="A10258" t="s">
        <v>7667</v>
      </c>
      <c r="B10258" t="s">
        <v>9048</v>
      </c>
      <c r="C10258">
        <v>6</v>
      </c>
      <c r="D10258">
        <v>-316.49599999999998</v>
      </c>
      <c r="E10258" t="s">
        <v>9057</v>
      </c>
      <c r="F10258" t="s">
        <v>9077</v>
      </c>
      <c r="G10258" s="4">
        <v>1</v>
      </c>
      <c r="H10258" t="s">
        <v>55</v>
      </c>
    </row>
    <row r="10259" spans="1:8" x14ac:dyDescent="0.35">
      <c r="A10259" t="s">
        <v>7667</v>
      </c>
      <c r="B10259" t="s">
        <v>9048</v>
      </c>
      <c r="C10259">
        <v>6</v>
      </c>
      <c r="D10259">
        <v>-310.44499999999999</v>
      </c>
      <c r="E10259" t="s">
        <v>9049</v>
      </c>
      <c r="F10259" t="s">
        <v>9078</v>
      </c>
      <c r="G10259" s="4">
        <v>4</v>
      </c>
      <c r="H10259" t="s">
        <v>9185</v>
      </c>
    </row>
    <row r="10260" spans="1:8" x14ac:dyDescent="0.35">
      <c r="A10260" t="s">
        <v>7667</v>
      </c>
      <c r="B10260" t="s">
        <v>9048</v>
      </c>
      <c r="C10260">
        <v>6</v>
      </c>
      <c r="D10260">
        <v>-308.90300000000002</v>
      </c>
      <c r="E10260" t="s">
        <v>9049</v>
      </c>
      <c r="F10260" t="s">
        <v>9050</v>
      </c>
      <c r="G10260" s="4">
        <v>2</v>
      </c>
      <c r="H10260" t="s">
        <v>9186</v>
      </c>
    </row>
    <row r="10261" spans="1:8" x14ac:dyDescent="0.35">
      <c r="A10261" t="s">
        <v>7667</v>
      </c>
      <c r="B10261" t="s">
        <v>9048</v>
      </c>
      <c r="C10261">
        <v>6</v>
      </c>
      <c r="D10261">
        <v>-286.03399999999999</v>
      </c>
      <c r="E10261" t="s">
        <v>9057</v>
      </c>
      <c r="F10261" t="s">
        <v>9058</v>
      </c>
      <c r="G10261" s="4">
        <v>4</v>
      </c>
      <c r="H10261" t="s">
        <v>9187</v>
      </c>
    </row>
    <row r="10262" spans="1:8" x14ac:dyDescent="0.35">
      <c r="A10262" t="s">
        <v>7667</v>
      </c>
      <c r="B10262" t="s">
        <v>9048</v>
      </c>
      <c r="C10262">
        <v>6</v>
      </c>
      <c r="D10262">
        <v>-284.62900000000002</v>
      </c>
      <c r="E10262" t="s">
        <v>9049</v>
      </c>
      <c r="F10262" t="s">
        <v>9050</v>
      </c>
      <c r="G10262" s="4">
        <v>2</v>
      </c>
      <c r="H10262" t="s">
        <v>9188</v>
      </c>
    </row>
    <row r="10263" spans="1:8" x14ac:dyDescent="0.35">
      <c r="A10263" t="s">
        <v>7667</v>
      </c>
      <c r="B10263" t="s">
        <v>9048</v>
      </c>
      <c r="C10263">
        <v>6</v>
      </c>
      <c r="D10263">
        <v>-278.44</v>
      </c>
      <c r="E10263" t="s">
        <v>9049</v>
      </c>
      <c r="F10263" t="s">
        <v>9052</v>
      </c>
      <c r="G10263" s="4">
        <v>1</v>
      </c>
      <c r="H10263" t="s">
        <v>9189</v>
      </c>
    </row>
    <row r="10264" spans="1:8" x14ac:dyDescent="0.35">
      <c r="A10264" t="s">
        <v>7667</v>
      </c>
      <c r="B10264" t="s">
        <v>9048</v>
      </c>
      <c r="C10264">
        <v>6</v>
      </c>
      <c r="D10264">
        <v>-267.5</v>
      </c>
      <c r="E10264" t="s">
        <v>9049</v>
      </c>
      <c r="F10264" t="s">
        <v>9055</v>
      </c>
      <c r="G10264" s="4">
        <v>3</v>
      </c>
      <c r="H10264" t="s">
        <v>9190</v>
      </c>
    </row>
    <row r="10265" spans="1:8" x14ac:dyDescent="0.35">
      <c r="A10265" t="s">
        <v>7667</v>
      </c>
      <c r="B10265" t="s">
        <v>9048</v>
      </c>
      <c r="C10265">
        <v>6</v>
      </c>
      <c r="D10265">
        <v>-262.375</v>
      </c>
      <c r="E10265" t="s">
        <v>9057</v>
      </c>
      <c r="F10265" t="s">
        <v>9063</v>
      </c>
      <c r="G10265" s="4">
        <v>2</v>
      </c>
      <c r="H10265" t="s">
        <v>9191</v>
      </c>
    </row>
    <row r="10266" spans="1:8" x14ac:dyDescent="0.35">
      <c r="A10266" t="s">
        <v>7667</v>
      </c>
      <c r="B10266" t="s">
        <v>9048</v>
      </c>
      <c r="C10266">
        <v>6</v>
      </c>
      <c r="D10266">
        <v>-262.14499999999998</v>
      </c>
      <c r="E10266" t="s">
        <v>9049</v>
      </c>
      <c r="F10266" t="s">
        <v>9052</v>
      </c>
      <c r="G10266" s="4">
        <v>1</v>
      </c>
      <c r="H10266" t="s">
        <v>9192</v>
      </c>
    </row>
    <row r="10267" spans="1:8" x14ac:dyDescent="0.35">
      <c r="A10267" t="s">
        <v>7667</v>
      </c>
      <c r="B10267" t="s">
        <v>9048</v>
      </c>
      <c r="C10267">
        <v>6</v>
      </c>
      <c r="D10267">
        <v>-259.66899999999998</v>
      </c>
      <c r="E10267" t="s">
        <v>9049</v>
      </c>
      <c r="F10267" t="s">
        <v>9055</v>
      </c>
      <c r="G10267" s="4">
        <v>3</v>
      </c>
      <c r="H10267" t="s">
        <v>9193</v>
      </c>
    </row>
    <row r="10268" spans="1:8" x14ac:dyDescent="0.35">
      <c r="A10268" t="s">
        <v>7667</v>
      </c>
      <c r="B10268" t="s">
        <v>9048</v>
      </c>
      <c r="C10268">
        <v>6</v>
      </c>
      <c r="D10268">
        <v>-257.51400000000001</v>
      </c>
      <c r="E10268" t="s">
        <v>9049</v>
      </c>
      <c r="F10268" t="s">
        <v>9050</v>
      </c>
      <c r="G10268" s="4">
        <v>2</v>
      </c>
      <c r="H10268" t="s">
        <v>9194</v>
      </c>
    </row>
    <row r="10269" spans="1:8" x14ac:dyDescent="0.35">
      <c r="A10269" t="s">
        <v>7667</v>
      </c>
      <c r="B10269" t="s">
        <v>9048</v>
      </c>
      <c r="C10269">
        <v>6</v>
      </c>
      <c r="D10269">
        <v>-242.40799999999999</v>
      </c>
      <c r="E10269" t="s">
        <v>9049</v>
      </c>
      <c r="F10269" t="s">
        <v>9050</v>
      </c>
      <c r="G10269" s="4">
        <v>2</v>
      </c>
      <c r="H10269" t="s">
        <v>9195</v>
      </c>
    </row>
    <row r="10270" spans="1:8" x14ac:dyDescent="0.35">
      <c r="A10270" t="s">
        <v>7667</v>
      </c>
      <c r="B10270" t="s">
        <v>9048</v>
      </c>
      <c r="C10270">
        <v>6</v>
      </c>
      <c r="D10270">
        <v>-242.15700000000001</v>
      </c>
      <c r="E10270" t="s">
        <v>9049</v>
      </c>
      <c r="F10270" t="s">
        <v>9055</v>
      </c>
      <c r="G10270" s="4">
        <v>3</v>
      </c>
      <c r="H10270" t="s">
        <v>9196</v>
      </c>
    </row>
    <row r="10271" spans="1:8" x14ac:dyDescent="0.35">
      <c r="A10271" t="s">
        <v>7667</v>
      </c>
      <c r="B10271" t="s">
        <v>9048</v>
      </c>
      <c r="C10271">
        <v>6</v>
      </c>
      <c r="D10271">
        <v>-236.19099999999901</v>
      </c>
      <c r="E10271" t="s">
        <v>9057</v>
      </c>
      <c r="F10271" t="s">
        <v>9058</v>
      </c>
      <c r="G10271" s="4">
        <v>4</v>
      </c>
      <c r="H10271" t="s">
        <v>9197</v>
      </c>
    </row>
    <row r="10272" spans="1:8" x14ac:dyDescent="0.35">
      <c r="A10272" t="s">
        <v>7667</v>
      </c>
      <c r="B10272" t="s">
        <v>9048</v>
      </c>
      <c r="C10272">
        <v>6</v>
      </c>
      <c r="D10272">
        <v>-219.358</v>
      </c>
      <c r="E10272" t="s">
        <v>9049</v>
      </c>
      <c r="F10272" t="s">
        <v>9050</v>
      </c>
      <c r="G10272" s="4">
        <v>2</v>
      </c>
      <c r="H10272" t="s">
        <v>9198</v>
      </c>
    </row>
    <row r="10273" spans="1:8" x14ac:dyDescent="0.35">
      <c r="A10273" t="s">
        <v>7667</v>
      </c>
      <c r="B10273" t="s">
        <v>9048</v>
      </c>
      <c r="C10273">
        <v>6</v>
      </c>
      <c r="D10273">
        <v>-215.08500000000001</v>
      </c>
      <c r="E10273" t="s">
        <v>9049</v>
      </c>
      <c r="F10273" t="s">
        <v>9050</v>
      </c>
      <c r="G10273" s="4">
        <v>2</v>
      </c>
      <c r="H10273" t="s">
        <v>9199</v>
      </c>
    </row>
    <row r="10274" spans="1:8" x14ac:dyDescent="0.35">
      <c r="A10274" t="s">
        <v>7667</v>
      </c>
      <c r="B10274" t="s">
        <v>9048</v>
      </c>
      <c r="C10274">
        <v>6</v>
      </c>
      <c r="D10274">
        <v>-210.54900000000001</v>
      </c>
      <c r="E10274" t="s">
        <v>9049</v>
      </c>
      <c r="F10274" t="s">
        <v>9055</v>
      </c>
      <c r="G10274" s="4">
        <v>3</v>
      </c>
      <c r="H10274" t="s">
        <v>9200</v>
      </c>
    </row>
    <row r="10275" spans="1:8" x14ac:dyDescent="0.35">
      <c r="A10275" t="s">
        <v>7667</v>
      </c>
      <c r="B10275" t="s">
        <v>9048</v>
      </c>
      <c r="C10275">
        <v>6</v>
      </c>
      <c r="D10275">
        <v>-205.70699999999999</v>
      </c>
      <c r="E10275" t="s">
        <v>9049</v>
      </c>
      <c r="F10275" t="s">
        <v>9052</v>
      </c>
      <c r="G10275" s="4">
        <v>1</v>
      </c>
      <c r="H10275" t="s">
        <v>9201</v>
      </c>
    </row>
    <row r="10276" spans="1:8" x14ac:dyDescent="0.35">
      <c r="A10276" t="s">
        <v>7667</v>
      </c>
      <c r="B10276" t="s">
        <v>9048</v>
      </c>
      <c r="C10276">
        <v>6</v>
      </c>
      <c r="D10276">
        <v>-191.71199999999999</v>
      </c>
      <c r="E10276" t="s">
        <v>9049</v>
      </c>
      <c r="F10276" t="s">
        <v>9050</v>
      </c>
      <c r="G10276" s="4">
        <v>2</v>
      </c>
      <c r="H10276" t="s">
        <v>9202</v>
      </c>
    </row>
    <row r="10277" spans="1:8" x14ac:dyDescent="0.35">
      <c r="A10277" t="s">
        <v>7667</v>
      </c>
      <c r="B10277" t="s">
        <v>9048</v>
      </c>
      <c r="C10277">
        <v>6</v>
      </c>
      <c r="D10277">
        <v>-173.02599999999899</v>
      </c>
      <c r="E10277" t="s">
        <v>9049</v>
      </c>
      <c r="F10277" t="s">
        <v>9050</v>
      </c>
      <c r="G10277" s="4">
        <v>2</v>
      </c>
      <c r="H10277" t="s">
        <v>9203</v>
      </c>
    </row>
    <row r="10278" spans="1:8" x14ac:dyDescent="0.35">
      <c r="A10278" t="s">
        <v>7667</v>
      </c>
      <c r="B10278" t="s">
        <v>9048</v>
      </c>
      <c r="C10278">
        <v>6</v>
      </c>
      <c r="D10278">
        <v>-171.61500000000001</v>
      </c>
      <c r="E10278" t="s">
        <v>9049</v>
      </c>
      <c r="F10278" t="s">
        <v>9052</v>
      </c>
      <c r="G10278" s="4">
        <v>1</v>
      </c>
      <c r="H10278" t="s">
        <v>9204</v>
      </c>
    </row>
    <row r="10279" spans="1:8" x14ac:dyDescent="0.35">
      <c r="A10279" t="s">
        <v>7667</v>
      </c>
      <c r="B10279" t="s">
        <v>9048</v>
      </c>
      <c r="C10279">
        <v>6</v>
      </c>
      <c r="D10279">
        <v>-151.32499999999999</v>
      </c>
      <c r="E10279" t="s">
        <v>9049</v>
      </c>
      <c r="F10279" t="s">
        <v>9050</v>
      </c>
      <c r="G10279" s="4">
        <v>2</v>
      </c>
      <c r="H10279" t="s">
        <v>9205</v>
      </c>
    </row>
    <row r="10280" spans="1:8" x14ac:dyDescent="0.35">
      <c r="A10280" t="s">
        <v>7667</v>
      </c>
      <c r="B10280" t="s">
        <v>9048</v>
      </c>
      <c r="C10280">
        <v>6</v>
      </c>
      <c r="D10280">
        <v>-142.69299999999899</v>
      </c>
      <c r="E10280" t="s">
        <v>9049</v>
      </c>
      <c r="F10280" t="s">
        <v>9055</v>
      </c>
      <c r="G10280" s="4">
        <v>3</v>
      </c>
      <c r="H10280" t="s">
        <v>9206</v>
      </c>
    </row>
    <row r="10281" spans="1:8" x14ac:dyDescent="0.35">
      <c r="A10281" t="s">
        <v>7667</v>
      </c>
      <c r="B10281" t="s">
        <v>9048</v>
      </c>
      <c r="C10281">
        <v>6</v>
      </c>
      <c r="D10281">
        <v>-135.76900000000001</v>
      </c>
      <c r="E10281" t="s">
        <v>9049</v>
      </c>
      <c r="F10281" t="s">
        <v>9078</v>
      </c>
      <c r="G10281" s="4">
        <v>4</v>
      </c>
      <c r="H10281" t="s">
        <v>9207</v>
      </c>
    </row>
    <row r="10282" spans="1:8" x14ac:dyDescent="0.35">
      <c r="A10282" t="s">
        <v>7667</v>
      </c>
      <c r="B10282" t="s">
        <v>9048</v>
      </c>
      <c r="C10282">
        <v>6</v>
      </c>
      <c r="D10282">
        <v>-129.994</v>
      </c>
      <c r="E10282" t="s">
        <v>9049</v>
      </c>
      <c r="F10282" t="s">
        <v>9055</v>
      </c>
      <c r="G10282" s="4">
        <v>3</v>
      </c>
      <c r="H10282" t="s">
        <v>9208</v>
      </c>
    </row>
    <row r="10283" spans="1:8" x14ac:dyDescent="0.35">
      <c r="A10283" t="s">
        <v>7667</v>
      </c>
      <c r="B10283" t="s">
        <v>9048</v>
      </c>
      <c r="C10283">
        <v>6</v>
      </c>
      <c r="D10283">
        <v>-127.34899999999899</v>
      </c>
      <c r="E10283" t="s">
        <v>9049</v>
      </c>
      <c r="F10283" t="s">
        <v>9050</v>
      </c>
      <c r="G10283" s="4">
        <v>2</v>
      </c>
      <c r="H10283" t="s">
        <v>9209</v>
      </c>
    </row>
    <row r="10284" spans="1:8" x14ac:dyDescent="0.35">
      <c r="A10284" t="s">
        <v>7667</v>
      </c>
      <c r="B10284" t="s">
        <v>9048</v>
      </c>
      <c r="C10284">
        <v>6</v>
      </c>
      <c r="D10284">
        <v>-108.172</v>
      </c>
      <c r="E10284" t="s">
        <v>9049</v>
      </c>
      <c r="F10284" t="s">
        <v>9052</v>
      </c>
      <c r="G10284" s="4">
        <v>1</v>
      </c>
      <c r="H10284" t="s">
        <v>9210</v>
      </c>
    </row>
    <row r="10285" spans="1:8" x14ac:dyDescent="0.35">
      <c r="A10285" t="s">
        <v>7667</v>
      </c>
      <c r="B10285" t="s">
        <v>9048</v>
      </c>
      <c r="C10285">
        <v>6</v>
      </c>
      <c r="D10285">
        <v>-95.525000000000006</v>
      </c>
      <c r="E10285" t="s">
        <v>9049</v>
      </c>
      <c r="F10285" t="s">
        <v>9055</v>
      </c>
      <c r="G10285" s="4">
        <v>3</v>
      </c>
      <c r="H10285" t="s">
        <v>9211</v>
      </c>
    </row>
    <row r="10286" spans="1:8" x14ac:dyDescent="0.35">
      <c r="A10286" t="s">
        <v>7667</v>
      </c>
      <c r="B10286" t="s">
        <v>9048</v>
      </c>
      <c r="C10286">
        <v>6</v>
      </c>
      <c r="D10286">
        <v>-91.848999999999904</v>
      </c>
      <c r="E10286" t="s">
        <v>9049</v>
      </c>
      <c r="F10286" t="s">
        <v>9078</v>
      </c>
      <c r="G10286" s="4">
        <v>4</v>
      </c>
      <c r="H10286" t="s">
        <v>9212</v>
      </c>
    </row>
    <row r="10287" spans="1:8" x14ac:dyDescent="0.35">
      <c r="A10287" t="s">
        <v>7667</v>
      </c>
      <c r="B10287" t="s">
        <v>9048</v>
      </c>
      <c r="C10287">
        <v>6</v>
      </c>
      <c r="D10287">
        <v>-84.012</v>
      </c>
      <c r="E10287" t="s">
        <v>9049</v>
      </c>
      <c r="F10287" t="s">
        <v>9052</v>
      </c>
      <c r="G10287" s="4">
        <v>1</v>
      </c>
      <c r="H10287" t="s">
        <v>9213</v>
      </c>
    </row>
    <row r="10288" spans="1:8" x14ac:dyDescent="0.35">
      <c r="A10288" t="s">
        <v>7667</v>
      </c>
      <c r="B10288" t="s">
        <v>9048</v>
      </c>
      <c r="C10288">
        <v>6</v>
      </c>
      <c r="D10288">
        <v>-79.685000000000002</v>
      </c>
      <c r="E10288" t="s">
        <v>9049</v>
      </c>
      <c r="F10288" t="s">
        <v>9050</v>
      </c>
      <c r="G10288" s="4">
        <v>2</v>
      </c>
      <c r="H10288" t="s">
        <v>9214</v>
      </c>
    </row>
    <row r="10289" spans="1:8" x14ac:dyDescent="0.35">
      <c r="A10289" t="s">
        <v>7667</v>
      </c>
      <c r="B10289" t="s">
        <v>9048</v>
      </c>
      <c r="C10289">
        <v>6</v>
      </c>
      <c r="D10289">
        <v>-72.63</v>
      </c>
      <c r="E10289" t="s">
        <v>9049</v>
      </c>
      <c r="F10289" t="s">
        <v>9050</v>
      </c>
      <c r="G10289" s="4">
        <v>2</v>
      </c>
      <c r="H10289" t="s">
        <v>9215</v>
      </c>
    </row>
    <row r="10290" spans="1:8" x14ac:dyDescent="0.35">
      <c r="A10290" t="s">
        <v>7667</v>
      </c>
      <c r="B10290" t="s">
        <v>9048</v>
      </c>
      <c r="C10290">
        <v>6</v>
      </c>
      <c r="D10290">
        <v>-65.691999999999993</v>
      </c>
      <c r="E10290" t="s">
        <v>9049</v>
      </c>
      <c r="F10290" t="s">
        <v>9078</v>
      </c>
      <c r="G10290" s="4">
        <v>4</v>
      </c>
      <c r="H10290" t="s">
        <v>9216</v>
      </c>
    </row>
    <row r="10291" spans="1:8" x14ac:dyDescent="0.35">
      <c r="A10291" t="s">
        <v>7667</v>
      </c>
      <c r="B10291" t="s">
        <v>9048</v>
      </c>
      <c r="C10291">
        <v>6</v>
      </c>
      <c r="D10291">
        <v>-63.975999999999999</v>
      </c>
      <c r="E10291" t="s">
        <v>9049</v>
      </c>
      <c r="F10291" t="s">
        <v>9050</v>
      </c>
      <c r="G10291" s="4">
        <v>2</v>
      </c>
      <c r="H10291" t="s">
        <v>9217</v>
      </c>
    </row>
    <row r="10292" spans="1:8" x14ac:dyDescent="0.35">
      <c r="A10292" t="s">
        <v>7667</v>
      </c>
      <c r="B10292" t="s">
        <v>9048</v>
      </c>
      <c r="C10292">
        <v>6</v>
      </c>
      <c r="D10292">
        <v>-32.31</v>
      </c>
      <c r="E10292" t="s">
        <v>9049</v>
      </c>
      <c r="F10292" t="s">
        <v>9078</v>
      </c>
      <c r="G10292" s="4">
        <v>4</v>
      </c>
      <c r="H10292" t="s">
        <v>9218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0879E-2C09-4697-8DD9-CBEF87687B49}">
  <sheetPr codeName="Sheet48"/>
  <dimension ref="A1:B36"/>
  <sheetViews>
    <sheetView workbookViewId="0">
      <selection activeCell="I10" sqref="I10"/>
    </sheetView>
  </sheetViews>
  <sheetFormatPr defaultRowHeight="14.5" x14ac:dyDescent="0.35"/>
  <cols>
    <col min="1" max="1" width="14.08984375" style="4" bestFit="1" customWidth="1"/>
    <col min="2" max="2" width="8.36328125" style="4" customWidth="1"/>
  </cols>
  <sheetData>
    <row r="1" spans="1:2" x14ac:dyDescent="0.35">
      <c r="A1" s="107" t="s">
        <v>12172</v>
      </c>
      <c r="B1" s="107" t="s">
        <v>12173</v>
      </c>
    </row>
    <row r="2" spans="1:2" x14ac:dyDescent="0.35">
      <c r="A2" s="4" t="s">
        <v>10885</v>
      </c>
      <c r="B2" s="4">
        <v>1</v>
      </c>
    </row>
    <row r="3" spans="1:2" x14ac:dyDescent="0.35">
      <c r="A3" s="4" t="s">
        <v>9383</v>
      </c>
      <c r="B3" s="4">
        <v>2</v>
      </c>
    </row>
    <row r="4" spans="1:2" x14ac:dyDescent="0.35">
      <c r="A4" s="4" t="s">
        <v>9379</v>
      </c>
      <c r="B4" s="4">
        <v>3</v>
      </c>
    </row>
    <row r="5" spans="1:2" x14ac:dyDescent="0.35">
      <c r="A5" s="4" t="s">
        <v>12164</v>
      </c>
      <c r="B5" s="4">
        <v>4</v>
      </c>
    </row>
    <row r="6" spans="1:2" x14ac:dyDescent="0.35">
      <c r="A6" s="4" t="s">
        <v>9378</v>
      </c>
      <c r="B6" s="4">
        <v>5</v>
      </c>
    </row>
    <row r="7" spans="1:2" x14ac:dyDescent="0.35">
      <c r="A7" s="4" t="s">
        <v>10472</v>
      </c>
      <c r="B7" s="4">
        <v>6</v>
      </c>
    </row>
    <row r="8" spans="1:2" x14ac:dyDescent="0.35">
      <c r="A8" s="4" t="s">
        <v>9377</v>
      </c>
      <c r="B8" s="4">
        <v>7</v>
      </c>
    </row>
    <row r="9" spans="1:2" x14ac:dyDescent="0.35">
      <c r="A9" s="4" t="s">
        <v>9374</v>
      </c>
      <c r="B9" s="4">
        <v>8</v>
      </c>
    </row>
    <row r="10" spans="1:2" x14ac:dyDescent="0.35">
      <c r="A10" s="4" t="s">
        <v>9373</v>
      </c>
      <c r="B10" s="4">
        <v>9</v>
      </c>
    </row>
    <row r="11" spans="1:2" x14ac:dyDescent="0.35">
      <c r="A11" s="4" t="s">
        <v>10136</v>
      </c>
      <c r="B11" s="4">
        <v>10</v>
      </c>
    </row>
    <row r="12" spans="1:2" x14ac:dyDescent="0.35">
      <c r="A12" s="4" t="s">
        <v>9509</v>
      </c>
      <c r="B12" s="4">
        <v>11</v>
      </c>
    </row>
    <row r="13" spans="1:2" x14ac:dyDescent="0.35">
      <c r="A13" s="4" t="s">
        <v>10124</v>
      </c>
      <c r="B13" s="4">
        <v>12</v>
      </c>
    </row>
    <row r="14" spans="1:2" x14ac:dyDescent="0.35">
      <c r="A14" s="4" t="s">
        <v>9388</v>
      </c>
      <c r="B14" s="4">
        <v>13</v>
      </c>
    </row>
    <row r="15" spans="1:2" x14ac:dyDescent="0.35">
      <c r="A15" s="4" t="s">
        <v>9381</v>
      </c>
      <c r="B15" s="4">
        <v>14</v>
      </c>
    </row>
    <row r="16" spans="1:2" x14ac:dyDescent="0.35">
      <c r="A16" s="4" t="s">
        <v>9706</v>
      </c>
      <c r="B16" s="4">
        <v>15</v>
      </c>
    </row>
    <row r="17" spans="1:2" x14ac:dyDescent="0.35">
      <c r="A17" s="4" t="s">
        <v>9707</v>
      </c>
      <c r="B17" s="4">
        <v>16</v>
      </c>
    </row>
    <row r="18" spans="1:2" x14ac:dyDescent="0.35">
      <c r="A18" s="4" t="s">
        <v>12165</v>
      </c>
      <c r="B18" s="4">
        <v>17</v>
      </c>
    </row>
    <row r="19" spans="1:2" x14ac:dyDescent="0.35">
      <c r="A19" s="4" t="s">
        <v>12166</v>
      </c>
      <c r="B19" s="4">
        <v>18</v>
      </c>
    </row>
    <row r="20" spans="1:2" x14ac:dyDescent="0.35">
      <c r="A20" s="4" t="s">
        <v>12167</v>
      </c>
      <c r="B20" s="4">
        <v>19</v>
      </c>
    </row>
    <row r="21" spans="1:2" x14ac:dyDescent="0.35">
      <c r="A21" s="4" t="s">
        <v>9472</v>
      </c>
      <c r="B21" s="4">
        <v>20</v>
      </c>
    </row>
    <row r="22" spans="1:2" x14ac:dyDescent="0.35">
      <c r="A22" s="4" t="s">
        <v>9613</v>
      </c>
      <c r="B22" s="4">
        <v>21</v>
      </c>
    </row>
    <row r="23" spans="1:2" x14ac:dyDescent="0.35">
      <c r="A23" s="4" t="s">
        <v>10418</v>
      </c>
      <c r="B23" s="4">
        <v>22</v>
      </c>
    </row>
    <row r="24" spans="1:2" x14ac:dyDescent="0.35">
      <c r="A24" s="4" t="s">
        <v>10129</v>
      </c>
      <c r="B24" s="4">
        <v>23</v>
      </c>
    </row>
    <row r="25" spans="1:2" x14ac:dyDescent="0.35">
      <c r="A25" s="4" t="s">
        <v>10409</v>
      </c>
      <c r="B25" s="4">
        <v>24</v>
      </c>
    </row>
    <row r="26" spans="1:2" x14ac:dyDescent="0.35">
      <c r="A26" s="4" t="s">
        <v>9648</v>
      </c>
      <c r="B26" s="4">
        <v>25</v>
      </c>
    </row>
    <row r="27" spans="1:2" x14ac:dyDescent="0.35">
      <c r="A27" s="4" t="s">
        <v>10123</v>
      </c>
      <c r="B27" s="4">
        <v>26</v>
      </c>
    </row>
    <row r="28" spans="1:2" x14ac:dyDescent="0.35">
      <c r="A28" s="4" t="s">
        <v>12168</v>
      </c>
      <c r="B28" s="4">
        <v>27</v>
      </c>
    </row>
    <row r="29" spans="1:2" x14ac:dyDescent="0.35">
      <c r="A29" s="4" t="s">
        <v>11306</v>
      </c>
      <c r="B29" s="4">
        <v>28</v>
      </c>
    </row>
    <row r="30" spans="1:2" x14ac:dyDescent="0.35">
      <c r="A30" s="4" t="s">
        <v>9422</v>
      </c>
      <c r="B30" s="4">
        <v>29</v>
      </c>
    </row>
    <row r="31" spans="1:2" x14ac:dyDescent="0.35">
      <c r="A31" s="4" t="s">
        <v>12169</v>
      </c>
      <c r="B31" s="4">
        <v>30</v>
      </c>
    </row>
    <row r="32" spans="1:2" x14ac:dyDescent="0.35">
      <c r="A32" s="4" t="s">
        <v>9386</v>
      </c>
      <c r="B32" s="4">
        <v>31</v>
      </c>
    </row>
    <row r="33" spans="1:2" x14ac:dyDescent="0.35">
      <c r="A33" s="4" t="s">
        <v>12170</v>
      </c>
      <c r="B33" s="4">
        <v>32</v>
      </c>
    </row>
    <row r="34" spans="1:2" x14ac:dyDescent="0.35">
      <c r="A34" s="4" t="s">
        <v>12171</v>
      </c>
      <c r="B34" s="4">
        <v>33</v>
      </c>
    </row>
    <row r="35" spans="1:2" x14ac:dyDescent="0.35">
      <c r="A35" s="4" t="s">
        <v>9387</v>
      </c>
      <c r="B35" s="4">
        <v>34</v>
      </c>
    </row>
    <row r="36" spans="1:2" x14ac:dyDescent="0.35">
      <c r="A36" s="4" t="s">
        <v>9391</v>
      </c>
      <c r="B36" s="4">
        <v>35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6">
    <tabColor theme="9" tint="0.79998168889431442"/>
  </sheetPr>
  <dimension ref="A1:L212"/>
  <sheetViews>
    <sheetView zoomScale="80" zoomScaleNormal="80" workbookViewId="0">
      <selection activeCell="D150" sqref="D150"/>
    </sheetView>
  </sheetViews>
  <sheetFormatPr defaultColWidth="8.81640625" defaultRowHeight="14.5" x14ac:dyDescent="0.35"/>
  <cols>
    <col min="1" max="1" width="6.1796875" style="4" customWidth="1"/>
    <col min="2" max="2" width="11.54296875" style="4" customWidth="1"/>
    <col min="3" max="3" width="7" customWidth="1"/>
    <col min="4" max="4" width="7.81640625" style="4" customWidth="1"/>
    <col min="5" max="5" width="100.453125" style="16" customWidth="1"/>
    <col min="6" max="6" width="13.54296875" style="4" bestFit="1" customWidth="1"/>
    <col min="7" max="7" width="14.54296875" customWidth="1"/>
    <col min="8" max="8" width="11.54296875" style="4" customWidth="1"/>
    <col min="9" max="9" width="13.453125" customWidth="1"/>
    <col min="10" max="10" width="9.81640625" customWidth="1"/>
    <col min="11" max="11" width="13.453125" customWidth="1"/>
  </cols>
  <sheetData>
    <row r="1" spans="1:11" x14ac:dyDescent="0.35">
      <c r="A1" s="14" t="s">
        <v>9228</v>
      </c>
      <c r="B1" s="10"/>
      <c r="C1" s="12"/>
      <c r="D1" s="18"/>
      <c r="E1" s="14"/>
      <c r="F1" s="121" t="s">
        <v>9368</v>
      </c>
      <c r="G1" s="36"/>
      <c r="H1" s="121"/>
      <c r="I1" s="36"/>
      <c r="J1" s="36"/>
      <c r="K1" s="36"/>
    </row>
    <row r="2" spans="1:11" x14ac:dyDescent="0.35">
      <c r="A2" s="7" t="s">
        <v>9223</v>
      </c>
      <c r="B2" s="7" t="s">
        <v>3</v>
      </c>
      <c r="C2" s="6" t="s">
        <v>9459</v>
      </c>
      <c r="D2" s="7" t="s">
        <v>9224</v>
      </c>
      <c r="E2" s="8" t="s">
        <v>9225</v>
      </c>
      <c r="F2" s="121"/>
      <c r="G2" s="36"/>
      <c r="H2" s="121"/>
      <c r="I2" s="36"/>
      <c r="J2" s="36"/>
      <c r="K2" s="36"/>
    </row>
    <row r="3" spans="1:11" x14ac:dyDescent="0.35">
      <c r="A3" s="7"/>
      <c r="B3" s="11" t="s">
        <v>9227</v>
      </c>
      <c r="C3" s="13"/>
      <c r="D3" s="19"/>
      <c r="E3" s="15"/>
      <c r="F3" s="4" t="s">
        <v>9370</v>
      </c>
      <c r="G3" t="s">
        <v>9369</v>
      </c>
      <c r="H3" s="4" t="s">
        <v>9370</v>
      </c>
      <c r="I3" t="s">
        <v>9369</v>
      </c>
      <c r="J3" t="s">
        <v>9370</v>
      </c>
      <c r="K3" t="s">
        <v>9369</v>
      </c>
    </row>
    <row r="4" spans="1:11" s="8" customFormat="1" ht="13.75" customHeight="1" x14ac:dyDescent="0.35">
      <c r="A4" s="7">
        <v>4</v>
      </c>
      <c r="B4" s="31" t="s">
        <v>11112</v>
      </c>
      <c r="D4" s="4"/>
      <c r="F4" s="7"/>
      <c r="H4" s="7"/>
    </row>
    <row r="5" spans="1:11" x14ac:dyDescent="0.35">
      <c r="A5" s="4">
        <v>1</v>
      </c>
      <c r="B5" s="4">
        <v>-420.61399999999998</v>
      </c>
      <c r="C5" t="s">
        <v>406</v>
      </c>
      <c r="D5" s="4">
        <v>1</v>
      </c>
      <c r="E5" s="16" t="s">
        <v>407</v>
      </c>
      <c r="F5" s="122">
        <f>IF(G5="GREET ",1,IF(G5="GOAL",2,IF(G5="PROPOSAL",3,IF(G5="CHOOSE+",4,IF(G5="CHOOSE-",4,IF(G5="(CHOOSE+)",4,IF(G5="(CHOOSE-)",4,IF(G5="ECO INFO",5,IF(G5="$ INFO",6,IF(G5="SOC INFO",7,IF(G5="RULE INFO",8,IF(G5="EXP INFO",9,IF(G5="MON RES",10,IF(G5="MON EARN",11,IF(G5="MON BEH",12,IF(G5="POSE HARM",13,IF(G5="POSE CONCERN",14,IF(G5="RJ APOLOGY",15,IF(G5="RJ ATONE",16,IF(G5="RJ JUSTIFY",17,IF(G5="RJ-",18,IF(G5="RJ FORGIVE+",19,IF(G5="RJ FORGIVE-",19,IF(G5="COORD",20,IF(G5="ENF ACK",21,IF(G5="ENF PRAISE",22,IF(G5="ENF ASK",23,IF(G5="ENF TELL",24,IF(G5="ENF SHAME",25,IF(G5="ENF WARN",26,IF(G5="ENF THREATEN",27,IF(G5="ENF PUNISH",28,IF(G5="DEFECT",29,IF(G5="SM TALK",30,IF(G5="HUMOR",31,IF(G5="POLITE+",32,IF(G5="POLITE-",32,IF(G5="INPUT-",33,IF(G5="AMBIGUOUS",34,IF(G5="UNCODEABLE",35))))))))))))))))))))))))))))))))))))))))</f>
        <v>3</v>
      </c>
      <c r="G5" t="s">
        <v>9379</v>
      </c>
    </row>
    <row r="6" spans="1:11" x14ac:dyDescent="0.35">
      <c r="A6" s="4">
        <v>2</v>
      </c>
      <c r="B6" s="4">
        <v>-410.390999999999</v>
      </c>
      <c r="C6" t="s">
        <v>410</v>
      </c>
      <c r="D6" s="4">
        <v>3</v>
      </c>
      <c r="E6" s="16" t="s">
        <v>411</v>
      </c>
      <c r="F6" s="122">
        <f t="shared" ref="F6:F68" si="0">IF(G6="GREET ",1,IF(G6="GOAL",2,IF(G6="PROPOSAL",3,IF(G6="CHOOSE+",4,IF(G6="CHOOSE-",4,IF(G6="ECO INFO",5,IF(G6="$ INFO",6,IF(G6="SOC INFO",7,IF(G6="RULE INFO",8,IF(G6="EXP INFO",9,IF(G6="MON RES",10,IF(G6="MON EARN",11,IF(G6="MON BEH",12,IF(G6="POSE HARM",13,IF(G6="POSE CONCERN",14,IF(G6="RJ APOLOGY",15,IF(G6="RJ ATONE",16,IF(G6="RJ JUSTIFY",17,IF(G6="RJ-",18,IF(G6="RJ FORGIVE+",19,IF(G6="RJ FORGIVE-",19,IF(G6="COORD",20,IF(G6="ENF ACK",21,IF(G6="ENF PRAISE",22,IF(G6="ENF ASK",23,IF(G6="ENF TELL",24,IF(G6="ENF SHAME",25,IF(G6="ENF WARN",26,IF(G6="ENF THREATEN",27,IF(G6="ENF PUNISH",28,IF(G6="DEFECT",29,IF(G6="SMALL TALK",30,IF(G6="HUMOR",31,IF(G6="POLITE+",32,IF(G6="POLITE-",32,IF(G6="INPUT-",33,IF(G6="AMBIGUOUS",34,IF(G6="UNCODEABLE",35))))))))))))))))))))))))))))))))))))))</f>
        <v>4</v>
      </c>
      <c r="G6" t="s">
        <v>9372</v>
      </c>
    </row>
    <row r="7" spans="1:11" x14ac:dyDescent="0.35">
      <c r="A7" s="4">
        <v>3</v>
      </c>
      <c r="B7" s="4">
        <v>-407.32799999999997</v>
      </c>
      <c r="C7" t="s">
        <v>412</v>
      </c>
      <c r="D7" s="4">
        <v>4</v>
      </c>
      <c r="E7" s="16" t="s">
        <v>413</v>
      </c>
      <c r="F7" s="122">
        <f t="shared" si="0"/>
        <v>4</v>
      </c>
      <c r="G7" t="s">
        <v>9372</v>
      </c>
    </row>
    <row r="8" spans="1:11" x14ac:dyDescent="0.35">
      <c r="A8" s="4">
        <v>4</v>
      </c>
      <c r="B8" s="4">
        <v>-399.27800000000002</v>
      </c>
      <c r="C8" t="s">
        <v>414</v>
      </c>
      <c r="D8" s="4">
        <v>2</v>
      </c>
      <c r="E8" s="16" t="s">
        <v>415</v>
      </c>
      <c r="F8" s="122">
        <f t="shared" si="0"/>
        <v>4</v>
      </c>
      <c r="G8" t="s">
        <v>9372</v>
      </c>
    </row>
    <row r="9" spans="1:11" x14ac:dyDescent="0.35">
      <c r="F9" s="122"/>
    </row>
    <row r="10" spans="1:11" x14ac:dyDescent="0.35">
      <c r="A10" s="7" t="s">
        <v>11114</v>
      </c>
      <c r="B10" s="8" t="s">
        <v>11113</v>
      </c>
      <c r="F10" s="122"/>
    </row>
    <row r="11" spans="1:11" x14ac:dyDescent="0.35">
      <c r="A11" s="4">
        <v>5</v>
      </c>
      <c r="B11" s="4">
        <v>-392.78</v>
      </c>
      <c r="C11" t="s">
        <v>406</v>
      </c>
      <c r="D11" s="4">
        <v>1</v>
      </c>
      <c r="E11" s="16" t="s">
        <v>416</v>
      </c>
      <c r="F11" s="122">
        <f t="shared" si="0"/>
        <v>3</v>
      </c>
      <c r="G11" t="s">
        <v>9379</v>
      </c>
    </row>
    <row r="12" spans="1:11" x14ac:dyDescent="0.35">
      <c r="A12" s="4">
        <v>6</v>
      </c>
      <c r="B12" s="4">
        <v>-383.78199999999998</v>
      </c>
      <c r="C12" t="s">
        <v>412</v>
      </c>
      <c r="D12" s="4">
        <v>4</v>
      </c>
      <c r="E12" s="16" t="s">
        <v>417</v>
      </c>
      <c r="F12" s="122">
        <f t="shared" si="0"/>
        <v>4</v>
      </c>
      <c r="G12" t="s">
        <v>9372</v>
      </c>
    </row>
    <row r="13" spans="1:11" x14ac:dyDescent="0.35">
      <c r="A13" s="4">
        <v>7</v>
      </c>
      <c r="B13" s="4">
        <v>-360.65499999999997</v>
      </c>
      <c r="C13" t="s">
        <v>410</v>
      </c>
      <c r="D13" s="4">
        <v>3</v>
      </c>
      <c r="E13" s="16" t="s">
        <v>421</v>
      </c>
      <c r="F13" s="122">
        <f t="shared" si="0"/>
        <v>6</v>
      </c>
      <c r="G13" t="s">
        <v>10472</v>
      </c>
      <c r="H13" s="4">
        <f t="shared" ref="H13" si="1">IF(I13="GREET ",1,IF(I13="GOAL",2,IF(I13="PROPOSAL",3,IF(I13="CHOOSE+",4,IF(I13="CHOOSE-",4,IF(I13="(CHOOSE+)",4,IF(I13="(CHOOSE-)",4,IF(I13="ECO INFO",5,IF(I13="$ INFO",6,IF(I13="SOC INFO",7,IF(I13="RULE INFO",8,IF(I13="EXP INFO",9,IF(I13="MON RES",10,IF(I13="MON EARN",11,IF(I13="MON BEH",12,IF(I13="POSE HARM",13,IF(I13="POSE CONCERN",14,IF(I13="RJ APOLOGY",15,IF(I13="RJ ATONE",16,IF(I13="RJ JUSTIFY",17,IF(I13="RJ-",18,IF(I13="RJ FORGIVE+",19,IF(I13="RJ FORGIVE-",19,IF(I13="COORD",20,IF(I13="ENF ACK",21,IF(I13="ENF PRAISE",22,IF(I13="ENF ASK",23,IF(I13="ENF TELL",24,IF(I13="ENF SHAME",25,IF(I13="ENF WARN",26,IF(I13="ENF THREATEN",27,IF(I13="ENF PUNISH",28,IF(I13="DEFECT",29,IF(I13="SM TALK",30,IF(I13="HUMOR",31,IF(I13="POLITE+",32,IF(I13="POLITE-",32,IF(I13="INPUT-",33,IF(I13="AMBIGUOUS",34,IF(I13="UNCODEABLE",35))))))))))))))))))))))))))))))))))))))))</f>
        <v>4</v>
      </c>
      <c r="I13" t="s">
        <v>10330</v>
      </c>
    </row>
    <row r="14" spans="1:11" s="43" customFormat="1" x14ac:dyDescent="0.35">
      <c r="A14" s="4">
        <v>8</v>
      </c>
      <c r="B14" s="42">
        <v>-354.21699999999998</v>
      </c>
      <c r="C14" s="43" t="s">
        <v>406</v>
      </c>
      <c r="D14" s="42">
        <v>1</v>
      </c>
      <c r="E14" s="44" t="s">
        <v>422</v>
      </c>
      <c r="F14" s="122">
        <f t="shared" si="0"/>
        <v>31</v>
      </c>
      <c r="G14" t="s">
        <v>9386</v>
      </c>
      <c r="H14" s="4"/>
      <c r="I14"/>
      <c r="J14"/>
      <c r="K14"/>
    </row>
    <row r="15" spans="1:11" s="43" customFormat="1" x14ac:dyDescent="0.35">
      <c r="A15" s="4">
        <v>9</v>
      </c>
      <c r="B15" s="4">
        <v>-330.53100000000001</v>
      </c>
      <c r="C15" t="s">
        <v>414</v>
      </c>
      <c r="D15" s="4">
        <v>2</v>
      </c>
      <c r="E15" s="16" t="s">
        <v>427</v>
      </c>
      <c r="F15" s="122">
        <f t="shared" si="0"/>
        <v>3</v>
      </c>
      <c r="G15" t="s">
        <v>9379</v>
      </c>
      <c r="H15" s="4"/>
      <c r="I15"/>
      <c r="J15"/>
      <c r="K15"/>
    </row>
    <row r="16" spans="1:11" s="43" customFormat="1" x14ac:dyDescent="0.35">
      <c r="A16" s="4">
        <v>10</v>
      </c>
      <c r="B16" s="4">
        <v>-297.92500000000001</v>
      </c>
      <c r="C16" t="s">
        <v>410</v>
      </c>
      <c r="D16" s="4">
        <v>3</v>
      </c>
      <c r="E16" s="16" t="s">
        <v>433</v>
      </c>
      <c r="F16" s="122"/>
      <c r="G16"/>
      <c r="H16" s="4"/>
      <c r="I16"/>
      <c r="J16"/>
      <c r="K16"/>
    </row>
    <row r="17" spans="1:12" s="43" customFormat="1" x14ac:dyDescent="0.35">
      <c r="A17" s="4"/>
      <c r="B17" s="4"/>
      <c r="C17"/>
      <c r="D17" s="4"/>
      <c r="E17" s="58" t="s">
        <v>10407</v>
      </c>
      <c r="F17" s="122">
        <f t="shared" si="0"/>
        <v>4</v>
      </c>
      <c r="G17" t="s">
        <v>9372</v>
      </c>
      <c r="H17" s="4"/>
      <c r="I17"/>
      <c r="J17"/>
      <c r="K17"/>
    </row>
    <row r="18" spans="1:12" s="43" customFormat="1" x14ac:dyDescent="0.35">
      <c r="A18" s="4"/>
      <c r="B18" s="4"/>
      <c r="C18"/>
      <c r="D18" s="4"/>
      <c r="E18" s="58" t="s">
        <v>10408</v>
      </c>
      <c r="F18" s="122">
        <f t="shared" si="0"/>
        <v>7</v>
      </c>
      <c r="G18" t="s">
        <v>9377</v>
      </c>
      <c r="H18" s="4"/>
      <c r="I18"/>
      <c r="J18"/>
      <c r="K18"/>
    </row>
    <row r="19" spans="1:12" x14ac:dyDescent="0.35">
      <c r="A19" s="4">
        <v>11</v>
      </c>
      <c r="B19" s="4">
        <v>-295.96600000000001</v>
      </c>
      <c r="C19" t="s">
        <v>414</v>
      </c>
      <c r="D19" s="4">
        <v>2</v>
      </c>
      <c r="E19" s="16" t="s">
        <v>434</v>
      </c>
      <c r="F19" s="122"/>
    </row>
    <row r="20" spans="1:12" x14ac:dyDescent="0.35">
      <c r="E20" s="58" t="s">
        <v>10405</v>
      </c>
      <c r="F20" s="122">
        <f t="shared" si="0"/>
        <v>6</v>
      </c>
      <c r="G20" t="s">
        <v>10472</v>
      </c>
    </row>
    <row r="21" spans="1:12" x14ac:dyDescent="0.35">
      <c r="E21" s="58" t="s">
        <v>10406</v>
      </c>
      <c r="F21" s="122">
        <f t="shared" si="0"/>
        <v>3</v>
      </c>
      <c r="G21" t="s">
        <v>9379</v>
      </c>
    </row>
    <row r="22" spans="1:12" x14ac:dyDescent="0.35">
      <c r="A22" s="4">
        <v>12</v>
      </c>
      <c r="B22" s="4">
        <v>-286.45400000000001</v>
      </c>
      <c r="C22" t="s">
        <v>412</v>
      </c>
      <c r="D22" s="4">
        <v>4</v>
      </c>
      <c r="E22" s="16" t="s">
        <v>436</v>
      </c>
      <c r="F22" s="122">
        <f t="shared" si="0"/>
        <v>4</v>
      </c>
      <c r="G22" t="s">
        <v>9372</v>
      </c>
    </row>
    <row r="23" spans="1:12" x14ac:dyDescent="0.35">
      <c r="A23" s="4">
        <v>13</v>
      </c>
      <c r="B23" s="4">
        <v>-275.322</v>
      </c>
      <c r="C23" t="s">
        <v>410</v>
      </c>
      <c r="D23" s="4">
        <v>3</v>
      </c>
      <c r="E23" s="16" t="s">
        <v>437</v>
      </c>
      <c r="F23" s="122">
        <f t="shared" si="0"/>
        <v>4</v>
      </c>
      <c r="G23" t="s">
        <v>9372</v>
      </c>
    </row>
    <row r="24" spans="1:12" x14ac:dyDescent="0.35">
      <c r="A24" s="4">
        <v>14</v>
      </c>
      <c r="B24" s="4">
        <v>-272.40300000000002</v>
      </c>
      <c r="C24" t="s">
        <v>406</v>
      </c>
      <c r="D24" s="4">
        <v>1</v>
      </c>
      <c r="E24" s="16" t="s">
        <v>438</v>
      </c>
      <c r="F24" s="122">
        <f t="shared" si="0"/>
        <v>6</v>
      </c>
      <c r="G24" t="s">
        <v>10472</v>
      </c>
    </row>
    <row r="25" spans="1:12" x14ac:dyDescent="0.35">
      <c r="A25" s="4">
        <v>15</v>
      </c>
      <c r="B25" s="4">
        <v>-254.44499999999999</v>
      </c>
      <c r="C25" t="s">
        <v>410</v>
      </c>
      <c r="D25" s="4">
        <v>3</v>
      </c>
      <c r="E25" s="16" t="s">
        <v>440</v>
      </c>
      <c r="F25" s="122">
        <f t="shared" si="0"/>
        <v>6</v>
      </c>
      <c r="G25" t="s">
        <v>10472</v>
      </c>
    </row>
    <row r="26" spans="1:12" x14ac:dyDescent="0.35">
      <c r="A26" s="4">
        <v>16</v>
      </c>
      <c r="B26" s="4">
        <v>-81.754999999999995</v>
      </c>
      <c r="C26" t="s">
        <v>414</v>
      </c>
      <c r="D26" s="4">
        <v>2</v>
      </c>
      <c r="E26" s="16" t="s">
        <v>456</v>
      </c>
      <c r="F26" s="122"/>
    </row>
    <row r="27" spans="1:12" s="57" customFormat="1" x14ac:dyDescent="0.35">
      <c r="A27" s="37"/>
      <c r="B27" s="37"/>
      <c r="C27" s="38"/>
      <c r="D27" s="37"/>
      <c r="E27" s="58" t="s">
        <v>9525</v>
      </c>
      <c r="F27" s="122">
        <f t="shared" si="0"/>
        <v>24</v>
      </c>
      <c r="G27" t="s">
        <v>10409</v>
      </c>
      <c r="H27" s="4"/>
      <c r="I27"/>
      <c r="J27" s="38"/>
      <c r="K27" s="140"/>
      <c r="L27" s="140"/>
    </row>
    <row r="28" spans="1:12" s="57" customFormat="1" x14ac:dyDescent="0.35">
      <c r="A28" s="37"/>
      <c r="B28" s="37"/>
      <c r="C28" s="38"/>
      <c r="D28" s="37"/>
      <c r="E28" s="58" t="s">
        <v>9526</v>
      </c>
      <c r="F28" s="122">
        <f t="shared" si="0"/>
        <v>6</v>
      </c>
      <c r="G28" t="s">
        <v>10472</v>
      </c>
      <c r="H28" s="4"/>
      <c r="I28"/>
      <c r="J28" s="38"/>
      <c r="K28" s="140"/>
      <c r="L28" s="140"/>
    </row>
    <row r="29" spans="1:12" x14ac:dyDescent="0.35">
      <c r="A29" s="4">
        <v>17</v>
      </c>
      <c r="B29" s="4">
        <v>-76.954999999999998</v>
      </c>
      <c r="C29" t="s">
        <v>412</v>
      </c>
      <c r="D29" s="4">
        <v>4</v>
      </c>
      <c r="E29" s="16" t="s">
        <v>459</v>
      </c>
      <c r="F29" s="122">
        <f t="shared" si="0"/>
        <v>21</v>
      </c>
      <c r="G29" t="s">
        <v>9613</v>
      </c>
      <c r="H29" s="4">
        <f t="shared" ref="H29:H30" si="2">IF(I29="GREET ",1,IF(I29="GOAL",2,IF(I29="PROPOSAL",3,IF(I29="CHOOSE+",4,IF(I29="CHOOSE-",4,IF(I29="(CHOOSE+)",4,IF(I29="(CHOOSE-)",4,IF(I29="ECO INFO",5,IF(I29="$ INFO",6,IF(I29="SOC INFO",7,IF(I29="RULE INFO",8,IF(I29="EXP INFO",9,IF(I29="MON RES",10,IF(I29="MON EARN",11,IF(I29="MON BEH",12,IF(I29="POSE HARM",13,IF(I29="POSE CONCERN",14,IF(I29="RJ APOLOGY",15,IF(I29="RJ ATONE",16,IF(I29="RJ JUSTIFY",17,IF(I29="RJ-",18,IF(I29="RJ FORGIVE+",19,IF(I29="RJ FORGIVE-",19,IF(I29="COORD",20,IF(I29="ENF ACK",21,IF(I29="ENF PRAISE",22,IF(I29="ENF ASK",23,IF(I29="ENF TELL",24,IF(I29="ENF SHAME",25,IF(I29="ENF WARN",26,IF(I29="ENF THREATEN",27,IF(I29="ENF PUNISH",28,IF(I29="DEFECT",29,IF(I29="SM TALK",30,IF(I29="HUMOR",31,IF(I29="POLITE+",32,IF(I29="POLITE-",32,IF(I29="INPUT-",33,IF(I29="AMBIGUOUS",34,IF(I29="UNCODEABLE",35))))))))))))))))))))))))))))))))))))))))</f>
        <v>4</v>
      </c>
      <c r="I29" t="s">
        <v>10330</v>
      </c>
    </row>
    <row r="30" spans="1:12" x14ac:dyDescent="0.35">
      <c r="A30" s="4">
        <v>18</v>
      </c>
      <c r="B30" s="4">
        <v>-73.846999999999994</v>
      </c>
      <c r="C30" t="s">
        <v>410</v>
      </c>
      <c r="D30" s="4">
        <v>3</v>
      </c>
      <c r="E30" s="16" t="s">
        <v>450</v>
      </c>
      <c r="F30" s="122">
        <f t="shared" si="0"/>
        <v>21</v>
      </c>
      <c r="G30" t="s">
        <v>9613</v>
      </c>
      <c r="H30" s="4">
        <f t="shared" si="2"/>
        <v>4</v>
      </c>
      <c r="I30" t="s">
        <v>10330</v>
      </c>
    </row>
    <row r="31" spans="1:12" x14ac:dyDescent="0.35">
      <c r="F31" s="122"/>
    </row>
    <row r="32" spans="1:12" x14ac:dyDescent="0.35">
      <c r="B32" s="20" t="s">
        <v>9232</v>
      </c>
      <c r="F32" s="122"/>
    </row>
    <row r="33" spans="1:7" x14ac:dyDescent="0.35">
      <c r="A33" s="4">
        <v>19</v>
      </c>
      <c r="B33" s="4">
        <v>-343.58600000000001</v>
      </c>
      <c r="C33" t="s">
        <v>406</v>
      </c>
      <c r="D33" s="4">
        <v>1</v>
      </c>
      <c r="E33" s="16" t="s">
        <v>424</v>
      </c>
      <c r="F33" s="122">
        <f>IF(G33="GREET ",1,IF(G33="GOAL",2,IF(G33="PROPOSAL",3,IF(G33="CHOOSE+",4,IF(G33="CHOOSE-",4,IF(G33="ECO INFO",5,IF(G33="$ INFO",6,IF(G33="SOC INFO",7,IF(G33="RULE INFO",8,IF(G33="EXP INFO",9,IF(G33="MON RES",10,IF(G33="MON EARN",11,IF(G33="MON BEH",12,IF(G33="POSE HARM",13,IF(G33="POSE CONCERN",14,IF(G33="RJ APOLOGY",15,IF(G33="RJ ATONE",16,IF(G33="RJ JUSTIFY",17,IF(G33="RJ-",18,IF(G33="RJ FORGIVE+",19,IF(G33="RJ FORGIVE-",19,IF(G33="COORD",20,IF(G33="ENF ACK",21,IF(G33="ENF PRAISE",22,IF(G33="ENF ASK",23,IF(G33="ENF TELL",24,IF(G33="ENF SHAME",25,IF(G33="ENF WARN",26,IF(G33="ENF THREATEN",27,IF(G33="ENF PUNISH",28,IF(G33="DEFECT",29,IF(G33="SM TALK",30,IF(G33="HUMOR",31,IF(G33="POLITE+",32,IF(G33="POLITE-",32,IF(G33="INPUT-",33,IF(G33="AMBIGUOUS",34,IF(G33="UNCODEABLE",35))))))))))))))))))))))))))))))))))))))</f>
        <v>30</v>
      </c>
      <c r="G33" t="s">
        <v>9375</v>
      </c>
    </row>
    <row r="34" spans="1:7" x14ac:dyDescent="0.35">
      <c r="A34" s="4">
        <v>20</v>
      </c>
      <c r="B34" s="4">
        <v>-211.94499999999999</v>
      </c>
      <c r="C34" t="s">
        <v>406</v>
      </c>
      <c r="D34" s="4">
        <v>1</v>
      </c>
      <c r="E34" s="16">
        <v>1</v>
      </c>
      <c r="F34" s="122">
        <f>IF(G34="GREET ",1,IF(G34="GOAL",2,IF(G34="PROPOSAL",3,IF(G34="CHOOSE+",4,IF(G34="CHOOSE-",4,IF(G34="ECO INFO",5,IF(G34="$ INFO",6,IF(G34="SOC INFO",7,IF(G34="RULE INFO",8,IF(G34="EXP INFO",9,IF(G34="MON RES",10,IF(G34="MON EARN",11,IF(G34="MON BEH",12,IF(G34="POSE HARM",13,IF(G34="POSE CONCERN",14,IF(G34="RJ APOLOGY",15,IF(G34="RJ ATONE",16,IF(G34="RJ JUSTIFY",17,IF(G34="RJ-",18,IF(G34="RJ FORGIVE+",19,IF(G34="RJ FORGIVE-",19,IF(G34="COORD",20,IF(G34="ENF ACK",21,IF(G34="ENF PRAISE",22,IF(G34="ENF ASK",23,IF(G34="ENF TELL",24,IF(G34="ENF SHAME",25,IF(G34="ENF WARN",26,IF(G34="ENF THREATEN",27,IF(G34="ENF PUNISH",28,IF(G34="DEFECT",29,IF(G34="SM TALK",30,IF(G34="HUMOR",31,IF(G34="POLITE+",32,IF(G34="POLITE-",32,IF(G34="INPUT-",33,IF(G34="AMBIGUOUS",34,IF(G34="UNCODEABLE",35))))))))))))))))))))))))))))))))))))))</f>
        <v>30</v>
      </c>
      <c r="G34" t="s">
        <v>9375</v>
      </c>
    </row>
    <row r="35" spans="1:7" x14ac:dyDescent="0.35">
      <c r="B35" s="4">
        <v>-211.45500000000001</v>
      </c>
      <c r="C35" t="s">
        <v>406</v>
      </c>
      <c r="D35" s="4">
        <v>1</v>
      </c>
      <c r="E35" s="16">
        <v>2</v>
      </c>
      <c r="F35" s="122"/>
    </row>
    <row r="36" spans="1:7" x14ac:dyDescent="0.35">
      <c r="B36" s="4">
        <v>-210.94499999999999</v>
      </c>
      <c r="C36" t="s">
        <v>406</v>
      </c>
      <c r="D36" s="4">
        <v>1</v>
      </c>
      <c r="E36" s="16">
        <v>3</v>
      </c>
      <c r="F36" s="122"/>
    </row>
    <row r="37" spans="1:7" x14ac:dyDescent="0.35">
      <c r="B37" s="4">
        <v>-210.42500000000001</v>
      </c>
      <c r="C37" t="s">
        <v>406</v>
      </c>
      <c r="D37" s="4">
        <v>1</v>
      </c>
      <c r="E37" s="16">
        <v>4</v>
      </c>
      <c r="F37" s="122"/>
    </row>
    <row r="38" spans="1:7" x14ac:dyDescent="0.35">
      <c r="B38" s="4">
        <v>-209.923</v>
      </c>
      <c r="C38" t="s">
        <v>406</v>
      </c>
      <c r="D38" s="4">
        <v>1</v>
      </c>
      <c r="E38" s="16">
        <v>5</v>
      </c>
      <c r="F38" s="122"/>
    </row>
    <row r="39" spans="1:7" x14ac:dyDescent="0.35">
      <c r="B39" s="4">
        <v>-209.35499999999999</v>
      </c>
      <c r="C39" t="s">
        <v>406</v>
      </c>
      <c r="D39" s="4">
        <v>1</v>
      </c>
      <c r="E39" s="16">
        <v>6</v>
      </c>
      <c r="F39" s="122"/>
    </row>
    <row r="40" spans="1:7" x14ac:dyDescent="0.35">
      <c r="B40" s="4">
        <v>-208.88800000000001</v>
      </c>
      <c r="C40" t="s">
        <v>406</v>
      </c>
      <c r="D40" s="4">
        <v>1</v>
      </c>
      <c r="E40" s="16">
        <v>7</v>
      </c>
      <c r="F40" s="122"/>
    </row>
    <row r="41" spans="1:7" x14ac:dyDescent="0.35">
      <c r="B41" s="4">
        <v>-208.345</v>
      </c>
      <c r="C41" t="s">
        <v>406</v>
      </c>
      <c r="D41" s="4">
        <v>1</v>
      </c>
      <c r="E41" s="16">
        <v>8</v>
      </c>
      <c r="F41" s="122"/>
    </row>
    <row r="42" spans="1:7" x14ac:dyDescent="0.35">
      <c r="B42" s="4">
        <v>-207.87599999999901</v>
      </c>
      <c r="C42" t="s">
        <v>406</v>
      </c>
      <c r="D42" s="4">
        <v>1</v>
      </c>
      <c r="E42" s="16">
        <v>9</v>
      </c>
      <c r="F42" s="122"/>
    </row>
    <row r="43" spans="1:7" x14ac:dyDescent="0.35">
      <c r="B43" s="4">
        <v>-202.15299999999999</v>
      </c>
      <c r="C43" t="s">
        <v>406</v>
      </c>
      <c r="D43" s="4">
        <v>1</v>
      </c>
      <c r="E43" s="16">
        <v>10</v>
      </c>
      <c r="F43" s="122"/>
    </row>
    <row r="44" spans="1:7" x14ac:dyDescent="0.35">
      <c r="A44" s="4">
        <v>21</v>
      </c>
      <c r="B44" s="4">
        <v>-200.42699999999999</v>
      </c>
      <c r="C44" t="s">
        <v>414</v>
      </c>
      <c r="D44" s="4">
        <v>2</v>
      </c>
      <c r="E44" s="16" t="s">
        <v>444</v>
      </c>
      <c r="F44" s="122">
        <f t="shared" ref="F44:F48" si="3">IF(G44="GREET ",1,IF(G44="GOAL",2,IF(G44="PROPOSAL",3,IF(G44="CHOOSE+",4,IF(G44="CHOOSE-",4,IF(G44="ECO INFO",5,IF(G44="$ INFO",6,IF(G44="SOC INFO",7,IF(G44="RULE INFO",8,IF(G44="EXP INFO",9,IF(G44="MON RES",10,IF(G44="MON EARN",11,IF(G44="MON BEH",12,IF(G44="POSE HARM",13,IF(G44="POSE CONCERN",14,IF(G44="RJ APOLOGY",15,IF(G44="RJ ATONE",16,IF(G44="RJ JUSTIFY",17,IF(G44="RJ-",18,IF(G44="RJ FORGIVE+",19,IF(G44="RJ FORGIVE-",19,IF(G44="COORD",20,IF(G44="ENF ACK",21,IF(G44="ENF PRAISE",22,IF(G44="ENF ASK",23,IF(G44="ENF TELL",24,IF(G44="ENF SHAME",25,IF(G44="ENF WARN",26,IF(G44="ENF THREATEN",27,IF(G44="ENF PUNISH",28,IF(G44="DEFECT",29,IF(G44="SM TALK",30,IF(G44="HUMOR",31,IF(G44="POLITE+",32,IF(G44="POLITE-",32,IF(G44="INPUT-",33,IF(G44="AMBIGUOUS",34,IF(G44="UNCODEABLE",35))))))))))))))))))))))))))))))))))))))</f>
        <v>30</v>
      </c>
      <c r="G44" t="s">
        <v>9375</v>
      </c>
    </row>
    <row r="45" spans="1:7" x14ac:dyDescent="0.35">
      <c r="A45" s="4">
        <v>22</v>
      </c>
      <c r="B45" s="4">
        <v>-191.81700000000001</v>
      </c>
      <c r="C45" t="s">
        <v>406</v>
      </c>
      <c r="D45" s="4">
        <v>1</v>
      </c>
      <c r="E45" s="16" t="s">
        <v>139</v>
      </c>
      <c r="F45" s="122">
        <f t="shared" si="3"/>
        <v>30</v>
      </c>
      <c r="G45" t="s">
        <v>9375</v>
      </c>
    </row>
    <row r="46" spans="1:7" x14ac:dyDescent="0.35">
      <c r="A46" s="4">
        <v>23</v>
      </c>
      <c r="B46" s="4">
        <v>-189.55699999999999</v>
      </c>
      <c r="C46" t="s">
        <v>410</v>
      </c>
      <c r="D46" s="4">
        <v>3</v>
      </c>
      <c r="E46" s="16" t="s">
        <v>446</v>
      </c>
      <c r="F46" s="122">
        <f t="shared" si="3"/>
        <v>30</v>
      </c>
      <c r="G46" t="s">
        <v>9375</v>
      </c>
    </row>
    <row r="47" spans="1:7" x14ac:dyDescent="0.35">
      <c r="A47" s="4">
        <v>24</v>
      </c>
      <c r="B47" s="4">
        <v>-157.52000000000001</v>
      </c>
      <c r="C47" t="s">
        <v>414</v>
      </c>
      <c r="D47" s="4">
        <v>2</v>
      </c>
      <c r="E47" s="16" t="s">
        <v>449</v>
      </c>
      <c r="F47" s="122">
        <f t="shared" si="3"/>
        <v>30</v>
      </c>
      <c r="G47" t="s">
        <v>9375</v>
      </c>
    </row>
    <row r="48" spans="1:7" x14ac:dyDescent="0.35">
      <c r="A48" s="4">
        <v>25</v>
      </c>
      <c r="B48" s="4">
        <v>-127.917999999999</v>
      </c>
      <c r="C48" t="s">
        <v>410</v>
      </c>
      <c r="D48" s="4">
        <v>3</v>
      </c>
      <c r="E48" s="16" t="s">
        <v>450</v>
      </c>
      <c r="F48" s="122">
        <f t="shared" si="3"/>
        <v>30</v>
      </c>
      <c r="G48" t="s">
        <v>9375</v>
      </c>
    </row>
    <row r="49" spans="1:10" x14ac:dyDescent="0.35">
      <c r="F49" s="122"/>
    </row>
    <row r="50" spans="1:10" x14ac:dyDescent="0.35">
      <c r="B50" s="107" t="s">
        <v>9231</v>
      </c>
      <c r="C50" s="22"/>
      <c r="D50" s="21"/>
      <c r="E50" s="23"/>
      <c r="F50" s="122"/>
    </row>
    <row r="51" spans="1:10" x14ac:dyDescent="0.35">
      <c r="B51" s="31"/>
      <c r="F51" s="122"/>
    </row>
    <row r="52" spans="1:10" x14ac:dyDescent="0.35">
      <c r="A52" s="4">
        <v>26</v>
      </c>
      <c r="B52" s="4">
        <v>141.90899999999999</v>
      </c>
      <c r="C52" t="s">
        <v>414</v>
      </c>
      <c r="D52" s="4">
        <v>2</v>
      </c>
      <c r="E52" s="16" t="s">
        <v>460</v>
      </c>
      <c r="F52" s="122">
        <f t="shared" si="0"/>
        <v>20</v>
      </c>
      <c r="G52" t="s">
        <v>9472</v>
      </c>
    </row>
    <row r="53" spans="1:10" x14ac:dyDescent="0.35">
      <c r="A53" s="4">
        <v>27</v>
      </c>
      <c r="B53" s="4">
        <v>160.27799999999999</v>
      </c>
      <c r="C53" t="s">
        <v>406</v>
      </c>
      <c r="D53" s="4">
        <v>1</v>
      </c>
      <c r="E53" s="16" t="s">
        <v>461</v>
      </c>
      <c r="F53" s="122">
        <f t="shared" si="0"/>
        <v>20</v>
      </c>
      <c r="G53" t="s">
        <v>9472</v>
      </c>
    </row>
    <row r="54" spans="1:10" x14ac:dyDescent="0.35">
      <c r="A54" s="4">
        <v>28</v>
      </c>
      <c r="B54" s="4">
        <v>171.21599999999901</v>
      </c>
      <c r="C54" t="s">
        <v>414</v>
      </c>
      <c r="D54" s="4">
        <v>2</v>
      </c>
      <c r="E54" s="44" t="s">
        <v>10217</v>
      </c>
      <c r="F54" s="122">
        <f t="shared" si="0"/>
        <v>32</v>
      </c>
      <c r="G54" t="s">
        <v>9376</v>
      </c>
    </row>
    <row r="55" spans="1:10" x14ac:dyDescent="0.35">
      <c r="A55" s="4">
        <v>29</v>
      </c>
      <c r="B55" s="4">
        <v>176.28599999999901</v>
      </c>
      <c r="C55" t="s">
        <v>406</v>
      </c>
      <c r="D55" s="4">
        <v>1</v>
      </c>
      <c r="E55" s="44" t="s">
        <v>10410</v>
      </c>
      <c r="F55" s="122">
        <f t="shared" si="0"/>
        <v>32</v>
      </c>
      <c r="G55" t="s">
        <v>9376</v>
      </c>
    </row>
    <row r="56" spans="1:10" x14ac:dyDescent="0.35">
      <c r="F56" s="122"/>
    </row>
    <row r="57" spans="1:10" x14ac:dyDescent="0.35">
      <c r="B57" s="31" t="s">
        <v>9247</v>
      </c>
      <c r="F57" s="122"/>
    </row>
    <row r="58" spans="1:10" x14ac:dyDescent="0.35">
      <c r="A58" s="4">
        <v>30</v>
      </c>
      <c r="B58" s="4">
        <v>198.07900000000001</v>
      </c>
      <c r="C58" t="s">
        <v>412</v>
      </c>
      <c r="D58" s="4">
        <v>4</v>
      </c>
      <c r="E58" s="16" t="s">
        <v>466</v>
      </c>
      <c r="F58" s="122"/>
    </row>
    <row r="59" spans="1:10" s="57" customFormat="1" x14ac:dyDescent="0.35">
      <c r="A59" s="37"/>
      <c r="B59" s="37"/>
      <c r="C59" s="38"/>
      <c r="D59" s="37"/>
      <c r="E59" s="58" t="s">
        <v>10411</v>
      </c>
      <c r="F59" s="122">
        <f t="shared" si="0"/>
        <v>3</v>
      </c>
      <c r="G59" t="s">
        <v>9379</v>
      </c>
      <c r="H59" s="37"/>
      <c r="I59" s="38"/>
      <c r="J59" s="38"/>
    </row>
    <row r="60" spans="1:10" s="57" customFormat="1" x14ac:dyDescent="0.35">
      <c r="A60" s="37"/>
      <c r="B60" s="37"/>
      <c r="C60" s="38"/>
      <c r="D60" s="37"/>
      <c r="E60" s="58" t="s">
        <v>9530</v>
      </c>
      <c r="F60" s="122">
        <f t="shared" si="0"/>
        <v>5</v>
      </c>
      <c r="G60" t="s">
        <v>9378</v>
      </c>
      <c r="H60" s="37"/>
      <c r="I60" s="38"/>
      <c r="J60" s="38"/>
    </row>
    <row r="61" spans="1:10" s="57" customFormat="1" x14ac:dyDescent="0.35">
      <c r="A61" s="37"/>
      <c r="B61" s="37"/>
      <c r="C61" s="38"/>
      <c r="D61" s="37"/>
      <c r="E61" s="58" t="s">
        <v>9527</v>
      </c>
      <c r="F61" s="122">
        <f t="shared" si="0"/>
        <v>6</v>
      </c>
      <c r="G61" t="s">
        <v>10472</v>
      </c>
      <c r="H61" s="37"/>
      <c r="I61" s="38"/>
      <c r="J61" s="38"/>
    </row>
    <row r="62" spans="1:10" x14ac:dyDescent="0.35">
      <c r="F62" s="122"/>
    </row>
    <row r="63" spans="1:10" x14ac:dyDescent="0.35">
      <c r="A63" s="7">
        <v>3</v>
      </c>
      <c r="B63" s="31" t="s">
        <v>10412</v>
      </c>
      <c r="F63" s="122"/>
    </row>
    <row r="64" spans="1:10" x14ac:dyDescent="0.35">
      <c r="A64" s="4">
        <v>31</v>
      </c>
      <c r="B64" s="4">
        <v>203.40599999999901</v>
      </c>
      <c r="C64" t="s">
        <v>406</v>
      </c>
      <c r="D64" s="4">
        <v>1</v>
      </c>
      <c r="E64" s="16" t="s">
        <v>467</v>
      </c>
      <c r="F64" s="122"/>
    </row>
    <row r="65" spans="1:10" s="59" customFormat="1" x14ac:dyDescent="0.35">
      <c r="A65" s="4"/>
      <c r="B65" s="4"/>
      <c r="C65"/>
      <c r="D65" s="4"/>
      <c r="E65" s="58" t="s">
        <v>9528</v>
      </c>
      <c r="F65" s="122">
        <f t="shared" si="0"/>
        <v>9</v>
      </c>
      <c r="G65" t="s">
        <v>9373</v>
      </c>
      <c r="H65" s="4"/>
      <c r="I65"/>
      <c r="J65"/>
    </row>
    <row r="66" spans="1:10" s="59" customFormat="1" x14ac:dyDescent="0.35">
      <c r="A66" s="4"/>
      <c r="B66" s="4"/>
      <c r="C66"/>
      <c r="D66" s="4"/>
      <c r="E66" s="58" t="s">
        <v>9529</v>
      </c>
      <c r="F66" s="122">
        <f t="shared" si="0"/>
        <v>3</v>
      </c>
      <c r="G66" t="s">
        <v>9379</v>
      </c>
      <c r="H66" s="4"/>
      <c r="I66"/>
      <c r="J66"/>
    </row>
    <row r="67" spans="1:10" x14ac:dyDescent="0.35">
      <c r="A67" s="4">
        <v>32</v>
      </c>
      <c r="B67" s="4">
        <v>221.63399999999999</v>
      </c>
      <c r="C67" t="s">
        <v>410</v>
      </c>
      <c r="D67" s="4">
        <v>3</v>
      </c>
      <c r="E67" s="16" t="s">
        <v>469</v>
      </c>
      <c r="F67" s="122">
        <f t="shared" si="0"/>
        <v>4</v>
      </c>
      <c r="G67" t="s">
        <v>9372</v>
      </c>
    </row>
    <row r="68" spans="1:10" x14ac:dyDescent="0.35">
      <c r="A68" s="4">
        <v>33</v>
      </c>
      <c r="B68" s="4">
        <v>227.76499999999999</v>
      </c>
      <c r="C68" t="s">
        <v>414</v>
      </c>
      <c r="D68" s="4">
        <v>2</v>
      </c>
      <c r="E68" s="16" t="s">
        <v>470</v>
      </c>
      <c r="F68" s="122">
        <f t="shared" si="0"/>
        <v>4</v>
      </c>
      <c r="G68" t="s">
        <v>9372</v>
      </c>
    </row>
    <row r="69" spans="1:10" x14ac:dyDescent="0.35">
      <c r="F69" s="122"/>
    </row>
    <row r="70" spans="1:10" x14ac:dyDescent="0.35">
      <c r="A70" s="7"/>
      <c r="B70" s="11" t="s">
        <v>9230</v>
      </c>
      <c r="C70" s="13"/>
      <c r="D70" s="19"/>
      <c r="E70" s="15"/>
      <c r="F70" s="122"/>
    </row>
    <row r="71" spans="1:10" x14ac:dyDescent="0.35">
      <c r="A71" s="7">
        <v>4</v>
      </c>
      <c r="B71" s="31" t="s">
        <v>10413</v>
      </c>
      <c r="C71" s="6"/>
      <c r="E71" s="8"/>
      <c r="F71" s="122"/>
    </row>
    <row r="72" spans="1:10" x14ac:dyDescent="0.35">
      <c r="A72" s="4">
        <v>34</v>
      </c>
      <c r="B72" s="4">
        <v>-368.03</v>
      </c>
      <c r="C72" t="s">
        <v>406</v>
      </c>
      <c r="D72" s="4">
        <v>1</v>
      </c>
      <c r="E72" s="16" t="s">
        <v>472</v>
      </c>
      <c r="F72" s="122">
        <f t="shared" ref="F72:F130" si="4">IF(G72="GREET ",1,IF(G72="GOAL",2,IF(G72="PROPOSAL",3,IF(G72="CHOOSE+",4,IF(G72="CHOOSE-",4,IF(G72="ECO INFO",5,IF(G72="$ INFO",6,IF(G72="SOC INFO",7,IF(G72="RULE INFO",8,IF(G72="EXP INFO",9,IF(G72="MON RES",10,IF(G72="MON EARN",11,IF(G72="MON BEH",12,IF(G72="POSE HARM",13,IF(G72="POSE CONCERN",14,IF(G72="RJ APOLOGY",15,IF(G72="RJ ATONE",16,IF(G72="RJ JUSTIFY",17,IF(G72="RJ-",18,IF(G72="RJ FORGIVE+",19,IF(G72="RJ FORGIVE-",19,IF(G72="COORD",20,IF(G72="ENF ACK",21,IF(G72="ENF PRAISE",22,IF(G72="ENF ASK",23,IF(G72="ENF TELL",24,IF(G72="ENF SHAME",25,IF(G72="ENF WARN",26,IF(G72="ENF THREATEN",27,IF(G72="ENF PUNISH",28,IF(G72="DEFECT",29,IF(G72="SMALL TALK",30,IF(G72="HUMOR",31,IF(G72="POLITE+",32,IF(G72="POLITE-",32,IF(G72="INPUT-",33,IF(G72="AMBIGUOUS",34,IF(G72="UNCODEABLE",35))))))))))))))))))))))))))))))))))))))</f>
        <v>3</v>
      </c>
      <c r="G72" t="s">
        <v>9379</v>
      </c>
    </row>
    <row r="73" spans="1:10" x14ac:dyDescent="0.35">
      <c r="A73" s="4">
        <v>35</v>
      </c>
      <c r="B73" s="4">
        <v>-360.02499999999998</v>
      </c>
      <c r="C73" t="s">
        <v>414</v>
      </c>
      <c r="D73" s="4">
        <v>2</v>
      </c>
      <c r="E73" s="16" t="s">
        <v>68</v>
      </c>
      <c r="F73" s="122">
        <f t="shared" si="4"/>
        <v>4</v>
      </c>
      <c r="G73" t="s">
        <v>9372</v>
      </c>
    </row>
    <row r="74" spans="1:10" x14ac:dyDescent="0.35">
      <c r="A74" s="4">
        <v>36</v>
      </c>
      <c r="B74" s="4">
        <v>-357.33</v>
      </c>
      <c r="C74" t="s">
        <v>412</v>
      </c>
      <c r="D74" s="4">
        <v>4</v>
      </c>
      <c r="E74" s="16" t="s">
        <v>473</v>
      </c>
      <c r="F74" s="122">
        <f t="shared" si="4"/>
        <v>4</v>
      </c>
      <c r="G74" t="s">
        <v>9372</v>
      </c>
    </row>
    <row r="75" spans="1:10" x14ac:dyDescent="0.35">
      <c r="A75" s="4">
        <v>37</v>
      </c>
      <c r="B75" s="4">
        <v>-356.26499999999999</v>
      </c>
      <c r="C75" t="s">
        <v>410</v>
      </c>
      <c r="D75" s="4">
        <v>3</v>
      </c>
      <c r="E75" s="16" t="s">
        <v>11115</v>
      </c>
      <c r="F75" s="122">
        <f t="shared" si="4"/>
        <v>4</v>
      </c>
      <c r="G75" t="s">
        <v>9372</v>
      </c>
    </row>
    <row r="76" spans="1:10" x14ac:dyDescent="0.35">
      <c r="A76" s="4">
        <v>38</v>
      </c>
      <c r="B76" s="4">
        <v>-330.90800000000002</v>
      </c>
      <c r="C76" t="s">
        <v>412</v>
      </c>
      <c r="D76" s="4">
        <v>4</v>
      </c>
      <c r="E76" s="17" t="s">
        <v>10414</v>
      </c>
      <c r="F76" s="122">
        <f t="shared" si="4"/>
        <v>35</v>
      </c>
      <c r="G76" t="s">
        <v>9391</v>
      </c>
    </row>
    <row r="77" spans="1:10" x14ac:dyDescent="0.35">
      <c r="A77" s="4">
        <v>39</v>
      </c>
      <c r="B77" s="4">
        <v>-313.070999999999</v>
      </c>
      <c r="C77" t="s">
        <v>406</v>
      </c>
      <c r="D77" s="4">
        <v>1</v>
      </c>
      <c r="E77" s="16" t="s">
        <v>477</v>
      </c>
      <c r="F77" s="122">
        <f t="shared" si="4"/>
        <v>7</v>
      </c>
      <c r="G77" t="s">
        <v>9377</v>
      </c>
    </row>
    <row r="78" spans="1:10" x14ac:dyDescent="0.35">
      <c r="A78" s="4">
        <v>40</v>
      </c>
      <c r="B78" s="4">
        <v>-295.88900000000001</v>
      </c>
      <c r="C78" t="s">
        <v>412</v>
      </c>
      <c r="D78" s="4">
        <v>4</v>
      </c>
      <c r="E78" s="16" t="s">
        <v>480</v>
      </c>
      <c r="F78" s="122">
        <f t="shared" si="4"/>
        <v>7</v>
      </c>
      <c r="G78" t="s">
        <v>9377</v>
      </c>
    </row>
    <row r="79" spans="1:10" x14ac:dyDescent="0.35">
      <c r="A79" s="4">
        <v>41</v>
      </c>
      <c r="B79" s="4">
        <v>-286.16699999999997</v>
      </c>
      <c r="C79" t="s">
        <v>410</v>
      </c>
      <c r="D79" s="4">
        <v>3</v>
      </c>
      <c r="E79" s="16" t="s">
        <v>481</v>
      </c>
      <c r="F79" s="122">
        <f t="shared" si="4"/>
        <v>7</v>
      </c>
      <c r="G79" t="s">
        <v>9377</v>
      </c>
    </row>
    <row r="80" spans="1:10" x14ac:dyDescent="0.35">
      <c r="F80" s="122"/>
    </row>
    <row r="81" spans="1:10" x14ac:dyDescent="0.35">
      <c r="A81" s="7">
        <v>3</v>
      </c>
      <c r="B81" s="31" t="s">
        <v>10417</v>
      </c>
      <c r="F81" s="122"/>
    </row>
    <row r="82" spans="1:10" x14ac:dyDescent="0.35">
      <c r="A82" s="4">
        <v>42</v>
      </c>
      <c r="B82" s="4">
        <v>-272.887</v>
      </c>
      <c r="C82" t="s">
        <v>414</v>
      </c>
      <c r="D82" s="4">
        <v>2</v>
      </c>
      <c r="E82" s="16" t="s">
        <v>484</v>
      </c>
      <c r="F82" s="122"/>
    </row>
    <row r="83" spans="1:10" s="59" customFormat="1" x14ac:dyDescent="0.35">
      <c r="A83" s="4"/>
      <c r="B83" s="4"/>
      <c r="C83"/>
      <c r="D83" s="4"/>
      <c r="E83" s="58" t="s">
        <v>9531</v>
      </c>
      <c r="F83" s="122">
        <f t="shared" si="4"/>
        <v>3</v>
      </c>
      <c r="G83" t="s">
        <v>9379</v>
      </c>
      <c r="H83" s="4"/>
      <c r="I83"/>
      <c r="J83"/>
    </row>
    <row r="84" spans="1:10" s="59" customFormat="1" x14ac:dyDescent="0.35">
      <c r="A84" s="4"/>
      <c r="B84" s="4"/>
      <c r="C84"/>
      <c r="D84" s="4"/>
      <c r="E84" s="58" t="s">
        <v>9532</v>
      </c>
      <c r="F84" s="122">
        <f t="shared" si="4"/>
        <v>5</v>
      </c>
      <c r="G84" t="s">
        <v>9378</v>
      </c>
      <c r="H84" s="4"/>
      <c r="I84"/>
      <c r="J84"/>
    </row>
    <row r="85" spans="1:10" x14ac:dyDescent="0.35">
      <c r="A85" s="4">
        <v>43</v>
      </c>
      <c r="B85" s="4">
        <v>-234.869</v>
      </c>
      <c r="C85" t="s">
        <v>410</v>
      </c>
      <c r="D85" s="4">
        <v>3</v>
      </c>
      <c r="E85" s="16" t="s">
        <v>488</v>
      </c>
      <c r="F85" s="122">
        <f t="shared" si="4"/>
        <v>7</v>
      </c>
      <c r="G85" t="s">
        <v>9377</v>
      </c>
      <c r="H85" s="4">
        <f>IF(I85="GREET ",1,IF(I85="GOAL",2,IF(I85="PROPOSAL",3,IF(I85="CHOOSE+",4,IF(I85="CHOOSE-",4,IF(I85="(CHOOSE+)",4,IF(I85="(CHOOSE-)",4,IF(I85="ECO INFO",5,IF(I85="$ INFO",6,IF(I85="SOC INFO",7,IF(I85="RULE INFO",8,IF(I85="EXP INFO",9,IF(I85="MON RES",10,IF(I85="MON EARN",11,IF(I85="MON BEH",12,IF(I85="POSE HARM",13,IF(I85="POSE CONCERN",14,IF(I85="RJ APOLOGY",15,IF(I85="RJ ATONE",16,IF(I85="RJ JUSTIFY",17,IF(I85="RJ-",18,IF(I85="RJ FORGIVE+",19,IF(I85="RJ FORGIVE-",19,IF(I85="COORD",20,IF(I85="ENF ACK",21,IF(I85="ENF PRAISE",22,IF(I85="ENF ASK",23,IF(I85="ENF TELL",24,IF(I85="ENF SHAME",25,IF(I85="ENF WARN",26,IF(I85="ENF THREATEN",27,IF(I85="ENF PUNISH",28,IF(I85="DEFECT",29,IF(I85="SM TALK",30,IF(I85="HUMOR",31,IF(I85="POLITE+",32,IF(I85="POLITE-",32,IF(I85="INPUT-",33,IF(I85="AMBIGUOUS",34,IF(I85="UNCODEABLE",35))))))))))))))))))))))))))))))))))))))))</f>
        <v>4</v>
      </c>
      <c r="I85" t="s">
        <v>10330</v>
      </c>
    </row>
    <row r="86" spans="1:10" x14ac:dyDescent="0.35">
      <c r="A86" s="4">
        <v>44</v>
      </c>
      <c r="B86" s="4">
        <v>-228.31099999999901</v>
      </c>
      <c r="C86" t="s">
        <v>406</v>
      </c>
      <c r="D86" s="4">
        <v>1</v>
      </c>
      <c r="E86" s="16" t="s">
        <v>490</v>
      </c>
      <c r="F86" s="122"/>
    </row>
    <row r="87" spans="1:10" s="59" customFormat="1" x14ac:dyDescent="0.35">
      <c r="A87" s="4"/>
      <c r="B87" s="4"/>
      <c r="C87"/>
      <c r="D87" s="4"/>
      <c r="E87" s="58" t="s">
        <v>9439</v>
      </c>
      <c r="F87" s="122">
        <f t="shared" si="4"/>
        <v>4</v>
      </c>
      <c r="G87" t="s">
        <v>9372</v>
      </c>
      <c r="H87" s="4"/>
      <c r="I87"/>
      <c r="J87"/>
    </row>
    <row r="88" spans="1:10" s="59" customFormat="1" x14ac:dyDescent="0.35">
      <c r="A88" s="4"/>
      <c r="B88" s="4"/>
      <c r="C88"/>
      <c r="D88" s="4"/>
      <c r="E88" s="58" t="s">
        <v>9533</v>
      </c>
      <c r="F88" s="122">
        <f t="shared" si="4"/>
        <v>3</v>
      </c>
      <c r="G88" t="s">
        <v>9379</v>
      </c>
      <c r="H88" s="4"/>
      <c r="I88"/>
      <c r="J88"/>
    </row>
    <row r="89" spans="1:10" x14ac:dyDescent="0.35">
      <c r="A89" s="4">
        <v>45</v>
      </c>
      <c r="B89" s="4">
        <v>-207.44200000000001</v>
      </c>
      <c r="C89" t="s">
        <v>414</v>
      </c>
      <c r="D89" s="4">
        <v>2</v>
      </c>
      <c r="E89" s="16" t="s">
        <v>494</v>
      </c>
      <c r="F89" s="122">
        <f t="shared" si="4"/>
        <v>8</v>
      </c>
      <c r="G89" t="s">
        <v>9374</v>
      </c>
    </row>
    <row r="90" spans="1:10" x14ac:dyDescent="0.35">
      <c r="A90" s="4">
        <v>46</v>
      </c>
      <c r="B90" s="4">
        <v>-184.47</v>
      </c>
      <c r="C90" t="s">
        <v>406</v>
      </c>
      <c r="D90" s="4">
        <v>1</v>
      </c>
      <c r="E90" s="16" t="s">
        <v>495</v>
      </c>
      <c r="F90" s="122">
        <f t="shared" si="4"/>
        <v>3</v>
      </c>
      <c r="G90" t="s">
        <v>9379</v>
      </c>
    </row>
    <row r="91" spans="1:10" x14ac:dyDescent="0.35">
      <c r="B91" s="4">
        <v>-177.999</v>
      </c>
      <c r="C91" t="s">
        <v>406</v>
      </c>
      <c r="D91" s="4">
        <v>1</v>
      </c>
      <c r="E91" s="16" t="s">
        <v>496</v>
      </c>
      <c r="F91" s="122"/>
    </row>
    <row r="92" spans="1:10" x14ac:dyDescent="0.35">
      <c r="A92" s="4">
        <v>47</v>
      </c>
      <c r="B92" s="4">
        <v>-140.08699999999999</v>
      </c>
      <c r="C92" t="s">
        <v>414</v>
      </c>
      <c r="D92" s="4">
        <v>2</v>
      </c>
      <c r="E92" s="16" t="s">
        <v>499</v>
      </c>
      <c r="F92" s="122">
        <f t="shared" si="4"/>
        <v>7</v>
      </c>
      <c r="G92" t="s">
        <v>9377</v>
      </c>
    </row>
    <row r="93" spans="1:10" x14ac:dyDescent="0.35">
      <c r="A93" s="4">
        <v>28</v>
      </c>
      <c r="B93" s="4">
        <v>-65.518999999999906</v>
      </c>
      <c r="C93" t="s">
        <v>406</v>
      </c>
      <c r="D93" s="4">
        <v>1</v>
      </c>
      <c r="E93" s="44" t="s">
        <v>10415</v>
      </c>
      <c r="F93" s="122">
        <f t="shared" si="4"/>
        <v>4</v>
      </c>
      <c r="G93" t="s">
        <v>9380</v>
      </c>
    </row>
    <row r="94" spans="1:10" x14ac:dyDescent="0.35">
      <c r="A94" s="4">
        <v>49</v>
      </c>
      <c r="B94" s="4">
        <v>-62.558999999999997</v>
      </c>
      <c r="C94" t="s">
        <v>414</v>
      </c>
      <c r="D94" s="4">
        <v>2</v>
      </c>
      <c r="E94" s="44" t="s">
        <v>10416</v>
      </c>
      <c r="F94" s="122">
        <f t="shared" si="4"/>
        <v>15</v>
      </c>
      <c r="G94" t="s">
        <v>9706</v>
      </c>
    </row>
    <row r="95" spans="1:10" x14ac:dyDescent="0.35">
      <c r="F95" s="122"/>
    </row>
    <row r="96" spans="1:10" x14ac:dyDescent="0.35">
      <c r="B96" s="20"/>
      <c r="F96" s="122"/>
    </row>
    <row r="97" spans="1:10" x14ac:dyDescent="0.35">
      <c r="A97" s="4">
        <v>50</v>
      </c>
      <c r="B97" s="4">
        <v>-29.989000000000001</v>
      </c>
      <c r="C97" t="s">
        <v>414</v>
      </c>
      <c r="D97" s="4">
        <v>2</v>
      </c>
      <c r="E97" s="16" t="s">
        <v>513</v>
      </c>
      <c r="F97" s="122">
        <f t="shared" si="4"/>
        <v>22</v>
      </c>
      <c r="G97" t="s">
        <v>10418</v>
      </c>
    </row>
    <row r="98" spans="1:10" x14ac:dyDescent="0.35">
      <c r="F98" s="122"/>
    </row>
    <row r="99" spans="1:10" x14ac:dyDescent="0.35">
      <c r="B99" s="21" t="s">
        <v>9233</v>
      </c>
      <c r="C99" s="22"/>
      <c r="D99" s="21"/>
      <c r="E99" s="23"/>
      <c r="F99" s="122"/>
    </row>
    <row r="100" spans="1:10" x14ac:dyDescent="0.35">
      <c r="B100" s="31"/>
      <c r="F100" s="122"/>
    </row>
    <row r="101" spans="1:10" x14ac:dyDescent="0.35">
      <c r="A101" s="4">
        <v>51</v>
      </c>
      <c r="B101" s="4">
        <v>69.448999999999998</v>
      </c>
      <c r="C101" t="s">
        <v>414</v>
      </c>
      <c r="D101" s="4">
        <v>2</v>
      </c>
      <c r="E101" s="16" t="s">
        <v>517</v>
      </c>
      <c r="F101" s="122">
        <f t="shared" si="4"/>
        <v>20</v>
      </c>
      <c r="G101" t="s">
        <v>9472</v>
      </c>
    </row>
    <row r="102" spans="1:10" x14ac:dyDescent="0.35">
      <c r="A102" s="4">
        <v>52</v>
      </c>
      <c r="B102" s="4">
        <v>75.207999999999998</v>
      </c>
      <c r="C102" t="s">
        <v>406</v>
      </c>
      <c r="D102" s="4">
        <v>1</v>
      </c>
      <c r="E102" s="16" t="s">
        <v>518</v>
      </c>
      <c r="F102" s="122">
        <f t="shared" si="4"/>
        <v>8</v>
      </c>
      <c r="G102" t="s">
        <v>9374</v>
      </c>
    </row>
    <row r="103" spans="1:10" x14ac:dyDescent="0.35">
      <c r="A103" s="4">
        <v>53</v>
      </c>
      <c r="B103" s="4">
        <v>84.960999999999999</v>
      </c>
      <c r="C103" t="s">
        <v>414</v>
      </c>
      <c r="D103" s="4">
        <v>2</v>
      </c>
      <c r="E103" s="16" t="s">
        <v>519</v>
      </c>
      <c r="F103" s="122">
        <f t="shared" si="4"/>
        <v>8</v>
      </c>
      <c r="G103" t="s">
        <v>9374</v>
      </c>
    </row>
    <row r="104" spans="1:10" x14ac:dyDescent="0.35">
      <c r="A104" s="4">
        <v>54</v>
      </c>
      <c r="B104" s="4">
        <v>156.59299999999999</v>
      </c>
      <c r="C104" t="s">
        <v>414</v>
      </c>
      <c r="D104" s="4">
        <v>2</v>
      </c>
      <c r="E104" s="16" t="s">
        <v>520</v>
      </c>
      <c r="F104" s="122"/>
    </row>
    <row r="105" spans="1:10" s="59" customFormat="1" x14ac:dyDescent="0.35">
      <c r="A105" s="4"/>
      <c r="B105" s="4"/>
      <c r="C105"/>
      <c r="D105" s="4"/>
      <c r="E105" s="58" t="s">
        <v>9534</v>
      </c>
      <c r="F105" s="122">
        <f t="shared" si="4"/>
        <v>20</v>
      </c>
      <c r="G105" t="s">
        <v>9472</v>
      </c>
      <c r="H105" s="4"/>
      <c r="I105"/>
      <c r="J105"/>
    </row>
    <row r="106" spans="1:10" s="59" customFormat="1" x14ac:dyDescent="0.35">
      <c r="A106" s="4"/>
      <c r="B106" s="4"/>
      <c r="C106"/>
      <c r="D106" s="4"/>
      <c r="E106" s="58" t="s">
        <v>9535</v>
      </c>
      <c r="F106" s="122">
        <f t="shared" si="4"/>
        <v>10</v>
      </c>
      <c r="G106" t="s">
        <v>10136</v>
      </c>
      <c r="H106" s="4"/>
      <c r="I106"/>
      <c r="J106"/>
    </row>
    <row r="107" spans="1:10" x14ac:dyDescent="0.35">
      <c r="F107" s="122"/>
    </row>
    <row r="108" spans="1:10" x14ac:dyDescent="0.35">
      <c r="A108" s="7"/>
      <c r="B108" s="11" t="s">
        <v>9229</v>
      </c>
      <c r="C108" s="13"/>
      <c r="D108" s="19"/>
      <c r="E108" s="15"/>
      <c r="F108" s="122"/>
    </row>
    <row r="109" spans="1:10" x14ac:dyDescent="0.35">
      <c r="A109" s="7"/>
      <c r="B109" s="7"/>
      <c r="C109" s="6"/>
      <c r="E109" s="8"/>
      <c r="F109" s="122"/>
    </row>
    <row r="110" spans="1:10" x14ac:dyDescent="0.35">
      <c r="A110" s="7"/>
      <c r="B110" s="31" t="s">
        <v>10931</v>
      </c>
      <c r="C110" s="6"/>
      <c r="E110" s="8"/>
      <c r="F110" s="122"/>
    </row>
    <row r="111" spans="1:10" x14ac:dyDescent="0.35">
      <c r="A111" s="4">
        <v>55</v>
      </c>
      <c r="B111" s="4">
        <v>-360.77199999999999</v>
      </c>
      <c r="C111" t="s">
        <v>406</v>
      </c>
      <c r="D111" s="4">
        <v>1</v>
      </c>
      <c r="E111" s="16" t="s">
        <v>526</v>
      </c>
      <c r="F111" s="122">
        <f t="shared" si="4"/>
        <v>5</v>
      </c>
      <c r="G111" t="s">
        <v>9378</v>
      </c>
    </row>
    <row r="112" spans="1:10" x14ac:dyDescent="0.35">
      <c r="A112" s="4">
        <v>56</v>
      </c>
      <c r="B112" s="4">
        <v>-317.51299999999998</v>
      </c>
      <c r="C112" t="s">
        <v>412</v>
      </c>
      <c r="D112" s="4">
        <v>4</v>
      </c>
      <c r="E112" s="16" t="s">
        <v>534</v>
      </c>
      <c r="F112" s="122">
        <f t="shared" si="4"/>
        <v>5</v>
      </c>
      <c r="G112" t="s">
        <v>9378</v>
      </c>
    </row>
    <row r="113" spans="1:9" x14ac:dyDescent="0.35">
      <c r="A113" s="4">
        <v>57</v>
      </c>
      <c r="B113" s="4">
        <v>-280.654</v>
      </c>
      <c r="C113" t="s">
        <v>410</v>
      </c>
      <c r="D113" s="4">
        <v>3</v>
      </c>
      <c r="E113" s="16" t="s">
        <v>540</v>
      </c>
      <c r="F113" s="122"/>
    </row>
    <row r="114" spans="1:9" x14ac:dyDescent="0.35">
      <c r="E114" s="58" t="s">
        <v>10929</v>
      </c>
      <c r="F114" s="122">
        <f t="shared" si="4"/>
        <v>5</v>
      </c>
      <c r="G114" t="s">
        <v>9378</v>
      </c>
    </row>
    <row r="115" spans="1:9" x14ac:dyDescent="0.35">
      <c r="E115" s="58" t="s">
        <v>10930</v>
      </c>
      <c r="F115" s="122">
        <f t="shared" si="4"/>
        <v>7</v>
      </c>
      <c r="G115" t="s">
        <v>9377</v>
      </c>
    </row>
    <row r="116" spans="1:9" x14ac:dyDescent="0.35">
      <c r="A116" s="4">
        <v>58</v>
      </c>
      <c r="B116" s="4">
        <v>-272.522999999999</v>
      </c>
      <c r="C116" t="s">
        <v>414</v>
      </c>
      <c r="D116" s="4">
        <v>2</v>
      </c>
      <c r="E116" s="16" t="s">
        <v>541</v>
      </c>
      <c r="F116" s="122">
        <f t="shared" si="4"/>
        <v>5</v>
      </c>
      <c r="G116" t="s">
        <v>9378</v>
      </c>
    </row>
    <row r="117" spans="1:9" x14ac:dyDescent="0.35">
      <c r="A117" s="4">
        <v>59</v>
      </c>
      <c r="B117" s="4">
        <v>-250.018</v>
      </c>
      <c r="C117" t="s">
        <v>406</v>
      </c>
      <c r="D117" s="4">
        <v>1</v>
      </c>
      <c r="E117" s="16" t="s">
        <v>543</v>
      </c>
      <c r="F117" s="122">
        <f t="shared" si="4"/>
        <v>5</v>
      </c>
      <c r="G117" t="s">
        <v>9378</v>
      </c>
      <c r="H117" s="4">
        <f>IF(I117="GREET ",1,IF(I117="GOAL",2,IF(I117="PROPOSAL",3,IF(I117="CHOOSE+",4,IF(I117="CHOOSE-",4,IF(I117="(CHOOSE+)",4,IF(I117="(CHOOSE-)",4,IF(I117="ECO INFO",5,IF(I117="$ INFO",6,IF(I117="SOC INFO",7,IF(I117="RULE INFO",8,IF(I117="EXP INFO",9,IF(I117="MON RES",10,IF(I117="MON EARN",11,IF(I117="MON BEH",12,IF(I117="POSE HARM",13,IF(I117="POSE CONCERN",14,IF(I117="RJ APOLOGY",15,IF(I117="RJ ATONE",16,IF(I117="RJ JUSTIFY",17,IF(I117="RJ-",18,IF(I117="RJ FORGIVE+",19,IF(I117="RJ FORGIVE-",19,IF(I117="COORD",20,IF(I117="ENF ACK",21,IF(I117="ENF PRAISE",22,IF(I117="ENF ASK",23,IF(I117="ENF TELL",24,IF(I117="ENF SHAME",25,IF(I117="ENF WARN",26,IF(I117="ENF THREATEN",27,IF(I117="ENF PUNISH",28,IF(I117="DEFECT",29,IF(I117="SM TALK",30,IF(I117="HUMOR",31,IF(I117="POLITE+",32,IF(I117="POLITE-",32,IF(I117="INPUT-",33,IF(I117="AMBIGUOUS",34,IF(I117="UNCODEABLE",35))))))))))))))))))))))))))))))))))))))))</f>
        <v>4</v>
      </c>
      <c r="I117" t="s">
        <v>10330</v>
      </c>
    </row>
    <row r="118" spans="1:9" x14ac:dyDescent="0.35">
      <c r="A118" s="4">
        <v>60</v>
      </c>
      <c r="B118" s="4">
        <v>-235.727</v>
      </c>
      <c r="C118" t="s">
        <v>414</v>
      </c>
      <c r="D118" s="4">
        <v>2</v>
      </c>
      <c r="E118" s="16" t="s">
        <v>546</v>
      </c>
      <c r="F118" s="122">
        <f t="shared" si="4"/>
        <v>5</v>
      </c>
      <c r="G118" t="s">
        <v>9378</v>
      </c>
    </row>
    <row r="119" spans="1:9" x14ac:dyDescent="0.35">
      <c r="F119" s="122"/>
    </row>
    <row r="120" spans="1:9" x14ac:dyDescent="0.35">
      <c r="B120" s="20" t="s">
        <v>9232</v>
      </c>
      <c r="F120" s="122"/>
    </row>
    <row r="121" spans="1:9" x14ac:dyDescent="0.35">
      <c r="A121" s="4">
        <v>61</v>
      </c>
      <c r="B121" s="4">
        <v>-140.262</v>
      </c>
      <c r="C121" t="s">
        <v>414</v>
      </c>
      <c r="D121" s="4">
        <v>2</v>
      </c>
      <c r="E121" s="16" t="s">
        <v>556</v>
      </c>
      <c r="F121" s="122">
        <f>IF(G121="GREET ",1,IF(G121="GOAL",2,IF(G121="PROPOSAL",3,IF(G121="CHOOSE+",4,IF(G121="CHOOSE-",4,IF(G121="ECO INFO",5,IF(G121="$ INFO",6,IF(G121="SOC INFO",7,IF(G121="RULE INFO",8,IF(G121="EXP INFO",9,IF(G121="MON RES",10,IF(G121="MON EARN",11,IF(G121="MON BEH",12,IF(G121="POSE HARM",13,IF(G121="POSE CONCERN",14,IF(G121="RJ APOLOGY",15,IF(G121="RJ ATONE",16,IF(G121="RJ JUSTIFY",17,IF(G121="RJ-",18,IF(G121="RJ FORGIVE+",19,IF(G121="RJ FORGIVE-",19,IF(G121="COORD",20,IF(G121="ENF ACK",21,IF(G121="ENF PRAISE",22,IF(G121="ENF ASK",23,IF(G121="ENF TELL",24,IF(G121="ENF SHAME",25,IF(G121="ENF WARN",26,IF(G121="ENF THREATEN",27,IF(G121="ENF PUNISH",28,IF(G121="DEFECT",29,IF(G121="SM TALK",30,IF(G121="HUMOR",31,IF(G121="POLITE+",32,IF(G121="POLITE-",32,IF(G121="INPUT-",33,IF(G121="AMBIGUOUS",34,IF(G121="UNCODEABLE",35))))))))))))))))))))))))))))))))))))))</f>
        <v>30</v>
      </c>
      <c r="G121" t="s">
        <v>9375</v>
      </c>
    </row>
    <row r="122" spans="1:9" x14ac:dyDescent="0.35">
      <c r="A122" s="4">
        <v>62</v>
      </c>
      <c r="B122" s="4">
        <v>-134.01400000000001</v>
      </c>
      <c r="C122" t="s">
        <v>412</v>
      </c>
      <c r="D122" s="4">
        <v>4</v>
      </c>
      <c r="E122" s="16" t="s">
        <v>139</v>
      </c>
      <c r="F122" s="122">
        <f t="shared" ref="F122:F125" si="5">IF(G122="GREET ",1,IF(G122="GOAL",2,IF(G122="PROPOSAL",3,IF(G122="CHOOSE+",4,IF(G122="CHOOSE-",4,IF(G122="ECO INFO",5,IF(G122="$ INFO",6,IF(G122="SOC INFO",7,IF(G122="RULE INFO",8,IF(G122="EXP INFO",9,IF(G122="MON RES",10,IF(G122="MON EARN",11,IF(G122="MON BEH",12,IF(G122="POSE HARM",13,IF(G122="POSE CONCERN",14,IF(G122="RJ APOLOGY",15,IF(G122="RJ ATONE",16,IF(G122="RJ JUSTIFY",17,IF(G122="RJ-",18,IF(G122="RJ FORGIVE+",19,IF(G122="RJ FORGIVE-",19,IF(G122="COORD",20,IF(G122="ENF ACK",21,IF(G122="ENF PRAISE",22,IF(G122="ENF ASK",23,IF(G122="ENF TELL",24,IF(G122="ENF SHAME",25,IF(G122="ENF WARN",26,IF(G122="ENF THREATEN",27,IF(G122="ENF PUNISH",28,IF(G122="DEFECT",29,IF(G122="SM TALK",30,IF(G122="HUMOR",31,IF(G122="POLITE+",32,IF(G122="POLITE-",32,IF(G122="INPUT-",33,IF(G122="AMBIGUOUS",34,IF(G122="UNCODEABLE",35))))))))))))))))))))))))))))))))))))))</f>
        <v>30</v>
      </c>
      <c r="G122" t="s">
        <v>9375</v>
      </c>
    </row>
    <row r="123" spans="1:9" x14ac:dyDescent="0.35">
      <c r="A123" s="4">
        <v>63</v>
      </c>
      <c r="B123" s="4">
        <v>-127.542</v>
      </c>
      <c r="C123" t="s">
        <v>406</v>
      </c>
      <c r="D123" s="4">
        <v>1</v>
      </c>
      <c r="E123" s="16" t="s">
        <v>139</v>
      </c>
      <c r="F123" s="122">
        <f t="shared" si="5"/>
        <v>30</v>
      </c>
      <c r="G123" t="s">
        <v>9375</v>
      </c>
    </row>
    <row r="124" spans="1:9" x14ac:dyDescent="0.35">
      <c r="A124" s="4">
        <v>64</v>
      </c>
      <c r="B124" s="4">
        <v>-125.443</v>
      </c>
      <c r="C124" t="s">
        <v>410</v>
      </c>
      <c r="D124" s="4">
        <v>3</v>
      </c>
      <c r="E124" s="16" t="s">
        <v>139</v>
      </c>
      <c r="F124" s="122">
        <f t="shared" si="5"/>
        <v>30</v>
      </c>
      <c r="G124" t="s">
        <v>9375</v>
      </c>
    </row>
    <row r="125" spans="1:9" x14ac:dyDescent="0.35">
      <c r="A125" s="4">
        <v>65</v>
      </c>
      <c r="B125" s="4">
        <v>-120.94199999999999</v>
      </c>
      <c r="C125" t="s">
        <v>414</v>
      </c>
      <c r="D125" s="4">
        <v>2</v>
      </c>
      <c r="E125" s="16" t="s">
        <v>558</v>
      </c>
      <c r="F125" s="122">
        <f t="shared" si="5"/>
        <v>30</v>
      </c>
      <c r="G125" t="s">
        <v>9375</v>
      </c>
    </row>
    <row r="126" spans="1:9" x14ac:dyDescent="0.35">
      <c r="B126" s="4">
        <v>-27.417999999999999</v>
      </c>
      <c r="C126" t="s">
        <v>414</v>
      </c>
      <c r="D126" s="4">
        <v>2</v>
      </c>
      <c r="E126" s="16" t="s">
        <v>572</v>
      </c>
      <c r="F126" s="122"/>
    </row>
    <row r="127" spans="1:9" x14ac:dyDescent="0.35">
      <c r="F127" s="122"/>
    </row>
    <row r="128" spans="1:9" x14ac:dyDescent="0.35">
      <c r="B128" s="21" t="s">
        <v>9234</v>
      </c>
      <c r="C128" s="22"/>
      <c r="D128" s="21"/>
      <c r="E128" s="23"/>
      <c r="F128" s="122"/>
    </row>
    <row r="129" spans="1:8" x14ac:dyDescent="0.35">
      <c r="B129" s="20" t="s">
        <v>9243</v>
      </c>
      <c r="F129" s="122"/>
    </row>
    <row r="130" spans="1:8" x14ac:dyDescent="0.35">
      <c r="A130" s="4">
        <v>66</v>
      </c>
      <c r="B130" s="4">
        <v>218.03700000000001</v>
      </c>
      <c r="C130" t="s">
        <v>414</v>
      </c>
      <c r="D130" s="4">
        <v>2</v>
      </c>
      <c r="E130" s="16" t="s">
        <v>574</v>
      </c>
      <c r="F130" s="122">
        <f t="shared" si="4"/>
        <v>5</v>
      </c>
      <c r="G130" t="s">
        <v>9378</v>
      </c>
      <c r="H130" s="4" t="s">
        <v>10932</v>
      </c>
    </row>
    <row r="133" spans="1:8" x14ac:dyDescent="0.35">
      <c r="A133" s="8" t="s">
        <v>11929</v>
      </c>
    </row>
    <row r="134" spans="1:8" x14ac:dyDescent="0.35">
      <c r="B134" s="98" t="s">
        <v>11936</v>
      </c>
    </row>
    <row r="135" spans="1:8" x14ac:dyDescent="0.35">
      <c r="A135" s="7" t="s">
        <v>11933</v>
      </c>
      <c r="B135" s="4">
        <v>1</v>
      </c>
      <c r="C135" t="s">
        <v>11930</v>
      </c>
    </row>
    <row r="136" spans="1:8" x14ac:dyDescent="0.35">
      <c r="A136" s="7" t="s">
        <v>11934</v>
      </c>
      <c r="B136" s="4">
        <v>2</v>
      </c>
      <c r="C136" t="s">
        <v>11931</v>
      </c>
    </row>
    <row r="137" spans="1:8" x14ac:dyDescent="0.35">
      <c r="A137" s="7" t="s">
        <v>11935</v>
      </c>
      <c r="B137" s="4" t="s">
        <v>11932</v>
      </c>
    </row>
    <row r="139" spans="1:8" x14ac:dyDescent="0.35">
      <c r="A139" s="7" t="s">
        <v>12079</v>
      </c>
      <c r="B139" s="4">
        <v>2</v>
      </c>
    </row>
    <row r="140" spans="1:8" x14ac:dyDescent="0.35">
      <c r="A140" s="4" t="s">
        <v>12082</v>
      </c>
      <c r="B140" s="4">
        <v>2</v>
      </c>
    </row>
    <row r="143" spans="1:8" x14ac:dyDescent="0.35">
      <c r="B143" s="8" t="s">
        <v>12198</v>
      </c>
      <c r="F143"/>
      <c r="H143"/>
    </row>
    <row r="144" spans="1:8" x14ac:dyDescent="0.35">
      <c r="B144" s="136" t="s">
        <v>12229</v>
      </c>
      <c r="C144" s="98" t="s">
        <v>12228</v>
      </c>
      <c r="F144"/>
      <c r="H144"/>
    </row>
    <row r="145" spans="1:8" x14ac:dyDescent="0.35">
      <c r="A145" s="8" t="s">
        <v>12199</v>
      </c>
      <c r="B145" s="136"/>
      <c r="C145" s="98"/>
      <c r="F145"/>
      <c r="H145"/>
    </row>
    <row r="146" spans="1:8" x14ac:dyDescent="0.35">
      <c r="A146" s="7" t="s">
        <v>12083</v>
      </c>
      <c r="B146" s="115">
        <v>1</v>
      </c>
      <c r="C146" s="102">
        <v>1</v>
      </c>
      <c r="F146"/>
      <c r="H146"/>
    </row>
    <row r="147" spans="1:8" x14ac:dyDescent="0.35">
      <c r="A147" s="7" t="s">
        <v>12084</v>
      </c>
      <c r="B147" s="115">
        <v>1</v>
      </c>
      <c r="C147" s="102">
        <v>3</v>
      </c>
      <c r="E147" s="44" t="s">
        <v>12085</v>
      </c>
      <c r="F147"/>
      <c r="H147"/>
    </row>
    <row r="148" spans="1:8" x14ac:dyDescent="0.35">
      <c r="B148" s="43"/>
      <c r="C148" s="4"/>
      <c r="F148"/>
      <c r="H148"/>
    </row>
    <row r="149" spans="1:8" x14ac:dyDescent="0.35">
      <c r="A149" s="8" t="s">
        <v>12200</v>
      </c>
      <c r="B149" s="43"/>
      <c r="C149" s="4"/>
      <c r="F149"/>
      <c r="H149"/>
    </row>
    <row r="150" spans="1:8" x14ac:dyDescent="0.35">
      <c r="A150" s="7" t="s">
        <v>12083</v>
      </c>
      <c r="B150" s="115" t="s">
        <v>11932</v>
      </c>
      <c r="C150" s="102" t="s">
        <v>11932</v>
      </c>
      <c r="E150"/>
      <c r="F150"/>
      <c r="H150"/>
    </row>
    <row r="151" spans="1:8" x14ac:dyDescent="0.35">
      <c r="A151" s="7" t="s">
        <v>12084</v>
      </c>
      <c r="B151" s="115" t="s">
        <v>11932</v>
      </c>
      <c r="C151" s="102" t="s">
        <v>11932</v>
      </c>
      <c r="F151"/>
      <c r="H151"/>
    </row>
    <row r="152" spans="1:8" x14ac:dyDescent="0.35">
      <c r="B152" s="43"/>
      <c r="C152" s="4"/>
      <c r="F152"/>
      <c r="H152"/>
    </row>
    <row r="153" spans="1:8" x14ac:dyDescent="0.35">
      <c r="A153" s="8" t="s">
        <v>12201</v>
      </c>
      <c r="B153" s="43"/>
      <c r="C153" s="4"/>
      <c r="F153"/>
      <c r="H153"/>
    </row>
    <row r="154" spans="1:8" x14ac:dyDescent="0.35">
      <c r="A154" s="7" t="s">
        <v>12083</v>
      </c>
      <c r="B154" s="115" t="s">
        <v>11932</v>
      </c>
      <c r="C154" s="102" t="s">
        <v>11932</v>
      </c>
      <c r="E154"/>
      <c r="F154"/>
      <c r="H154"/>
    </row>
    <row r="155" spans="1:8" x14ac:dyDescent="0.35">
      <c r="A155" s="7" t="s">
        <v>12084</v>
      </c>
      <c r="B155" s="115" t="s">
        <v>11932</v>
      </c>
      <c r="C155" s="102" t="s">
        <v>11932</v>
      </c>
      <c r="F155"/>
      <c r="H155"/>
    </row>
    <row r="156" spans="1:8" x14ac:dyDescent="0.35">
      <c r="B156"/>
      <c r="C156" s="4"/>
      <c r="F156"/>
      <c r="H156"/>
    </row>
    <row r="157" spans="1:8" x14ac:dyDescent="0.35">
      <c r="A157" s="8" t="s">
        <v>12080</v>
      </c>
      <c r="B157"/>
      <c r="C157" s="4"/>
      <c r="F157"/>
      <c r="H157"/>
    </row>
    <row r="158" spans="1:8" x14ac:dyDescent="0.35">
      <c r="A158" s="7" t="s">
        <v>12083</v>
      </c>
      <c r="B158" s="102">
        <v>1</v>
      </c>
      <c r="C158" s="102">
        <v>1</v>
      </c>
      <c r="F158"/>
      <c r="H158"/>
    </row>
    <row r="159" spans="1:8" x14ac:dyDescent="0.35">
      <c r="A159" s="7" t="s">
        <v>12084</v>
      </c>
      <c r="B159" s="102">
        <v>1</v>
      </c>
      <c r="C159" s="102">
        <v>3</v>
      </c>
      <c r="F159"/>
      <c r="H159"/>
    </row>
    <row r="160" spans="1:8" x14ac:dyDescent="0.35">
      <c r="A160" s="7"/>
      <c r="B160" s="102"/>
      <c r="C160" s="102"/>
      <c r="F160"/>
      <c r="H160"/>
    </row>
    <row r="162" spans="1:2" x14ac:dyDescent="0.35">
      <c r="A162" s="8" t="s">
        <v>12089</v>
      </c>
    </row>
    <row r="164" spans="1:2" x14ac:dyDescent="0.35">
      <c r="A164" s="113" t="s">
        <v>11933</v>
      </c>
    </row>
    <row r="165" spans="1:2" x14ac:dyDescent="0.35">
      <c r="A165" s="113"/>
    </row>
    <row r="166" spans="1:2" x14ac:dyDescent="0.35">
      <c r="A166" s="116" t="s">
        <v>12090</v>
      </c>
    </row>
    <row r="167" spans="1:2" x14ac:dyDescent="0.35">
      <c r="A167" s="4" t="s">
        <v>12091</v>
      </c>
      <c r="B167" s="4">
        <v>3</v>
      </c>
    </row>
    <row r="168" spans="1:2" x14ac:dyDescent="0.35">
      <c r="A168" s="4" t="s">
        <v>12092</v>
      </c>
    </row>
    <row r="169" spans="1:2" x14ac:dyDescent="0.35">
      <c r="A169" s="4" t="s">
        <v>12093</v>
      </c>
    </row>
    <row r="170" spans="1:2" x14ac:dyDescent="0.35">
      <c r="A170" s="4" t="s">
        <v>12094</v>
      </c>
    </row>
    <row r="171" spans="1:2" x14ac:dyDescent="0.35">
      <c r="A171" s="37" t="s">
        <v>12098</v>
      </c>
      <c r="B171" s="4">
        <v>3</v>
      </c>
    </row>
    <row r="172" spans="1:2" x14ac:dyDescent="0.35">
      <c r="A172" s="37"/>
    </row>
    <row r="173" spans="1:2" x14ac:dyDescent="0.35">
      <c r="A173" s="116" t="s">
        <v>12095</v>
      </c>
    </row>
    <row r="174" spans="1:2" x14ac:dyDescent="0.35">
      <c r="A174" s="4" t="s">
        <v>12091</v>
      </c>
      <c r="B174" s="4">
        <v>4</v>
      </c>
    </row>
    <row r="175" spans="1:2" x14ac:dyDescent="0.35">
      <c r="A175" s="4" t="s">
        <v>12092</v>
      </c>
      <c r="B175" s="4">
        <v>4</v>
      </c>
    </row>
    <row r="176" spans="1:2" x14ac:dyDescent="0.35">
      <c r="A176" s="4" t="s">
        <v>12093</v>
      </c>
    </row>
    <row r="177" spans="1:5" x14ac:dyDescent="0.35">
      <c r="A177" s="4" t="s">
        <v>12094</v>
      </c>
    </row>
    <row r="178" spans="1:5" x14ac:dyDescent="0.35">
      <c r="A178" s="37" t="s">
        <v>12098</v>
      </c>
      <c r="B178" s="4">
        <v>4</v>
      </c>
    </row>
    <row r="179" spans="1:5" x14ac:dyDescent="0.35">
      <c r="A179" s="37"/>
    </row>
    <row r="180" spans="1:5" x14ac:dyDescent="0.35">
      <c r="A180" s="113" t="s">
        <v>11934</v>
      </c>
    </row>
    <row r="181" spans="1:5" x14ac:dyDescent="0.35">
      <c r="A181" s="113"/>
    </row>
    <row r="182" spans="1:5" x14ac:dyDescent="0.35">
      <c r="A182" s="116" t="s">
        <v>12090</v>
      </c>
    </row>
    <row r="183" spans="1:5" x14ac:dyDescent="0.35">
      <c r="A183" s="4" t="s">
        <v>12091</v>
      </c>
      <c r="B183" s="4">
        <v>3</v>
      </c>
    </row>
    <row r="184" spans="1:5" x14ac:dyDescent="0.35">
      <c r="A184" s="4" t="s">
        <v>12092</v>
      </c>
      <c r="B184" s="4">
        <v>4</v>
      </c>
      <c r="E184" s="16" t="s">
        <v>12096</v>
      </c>
    </row>
    <row r="185" spans="1:5" x14ac:dyDescent="0.35">
      <c r="A185" s="4" t="s">
        <v>12093</v>
      </c>
      <c r="B185" s="4">
        <v>3</v>
      </c>
    </row>
    <row r="186" spans="1:5" x14ac:dyDescent="0.35">
      <c r="A186" s="4" t="s">
        <v>12094</v>
      </c>
    </row>
    <row r="187" spans="1:5" x14ac:dyDescent="0.35">
      <c r="A187" s="37" t="s">
        <v>12098</v>
      </c>
      <c r="B187" s="117">
        <f>(B183+B184+B185)/3</f>
        <v>3.3333333333333335</v>
      </c>
    </row>
    <row r="188" spans="1:5" x14ac:dyDescent="0.35">
      <c r="A188" s="37"/>
    </row>
    <row r="189" spans="1:5" x14ac:dyDescent="0.35">
      <c r="A189" s="116" t="s">
        <v>12095</v>
      </c>
    </row>
    <row r="190" spans="1:5" x14ac:dyDescent="0.35">
      <c r="A190" s="4" t="s">
        <v>12091</v>
      </c>
      <c r="B190" s="4">
        <v>4</v>
      </c>
      <c r="E190" s="16" t="s">
        <v>12097</v>
      </c>
    </row>
    <row r="191" spans="1:5" x14ac:dyDescent="0.35">
      <c r="A191" s="4" t="s">
        <v>12092</v>
      </c>
    </row>
    <row r="192" spans="1:5" x14ac:dyDescent="0.35">
      <c r="A192" s="4" t="s">
        <v>12093</v>
      </c>
    </row>
    <row r="193" spans="1:5" x14ac:dyDescent="0.35">
      <c r="A193" s="4" t="s">
        <v>12094</v>
      </c>
    </row>
    <row r="194" spans="1:5" x14ac:dyDescent="0.35">
      <c r="A194" s="37" t="s">
        <v>12098</v>
      </c>
      <c r="B194" s="4">
        <v>4</v>
      </c>
    </row>
    <row r="196" spans="1:5" x14ac:dyDescent="0.35">
      <c r="A196" s="113" t="s">
        <v>11935</v>
      </c>
    </row>
    <row r="197" spans="1:5" x14ac:dyDescent="0.35">
      <c r="A197" s="113"/>
    </row>
    <row r="198" spans="1:5" x14ac:dyDescent="0.35">
      <c r="A198" s="116" t="s">
        <v>12090</v>
      </c>
      <c r="E198" s="16" t="s">
        <v>11932</v>
      </c>
    </row>
    <row r="199" spans="1:5" x14ac:dyDescent="0.35">
      <c r="A199" s="4" t="s">
        <v>12091</v>
      </c>
    </row>
    <row r="200" spans="1:5" x14ac:dyDescent="0.35">
      <c r="A200" s="4" t="s">
        <v>12092</v>
      </c>
    </row>
    <row r="201" spans="1:5" x14ac:dyDescent="0.35">
      <c r="A201" s="4" t="s">
        <v>12093</v>
      </c>
    </row>
    <row r="202" spans="1:5" x14ac:dyDescent="0.35">
      <c r="A202" s="4" t="s">
        <v>12094</v>
      </c>
    </row>
    <row r="204" spans="1:5" x14ac:dyDescent="0.35">
      <c r="A204" s="116" t="s">
        <v>12095</v>
      </c>
      <c r="E204" s="16" t="s">
        <v>11932</v>
      </c>
    </row>
    <row r="205" spans="1:5" x14ac:dyDescent="0.35">
      <c r="A205" s="4" t="s">
        <v>12091</v>
      </c>
    </row>
    <row r="206" spans="1:5" x14ac:dyDescent="0.35">
      <c r="A206" s="4" t="s">
        <v>12092</v>
      </c>
    </row>
    <row r="207" spans="1:5" x14ac:dyDescent="0.35">
      <c r="A207" s="4" t="s">
        <v>12093</v>
      </c>
    </row>
    <row r="208" spans="1:5" x14ac:dyDescent="0.35">
      <c r="A208" s="4" t="s">
        <v>12094</v>
      </c>
    </row>
    <row r="210" spans="1:4" x14ac:dyDescent="0.35">
      <c r="A210" s="7" t="s">
        <v>12226</v>
      </c>
      <c r="B210" s="117">
        <f>(B167+B174+B175+B183+B184+B185+B190)/7</f>
        <v>3.5714285714285716</v>
      </c>
    </row>
    <row r="211" spans="1:4" x14ac:dyDescent="0.35">
      <c r="A211" s="16"/>
      <c r="D211" s="117"/>
    </row>
    <row r="212" spans="1:4" x14ac:dyDescent="0.35">
      <c r="A212" s="16"/>
      <c r="D212" s="117"/>
    </row>
  </sheetData>
  <phoneticPr fontId="25"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8">
    <tabColor theme="9" tint="0.79998168889431442"/>
  </sheetPr>
  <dimension ref="A1:O271"/>
  <sheetViews>
    <sheetView zoomScale="80" zoomScaleNormal="80" workbookViewId="0">
      <selection activeCell="F1" sqref="F1"/>
    </sheetView>
  </sheetViews>
  <sheetFormatPr defaultRowHeight="14.5" x14ac:dyDescent="0.35"/>
  <cols>
    <col min="1" max="1" width="6.54296875" style="4" customWidth="1"/>
    <col min="2" max="2" width="11.453125" style="4" customWidth="1"/>
    <col min="3" max="3" width="7.26953125" style="16" customWidth="1"/>
    <col min="4" max="4" width="7.1796875" style="4" customWidth="1"/>
    <col min="5" max="5" width="101" customWidth="1"/>
    <col min="6" max="6" width="10" style="4" customWidth="1"/>
    <col min="7" max="7" width="11.54296875" customWidth="1"/>
    <col min="8" max="8" width="10" style="4" customWidth="1"/>
    <col min="9" max="9" width="11.1796875" customWidth="1"/>
    <col min="10" max="10" width="9.453125" style="4" customWidth="1"/>
    <col min="11" max="11" width="14.81640625" customWidth="1"/>
  </cols>
  <sheetData>
    <row r="1" spans="1:13" x14ac:dyDescent="0.35">
      <c r="A1" s="14" t="s">
        <v>9235</v>
      </c>
      <c r="B1" s="10"/>
      <c r="C1" s="14"/>
      <c r="D1" s="18"/>
      <c r="E1" s="14"/>
      <c r="F1" s="127" t="s">
        <v>9368</v>
      </c>
      <c r="G1" s="36"/>
      <c r="H1" s="121"/>
      <c r="I1" s="36"/>
      <c r="J1" s="121"/>
      <c r="K1" s="36"/>
      <c r="L1" s="36"/>
      <c r="M1" s="36"/>
    </row>
    <row r="2" spans="1:13" x14ac:dyDescent="0.35">
      <c r="A2" s="7" t="s">
        <v>9223</v>
      </c>
      <c r="B2" s="7" t="s">
        <v>3</v>
      </c>
      <c r="C2" s="8" t="s">
        <v>9459</v>
      </c>
      <c r="D2" s="7" t="s">
        <v>9224</v>
      </c>
      <c r="E2" s="8" t="s">
        <v>9225</v>
      </c>
      <c r="F2" s="121"/>
      <c r="G2" s="36"/>
      <c r="H2" s="121"/>
      <c r="I2" s="36"/>
      <c r="J2" s="121"/>
      <c r="K2" s="36"/>
      <c r="L2" s="36"/>
      <c r="M2" s="36"/>
    </row>
    <row r="3" spans="1:13" x14ac:dyDescent="0.35">
      <c r="A3" s="7"/>
      <c r="B3" s="11" t="s">
        <v>9227</v>
      </c>
      <c r="C3" s="15"/>
      <c r="D3" s="19"/>
      <c r="E3" s="15"/>
      <c r="F3" s="4" t="s">
        <v>9370</v>
      </c>
      <c r="G3" t="s">
        <v>9382</v>
      </c>
      <c r="H3" s="4" t="s">
        <v>9370</v>
      </c>
      <c r="I3" t="s">
        <v>9369</v>
      </c>
      <c r="J3" s="4" t="s">
        <v>9370</v>
      </c>
      <c r="K3" t="s">
        <v>9369</v>
      </c>
      <c r="L3" t="s">
        <v>9370</v>
      </c>
      <c r="M3" t="s">
        <v>9369</v>
      </c>
    </row>
    <row r="4" spans="1:13" x14ac:dyDescent="0.35">
      <c r="A4" s="7"/>
      <c r="B4" s="7"/>
      <c r="C4" s="8"/>
      <c r="E4" s="8"/>
    </row>
    <row r="5" spans="1:13" x14ac:dyDescent="0.35">
      <c r="A5" s="4">
        <v>1</v>
      </c>
      <c r="B5" s="4">
        <v>-422.88799999999998</v>
      </c>
      <c r="C5" s="16" t="s">
        <v>403</v>
      </c>
      <c r="D5" s="4">
        <v>3</v>
      </c>
      <c r="E5" t="s">
        <v>404</v>
      </c>
      <c r="F5" s="4">
        <f>IF(G5="GREET",1,IF(G5="GOAL",2,IF(G5="PROPOSAL",3,IF(G5="(PROPOSAL)",3,IF(G5="CHOOSE+",4,IF(G5="CHOOSE-",4,IF(G5="(CHOOSE+)",4,IF(G5="(CHOOSE-)",4,IF(G5="ECO INFO",5,IF(G5="$ INFO",6,IF(G5="SOC INFO",7,IF(G5="RULE INFO",8,IF(G5="EXP INFO",9,IF(G5="MON RES",10,IF(G5="MON EARN",11,IF(G5="MON BEH",12,IF(G5="POSE HARM",13,IF(G5="POSE CONCERN",14,IF(G5="RJ APOLOGY",15,IF(G5="RJ ATONE",16,IF(G5="RJ JUSTIFY",17,IF(G5="RJ-",18,IF(G5="RJ FORGIVE+",19,IF(G5="RJ FORGIVE-",19,IF(G5="COORD",20,IF(G5="ENF ACK",21,IF(G5="ENF PRAISE",22,IF(G5="ENF ASK",23,IF(G5="ENF TELL",24,IF(G5="ENF SHAME",25,IF(G5="ENF WARN",26,IF(G5="ENF THREATEN",27,IF(G5="ENF PUNISH",28,IF(G5="DEFECT",29,IF(G5="SM TALK",30,IF(G5="HUMOR",31,IF(G5="POLITE+",32,IF(G5="POLITE-",32,IF(G5="INPUT-",33,IF(G5="AMBIGUOUS",34,IF(G5="UNCODEABLE",35)))))))))))))))))))))))))))))))))))))))))</f>
        <v>22</v>
      </c>
      <c r="G5" t="s">
        <v>10418</v>
      </c>
    </row>
    <row r="7" spans="1:13" s="8" customFormat="1" ht="13.75" customHeight="1" x14ac:dyDescent="0.35">
      <c r="A7" s="7">
        <v>4</v>
      </c>
      <c r="B7" s="31" t="s">
        <v>10945</v>
      </c>
      <c r="D7" s="7"/>
      <c r="F7" s="7"/>
      <c r="H7" s="7"/>
      <c r="J7" s="7"/>
    </row>
    <row r="8" spans="1:13" s="8" customFormat="1" ht="13.75" customHeight="1" x14ac:dyDescent="0.35">
      <c r="A8" s="6"/>
      <c r="B8" s="39" t="s">
        <v>10946</v>
      </c>
      <c r="D8" s="7"/>
      <c r="F8" s="7"/>
      <c r="H8" s="7"/>
      <c r="J8" s="7"/>
    </row>
    <row r="9" spans="1:13" x14ac:dyDescent="0.35">
      <c r="A9" s="4">
        <v>2</v>
      </c>
      <c r="B9" s="4">
        <v>-412.14699999999999</v>
      </c>
      <c r="C9" s="16" t="s">
        <v>408</v>
      </c>
      <c r="D9" s="4">
        <v>1</v>
      </c>
      <c r="E9" t="s">
        <v>409</v>
      </c>
      <c r="F9" s="4">
        <f>IF(G9="GREET",1,IF(G9="GOAL",2,IF(G9="PROPOSAL",3,IF(G9="(PROPOSAL)",3,IF(G9="CHOOSE+",4,IF(G9="CHOOSE-",4,IF(G9="(CHOOSE+)",4,IF(G9="(CHOOSE-)",4,IF(G9="ECO INFO",5,IF(G9="$ INFO",6,IF(G9="SOC INFO",7,IF(G9="RULE INFO",8,IF(G9="EXP INFO",9,IF(G9="MON RES",10,IF(G9="MON EARN",11,IF(G9="MON BEH",12,IF(G9="POSE HARM",13,IF(G9="POSE CONCERN",14,IF(G9="RJ APOLOGY",15,IF(G9="RJ ATONE",16,IF(G9="RJ JUSTIFY",17,IF(G9="RJ-",18,IF(G9="RJ FORGIVE+",19,IF(G9="RJ FORGIVE-",19,IF(G9="COORD",20,IF(G9="ENF ACK",21,IF(G9="ENF PRAISE",22,IF(G9="ENF ASK",23,IF(G9="ENF TELL",24,IF(G9="ENF SHAME",25,IF(G9="ENF WARN",26,IF(G9="ENF THREATEN",27,IF(G9="ENF PUNISH",28,IF(G9="DEFECT",29,IF(G9="SM TALK",30,IF(G9="HUMOR",31,IF(G9="POLITE+",32,IF(G9="POLITE-",32,IF(G9="INPUT-",33,IF(G9="AMBIGUOUS",34,IF(G9="UNCODEABLE",35)))))))))))))))))))))))))))))))))))))))))</f>
        <v>3</v>
      </c>
      <c r="G9" t="s">
        <v>9379</v>
      </c>
    </row>
    <row r="10" spans="1:13" x14ac:dyDescent="0.35">
      <c r="B10" s="4">
        <v>-378.28699999999998</v>
      </c>
      <c r="C10" s="16" t="s">
        <v>408</v>
      </c>
      <c r="D10" s="4">
        <v>1</v>
      </c>
      <c r="E10" t="s">
        <v>420</v>
      </c>
    </row>
    <row r="11" spans="1:13" x14ac:dyDescent="0.35">
      <c r="A11" s="4">
        <v>3</v>
      </c>
      <c r="B11" s="4">
        <v>-379.88099999999997</v>
      </c>
      <c r="C11" s="16" t="s">
        <v>418</v>
      </c>
      <c r="D11" s="4">
        <v>4</v>
      </c>
      <c r="E11" t="s">
        <v>419</v>
      </c>
    </row>
    <row r="12" spans="1:13" s="59" customFormat="1" x14ac:dyDescent="0.35">
      <c r="A12" s="4"/>
      <c r="B12" s="4"/>
      <c r="C12" s="16"/>
      <c r="D12" s="4"/>
      <c r="E12" s="57" t="s">
        <v>9536</v>
      </c>
      <c r="F12" s="4">
        <f>IF(G12="GREET",1,IF(G12="GOAL",2,IF(G12="PROPOSAL",3,IF(G12="(PROPOSAL)",3,IF(G12="CHOOSE+",4,IF(G12="CHOOSE-",4,IF(G12="(CHOOSE+)",4,IF(G12="(CHOOSE-)",4,IF(G12="ECO INFO",5,IF(G12="$ INFO",6,IF(G12="SOC INFO",7,IF(G12="RULE INFO",8,IF(G12="EXP INFO",9,IF(G12="MON RES",10,IF(G12="MON EARN",11,IF(G12="MON BEH",12,IF(G12="POSE HARM",13,IF(G12="POSE CONCERN",14,IF(G12="RJ APOLOGY",15,IF(G12="RJ ATONE",16,IF(G12="RJ JUSTIFY",17,IF(G12="RJ-",18,IF(G12="RJ FORGIVE+",19,IF(G12="RJ FORGIVE-",19,IF(G12="COORD",20,IF(G12="ENF ACK",21,IF(G12="ENF PRAISE",22,IF(G12="ENF ASK",23,IF(G12="ENF TELL",24,IF(G12="ENF SHAME",25,IF(G12="ENF WARN",26,IF(G12="ENF THREATEN",27,IF(G12="ENF PUNISH",28,IF(G12="DEFECT",29,IF(G12="SM TALK",30,IF(G12="HUMOR",31,IF(G12="POLITE+",32,IF(G12="POLITE-",32,IF(G12="INPUT-",33,IF(G12="AMBIGUOUS",34,IF(G12="UNCODEABLE",35)))))))))))))))))))))))))))))))))))))))))</f>
        <v>4</v>
      </c>
      <c r="G12" s="92" t="s">
        <v>9372</v>
      </c>
      <c r="H12" s="4"/>
      <c r="I12"/>
      <c r="J12" s="4"/>
      <c r="K12"/>
      <c r="L12"/>
    </row>
    <row r="13" spans="1:13" s="59" customFormat="1" x14ac:dyDescent="0.35">
      <c r="A13" s="4"/>
      <c r="B13" s="4"/>
      <c r="C13" s="16"/>
      <c r="D13" s="4"/>
      <c r="E13" s="57" t="s">
        <v>9537</v>
      </c>
      <c r="F13" s="4">
        <f t="shared" ref="F13:H16" si="0">IF(G13="GREET",1,IF(G13="GOAL",2,IF(G13="PROPOSAL",3,IF(G13="(PROPOSAL)",3,IF(G13="CHOOSE+",4,IF(G13="CHOOSE-",4,IF(G13="(CHOOSE+)",4,IF(G13="(CHOOSE-)",4,IF(G13="ECO INFO",5,IF(G13="$ INFO",6,IF(G13="SOC INFO",7,IF(G13="RULE INFO",8,IF(G13="EXP INFO",9,IF(G13="MON RES",10,IF(G13="MON EARN",11,IF(G13="MON BEH",12,IF(G13="POSE HARM",13,IF(G13="POSE CONCERN",14,IF(G13="RJ APOLOGY",15,IF(G13="RJ ATONE",16,IF(G13="RJ JUSTIFY",17,IF(G13="RJ-",18,IF(G13="RJ FORGIVE+",19,IF(G13="RJ FORGIVE-",19,IF(G13="COORD",20,IF(G13="ENF ACK",21,IF(G13="ENF PRAISE",22,IF(G13="ENF ASK",23,IF(G13="ENF TELL",24,IF(G13="ENF SHAME",25,IF(G13="ENF WARN",26,IF(G13="ENF THREATEN",27,IF(G13="ENF PUNISH",28,IF(G13="DEFECT",29,IF(G13="SM TALK",30,IF(G13="HUMOR",31,IF(G13="POLITE+",32,IF(G13="POLITE-",32,IF(G13="INPUT-",33,IF(G13="AMBIGUOUS",34,IF(G13="UNCODEABLE",35)))))))))))))))))))))))))))))))))))))))))</f>
        <v>3</v>
      </c>
      <c r="G13" s="92" t="s">
        <v>9379</v>
      </c>
      <c r="H13" s="4"/>
      <c r="I13"/>
      <c r="J13" s="4"/>
      <c r="K13"/>
      <c r="L13"/>
    </row>
    <row r="14" spans="1:13" s="59" customFormat="1" x14ac:dyDescent="0.35">
      <c r="A14" s="4"/>
      <c r="B14" s="4"/>
      <c r="C14" s="16"/>
      <c r="D14" s="4"/>
      <c r="E14" s="57" t="s">
        <v>9538</v>
      </c>
      <c r="F14" s="4">
        <f t="shared" si="0"/>
        <v>5</v>
      </c>
      <c r="G14" s="92" t="s">
        <v>9378</v>
      </c>
      <c r="H14" s="4"/>
      <c r="I14"/>
      <c r="J14" s="4"/>
      <c r="K14"/>
      <c r="L14"/>
    </row>
    <row r="15" spans="1:13" s="59" customFormat="1" x14ac:dyDescent="0.35">
      <c r="A15" s="4"/>
      <c r="B15" s="4"/>
      <c r="C15" s="16"/>
      <c r="D15" s="4"/>
      <c r="E15" s="57" t="s">
        <v>9539</v>
      </c>
      <c r="F15" s="4">
        <f t="shared" si="0"/>
        <v>3</v>
      </c>
      <c r="G15" s="92" t="s">
        <v>9379</v>
      </c>
      <c r="H15" s="4"/>
      <c r="I15"/>
      <c r="J15" s="4"/>
      <c r="K15"/>
      <c r="L15"/>
    </row>
    <row r="16" spans="1:13" x14ac:dyDescent="0.35">
      <c r="A16" s="4">
        <v>4</v>
      </c>
      <c r="B16" s="4">
        <v>-324.68299999999999</v>
      </c>
      <c r="C16" s="16" t="s">
        <v>403</v>
      </c>
      <c r="D16" s="4">
        <v>3</v>
      </c>
      <c r="E16" t="s">
        <v>430</v>
      </c>
      <c r="F16" s="4">
        <f t="shared" si="0"/>
        <v>8</v>
      </c>
      <c r="G16" t="s">
        <v>9374</v>
      </c>
      <c r="H16" s="4">
        <f t="shared" si="0"/>
        <v>4</v>
      </c>
      <c r="I16" t="s">
        <v>10330</v>
      </c>
    </row>
    <row r="18" spans="1:12" x14ac:dyDescent="0.35">
      <c r="A18" s="7">
        <v>4</v>
      </c>
      <c r="B18" s="31" t="s">
        <v>11116</v>
      </c>
      <c r="C18" s="17"/>
      <c r="D18" s="45"/>
      <c r="E18" s="41"/>
    </row>
    <row r="19" spans="1:12" x14ac:dyDescent="0.35">
      <c r="A19" s="4">
        <v>5</v>
      </c>
      <c r="B19" s="4">
        <v>-343.75599999999997</v>
      </c>
      <c r="C19" s="16" t="s">
        <v>418</v>
      </c>
      <c r="D19" s="4">
        <v>4</v>
      </c>
      <c r="E19" t="s">
        <v>423</v>
      </c>
    </row>
    <row r="20" spans="1:12" x14ac:dyDescent="0.35">
      <c r="E20" s="57" t="s">
        <v>10935</v>
      </c>
      <c r="F20" s="4">
        <f t="shared" ref="F20" si="1">IF(G20="GREET",1,IF(G20="GOAL",2,IF(G20="PROPOSAL",3,IF(G20="(PROPOSAL)",3,IF(G20="CHOOSE+",4,IF(G20="CHOOSE-",4,IF(G20="(CHOOSE+)",4,IF(G20="(CHOOSE-)",4,IF(G20="ECO INFO",5,IF(G20="$ INFO",6,IF(G20="SOC INFO",7,IF(G20="RULE INFO",8,IF(G20="EXP INFO",9,IF(G20="MON RES",10,IF(G20="MON EARN",11,IF(G20="MON BEH",12,IF(G20="POSE HARM",13,IF(G20="POSE CONCERN",14,IF(G20="RJ APOLOGY",15,IF(G20="RJ ATONE",16,IF(G20="RJ JUSTIFY",17,IF(G20="RJ-",18,IF(G20="RJ FORGIVE+",19,IF(G20="RJ FORGIVE-",19,IF(G20="COORD",20,IF(G20="ENF ACK",21,IF(G20="ENF PRAISE",22,IF(G20="ENF ASK",23,IF(G20="ENF TELL",24,IF(G20="ENF SHAME",25,IF(G20="ENF WARN",26,IF(G20="ENF THREATEN",27,IF(G20="ENF PUNISH",28,IF(G20="DEFECT",29,IF(G20="SM TALK",30,IF(G20="HUMOR",31,IF(G20="POLITE+",32,IF(G20="POLITE-",32,IF(G20="INPUT-",33,IF(G20="AMBIGUOUS",34,IF(G20="UNCODEABLE",35)))))))))))))))))))))))))))))))))))))))))</f>
        <v>3</v>
      </c>
      <c r="G20" t="s">
        <v>9379</v>
      </c>
    </row>
    <row r="21" spans="1:12" x14ac:dyDescent="0.35">
      <c r="E21" s="57" t="s">
        <v>10936</v>
      </c>
      <c r="F21" s="4">
        <f t="shared" ref="F21" si="2">IF(G21="GREET",1,IF(G21="GOAL",2,IF(G21="PROPOSAL",3,IF(G21="(PROPOSAL)",3,IF(G21="CHOOSE+",4,IF(G21="CHOOSE-",4,IF(G21="(CHOOSE+)",4,IF(G21="(CHOOSE-)",4,IF(G21="ECO INFO",5,IF(G21="$ INFO",6,IF(G21="SOC INFO",7,IF(G21="RULE INFO",8,IF(G21="EXP INFO",9,IF(G21="MON RES",10,IF(G21="MON EARN",11,IF(G21="MON BEH",12,IF(G21="POSE HARM",13,IF(G21="POSE CONCERN",14,IF(G21="RJ APOLOGY",15,IF(G21="RJ ATONE",16,IF(G21="RJ JUSTIFY",17,IF(G21="RJ-",18,IF(G21="RJ FORGIVE+",19,IF(G21="RJ FORGIVE-",19,IF(G21="COORD",20,IF(G21="ENF ACK",21,IF(G21="ENF PRAISE",22,IF(G21="ENF ASK",23,IF(G21="ENF TELL",24,IF(G21="ENF SHAME",25,IF(G21="ENF WARN",26,IF(G21="ENF THREATEN",27,IF(G21="ENF PUNISH",28,IF(G21="DEFECT",29,IF(G21="SM TALK",30,IF(G21="HUMOR",31,IF(G21="POLITE+",32,IF(G21="POLITE-",32,IF(G21="INPUT-",33,IF(G21="AMBIGUOUS",34,IF(G21="UNCODEABLE",35)))))))))))))))))))))))))))))))))))))))))</f>
        <v>7</v>
      </c>
      <c r="G21" t="s">
        <v>9377</v>
      </c>
    </row>
    <row r="22" spans="1:12" x14ac:dyDescent="0.35">
      <c r="A22" s="4">
        <v>6</v>
      </c>
      <c r="B22" s="4">
        <v>-338.60300000000001</v>
      </c>
      <c r="C22" s="16" t="s">
        <v>408</v>
      </c>
      <c r="D22" s="4">
        <v>1</v>
      </c>
      <c r="E22" t="s">
        <v>425</v>
      </c>
    </row>
    <row r="23" spans="1:12" x14ac:dyDescent="0.35">
      <c r="B23" s="4">
        <v>-334.82299999999998</v>
      </c>
      <c r="C23" s="16" t="s">
        <v>408</v>
      </c>
      <c r="D23" s="4">
        <v>1</v>
      </c>
      <c r="E23" t="s">
        <v>426</v>
      </c>
    </row>
    <row r="24" spans="1:12" x14ac:dyDescent="0.35">
      <c r="E24" s="57" t="s">
        <v>10933</v>
      </c>
      <c r="F24" s="4">
        <f t="shared" ref="F24" si="3">IF(G24="GREET",1,IF(G24="GOAL",2,IF(G24="PROPOSAL",3,IF(G24="(PROPOSAL)",3,IF(G24="CHOOSE+",4,IF(G24="CHOOSE-",4,IF(G24="(CHOOSE+)",4,IF(G24="(CHOOSE-)",4,IF(G24="ECO INFO",5,IF(G24="$ INFO",6,IF(G24="SOC INFO",7,IF(G24="RULE INFO",8,IF(G24="EXP INFO",9,IF(G24="MON RES",10,IF(G24="MON EARN",11,IF(G24="MON BEH",12,IF(G24="POSE HARM",13,IF(G24="POSE CONCERN",14,IF(G24="RJ APOLOGY",15,IF(G24="RJ ATONE",16,IF(G24="RJ JUSTIFY",17,IF(G24="RJ-",18,IF(G24="RJ FORGIVE+",19,IF(G24="RJ FORGIVE-",19,IF(G24="COORD",20,IF(G24="ENF ACK",21,IF(G24="ENF PRAISE",22,IF(G24="ENF ASK",23,IF(G24="ENF TELL",24,IF(G24="ENF SHAME",25,IF(G24="ENF WARN",26,IF(G24="ENF THREATEN",27,IF(G24="ENF PUNISH",28,IF(G24="DEFECT",29,IF(G24="SM TALK",30,IF(G24="HUMOR",31,IF(G24="POLITE+",32,IF(G24="POLITE-",32,IF(G24="INPUT-",33,IF(G24="AMBIGUOUS",34,IF(G24="UNCODEABLE",35)))))))))))))))))))))))))))))))))))))))))</f>
        <v>4</v>
      </c>
      <c r="G24" t="s">
        <v>9372</v>
      </c>
    </row>
    <row r="25" spans="1:12" x14ac:dyDescent="0.35">
      <c r="E25" s="57" t="s">
        <v>10934</v>
      </c>
      <c r="F25" s="4">
        <f t="shared" ref="F25" si="4">IF(G25="GREET",1,IF(G25="GOAL",2,IF(G25="PROPOSAL",3,IF(G25="(PROPOSAL)",3,IF(G25="CHOOSE+",4,IF(G25="CHOOSE-",4,IF(G25="(CHOOSE+)",4,IF(G25="(CHOOSE-)",4,IF(G25="ECO INFO",5,IF(G25="$ INFO",6,IF(G25="SOC INFO",7,IF(G25="RULE INFO",8,IF(G25="EXP INFO",9,IF(G25="MON RES",10,IF(G25="MON EARN",11,IF(G25="MON BEH",12,IF(G25="POSE HARM",13,IF(G25="POSE CONCERN",14,IF(G25="RJ APOLOGY",15,IF(G25="RJ ATONE",16,IF(G25="RJ JUSTIFY",17,IF(G25="RJ-",18,IF(G25="RJ FORGIVE+",19,IF(G25="RJ FORGIVE-",19,IF(G25="COORD",20,IF(G25="ENF ACK",21,IF(G25="ENF PRAISE",22,IF(G25="ENF ASK",23,IF(G25="ENF TELL",24,IF(G25="ENF SHAME",25,IF(G25="ENF WARN",26,IF(G25="ENF THREATEN",27,IF(G25="ENF PUNISH",28,IF(G25="DEFECT",29,IF(G25="SM TALK",30,IF(G25="HUMOR",31,IF(G25="POLITE+",32,IF(G25="POLITE-",32,IF(G25="INPUT-",33,IF(G25="AMBIGUOUS",34,IF(G25="UNCODEABLE",35)))))))))))))))))))))))))))))))))))))))))</f>
        <v>7</v>
      </c>
      <c r="G25" t="s">
        <v>9377</v>
      </c>
    </row>
    <row r="26" spans="1:12" x14ac:dyDescent="0.35">
      <c r="A26" s="4">
        <v>7</v>
      </c>
      <c r="B26" s="4">
        <v>-328.47899999999998</v>
      </c>
      <c r="C26" s="16" t="s">
        <v>428</v>
      </c>
      <c r="D26" s="4">
        <v>2</v>
      </c>
      <c r="E26" t="s">
        <v>429</v>
      </c>
      <c r="F26" s="4">
        <f t="shared" ref="F26" si="5">IF(G26="GREET",1,IF(G26="GOAL",2,IF(G26="PROPOSAL",3,IF(G26="(PROPOSAL)",3,IF(G26="CHOOSE+",4,IF(G26="CHOOSE-",4,IF(G26="(CHOOSE+)",4,IF(G26="(CHOOSE-)",4,IF(G26="ECO INFO",5,IF(G26="$ INFO",6,IF(G26="SOC INFO",7,IF(G26="RULE INFO",8,IF(G26="EXP INFO",9,IF(G26="MON RES",10,IF(G26="MON EARN",11,IF(G26="MON BEH",12,IF(G26="POSE HARM",13,IF(G26="POSE CONCERN",14,IF(G26="RJ APOLOGY",15,IF(G26="RJ ATONE",16,IF(G26="RJ JUSTIFY",17,IF(G26="RJ-",18,IF(G26="RJ FORGIVE+",19,IF(G26="RJ FORGIVE-",19,IF(G26="COORD",20,IF(G26="ENF ACK",21,IF(G26="ENF PRAISE",22,IF(G26="ENF ASK",23,IF(G26="ENF TELL",24,IF(G26="ENF SHAME",25,IF(G26="ENF WARN",26,IF(G26="ENF THREATEN",27,IF(G26="ENF PUNISH",28,IF(G26="DEFECT",29,IF(G26="SM TALK",30,IF(G26="HUMOR",31,IF(G26="POLITE+",32,IF(G26="POLITE-",32,IF(G26="INPUT-",33,IF(G26="AMBIGUOUS",34,IF(G26="UNCODEABLE",35)))))))))))))))))))))))))))))))))))))))))</f>
        <v>4</v>
      </c>
      <c r="G26" t="s">
        <v>9372</v>
      </c>
    </row>
    <row r="27" spans="1:12" x14ac:dyDescent="0.35">
      <c r="A27" s="4">
        <v>8</v>
      </c>
      <c r="B27" s="4">
        <v>-316.351</v>
      </c>
      <c r="C27" s="16" t="s">
        <v>418</v>
      </c>
      <c r="D27" s="4">
        <v>4</v>
      </c>
      <c r="E27" t="s">
        <v>431</v>
      </c>
    </row>
    <row r="28" spans="1:12" s="59" customFormat="1" x14ac:dyDescent="0.35">
      <c r="A28" s="90"/>
      <c r="B28" s="90"/>
      <c r="C28" s="91"/>
      <c r="D28" s="90"/>
      <c r="E28" s="57" t="s">
        <v>9540</v>
      </c>
      <c r="F28" s="4">
        <f t="shared" ref="F28" si="6">IF(G28="GREET",1,IF(G28="GOAL",2,IF(G28="PROPOSAL",3,IF(G28="(PROPOSAL)",3,IF(G28="CHOOSE+",4,IF(G28="CHOOSE-",4,IF(G28="(CHOOSE+)",4,IF(G28="(CHOOSE-)",4,IF(G28="ECO INFO",5,IF(G28="$ INFO",6,IF(G28="SOC INFO",7,IF(G28="RULE INFO",8,IF(G28="EXP INFO",9,IF(G28="MON RES",10,IF(G28="MON EARN",11,IF(G28="MON BEH",12,IF(G28="POSE HARM",13,IF(G28="POSE CONCERN",14,IF(G28="RJ APOLOGY",15,IF(G28="RJ ATONE",16,IF(G28="RJ JUSTIFY",17,IF(G28="RJ-",18,IF(G28="RJ FORGIVE+",19,IF(G28="RJ FORGIVE-",19,IF(G28="COORD",20,IF(G28="ENF ACK",21,IF(G28="ENF PRAISE",22,IF(G28="ENF ASK",23,IF(G28="ENF TELL",24,IF(G28="ENF SHAME",25,IF(G28="ENF WARN",26,IF(G28="ENF THREATEN",27,IF(G28="ENF PUNISH",28,IF(G28="DEFECT",29,IF(G28="SM TALK",30,IF(G28="HUMOR",31,IF(G28="POLITE+",32,IF(G28="POLITE-",32,IF(G28="INPUT-",33,IF(G28="AMBIGUOUS",34,IF(G28="UNCODEABLE",35)))))))))))))))))))))))))))))))))))))))))</f>
        <v>8</v>
      </c>
      <c r="G28" s="92" t="s">
        <v>9374</v>
      </c>
      <c r="H28" s="90"/>
      <c r="I28"/>
      <c r="J28" s="90"/>
      <c r="K28" s="92"/>
      <c r="L28" s="92"/>
    </row>
    <row r="29" spans="1:12" s="59" customFormat="1" x14ac:dyDescent="0.35">
      <c r="A29" s="90"/>
      <c r="B29" s="90"/>
      <c r="C29" s="91"/>
      <c r="D29" s="90"/>
      <c r="E29" s="57" t="s">
        <v>9541</v>
      </c>
      <c r="F29" s="4">
        <f t="shared" ref="F29:F34" si="7">IF(G29="GREET",1,IF(G29="GOAL",2,IF(G29="PROPOSAL",3,IF(G29="(PROPOSAL)",3,IF(G29="CHOOSE+",4,IF(G29="CHOOSE-",4,IF(G29="(CHOOSE+)",4,IF(G29="(CHOOSE-)",4,IF(G29="ECO INFO",5,IF(G29="$ INFO",6,IF(G29="SOC INFO",7,IF(G29="RULE INFO",8,IF(G29="EXP INFO",9,IF(G29="MON RES",10,IF(G29="MON EARN",11,IF(G29="MON BEH",12,IF(G29="POSE HARM",13,IF(G29="POSE CONCERN",14,IF(G29="RJ APOLOGY",15,IF(G29="RJ ATONE",16,IF(G29="RJ JUSTIFY",17,IF(G29="RJ-",18,IF(G29="RJ FORGIVE+",19,IF(G29="RJ FORGIVE-",19,IF(G29="COORD",20,IF(G29="ENF ACK",21,IF(G29="ENF PRAISE",22,IF(G29="ENF ASK",23,IF(G29="ENF TELL",24,IF(G29="ENF SHAME",25,IF(G29="ENF WARN",26,IF(G29="ENF THREATEN",27,IF(G29="ENF PUNISH",28,IF(G29="DEFECT",29,IF(G29="SM TALK",30,IF(G29="HUMOR",31,IF(G29="POLITE+",32,IF(G29="POLITE-",32,IF(G29="INPUT-",33,IF(G29="AMBIGUOUS",34,IF(G29="UNCODEABLE",35)))))))))))))))))))))))))))))))))))))))))</f>
        <v>3</v>
      </c>
      <c r="G29" s="92" t="s">
        <v>9379</v>
      </c>
      <c r="H29" s="90"/>
      <c r="I29" s="92"/>
      <c r="J29" s="90"/>
      <c r="K29" s="92"/>
      <c r="L29" s="92"/>
    </row>
    <row r="30" spans="1:12" x14ac:dyDescent="0.35">
      <c r="A30" s="4">
        <v>9</v>
      </c>
      <c r="B30" s="4">
        <v>-305.90899999999999</v>
      </c>
      <c r="C30" s="16" t="s">
        <v>408</v>
      </c>
      <c r="D30" s="4">
        <v>1</v>
      </c>
      <c r="E30" t="s">
        <v>432</v>
      </c>
    </row>
    <row r="31" spans="1:12" x14ac:dyDescent="0.35">
      <c r="B31" s="4">
        <v>-288.149</v>
      </c>
      <c r="C31" s="16" t="s">
        <v>408</v>
      </c>
      <c r="D31" s="4">
        <v>1</v>
      </c>
      <c r="E31" t="s">
        <v>435</v>
      </c>
    </row>
    <row r="32" spans="1:12" x14ac:dyDescent="0.35">
      <c r="E32" s="57" t="s">
        <v>10420</v>
      </c>
      <c r="F32" s="4">
        <f t="shared" si="7"/>
        <v>4</v>
      </c>
      <c r="G32" t="s">
        <v>9372</v>
      </c>
    </row>
    <row r="33" spans="1:12" x14ac:dyDescent="0.35">
      <c r="E33" s="57" t="s">
        <v>10419</v>
      </c>
      <c r="F33" s="4">
        <f t="shared" si="7"/>
        <v>7</v>
      </c>
      <c r="G33" t="s">
        <v>9377</v>
      </c>
    </row>
    <row r="34" spans="1:12" x14ac:dyDescent="0.35">
      <c r="A34" s="4">
        <v>10</v>
      </c>
      <c r="B34" s="4">
        <v>-259.214</v>
      </c>
      <c r="C34" s="16" t="s">
        <v>428</v>
      </c>
      <c r="D34" s="4">
        <v>2</v>
      </c>
      <c r="E34" t="s">
        <v>439</v>
      </c>
      <c r="F34" s="4">
        <f t="shared" si="7"/>
        <v>8</v>
      </c>
      <c r="G34" t="s">
        <v>9374</v>
      </c>
    </row>
    <row r="35" spans="1:12" x14ac:dyDescent="0.35">
      <c r="A35" s="4">
        <v>11</v>
      </c>
      <c r="B35" s="4">
        <v>-252.89400000000001</v>
      </c>
      <c r="C35" s="16" t="s">
        <v>418</v>
      </c>
      <c r="D35" s="4">
        <v>4</v>
      </c>
      <c r="E35" t="s">
        <v>441</v>
      </c>
    </row>
    <row r="36" spans="1:12" s="59" customFormat="1" x14ac:dyDescent="0.35">
      <c r="A36" s="4"/>
      <c r="B36" s="4"/>
      <c r="C36" s="16"/>
      <c r="D36" s="4"/>
      <c r="E36" s="57" t="s">
        <v>9542</v>
      </c>
      <c r="F36" s="4">
        <f>IF(G36="GREET",1,IF(G36="GOAL",2,IF(G36="GOAL:COOP",2,IF(G36="PROPOSAL",3,IF(G36="(PROPOSAL)",3,IF(G36="CHOOSE+",4,IF(G36="CHOOSE-",4,IF(G36="(CHOOSE+)",4,IF(G36="(CHOOSE-)",4,IF(G36="ECO INFO",5,IF(G36="$ INFO",6,IF(G36="SOC INFO",7,IF(G36="RULE INFO",8,IF(G36="EXP INFO",9,IF(G36="MON RES",10,IF(G36="MON EARN",11,IF(G36="MON BEH",12,IF(G36="POSE HARM",13,IF(G36="POSE CONCERN",14,IF(G36="RJ APOLOGY",15,IF(G36="RJ ATONE",16,IF(G36="RJ JUSTIFY",17,IF(G36="RJ-",18,IF(G36="RJ FORGIVE+",19,IF(G36="RJ FORGIVE-",19,IF(G36="COORD",20,IF(G36="ENF ACK",21,IF(G36="ENF PRAISE",22,IF(G36="ENF ASK",23,IF(G36="ENF TELL",24,IF(G36="ENF SHAME",25,IF(G36="ENF WARN",26,IF(G36="ENF THREATEN",27,IF(G36="ENF PUNISH",28,IF(G36="DEFECT",29,IF(G36="SM TALK",30,IF(G36="HUMOR",31,IF(G36="POLITE+",32,IF(G36="POLITE-",32,IF(G36="INPUT-",33,IF(G36="AMBIGUOUS",34,IF(G36="UNCODEABLE",35))))))))))))))))))))))))))))))))))))))))))</f>
        <v>2</v>
      </c>
      <c r="G36" t="s">
        <v>10938</v>
      </c>
      <c r="H36" s="4">
        <f>IF(I36="GREET",1,IF(I36="GOAL",2,IF(I36="GOAL:COOP",2,IF(I36="PROPOSAL",3,IF(I36="(PROPOSAL)",3,IF(I36="CHOOSE+",4,IF(I36="CHOOSE-",4,IF(I36="(CHOOSE+)",4,IF(I36="(CHOOSE-)",4,IF(I36="ECO INFO",5,IF(I36="$ INFO",6,IF(I36="SOC INFO",7,IF(I36="RULE INFO",8,IF(I36="EXP INFO",9,IF(I36="MON RES",10,IF(I36="MON EARN",11,IF(I36="MON BEH",12,IF(I36="POSE HARM",13,IF(I36="POSE CONCERN",14,IF(I36="RJ APOLOGY",15,IF(I36="RJ ATONE",16,IF(I36="RJ JUSTIFY",17,IF(I36="RJ-",18,IF(I36="RJ FORGIVE+",19,IF(I36="RJ FORGIVE-",19,IF(I36="COORD",20,IF(I36="ENF ACK",21,IF(I36="ENF PRAISE",22,IF(I36="ENF ASK",23,IF(I36="ENF TELL",24,IF(I36="ENF SHAME",25,IF(I36="ENF WARN",26,IF(I36="ENF THREATEN",27,IF(I36="ENF PUNISH",28,IF(I36="DEFECT",29,IF(I36="SM TALK",30,IF(I36="HUMOR",31,IF(I36="POLITE+",32,IF(I36="POLITE-",32,IF(I36="INPUT-",33,IF(I36="AMBIGUOUS",34,IF(I36="UNCODEABLE",35))))))))))))))))))))))))))))))))))))))))))</f>
        <v>7</v>
      </c>
      <c r="I36" t="s">
        <v>9377</v>
      </c>
      <c r="J36" s="4">
        <f>IF(K36="GREET",1,IF(K36="GOAL",2,IF(K36="GOAL:COOP",2,IF(K36="PROPOSAL",3,IF(K36="(PROPOSAL)",3,IF(K36="CHOOSE+",4,IF(K36="CHOOSE-",4,IF(K36="(CHOOSE+)",4,IF(K36="(CHOOSE-)",4,IF(K36="ECO INFO",5,IF(K36="$ INFO",6,IF(K36="SOC INFO",7,IF(K36="RULE INFO",8,IF(K36="EXP INFO",9,IF(K36="MON RES",10,IF(K36="MON EARN",11,IF(K36="MON BEH",12,IF(K36="POSE HARM",13,IF(K36="POSE CONCERN",14,IF(K36="RJ APOLOGY",15,IF(K36="RJ ATONE",16,IF(K36="RJ JUSTIFY",17,IF(K36="RJ-",18,IF(K36="RJ FORGIVE+",19,IF(K36="RJ FORGIVE-",19,IF(K36="COORD",20,IF(K36="ENF ACK",21,IF(K36="ENF PRAISE",22,IF(K36="ENF ASK",23,IF(K36="ENF TELL",24,IF(K36="ENF SHAME",25,IF(K36="ENF WARN",26,IF(K36="ENF THREATEN",27,IF(K36="ENF PUNISH",28,IF(K36="DEFECT",29,IF(K36="SM TALK",30,IF(K36="HUMOR",31,IF(K36="POLITE+",32,IF(K36="POLITE-",32,IF(K36="INPUT-",33,IF(K36="AMBIGUOUS",34,IF(K36="UNCODEABLE",35))))))))))))))))))))))))))))))))))))))))))</f>
        <v>4</v>
      </c>
      <c r="K36" t="s">
        <v>10330</v>
      </c>
      <c r="L36"/>
    </row>
    <row r="37" spans="1:12" s="59" customFormat="1" x14ac:dyDescent="0.35">
      <c r="A37" s="4"/>
      <c r="B37" s="4"/>
      <c r="C37" s="16"/>
      <c r="D37" s="4"/>
      <c r="E37" s="57" t="s">
        <v>9543</v>
      </c>
      <c r="F37" s="4">
        <f t="shared" ref="F37:H100" si="8">IF(G37="GREET",1,IF(G37="GOAL",2,IF(G37="GOAL:COOP",2,IF(G37="PROPOSAL",3,IF(G37="(PROPOSAL)",3,IF(G37="CHOOSE+",4,IF(G37="CHOOSE-",4,IF(G37="(CHOOSE+)",4,IF(G37="(CHOOSE-)",4,IF(G37="ECO INFO",5,IF(G37="$ INFO",6,IF(G37="SOC INFO",7,IF(G37="RULE INFO",8,IF(G37="EXP INFO",9,IF(G37="MON RES",10,IF(G37="MON EARN",11,IF(G37="MON BEH",12,IF(G37="POSE HARM",13,IF(G37="POSE CONCERN",14,IF(G37="RJ APOLOGY",15,IF(G37="RJ ATONE",16,IF(G37="RJ JUSTIFY",17,IF(G37="RJ-",18,IF(G37="RJ FORGIVE+",19,IF(G37="RJ FORGIVE-",19,IF(G37="COORD",20,IF(G37="ENF ACK",21,IF(G37="ENF PRAISE",22,IF(G37="ENF ASK",23,IF(G37="ENF TELL",24,IF(G37="ENF SHAME",25,IF(G37="ENF WARN",26,IF(G37="ENF THREATEN",27,IF(G37="ENF PUNISH",28,IF(G37="DEFECT",29,IF(G37="SM TALK",30,IF(G37="HUMOR",31,IF(G37="POLITE+",32,IF(G37="POLITE-",32,IF(G37="INPUT-",33,IF(G37="AMBIGUOUS",34,IF(G37="UNCODEABLE",35))))))))))))))))))))))))))))))))))))))))))</f>
        <v>5</v>
      </c>
      <c r="G37" t="s">
        <v>9378</v>
      </c>
      <c r="H37" s="4"/>
      <c r="I37"/>
      <c r="J37" s="4"/>
      <c r="K37"/>
      <c r="L37"/>
    </row>
    <row r="38" spans="1:12" s="59" customFormat="1" x14ac:dyDescent="0.35">
      <c r="A38" s="4"/>
      <c r="B38" s="4"/>
      <c r="C38" s="16"/>
      <c r="D38" s="4"/>
      <c r="E38" s="57" t="s">
        <v>9544</v>
      </c>
      <c r="F38" s="4">
        <f t="shared" si="8"/>
        <v>10</v>
      </c>
      <c r="G38" t="s">
        <v>10136</v>
      </c>
      <c r="H38" s="4">
        <f>IF(I38="GREET",1,IF(I38="GOAL",2,IF(I38="GOAL:COOP",2,IF(I38="PROPOSAL",3,IF(I38="(PROPOSAL)",3,IF(I38="CHOOSE+",4,IF(I38="CHOOSE-",4,IF(I38="(CHOOSE+)",4,IF(I38="(CHOOSE-)",4,IF(I38="ECO INFO",5,IF(I38="$ INFO",6,IF(I38="SOC INFO",7,IF(I38="RULE INFO",8,IF(I38="EXP INFO",9,IF(I38="MON RES",10,IF(I38="MON EARN",11,IF(I38="MON BEH",12,IF(I38="POSE HARM",13,IF(I38="POSE CONCERN",14,IF(I38="RJ APOLOGY",15,IF(I38="RJ ATONE",16,IF(I38="RJ JUSTIFY",17,IF(I38="RJ-",18,IF(I38="RJ FORGIVE+",19,IF(I38="RJ FORGIVE-",19,IF(I38="COORD",20,IF(I38="ENF ACK",21,IF(I38="ENF PRAISE",22,IF(I38="ENF ASK",23,IF(I38="ENF TELL",24,IF(I38="ENF SHAME",25,IF(I38="ENF WARN",26,IF(I38="ENF THREATEN",27,IF(I38="ENF PUNISH",28,IF(I38="DEFECT",29,IF(I38="SM TALK",30,IF(I38="HUMOR",31,IF(I38="POLITE+",32,IF(I38="POLITE-",32,IF(I38="INPUT-",33,IF(I38="AMBIGUOUS",34,IF(I38="UNCODEABLE",35))))))))))))))))))))))))))))))))))))))))))</f>
        <v>9</v>
      </c>
      <c r="I38" t="s">
        <v>9373</v>
      </c>
      <c r="J38" s="4"/>
      <c r="K38"/>
      <c r="L38"/>
    </row>
    <row r="39" spans="1:12" s="59" customFormat="1" x14ac:dyDescent="0.35">
      <c r="A39" s="4"/>
      <c r="B39" s="4"/>
      <c r="C39" s="16"/>
      <c r="D39" s="4"/>
      <c r="E39" s="57" t="s">
        <v>10937</v>
      </c>
      <c r="F39" s="4">
        <f t="shared" si="8"/>
        <v>5</v>
      </c>
      <c r="G39" t="s">
        <v>9378</v>
      </c>
      <c r="H39" s="4"/>
      <c r="I39"/>
      <c r="J39" s="4"/>
      <c r="K39"/>
      <c r="L39"/>
    </row>
    <row r="40" spans="1:12" x14ac:dyDescent="0.35">
      <c r="A40" s="4">
        <v>12</v>
      </c>
      <c r="B40" s="4">
        <v>-244.85299999999901</v>
      </c>
      <c r="C40" s="16" t="s">
        <v>408</v>
      </c>
      <c r="D40" s="4">
        <v>1</v>
      </c>
      <c r="E40" t="s">
        <v>68</v>
      </c>
      <c r="F40" s="4">
        <f t="shared" si="8"/>
        <v>4</v>
      </c>
      <c r="G40" t="s">
        <v>9372</v>
      </c>
    </row>
    <row r="41" spans="1:12" x14ac:dyDescent="0.35">
      <c r="A41" s="4">
        <v>13</v>
      </c>
      <c r="B41" s="4">
        <v>-228.94</v>
      </c>
      <c r="C41" s="16" t="s">
        <v>403</v>
      </c>
      <c r="D41" s="4">
        <v>3</v>
      </c>
      <c r="E41" t="s">
        <v>442</v>
      </c>
      <c r="F41" s="4">
        <f t="shared" si="8"/>
        <v>4</v>
      </c>
      <c r="G41" t="s">
        <v>9372</v>
      </c>
    </row>
    <row r="42" spans="1:12" x14ac:dyDescent="0.35">
      <c r="A42" s="4">
        <v>14</v>
      </c>
      <c r="B42" s="4">
        <v>-216.429</v>
      </c>
      <c r="C42" s="16" t="s">
        <v>408</v>
      </c>
      <c r="D42" s="4">
        <v>1</v>
      </c>
      <c r="E42" t="s">
        <v>443</v>
      </c>
    </row>
    <row r="43" spans="1:12" s="59" customFormat="1" x14ac:dyDescent="0.35">
      <c r="A43" s="4"/>
      <c r="B43" s="4"/>
      <c r="C43" s="16"/>
      <c r="D43" s="4"/>
      <c r="E43" s="57" t="s">
        <v>10421</v>
      </c>
      <c r="F43" s="4">
        <f t="shared" si="8"/>
        <v>6</v>
      </c>
      <c r="G43" t="s">
        <v>10472</v>
      </c>
      <c r="H43" s="4"/>
      <c r="I43"/>
      <c r="J43" s="4"/>
      <c r="K43"/>
      <c r="L43"/>
    </row>
    <row r="44" spans="1:12" s="59" customFormat="1" x14ac:dyDescent="0.35">
      <c r="A44" s="4"/>
      <c r="B44" s="4"/>
      <c r="C44" s="16"/>
      <c r="D44" s="4"/>
      <c r="E44" s="57" t="s">
        <v>10422</v>
      </c>
      <c r="F44" s="4">
        <f t="shared" si="8"/>
        <v>2</v>
      </c>
      <c r="G44" t="s">
        <v>10938</v>
      </c>
      <c r="H44" s="4"/>
      <c r="I44"/>
      <c r="J44" s="4"/>
      <c r="K44"/>
      <c r="L44"/>
    </row>
    <row r="45" spans="1:12" x14ac:dyDescent="0.35">
      <c r="A45" s="4">
        <v>15</v>
      </c>
      <c r="B45" s="4">
        <v>-194.98599999999999</v>
      </c>
      <c r="C45" s="16" t="s">
        <v>418</v>
      </c>
      <c r="D45" s="4">
        <v>4</v>
      </c>
      <c r="E45" t="s">
        <v>445</v>
      </c>
    </row>
    <row r="46" spans="1:12" s="59" customFormat="1" x14ac:dyDescent="0.35">
      <c r="A46" s="4"/>
      <c r="B46" s="4"/>
      <c r="C46" s="16"/>
      <c r="D46" s="4"/>
      <c r="E46" s="57" t="s">
        <v>10939</v>
      </c>
      <c r="F46" s="4">
        <f t="shared" si="8"/>
        <v>2</v>
      </c>
      <c r="G46" t="s">
        <v>10938</v>
      </c>
      <c r="H46" s="4"/>
      <c r="I46"/>
      <c r="J46" s="4"/>
      <c r="K46"/>
      <c r="L46"/>
    </row>
    <row r="47" spans="1:12" s="59" customFormat="1" x14ac:dyDescent="0.35">
      <c r="A47" s="4"/>
      <c r="B47" s="4"/>
      <c r="C47" s="16"/>
      <c r="D47" s="4"/>
      <c r="E47" s="57" t="s">
        <v>10940</v>
      </c>
      <c r="F47" s="4">
        <f t="shared" si="8"/>
        <v>6</v>
      </c>
      <c r="G47" t="s">
        <v>10472</v>
      </c>
      <c r="H47" s="4"/>
      <c r="I47"/>
      <c r="J47" s="4"/>
      <c r="K47"/>
      <c r="L47"/>
    </row>
    <row r="48" spans="1:12" s="59" customFormat="1" x14ac:dyDescent="0.35">
      <c r="A48" s="4"/>
      <c r="B48" s="4"/>
      <c r="C48" s="16"/>
      <c r="D48" s="4"/>
      <c r="E48" s="57" t="s">
        <v>10941</v>
      </c>
      <c r="F48" s="4">
        <f t="shared" si="8"/>
        <v>3</v>
      </c>
      <c r="G48" t="s">
        <v>9379</v>
      </c>
      <c r="H48" s="4"/>
      <c r="I48"/>
      <c r="J48" s="4"/>
      <c r="K48"/>
      <c r="L48"/>
    </row>
    <row r="49" spans="1:12" x14ac:dyDescent="0.35">
      <c r="A49" s="4">
        <v>16</v>
      </c>
      <c r="B49" s="4">
        <v>-178.24199999999999</v>
      </c>
      <c r="C49" s="16" t="s">
        <v>403</v>
      </c>
      <c r="D49" s="4">
        <v>3</v>
      </c>
      <c r="E49" t="s">
        <v>447</v>
      </c>
    </row>
    <row r="50" spans="1:12" s="59" customFormat="1" x14ac:dyDescent="0.35">
      <c r="A50" s="4"/>
      <c r="B50" s="4"/>
      <c r="C50" s="16"/>
      <c r="D50" s="4"/>
      <c r="E50" s="57" t="s">
        <v>10943</v>
      </c>
      <c r="F50" s="4">
        <f t="shared" si="8"/>
        <v>5</v>
      </c>
      <c r="G50" t="s">
        <v>9378</v>
      </c>
      <c r="H50" s="4"/>
      <c r="I50"/>
      <c r="J50" s="4"/>
      <c r="K50"/>
      <c r="L50"/>
    </row>
    <row r="51" spans="1:12" s="59" customFormat="1" x14ac:dyDescent="0.35">
      <c r="A51" s="4"/>
      <c r="B51" s="4"/>
      <c r="C51" s="16"/>
      <c r="D51" s="4"/>
      <c r="E51" s="57" t="s">
        <v>10942</v>
      </c>
      <c r="F51" s="4">
        <f t="shared" si="8"/>
        <v>6</v>
      </c>
      <c r="G51" t="s">
        <v>10472</v>
      </c>
      <c r="H51" s="4"/>
      <c r="I51"/>
      <c r="J51" s="4"/>
      <c r="K51"/>
      <c r="L51"/>
    </row>
    <row r="52" spans="1:12" s="59" customFormat="1" x14ac:dyDescent="0.35">
      <c r="A52" s="4"/>
      <c r="B52" s="4"/>
      <c r="C52" s="16"/>
      <c r="D52" s="4"/>
      <c r="E52" s="57" t="s">
        <v>10156</v>
      </c>
      <c r="F52" s="4">
        <f t="shared" si="8"/>
        <v>7</v>
      </c>
      <c r="G52" t="s">
        <v>9377</v>
      </c>
      <c r="H52" s="4"/>
      <c r="I52"/>
      <c r="J52" s="4"/>
      <c r="K52"/>
      <c r="L52"/>
    </row>
    <row r="53" spans="1:12" x14ac:dyDescent="0.35">
      <c r="A53" s="4">
        <v>17</v>
      </c>
      <c r="B53" s="4">
        <v>-169.66299999999899</v>
      </c>
      <c r="C53" s="16" t="s">
        <v>418</v>
      </c>
      <c r="D53" s="4">
        <v>4</v>
      </c>
      <c r="E53" t="s">
        <v>448</v>
      </c>
      <c r="F53" s="4">
        <f t="shared" si="8"/>
        <v>7</v>
      </c>
      <c r="G53" t="s">
        <v>9377</v>
      </c>
    </row>
    <row r="55" spans="1:12" x14ac:dyDescent="0.35">
      <c r="B55" s="31" t="s">
        <v>10944</v>
      </c>
    </row>
    <row r="56" spans="1:12" x14ac:dyDescent="0.35">
      <c r="A56" s="4">
        <v>18</v>
      </c>
      <c r="B56" s="4">
        <v>-120.512</v>
      </c>
      <c r="C56" s="16" t="s">
        <v>408</v>
      </c>
      <c r="D56" s="4">
        <v>1</v>
      </c>
      <c r="E56" t="s">
        <v>451</v>
      </c>
      <c r="F56" s="4">
        <f t="shared" si="8"/>
        <v>3</v>
      </c>
      <c r="G56" t="s">
        <v>9379</v>
      </c>
    </row>
    <row r="57" spans="1:12" x14ac:dyDescent="0.35">
      <c r="A57" s="4">
        <v>19</v>
      </c>
      <c r="B57" s="4">
        <v>-110.39700000000001</v>
      </c>
      <c r="C57" s="16" t="s">
        <v>428</v>
      </c>
      <c r="D57" s="4">
        <v>2</v>
      </c>
      <c r="E57" t="s">
        <v>452</v>
      </c>
      <c r="F57" s="4">
        <f t="shared" si="8"/>
        <v>4</v>
      </c>
      <c r="G57" t="s">
        <v>9372</v>
      </c>
    </row>
    <row r="58" spans="1:12" x14ac:dyDescent="0.35">
      <c r="A58" s="4">
        <v>20</v>
      </c>
      <c r="B58" s="4">
        <v>-103.542</v>
      </c>
      <c r="C58" s="16" t="s">
        <v>418</v>
      </c>
      <c r="D58" s="4">
        <v>4</v>
      </c>
      <c r="E58" t="s">
        <v>453</v>
      </c>
      <c r="F58" s="4">
        <f t="shared" si="8"/>
        <v>3</v>
      </c>
      <c r="G58" t="s">
        <v>9379</v>
      </c>
    </row>
    <row r="59" spans="1:12" x14ac:dyDescent="0.35">
      <c r="A59" s="4">
        <v>21</v>
      </c>
      <c r="B59" s="4">
        <v>-92.367000000000004</v>
      </c>
      <c r="C59" s="16" t="s">
        <v>418</v>
      </c>
      <c r="D59" s="4">
        <v>4</v>
      </c>
      <c r="E59" t="s">
        <v>454</v>
      </c>
      <c r="F59" s="4">
        <f t="shared" si="8"/>
        <v>5</v>
      </c>
      <c r="G59" t="s">
        <v>9378</v>
      </c>
    </row>
    <row r="60" spans="1:12" x14ac:dyDescent="0.35">
      <c r="A60" s="4">
        <v>22</v>
      </c>
      <c r="B60" s="4">
        <v>-82.501000000000005</v>
      </c>
      <c r="C60" s="16" t="s">
        <v>428</v>
      </c>
      <c r="D60" s="4">
        <v>2</v>
      </c>
      <c r="E60" t="s">
        <v>455</v>
      </c>
      <c r="F60" s="4">
        <f t="shared" si="8"/>
        <v>5</v>
      </c>
      <c r="G60" t="s">
        <v>9378</v>
      </c>
      <c r="H60" s="4">
        <f t="shared" si="8"/>
        <v>4</v>
      </c>
      <c r="I60" t="s">
        <v>10330</v>
      </c>
    </row>
    <row r="61" spans="1:12" x14ac:dyDescent="0.35">
      <c r="A61" s="4">
        <v>23</v>
      </c>
      <c r="B61" s="4">
        <v>-80.438999999999993</v>
      </c>
      <c r="C61" s="16" t="s">
        <v>418</v>
      </c>
      <c r="D61" s="4">
        <v>4</v>
      </c>
      <c r="E61" t="s">
        <v>457</v>
      </c>
      <c r="F61" s="4">
        <f t="shared" si="8"/>
        <v>3</v>
      </c>
      <c r="G61" t="s">
        <v>9379</v>
      </c>
    </row>
    <row r="62" spans="1:12" x14ac:dyDescent="0.35">
      <c r="A62" s="4">
        <v>24</v>
      </c>
      <c r="B62" s="4">
        <v>-78.391000000000005</v>
      </c>
      <c r="C62" s="16" t="s">
        <v>408</v>
      </c>
      <c r="D62" s="4">
        <v>1</v>
      </c>
      <c r="E62" t="s">
        <v>458</v>
      </c>
    </row>
    <row r="63" spans="1:12" s="59" customFormat="1" x14ac:dyDescent="0.35">
      <c r="A63" s="4"/>
      <c r="B63" s="4"/>
      <c r="C63" s="16"/>
      <c r="D63" s="4"/>
      <c r="E63" s="57" t="s">
        <v>9545</v>
      </c>
      <c r="F63" s="4">
        <f t="shared" si="8"/>
        <v>3</v>
      </c>
      <c r="G63" t="s">
        <v>9379</v>
      </c>
      <c r="H63" s="4"/>
      <c r="I63"/>
      <c r="J63" s="4"/>
      <c r="K63"/>
      <c r="L63"/>
    </row>
    <row r="64" spans="1:12" s="59" customFormat="1" x14ac:dyDescent="0.35">
      <c r="A64" s="4"/>
      <c r="B64" s="4"/>
      <c r="C64" s="16"/>
      <c r="D64" s="4"/>
      <c r="E64" s="57" t="s">
        <v>9546</v>
      </c>
      <c r="F64" s="4">
        <f t="shared" si="8"/>
        <v>5</v>
      </c>
      <c r="G64" t="s">
        <v>9378</v>
      </c>
      <c r="H64" s="4"/>
      <c r="I64"/>
      <c r="J64" s="4"/>
      <c r="K64"/>
      <c r="L64"/>
    </row>
    <row r="66" spans="1:15" x14ac:dyDescent="0.35">
      <c r="B66" s="21" t="s">
        <v>9231</v>
      </c>
      <c r="C66" s="23"/>
      <c r="D66" s="21"/>
      <c r="E66" s="22"/>
    </row>
    <row r="67" spans="1:15" x14ac:dyDescent="0.35">
      <c r="B67" s="31"/>
    </row>
    <row r="68" spans="1:15" x14ac:dyDescent="0.35">
      <c r="A68" s="4">
        <v>25</v>
      </c>
      <c r="B68" s="4">
        <v>195.35400000000001</v>
      </c>
      <c r="C68" s="16" t="s">
        <v>418</v>
      </c>
      <c r="D68" s="4">
        <v>4</v>
      </c>
      <c r="E68" t="s">
        <v>464</v>
      </c>
      <c r="F68" s="4">
        <f t="shared" si="8"/>
        <v>3</v>
      </c>
      <c r="G68" t="s">
        <v>9379</v>
      </c>
    </row>
    <row r="69" spans="1:15" x14ac:dyDescent="0.35">
      <c r="A69" s="4">
        <v>26</v>
      </c>
      <c r="B69" s="4">
        <v>196.822</v>
      </c>
      <c r="C69" s="16" t="s">
        <v>403</v>
      </c>
      <c r="D69" s="4">
        <v>3</v>
      </c>
      <c r="E69" t="s">
        <v>465</v>
      </c>
      <c r="F69" s="4">
        <f t="shared" si="8"/>
        <v>3</v>
      </c>
      <c r="G69" t="s">
        <v>9379</v>
      </c>
    </row>
    <row r="70" spans="1:15" x14ac:dyDescent="0.35">
      <c r="A70" s="4">
        <v>27</v>
      </c>
      <c r="B70" s="4">
        <v>215.61</v>
      </c>
      <c r="C70" s="16" t="s">
        <v>418</v>
      </c>
      <c r="D70" s="4">
        <v>4</v>
      </c>
      <c r="E70" t="s">
        <v>468</v>
      </c>
      <c r="F70" s="4">
        <f t="shared" si="8"/>
        <v>20</v>
      </c>
      <c r="G70" t="s">
        <v>9472</v>
      </c>
    </row>
    <row r="72" spans="1:15" x14ac:dyDescent="0.35">
      <c r="A72" s="7"/>
      <c r="B72" s="11" t="s">
        <v>9230</v>
      </c>
      <c r="C72" s="15"/>
      <c r="D72" s="19"/>
      <c r="E72" s="15"/>
    </row>
    <row r="73" spans="1:15" x14ac:dyDescent="0.35">
      <c r="A73" s="7">
        <v>4</v>
      </c>
      <c r="B73" s="31" t="s">
        <v>10947</v>
      </c>
      <c r="C73" s="27"/>
    </row>
    <row r="74" spans="1:15" s="16" customFormat="1" x14ac:dyDescent="0.35">
      <c r="A74" s="4">
        <v>28</v>
      </c>
      <c r="B74" s="4">
        <v>-379.42</v>
      </c>
      <c r="C74" s="16" t="s">
        <v>418</v>
      </c>
      <c r="D74" s="4">
        <v>4</v>
      </c>
      <c r="E74" t="s">
        <v>471</v>
      </c>
      <c r="F74" s="4">
        <f t="shared" si="8"/>
        <v>3</v>
      </c>
      <c r="G74" t="s">
        <v>9379</v>
      </c>
      <c r="H74" s="4"/>
      <c r="I74"/>
      <c r="J74" s="4"/>
      <c r="K74"/>
      <c r="L74"/>
      <c r="M74"/>
      <c r="N74"/>
      <c r="O74"/>
    </row>
    <row r="75" spans="1:15" s="16" customFormat="1" x14ac:dyDescent="0.35">
      <c r="A75" s="4">
        <v>29</v>
      </c>
      <c r="B75" s="4">
        <v>-349.84899999999999</v>
      </c>
      <c r="C75" s="16" t="s">
        <v>408</v>
      </c>
      <c r="D75" s="4">
        <v>1</v>
      </c>
      <c r="E75" t="s">
        <v>475</v>
      </c>
      <c r="F75" s="4">
        <f t="shared" si="8"/>
        <v>3</v>
      </c>
      <c r="G75" t="s">
        <v>9379</v>
      </c>
      <c r="H75" s="4"/>
      <c r="I75"/>
      <c r="J75" s="4"/>
      <c r="K75"/>
      <c r="L75"/>
      <c r="M75"/>
      <c r="N75"/>
      <c r="O75"/>
    </row>
    <row r="76" spans="1:15" s="16" customFormat="1" x14ac:dyDescent="0.35">
      <c r="A76" s="4">
        <v>30</v>
      </c>
      <c r="B76" s="4">
        <v>-334.671999999999</v>
      </c>
      <c r="C76" s="16" t="s">
        <v>403</v>
      </c>
      <c r="D76" s="4">
        <v>3</v>
      </c>
      <c r="E76" t="s">
        <v>476</v>
      </c>
      <c r="F76" s="4">
        <f t="shared" si="8"/>
        <v>3</v>
      </c>
      <c r="G76" t="s">
        <v>9379</v>
      </c>
      <c r="H76" s="4"/>
      <c r="I76"/>
      <c r="J76" s="4"/>
      <c r="K76"/>
      <c r="L76"/>
      <c r="M76"/>
      <c r="N76"/>
      <c r="O76"/>
    </row>
    <row r="77" spans="1:15" s="16" customFormat="1" x14ac:dyDescent="0.35">
      <c r="A77" s="4">
        <v>31</v>
      </c>
      <c r="B77" s="4">
        <v>-296.265999999999</v>
      </c>
      <c r="C77" s="16" t="s">
        <v>418</v>
      </c>
      <c r="D77" s="4">
        <v>4</v>
      </c>
      <c r="E77" t="s">
        <v>478</v>
      </c>
      <c r="F77" s="4"/>
      <c r="G77"/>
      <c r="H77" s="4"/>
      <c r="I77"/>
      <c r="J77" s="4"/>
      <c r="K77"/>
      <c r="L77"/>
      <c r="M77"/>
      <c r="N77"/>
      <c r="O77"/>
    </row>
    <row r="78" spans="1:15" s="16" customFormat="1" x14ac:dyDescent="0.35">
      <c r="A78" s="4"/>
      <c r="B78" s="4"/>
      <c r="D78" s="4"/>
      <c r="E78" s="57" t="s">
        <v>9547</v>
      </c>
      <c r="F78" s="4">
        <f t="shared" si="8"/>
        <v>3</v>
      </c>
      <c r="G78" t="s">
        <v>9379</v>
      </c>
      <c r="H78" s="4"/>
      <c r="I78"/>
      <c r="J78" s="4"/>
      <c r="K78"/>
      <c r="L78"/>
      <c r="M78"/>
      <c r="N78"/>
      <c r="O78"/>
    </row>
    <row r="79" spans="1:15" s="16" customFormat="1" x14ac:dyDescent="0.35">
      <c r="A79" s="4"/>
      <c r="B79" s="4"/>
      <c r="D79" s="4"/>
      <c r="E79" s="57" t="s">
        <v>9548</v>
      </c>
      <c r="F79" s="4">
        <f t="shared" si="8"/>
        <v>5</v>
      </c>
      <c r="G79" t="s">
        <v>9378</v>
      </c>
      <c r="H79" s="4"/>
      <c r="I79"/>
      <c r="J79" s="4"/>
      <c r="K79"/>
      <c r="L79"/>
      <c r="M79"/>
      <c r="N79"/>
      <c r="O79"/>
    </row>
    <row r="80" spans="1:15" s="16" customFormat="1" x14ac:dyDescent="0.35">
      <c r="A80" s="4">
        <v>32</v>
      </c>
      <c r="B80" s="4">
        <v>-296.24299999999999</v>
      </c>
      <c r="C80" s="16" t="s">
        <v>408</v>
      </c>
      <c r="D80" s="4">
        <v>1</v>
      </c>
      <c r="E80" t="s">
        <v>479</v>
      </c>
      <c r="F80" s="4"/>
      <c r="G80"/>
      <c r="H80" s="4"/>
      <c r="I80"/>
      <c r="J80" s="4"/>
      <c r="K80"/>
      <c r="L80"/>
      <c r="M80"/>
      <c r="N80"/>
      <c r="O80"/>
    </row>
    <row r="81" spans="1:15" s="16" customFormat="1" x14ac:dyDescent="0.35">
      <c r="A81" s="4"/>
      <c r="B81" s="4"/>
      <c r="D81" s="4"/>
      <c r="E81" s="57" t="s">
        <v>10423</v>
      </c>
      <c r="F81" s="4">
        <f t="shared" si="8"/>
        <v>4</v>
      </c>
      <c r="G81" t="s">
        <v>9372</v>
      </c>
      <c r="H81" s="4"/>
      <c r="I81"/>
      <c r="J81" s="4"/>
      <c r="K81"/>
      <c r="L81"/>
      <c r="M81"/>
      <c r="N81"/>
      <c r="O81"/>
    </row>
    <row r="82" spans="1:15" s="16" customFormat="1" x14ac:dyDescent="0.35">
      <c r="A82" s="4"/>
      <c r="B82" s="4"/>
      <c r="D82" s="4"/>
      <c r="E82" s="57" t="s">
        <v>9549</v>
      </c>
      <c r="F82" s="4">
        <f t="shared" si="8"/>
        <v>3</v>
      </c>
      <c r="G82" t="s">
        <v>9379</v>
      </c>
      <c r="H82" s="4"/>
      <c r="I82"/>
      <c r="J82" s="4"/>
      <c r="K82"/>
      <c r="L82"/>
      <c r="M82"/>
      <c r="N82"/>
      <c r="O82"/>
    </row>
    <row r="83" spans="1:15" s="16" customFormat="1" x14ac:dyDescent="0.35">
      <c r="A83" s="4">
        <v>33</v>
      </c>
      <c r="B83" s="4">
        <v>-283.59899999999999</v>
      </c>
      <c r="C83" s="16" t="s">
        <v>428</v>
      </c>
      <c r="D83" s="4">
        <v>2</v>
      </c>
      <c r="E83" t="s">
        <v>482</v>
      </c>
      <c r="F83" s="4"/>
      <c r="G83"/>
      <c r="H83" s="4"/>
      <c r="I83"/>
      <c r="J83" s="4"/>
      <c r="K83"/>
      <c r="L83"/>
      <c r="M83"/>
      <c r="N83"/>
      <c r="O83"/>
    </row>
    <row r="84" spans="1:15" s="16" customFormat="1" x14ac:dyDescent="0.35">
      <c r="A84" s="4"/>
      <c r="B84" s="4"/>
      <c r="D84" s="4"/>
      <c r="E84" s="57" t="s">
        <v>9624</v>
      </c>
      <c r="F84" s="4">
        <f t="shared" si="8"/>
        <v>4</v>
      </c>
      <c r="G84" t="s">
        <v>9372</v>
      </c>
      <c r="H84" s="4"/>
      <c r="I84"/>
      <c r="J84" s="4"/>
      <c r="K84"/>
      <c r="L84"/>
      <c r="M84"/>
      <c r="N84"/>
      <c r="O84"/>
    </row>
    <row r="85" spans="1:15" s="16" customFormat="1" x14ac:dyDescent="0.35">
      <c r="A85" s="4"/>
      <c r="B85" s="4"/>
      <c r="D85" s="4"/>
      <c r="E85" s="57" t="s">
        <v>9719</v>
      </c>
      <c r="F85" s="4">
        <f t="shared" si="8"/>
        <v>3</v>
      </c>
      <c r="G85" t="s">
        <v>9379</v>
      </c>
      <c r="H85" s="4"/>
      <c r="I85"/>
      <c r="J85" s="4"/>
      <c r="K85"/>
      <c r="L85"/>
      <c r="M85"/>
      <c r="N85"/>
      <c r="O85"/>
    </row>
    <row r="86" spans="1:15" s="16" customFormat="1" x14ac:dyDescent="0.35">
      <c r="A86" s="4">
        <v>34</v>
      </c>
      <c r="B86" s="4">
        <v>-280.11399999999998</v>
      </c>
      <c r="C86" s="16" t="s">
        <v>418</v>
      </c>
      <c r="D86" s="4">
        <v>4</v>
      </c>
      <c r="E86" t="s">
        <v>483</v>
      </c>
      <c r="F86" s="4">
        <f t="shared" si="8"/>
        <v>4</v>
      </c>
      <c r="G86" t="s">
        <v>9372</v>
      </c>
      <c r="H86" s="4"/>
      <c r="I86"/>
      <c r="J86" s="4"/>
      <c r="K86"/>
      <c r="L86"/>
      <c r="M86"/>
      <c r="N86"/>
      <c r="O86"/>
    </row>
    <row r="87" spans="1:15" s="16" customFormat="1" x14ac:dyDescent="0.35">
      <c r="A87" s="4">
        <v>35</v>
      </c>
      <c r="B87" s="4">
        <v>-272.07</v>
      </c>
      <c r="C87" s="16" t="s">
        <v>418</v>
      </c>
      <c r="D87" s="4">
        <v>4</v>
      </c>
      <c r="E87" t="s">
        <v>485</v>
      </c>
      <c r="F87" s="4">
        <f t="shared" si="8"/>
        <v>4</v>
      </c>
      <c r="G87" t="s">
        <v>9372</v>
      </c>
      <c r="H87" s="4"/>
      <c r="I87"/>
      <c r="J87" s="4"/>
      <c r="K87"/>
      <c r="L87"/>
      <c r="M87"/>
      <c r="N87"/>
      <c r="O87"/>
    </row>
    <row r="88" spans="1:15" s="16" customFormat="1" x14ac:dyDescent="0.35">
      <c r="A88" s="4">
        <v>36</v>
      </c>
      <c r="B88" s="4">
        <v>-257.34699999999998</v>
      </c>
      <c r="C88" s="16" t="s">
        <v>408</v>
      </c>
      <c r="D88" s="4">
        <v>1</v>
      </c>
      <c r="E88" t="s">
        <v>486</v>
      </c>
      <c r="F88" s="4">
        <f t="shared" si="8"/>
        <v>14</v>
      </c>
      <c r="G88" t="s">
        <v>9381</v>
      </c>
      <c r="H88" s="4">
        <f t="shared" si="8"/>
        <v>5</v>
      </c>
      <c r="I88" t="s">
        <v>9378</v>
      </c>
      <c r="J88" s="4"/>
      <c r="K88"/>
      <c r="L88"/>
      <c r="M88"/>
      <c r="N88"/>
      <c r="O88"/>
    </row>
    <row r="89" spans="1:15" s="16" customFormat="1" x14ac:dyDescent="0.35">
      <c r="A89" s="4">
        <v>37</v>
      </c>
      <c r="B89" s="4">
        <v>-249.726</v>
      </c>
      <c r="C89" s="16" t="s">
        <v>428</v>
      </c>
      <c r="D89" s="4">
        <v>2</v>
      </c>
      <c r="E89" t="s">
        <v>487</v>
      </c>
      <c r="F89" s="4">
        <f t="shared" si="8"/>
        <v>4</v>
      </c>
      <c r="G89" s="16" t="s">
        <v>9380</v>
      </c>
      <c r="H89" s="4">
        <f t="shared" si="8"/>
        <v>5</v>
      </c>
      <c r="I89" t="s">
        <v>9378</v>
      </c>
      <c r="J89" s="4"/>
      <c r="K89"/>
      <c r="L89"/>
      <c r="M89"/>
      <c r="N89"/>
      <c r="O89"/>
    </row>
    <row r="90" spans="1:15" s="16" customFormat="1" x14ac:dyDescent="0.35">
      <c r="A90" s="4">
        <v>38</v>
      </c>
      <c r="B90" s="4">
        <v>-233.483</v>
      </c>
      <c r="C90" s="16" t="s">
        <v>403</v>
      </c>
      <c r="D90" s="4">
        <v>3</v>
      </c>
      <c r="E90" t="s">
        <v>489</v>
      </c>
      <c r="F90" s="4">
        <f t="shared" si="8"/>
        <v>8</v>
      </c>
      <c r="G90" t="s">
        <v>9374</v>
      </c>
      <c r="H90" s="4"/>
      <c r="I90"/>
      <c r="J90" s="4"/>
      <c r="K90"/>
      <c r="L90"/>
      <c r="M90"/>
      <c r="N90"/>
      <c r="O90"/>
    </row>
    <row r="91" spans="1:15" s="16" customFormat="1" x14ac:dyDescent="0.35">
      <c r="A91" s="4">
        <v>39</v>
      </c>
      <c r="B91" s="4">
        <v>-223.44900000000001</v>
      </c>
      <c r="C91" s="16" t="s">
        <v>418</v>
      </c>
      <c r="D91" s="4">
        <v>4</v>
      </c>
      <c r="E91" t="s">
        <v>491</v>
      </c>
      <c r="F91" s="4"/>
      <c r="H91" s="4"/>
      <c r="I91"/>
      <c r="J91" s="4"/>
      <c r="K91"/>
      <c r="L91"/>
      <c r="M91"/>
      <c r="N91"/>
      <c r="O91"/>
    </row>
    <row r="92" spans="1:15" s="16" customFormat="1" x14ac:dyDescent="0.35">
      <c r="A92" s="4"/>
      <c r="B92" s="4"/>
      <c r="D92" s="4"/>
      <c r="E92" s="57" t="s">
        <v>10948</v>
      </c>
      <c r="F92" s="4">
        <f t="shared" si="8"/>
        <v>5</v>
      </c>
      <c r="G92" t="s">
        <v>9378</v>
      </c>
      <c r="H92" s="4"/>
      <c r="I92"/>
      <c r="J92" s="4"/>
      <c r="K92"/>
      <c r="L92"/>
      <c r="M92"/>
      <c r="N92"/>
      <c r="O92"/>
    </row>
    <row r="93" spans="1:15" s="16" customFormat="1" x14ac:dyDescent="0.35">
      <c r="A93" s="4"/>
      <c r="B93" s="4"/>
      <c r="D93" s="4"/>
      <c r="E93" s="57" t="s">
        <v>10949</v>
      </c>
      <c r="F93" s="4">
        <f t="shared" si="8"/>
        <v>4</v>
      </c>
      <c r="G93" t="s">
        <v>9372</v>
      </c>
      <c r="H93" s="4"/>
      <c r="I93"/>
      <c r="J93" s="4"/>
      <c r="K93"/>
      <c r="L93"/>
      <c r="M93"/>
      <c r="N93"/>
      <c r="O93"/>
    </row>
    <row r="94" spans="1:15" s="16" customFormat="1" x14ac:dyDescent="0.35">
      <c r="A94" s="4">
        <v>40</v>
      </c>
      <c r="B94" s="4">
        <v>-214.21799999999999</v>
      </c>
      <c r="C94" s="16" t="s">
        <v>418</v>
      </c>
      <c r="D94" s="4">
        <v>4</v>
      </c>
      <c r="E94" t="s">
        <v>493</v>
      </c>
      <c r="F94" s="4">
        <f t="shared" si="8"/>
        <v>3</v>
      </c>
      <c r="G94" t="s">
        <v>9379</v>
      </c>
      <c r="H94" s="4"/>
      <c r="I94"/>
      <c r="J94" s="4"/>
      <c r="K94"/>
      <c r="L94"/>
      <c r="M94"/>
      <c r="N94"/>
      <c r="O94"/>
    </row>
    <row r="95" spans="1:15" s="16" customFormat="1" x14ac:dyDescent="0.35">
      <c r="A95" s="4">
        <v>41</v>
      </c>
      <c r="B95" s="4">
        <v>-218.065</v>
      </c>
      <c r="C95" s="16" t="s">
        <v>408</v>
      </c>
      <c r="D95" s="4">
        <v>1</v>
      </c>
      <c r="E95" t="s">
        <v>492</v>
      </c>
      <c r="F95" s="4">
        <f t="shared" si="8"/>
        <v>5</v>
      </c>
      <c r="G95" t="s">
        <v>9378</v>
      </c>
      <c r="H95" s="4"/>
      <c r="I95"/>
      <c r="J95" s="4"/>
      <c r="K95"/>
      <c r="L95"/>
      <c r="M95"/>
      <c r="N95"/>
      <c r="O95"/>
    </row>
    <row r="96" spans="1:15" s="16" customFormat="1" x14ac:dyDescent="0.35">
      <c r="A96" s="4">
        <v>42</v>
      </c>
      <c r="B96" s="4">
        <v>-176.071</v>
      </c>
      <c r="C96" s="16" t="s">
        <v>408</v>
      </c>
      <c r="D96" s="4">
        <v>1</v>
      </c>
      <c r="E96" t="s">
        <v>40</v>
      </c>
      <c r="F96" s="4">
        <f t="shared" si="8"/>
        <v>4</v>
      </c>
      <c r="G96" t="s">
        <v>9372</v>
      </c>
      <c r="H96" s="4"/>
      <c r="I96"/>
      <c r="J96" s="4"/>
      <c r="K96"/>
      <c r="L96"/>
      <c r="M96"/>
      <c r="N96"/>
      <c r="O96"/>
    </row>
    <row r="97" spans="1:15" s="16" customFormat="1" x14ac:dyDescent="0.35">
      <c r="A97" s="4">
        <v>43</v>
      </c>
      <c r="B97" s="4">
        <v>-149.654</v>
      </c>
      <c r="C97" s="16" t="s">
        <v>403</v>
      </c>
      <c r="D97" s="4">
        <v>3</v>
      </c>
      <c r="E97" t="s">
        <v>497</v>
      </c>
      <c r="F97" s="4">
        <f t="shared" si="8"/>
        <v>8</v>
      </c>
      <c r="G97" t="s">
        <v>9374</v>
      </c>
      <c r="H97" s="4">
        <f t="shared" si="8"/>
        <v>3</v>
      </c>
      <c r="I97" t="s">
        <v>10329</v>
      </c>
      <c r="J97" s="4"/>
      <c r="K97"/>
      <c r="L97"/>
      <c r="M97"/>
      <c r="N97"/>
      <c r="O97"/>
    </row>
    <row r="98" spans="1:15" x14ac:dyDescent="0.35">
      <c r="A98" s="4">
        <v>44</v>
      </c>
      <c r="B98" s="4">
        <v>-142.95500000000001</v>
      </c>
      <c r="C98" s="16" t="s">
        <v>428</v>
      </c>
      <c r="D98" s="4">
        <v>2</v>
      </c>
      <c r="E98" t="s">
        <v>498</v>
      </c>
    </row>
    <row r="99" spans="1:15" x14ac:dyDescent="0.35">
      <c r="E99" s="57" t="s">
        <v>9355</v>
      </c>
      <c r="F99" s="4">
        <f t="shared" si="8"/>
        <v>4</v>
      </c>
      <c r="G99" t="s">
        <v>9372</v>
      </c>
    </row>
    <row r="100" spans="1:15" x14ac:dyDescent="0.35">
      <c r="E100" s="57" t="s">
        <v>9552</v>
      </c>
      <c r="F100" s="4">
        <f t="shared" si="8"/>
        <v>9</v>
      </c>
      <c r="G100" t="s">
        <v>9373</v>
      </c>
    </row>
    <row r="101" spans="1:15" x14ac:dyDescent="0.35">
      <c r="A101" s="4">
        <v>45</v>
      </c>
      <c r="B101" s="4">
        <v>-117.283999999999</v>
      </c>
      <c r="C101" s="16" t="s">
        <v>408</v>
      </c>
      <c r="D101" s="4">
        <v>1</v>
      </c>
      <c r="E101" t="s">
        <v>500</v>
      </c>
    </row>
    <row r="102" spans="1:15" s="92" customFormat="1" x14ac:dyDescent="0.35">
      <c r="A102" s="90"/>
      <c r="B102" s="90"/>
      <c r="C102" s="91"/>
      <c r="D102" s="90"/>
      <c r="E102" s="57" t="s">
        <v>9551</v>
      </c>
      <c r="F102" s="4">
        <f t="shared" ref="F102:F120" si="9">IF(G102="GREET",1,IF(G102="GOAL",2,IF(G102="GOAL:COOP",2,IF(G102="PROPOSAL",3,IF(G102="(PROPOSAL)",3,IF(G102="CHOOSE+",4,IF(G102="CHOOSE-",4,IF(G102="(CHOOSE+)",4,IF(G102="(CHOOSE-)",4,IF(G102="ECO INFO",5,IF(G102="$ INFO",6,IF(G102="SOC INFO",7,IF(G102="RULE INFO",8,IF(G102="EXP INFO",9,IF(G102="MON RES",10,IF(G102="MON EARN",11,IF(G102="MON BEH",12,IF(G102="POSE HARM",13,IF(G102="POSE CONCERN",14,IF(G102="RJ APOLOGY",15,IF(G102="RJ ATONE",16,IF(G102="RJ JUSTIFY",17,IF(G102="RJ-",18,IF(G102="RJ FORGIVE+",19,IF(G102="RJ FORGIVE-",19,IF(G102="COORD",20,IF(G102="ENF ACK",21,IF(G102="ENF PRAISE",22,IF(G102="ENF ASK",23,IF(G102="ENF TELL",24,IF(G102="ENF SHAME",25,IF(G102="ENF WARN",26,IF(G102="ENF THREATEN",27,IF(G102="ENF PUNISH",28,IF(G102="DEFECT",29,IF(G102="SM TALK",30,IF(G102="HUMOR",31,IF(G102="POLITE+",32,IF(G102="POLITE-",32,IF(G102="INPUT-",33,IF(G102="AMBIGUOUS",34,IF(G102="UNCODEABLE",35))))))))))))))))))))))))))))))))))))))))))</f>
        <v>4</v>
      </c>
      <c r="G102" s="92" t="s">
        <v>9372</v>
      </c>
      <c r="H102" s="90"/>
      <c r="J102" s="90"/>
    </row>
    <row r="103" spans="1:15" s="92" customFormat="1" x14ac:dyDescent="0.35">
      <c r="A103" s="90"/>
      <c r="B103" s="90"/>
      <c r="C103" s="91"/>
      <c r="D103" s="90"/>
      <c r="E103" s="57" t="s">
        <v>9550</v>
      </c>
      <c r="F103" s="4">
        <f t="shared" si="9"/>
        <v>8</v>
      </c>
      <c r="G103" s="92" t="s">
        <v>9374</v>
      </c>
      <c r="H103" s="90"/>
      <c r="J103" s="90"/>
    </row>
    <row r="104" spans="1:15" x14ac:dyDescent="0.35">
      <c r="A104" s="4">
        <v>46</v>
      </c>
      <c r="B104" s="4">
        <v>-106.08199999999999</v>
      </c>
      <c r="C104" s="16" t="s">
        <v>428</v>
      </c>
      <c r="D104" s="4">
        <v>2</v>
      </c>
      <c r="E104" t="s">
        <v>501</v>
      </c>
      <c r="F104" s="4">
        <f t="shared" si="9"/>
        <v>4</v>
      </c>
      <c r="G104" t="s">
        <v>9372</v>
      </c>
    </row>
    <row r="105" spans="1:15" x14ac:dyDescent="0.35">
      <c r="A105" s="4">
        <v>47</v>
      </c>
      <c r="B105" s="4">
        <v>-89.047999999999902</v>
      </c>
      <c r="C105" s="16" t="s">
        <v>418</v>
      </c>
      <c r="D105" s="4">
        <v>4</v>
      </c>
      <c r="E105" t="s">
        <v>9345</v>
      </c>
      <c r="F105" s="4">
        <f t="shared" si="9"/>
        <v>4</v>
      </c>
      <c r="G105" t="s">
        <v>9372</v>
      </c>
    </row>
    <row r="107" spans="1:15" x14ac:dyDescent="0.35">
      <c r="A107" s="7">
        <v>3</v>
      </c>
      <c r="B107" s="31" t="s">
        <v>10950</v>
      </c>
    </row>
    <row r="108" spans="1:15" x14ac:dyDescent="0.35">
      <c r="A108" s="4">
        <v>48</v>
      </c>
      <c r="B108" s="4">
        <v>-89.047999999999902</v>
      </c>
      <c r="C108" s="16" t="s">
        <v>418</v>
      </c>
      <c r="D108" s="4">
        <v>4</v>
      </c>
      <c r="E108" t="s">
        <v>9346</v>
      </c>
      <c r="F108" s="4">
        <f t="shared" si="9"/>
        <v>3</v>
      </c>
      <c r="G108" t="s">
        <v>9379</v>
      </c>
    </row>
    <row r="109" spans="1:15" x14ac:dyDescent="0.35">
      <c r="A109" s="4">
        <v>49</v>
      </c>
      <c r="B109" s="4">
        <v>-83.97</v>
      </c>
      <c r="C109" s="16" t="s">
        <v>428</v>
      </c>
      <c r="D109" s="4">
        <v>2</v>
      </c>
      <c r="E109" t="s">
        <v>503</v>
      </c>
      <c r="F109" s="4">
        <f t="shared" si="9"/>
        <v>4</v>
      </c>
      <c r="G109" t="s">
        <v>9372</v>
      </c>
    </row>
    <row r="110" spans="1:15" x14ac:dyDescent="0.35">
      <c r="A110" s="4">
        <v>50</v>
      </c>
      <c r="B110" s="4">
        <v>-82.728999999999999</v>
      </c>
      <c r="C110" s="16" t="s">
        <v>408</v>
      </c>
      <c r="D110" s="4">
        <v>1</v>
      </c>
      <c r="E110" t="s">
        <v>504</v>
      </c>
      <c r="F110" s="4">
        <f t="shared" si="9"/>
        <v>4</v>
      </c>
      <c r="G110" t="s">
        <v>9372</v>
      </c>
    </row>
    <row r="111" spans="1:15" x14ac:dyDescent="0.35">
      <c r="A111" s="4">
        <v>51</v>
      </c>
      <c r="B111" s="4">
        <v>-75.245000000000005</v>
      </c>
      <c r="C111" s="16" t="s">
        <v>428</v>
      </c>
      <c r="D111" s="4">
        <v>2</v>
      </c>
      <c r="E111" t="s">
        <v>505</v>
      </c>
      <c r="F111" s="4">
        <f t="shared" si="9"/>
        <v>6</v>
      </c>
      <c r="G111" t="s">
        <v>10472</v>
      </c>
    </row>
    <row r="112" spans="1:15" x14ac:dyDescent="0.35">
      <c r="A112" s="4">
        <v>52</v>
      </c>
      <c r="B112" s="4">
        <v>-70.260000000000005</v>
      </c>
      <c r="C112" s="16" t="s">
        <v>418</v>
      </c>
      <c r="D112" s="4">
        <v>4</v>
      </c>
      <c r="E112" t="s">
        <v>506</v>
      </c>
      <c r="F112" s="4">
        <f t="shared" si="9"/>
        <v>2</v>
      </c>
      <c r="G112" t="s">
        <v>10938</v>
      </c>
    </row>
    <row r="114" spans="1:7" x14ac:dyDescent="0.35">
      <c r="B114" s="20" t="s">
        <v>9232</v>
      </c>
    </row>
    <row r="115" spans="1:7" x14ac:dyDescent="0.35">
      <c r="A115" s="4">
        <v>53</v>
      </c>
      <c r="B115" s="4">
        <v>-56.736999999999902</v>
      </c>
      <c r="C115" s="16" t="s">
        <v>408</v>
      </c>
      <c r="D115" s="4">
        <v>1</v>
      </c>
      <c r="E115" t="s">
        <v>508</v>
      </c>
      <c r="F115" s="4">
        <f t="shared" si="9"/>
        <v>30</v>
      </c>
      <c r="G115" t="s">
        <v>9375</v>
      </c>
    </row>
    <row r="116" spans="1:7" x14ac:dyDescent="0.35">
      <c r="A116" s="4">
        <v>54</v>
      </c>
      <c r="B116" s="4">
        <v>-46.93</v>
      </c>
      <c r="C116" s="16" t="s">
        <v>418</v>
      </c>
      <c r="D116" s="4">
        <v>4</v>
      </c>
      <c r="E116" t="s">
        <v>509</v>
      </c>
      <c r="F116" s="4">
        <f t="shared" si="9"/>
        <v>30</v>
      </c>
      <c r="G116" t="s">
        <v>9375</v>
      </c>
    </row>
    <row r="117" spans="1:7" x14ac:dyDescent="0.35">
      <c r="A117" s="4">
        <v>55</v>
      </c>
      <c r="B117" s="4">
        <v>-44.994</v>
      </c>
      <c r="C117" s="16" t="s">
        <v>403</v>
      </c>
      <c r="D117" s="4">
        <v>3</v>
      </c>
      <c r="E117" t="s">
        <v>510</v>
      </c>
      <c r="F117" s="4">
        <f t="shared" si="9"/>
        <v>30</v>
      </c>
      <c r="G117" t="s">
        <v>9375</v>
      </c>
    </row>
    <row r="118" spans="1:7" x14ac:dyDescent="0.35">
      <c r="A118" s="4">
        <v>56</v>
      </c>
      <c r="B118" s="4">
        <v>-41.561999999999998</v>
      </c>
      <c r="C118" s="16" t="s">
        <v>408</v>
      </c>
      <c r="D118" s="4">
        <v>1</v>
      </c>
      <c r="E118" t="s">
        <v>511</v>
      </c>
      <c r="F118" s="4">
        <f t="shared" si="9"/>
        <v>30</v>
      </c>
      <c r="G118" t="s">
        <v>9375</v>
      </c>
    </row>
    <row r="119" spans="1:7" x14ac:dyDescent="0.35">
      <c r="A119" s="4">
        <v>57</v>
      </c>
      <c r="B119" s="4">
        <v>-34.753999999999998</v>
      </c>
      <c r="C119" s="16" t="s">
        <v>418</v>
      </c>
      <c r="D119" s="4">
        <v>4</v>
      </c>
      <c r="E119" t="s">
        <v>512</v>
      </c>
      <c r="F119" s="4">
        <f t="shared" si="9"/>
        <v>30</v>
      </c>
      <c r="G119" t="s">
        <v>9375</v>
      </c>
    </row>
    <row r="120" spans="1:7" x14ac:dyDescent="0.35">
      <c r="A120" s="4">
        <v>58</v>
      </c>
      <c r="B120" s="4">
        <v>-27.561</v>
      </c>
      <c r="C120" s="16" t="s">
        <v>408</v>
      </c>
      <c r="D120" s="4">
        <v>1</v>
      </c>
      <c r="E120" t="s">
        <v>514</v>
      </c>
      <c r="F120" s="4">
        <f t="shared" si="9"/>
        <v>30</v>
      </c>
      <c r="G120" t="s">
        <v>9375</v>
      </c>
    </row>
    <row r="122" spans="1:7" x14ac:dyDescent="0.35">
      <c r="B122" s="21" t="s">
        <v>9233</v>
      </c>
      <c r="C122" s="23"/>
      <c r="D122" s="21"/>
      <c r="E122" s="22"/>
    </row>
    <row r="123" spans="1:7" x14ac:dyDescent="0.35">
      <c r="B123" s="20"/>
    </row>
    <row r="124" spans="1:7" x14ac:dyDescent="0.35">
      <c r="A124" s="4">
        <v>59</v>
      </c>
      <c r="B124" s="4">
        <v>10.917999999999999</v>
      </c>
      <c r="C124" s="16" t="s">
        <v>418</v>
      </c>
      <c r="D124" s="4">
        <v>4</v>
      </c>
      <c r="E124" t="s">
        <v>515</v>
      </c>
      <c r="F124" s="4">
        <f t="shared" ref="F124:H150" si="10">IF(G124="GREET",1,IF(G124="GOAL",2,IF(G124="GOAL:COOP",2,IF(G124="PROPOSAL",3,IF(G124="(PROPOSAL)",3,IF(G124="CHOOSE+",4,IF(G124="CHOOSE-",4,IF(G124="(CHOOSE+)",4,IF(G124="(CHOOSE-)",4,IF(G124="ECO INFO",5,IF(G124="$ INFO",6,IF(G124="SOC INFO",7,IF(G124="RULE INFO",8,IF(G124="EXP INFO",9,IF(G124="MON RES",10,IF(G124="MON EARN",11,IF(G124="MON BEH",12,IF(G124="POSE HARM",13,IF(G124="POSE CONCERN",14,IF(G124="RJ APOLOGY",15,IF(G124="RJ ATONE",16,IF(G124="RJ JUSTIFY",17,IF(G124="RJ-",18,IF(G124="RJ FORGIVE+",19,IF(G124="RJ FORGIVE-",19,IF(G124="COORD",20,IF(G124="ENF ACK",21,IF(G124="ENF PRAISE",22,IF(G124="ENF ASK",23,IF(G124="ENF TELL",24,IF(G124="ENF SHAME",25,IF(G124="ENF WARN",26,IF(G124="ENF THREATEN",27,IF(G124="ENF PUNISH",28,IF(G124="DEFECT",29,IF(G124="SM TALK",30,IF(G124="HUMOR",31,IF(G124="POLITE+",32,IF(G124="POLITE-",32,IF(G124="INPUT-",33,IF(G124="AMBIGUOUS",34,IF(G124="UNCODEABLE",35))))))))))))))))))))))))))))))))))))))))))</f>
        <v>15</v>
      </c>
      <c r="G124" t="s">
        <v>9706</v>
      </c>
    </row>
    <row r="126" spans="1:7" x14ac:dyDescent="0.35">
      <c r="A126" s="4">
        <v>60</v>
      </c>
      <c r="B126" s="4">
        <v>17.318999999999999</v>
      </c>
      <c r="C126" s="16" t="s">
        <v>408</v>
      </c>
      <c r="D126" s="4">
        <v>1</v>
      </c>
      <c r="E126" t="s">
        <v>516</v>
      </c>
      <c r="F126" s="4">
        <f t="shared" si="10"/>
        <v>20</v>
      </c>
      <c r="G126" t="s">
        <v>9472</v>
      </c>
    </row>
    <row r="127" spans="1:7" x14ac:dyDescent="0.35">
      <c r="A127" s="4">
        <v>61</v>
      </c>
      <c r="B127" s="4">
        <v>164.15899999999999</v>
      </c>
      <c r="C127" s="16" t="s">
        <v>408</v>
      </c>
      <c r="D127" s="4">
        <v>1</v>
      </c>
      <c r="E127" t="s">
        <v>521</v>
      </c>
      <c r="F127" s="4">
        <f t="shared" si="10"/>
        <v>20</v>
      </c>
      <c r="G127" t="s">
        <v>9472</v>
      </c>
    </row>
    <row r="129" spans="1:9" x14ac:dyDescent="0.35">
      <c r="A129" s="4">
        <v>62</v>
      </c>
      <c r="B129" s="4">
        <v>204.166</v>
      </c>
      <c r="C129" s="16" t="s">
        <v>418</v>
      </c>
      <c r="D129" s="4">
        <v>4</v>
      </c>
      <c r="E129" t="s">
        <v>522</v>
      </c>
    </row>
    <row r="130" spans="1:9" x14ac:dyDescent="0.35">
      <c r="E130" s="57" t="s">
        <v>9553</v>
      </c>
      <c r="F130" s="4">
        <f t="shared" si="10"/>
        <v>10</v>
      </c>
      <c r="G130" t="s">
        <v>10136</v>
      </c>
    </row>
    <row r="131" spans="1:9" x14ac:dyDescent="0.35">
      <c r="E131" s="57" t="s">
        <v>9720</v>
      </c>
      <c r="F131" s="4">
        <f t="shared" si="10"/>
        <v>3</v>
      </c>
      <c r="G131" t="s">
        <v>9379</v>
      </c>
    </row>
    <row r="133" spans="1:9" x14ac:dyDescent="0.35">
      <c r="A133" s="7"/>
      <c r="B133" s="11" t="s">
        <v>9229</v>
      </c>
      <c r="C133" s="15"/>
      <c r="D133" s="19"/>
      <c r="E133" s="15"/>
    </row>
    <row r="134" spans="1:9" x14ac:dyDescent="0.35">
      <c r="B134" s="20"/>
    </row>
    <row r="135" spans="1:9" x14ac:dyDescent="0.35">
      <c r="A135" s="4">
        <v>63</v>
      </c>
      <c r="B135" s="4">
        <v>-374.61</v>
      </c>
      <c r="C135" s="16" t="s">
        <v>403</v>
      </c>
      <c r="D135" s="4">
        <v>3</v>
      </c>
      <c r="E135" t="s">
        <v>523</v>
      </c>
      <c r="F135" s="4">
        <f t="shared" si="10"/>
        <v>22</v>
      </c>
      <c r="G135" t="s">
        <v>10418</v>
      </c>
    </row>
    <row r="137" spans="1:9" x14ac:dyDescent="0.35">
      <c r="A137" s="7">
        <v>4</v>
      </c>
      <c r="B137" s="31" t="s">
        <v>10951</v>
      </c>
    </row>
    <row r="138" spans="1:9" x14ac:dyDescent="0.35">
      <c r="A138" s="4">
        <v>64</v>
      </c>
      <c r="B138" s="4">
        <v>-371.97500000000002</v>
      </c>
      <c r="C138" s="16" t="s">
        <v>418</v>
      </c>
      <c r="D138" s="4">
        <v>4</v>
      </c>
      <c r="E138" t="s">
        <v>524</v>
      </c>
      <c r="F138" s="4">
        <f t="shared" si="10"/>
        <v>3</v>
      </c>
      <c r="G138" t="s">
        <v>9379</v>
      </c>
    </row>
    <row r="139" spans="1:9" x14ac:dyDescent="0.35">
      <c r="A139" s="4">
        <v>65</v>
      </c>
      <c r="B139" s="4">
        <v>-371.73500000000001</v>
      </c>
      <c r="C139" s="16" t="s">
        <v>428</v>
      </c>
      <c r="D139" s="4">
        <v>2</v>
      </c>
      <c r="E139" t="s">
        <v>525</v>
      </c>
      <c r="F139" s="4">
        <f t="shared" si="10"/>
        <v>10</v>
      </c>
      <c r="G139" t="s">
        <v>10136</v>
      </c>
      <c r="H139" s="4">
        <f>IF(I139="GREET",1,IF(I139="GOAL",2,IF(I139="GOAL:COOP",2,IF(I139="PROPOSAL",3,IF(I139="(PROPOSAL)",3,IF(I139="CHOOSE+",4,IF(I139="CHOOSE-",4,IF(I139="(CHOOSE+)",4,IF(I139="(CHOOSE-)",4,IF(I139="ECO INFO",5,IF(I139="$ INFO",6,IF(I139="SOC INFO",7,IF(I139="RULE INFO",8,IF(I139="EXP INFO",9,IF(I139="MON RES",10,IF(I139="MON EARN",11,IF(I139="MON BEH",12,IF(I139="POSE HARM",13,IF(I139="POSE CONCERN",14,IF(I139="(POSE CONCERN)",14,IF(I139="RJ APOLOGY",15,IF(I139="RJ ATONE",16,IF(I139="RJ JUSTIFY",17,IF(I139="RJ-",18,IF(I139="RJ FORGIVE+",19,IF(I139="RJ FORGIVE-",19,IF(I139="COORD",20,IF(I139="ENF ACK",21,IF(I139="ENF PRAISE",22,IF(I139="ENF ASK",23,IF(I139="ENF TELL",24,IF(I139="ENF SHAME",25,IF(I139="ENF WARN",26,IF(I139="ENF THREATEN",27,IF(I139="ENF PUNISH",28,IF(I139="DEFECT",29,IF(I139="SM TALK",30,IF(I139="HUMOR",31,IF(I139="POLITE+",32,IF(I139="POLITE-",32,IF(I139="INPUT-",33,IF(I139="AMBIGUOUS",34,IF(I139="UNCODEABLE",35)))))))))))))))))))))))))))))))))))))))))))</f>
        <v>14</v>
      </c>
      <c r="I139" t="s">
        <v>10468</v>
      </c>
    </row>
    <row r="140" spans="1:9" x14ac:dyDescent="0.35">
      <c r="A140" s="4">
        <v>66</v>
      </c>
      <c r="B140" s="4">
        <v>-360.07799999999997</v>
      </c>
      <c r="C140" s="16" t="s">
        <v>408</v>
      </c>
      <c r="D140" s="4">
        <v>1</v>
      </c>
      <c r="E140" t="s">
        <v>527</v>
      </c>
      <c r="F140" s="4">
        <f t="shared" si="10"/>
        <v>4</v>
      </c>
      <c r="G140" t="s">
        <v>9372</v>
      </c>
    </row>
    <row r="141" spans="1:9" x14ac:dyDescent="0.35">
      <c r="A141" s="4">
        <v>67</v>
      </c>
      <c r="B141" s="4">
        <v>-352.01799999999997</v>
      </c>
      <c r="C141" s="16" t="s">
        <v>403</v>
      </c>
      <c r="D141" s="4">
        <v>3</v>
      </c>
      <c r="E141" t="s">
        <v>528</v>
      </c>
      <c r="F141" s="4">
        <f t="shared" si="10"/>
        <v>4</v>
      </c>
      <c r="G141" t="s">
        <v>9372</v>
      </c>
    </row>
    <row r="142" spans="1:9" x14ac:dyDescent="0.35">
      <c r="A142" s="4">
        <v>68</v>
      </c>
      <c r="B142" s="4">
        <v>-344.66699999999997</v>
      </c>
      <c r="C142" s="16" t="s">
        <v>403</v>
      </c>
      <c r="D142" s="4">
        <v>3</v>
      </c>
      <c r="E142" t="s">
        <v>529</v>
      </c>
      <c r="F142" s="4">
        <f t="shared" si="10"/>
        <v>22</v>
      </c>
      <c r="G142" t="s">
        <v>10418</v>
      </c>
    </row>
    <row r="143" spans="1:9" x14ac:dyDescent="0.35">
      <c r="A143" s="4">
        <v>69</v>
      </c>
      <c r="B143" s="4">
        <v>-340.077</v>
      </c>
      <c r="C143" s="16" t="s">
        <v>408</v>
      </c>
      <c r="D143" s="4">
        <v>1</v>
      </c>
      <c r="E143" t="s">
        <v>530</v>
      </c>
      <c r="F143" s="4">
        <f t="shared" si="10"/>
        <v>4</v>
      </c>
      <c r="G143" t="s">
        <v>9372</v>
      </c>
    </row>
    <row r="144" spans="1:9" x14ac:dyDescent="0.35">
      <c r="A144" s="4">
        <v>70</v>
      </c>
      <c r="B144" s="4">
        <v>-335.964</v>
      </c>
      <c r="C144" s="16" t="s">
        <v>408</v>
      </c>
      <c r="D144" s="4">
        <v>1</v>
      </c>
      <c r="E144" t="s">
        <v>531</v>
      </c>
      <c r="F144" s="4">
        <f t="shared" si="10"/>
        <v>22</v>
      </c>
      <c r="G144" t="s">
        <v>10418</v>
      </c>
    </row>
    <row r="145" spans="1:15" x14ac:dyDescent="0.35">
      <c r="A145" s="4">
        <v>71</v>
      </c>
      <c r="B145" s="4">
        <v>-321.42200000000003</v>
      </c>
      <c r="C145" s="16" t="s">
        <v>428</v>
      </c>
      <c r="D145" s="4">
        <v>2</v>
      </c>
      <c r="E145" t="s">
        <v>532</v>
      </c>
      <c r="F145" s="4">
        <f t="shared" si="10"/>
        <v>8</v>
      </c>
      <c r="G145" t="s">
        <v>9374</v>
      </c>
    </row>
    <row r="146" spans="1:15" x14ac:dyDescent="0.35">
      <c r="B146" s="4">
        <v>-298.80700000000002</v>
      </c>
      <c r="C146" s="16" t="s">
        <v>428</v>
      </c>
      <c r="D146" s="4">
        <v>2</v>
      </c>
      <c r="E146" t="s">
        <v>537</v>
      </c>
      <c r="F146" s="4">
        <f t="shared" si="10"/>
        <v>7</v>
      </c>
      <c r="G146" t="s">
        <v>9377</v>
      </c>
    </row>
    <row r="147" spans="1:15" x14ac:dyDescent="0.35">
      <c r="A147" s="4">
        <v>72</v>
      </c>
      <c r="B147" s="4">
        <v>-283.72500000000002</v>
      </c>
      <c r="C147" s="16" t="s">
        <v>408</v>
      </c>
      <c r="D147" s="4">
        <v>1</v>
      </c>
      <c r="E147" t="s">
        <v>539</v>
      </c>
      <c r="F147" s="4">
        <f t="shared" si="10"/>
        <v>8</v>
      </c>
      <c r="G147" t="s">
        <v>9374</v>
      </c>
    </row>
    <row r="148" spans="1:15" x14ac:dyDescent="0.35">
      <c r="A148" s="4">
        <v>73</v>
      </c>
      <c r="B148" s="4">
        <v>-272.02199999999999</v>
      </c>
      <c r="C148" s="16" t="s">
        <v>428</v>
      </c>
      <c r="D148" s="4">
        <v>2</v>
      </c>
      <c r="E148" t="s">
        <v>542</v>
      </c>
      <c r="F148" s="4">
        <f t="shared" si="10"/>
        <v>8</v>
      </c>
      <c r="G148" t="s">
        <v>9374</v>
      </c>
      <c r="H148" s="4">
        <f t="shared" si="10"/>
        <v>4</v>
      </c>
      <c r="I148" t="s">
        <v>10330</v>
      </c>
    </row>
    <row r="149" spans="1:15" s="16" customFormat="1" x14ac:dyDescent="0.35">
      <c r="A149" s="4">
        <v>74</v>
      </c>
      <c r="B149" s="4">
        <v>-311.13</v>
      </c>
      <c r="C149" s="16" t="s">
        <v>408</v>
      </c>
      <c r="D149" s="4">
        <v>1</v>
      </c>
      <c r="E149" t="s">
        <v>535</v>
      </c>
      <c r="F149" s="4">
        <f t="shared" si="10"/>
        <v>8</v>
      </c>
      <c r="G149" t="s">
        <v>9374</v>
      </c>
      <c r="H149" s="4"/>
      <c r="I149"/>
      <c r="J149" s="4"/>
      <c r="K149"/>
      <c r="L149"/>
      <c r="M149"/>
      <c r="N149"/>
      <c r="O149"/>
    </row>
    <row r="150" spans="1:15" s="16" customFormat="1" x14ac:dyDescent="0.35">
      <c r="A150" s="4">
        <v>75</v>
      </c>
      <c r="B150" s="4">
        <v>-293.71800000000002</v>
      </c>
      <c r="C150" s="16" t="s">
        <v>418</v>
      </c>
      <c r="D150" s="4">
        <v>4</v>
      </c>
      <c r="E150" t="s">
        <v>538</v>
      </c>
      <c r="F150" s="4">
        <f t="shared" si="10"/>
        <v>4</v>
      </c>
      <c r="G150" t="s">
        <v>9372</v>
      </c>
      <c r="H150" s="4"/>
      <c r="I150"/>
      <c r="J150" s="4"/>
      <c r="K150"/>
      <c r="L150"/>
      <c r="M150"/>
      <c r="N150"/>
      <c r="O150"/>
    </row>
    <row r="152" spans="1:15" s="16" customFormat="1" x14ac:dyDescent="0.35">
      <c r="A152" s="4"/>
      <c r="B152" s="20" t="s">
        <v>9232</v>
      </c>
      <c r="D152" s="4"/>
      <c r="E152"/>
      <c r="F152" s="4"/>
      <c r="G152"/>
      <c r="H152" s="4"/>
      <c r="I152"/>
      <c r="J152" s="4"/>
      <c r="K152"/>
      <c r="L152"/>
      <c r="M152"/>
      <c r="N152"/>
      <c r="O152"/>
    </row>
    <row r="153" spans="1:15" s="16" customFormat="1" x14ac:dyDescent="0.35">
      <c r="A153" s="4">
        <v>76</v>
      </c>
      <c r="B153" s="4">
        <v>-319.92700000000002</v>
      </c>
      <c r="C153" s="16" t="s">
        <v>418</v>
      </c>
      <c r="D153" s="4">
        <v>4</v>
      </c>
      <c r="E153" t="s">
        <v>533</v>
      </c>
      <c r="F153" s="4">
        <f t="shared" ref="F153:F187" si="11">IF(G153="GREET",1,IF(G153="GOAL",2,IF(G153="GOAL:COOP",2,IF(G153="PROPOSAL",3,IF(G153="(PROPOSAL)",3,IF(G153="CHOOSE+",4,IF(G153="CHOOSE-",4,IF(G153="(CHOOSE+)",4,IF(G153="(CHOOSE-)",4,IF(G153="ECO INFO",5,IF(G153="$ INFO",6,IF(G153="SOC INFO",7,IF(G153="RULE INFO",8,IF(G153="EXP INFO",9,IF(G153="MON RES",10,IF(G153="MON EARN",11,IF(G153="MON BEH",12,IF(G153="POSE HARM",13,IF(G153="POSE CONCERN",14,IF(G153="RJ APOLOGY",15,IF(G153="RJ ATONE",16,IF(G153="RJ JUSTIFY",17,IF(G153="RJ-",18,IF(G153="RJ FORGIVE+",19,IF(G153="RJ FORGIVE-",19,IF(G153="COORD",20,IF(G153="ENF ACK",21,IF(G153="ENF PRAISE",22,IF(G153="ENF ASK",23,IF(G153="ENF TELL",24,IF(G153="ENF SHAME",25,IF(G153="ENF WARN",26,IF(G153="ENF THREATEN",27,IF(G153="ENF PUNISH",28,IF(G153="DEFECT",29,IF(G153="SM TALK",30,IF(G153="HUMOR",31,IF(G153="POLITE+",32,IF(G153="POLITE-",32,IF(G153="INPUT-",33,IF(G153="AMBIGUOUS",34,IF(G153="UNCODEABLE",35))))))))))))))))))))))))))))))))))))))))))</f>
        <v>30</v>
      </c>
      <c r="G153" t="s">
        <v>9375</v>
      </c>
      <c r="H153" s="4"/>
      <c r="I153"/>
      <c r="J153" s="4"/>
      <c r="K153"/>
      <c r="L153"/>
      <c r="M153"/>
      <c r="N153"/>
      <c r="O153"/>
    </row>
    <row r="154" spans="1:15" s="16" customFormat="1" x14ac:dyDescent="0.35">
      <c r="A154" s="4">
        <v>77</v>
      </c>
      <c r="B154" s="4">
        <v>-300.976</v>
      </c>
      <c r="C154" s="16" t="s">
        <v>403</v>
      </c>
      <c r="D154" s="4">
        <v>3</v>
      </c>
      <c r="E154" t="s">
        <v>536</v>
      </c>
      <c r="F154" s="4">
        <f t="shared" si="11"/>
        <v>30</v>
      </c>
      <c r="G154" t="s">
        <v>9375</v>
      </c>
      <c r="H154" s="4"/>
      <c r="I154"/>
      <c r="J154" s="4"/>
      <c r="K154"/>
      <c r="L154"/>
      <c r="M154"/>
      <c r="N154"/>
      <c r="O154"/>
    </row>
    <row r="155" spans="1:15" s="16" customFormat="1" x14ac:dyDescent="0.35">
      <c r="A155" s="4">
        <v>78</v>
      </c>
      <c r="B155" s="4">
        <v>-244.36199999999999</v>
      </c>
      <c r="C155" s="16" t="s">
        <v>403</v>
      </c>
      <c r="D155" s="4">
        <v>3</v>
      </c>
      <c r="E155" t="s">
        <v>544</v>
      </c>
      <c r="F155" s="4">
        <f t="shared" si="11"/>
        <v>30</v>
      </c>
      <c r="G155" t="s">
        <v>9375</v>
      </c>
      <c r="H155" s="4"/>
      <c r="I155"/>
      <c r="J155" s="4"/>
      <c r="K155"/>
      <c r="L155"/>
      <c r="M155"/>
      <c r="N155"/>
      <c r="O155"/>
    </row>
    <row r="156" spans="1:15" s="16" customFormat="1" x14ac:dyDescent="0.35">
      <c r="A156" s="4">
        <v>79</v>
      </c>
      <c r="B156" s="4">
        <v>-238.12700000000001</v>
      </c>
      <c r="C156" s="16" t="s">
        <v>418</v>
      </c>
      <c r="D156" s="4">
        <v>4</v>
      </c>
      <c r="E156" t="s">
        <v>545</v>
      </c>
      <c r="F156" s="4">
        <f t="shared" si="11"/>
        <v>30</v>
      </c>
      <c r="G156" t="s">
        <v>9375</v>
      </c>
      <c r="H156" s="4"/>
      <c r="I156"/>
      <c r="J156" s="4"/>
      <c r="K156"/>
      <c r="L156"/>
      <c r="M156"/>
      <c r="N156"/>
      <c r="O156"/>
    </row>
    <row r="157" spans="1:15" s="16" customFormat="1" x14ac:dyDescent="0.35">
      <c r="A157" s="4">
        <v>80</v>
      </c>
      <c r="B157" s="4">
        <v>-235.85299999999901</v>
      </c>
      <c r="C157" s="16" t="s">
        <v>408</v>
      </c>
      <c r="D157" s="4">
        <v>1</v>
      </c>
      <c r="E157" t="s">
        <v>415</v>
      </c>
      <c r="F157" s="4">
        <f t="shared" si="11"/>
        <v>30</v>
      </c>
      <c r="G157" t="s">
        <v>9375</v>
      </c>
      <c r="H157" s="4"/>
      <c r="I157"/>
      <c r="J157" s="4"/>
      <c r="K157"/>
      <c r="L157"/>
      <c r="M157"/>
      <c r="N157"/>
      <c r="O157"/>
    </row>
    <row r="158" spans="1:15" s="16" customFormat="1" x14ac:dyDescent="0.35">
      <c r="A158" s="4">
        <v>81</v>
      </c>
      <c r="B158" s="4">
        <v>-225.78799999999899</v>
      </c>
      <c r="C158" s="16" t="s">
        <v>428</v>
      </c>
      <c r="D158" s="4">
        <v>2</v>
      </c>
      <c r="E158" t="s">
        <v>547</v>
      </c>
      <c r="F158" s="4">
        <f t="shared" si="11"/>
        <v>30</v>
      </c>
      <c r="G158" t="s">
        <v>9375</v>
      </c>
      <c r="H158" s="4"/>
      <c r="I158"/>
      <c r="J158" s="4"/>
      <c r="K158"/>
      <c r="L158"/>
      <c r="M158"/>
      <c r="N158"/>
      <c r="O158"/>
    </row>
    <row r="159" spans="1:15" s="16" customFormat="1" x14ac:dyDescent="0.35">
      <c r="A159" s="4">
        <v>82</v>
      </c>
      <c r="B159" s="4">
        <v>-216.56599999999901</v>
      </c>
      <c r="C159" s="16" t="s">
        <v>418</v>
      </c>
      <c r="D159" s="4">
        <v>4</v>
      </c>
      <c r="E159" t="s">
        <v>548</v>
      </c>
      <c r="F159" s="4">
        <f t="shared" si="11"/>
        <v>7</v>
      </c>
      <c r="G159" t="s">
        <v>9377</v>
      </c>
      <c r="H159" s="4"/>
      <c r="I159"/>
      <c r="J159" s="4"/>
      <c r="K159"/>
      <c r="L159"/>
      <c r="M159"/>
      <c r="N159"/>
      <c r="O159"/>
    </row>
    <row r="160" spans="1:15" s="16" customFormat="1" x14ac:dyDescent="0.35">
      <c r="A160" s="4">
        <v>83</v>
      </c>
      <c r="B160" s="4">
        <v>-210.56299999999999</v>
      </c>
      <c r="C160" s="16" t="s">
        <v>403</v>
      </c>
      <c r="D160" s="4">
        <v>3</v>
      </c>
      <c r="E160" t="s">
        <v>422</v>
      </c>
      <c r="F160" s="4">
        <f t="shared" si="11"/>
        <v>31</v>
      </c>
      <c r="G160" t="s">
        <v>9386</v>
      </c>
      <c r="H160" s="4"/>
      <c r="I160"/>
      <c r="J160" s="4"/>
      <c r="K160"/>
      <c r="L160"/>
      <c r="M160"/>
      <c r="N160"/>
      <c r="O160"/>
    </row>
    <row r="161" spans="1:15" s="16" customFormat="1" x14ac:dyDescent="0.35">
      <c r="A161" s="4">
        <v>84</v>
      </c>
      <c r="B161" s="4">
        <v>-206.261</v>
      </c>
      <c r="C161" s="16" t="s">
        <v>408</v>
      </c>
      <c r="D161" s="4">
        <v>1</v>
      </c>
      <c r="E161" t="s">
        <v>140</v>
      </c>
      <c r="F161" s="4">
        <f t="shared" si="11"/>
        <v>31</v>
      </c>
      <c r="G161" t="s">
        <v>9386</v>
      </c>
      <c r="H161" s="4"/>
      <c r="I161"/>
      <c r="J161" s="4"/>
      <c r="K161"/>
      <c r="L161"/>
      <c r="M161"/>
      <c r="N161"/>
      <c r="O161"/>
    </row>
    <row r="162" spans="1:15" s="16" customFormat="1" x14ac:dyDescent="0.35">
      <c r="A162" s="4">
        <v>85</v>
      </c>
      <c r="B162" s="4">
        <v>-192.976</v>
      </c>
      <c r="C162" s="16" t="s">
        <v>408</v>
      </c>
      <c r="D162" s="4">
        <v>1</v>
      </c>
      <c r="E162" t="s">
        <v>549</v>
      </c>
      <c r="F162" s="4">
        <f t="shared" si="11"/>
        <v>30</v>
      </c>
      <c r="G162" t="s">
        <v>9375</v>
      </c>
      <c r="H162" s="4"/>
      <c r="I162"/>
      <c r="J162" s="4"/>
      <c r="K162"/>
      <c r="L162"/>
      <c r="M162"/>
      <c r="N162"/>
      <c r="O162"/>
    </row>
    <row r="163" spans="1:15" s="16" customFormat="1" x14ac:dyDescent="0.35">
      <c r="A163" s="4">
        <v>86</v>
      </c>
      <c r="B163" s="4">
        <v>-182.482</v>
      </c>
      <c r="C163" s="16" t="s">
        <v>428</v>
      </c>
      <c r="D163" s="4">
        <v>2</v>
      </c>
      <c r="E163" t="s">
        <v>550</v>
      </c>
      <c r="F163" s="4">
        <f t="shared" si="11"/>
        <v>30</v>
      </c>
      <c r="G163" t="s">
        <v>9375</v>
      </c>
      <c r="H163" s="4"/>
      <c r="I163"/>
      <c r="J163" s="4"/>
      <c r="K163"/>
      <c r="L163"/>
      <c r="M163"/>
      <c r="N163"/>
      <c r="O163"/>
    </row>
    <row r="164" spans="1:15" s="16" customFormat="1" x14ac:dyDescent="0.35">
      <c r="A164" s="4">
        <v>87</v>
      </c>
      <c r="B164" s="4">
        <v>-179.93</v>
      </c>
      <c r="C164" s="16" t="s">
        <v>403</v>
      </c>
      <c r="D164" s="4">
        <v>3</v>
      </c>
      <c r="E164" t="s">
        <v>551</v>
      </c>
      <c r="F164" s="4">
        <f t="shared" si="11"/>
        <v>30</v>
      </c>
      <c r="G164" t="s">
        <v>9375</v>
      </c>
      <c r="H164" s="4"/>
      <c r="I164"/>
      <c r="J164" s="4"/>
      <c r="K164"/>
      <c r="L164"/>
      <c r="M164"/>
      <c r="N164"/>
      <c r="O164"/>
    </row>
    <row r="165" spans="1:15" s="16" customFormat="1" x14ac:dyDescent="0.35">
      <c r="A165" s="4">
        <v>88</v>
      </c>
      <c r="B165" s="4">
        <v>-167.49099999999899</v>
      </c>
      <c r="C165" s="16" t="s">
        <v>408</v>
      </c>
      <c r="D165" s="4">
        <v>1</v>
      </c>
      <c r="E165" t="s">
        <v>552</v>
      </c>
      <c r="F165" s="4">
        <f t="shared" si="11"/>
        <v>30</v>
      </c>
      <c r="G165" t="s">
        <v>9375</v>
      </c>
      <c r="H165" s="4"/>
      <c r="I165"/>
      <c r="J165" s="4"/>
      <c r="K165"/>
      <c r="L165"/>
      <c r="M165"/>
      <c r="N165"/>
      <c r="O165"/>
    </row>
    <row r="166" spans="1:15" s="16" customFormat="1" x14ac:dyDescent="0.35">
      <c r="A166" s="4">
        <v>89</v>
      </c>
      <c r="B166" s="4">
        <v>-158.72799999999901</v>
      </c>
      <c r="C166" s="16" t="s">
        <v>418</v>
      </c>
      <c r="D166" s="4">
        <v>4</v>
      </c>
      <c r="E166" t="s">
        <v>553</v>
      </c>
      <c r="F166" s="4">
        <f t="shared" si="11"/>
        <v>30</v>
      </c>
      <c r="G166" t="s">
        <v>9375</v>
      </c>
      <c r="H166" s="4"/>
      <c r="I166"/>
      <c r="J166" s="4"/>
      <c r="K166"/>
      <c r="L166"/>
      <c r="M166"/>
      <c r="N166"/>
      <c r="O166"/>
    </row>
    <row r="167" spans="1:15" s="16" customFormat="1" x14ac:dyDescent="0.35">
      <c r="A167" s="4">
        <v>90</v>
      </c>
      <c r="B167" s="4">
        <v>-154.76400000000001</v>
      </c>
      <c r="C167" s="16" t="s">
        <v>403</v>
      </c>
      <c r="D167" s="4">
        <v>3</v>
      </c>
      <c r="E167" t="s">
        <v>554</v>
      </c>
      <c r="F167" s="4">
        <f t="shared" si="11"/>
        <v>30</v>
      </c>
      <c r="G167" t="s">
        <v>9375</v>
      </c>
      <c r="H167" s="4"/>
      <c r="I167"/>
      <c r="J167" s="4"/>
      <c r="K167"/>
      <c r="L167"/>
      <c r="M167"/>
      <c r="N167"/>
      <c r="O167"/>
    </row>
    <row r="168" spans="1:15" s="16" customFormat="1" x14ac:dyDescent="0.35">
      <c r="A168" s="4">
        <v>91</v>
      </c>
      <c r="B168" s="4">
        <v>-150.46199999999999</v>
      </c>
      <c r="C168" s="16" t="s">
        <v>428</v>
      </c>
      <c r="D168" s="4">
        <v>2</v>
      </c>
      <c r="E168" t="s">
        <v>555</v>
      </c>
      <c r="F168" s="4">
        <f t="shared" si="11"/>
        <v>30</v>
      </c>
      <c r="G168" t="s">
        <v>9375</v>
      </c>
      <c r="H168" s="4"/>
      <c r="I168"/>
      <c r="J168" s="4"/>
      <c r="K168"/>
      <c r="L168"/>
      <c r="M168"/>
      <c r="N168"/>
      <c r="O168"/>
    </row>
    <row r="169" spans="1:15" s="16" customFormat="1" x14ac:dyDescent="0.35">
      <c r="A169" s="4">
        <v>92</v>
      </c>
      <c r="B169" s="4">
        <v>-135.85299999999901</v>
      </c>
      <c r="C169" s="16" t="s">
        <v>408</v>
      </c>
      <c r="D169" s="4">
        <v>1</v>
      </c>
      <c r="E169" t="s">
        <v>557</v>
      </c>
      <c r="F169" s="4">
        <f t="shared" si="11"/>
        <v>30</v>
      </c>
      <c r="G169" t="s">
        <v>9375</v>
      </c>
      <c r="H169" s="4"/>
      <c r="I169"/>
      <c r="J169" s="4"/>
      <c r="K169"/>
      <c r="L169"/>
      <c r="M169"/>
      <c r="N169"/>
      <c r="O169"/>
    </row>
    <row r="170" spans="1:15" s="16" customFormat="1" x14ac:dyDescent="0.35">
      <c r="A170" s="4"/>
      <c r="B170" s="4">
        <v>-85.562999999999903</v>
      </c>
      <c r="C170" s="16" t="s">
        <v>408</v>
      </c>
      <c r="D170" s="4">
        <v>1</v>
      </c>
      <c r="E170" t="s">
        <v>563</v>
      </c>
      <c r="F170" s="4">
        <f t="shared" si="11"/>
        <v>30</v>
      </c>
      <c r="G170" t="s">
        <v>9375</v>
      </c>
      <c r="H170" s="4"/>
      <c r="I170"/>
      <c r="J170" s="4"/>
      <c r="K170"/>
      <c r="L170"/>
      <c r="M170"/>
      <c r="N170"/>
      <c r="O170"/>
    </row>
    <row r="172" spans="1:15" s="16" customFormat="1" x14ac:dyDescent="0.35">
      <c r="A172" s="4"/>
      <c r="B172" s="20" t="s">
        <v>9236</v>
      </c>
      <c r="D172" s="4"/>
      <c r="E172"/>
      <c r="F172" s="4"/>
      <c r="G172"/>
      <c r="H172" s="4"/>
      <c r="I172"/>
      <c r="J172" s="4"/>
      <c r="K172"/>
      <c r="L172"/>
      <c r="M172"/>
      <c r="N172"/>
      <c r="O172"/>
    </row>
    <row r="173" spans="1:15" s="16" customFormat="1" x14ac:dyDescent="0.35">
      <c r="A173" s="4">
        <v>93</v>
      </c>
      <c r="B173" s="4">
        <v>-110.09099999999999</v>
      </c>
      <c r="C173" s="16" t="s">
        <v>418</v>
      </c>
      <c r="D173" s="4">
        <v>4</v>
      </c>
      <c r="E173" t="s">
        <v>559</v>
      </c>
      <c r="F173" s="4">
        <f t="shared" si="11"/>
        <v>9</v>
      </c>
      <c r="G173" t="s">
        <v>9373</v>
      </c>
      <c r="H173" s="4"/>
      <c r="I173"/>
      <c r="J173" s="4"/>
      <c r="K173"/>
      <c r="L173"/>
      <c r="M173"/>
      <c r="N173"/>
      <c r="O173"/>
    </row>
    <row r="174" spans="1:15" s="16" customFormat="1" x14ac:dyDescent="0.35">
      <c r="A174" s="4">
        <v>94</v>
      </c>
      <c r="B174" s="4">
        <v>-104.265</v>
      </c>
      <c r="C174" s="16" t="s">
        <v>408</v>
      </c>
      <c r="D174" s="4">
        <v>1</v>
      </c>
      <c r="E174" t="s">
        <v>560</v>
      </c>
      <c r="F174" s="4">
        <f t="shared" si="11"/>
        <v>9</v>
      </c>
      <c r="G174" t="s">
        <v>9373</v>
      </c>
      <c r="H174" s="4"/>
      <c r="I174"/>
      <c r="J174" s="4"/>
      <c r="K174"/>
      <c r="L174"/>
      <c r="M174"/>
      <c r="N174"/>
      <c r="O174"/>
    </row>
    <row r="175" spans="1:15" s="16" customFormat="1" x14ac:dyDescent="0.35">
      <c r="A175" s="4"/>
      <c r="B175" s="4">
        <v>-98.245999999999995</v>
      </c>
      <c r="C175" s="16" t="s">
        <v>408</v>
      </c>
      <c r="D175" s="4">
        <v>1</v>
      </c>
      <c r="E175" t="s">
        <v>561</v>
      </c>
      <c r="F175" s="4"/>
      <c r="G175"/>
      <c r="H175" s="4"/>
      <c r="I175"/>
      <c r="J175" s="4"/>
      <c r="K175"/>
      <c r="L175"/>
      <c r="M175"/>
      <c r="N175"/>
      <c r="O175"/>
    </row>
    <row r="176" spans="1:15" s="16" customFormat="1" x14ac:dyDescent="0.35">
      <c r="A176" s="4">
        <v>95</v>
      </c>
      <c r="B176" s="4">
        <v>-96.566999999999993</v>
      </c>
      <c r="C176" s="16" t="s">
        <v>418</v>
      </c>
      <c r="D176" s="4">
        <v>4</v>
      </c>
      <c r="E176" t="s">
        <v>562</v>
      </c>
      <c r="F176" s="4">
        <f t="shared" si="11"/>
        <v>9</v>
      </c>
      <c r="G176" t="s">
        <v>9373</v>
      </c>
      <c r="H176" s="4"/>
      <c r="I176"/>
      <c r="J176" s="4"/>
      <c r="K176"/>
      <c r="L176"/>
      <c r="M176"/>
      <c r="N176"/>
      <c r="O176"/>
    </row>
    <row r="177" spans="1:15" s="16" customFormat="1" x14ac:dyDescent="0.35">
      <c r="A177" s="4">
        <v>96</v>
      </c>
      <c r="B177" s="4">
        <v>-82.210999999999999</v>
      </c>
      <c r="C177" s="16" t="s">
        <v>428</v>
      </c>
      <c r="D177" s="4">
        <v>2</v>
      </c>
      <c r="E177" t="s">
        <v>564</v>
      </c>
      <c r="F177" s="4">
        <f t="shared" si="11"/>
        <v>9</v>
      </c>
      <c r="G177" t="s">
        <v>9373</v>
      </c>
      <c r="H177" s="4"/>
      <c r="I177"/>
      <c r="J177" s="4"/>
      <c r="K177"/>
      <c r="L177"/>
      <c r="M177"/>
      <c r="N177"/>
      <c r="O177"/>
    </row>
    <row r="178" spans="1:15" s="16" customFormat="1" x14ac:dyDescent="0.35">
      <c r="A178" s="4">
        <v>97</v>
      </c>
      <c r="B178" s="4">
        <v>-71.477999999999994</v>
      </c>
      <c r="C178" s="16" t="s">
        <v>418</v>
      </c>
      <c r="D178" s="4">
        <v>4</v>
      </c>
      <c r="E178" t="s">
        <v>565</v>
      </c>
      <c r="F178" s="4">
        <f t="shared" si="11"/>
        <v>7</v>
      </c>
      <c r="G178" t="s">
        <v>9377</v>
      </c>
      <c r="H178" s="4"/>
      <c r="I178" t="s">
        <v>10952</v>
      </c>
      <c r="J178" s="4"/>
      <c r="K178"/>
      <c r="L178"/>
      <c r="M178"/>
      <c r="N178"/>
      <c r="O178"/>
    </row>
    <row r="179" spans="1:15" s="16" customFormat="1" x14ac:dyDescent="0.35">
      <c r="A179" s="4">
        <v>98</v>
      </c>
      <c r="B179" s="4">
        <v>-62.733999999999902</v>
      </c>
      <c r="C179" s="16" t="s">
        <v>418</v>
      </c>
      <c r="D179" s="4">
        <v>4</v>
      </c>
      <c r="E179" t="s">
        <v>566</v>
      </c>
      <c r="F179" s="4">
        <f t="shared" si="11"/>
        <v>9</v>
      </c>
      <c r="G179" t="s">
        <v>9373</v>
      </c>
      <c r="H179" s="4"/>
      <c r="I179"/>
      <c r="J179" s="4"/>
      <c r="K179"/>
      <c r="L179"/>
      <c r="M179"/>
      <c r="N179"/>
      <c r="O179"/>
    </row>
    <row r="180" spans="1:15" s="16" customFormat="1" x14ac:dyDescent="0.35">
      <c r="A180" s="4">
        <v>99</v>
      </c>
      <c r="B180" s="4">
        <v>-57.170999999999999</v>
      </c>
      <c r="C180" s="16" t="s">
        <v>403</v>
      </c>
      <c r="D180" s="4">
        <v>3</v>
      </c>
      <c r="E180" t="s">
        <v>567</v>
      </c>
      <c r="F180" s="4">
        <f t="shared" si="11"/>
        <v>7</v>
      </c>
      <c r="G180" t="s">
        <v>9377</v>
      </c>
      <c r="H180" s="4"/>
      <c r="I180" t="s">
        <v>10952</v>
      </c>
      <c r="J180" s="4"/>
      <c r="K180"/>
      <c r="L180"/>
      <c r="M180"/>
      <c r="N180"/>
      <c r="O180"/>
    </row>
    <row r="181" spans="1:15" x14ac:dyDescent="0.35">
      <c r="A181" s="4">
        <v>100</v>
      </c>
      <c r="B181" s="4">
        <v>-53.122</v>
      </c>
      <c r="C181" s="16" t="s">
        <v>428</v>
      </c>
      <c r="D181" s="4">
        <v>2</v>
      </c>
      <c r="E181" t="s">
        <v>568</v>
      </c>
      <c r="F181" s="4">
        <f t="shared" si="11"/>
        <v>9</v>
      </c>
      <c r="G181" t="s">
        <v>9373</v>
      </c>
    </row>
    <row r="182" spans="1:15" x14ac:dyDescent="0.35">
      <c r="A182" s="4">
        <v>101</v>
      </c>
      <c r="B182" s="4">
        <v>-35.459000000000003</v>
      </c>
      <c r="C182" s="16" t="s">
        <v>418</v>
      </c>
      <c r="D182" s="4">
        <v>4</v>
      </c>
      <c r="E182" t="s">
        <v>569</v>
      </c>
      <c r="F182" s="4">
        <f t="shared" si="11"/>
        <v>7</v>
      </c>
      <c r="G182" t="s">
        <v>9377</v>
      </c>
    </row>
    <row r="183" spans="1:15" x14ac:dyDescent="0.35">
      <c r="A183" s="4">
        <v>102</v>
      </c>
      <c r="B183" s="4">
        <v>-35.381</v>
      </c>
      <c r="C183" s="16" t="s">
        <v>408</v>
      </c>
      <c r="D183" s="4">
        <v>1</v>
      </c>
      <c r="E183" t="s">
        <v>570</v>
      </c>
      <c r="F183" s="4">
        <f t="shared" si="11"/>
        <v>6</v>
      </c>
      <c r="G183" t="s">
        <v>10472</v>
      </c>
    </row>
    <row r="184" spans="1:15" x14ac:dyDescent="0.35">
      <c r="A184" s="4">
        <v>103</v>
      </c>
      <c r="B184" s="4">
        <v>-30.561</v>
      </c>
      <c r="C184" s="16" t="s">
        <v>428</v>
      </c>
      <c r="D184" s="4">
        <v>2</v>
      </c>
      <c r="E184" t="s">
        <v>571</v>
      </c>
      <c r="F184" s="4">
        <f t="shared" si="11"/>
        <v>7</v>
      </c>
      <c r="G184" t="s">
        <v>9377</v>
      </c>
      <c r="I184" t="s">
        <v>10952</v>
      </c>
    </row>
    <row r="186" spans="1:15" x14ac:dyDescent="0.35">
      <c r="B186" s="21" t="s">
        <v>9234</v>
      </c>
      <c r="C186" s="23"/>
      <c r="D186" s="21"/>
      <c r="E186" s="22"/>
    </row>
    <row r="187" spans="1:15" x14ac:dyDescent="0.35">
      <c r="A187" s="4">
        <v>104</v>
      </c>
      <c r="B187" s="4">
        <v>198.40199999999999</v>
      </c>
      <c r="C187" s="16" t="s">
        <v>418</v>
      </c>
      <c r="D187" s="4">
        <v>4</v>
      </c>
      <c r="E187" t="s">
        <v>573</v>
      </c>
      <c r="F187" s="4">
        <f t="shared" si="11"/>
        <v>22</v>
      </c>
      <c r="G187" t="s">
        <v>10418</v>
      </c>
    </row>
    <row r="190" spans="1:15" x14ac:dyDescent="0.35">
      <c r="A190" s="8" t="s">
        <v>11929</v>
      </c>
      <c r="C190"/>
    </row>
    <row r="191" spans="1:15" x14ac:dyDescent="0.35">
      <c r="B191" s="98" t="s">
        <v>11936</v>
      </c>
    </row>
    <row r="192" spans="1:15" x14ac:dyDescent="0.35">
      <c r="A192" s="7" t="s">
        <v>11933</v>
      </c>
      <c r="B192" s="4">
        <v>4</v>
      </c>
      <c r="C192" s="16" t="s">
        <v>11939</v>
      </c>
    </row>
    <row r="193" spans="1:10" x14ac:dyDescent="0.35">
      <c r="A193" s="7" t="s">
        <v>11934</v>
      </c>
      <c r="B193" s="4">
        <v>4</v>
      </c>
      <c r="C193" t="s">
        <v>11938</v>
      </c>
    </row>
    <row r="194" spans="1:10" x14ac:dyDescent="0.35">
      <c r="A194" s="7" t="s">
        <v>11935</v>
      </c>
      <c r="B194" s="4">
        <v>4</v>
      </c>
      <c r="C194" t="s">
        <v>11937</v>
      </c>
    </row>
    <row r="196" spans="1:10" x14ac:dyDescent="0.35">
      <c r="A196" s="7" t="s">
        <v>12079</v>
      </c>
      <c r="B196" s="4">
        <v>4</v>
      </c>
    </row>
    <row r="197" spans="1:10" x14ac:dyDescent="0.35">
      <c r="A197" s="4" t="s">
        <v>12082</v>
      </c>
      <c r="B197" s="4">
        <v>1</v>
      </c>
    </row>
    <row r="200" spans="1:10" x14ac:dyDescent="0.35">
      <c r="B200" s="8" t="s">
        <v>12198</v>
      </c>
      <c r="F200"/>
      <c r="H200"/>
      <c r="J200"/>
    </row>
    <row r="201" spans="1:10" x14ac:dyDescent="0.35">
      <c r="B201" s="98" t="s">
        <v>12230</v>
      </c>
      <c r="C201" s="98" t="s">
        <v>12231</v>
      </c>
      <c r="F201"/>
      <c r="H201"/>
      <c r="J201"/>
    </row>
    <row r="202" spans="1:10" x14ac:dyDescent="0.35">
      <c r="A202" s="8" t="s">
        <v>12202</v>
      </c>
      <c r="B202" s="16"/>
      <c r="C202" s="4"/>
      <c r="F202"/>
      <c r="H202"/>
      <c r="J202"/>
    </row>
    <row r="203" spans="1:10" x14ac:dyDescent="0.35">
      <c r="A203" s="7" t="s">
        <v>12083</v>
      </c>
      <c r="B203" s="115">
        <v>3</v>
      </c>
      <c r="C203" s="102">
        <v>3</v>
      </c>
      <c r="F203"/>
      <c r="H203"/>
      <c r="J203"/>
    </row>
    <row r="204" spans="1:10" x14ac:dyDescent="0.35">
      <c r="A204" s="7" t="s">
        <v>12084</v>
      </c>
      <c r="B204" s="115">
        <v>3</v>
      </c>
      <c r="C204" s="102">
        <v>3</v>
      </c>
      <c r="F204"/>
      <c r="H204"/>
      <c r="J204"/>
    </row>
    <row r="205" spans="1:10" x14ac:dyDescent="0.35">
      <c r="B205" s="44"/>
      <c r="C205" s="4"/>
      <c r="F205"/>
      <c r="H205"/>
      <c r="J205"/>
    </row>
    <row r="206" spans="1:10" x14ac:dyDescent="0.35">
      <c r="A206" s="8" t="s">
        <v>12203</v>
      </c>
      <c r="B206" s="44"/>
      <c r="C206" s="4"/>
      <c r="F206"/>
      <c r="H206"/>
      <c r="J206"/>
    </row>
    <row r="207" spans="1:10" x14ac:dyDescent="0.35">
      <c r="A207" s="7" t="s">
        <v>12083</v>
      </c>
      <c r="B207" s="115">
        <v>3</v>
      </c>
      <c r="C207" s="102">
        <v>3</v>
      </c>
      <c r="F207"/>
      <c r="H207"/>
      <c r="J207"/>
    </row>
    <row r="208" spans="1:10" x14ac:dyDescent="0.35">
      <c r="A208" s="7" t="s">
        <v>12084</v>
      </c>
      <c r="B208" s="115">
        <v>3</v>
      </c>
      <c r="C208" s="102">
        <v>3</v>
      </c>
      <c r="F208"/>
      <c r="H208"/>
      <c r="J208"/>
    </row>
    <row r="209" spans="1:10" x14ac:dyDescent="0.35">
      <c r="B209" s="44"/>
      <c r="C209" s="4"/>
      <c r="F209"/>
      <c r="H209"/>
      <c r="J209"/>
    </row>
    <row r="210" spans="1:10" x14ac:dyDescent="0.35">
      <c r="A210" s="8" t="s">
        <v>12204</v>
      </c>
      <c r="B210" s="44"/>
      <c r="C210" s="4"/>
      <c r="F210"/>
      <c r="H210"/>
      <c r="J210"/>
    </row>
    <row r="211" spans="1:10" x14ac:dyDescent="0.35">
      <c r="A211" s="7" t="s">
        <v>12083</v>
      </c>
      <c r="B211" s="115" t="s">
        <v>11932</v>
      </c>
      <c r="C211" s="102" t="s">
        <v>11932</v>
      </c>
      <c r="F211"/>
      <c r="H211"/>
      <c r="J211"/>
    </row>
    <row r="212" spans="1:10" x14ac:dyDescent="0.35">
      <c r="A212" s="7" t="s">
        <v>12084</v>
      </c>
      <c r="B212" s="115" t="s">
        <v>11932</v>
      </c>
      <c r="C212" s="102" t="s">
        <v>11932</v>
      </c>
      <c r="F212"/>
      <c r="H212"/>
      <c r="J212"/>
    </row>
    <row r="213" spans="1:10" x14ac:dyDescent="0.35">
      <c r="B213" s="16"/>
      <c r="C213" s="4"/>
      <c r="F213"/>
      <c r="H213"/>
      <c r="J213"/>
    </row>
    <row r="214" spans="1:10" x14ac:dyDescent="0.35">
      <c r="A214" s="8" t="s">
        <v>12080</v>
      </c>
      <c r="B214" s="16"/>
      <c r="C214" s="4"/>
      <c r="F214"/>
      <c r="H214"/>
      <c r="J214"/>
    </row>
    <row r="215" spans="1:10" x14ac:dyDescent="0.35">
      <c r="A215" s="7" t="s">
        <v>12083</v>
      </c>
      <c r="B215" s="102">
        <v>3</v>
      </c>
      <c r="C215" s="4">
        <v>3</v>
      </c>
      <c r="F215"/>
      <c r="H215"/>
      <c r="J215"/>
    </row>
    <row r="216" spans="1:10" x14ac:dyDescent="0.35">
      <c r="A216" s="7" t="s">
        <v>12084</v>
      </c>
      <c r="B216" s="102">
        <v>3</v>
      </c>
      <c r="C216" s="4">
        <v>3</v>
      </c>
      <c r="F216"/>
      <c r="H216"/>
      <c r="J216"/>
    </row>
    <row r="219" spans="1:10" x14ac:dyDescent="0.35">
      <c r="A219" s="8" t="s">
        <v>12089</v>
      </c>
      <c r="C219"/>
    </row>
    <row r="220" spans="1:10" x14ac:dyDescent="0.35">
      <c r="C220"/>
    </row>
    <row r="221" spans="1:10" x14ac:dyDescent="0.35">
      <c r="A221" s="113" t="s">
        <v>11933</v>
      </c>
      <c r="C221"/>
    </row>
    <row r="222" spans="1:10" x14ac:dyDescent="0.35">
      <c r="A222" s="113"/>
      <c r="C222"/>
    </row>
    <row r="223" spans="1:10" x14ac:dyDescent="0.35">
      <c r="A223" s="116" t="s">
        <v>12090</v>
      </c>
      <c r="C223"/>
    </row>
    <row r="224" spans="1:10" x14ac:dyDescent="0.35">
      <c r="A224" s="4" t="s">
        <v>12091</v>
      </c>
      <c r="B224" s="4">
        <v>4</v>
      </c>
      <c r="C224"/>
    </row>
    <row r="225" spans="1:3" x14ac:dyDescent="0.35">
      <c r="A225" s="4" t="s">
        <v>12092</v>
      </c>
      <c r="C225"/>
    </row>
    <row r="226" spans="1:3" x14ac:dyDescent="0.35">
      <c r="A226" s="4" t="s">
        <v>12093</v>
      </c>
      <c r="C226"/>
    </row>
    <row r="227" spans="1:3" x14ac:dyDescent="0.35">
      <c r="A227" s="4" t="s">
        <v>12094</v>
      </c>
      <c r="C227"/>
    </row>
    <row r="228" spans="1:3" x14ac:dyDescent="0.35">
      <c r="A228" s="37" t="s">
        <v>12098</v>
      </c>
      <c r="B228" s="4">
        <v>4</v>
      </c>
      <c r="C228"/>
    </row>
    <row r="229" spans="1:3" x14ac:dyDescent="0.35">
      <c r="A229" s="37"/>
      <c r="C229"/>
    </row>
    <row r="230" spans="1:3" x14ac:dyDescent="0.35">
      <c r="A230" s="116" t="s">
        <v>12095</v>
      </c>
      <c r="C230"/>
    </row>
    <row r="231" spans="1:3" x14ac:dyDescent="0.35">
      <c r="A231" s="4" t="s">
        <v>12091</v>
      </c>
      <c r="B231" s="4">
        <v>4</v>
      </c>
      <c r="C231"/>
    </row>
    <row r="232" spans="1:3" x14ac:dyDescent="0.35">
      <c r="A232" s="4" t="s">
        <v>12092</v>
      </c>
      <c r="C232"/>
    </row>
    <row r="233" spans="1:3" x14ac:dyDescent="0.35">
      <c r="A233" s="4" t="s">
        <v>12093</v>
      </c>
      <c r="C233"/>
    </row>
    <row r="234" spans="1:3" x14ac:dyDescent="0.35">
      <c r="A234" s="4" t="s">
        <v>12094</v>
      </c>
      <c r="C234"/>
    </row>
    <row r="235" spans="1:3" x14ac:dyDescent="0.35">
      <c r="A235" s="37" t="s">
        <v>12098</v>
      </c>
      <c r="B235" s="4">
        <v>4</v>
      </c>
      <c r="C235"/>
    </row>
    <row r="236" spans="1:3" x14ac:dyDescent="0.35">
      <c r="A236" s="37"/>
      <c r="C236"/>
    </row>
    <row r="237" spans="1:3" x14ac:dyDescent="0.35">
      <c r="A237" s="113" t="s">
        <v>11934</v>
      </c>
      <c r="C237"/>
    </row>
    <row r="238" spans="1:3" x14ac:dyDescent="0.35">
      <c r="A238" s="113"/>
      <c r="C238"/>
    </row>
    <row r="239" spans="1:3" x14ac:dyDescent="0.35">
      <c r="A239" s="116" t="s">
        <v>12090</v>
      </c>
      <c r="C239"/>
    </row>
    <row r="240" spans="1:3" x14ac:dyDescent="0.35">
      <c r="A240" s="4" t="s">
        <v>12091</v>
      </c>
      <c r="B240" s="4">
        <v>4</v>
      </c>
      <c r="C240"/>
    </row>
    <row r="241" spans="1:3" x14ac:dyDescent="0.35">
      <c r="A241" s="4" t="s">
        <v>12092</v>
      </c>
      <c r="C241"/>
    </row>
    <row r="242" spans="1:3" x14ac:dyDescent="0.35">
      <c r="A242" s="4" t="s">
        <v>12093</v>
      </c>
      <c r="C242"/>
    </row>
    <row r="243" spans="1:3" x14ac:dyDescent="0.35">
      <c r="A243" s="4" t="s">
        <v>12094</v>
      </c>
      <c r="C243"/>
    </row>
    <row r="244" spans="1:3" x14ac:dyDescent="0.35">
      <c r="A244" s="37" t="s">
        <v>12098</v>
      </c>
      <c r="B244" s="117">
        <v>4</v>
      </c>
      <c r="C244"/>
    </row>
    <row r="245" spans="1:3" x14ac:dyDescent="0.35">
      <c r="A245" s="37"/>
      <c r="C245"/>
    </row>
    <row r="246" spans="1:3" x14ac:dyDescent="0.35">
      <c r="A246" s="116" t="s">
        <v>12095</v>
      </c>
      <c r="C246"/>
    </row>
    <row r="247" spans="1:3" x14ac:dyDescent="0.35">
      <c r="A247" s="4" t="s">
        <v>12091</v>
      </c>
      <c r="B247" s="4">
        <v>3</v>
      </c>
      <c r="C247"/>
    </row>
    <row r="248" spans="1:3" x14ac:dyDescent="0.35">
      <c r="A248" s="4" t="s">
        <v>12092</v>
      </c>
      <c r="C248"/>
    </row>
    <row r="249" spans="1:3" x14ac:dyDescent="0.35">
      <c r="A249" s="4" t="s">
        <v>12093</v>
      </c>
      <c r="C249"/>
    </row>
    <row r="250" spans="1:3" x14ac:dyDescent="0.35">
      <c r="A250" s="4" t="s">
        <v>12094</v>
      </c>
      <c r="C250"/>
    </row>
    <row r="251" spans="1:3" x14ac:dyDescent="0.35">
      <c r="A251" s="37" t="s">
        <v>12098</v>
      </c>
      <c r="B251" s="4">
        <v>3</v>
      </c>
      <c r="C251"/>
    </row>
    <row r="252" spans="1:3" x14ac:dyDescent="0.35">
      <c r="C252"/>
    </row>
    <row r="253" spans="1:3" x14ac:dyDescent="0.35">
      <c r="A253" s="113" t="s">
        <v>11935</v>
      </c>
      <c r="C253"/>
    </row>
    <row r="254" spans="1:3" x14ac:dyDescent="0.35">
      <c r="A254" s="113"/>
      <c r="C254"/>
    </row>
    <row r="255" spans="1:3" x14ac:dyDescent="0.35">
      <c r="A255" s="116" t="s">
        <v>12090</v>
      </c>
      <c r="C255"/>
    </row>
    <row r="256" spans="1:3" x14ac:dyDescent="0.35">
      <c r="A256" s="4" t="s">
        <v>12091</v>
      </c>
      <c r="B256" s="4">
        <v>4</v>
      </c>
      <c r="C256"/>
    </row>
    <row r="257" spans="1:5" x14ac:dyDescent="0.35">
      <c r="A257" s="4" t="s">
        <v>12092</v>
      </c>
      <c r="C257"/>
    </row>
    <row r="258" spans="1:5" x14ac:dyDescent="0.35">
      <c r="A258" s="4" t="s">
        <v>12093</v>
      </c>
      <c r="C258"/>
    </row>
    <row r="259" spans="1:5" x14ac:dyDescent="0.35">
      <c r="A259" s="4" t="s">
        <v>12094</v>
      </c>
      <c r="C259"/>
    </row>
    <row r="260" spans="1:5" x14ac:dyDescent="0.35">
      <c r="A260" s="37" t="s">
        <v>12098</v>
      </c>
      <c r="B260" s="4">
        <v>4</v>
      </c>
      <c r="C260"/>
    </row>
    <row r="261" spans="1:5" x14ac:dyDescent="0.35">
      <c r="C261"/>
    </row>
    <row r="262" spans="1:5" x14ac:dyDescent="0.35">
      <c r="A262" s="116" t="s">
        <v>12095</v>
      </c>
      <c r="C262"/>
      <c r="E262" t="s">
        <v>11932</v>
      </c>
    </row>
    <row r="263" spans="1:5" x14ac:dyDescent="0.35">
      <c r="A263" s="4" t="s">
        <v>12091</v>
      </c>
      <c r="C263"/>
    </row>
    <row r="264" spans="1:5" x14ac:dyDescent="0.35">
      <c r="A264" s="4" t="s">
        <v>12092</v>
      </c>
      <c r="C264"/>
    </row>
    <row r="265" spans="1:5" x14ac:dyDescent="0.35">
      <c r="A265" s="4" t="s">
        <v>12093</v>
      </c>
      <c r="C265"/>
    </row>
    <row r="266" spans="1:5" x14ac:dyDescent="0.35">
      <c r="A266" s="4" t="s">
        <v>12094</v>
      </c>
      <c r="C266"/>
    </row>
    <row r="267" spans="1:5" x14ac:dyDescent="0.35">
      <c r="A267" s="37" t="s">
        <v>12098</v>
      </c>
      <c r="C267"/>
    </row>
    <row r="268" spans="1:5" x14ac:dyDescent="0.35">
      <c r="A268" s="37"/>
      <c r="C268"/>
    </row>
    <row r="269" spans="1:5" x14ac:dyDescent="0.35">
      <c r="A269" s="7" t="s">
        <v>12227</v>
      </c>
      <c r="B269" s="117">
        <f>(B224+B231+B240+B247+B256)/5</f>
        <v>3.8</v>
      </c>
      <c r="C269"/>
    </row>
    <row r="270" spans="1:5" x14ac:dyDescent="0.35">
      <c r="A270" s="16"/>
      <c r="C270"/>
      <c r="D270" s="117"/>
    </row>
    <row r="271" spans="1:5" x14ac:dyDescent="0.35">
      <c r="A271" s="16"/>
      <c r="C271"/>
      <c r="D271" s="117"/>
    </row>
  </sheetData>
  <phoneticPr fontId="25"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9">
    <tabColor theme="9" tint="0.79998168889431442"/>
  </sheetPr>
  <dimension ref="A1:M223"/>
  <sheetViews>
    <sheetView zoomScale="80" zoomScaleNormal="80" workbookViewId="0">
      <selection activeCell="F1" sqref="F1:K2"/>
    </sheetView>
  </sheetViews>
  <sheetFormatPr defaultColWidth="8.81640625" defaultRowHeight="14.5" x14ac:dyDescent="0.35"/>
  <cols>
    <col min="1" max="1" width="6.54296875" style="4" customWidth="1"/>
    <col min="2" max="2" width="10.81640625" style="4" customWidth="1"/>
    <col min="3" max="3" width="7" customWidth="1"/>
    <col min="4" max="4" width="7.54296875" style="4" bestFit="1" customWidth="1"/>
    <col min="5" max="5" width="108.81640625" customWidth="1"/>
    <col min="6" max="6" width="9.54296875" style="4" customWidth="1"/>
    <col min="7" max="7" width="10.54296875" customWidth="1"/>
    <col min="8" max="8" width="9.1796875" style="4" customWidth="1"/>
    <col min="9" max="9" width="10" customWidth="1"/>
    <col min="11" max="11" width="12.1796875" customWidth="1"/>
  </cols>
  <sheetData>
    <row r="1" spans="1:13" x14ac:dyDescent="0.35">
      <c r="A1" s="146" t="s">
        <v>9237</v>
      </c>
      <c r="B1" s="147"/>
      <c r="C1" s="146"/>
      <c r="D1" s="148"/>
      <c r="E1" s="146"/>
      <c r="F1" s="127" t="s">
        <v>9368</v>
      </c>
      <c r="G1" s="36"/>
      <c r="H1" s="121"/>
      <c r="I1" s="36"/>
      <c r="J1" s="36"/>
      <c r="K1" s="36"/>
    </row>
    <row r="2" spans="1:13" x14ac:dyDescent="0.35">
      <c r="A2" s="7" t="s">
        <v>9223</v>
      </c>
      <c r="B2" s="7" t="s">
        <v>3</v>
      </c>
      <c r="C2" s="8" t="s">
        <v>9459</v>
      </c>
      <c r="D2" s="7" t="s">
        <v>9224</v>
      </c>
      <c r="E2" s="8" t="s">
        <v>9225</v>
      </c>
      <c r="F2" s="121"/>
      <c r="G2" s="36"/>
      <c r="H2" s="121"/>
      <c r="I2" s="36"/>
      <c r="J2" s="36"/>
      <c r="K2" s="36"/>
    </row>
    <row r="3" spans="1:13" x14ac:dyDescent="0.35">
      <c r="A3" s="11"/>
      <c r="B3" s="11" t="s">
        <v>9227</v>
      </c>
      <c r="C3" s="15"/>
      <c r="D3" s="19"/>
      <c r="E3" s="15"/>
      <c r="F3" s="4" t="s">
        <v>9370</v>
      </c>
      <c r="G3" t="s">
        <v>9382</v>
      </c>
      <c r="H3" s="4" t="s">
        <v>9370</v>
      </c>
      <c r="I3" t="s">
        <v>9369</v>
      </c>
      <c r="J3" t="s">
        <v>9370</v>
      </c>
      <c r="K3" t="s">
        <v>9369</v>
      </c>
      <c r="L3" t="s">
        <v>9370</v>
      </c>
      <c r="M3" t="s">
        <v>9369</v>
      </c>
    </row>
    <row r="4" spans="1:13" x14ac:dyDescent="0.35">
      <c r="A4" s="7"/>
      <c r="B4" s="7"/>
      <c r="C4" s="8"/>
      <c r="E4" s="8"/>
    </row>
    <row r="5" spans="1:13" x14ac:dyDescent="0.35">
      <c r="A5" s="7">
        <v>4</v>
      </c>
      <c r="B5" s="31" t="s">
        <v>11091</v>
      </c>
    </row>
    <row r="6" spans="1:13" x14ac:dyDescent="0.35">
      <c r="B6" s="39" t="s">
        <v>11090</v>
      </c>
    </row>
    <row r="7" spans="1:13" x14ac:dyDescent="0.35">
      <c r="A7" s="4">
        <v>1</v>
      </c>
      <c r="B7" s="4">
        <v>-413.991999999999</v>
      </c>
      <c r="C7" t="s">
        <v>1035</v>
      </c>
      <c r="D7" s="4">
        <v>2</v>
      </c>
      <c r="E7" t="s">
        <v>1036</v>
      </c>
    </row>
    <row r="8" spans="1:13" x14ac:dyDescent="0.35">
      <c r="E8" s="57" t="s">
        <v>9396</v>
      </c>
      <c r="F8" s="4">
        <f>IF(G8="GREET",1,IF(G8="GOAL",2,IF(G8="GOAL:COOP",2,IF(G8="PROPOSAL",3,IF(G8="(PROPOSAL)",3,IF(G8="CHOOSE+",4,IF(G8="CHOOSE-",4,IF(G8="(CHOOSE+)",4,IF(G8="(CHOOSE-)",4,IF(G8="ECO INFO",5,IF(G8="$ INFO",6,IF(G8="SOC INFO",7,IF(G8="RULE INFO",8,IF(G8="EXP INFO",9,IF(G8="MON RES",10,IF(G8="MON EARN",11,IF(G8="MON BEH",12,IF(G8="POSE HARM",13,IF(G8="POSE CONCERN",14,IF(G8="(POSE CONCERN)",14,IF(G8="RJ APOLOGY",15,IF(G8="RJ ATONE",16,IF(G8="RJ JUSTIFY",17,IF(G8="RJ-",18,IF(G8="RJ FORGIVE+",19,IF(G8="RJ FORGIVE-",19,IF(G8="COORD",20,IF(G8="ENF ACK",21,IF(G8="ENF PRAISE",22,IF(G8="ENF ASK",23,IF(G8="ENF TELL",24,IF(G8="ENF SHAME",25,IF(G8="ENF WARN",26,IF(G8="ENF THREATEN",27,IF(G8="ENF PUNISH",28,IF(G8="DEFECT",29,IF(G8="SM TALK",30,IF(G8="HUMOR",31,IF(G8="POLITE+",32,IF(G8="POLITE-",32,IF(G8="INPUT-",33,IF(G8="AMBIGUOUS",34,IF(G8="UNCODEABLE",35)))))))))))))))))))))))))))))))))))))))))))</f>
        <v>3</v>
      </c>
      <c r="G8" t="s">
        <v>9379</v>
      </c>
    </row>
    <row r="9" spans="1:13" x14ac:dyDescent="0.35">
      <c r="E9" s="57" t="s">
        <v>10953</v>
      </c>
      <c r="F9" s="4">
        <f t="shared" ref="F9:F33" si="0">IF(G9="GREET",1,IF(G9="GOAL",2,IF(G9="GOAL:COOP",2,IF(G9="PROPOSAL",3,IF(G9="(PROPOSAL)",3,IF(G9="CHOOSE+",4,IF(G9="CHOOSE-",4,IF(G9="(CHOOSE+)",4,IF(G9="(CHOOSE-)",4,IF(G9="ECO INFO",5,IF(G9="$ INFO",6,IF(G9="SOC INFO",7,IF(G9="RULE INFO",8,IF(G9="EXP INFO",9,IF(G9="MON RES",10,IF(G9="MON EARN",11,IF(G9="MON BEH",12,IF(G9="POSE HARM",13,IF(G9="POSE CONCERN",14,IF(G9="(POSE CONCERN)",14,IF(G9="RJ APOLOGY",15,IF(G9="RJ ATONE",16,IF(G9="RJ JUSTIFY",17,IF(G9="RJ-",18,IF(G9="RJ FORGIVE+",19,IF(G9="RJ FORGIVE-",19,IF(G9="COORD",20,IF(G9="ENF ACK",21,IF(G9="ENF PRAISE",22,IF(G9="ENF ASK",23,IF(G9="ENF TELL",24,IF(G9="ENF SHAME",25,IF(G9="ENF WARN",26,IF(G9="ENF THREATEN",27,IF(G9="ENF PUNISH",28,IF(G9="DEFECT",29,IF(G9="SM TALK",30,IF(G9="HUMOR",31,IF(G9="POLITE+",32,IF(G9="POLITE-",32,IF(G9="INPUT-",33,IF(G9="AMBIGUOUS",34,IF(G9="UNCODEABLE",35)))))))))))))))))))))))))))))))))))))))))))</f>
        <v>5</v>
      </c>
      <c r="G9" t="s">
        <v>9378</v>
      </c>
    </row>
    <row r="10" spans="1:13" x14ac:dyDescent="0.35">
      <c r="A10" s="4">
        <v>2</v>
      </c>
      <c r="B10" s="4">
        <v>-402.74599999999998</v>
      </c>
      <c r="C10" t="s">
        <v>1038</v>
      </c>
      <c r="D10" s="4">
        <v>4</v>
      </c>
      <c r="E10" t="s">
        <v>1039</v>
      </c>
    </row>
    <row r="11" spans="1:13" x14ac:dyDescent="0.35">
      <c r="E11" s="57" t="s">
        <v>9397</v>
      </c>
      <c r="F11" s="4">
        <f t="shared" si="0"/>
        <v>3</v>
      </c>
      <c r="G11" t="s">
        <v>9379</v>
      </c>
      <c r="H11" s="4">
        <f>IF(I11="GREET",1,IF(I11="GOAL",2,IF(I11="GOAL:COOP",2,IF(I11="PROPOSAL",3,IF(I11="(PROPOSAL)",3,IF(I11="CHOOSE+",4,IF(I11="CHOOSE-",4,IF(I11="(CHOOSE+)",4,IF(I11="(CHOOSE-)",4,IF(I11="ECO INFO",5,IF(I11="$ INFO",6,IF(I11="SOC INFO",7,IF(I11="RULE INFO",8,IF(I11="EXP INFO",9,IF(I11="MON RES",10,IF(I11="MON EARN",11,IF(I11="MON BEH",12,IF(I11="POSE HARM",13,IF(I11="POSE CONCERN",14,IF(I11="(POSE CONCERN)",14,IF(I11="RJ APOLOGY",15,IF(I11="RJ ATONE",16,IF(I11="RJ JUSTIFY",17,IF(I11="RJ-",18,IF(I11="RJ FORGIVE+",19,IF(I11="RJ FORGIVE-",19,IF(I11="COORD",20,IF(I11="ENF ACK",21,IF(I11="ENF PRAISE",22,IF(I11="ENF ASK",23,IF(I11="ENF TELL",24,IF(I11="ENF SHAME",25,IF(I11="ENF WARN",26,IF(I11="ENF THREATEN",27,IF(I11="ENF PUNISH",28,IF(I11="DEFECT",29,IF(I11="SM TALK",30,IF(I11="HUMOR",31,IF(I11="POLITE+",32,IF(I11="POLITE-",32,IF(I11="INPUT-",33,IF(I11="AMBIGUOUS",34,IF(I11="UNCODEABLE",35)))))))))))))))))))))))))))))))))))))))))))</f>
        <v>4</v>
      </c>
      <c r="I11" t="s">
        <v>10330</v>
      </c>
    </row>
    <row r="12" spans="1:13" x14ac:dyDescent="0.35">
      <c r="E12" s="57" t="s">
        <v>9398</v>
      </c>
      <c r="F12" s="4">
        <f t="shared" si="0"/>
        <v>5</v>
      </c>
      <c r="G12" t="s">
        <v>9378</v>
      </c>
    </row>
    <row r="13" spans="1:13" x14ac:dyDescent="0.35">
      <c r="A13" s="4">
        <v>3</v>
      </c>
      <c r="B13" s="4">
        <v>-393.83199999999999</v>
      </c>
      <c r="C13" t="s">
        <v>1035</v>
      </c>
      <c r="D13" s="4">
        <v>2</v>
      </c>
      <c r="E13" t="s">
        <v>1040</v>
      </c>
    </row>
    <row r="14" spans="1:13" x14ac:dyDescent="0.35">
      <c r="E14" s="57" t="s">
        <v>9399</v>
      </c>
      <c r="F14" s="4">
        <f t="shared" si="0"/>
        <v>3</v>
      </c>
      <c r="G14" t="s">
        <v>9379</v>
      </c>
    </row>
    <row r="15" spans="1:13" x14ac:dyDescent="0.35">
      <c r="E15" s="57" t="s">
        <v>9400</v>
      </c>
      <c r="F15" s="4">
        <f t="shared" si="0"/>
        <v>5</v>
      </c>
      <c r="G15" t="s">
        <v>9378</v>
      </c>
    </row>
    <row r="16" spans="1:13" x14ac:dyDescent="0.35">
      <c r="A16" s="4">
        <v>4</v>
      </c>
      <c r="B16" s="4">
        <v>-386.69199999999898</v>
      </c>
      <c r="C16" t="s">
        <v>1041</v>
      </c>
      <c r="D16" s="4">
        <v>1</v>
      </c>
      <c r="E16" t="s">
        <v>1042</v>
      </c>
      <c r="F16" s="4">
        <f t="shared" si="0"/>
        <v>3</v>
      </c>
      <c r="G16" t="s">
        <v>9379</v>
      </c>
      <c r="H16" s="4">
        <f>IF(I16="GREET",1,IF(I16="GOAL",2,IF(I16="GOAL:COOP",2,IF(I16="PROPOSAL",3,IF(I16="(PROPOSAL)",3,IF(I16="CHOOSE+",4,IF(I16="CHOOSE-",4,IF(I16="(CHOOSE+)",4,IF(I16="(CHOOSE-)",4,IF(I16="ECO INFO",5,IF(I16="$ INFO",6,IF(I16="SOC INFO",7,IF(I16="RULE INFO",8,IF(I16="EXP INFO",9,IF(I16="MON RES",10,IF(I16="MON EARN",11,IF(I16="MON BEH",12,IF(I16="POSE HARM",13,IF(I16="POSE CONCERN",14,IF(I16="(POSE CONCERN)",14,IF(I16="RJ APOLOGY",15,IF(I16="RJ ATONE",16,IF(I16="RJ JUSTIFY",17,IF(I16="RJ-",18,IF(I16="RJ FORGIVE+",19,IF(I16="RJ FORGIVE-",19,IF(I16="COORD",20,IF(I16="ENF ACK",21,IF(I16="ENF PRAISE",22,IF(I16="ENF ASK",23,IF(I16="ENF TELL",24,IF(I16="ENF SHAME",25,IF(I16="ENF WARN",26,IF(I16="ENF THREATEN",27,IF(I16="ENF PUNISH",28,IF(I16="DEFECT",29,IF(I16="SM TALK",30,IF(I16="HUMOR",31,IF(I16="POLITE+",32,IF(I16="POLITE-",32,IF(I16="INPUT-",33,IF(I16="AMBIGUOUS",34,IF(I16="UNCODEABLE",35)))))))))))))))))))))))))))))))))))))))))))</f>
        <v>4</v>
      </c>
      <c r="I16" t="s">
        <v>10330</v>
      </c>
    </row>
    <row r="17" spans="1:7" x14ac:dyDescent="0.35">
      <c r="A17" s="4">
        <v>5</v>
      </c>
      <c r="B17" s="4">
        <v>-371.43799999999999</v>
      </c>
      <c r="C17" t="s">
        <v>1038</v>
      </c>
      <c r="D17" s="4">
        <v>4</v>
      </c>
      <c r="E17" t="s">
        <v>1048</v>
      </c>
    </row>
    <row r="18" spans="1:7" x14ac:dyDescent="0.35">
      <c r="E18" s="57" t="s">
        <v>9461</v>
      </c>
      <c r="F18" s="4">
        <f t="shared" si="0"/>
        <v>4</v>
      </c>
      <c r="G18" t="s">
        <v>9372</v>
      </c>
    </row>
    <row r="19" spans="1:7" x14ac:dyDescent="0.35">
      <c r="E19" s="57" t="s">
        <v>9558</v>
      </c>
      <c r="F19" s="4">
        <f t="shared" si="0"/>
        <v>3</v>
      </c>
      <c r="G19" t="s">
        <v>9379</v>
      </c>
    </row>
    <row r="20" spans="1:7" x14ac:dyDescent="0.35">
      <c r="E20" s="57" t="s">
        <v>9557</v>
      </c>
      <c r="F20" s="4">
        <f t="shared" si="0"/>
        <v>5</v>
      </c>
      <c r="G20" t="s">
        <v>9378</v>
      </c>
    </row>
    <row r="21" spans="1:7" x14ac:dyDescent="0.35">
      <c r="A21" s="4">
        <v>6</v>
      </c>
      <c r="B21" s="4">
        <v>-365.17</v>
      </c>
      <c r="C21" t="s">
        <v>1035</v>
      </c>
      <c r="D21" s="4">
        <v>2</v>
      </c>
      <c r="E21" t="s">
        <v>1049</v>
      </c>
      <c r="F21" s="4">
        <f t="shared" si="0"/>
        <v>3</v>
      </c>
      <c r="G21" t="s">
        <v>9379</v>
      </c>
    </row>
    <row r="22" spans="1:7" x14ac:dyDescent="0.35">
      <c r="A22" s="4">
        <v>7</v>
      </c>
      <c r="B22" s="4">
        <v>-339.991999999999</v>
      </c>
      <c r="C22" t="s">
        <v>1041</v>
      </c>
      <c r="D22" s="4">
        <v>1</v>
      </c>
      <c r="E22" t="s">
        <v>1051</v>
      </c>
      <c r="F22" s="4">
        <f t="shared" si="0"/>
        <v>3</v>
      </c>
      <c r="G22" t="s">
        <v>9379</v>
      </c>
    </row>
    <row r="23" spans="1:7" x14ac:dyDescent="0.35">
      <c r="A23" s="4">
        <v>8</v>
      </c>
      <c r="B23" s="4">
        <v>-301.404</v>
      </c>
      <c r="C23" t="s">
        <v>1038</v>
      </c>
      <c r="D23" s="4">
        <v>4</v>
      </c>
      <c r="E23" t="s">
        <v>1052</v>
      </c>
    </row>
    <row r="24" spans="1:7" x14ac:dyDescent="0.35">
      <c r="E24" s="57" t="s">
        <v>9393</v>
      </c>
      <c r="F24" s="4">
        <f t="shared" si="0"/>
        <v>4</v>
      </c>
      <c r="G24" t="s">
        <v>9372</v>
      </c>
    </row>
    <row r="25" spans="1:7" x14ac:dyDescent="0.35">
      <c r="E25" s="57" t="s">
        <v>9394</v>
      </c>
      <c r="F25" s="4">
        <f t="shared" si="0"/>
        <v>3</v>
      </c>
      <c r="G25" t="s">
        <v>9379</v>
      </c>
    </row>
    <row r="26" spans="1:7" x14ac:dyDescent="0.35">
      <c r="A26" s="4">
        <v>9</v>
      </c>
      <c r="B26" s="4">
        <v>-295.42700000000002</v>
      </c>
      <c r="C26" t="s">
        <v>1035</v>
      </c>
      <c r="D26" s="4">
        <v>2</v>
      </c>
      <c r="E26" t="s">
        <v>1054</v>
      </c>
    </row>
    <row r="27" spans="1:7" x14ac:dyDescent="0.35">
      <c r="E27" s="57" t="s">
        <v>9559</v>
      </c>
      <c r="F27" s="4">
        <f t="shared" si="0"/>
        <v>3</v>
      </c>
      <c r="G27" t="s">
        <v>9379</v>
      </c>
    </row>
    <row r="28" spans="1:7" x14ac:dyDescent="0.35">
      <c r="E28" s="57" t="s">
        <v>9401</v>
      </c>
      <c r="F28" s="4">
        <f t="shared" si="0"/>
        <v>9</v>
      </c>
      <c r="G28" t="s">
        <v>9373</v>
      </c>
    </row>
    <row r="29" spans="1:7" x14ac:dyDescent="0.35">
      <c r="E29" s="57" t="s">
        <v>9560</v>
      </c>
      <c r="F29" s="4">
        <f t="shared" si="0"/>
        <v>5</v>
      </c>
      <c r="G29" t="s">
        <v>9378</v>
      </c>
    </row>
    <row r="30" spans="1:7" x14ac:dyDescent="0.35">
      <c r="A30" s="4">
        <v>10</v>
      </c>
      <c r="B30" s="4">
        <v>-281.04300000000001</v>
      </c>
      <c r="C30" t="s">
        <v>1041</v>
      </c>
      <c r="D30" s="4">
        <v>1</v>
      </c>
      <c r="E30" t="s">
        <v>1056</v>
      </c>
      <c r="F30" s="4">
        <f t="shared" si="0"/>
        <v>4</v>
      </c>
      <c r="G30" t="s">
        <v>9372</v>
      </c>
    </row>
    <row r="31" spans="1:7" x14ac:dyDescent="0.35">
      <c r="A31" s="4">
        <v>11</v>
      </c>
      <c r="B31" s="4">
        <v>-248.21299999999999</v>
      </c>
      <c r="C31" t="s">
        <v>1035</v>
      </c>
      <c r="D31" s="4">
        <v>2</v>
      </c>
      <c r="E31" t="s">
        <v>1060</v>
      </c>
    </row>
    <row r="32" spans="1:7" x14ac:dyDescent="0.35">
      <c r="E32" s="57" t="s">
        <v>9554</v>
      </c>
      <c r="F32" s="4">
        <f t="shared" si="0"/>
        <v>4</v>
      </c>
      <c r="G32" t="s">
        <v>9372</v>
      </c>
    </row>
    <row r="33" spans="1:9" x14ac:dyDescent="0.35">
      <c r="E33" s="57" t="s">
        <v>9395</v>
      </c>
      <c r="F33" s="4">
        <f t="shared" si="0"/>
        <v>3</v>
      </c>
      <c r="G33" t="s">
        <v>9379</v>
      </c>
    </row>
    <row r="34" spans="1:9" x14ac:dyDescent="0.35">
      <c r="A34" s="4">
        <v>12</v>
      </c>
      <c r="B34" s="4">
        <v>-240.43199999999999</v>
      </c>
      <c r="C34" t="s">
        <v>1063</v>
      </c>
      <c r="D34" s="4">
        <v>3</v>
      </c>
      <c r="E34" t="s">
        <v>1064</v>
      </c>
    </row>
    <row r="35" spans="1:9" x14ac:dyDescent="0.35">
      <c r="E35" s="57" t="s">
        <v>9794</v>
      </c>
      <c r="F35" s="4">
        <f t="shared" ref="F35:F98" si="1">IF(G35="GREET",1,IF(G35="GOAL",2,IF(G35="GOAL:COOP",2,IF(G35="PROPOSAL",3,IF(G35="(PROPOSAL)",3,IF(G35="CHOOSE+",4,IF(G35="CHOOSE-",4,IF(G35="(CHOOSE+)",4,IF(G35="(CHOOSE-)",4,IF(G35="ECO INFO",5,IF(G35="$ INFO",6,IF(G35="SOC INFO",7,IF(G35="RULE INFO",8,IF(G35="EXP INFO",9,IF(G35="MON RES",10,IF(G35="MON EARN",11,IF(G35="MON BEH",12,IF(G35="POSE HARM",13,IF(G35="POSE CONCERN",14,IF(G35="(POSE CONCERN)",14,IF(G35="RJ APOLOGY",15,IF(G35="RJ ATONE",16,IF(G35="RJ JUSTIFY",17,IF(G35="RJ-",18,IF(G35="RJ FORGIVE+",19,IF(G35="RJ FORGIVE-",19,IF(G35="COORD",20,IF(G35="ENF ACK",21,IF(G35="ENF PRAISE",22,IF(G35="ENF ASK",23,IF(G35="ENF TELL",24,IF(G35="ENF SHAME",25,IF(G35="ENF WARN",26,IF(G35="ENF THREATEN",27,IF(G35="ENF PUNISH",28,IF(G35="DEFECT",29,IF(G35="SM TALK",30,IF(G35="HUMOR",31,IF(G35="POLITE+",32,IF(G35="POLITE-",32,IF(G35="INPUT-",33,IF(G35="AMBIGUOUS",34,IF(G35="UNCODEABLE",35)))))))))))))))))))))))))))))))))))))))))))</f>
        <v>4</v>
      </c>
      <c r="G35" t="s">
        <v>9372</v>
      </c>
      <c r="I35" t="s">
        <v>11089</v>
      </c>
    </row>
    <row r="36" spans="1:9" x14ac:dyDescent="0.35">
      <c r="E36" s="57" t="s">
        <v>11088</v>
      </c>
      <c r="F36" s="4">
        <f t="shared" si="1"/>
        <v>3</v>
      </c>
      <c r="G36" t="s">
        <v>9379</v>
      </c>
    </row>
    <row r="37" spans="1:9" x14ac:dyDescent="0.35">
      <c r="E37" s="57" t="s">
        <v>9460</v>
      </c>
      <c r="F37" s="4">
        <f t="shared" si="1"/>
        <v>5</v>
      </c>
      <c r="G37" t="s">
        <v>9378</v>
      </c>
    </row>
    <row r="38" spans="1:9" x14ac:dyDescent="0.35">
      <c r="A38" s="4">
        <v>13</v>
      </c>
      <c r="B38" s="4">
        <v>-195.31700000000001</v>
      </c>
      <c r="C38" t="s">
        <v>1035</v>
      </c>
      <c r="D38" s="4">
        <v>2</v>
      </c>
      <c r="E38" t="s">
        <v>1067</v>
      </c>
    </row>
    <row r="39" spans="1:9" x14ac:dyDescent="0.35">
      <c r="E39" s="57" t="s">
        <v>9355</v>
      </c>
      <c r="F39" s="4">
        <f t="shared" si="1"/>
        <v>4</v>
      </c>
      <c r="G39" t="s">
        <v>9372</v>
      </c>
      <c r="I39" t="s">
        <v>11087</v>
      </c>
    </row>
    <row r="40" spans="1:9" x14ac:dyDescent="0.35">
      <c r="E40" s="57" t="s">
        <v>9402</v>
      </c>
      <c r="F40" s="4">
        <f t="shared" si="1"/>
        <v>9</v>
      </c>
      <c r="G40" t="s">
        <v>9373</v>
      </c>
    </row>
    <row r="41" spans="1:9" x14ac:dyDescent="0.35">
      <c r="E41" s="57" t="s">
        <v>9562</v>
      </c>
      <c r="F41" s="4">
        <f t="shared" si="1"/>
        <v>3</v>
      </c>
      <c r="G41" t="s">
        <v>9379</v>
      </c>
    </row>
    <row r="42" spans="1:9" x14ac:dyDescent="0.35">
      <c r="E42" s="57" t="s">
        <v>9561</v>
      </c>
      <c r="F42" s="4">
        <f t="shared" si="1"/>
        <v>3</v>
      </c>
      <c r="G42" t="s">
        <v>9379</v>
      </c>
    </row>
    <row r="43" spans="1:9" x14ac:dyDescent="0.35">
      <c r="A43" s="4">
        <v>14</v>
      </c>
      <c r="B43" s="4">
        <v>-183.084</v>
      </c>
      <c r="C43" t="s">
        <v>1038</v>
      </c>
      <c r="D43" s="4">
        <v>4</v>
      </c>
      <c r="E43" t="s">
        <v>1068</v>
      </c>
      <c r="F43" s="4">
        <f t="shared" si="1"/>
        <v>8</v>
      </c>
      <c r="G43" t="s">
        <v>9374</v>
      </c>
      <c r="H43" s="4">
        <f>IF(I43="GREET",1,IF(I43="GOAL",2,IF(I43="GOAL:COOP",2,IF(I43="PROPOSAL",3,IF(I43="(PROPOSAL)",3,IF(I43="CHOOSE+",4,IF(I43="CHOOSE-",4,IF(I43="(CHOOSE+)",4,IF(I43="(CHOOSE-)",4,IF(I43="ECO INFO",5,IF(I43="$ INFO",6,IF(I43="SOC INFO",7,IF(I43="RULE INFO",8,IF(I43="EXP INFO",9,IF(I43="MON RES",10,IF(I43="MON EARN",11,IF(I43="MON BEH",12,IF(I43="POSE HARM",13,IF(I43="POSE CONCERN",14,IF(I43="(POSE CONCERN)",14,IF(I43="RJ APOLOGY",15,IF(I43="RJ ATONE",16,IF(I43="RJ JUSTIFY",17,IF(I43="RJ-",18,IF(I43="RJ FORGIVE+",19,IF(I43="RJ FORGIVE-",19,IF(I43="COORD",20,IF(I43="ENF ACK",21,IF(I43="ENF PRAISE",22,IF(I43="ENF ASK",23,IF(I43="ENF TELL",24,IF(I43="ENF SHAME",25,IF(I43="ENF WARN",26,IF(I43="ENF THREATEN",27,IF(I43="ENF PUNISH",28,IF(I43="DEFECT",29,IF(I43="SM TALK",30,IF(I43="HUMOR",31,IF(I43="POLITE+",32,IF(I43="POLITE-",32,IF(I43="INPUT-",33,IF(I43="AMBIGUOUS",34,IF(I43="UNCODEABLE",35)))))))))))))))))))))))))))))))))))))))))))</f>
        <v>4</v>
      </c>
      <c r="I43" t="s">
        <v>10330</v>
      </c>
    </row>
    <row r="44" spans="1:9" x14ac:dyDescent="0.35">
      <c r="A44" s="4">
        <v>15</v>
      </c>
      <c r="B44" s="4">
        <v>-146.34200000000001</v>
      </c>
      <c r="C44" t="s">
        <v>1035</v>
      </c>
      <c r="D44" s="4">
        <v>2</v>
      </c>
      <c r="E44" t="s">
        <v>1070</v>
      </c>
    </row>
    <row r="45" spans="1:9" x14ac:dyDescent="0.35">
      <c r="E45" s="57" t="s">
        <v>9555</v>
      </c>
      <c r="F45" s="4">
        <f t="shared" si="1"/>
        <v>4</v>
      </c>
      <c r="G45" t="s">
        <v>9372</v>
      </c>
    </row>
    <row r="46" spans="1:9" x14ac:dyDescent="0.35">
      <c r="E46" s="57" t="s">
        <v>9556</v>
      </c>
      <c r="F46" s="4">
        <f t="shared" si="1"/>
        <v>3</v>
      </c>
      <c r="G46" t="s">
        <v>9379</v>
      </c>
    </row>
    <row r="47" spans="1:9" x14ac:dyDescent="0.35">
      <c r="B47" s="20"/>
    </row>
    <row r="48" spans="1:9" x14ac:dyDescent="0.35">
      <c r="A48" s="4">
        <v>16</v>
      </c>
      <c r="B48" s="4">
        <v>-139.83600000000001</v>
      </c>
      <c r="C48" t="s">
        <v>1035</v>
      </c>
      <c r="D48" s="4">
        <v>2</v>
      </c>
      <c r="E48" t="s">
        <v>1071</v>
      </c>
      <c r="F48" s="4">
        <f t="shared" si="1"/>
        <v>9</v>
      </c>
      <c r="G48" t="s">
        <v>9373</v>
      </c>
    </row>
    <row r="49" spans="1:9" x14ac:dyDescent="0.35">
      <c r="A49" s="4">
        <v>17</v>
      </c>
      <c r="B49" s="4">
        <v>-134.001</v>
      </c>
      <c r="C49" t="s">
        <v>1041</v>
      </c>
      <c r="D49" s="4">
        <v>1</v>
      </c>
      <c r="E49" t="s">
        <v>1072</v>
      </c>
      <c r="F49" s="4">
        <f t="shared" si="1"/>
        <v>9</v>
      </c>
      <c r="G49" t="s">
        <v>9373</v>
      </c>
    </row>
    <row r="50" spans="1:9" x14ac:dyDescent="0.35">
      <c r="A50" s="4">
        <v>18</v>
      </c>
      <c r="B50" s="4">
        <v>-120.33199999999999</v>
      </c>
      <c r="C50" t="s">
        <v>1063</v>
      </c>
      <c r="D50" s="4">
        <v>3</v>
      </c>
      <c r="E50" t="s">
        <v>1074</v>
      </c>
      <c r="F50" s="4">
        <f t="shared" si="1"/>
        <v>9</v>
      </c>
      <c r="G50" t="s">
        <v>9373</v>
      </c>
    </row>
    <row r="52" spans="1:9" x14ac:dyDescent="0.35">
      <c r="A52" s="7">
        <v>3</v>
      </c>
      <c r="B52" s="31" t="s">
        <v>11094</v>
      </c>
    </row>
    <row r="53" spans="1:9" x14ac:dyDescent="0.35">
      <c r="A53" s="4">
        <v>19</v>
      </c>
      <c r="B53" s="4">
        <v>-113.99299999999999</v>
      </c>
      <c r="C53" t="s">
        <v>1035</v>
      </c>
      <c r="D53" s="4">
        <v>2</v>
      </c>
      <c r="E53" t="s">
        <v>1075</v>
      </c>
      <c r="F53" s="4">
        <f t="shared" si="1"/>
        <v>7</v>
      </c>
      <c r="G53" t="s">
        <v>9377</v>
      </c>
    </row>
    <row r="54" spans="1:9" x14ac:dyDescent="0.35">
      <c r="A54" s="4">
        <v>20</v>
      </c>
      <c r="B54" s="4">
        <v>-85.331000000000003</v>
      </c>
      <c r="C54" t="s">
        <v>1038</v>
      </c>
      <c r="D54" s="4">
        <v>4</v>
      </c>
      <c r="E54" t="s">
        <v>1078</v>
      </c>
      <c r="F54" s="4">
        <f t="shared" si="1"/>
        <v>4</v>
      </c>
      <c r="G54" t="s">
        <v>9372</v>
      </c>
      <c r="H54" s="4" t="s">
        <v>11092</v>
      </c>
    </row>
    <row r="55" spans="1:9" x14ac:dyDescent="0.35">
      <c r="A55" s="4">
        <v>21</v>
      </c>
      <c r="B55" s="4">
        <v>-82.852000000000004</v>
      </c>
      <c r="C55" t="s">
        <v>1035</v>
      </c>
      <c r="D55" s="4">
        <v>2</v>
      </c>
      <c r="E55" t="s">
        <v>1080</v>
      </c>
    </row>
    <row r="56" spans="1:9" x14ac:dyDescent="0.35">
      <c r="E56" s="57" t="s">
        <v>10954</v>
      </c>
      <c r="F56" s="4">
        <f t="shared" si="1"/>
        <v>7</v>
      </c>
      <c r="G56" t="s">
        <v>9377</v>
      </c>
    </row>
    <row r="57" spans="1:9" x14ac:dyDescent="0.35">
      <c r="E57" s="57" t="s">
        <v>11093</v>
      </c>
      <c r="F57" s="4">
        <f t="shared" si="1"/>
        <v>8</v>
      </c>
      <c r="G57" t="s">
        <v>9374</v>
      </c>
    </row>
    <row r="58" spans="1:9" x14ac:dyDescent="0.35">
      <c r="A58" s="4">
        <v>22</v>
      </c>
      <c r="B58" s="4">
        <v>-80.27</v>
      </c>
      <c r="C58" t="s">
        <v>1041</v>
      </c>
      <c r="D58" s="4">
        <v>1</v>
      </c>
      <c r="E58" t="s">
        <v>1081</v>
      </c>
      <c r="F58" s="4">
        <f t="shared" si="1"/>
        <v>3</v>
      </c>
      <c r="G58" t="s">
        <v>9379</v>
      </c>
      <c r="H58" s="4">
        <f>IF(I58="GREET",1,IF(I58="GOAL",2,IF(I58="GOAL:COOP",2,IF(I58="PROPOSAL",3,IF(I58="(PROPOSAL)",3,IF(I58="CHOOSE+",4,IF(I58="CHOOSE-",4,IF(I58="(CHOOSE+)",4,IF(I58="(CHOOSE-)",4,IF(I58="ECO INFO",5,IF(I58="$ INFO",6,IF(I58="SOC INFO",7,IF(I58="RULE INFO",8,IF(I58="EXP INFO",9,IF(I58="MON RES",10,IF(I58="MON EARN",11,IF(I58="MON BEH",12,IF(I58="POSE HARM",13,IF(I58="POSE CONCERN",14,IF(I58="(POSE CONCERN)",14,IF(I58="RJ APOLOGY",15,IF(I58="RJ ATONE",16,IF(I58="RJ JUSTIFY",17,IF(I58="RJ-",18,IF(I58="RJ FORGIVE+",19,IF(I58="RJ FORGIVE-",19,IF(I58="COORD",20,IF(I58="ENF ACK",21,IF(I58="ENF PRAISE",22,IF(I58="ENF ASK",23,IF(I58="ENF TELL",24,IF(I58="ENF SHAME",25,IF(I58="ENF WARN",26,IF(I58="ENF THREATEN",27,IF(I58="ENF PUNISH",28,IF(I58="DEFECT",29,IF(I58="SM TALK",30,IF(I58="HUMOR",31,IF(I58="POLITE+",32,IF(I58="POLITE-",32,IF(I58="INPUT-",33,IF(I58="AMBIGUOUS",34,IF(I58="UNCODEABLE",35)))))))))))))))))))))))))))))))))))))))))))</f>
        <v>4</v>
      </c>
      <c r="I58" t="s">
        <v>10330</v>
      </c>
    </row>
    <row r="60" spans="1:9" x14ac:dyDescent="0.35">
      <c r="B60" s="107" t="s">
        <v>9231</v>
      </c>
      <c r="C60" s="22"/>
      <c r="D60" s="21"/>
    </row>
    <row r="61" spans="1:9" x14ac:dyDescent="0.35">
      <c r="B61" s="20"/>
    </row>
    <row r="62" spans="1:9" x14ac:dyDescent="0.35">
      <c r="A62" s="4">
        <v>23</v>
      </c>
      <c r="B62" s="4">
        <v>57.491999999999997</v>
      </c>
      <c r="C62" t="s">
        <v>1035</v>
      </c>
      <c r="D62" s="4">
        <v>2</v>
      </c>
      <c r="E62" t="s">
        <v>1082</v>
      </c>
    </row>
    <row r="63" spans="1:9" x14ac:dyDescent="0.35">
      <c r="E63" s="57" t="s">
        <v>9563</v>
      </c>
      <c r="F63" s="4">
        <f t="shared" si="1"/>
        <v>22</v>
      </c>
      <c r="G63" t="s">
        <v>10418</v>
      </c>
    </row>
    <row r="64" spans="1:9" x14ac:dyDescent="0.35">
      <c r="E64" s="57" t="s">
        <v>9403</v>
      </c>
      <c r="F64" s="4">
        <f t="shared" si="1"/>
        <v>14</v>
      </c>
      <c r="G64" t="s">
        <v>9381</v>
      </c>
      <c r="H64" s="4">
        <f>IF(I64="GREET",1,IF(I64="GOAL",2,IF(I64="GOAL:COOP",2,IF(I64="PROPOSAL",3,IF(I64="(PROPOSAL)",3,IF(I64="CHOOSE+",4,IF(I64="CHOOSE-",4,IF(I64="(CHOOSE+)",4,IF(I64="(CHOOSE-)",4,IF(I64="ECO INFO",5,IF(I64="$ INFO",6,IF(I64="SOC INFO",7,IF(I64="RULE INFO",8,IF(I64="EXP INFO",9,IF(I64="MON RES",10,IF(I64="MON EARN",11,IF(I64="MON BEH",12,IF(I64="POSE HARM",13,IF(I64="POSE CONCERN",14,IF(I64="(POSE CONCERN)",14,IF(I64="RJ APOLOGY",15,IF(I64="RJ ATONE",16,IF(I64="RJ JUSTIFY",17,IF(I64="RJ-",18,IF(I64="RJ FORGIVE+",19,IF(I64="RJ FORGIVE-",19,IF(I64="COORD",20,IF(I64="ENF ACK",21,IF(I64="ENF PRAISE",22,IF(I64="ENF ASK",23,IF(I64="ENF TELL",24,IF(I64="ENF SHAME",25,IF(I64="ENF WARN",26,IF(I64="ENF THREATEN",27,IF(I64="ENF PUNISH",28,IF(I64="DEFECT",29,IF(I64="SM TALK",30,IF(I64="HUMOR",31,IF(I64="POLITE+",32,IF(I64="POLITE-",32,IF(I64="INPUT-",33,IF(I64="AMBIGUOUS",34,IF(I64="UNCODEABLE",35)))))))))))))))))))))))))))))))))))))))))))</f>
        <v>10</v>
      </c>
      <c r="I64" t="s">
        <v>10136</v>
      </c>
    </row>
    <row r="65" spans="1:7" x14ac:dyDescent="0.35">
      <c r="A65" s="4">
        <v>24</v>
      </c>
      <c r="B65" s="4">
        <v>122.375</v>
      </c>
      <c r="C65" t="s">
        <v>1041</v>
      </c>
      <c r="D65" s="4">
        <v>1</v>
      </c>
      <c r="E65" t="s">
        <v>1085</v>
      </c>
      <c r="F65" s="4">
        <f t="shared" si="1"/>
        <v>10</v>
      </c>
      <c r="G65" t="s">
        <v>10136</v>
      </c>
    </row>
    <row r="66" spans="1:7" x14ac:dyDescent="0.35">
      <c r="A66" s="4">
        <v>25</v>
      </c>
      <c r="B66" s="4">
        <v>154.892</v>
      </c>
      <c r="C66" t="s">
        <v>1035</v>
      </c>
      <c r="D66" s="4">
        <v>2</v>
      </c>
      <c r="E66" t="s">
        <v>1086</v>
      </c>
      <c r="F66" s="4">
        <f t="shared" si="1"/>
        <v>5</v>
      </c>
      <c r="G66" t="s">
        <v>9378</v>
      </c>
    </row>
    <row r="67" spans="1:7" x14ac:dyDescent="0.35">
      <c r="B67" s="4">
        <v>176.869</v>
      </c>
      <c r="C67" t="s">
        <v>1035</v>
      </c>
      <c r="D67" s="4">
        <v>2</v>
      </c>
      <c r="E67" t="s">
        <v>1088</v>
      </c>
    </row>
    <row r="68" spans="1:7" x14ac:dyDescent="0.35">
      <c r="A68" s="4">
        <v>26</v>
      </c>
      <c r="B68" s="4">
        <v>160.09200000000001</v>
      </c>
      <c r="C68" t="s">
        <v>1038</v>
      </c>
      <c r="D68" s="4">
        <v>4</v>
      </c>
      <c r="E68" t="s">
        <v>1087</v>
      </c>
      <c r="F68" s="4">
        <f t="shared" si="1"/>
        <v>8</v>
      </c>
      <c r="G68" t="s">
        <v>9374</v>
      </c>
    </row>
    <row r="70" spans="1:7" x14ac:dyDescent="0.35">
      <c r="A70" s="11"/>
      <c r="B70" s="11" t="s">
        <v>9230</v>
      </c>
      <c r="C70" s="11"/>
      <c r="D70" s="11"/>
      <c r="E70" s="11"/>
    </row>
    <row r="71" spans="1:7" x14ac:dyDescent="0.35">
      <c r="A71" s="7"/>
      <c r="B71" s="7"/>
      <c r="C71" s="7"/>
      <c r="D71" s="7"/>
      <c r="E71" s="7"/>
    </row>
    <row r="72" spans="1:7" x14ac:dyDescent="0.35">
      <c r="A72" s="7">
        <v>4</v>
      </c>
      <c r="B72" s="31" t="s">
        <v>11095</v>
      </c>
    </row>
    <row r="73" spans="1:7" x14ac:dyDescent="0.35">
      <c r="A73" s="4">
        <v>27</v>
      </c>
      <c r="B73" s="4">
        <v>-373.709</v>
      </c>
      <c r="C73" t="s">
        <v>1038</v>
      </c>
      <c r="D73" s="4">
        <v>4</v>
      </c>
      <c r="E73" t="s">
        <v>1091</v>
      </c>
      <c r="F73" s="4">
        <f t="shared" si="1"/>
        <v>3</v>
      </c>
      <c r="G73" t="s">
        <v>9379</v>
      </c>
    </row>
    <row r="74" spans="1:7" x14ac:dyDescent="0.35">
      <c r="A74" s="4">
        <v>28</v>
      </c>
      <c r="B74" s="4">
        <v>-356.44799999999998</v>
      </c>
      <c r="C74" t="s">
        <v>1035</v>
      </c>
      <c r="D74" s="4">
        <v>2</v>
      </c>
      <c r="E74" t="s">
        <v>1093</v>
      </c>
    </row>
    <row r="75" spans="1:7" x14ac:dyDescent="0.35">
      <c r="E75" s="57" t="s">
        <v>9564</v>
      </c>
      <c r="F75" s="4">
        <f t="shared" si="1"/>
        <v>4</v>
      </c>
      <c r="G75" t="s">
        <v>9372</v>
      </c>
    </row>
    <row r="76" spans="1:7" x14ac:dyDescent="0.35">
      <c r="E76" s="57" t="s">
        <v>9404</v>
      </c>
      <c r="F76" s="4">
        <f t="shared" si="1"/>
        <v>3</v>
      </c>
      <c r="G76" t="s">
        <v>9379</v>
      </c>
    </row>
    <row r="77" spans="1:7" x14ac:dyDescent="0.35">
      <c r="E77" s="57" t="s">
        <v>9405</v>
      </c>
      <c r="F77" s="4">
        <f t="shared" si="1"/>
        <v>5</v>
      </c>
      <c r="G77" t="s">
        <v>9378</v>
      </c>
    </row>
    <row r="78" spans="1:7" x14ac:dyDescent="0.35">
      <c r="A78" s="4">
        <v>29</v>
      </c>
      <c r="B78" s="4">
        <v>-342.90499999999997</v>
      </c>
      <c r="C78" t="s">
        <v>1041</v>
      </c>
      <c r="D78" s="4">
        <v>1</v>
      </c>
      <c r="E78" t="s">
        <v>1096</v>
      </c>
    </row>
    <row r="79" spans="1:7" x14ac:dyDescent="0.35">
      <c r="E79" s="57" t="s">
        <v>900</v>
      </c>
      <c r="F79" s="4">
        <f t="shared" si="1"/>
        <v>4</v>
      </c>
      <c r="G79" t="s">
        <v>9372</v>
      </c>
    </row>
    <row r="80" spans="1:7" x14ac:dyDescent="0.35">
      <c r="E80" s="59" t="s">
        <v>10955</v>
      </c>
      <c r="F80" s="4">
        <f t="shared" si="1"/>
        <v>5</v>
      </c>
      <c r="G80" t="s">
        <v>9378</v>
      </c>
    </row>
    <row r="81" spans="1:9" x14ac:dyDescent="0.35">
      <c r="A81" s="4">
        <v>30</v>
      </c>
      <c r="B81" s="4">
        <v>-321.892</v>
      </c>
      <c r="C81" t="s">
        <v>1035</v>
      </c>
      <c r="D81" s="4">
        <v>2</v>
      </c>
      <c r="E81" t="s">
        <v>1100</v>
      </c>
    </row>
    <row r="82" spans="1:9" x14ac:dyDescent="0.35">
      <c r="E82" s="57" t="s">
        <v>9406</v>
      </c>
      <c r="F82" s="4">
        <f t="shared" si="1"/>
        <v>4</v>
      </c>
      <c r="G82" t="s">
        <v>9372</v>
      </c>
    </row>
    <row r="83" spans="1:9" x14ac:dyDescent="0.35">
      <c r="E83" s="57" t="s">
        <v>9407</v>
      </c>
      <c r="F83" s="4">
        <f t="shared" si="1"/>
        <v>3</v>
      </c>
      <c r="G83" t="s">
        <v>9379</v>
      </c>
    </row>
    <row r="84" spans="1:9" x14ac:dyDescent="0.35">
      <c r="A84" s="4">
        <v>31</v>
      </c>
      <c r="B84" s="4">
        <v>-321.05799999999999</v>
      </c>
      <c r="C84" t="s">
        <v>1063</v>
      </c>
      <c r="D84" s="4">
        <v>3</v>
      </c>
      <c r="E84" t="s">
        <v>1101</v>
      </c>
      <c r="F84" s="4">
        <f t="shared" si="1"/>
        <v>4</v>
      </c>
      <c r="G84" t="s">
        <v>9372</v>
      </c>
    </row>
    <row r="85" spans="1:9" x14ac:dyDescent="0.35">
      <c r="A85" s="4">
        <v>32</v>
      </c>
      <c r="B85" s="4">
        <v>-278.83600000000001</v>
      </c>
      <c r="C85" t="s">
        <v>1041</v>
      </c>
      <c r="D85" s="4">
        <v>1</v>
      </c>
      <c r="E85" t="s">
        <v>1108</v>
      </c>
    </row>
    <row r="86" spans="1:9" x14ac:dyDescent="0.35">
      <c r="E86" s="57" t="s">
        <v>9408</v>
      </c>
      <c r="F86" s="4">
        <f t="shared" si="1"/>
        <v>4</v>
      </c>
      <c r="G86" t="s">
        <v>9372</v>
      </c>
    </row>
    <row r="87" spans="1:9" x14ac:dyDescent="0.35">
      <c r="E87" s="57" t="s">
        <v>9409</v>
      </c>
      <c r="F87" s="4">
        <f t="shared" si="1"/>
        <v>3</v>
      </c>
      <c r="G87" t="s">
        <v>9379</v>
      </c>
    </row>
    <row r="88" spans="1:9" x14ac:dyDescent="0.35">
      <c r="A88" s="4">
        <v>33</v>
      </c>
      <c r="B88" s="4">
        <v>-264.435</v>
      </c>
      <c r="C88" t="s">
        <v>1038</v>
      </c>
      <c r="D88" s="4">
        <v>4</v>
      </c>
      <c r="E88" t="s">
        <v>1110</v>
      </c>
      <c r="F88" s="4">
        <f t="shared" si="1"/>
        <v>4</v>
      </c>
      <c r="G88" t="s">
        <v>9372</v>
      </c>
    </row>
    <row r="89" spans="1:9" x14ac:dyDescent="0.35">
      <c r="A89" s="4">
        <v>34</v>
      </c>
      <c r="B89" s="4">
        <v>-262.41000000000003</v>
      </c>
      <c r="C89" t="s">
        <v>1035</v>
      </c>
      <c r="D89" s="4">
        <v>2</v>
      </c>
      <c r="E89" t="s">
        <v>1111</v>
      </c>
    </row>
    <row r="90" spans="1:9" x14ac:dyDescent="0.35">
      <c r="E90" s="57" t="s">
        <v>9565</v>
      </c>
      <c r="F90" s="4">
        <f t="shared" si="1"/>
        <v>3</v>
      </c>
      <c r="G90" t="s">
        <v>9379</v>
      </c>
      <c r="H90" s="4">
        <f>IF(I90="GREET",1,IF(I90="GOAL",2,IF(I90="GOAL:COOP",2,IF(I90="PROPOSAL",3,IF(I90="(PROPOSAL)",3,IF(I90="CHOOSE+",4,IF(I90="CHOOSE-",4,IF(I90="(CHOOSE+)",4,IF(I90="(CHOOSE-)",4,IF(I90="ECO INFO",5,IF(I90="$ INFO",6,IF(I90="SOC INFO",7,IF(I90="RULE INFO",8,IF(I90="EXP INFO",9,IF(I90="MON RES",10,IF(I90="MON EARN",11,IF(I90="MON BEH",12,IF(I90="POSE HARM",13,IF(I90="POSE CONCERN",14,IF(I90="(POSE CONCERN)",14,IF(I90="RJ APOLOGY",15,IF(I90="RJ ATONE",16,IF(I90="RJ JUSTIFY",17,IF(I90="RJ-",18,IF(I90="RJ FORGIVE+",19,IF(I90="RJ FORGIVE-",19,IF(I90="COORD",20,IF(I90="ENF ACK",21,IF(I90="ENF PRAISE",22,IF(I90="ENF ASK",23,IF(I90="ENF TELL",24,IF(I90="ENF SHAME",25,IF(I90="ENF WARN",26,IF(I90="ENF THREATEN",27,IF(I90="ENF PUNISH",28,IF(I90="DEFECT",29,IF(I90="SM TALK",30,IF(I90="HUMOR",31,IF(I90="POLITE+",32,IF(I90="POLITE-",32,IF(I90="INPUT-",33,IF(I90="AMBIGUOUS",34,IF(I90="UNCODEABLE",35)))))))))))))))))))))))))))))))))))))))))))</f>
        <v>4</v>
      </c>
      <c r="I90" t="s">
        <v>10330</v>
      </c>
    </row>
    <row r="91" spans="1:9" x14ac:dyDescent="0.35">
      <c r="E91" s="57" t="s">
        <v>9566</v>
      </c>
      <c r="F91" s="4">
        <f t="shared" si="1"/>
        <v>5</v>
      </c>
      <c r="G91" t="s">
        <v>9378</v>
      </c>
    </row>
    <row r="92" spans="1:9" x14ac:dyDescent="0.35">
      <c r="E92" s="57" t="s">
        <v>9567</v>
      </c>
      <c r="F92" s="4">
        <f t="shared" si="1"/>
        <v>10</v>
      </c>
      <c r="G92" t="s">
        <v>10136</v>
      </c>
    </row>
    <row r="93" spans="1:9" x14ac:dyDescent="0.35">
      <c r="A93" s="4">
        <v>35</v>
      </c>
      <c r="B93" s="4">
        <v>-228.43599999999901</v>
      </c>
      <c r="C93" t="s">
        <v>1035</v>
      </c>
      <c r="D93" s="4">
        <v>2</v>
      </c>
      <c r="E93" t="s">
        <v>1117</v>
      </c>
    </row>
    <row r="94" spans="1:9" x14ac:dyDescent="0.35">
      <c r="B94" s="4">
        <v>-165.06099999999901</v>
      </c>
      <c r="C94" t="s">
        <v>1035</v>
      </c>
      <c r="D94" s="4">
        <v>2</v>
      </c>
      <c r="E94" t="s">
        <v>1122</v>
      </c>
    </row>
    <row r="95" spans="1:9" x14ac:dyDescent="0.35">
      <c r="E95" s="57" t="s">
        <v>9568</v>
      </c>
      <c r="F95" s="4">
        <f t="shared" si="1"/>
        <v>3</v>
      </c>
      <c r="G95" t="s">
        <v>9379</v>
      </c>
    </row>
    <row r="96" spans="1:9" x14ac:dyDescent="0.35">
      <c r="E96" s="57" t="s">
        <v>9462</v>
      </c>
      <c r="F96" s="4">
        <f t="shared" si="1"/>
        <v>5</v>
      </c>
      <c r="G96" t="s">
        <v>9378</v>
      </c>
    </row>
    <row r="97" spans="1:13" x14ac:dyDescent="0.35">
      <c r="A97" s="4">
        <v>36</v>
      </c>
      <c r="B97" s="4">
        <v>-214.75700000000001</v>
      </c>
      <c r="C97" t="s">
        <v>1063</v>
      </c>
      <c r="D97" s="4">
        <v>3</v>
      </c>
      <c r="E97" t="s">
        <v>1118</v>
      </c>
      <c r="F97" s="4">
        <f t="shared" si="1"/>
        <v>4</v>
      </c>
      <c r="G97" t="s">
        <v>9372</v>
      </c>
    </row>
    <row r="98" spans="1:13" x14ac:dyDescent="0.35">
      <c r="A98" s="4">
        <v>37</v>
      </c>
      <c r="B98" s="4">
        <v>-208.31200000000001</v>
      </c>
      <c r="C98" t="s">
        <v>1035</v>
      </c>
      <c r="D98" s="4">
        <v>2</v>
      </c>
      <c r="E98" t="s">
        <v>55</v>
      </c>
      <c r="F98" s="4">
        <f t="shared" si="1"/>
        <v>4</v>
      </c>
      <c r="G98" t="s">
        <v>9372</v>
      </c>
    </row>
    <row r="99" spans="1:13" x14ac:dyDescent="0.35">
      <c r="A99" s="4">
        <v>38</v>
      </c>
      <c r="B99" s="4">
        <v>-159.21899999999999</v>
      </c>
      <c r="C99" t="s">
        <v>1063</v>
      </c>
      <c r="D99" s="4">
        <v>3</v>
      </c>
      <c r="E99" t="s">
        <v>267</v>
      </c>
      <c r="F99" s="4">
        <f t="shared" ref="F99:F138" si="2">IF(G99="GREET",1,IF(G99="GOAL",2,IF(G99="GOAL:COOP",2,IF(G99="PROPOSAL",3,IF(G99="(PROPOSAL)",3,IF(G99="CHOOSE+",4,IF(G99="CHOOSE-",4,IF(G99="(CHOOSE+)",4,IF(G99="(CHOOSE-)",4,IF(G99="ECO INFO",5,IF(G99="$ INFO",6,IF(G99="SOC INFO",7,IF(G99="RULE INFO",8,IF(G99="EXP INFO",9,IF(G99="MON RES",10,IF(G99="MON EARN",11,IF(G99="MON BEH",12,IF(G99="POSE HARM",13,IF(G99="POSE CONCERN",14,IF(G99="(POSE CONCERN)",14,IF(G99="RJ APOLOGY",15,IF(G99="RJ ATONE",16,IF(G99="RJ JUSTIFY",17,IF(G99="RJ-",18,IF(G99="RJ FORGIVE+",19,IF(G99="RJ FORGIVE-",19,IF(G99="COORD",20,IF(G99="ENF ACK",21,IF(G99="ENF PRAISE",22,IF(G99="ENF ASK",23,IF(G99="ENF TELL",24,IF(G99="ENF SHAME",25,IF(G99="ENF WARN",26,IF(G99="ENF THREATEN",27,IF(G99="ENF PUNISH",28,IF(G99="DEFECT",29,IF(G99="SM TALK",30,IF(G99="HUMOR",31,IF(G99="POLITE+",32,IF(G99="POLITE-",32,IF(G99="INPUT-",33,IF(G99="AMBIGUOUS",34,IF(G99="UNCODEABLE",35)))))))))))))))))))))))))))))))))))))))))))</f>
        <v>4</v>
      </c>
      <c r="G99" t="s">
        <v>9372</v>
      </c>
    </row>
    <row r="100" spans="1:13" x14ac:dyDescent="0.35">
      <c r="A100" s="4">
        <v>39</v>
      </c>
      <c r="B100" s="4">
        <v>-151.96700000000001</v>
      </c>
      <c r="C100" t="s">
        <v>1041</v>
      </c>
      <c r="D100" s="4">
        <v>1</v>
      </c>
      <c r="E100" t="s">
        <v>1123</v>
      </c>
    </row>
    <row r="101" spans="1:13" x14ac:dyDescent="0.35">
      <c r="E101" s="57" t="s">
        <v>9410</v>
      </c>
      <c r="F101" s="4">
        <f t="shared" si="2"/>
        <v>4</v>
      </c>
      <c r="G101" t="s">
        <v>9372</v>
      </c>
    </row>
    <row r="102" spans="1:13" x14ac:dyDescent="0.35">
      <c r="E102" s="57" t="s">
        <v>9411</v>
      </c>
      <c r="F102" s="4">
        <f t="shared" si="2"/>
        <v>8</v>
      </c>
      <c r="G102" t="s">
        <v>9374</v>
      </c>
    </row>
    <row r="103" spans="1:13" x14ac:dyDescent="0.35">
      <c r="A103" s="4">
        <v>40</v>
      </c>
      <c r="B103" s="4">
        <v>-146.87299999999999</v>
      </c>
      <c r="C103" t="s">
        <v>1035</v>
      </c>
      <c r="D103" s="4">
        <v>2</v>
      </c>
      <c r="E103" t="s">
        <v>1125</v>
      </c>
      <c r="F103" s="4">
        <f t="shared" si="2"/>
        <v>5</v>
      </c>
      <c r="G103" t="s">
        <v>9378</v>
      </c>
    </row>
    <row r="105" spans="1:13" x14ac:dyDescent="0.35">
      <c r="A105" s="11"/>
      <c r="B105" s="11" t="s">
        <v>9229</v>
      </c>
      <c r="C105" s="15"/>
      <c r="D105" s="19"/>
      <c r="E105" s="15"/>
    </row>
    <row r="106" spans="1:13" x14ac:dyDescent="0.35">
      <c r="B106" s="20" t="s">
        <v>9243</v>
      </c>
    </row>
    <row r="107" spans="1:13" x14ac:dyDescent="0.35">
      <c r="A107" s="4">
        <v>41</v>
      </c>
      <c r="B107" s="4">
        <v>-380.23899999999998</v>
      </c>
      <c r="C107" t="s">
        <v>1035</v>
      </c>
      <c r="D107" s="4">
        <v>2</v>
      </c>
      <c r="E107" t="s">
        <v>1133</v>
      </c>
      <c r="F107" s="4">
        <f t="shared" si="2"/>
        <v>22</v>
      </c>
      <c r="G107" t="s">
        <v>10418</v>
      </c>
    </row>
    <row r="108" spans="1:13" x14ac:dyDescent="0.35">
      <c r="A108" s="4">
        <v>42</v>
      </c>
      <c r="B108" s="4">
        <v>-373.62299999999999</v>
      </c>
      <c r="C108" t="s">
        <v>1041</v>
      </c>
      <c r="D108" s="4">
        <v>1</v>
      </c>
      <c r="E108" t="s">
        <v>1134</v>
      </c>
      <c r="F108" s="4">
        <f t="shared" si="2"/>
        <v>22</v>
      </c>
      <c r="G108" t="s">
        <v>10418</v>
      </c>
    </row>
    <row r="109" spans="1:13" x14ac:dyDescent="0.35">
      <c r="A109" s="4">
        <v>43</v>
      </c>
      <c r="B109" s="4">
        <v>-371.16399999999999</v>
      </c>
      <c r="C109" t="s">
        <v>1063</v>
      </c>
      <c r="D109" s="4">
        <v>3</v>
      </c>
      <c r="E109" t="s">
        <v>1135</v>
      </c>
      <c r="F109" s="4">
        <f t="shared" si="2"/>
        <v>22</v>
      </c>
      <c r="G109" t="s">
        <v>10418</v>
      </c>
    </row>
    <row r="110" spans="1:13" x14ac:dyDescent="0.35">
      <c r="B110" s="20"/>
    </row>
    <row r="111" spans="1:13" x14ac:dyDescent="0.35">
      <c r="A111" s="7">
        <v>3</v>
      </c>
      <c r="B111" s="31" t="s">
        <v>11096</v>
      </c>
      <c r="C111" s="5"/>
    </row>
    <row r="112" spans="1:13" s="43" customFormat="1" x14ac:dyDescent="0.35">
      <c r="A112" s="42">
        <v>44</v>
      </c>
      <c r="B112" s="42">
        <v>-358.43699999999899</v>
      </c>
      <c r="C112" s="43" t="s">
        <v>1035</v>
      </c>
      <c r="D112" s="42">
        <v>2</v>
      </c>
      <c r="E112" s="43" t="s">
        <v>1138</v>
      </c>
      <c r="F112" s="4">
        <f t="shared" si="2"/>
        <v>3</v>
      </c>
      <c r="G112" t="s">
        <v>9379</v>
      </c>
      <c r="H112" s="4"/>
      <c r="I112"/>
      <c r="J112"/>
      <c r="K112"/>
      <c r="L112"/>
      <c r="M112"/>
    </row>
    <row r="113" spans="1:9" x14ac:dyDescent="0.35">
      <c r="A113" s="4">
        <v>45</v>
      </c>
      <c r="B113" s="4">
        <v>-314.34399999999999</v>
      </c>
      <c r="C113" t="s">
        <v>1041</v>
      </c>
      <c r="D113" s="4">
        <v>1</v>
      </c>
      <c r="E113" t="s">
        <v>1140</v>
      </c>
      <c r="F113" s="4">
        <f t="shared" si="2"/>
        <v>10</v>
      </c>
      <c r="G113" t="s">
        <v>10136</v>
      </c>
      <c r="H113" s="4">
        <f>IF(I113="GREET",1,IF(I113="GOAL",2,IF(I113="GOAL:COOP",2,IF(I113="PROPOSAL",3,IF(I113="(PROPOSAL)",3,IF(I113="CHOOSE+",4,IF(I113="CHOOSE-",4,IF(I113="(CHOOSE+)",4,IF(I113="(CHOOSE-)",4,IF(I113="ECO INFO",5,IF(I113="$ INFO",6,IF(I113="SOC INFO",7,IF(I113="RULE INFO",8,IF(I113="EXP INFO",9,IF(I113="MON RES",10,IF(I113="MON EARN",11,IF(I113="MON BEH",12,IF(I113="POSE HARM",13,IF(I113="POSE CONCERN",14,IF(I113="(POSE CONCERN)",14,IF(I113="RJ APOLOGY",15,IF(I113="RJ ATONE",16,IF(I113="RJ JUSTIFY",17,IF(I113="RJ-",18,IF(I113="RJ FORGIVE+",19,IF(I113="RJ FORGIVE-",19,IF(I113="COORD",20,IF(I113="ENF ACK",21,IF(I113="ENF PRAISE",22,IF(I113="ENF ASK",23,IF(I113="ENF TELL",24,IF(I113="ENF SHAME",25,IF(I113="ENF WARN",26,IF(I113="ENF THREATEN",27,IF(I113="ENF PUNISH",28,IF(I113="DEFECT",29,IF(I113="SM TALK",30,IF(I113="HUMOR",31,IF(I113="POLITE+",32,IF(I113="POLITE-",32,IF(I113="INPUT-",33,IF(I113="AMBIGUOUS",34,IF(I113="UNCODEABLE",35)))))))))))))))))))))))))))))))))))))))))))</f>
        <v>14</v>
      </c>
      <c r="I113" t="s">
        <v>10468</v>
      </c>
    </row>
    <row r="114" spans="1:9" x14ac:dyDescent="0.35">
      <c r="B114" s="4">
        <v>-290.57299999999998</v>
      </c>
      <c r="C114" t="s">
        <v>1041</v>
      </c>
      <c r="D114" s="4">
        <v>1</v>
      </c>
      <c r="E114" t="s">
        <v>1143</v>
      </c>
      <c r="F114" s="4">
        <f t="shared" si="2"/>
        <v>3</v>
      </c>
      <c r="G114" t="s">
        <v>9379</v>
      </c>
    </row>
    <row r="115" spans="1:9" x14ac:dyDescent="0.35">
      <c r="A115" s="4">
        <v>46</v>
      </c>
      <c r="B115" s="4">
        <v>-237.97</v>
      </c>
      <c r="C115" t="s">
        <v>1035</v>
      </c>
      <c r="D115" s="4">
        <v>2</v>
      </c>
      <c r="E115" t="s">
        <v>1146</v>
      </c>
    </row>
    <row r="116" spans="1:9" x14ac:dyDescent="0.35">
      <c r="E116" s="57" t="s">
        <v>139</v>
      </c>
      <c r="F116" s="4">
        <f t="shared" si="2"/>
        <v>4</v>
      </c>
      <c r="G116" t="s">
        <v>9380</v>
      </c>
    </row>
    <row r="117" spans="1:9" x14ac:dyDescent="0.35">
      <c r="E117" s="57" t="s">
        <v>9569</v>
      </c>
      <c r="F117" s="4">
        <f t="shared" si="2"/>
        <v>5</v>
      </c>
      <c r="G117" t="s">
        <v>9378</v>
      </c>
    </row>
    <row r="118" spans="1:9" x14ac:dyDescent="0.35">
      <c r="E118" s="57" t="s">
        <v>9412</v>
      </c>
      <c r="F118" s="4">
        <f t="shared" si="2"/>
        <v>3</v>
      </c>
      <c r="G118" t="s">
        <v>9379</v>
      </c>
    </row>
    <row r="119" spans="1:9" x14ac:dyDescent="0.35">
      <c r="A119" s="4">
        <v>47</v>
      </c>
      <c r="B119" s="4">
        <v>-222.13099999999901</v>
      </c>
      <c r="C119" t="s">
        <v>1038</v>
      </c>
      <c r="D119" s="4">
        <v>4</v>
      </c>
      <c r="E119" t="s">
        <v>1147</v>
      </c>
      <c r="F119" s="4">
        <f t="shared" si="2"/>
        <v>4</v>
      </c>
      <c r="G119" t="s">
        <v>9372</v>
      </c>
    </row>
    <row r="120" spans="1:9" x14ac:dyDescent="0.35">
      <c r="A120" s="4">
        <v>48</v>
      </c>
      <c r="B120" s="4">
        <v>-183.84</v>
      </c>
      <c r="C120" t="s">
        <v>1035</v>
      </c>
      <c r="D120" s="4">
        <v>2</v>
      </c>
      <c r="E120" t="s">
        <v>1149</v>
      </c>
    </row>
    <row r="121" spans="1:9" x14ac:dyDescent="0.35">
      <c r="E121" s="57" t="s">
        <v>9439</v>
      </c>
      <c r="F121" s="4">
        <f t="shared" si="2"/>
        <v>4</v>
      </c>
      <c r="G121" t="s">
        <v>9372</v>
      </c>
    </row>
    <row r="122" spans="1:9" x14ac:dyDescent="0.35">
      <c r="E122" s="57" t="s">
        <v>11097</v>
      </c>
      <c r="F122" s="4">
        <f t="shared" si="2"/>
        <v>3</v>
      </c>
      <c r="G122" t="s">
        <v>9379</v>
      </c>
    </row>
    <row r="123" spans="1:9" x14ac:dyDescent="0.35">
      <c r="E123" s="57" t="s">
        <v>9413</v>
      </c>
      <c r="F123" s="4">
        <f t="shared" si="2"/>
        <v>7</v>
      </c>
      <c r="G123" t="s">
        <v>9377</v>
      </c>
    </row>
    <row r="124" spans="1:9" x14ac:dyDescent="0.35">
      <c r="A124" s="4">
        <v>49</v>
      </c>
      <c r="B124" s="4">
        <v>-172.16800000000001</v>
      </c>
      <c r="C124" t="s">
        <v>1041</v>
      </c>
      <c r="D124" s="4">
        <v>1</v>
      </c>
      <c r="E124" t="s">
        <v>1150</v>
      </c>
      <c r="F124" s="4">
        <f t="shared" si="2"/>
        <v>4</v>
      </c>
      <c r="G124" t="s">
        <v>9372</v>
      </c>
    </row>
    <row r="125" spans="1:9" x14ac:dyDescent="0.35">
      <c r="A125" s="4">
        <v>50</v>
      </c>
      <c r="B125" s="4">
        <v>-103.867</v>
      </c>
      <c r="C125" t="s">
        <v>1041</v>
      </c>
      <c r="D125" s="4">
        <v>1</v>
      </c>
      <c r="E125" t="s">
        <v>1151</v>
      </c>
    </row>
    <row r="126" spans="1:9" x14ac:dyDescent="0.35">
      <c r="E126" s="57" t="s">
        <v>10956</v>
      </c>
      <c r="F126" s="4">
        <f t="shared" si="2"/>
        <v>5</v>
      </c>
      <c r="G126" t="s">
        <v>9378</v>
      </c>
    </row>
    <row r="127" spans="1:9" x14ac:dyDescent="0.35">
      <c r="E127" s="57" t="s">
        <v>10957</v>
      </c>
      <c r="F127" s="4">
        <f t="shared" si="2"/>
        <v>8</v>
      </c>
      <c r="G127" t="s">
        <v>9374</v>
      </c>
    </row>
    <row r="128" spans="1:9" x14ac:dyDescent="0.35">
      <c r="A128" s="4">
        <v>51</v>
      </c>
      <c r="B128" s="4">
        <v>-93.822000000000003</v>
      </c>
      <c r="C128" t="s">
        <v>1035</v>
      </c>
      <c r="D128" s="4">
        <v>2</v>
      </c>
      <c r="E128" t="s">
        <v>267</v>
      </c>
      <c r="F128" s="4">
        <f t="shared" si="2"/>
        <v>8</v>
      </c>
      <c r="G128" t="s">
        <v>9374</v>
      </c>
    </row>
    <row r="129" spans="1:7" x14ac:dyDescent="0.35">
      <c r="A129" s="4">
        <v>52</v>
      </c>
      <c r="B129" s="4">
        <v>-50.863</v>
      </c>
      <c r="C129" t="s">
        <v>1038</v>
      </c>
      <c r="D129" s="4">
        <v>4</v>
      </c>
      <c r="E129" t="s">
        <v>1152</v>
      </c>
    </row>
    <row r="130" spans="1:7" x14ac:dyDescent="0.35">
      <c r="E130" s="57" t="s">
        <v>9414</v>
      </c>
      <c r="F130" s="4">
        <f t="shared" si="2"/>
        <v>3</v>
      </c>
      <c r="G130" t="s">
        <v>9379</v>
      </c>
    </row>
    <row r="131" spans="1:7" x14ac:dyDescent="0.35">
      <c r="E131" s="57" t="s">
        <v>9415</v>
      </c>
      <c r="F131" s="4">
        <f t="shared" si="2"/>
        <v>8</v>
      </c>
      <c r="G131" t="s">
        <v>9374</v>
      </c>
    </row>
    <row r="132" spans="1:7" x14ac:dyDescent="0.35">
      <c r="A132" s="4">
        <v>53</v>
      </c>
      <c r="B132" s="4">
        <v>-31.167999999999999</v>
      </c>
      <c r="C132" t="s">
        <v>1041</v>
      </c>
      <c r="D132" s="4">
        <v>1</v>
      </c>
      <c r="E132" t="s">
        <v>1153</v>
      </c>
      <c r="F132" s="4">
        <f t="shared" si="2"/>
        <v>8</v>
      </c>
      <c r="G132" t="s">
        <v>9374</v>
      </c>
    </row>
    <row r="134" spans="1:7" x14ac:dyDescent="0.35">
      <c r="B134" s="21" t="s">
        <v>9234</v>
      </c>
      <c r="C134" s="22"/>
      <c r="D134" s="21"/>
      <c r="E134" s="22"/>
    </row>
    <row r="135" spans="1:7" x14ac:dyDescent="0.35">
      <c r="B135" s="31"/>
    </row>
    <row r="136" spans="1:7" x14ac:dyDescent="0.35">
      <c r="A136" s="4">
        <v>54</v>
      </c>
      <c r="B136" s="4">
        <v>101.482999999999</v>
      </c>
      <c r="C136" t="s">
        <v>1041</v>
      </c>
      <c r="D136" s="4">
        <v>1</v>
      </c>
      <c r="E136" t="s">
        <v>1154</v>
      </c>
      <c r="F136" s="4">
        <f t="shared" si="2"/>
        <v>3</v>
      </c>
      <c r="G136" t="s">
        <v>9379</v>
      </c>
    </row>
    <row r="137" spans="1:7" x14ac:dyDescent="0.35">
      <c r="B137" s="4">
        <v>115.499</v>
      </c>
      <c r="C137" t="s">
        <v>1041</v>
      </c>
      <c r="D137" s="4">
        <v>1</v>
      </c>
      <c r="E137" t="s">
        <v>1155</v>
      </c>
    </row>
    <row r="138" spans="1:7" x14ac:dyDescent="0.35">
      <c r="A138" s="4">
        <v>55</v>
      </c>
      <c r="B138" s="4">
        <v>135.14500000000001</v>
      </c>
      <c r="C138" t="s">
        <v>1035</v>
      </c>
      <c r="D138" s="4">
        <v>2</v>
      </c>
      <c r="E138" t="s">
        <v>1156</v>
      </c>
      <c r="F138" s="4">
        <f t="shared" si="2"/>
        <v>4</v>
      </c>
      <c r="G138" t="s">
        <v>9372</v>
      </c>
    </row>
    <row r="139" spans="1:7" x14ac:dyDescent="0.35">
      <c r="A139" s="4">
        <v>56</v>
      </c>
      <c r="B139" s="4">
        <v>150.58799999999999</v>
      </c>
      <c r="C139" t="s">
        <v>1038</v>
      </c>
      <c r="D139" s="4">
        <v>4</v>
      </c>
      <c r="E139" s="5" t="s">
        <v>9219</v>
      </c>
      <c r="F139" s="4">
        <f>IF(G139="GREET",1,IF(G139="GOAL",2,IF(G139="GOAL:COOP",2,IF(G139="PROPOSAL",3,IF(G139="(PROPOSAL)",3,IF(G139="CHOOSE+",4,IF(G139="CHOOSE-",4,IF(G139="(CHOOSE+)",4,IF(G139="(CHOOSE-)",4,IF(G139="ECO INFO",5,IF(G139="$ INFO",6,IF(G139="SOC INFO",7,IF(G139="RULE INFO",8,IF(G139="EXP INFO",9,IF(G139="MON RES",10,IF(G139="MON EARN",11,IF(G139="MON BEH",12,IF(G139="POSE HARM",13,IF(G139="POSE CONCERN",14,IF(G139="(POSE CONCERN)",14,IF(G139="RJ APOLOGY",15,IF(G139="RJ ATONE",16,IF(G139="RJ JUSTIFY",17,IF(G139="RJ-",18,IF(G139="RJ FORGIVE+",19,IF(G139="RJ FORGIVE-",19,IF(G139="COORD",20,IF(G139="ENF ACK",21,IF(G139="ENF PRAISE",22,IF(G139="ENF ASK",23,IF(G139="ENF TELL",24,IF(G139="ENF SHAME",25,IF(G139="ENF WARN",26,IF(G139="ENF THREATEN",27,IF(G139="ENF PUNISH",28,IF(G139="DEFECT",29,IF(G139="SM TALK",30,IF(G139="HUMOR",31,IF(G139="POLITE+",32,IF(G139="POLITE-",32,IF(G139="INPUT-",33,IF(G139="AMBIGUOUS",34,IF(G139="UNCODEABLE",35)))))))))))))))))))))))))))))))))))))))))))</f>
        <v>35</v>
      </c>
      <c r="G139" t="s">
        <v>9391</v>
      </c>
    </row>
    <row r="142" spans="1:7" x14ac:dyDescent="0.35">
      <c r="A142" s="8" t="s">
        <v>11929</v>
      </c>
    </row>
    <row r="143" spans="1:7" x14ac:dyDescent="0.35">
      <c r="B143" s="98" t="s">
        <v>11936</v>
      </c>
    </row>
    <row r="144" spans="1:7" x14ac:dyDescent="0.35">
      <c r="A144" s="7" t="s">
        <v>11933</v>
      </c>
      <c r="B144" s="4">
        <v>4</v>
      </c>
      <c r="C144" s="16" t="s">
        <v>11940</v>
      </c>
    </row>
    <row r="145" spans="1:8" x14ac:dyDescent="0.35">
      <c r="A145" s="7" t="s">
        <v>11934</v>
      </c>
      <c r="B145" s="4">
        <v>4</v>
      </c>
      <c r="C145" t="s">
        <v>11941</v>
      </c>
    </row>
    <row r="146" spans="1:8" x14ac:dyDescent="0.35">
      <c r="A146" s="7" t="s">
        <v>11935</v>
      </c>
      <c r="B146" s="4">
        <v>4</v>
      </c>
      <c r="C146" t="s">
        <v>11942</v>
      </c>
    </row>
    <row r="147" spans="1:8" x14ac:dyDescent="0.35">
      <c r="F147" s="9"/>
    </row>
    <row r="148" spans="1:8" x14ac:dyDescent="0.35">
      <c r="A148" s="7" t="s">
        <v>12079</v>
      </c>
      <c r="B148" s="4">
        <v>4</v>
      </c>
    </row>
    <row r="149" spans="1:8" x14ac:dyDescent="0.35">
      <c r="A149" s="4" t="s">
        <v>12082</v>
      </c>
      <c r="B149" s="4">
        <v>1</v>
      </c>
    </row>
    <row r="152" spans="1:8" x14ac:dyDescent="0.35">
      <c r="B152" s="7" t="s">
        <v>12198</v>
      </c>
      <c r="F152"/>
      <c r="H152"/>
    </row>
    <row r="153" spans="1:8" x14ac:dyDescent="0.35">
      <c r="B153" s="137" t="s">
        <v>12230</v>
      </c>
      <c r="C153" s="98" t="s">
        <v>12231</v>
      </c>
      <c r="F153"/>
      <c r="H153"/>
    </row>
    <row r="154" spans="1:8" x14ac:dyDescent="0.35">
      <c r="A154" s="8" t="s">
        <v>12205</v>
      </c>
      <c r="B154"/>
      <c r="C154" s="4"/>
      <c r="F154"/>
      <c r="H154"/>
    </row>
    <row r="155" spans="1:8" x14ac:dyDescent="0.35">
      <c r="A155" s="7" t="s">
        <v>12083</v>
      </c>
      <c r="B155" s="102">
        <v>2</v>
      </c>
      <c r="C155" s="102">
        <v>2</v>
      </c>
      <c r="F155"/>
      <c r="H155"/>
    </row>
    <row r="156" spans="1:8" x14ac:dyDescent="0.35">
      <c r="A156" s="7" t="s">
        <v>12084</v>
      </c>
      <c r="B156" s="102">
        <v>2</v>
      </c>
      <c r="C156" s="102">
        <v>2</v>
      </c>
      <c r="F156"/>
      <c r="H156"/>
    </row>
    <row r="157" spans="1:8" x14ac:dyDescent="0.35">
      <c r="B157"/>
      <c r="C157" s="4"/>
      <c r="F157"/>
      <c r="H157"/>
    </row>
    <row r="158" spans="1:8" x14ac:dyDescent="0.35">
      <c r="A158" s="8" t="s">
        <v>12206</v>
      </c>
      <c r="B158"/>
      <c r="C158" s="4"/>
      <c r="F158"/>
      <c r="H158"/>
    </row>
    <row r="159" spans="1:8" x14ac:dyDescent="0.35">
      <c r="A159" s="7" t="s">
        <v>12083</v>
      </c>
      <c r="B159" s="4" t="s">
        <v>11932</v>
      </c>
      <c r="C159" s="4" t="s">
        <v>11932</v>
      </c>
      <c r="F159" s="5"/>
      <c r="H159"/>
    </row>
    <row r="160" spans="1:8" x14ac:dyDescent="0.35">
      <c r="A160" s="7" t="s">
        <v>12084</v>
      </c>
      <c r="B160" s="4" t="s">
        <v>11932</v>
      </c>
      <c r="C160" s="4" t="s">
        <v>11932</v>
      </c>
      <c r="F160"/>
      <c r="H160"/>
    </row>
    <row r="161" spans="1:8" x14ac:dyDescent="0.35">
      <c r="C161" s="4"/>
      <c r="F161"/>
      <c r="H161"/>
    </row>
    <row r="162" spans="1:8" x14ac:dyDescent="0.35">
      <c r="A162" s="8" t="s">
        <v>12207</v>
      </c>
      <c r="B162"/>
      <c r="F162"/>
      <c r="H162"/>
    </row>
    <row r="163" spans="1:8" x14ac:dyDescent="0.35">
      <c r="A163" s="7" t="s">
        <v>12083</v>
      </c>
      <c r="B163" s="4" t="s">
        <v>11932</v>
      </c>
      <c r="C163" s="4" t="s">
        <v>11932</v>
      </c>
      <c r="F163"/>
      <c r="H163"/>
    </row>
    <row r="164" spans="1:8" x14ac:dyDescent="0.35">
      <c r="A164" s="7" t="s">
        <v>12084</v>
      </c>
      <c r="B164" s="4" t="s">
        <v>11932</v>
      </c>
      <c r="C164" s="4" t="s">
        <v>11932</v>
      </c>
      <c r="F164"/>
      <c r="H164"/>
    </row>
    <row r="165" spans="1:8" x14ac:dyDescent="0.35">
      <c r="F165"/>
      <c r="H165"/>
    </row>
    <row r="166" spans="1:8" x14ac:dyDescent="0.35">
      <c r="A166" s="8" t="s">
        <v>12080</v>
      </c>
      <c r="F166"/>
      <c r="H166"/>
    </row>
    <row r="167" spans="1:8" x14ac:dyDescent="0.35">
      <c r="A167" s="7" t="s">
        <v>12083</v>
      </c>
      <c r="B167" s="102">
        <v>2</v>
      </c>
      <c r="C167">
        <v>2</v>
      </c>
      <c r="F167"/>
      <c r="H167"/>
    </row>
    <row r="168" spans="1:8" x14ac:dyDescent="0.35">
      <c r="A168" s="7" t="s">
        <v>12084</v>
      </c>
      <c r="B168" s="102">
        <v>2</v>
      </c>
      <c r="C168">
        <v>2</v>
      </c>
      <c r="F168"/>
      <c r="H168"/>
    </row>
    <row r="171" spans="1:8" x14ac:dyDescent="0.35">
      <c r="A171" s="8" t="s">
        <v>12089</v>
      </c>
    </row>
    <row r="173" spans="1:8" x14ac:dyDescent="0.35">
      <c r="A173" s="113" t="s">
        <v>11933</v>
      </c>
    </row>
    <row r="174" spans="1:8" x14ac:dyDescent="0.35">
      <c r="A174" s="113"/>
    </row>
    <row r="175" spans="1:8" x14ac:dyDescent="0.35">
      <c r="A175" s="116" t="s">
        <v>12090</v>
      </c>
    </row>
    <row r="176" spans="1:8" x14ac:dyDescent="0.35">
      <c r="A176" s="4" t="s">
        <v>12091</v>
      </c>
      <c r="B176" s="4">
        <v>4</v>
      </c>
    </row>
    <row r="177" spans="1:2" x14ac:dyDescent="0.35">
      <c r="A177" s="4" t="s">
        <v>12092</v>
      </c>
    </row>
    <row r="178" spans="1:2" x14ac:dyDescent="0.35">
      <c r="A178" s="4" t="s">
        <v>12093</v>
      </c>
    </row>
    <row r="179" spans="1:2" x14ac:dyDescent="0.35">
      <c r="A179" s="4" t="s">
        <v>12094</v>
      </c>
    </row>
    <row r="180" spans="1:2" x14ac:dyDescent="0.35">
      <c r="A180" s="37" t="s">
        <v>12098</v>
      </c>
      <c r="B180" s="4">
        <v>4</v>
      </c>
    </row>
    <row r="181" spans="1:2" x14ac:dyDescent="0.35">
      <c r="A181" s="37"/>
    </row>
    <row r="182" spans="1:2" x14ac:dyDescent="0.35">
      <c r="A182" s="116" t="s">
        <v>12095</v>
      </c>
    </row>
    <row r="183" spans="1:2" x14ac:dyDescent="0.35">
      <c r="A183" s="4" t="s">
        <v>12091</v>
      </c>
      <c r="B183" s="4">
        <v>3</v>
      </c>
    </row>
    <row r="184" spans="1:2" x14ac:dyDescent="0.35">
      <c r="A184" s="4" t="s">
        <v>12092</v>
      </c>
    </row>
    <row r="185" spans="1:2" x14ac:dyDescent="0.35">
      <c r="A185" s="4" t="s">
        <v>12093</v>
      </c>
    </row>
    <row r="186" spans="1:2" x14ac:dyDescent="0.35">
      <c r="A186" s="4" t="s">
        <v>12094</v>
      </c>
    </row>
    <row r="187" spans="1:2" x14ac:dyDescent="0.35">
      <c r="A187" s="37" t="s">
        <v>12098</v>
      </c>
      <c r="B187" s="4">
        <v>3</v>
      </c>
    </row>
    <row r="188" spans="1:2" x14ac:dyDescent="0.35">
      <c r="A188" s="37"/>
    </row>
    <row r="189" spans="1:2" x14ac:dyDescent="0.35">
      <c r="A189" s="113" t="s">
        <v>11934</v>
      </c>
    </row>
    <row r="190" spans="1:2" x14ac:dyDescent="0.35">
      <c r="A190" s="113"/>
    </row>
    <row r="191" spans="1:2" x14ac:dyDescent="0.35">
      <c r="A191" s="116" t="s">
        <v>12090</v>
      </c>
    </row>
    <row r="192" spans="1:2" x14ac:dyDescent="0.35">
      <c r="A192" s="4" t="s">
        <v>12091</v>
      </c>
      <c r="B192" s="4">
        <v>4</v>
      </c>
    </row>
    <row r="193" spans="1:5" x14ac:dyDescent="0.35">
      <c r="A193" s="4" t="s">
        <v>12092</v>
      </c>
    </row>
    <row r="194" spans="1:5" x14ac:dyDescent="0.35">
      <c r="A194" s="4" t="s">
        <v>12093</v>
      </c>
    </row>
    <row r="195" spans="1:5" x14ac:dyDescent="0.35">
      <c r="A195" s="4" t="s">
        <v>12094</v>
      </c>
    </row>
    <row r="196" spans="1:5" x14ac:dyDescent="0.35">
      <c r="A196" s="37" t="s">
        <v>12098</v>
      </c>
      <c r="B196" s="117">
        <v>4</v>
      </c>
    </row>
    <row r="197" spans="1:5" x14ac:dyDescent="0.35">
      <c r="A197" s="37"/>
    </row>
    <row r="198" spans="1:5" x14ac:dyDescent="0.35">
      <c r="A198" s="116" t="s">
        <v>12095</v>
      </c>
      <c r="E198" t="s">
        <v>11932</v>
      </c>
    </row>
    <row r="199" spans="1:5" x14ac:dyDescent="0.35">
      <c r="A199" s="4" t="s">
        <v>12091</v>
      </c>
    </row>
    <row r="200" spans="1:5" x14ac:dyDescent="0.35">
      <c r="A200" s="4" t="s">
        <v>12092</v>
      </c>
    </row>
    <row r="201" spans="1:5" x14ac:dyDescent="0.35">
      <c r="A201" s="4" t="s">
        <v>12093</v>
      </c>
    </row>
    <row r="202" spans="1:5" x14ac:dyDescent="0.35">
      <c r="A202" s="4" t="s">
        <v>12094</v>
      </c>
    </row>
    <row r="203" spans="1:5" x14ac:dyDescent="0.35">
      <c r="A203" s="37" t="s">
        <v>12098</v>
      </c>
    </row>
    <row r="205" spans="1:5" x14ac:dyDescent="0.35">
      <c r="A205" s="113" t="s">
        <v>11935</v>
      </c>
    </row>
    <row r="206" spans="1:5" x14ac:dyDescent="0.35">
      <c r="A206" s="113"/>
    </row>
    <row r="207" spans="1:5" x14ac:dyDescent="0.35">
      <c r="A207" s="116" t="s">
        <v>12090</v>
      </c>
    </row>
    <row r="208" spans="1:5" x14ac:dyDescent="0.35">
      <c r="A208" s="4" t="s">
        <v>12091</v>
      </c>
      <c r="B208" s="4">
        <v>3</v>
      </c>
    </row>
    <row r="209" spans="1:5" x14ac:dyDescent="0.35">
      <c r="A209" s="4" t="s">
        <v>12092</v>
      </c>
    </row>
    <row r="210" spans="1:5" x14ac:dyDescent="0.35">
      <c r="A210" s="4" t="s">
        <v>12093</v>
      </c>
    </row>
    <row r="211" spans="1:5" x14ac:dyDescent="0.35">
      <c r="A211" s="4" t="s">
        <v>12094</v>
      </c>
    </row>
    <row r="212" spans="1:5" x14ac:dyDescent="0.35">
      <c r="A212" s="37" t="s">
        <v>12098</v>
      </c>
      <c r="B212" s="4">
        <v>3</v>
      </c>
    </row>
    <row r="214" spans="1:5" x14ac:dyDescent="0.35">
      <c r="A214" s="116" t="s">
        <v>12095</v>
      </c>
      <c r="E214" t="s">
        <v>11932</v>
      </c>
    </row>
    <row r="215" spans="1:5" x14ac:dyDescent="0.35">
      <c r="A215" s="4" t="s">
        <v>12091</v>
      </c>
    </row>
    <row r="216" spans="1:5" x14ac:dyDescent="0.35">
      <c r="A216" s="4" t="s">
        <v>12092</v>
      </c>
    </row>
    <row r="217" spans="1:5" x14ac:dyDescent="0.35">
      <c r="A217" s="4" t="s">
        <v>12093</v>
      </c>
    </row>
    <row r="218" spans="1:5" x14ac:dyDescent="0.35">
      <c r="A218" s="4" t="s">
        <v>12094</v>
      </c>
    </row>
    <row r="219" spans="1:5" x14ac:dyDescent="0.35">
      <c r="A219" s="37" t="s">
        <v>12098</v>
      </c>
    </row>
    <row r="220" spans="1:5" x14ac:dyDescent="0.35">
      <c r="A220" s="37"/>
    </row>
    <row r="221" spans="1:5" x14ac:dyDescent="0.35">
      <c r="A221" s="7" t="s">
        <v>12227</v>
      </c>
      <c r="B221" s="117">
        <f>(B176+B183+B192+B208)/4</f>
        <v>3.5</v>
      </c>
    </row>
    <row r="222" spans="1:5" x14ac:dyDescent="0.35">
      <c r="A222" s="16"/>
      <c r="D222" s="117"/>
    </row>
    <row r="223" spans="1:5" x14ac:dyDescent="0.35">
      <c r="A223" s="16"/>
      <c r="D223" s="117"/>
    </row>
  </sheetData>
  <phoneticPr fontId="25"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0">
    <tabColor theme="9" tint="0.79998168889431442"/>
  </sheetPr>
  <dimension ref="A1:K209"/>
  <sheetViews>
    <sheetView zoomScale="80" zoomScaleNormal="80" workbookViewId="0">
      <selection activeCell="F1" sqref="F1:K2"/>
    </sheetView>
  </sheetViews>
  <sheetFormatPr defaultRowHeight="14.5" x14ac:dyDescent="0.35"/>
  <cols>
    <col min="1" max="1" width="8.36328125" style="4" customWidth="1"/>
    <col min="2" max="2" width="12.81640625" style="4" customWidth="1"/>
    <col min="3" max="3" width="6.54296875" customWidth="1"/>
    <col min="4" max="4" width="7.54296875" style="4" bestFit="1" customWidth="1"/>
    <col min="5" max="5" width="109.54296875" style="16" customWidth="1"/>
    <col min="6" max="6" width="10.1796875" style="4" customWidth="1"/>
    <col min="7" max="7" width="13.54296875" bestFit="1" customWidth="1"/>
    <col min="8" max="8" width="8.90625" style="4"/>
    <col min="9" max="9" width="14.54296875" customWidth="1"/>
    <col min="11" max="11" width="12.54296875" customWidth="1"/>
  </cols>
  <sheetData>
    <row r="1" spans="1:11" x14ac:dyDescent="0.35">
      <c r="A1" s="14" t="s">
        <v>9238</v>
      </c>
      <c r="B1" s="10"/>
      <c r="C1" s="14"/>
      <c r="D1" s="18"/>
      <c r="E1" s="14"/>
      <c r="F1" s="127" t="s">
        <v>9368</v>
      </c>
      <c r="G1" s="36"/>
      <c r="H1" s="121"/>
      <c r="I1" s="36"/>
      <c r="J1" s="36"/>
      <c r="K1" s="36"/>
    </row>
    <row r="2" spans="1:11" x14ac:dyDescent="0.35">
      <c r="A2" s="7" t="s">
        <v>9223</v>
      </c>
      <c r="B2" s="7" t="s">
        <v>3</v>
      </c>
      <c r="C2" s="8" t="s">
        <v>9459</v>
      </c>
      <c r="D2" s="7" t="s">
        <v>9224</v>
      </c>
      <c r="E2" s="8" t="s">
        <v>9225</v>
      </c>
      <c r="F2" s="121"/>
      <c r="G2" s="36"/>
      <c r="H2" s="121"/>
      <c r="I2" s="36"/>
      <c r="J2" s="36"/>
      <c r="K2" s="36"/>
    </row>
    <row r="3" spans="1:11" x14ac:dyDescent="0.35">
      <c r="A3" s="7"/>
      <c r="B3" s="11" t="s">
        <v>9227</v>
      </c>
      <c r="C3" s="15"/>
      <c r="D3" s="19"/>
      <c r="E3" s="15"/>
      <c r="F3" s="4" t="s">
        <v>9370</v>
      </c>
      <c r="G3" t="s">
        <v>9382</v>
      </c>
      <c r="H3" s="4" t="s">
        <v>9370</v>
      </c>
      <c r="I3" t="s">
        <v>9369</v>
      </c>
      <c r="J3" t="s">
        <v>9370</v>
      </c>
      <c r="K3" t="s">
        <v>9369</v>
      </c>
    </row>
    <row r="4" spans="1:11" s="8" customFormat="1" ht="13.75" customHeight="1" x14ac:dyDescent="0.35">
      <c r="A4" s="7"/>
      <c r="B4" s="31"/>
      <c r="D4" s="17"/>
      <c r="F4" s="7"/>
      <c r="H4" s="7"/>
    </row>
    <row r="5" spans="1:11" s="8" customFormat="1" ht="13.75" customHeight="1" x14ac:dyDescent="0.35">
      <c r="A5" s="7" t="s">
        <v>11522</v>
      </c>
      <c r="B5" s="8" t="s">
        <v>11100</v>
      </c>
      <c r="D5" s="17"/>
      <c r="F5" s="7"/>
      <c r="H5" s="7"/>
    </row>
    <row r="6" spans="1:11" s="8" customFormat="1" ht="13.75" customHeight="1" x14ac:dyDescent="0.35">
      <c r="A6" s="7"/>
      <c r="B6" s="39" t="s">
        <v>11098</v>
      </c>
      <c r="D6" s="17"/>
      <c r="F6" s="7"/>
      <c r="H6" s="7"/>
    </row>
    <row r="7" spans="1:11" x14ac:dyDescent="0.35">
      <c r="A7" s="4">
        <v>1</v>
      </c>
      <c r="B7" s="4">
        <v>-414.416</v>
      </c>
      <c r="C7" t="s">
        <v>1032</v>
      </c>
      <c r="D7" s="4">
        <v>4</v>
      </c>
      <c r="E7" s="16" t="s">
        <v>1033</v>
      </c>
      <c r="F7" s="4">
        <f>IF(G7="GREET",1,IF(G7="GOAL",2,IF(G7="GOAL:COOP",2,IF(G7="GOAL:SUSTAIN",2,IF(G7="PROPOSAL",3,IF(G7="(PROPOSAL)",3,IF(G7="CHOOSE+",4,IF(G7="CHOOSE-",4,IF(G7="(CHOOSE+)",4,IF(G7="(CHOOSE-)",4,IF(G7="ECO INFO",5,IF(G7="$ INFO",6,IF(G7="SOC INFO",7,IF(G7="RULE INFO",8,IF(G7="EXP INFO",9,IF(G7="MON RES",10,IF(G7="MON EARN",11,IF(G7="MON BEH",12,IF(G7="POSE HARM",13,IF(G7="POSE CONCERN",14,IF(G7="(POSE CONCERN)",14,IF(G7="RJ APOLOGY",15,IF(G7="RJ ATONE",16,IF(G7="RJ JUSTIFY",17,IF(G7="RJ-",18,IF(G7="RJ FORGIVE+",19,IF(G7="RJ FORGIVE-",19,IF(G7="COORD",20,IF(G7="ENF ACK",21,IF(G7="ENF PRAISE",22,IF(G7="ENF ASK",23,IF(G7="ENF TELL",24,IF(G7="ENF SHAME",25,IF(G7="ENF WARN",26,IF(G7="ENF THREATEN",27,IF(G7="ENF PUNISH",28,IF(G7="DEFECT",29,IF(G7="SM TALK",30,IF(G7="HUMOR",31,IF(G7="POLITE+",32,IF(G7="POLITE-",32,IF(G7="INPUT-",33,IF(G7="AMBIGUOUS",34,IF(G7="UNCODEABLE",35))))))))))))))))))))))))))))))))))))))))))))</f>
        <v>3</v>
      </c>
      <c r="G7" t="s">
        <v>9379</v>
      </c>
    </row>
    <row r="8" spans="1:11" x14ac:dyDescent="0.35">
      <c r="A8" s="4">
        <v>2</v>
      </c>
      <c r="B8" s="4">
        <v>-405.76900000000001</v>
      </c>
      <c r="C8" t="s">
        <v>1037</v>
      </c>
      <c r="D8" s="4">
        <v>1</v>
      </c>
      <c r="E8" s="16" t="s">
        <v>411</v>
      </c>
      <c r="F8" s="4">
        <f t="shared" ref="F8:F23" si="0">IF(G8="GREET",1,IF(G8="GOAL",2,IF(G8="GOAL:COOP",2,IF(G8="GOAL:SUSTAIN",2,IF(G8="PROPOSAL",3,IF(G8="(PROPOSAL)",3,IF(G8="CHOOSE+",4,IF(G8="CHOOSE-",4,IF(G8="(CHOOSE+)",4,IF(G8="(CHOOSE-)",4,IF(G8="ECO INFO",5,IF(G8="$ INFO",6,IF(G8="SOC INFO",7,IF(G8="RULE INFO",8,IF(G8="EXP INFO",9,IF(G8="MON RES",10,IF(G8="MON EARN",11,IF(G8="MON BEH",12,IF(G8="POSE HARM",13,IF(G8="POSE CONCERN",14,IF(G8="(POSE CONCERN)",14,IF(G8="RJ APOLOGY",15,IF(G8="RJ ATONE",16,IF(G8="RJ JUSTIFY",17,IF(G8="RJ-",18,IF(G8="RJ FORGIVE+",19,IF(G8="RJ FORGIVE-",19,IF(G8="COORD",20,IF(G8="ENF ACK",21,IF(G8="ENF PRAISE",22,IF(G8="ENF ASK",23,IF(G8="ENF TELL",24,IF(G8="ENF SHAME",25,IF(G8="ENF WARN",26,IF(G8="ENF THREATEN",27,IF(G8="ENF PUNISH",28,IF(G8="DEFECT",29,IF(G8="SM TALK",30,IF(G8="HUMOR",31,IF(G8="POLITE+",32,IF(G8="POLITE-",32,IF(G8="INPUT-",33,IF(G8="AMBIGUOUS",34,IF(G8="UNCODEABLE",35))))))))))))))))))))))))))))))))))))))))))))</f>
        <v>4</v>
      </c>
      <c r="G8" t="s">
        <v>9372</v>
      </c>
    </row>
    <row r="9" spans="1:11" x14ac:dyDescent="0.35">
      <c r="A9" s="4">
        <v>3</v>
      </c>
      <c r="B9" s="4">
        <v>-385.41</v>
      </c>
      <c r="C9" t="s">
        <v>1043</v>
      </c>
      <c r="D9" s="4">
        <v>3</v>
      </c>
      <c r="E9" s="16" t="s">
        <v>1044</v>
      </c>
      <c r="F9" s="4">
        <f t="shared" si="0"/>
        <v>2</v>
      </c>
      <c r="G9" t="s">
        <v>12174</v>
      </c>
    </row>
    <row r="10" spans="1:11" x14ac:dyDescent="0.35">
      <c r="A10" s="4">
        <v>4</v>
      </c>
      <c r="B10" s="4">
        <v>-384.84800000000001</v>
      </c>
      <c r="C10" t="s">
        <v>1032</v>
      </c>
      <c r="D10" s="4">
        <v>4</v>
      </c>
      <c r="E10" s="16" t="s">
        <v>1045</v>
      </c>
    </row>
    <row r="11" spans="1:11" s="59" customFormat="1" x14ac:dyDescent="0.35">
      <c r="A11" s="4"/>
      <c r="B11" s="4"/>
      <c r="C11"/>
      <c r="D11" s="4"/>
      <c r="E11" s="58" t="s">
        <v>9570</v>
      </c>
      <c r="F11" s="4">
        <f t="shared" si="0"/>
        <v>2</v>
      </c>
      <c r="G11" t="s">
        <v>12174</v>
      </c>
      <c r="H11" s="4"/>
      <c r="I11"/>
      <c r="J11"/>
      <c r="K11"/>
    </row>
    <row r="12" spans="1:11" s="59" customFormat="1" x14ac:dyDescent="0.35">
      <c r="A12" s="4"/>
      <c r="B12" s="4"/>
      <c r="C12"/>
      <c r="D12" s="4"/>
      <c r="E12" s="58" t="s">
        <v>9571</v>
      </c>
      <c r="F12" s="4">
        <f t="shared" si="0"/>
        <v>5</v>
      </c>
      <c r="G12" t="s">
        <v>9378</v>
      </c>
      <c r="H12" s="4"/>
      <c r="I12"/>
      <c r="J12"/>
      <c r="K12"/>
    </row>
    <row r="13" spans="1:11" x14ac:dyDescent="0.35">
      <c r="A13" s="4">
        <v>5</v>
      </c>
      <c r="B13" s="4">
        <v>-374.12599999999998</v>
      </c>
      <c r="C13" t="s">
        <v>1032</v>
      </c>
      <c r="D13" s="4">
        <v>4</v>
      </c>
      <c r="E13" s="16" t="s">
        <v>411</v>
      </c>
      <c r="F13" s="4">
        <f t="shared" si="0"/>
        <v>4</v>
      </c>
      <c r="G13" t="s">
        <v>9372</v>
      </c>
    </row>
    <row r="14" spans="1:11" x14ac:dyDescent="0.35">
      <c r="A14" s="4">
        <v>6</v>
      </c>
      <c r="B14" s="4">
        <v>-372.19299999999998</v>
      </c>
      <c r="C14" t="s">
        <v>1046</v>
      </c>
      <c r="D14" s="4">
        <v>2</v>
      </c>
      <c r="E14" s="16" t="s">
        <v>1047</v>
      </c>
      <c r="F14" s="4">
        <f t="shared" si="0"/>
        <v>3</v>
      </c>
      <c r="G14" t="s">
        <v>9379</v>
      </c>
    </row>
    <row r="15" spans="1:11" x14ac:dyDescent="0.35">
      <c r="A15" s="4">
        <v>7</v>
      </c>
      <c r="B15" s="4">
        <v>-361.640999999999</v>
      </c>
      <c r="C15" t="s">
        <v>1043</v>
      </c>
      <c r="D15" s="4">
        <v>3</v>
      </c>
      <c r="E15" s="16" t="s">
        <v>1050</v>
      </c>
      <c r="F15" s="4">
        <f t="shared" si="0"/>
        <v>4</v>
      </c>
      <c r="G15" t="s">
        <v>9372</v>
      </c>
    </row>
    <row r="16" spans="1:11" x14ac:dyDescent="0.35">
      <c r="A16" s="4">
        <v>8</v>
      </c>
      <c r="B16" s="4">
        <v>-355.40199999999999</v>
      </c>
      <c r="C16" t="s">
        <v>1032</v>
      </c>
      <c r="D16" s="4">
        <v>4</v>
      </c>
      <c r="E16" s="16" t="s">
        <v>415</v>
      </c>
      <c r="F16" s="4">
        <f t="shared" si="0"/>
        <v>4</v>
      </c>
      <c r="G16" t="s">
        <v>9372</v>
      </c>
    </row>
    <row r="17" spans="1:7" x14ac:dyDescent="0.35">
      <c r="A17" s="4">
        <v>9</v>
      </c>
      <c r="B17" s="4">
        <v>-354.19900000000001</v>
      </c>
      <c r="C17" t="s">
        <v>1037</v>
      </c>
      <c r="D17" s="4">
        <v>1</v>
      </c>
      <c r="E17" s="16" t="s">
        <v>501</v>
      </c>
      <c r="F17" s="4">
        <f t="shared" si="0"/>
        <v>4</v>
      </c>
      <c r="G17" t="s">
        <v>9372</v>
      </c>
    </row>
    <row r="18" spans="1:7" x14ac:dyDescent="0.35">
      <c r="A18" s="4">
        <v>10</v>
      </c>
      <c r="B18" s="4">
        <v>-296.529</v>
      </c>
      <c r="C18" t="s">
        <v>1037</v>
      </c>
      <c r="D18" s="4">
        <v>1</v>
      </c>
      <c r="E18" s="16" t="s">
        <v>1053</v>
      </c>
      <c r="F18" s="4">
        <f t="shared" si="0"/>
        <v>8</v>
      </c>
      <c r="G18" t="s">
        <v>9374</v>
      </c>
    </row>
    <row r="19" spans="1:7" x14ac:dyDescent="0.35">
      <c r="B19" s="4">
        <v>-285.43900000000002</v>
      </c>
      <c r="C19" t="s">
        <v>1037</v>
      </c>
      <c r="D19" s="4">
        <v>1</v>
      </c>
      <c r="E19" s="16" t="s">
        <v>1055</v>
      </c>
    </row>
    <row r="20" spans="1:7" x14ac:dyDescent="0.35">
      <c r="A20" s="4">
        <v>11</v>
      </c>
      <c r="B20" s="4">
        <v>-270.32799999999997</v>
      </c>
      <c r="C20" t="s">
        <v>1032</v>
      </c>
      <c r="D20" s="4">
        <v>4</v>
      </c>
      <c r="E20" s="16" t="s">
        <v>1057</v>
      </c>
    </row>
    <row r="21" spans="1:7" x14ac:dyDescent="0.35">
      <c r="E21" s="58" t="s">
        <v>10958</v>
      </c>
      <c r="F21" s="4">
        <f t="shared" si="0"/>
        <v>8</v>
      </c>
      <c r="G21" t="s">
        <v>9374</v>
      </c>
    </row>
    <row r="22" spans="1:7" x14ac:dyDescent="0.35">
      <c r="E22" s="58" t="s">
        <v>10959</v>
      </c>
      <c r="F22" s="4">
        <f t="shared" si="0"/>
        <v>9</v>
      </c>
      <c r="G22" t="s">
        <v>9373</v>
      </c>
    </row>
    <row r="23" spans="1:7" x14ac:dyDescent="0.35">
      <c r="A23" s="4">
        <v>12</v>
      </c>
      <c r="B23" s="4">
        <v>-261.79000000000002</v>
      </c>
      <c r="C23" t="s">
        <v>1037</v>
      </c>
      <c r="D23" s="4">
        <v>1</v>
      </c>
      <c r="E23" s="16" t="s">
        <v>1058</v>
      </c>
      <c r="F23" s="4">
        <f t="shared" si="0"/>
        <v>9</v>
      </c>
      <c r="G23" t="s">
        <v>9373</v>
      </c>
    </row>
    <row r="24" spans="1:7" x14ac:dyDescent="0.35">
      <c r="A24" s="4">
        <v>13</v>
      </c>
      <c r="B24" s="4">
        <v>-256.06900000000002</v>
      </c>
      <c r="C24" t="s">
        <v>1046</v>
      </c>
      <c r="D24" s="4">
        <v>2</v>
      </c>
      <c r="E24" s="16" t="s">
        <v>1059</v>
      </c>
      <c r="F24" s="4">
        <f t="shared" ref="F24:F26" si="1">IF(G24="GREET",1,IF(G24="GOAL",2,IF(G24="GOAL:COOP",2,IF(G24="PROPOSAL",3,IF(G24="(PROPOSAL)",3,IF(G24="CHOOSE+",4,IF(G24="CHOOSE-",4,IF(G24="(CHOOSE+)",4,IF(G24="(CHOOSE-)",4,IF(G24="ECO INFO",5,IF(G24="$ INFO",6,IF(G24="SOC INFO",7,IF(G24="RULE INFO",8,IF(G24="EXP INFO",9,IF(G24="MON RES",10,IF(G24="MON EARN",11,IF(G24="MON BEH",12,IF(G24="POSE HARM",13,IF(G24="POSE CONCERN",14,IF(G24="(POSE CONCERN)",14,IF(G24="RJ APOLOGY",15,IF(G24="RJ ATONE",16,IF(G24="RJ JUSTIFY",17,IF(G24="RJ-",18,IF(G24="RJ FORGIVE+",19,IF(G24="RJ FORGIVE-",19,IF(G24="COORD",20,IF(G24="ENF ACK",21,IF(G24="ENF PRAISE",22,IF(G24="ENF ASK",23,IF(G24="ENF TELL",24,IF(G24="ENF SHAME",25,IF(G24="ENF WARN",26,IF(G24="ENF THREATEN",27,IF(G24="ENF PUNISH",28,IF(G24="DEFECT",29,IF(G24="SM TALK",30,IF(G24="HUMOR",31,IF(G24="POLITE+",32,IF(G24="POLITE-",32,IF(G24="INPUT-",33,IF(G24="AMBIGUOUS",34,IF(G24="UNCODEABLE",35)))))))))))))))))))))))))))))))))))))))))))</f>
        <v>3</v>
      </c>
      <c r="G24" t="s">
        <v>9379</v>
      </c>
    </row>
    <row r="25" spans="1:7" x14ac:dyDescent="0.35">
      <c r="A25" s="4">
        <v>14</v>
      </c>
      <c r="B25" s="4">
        <v>-249.16900000000001</v>
      </c>
      <c r="C25" t="s">
        <v>1037</v>
      </c>
      <c r="D25" s="4">
        <v>1</v>
      </c>
      <c r="E25" s="16" t="s">
        <v>55</v>
      </c>
      <c r="F25" s="4">
        <f t="shared" si="1"/>
        <v>4</v>
      </c>
      <c r="G25" t="s">
        <v>9372</v>
      </c>
    </row>
    <row r="26" spans="1:7" x14ac:dyDescent="0.35">
      <c r="A26" s="4">
        <v>15</v>
      </c>
      <c r="B26" s="4">
        <v>-245.17599999999999</v>
      </c>
      <c r="C26" t="s">
        <v>1032</v>
      </c>
      <c r="D26" s="4">
        <v>4</v>
      </c>
      <c r="E26" s="16" t="s">
        <v>1061</v>
      </c>
      <c r="F26" s="4">
        <f t="shared" si="1"/>
        <v>4</v>
      </c>
      <c r="G26" t="s">
        <v>9372</v>
      </c>
    </row>
    <row r="27" spans="1:7" x14ac:dyDescent="0.35">
      <c r="B27" s="4">
        <v>-240.476</v>
      </c>
      <c r="C27" t="s">
        <v>1032</v>
      </c>
      <c r="D27" s="4">
        <v>4</v>
      </c>
      <c r="E27" s="16" t="s">
        <v>1062</v>
      </c>
    </row>
    <row r="28" spans="1:7" x14ac:dyDescent="0.35">
      <c r="A28" s="4">
        <v>16</v>
      </c>
      <c r="B28" s="4">
        <v>-233.31700000000001</v>
      </c>
      <c r="C28" t="s">
        <v>1043</v>
      </c>
      <c r="D28" s="4">
        <v>3</v>
      </c>
      <c r="E28" s="16" t="s">
        <v>1065</v>
      </c>
    </row>
    <row r="29" spans="1:7" x14ac:dyDescent="0.35">
      <c r="E29" s="58" t="s">
        <v>9573</v>
      </c>
      <c r="F29" s="4">
        <f t="shared" ref="F29:F92" si="2">IF(G29="GREET",1,IF(G29="GOAL",2,IF(G29="GOAL:COOP",2,IF(G29="GOAL:SUSTAIN",2,IF(G29="PROPOSAL",3,IF(G29="(PROPOSAL)",3,IF(G29="CHOOSE+",4,IF(G29="CHOOSE-",4,IF(G29="(CHOOSE+)",4,IF(G29="(CHOOSE-)",4,IF(G29="ECO INFO",5,IF(G29="$ INFO",6,IF(G29="SOC INFO",7,IF(G29="RULE INFO",8,IF(G29="EXP INFO",9,IF(G29="MON RES",10,IF(G29="MON EARN",11,IF(G29="MON BEH",12,IF(G29="POSE HARM",13,IF(G29="POSE CONCERN",14,IF(G29="(POSE CONCERN)",14,IF(G29="RJ APOLOGY",15,IF(G29="RJ ATONE",16,IF(G29="RJ JUSTIFY",17,IF(G29="RJ-",18,IF(G29="RJ FORGIVE+",19,IF(G29="RJ FORGIVE-",19,IF(G29="COORD",20,IF(G29="ENF ACK",21,IF(G29="ENF PRAISE",22,IF(G29="ENF ASK",23,IF(G29="ENF TELL",24,IF(G29="ENF SHAME",25,IF(G29="ENF WARN",26,IF(G29="ENF THREATEN",27,IF(G29="ENF PUNISH",28,IF(G29="DEFECT",29,IF(G29="SM TALK",30,IF(G29="HUMOR",31,IF(G29="POLITE+",32,IF(G29="POLITE-",32,IF(G29="INPUT-",33,IF(G29="AMBIGUOUS",34,IF(G29="UNCODEABLE",35))))))))))))))))))))))))))))))))))))))))))))</f>
        <v>3</v>
      </c>
      <c r="G29" t="s">
        <v>9379</v>
      </c>
    </row>
    <row r="30" spans="1:7" x14ac:dyDescent="0.35">
      <c r="E30" s="58" t="s">
        <v>7584</v>
      </c>
      <c r="F30" s="4">
        <f t="shared" si="2"/>
        <v>4</v>
      </c>
      <c r="G30" t="s">
        <v>9372</v>
      </c>
    </row>
    <row r="31" spans="1:7" x14ac:dyDescent="0.35">
      <c r="A31" s="4">
        <v>17</v>
      </c>
      <c r="B31" s="4">
        <v>-202.20699999999999</v>
      </c>
      <c r="C31" t="s">
        <v>1046</v>
      </c>
      <c r="D31" s="4">
        <v>2</v>
      </c>
      <c r="E31" s="16" t="s">
        <v>1066</v>
      </c>
      <c r="F31" s="4">
        <f t="shared" si="2"/>
        <v>5</v>
      </c>
      <c r="G31" t="s">
        <v>9378</v>
      </c>
    </row>
    <row r="32" spans="1:7" x14ac:dyDescent="0.35">
      <c r="A32" s="4">
        <v>18</v>
      </c>
      <c r="B32" s="4">
        <v>-181.47799999999901</v>
      </c>
      <c r="C32" t="s">
        <v>1032</v>
      </c>
      <c r="D32" s="4">
        <v>4</v>
      </c>
      <c r="E32" s="16" t="s">
        <v>1069</v>
      </c>
    </row>
    <row r="33" spans="1:11" x14ac:dyDescent="0.35">
      <c r="E33" s="58" t="s">
        <v>11099</v>
      </c>
      <c r="F33" s="4">
        <f t="shared" si="2"/>
        <v>9</v>
      </c>
      <c r="G33" t="s">
        <v>9373</v>
      </c>
    </row>
    <row r="34" spans="1:11" x14ac:dyDescent="0.35">
      <c r="E34" s="58" t="s">
        <v>10960</v>
      </c>
      <c r="F34" s="4">
        <f t="shared" si="2"/>
        <v>5</v>
      </c>
      <c r="G34" t="s">
        <v>9378</v>
      </c>
    </row>
    <row r="35" spans="1:11" x14ac:dyDescent="0.35">
      <c r="E35" s="58" t="s">
        <v>9572</v>
      </c>
      <c r="F35" s="4">
        <f t="shared" si="2"/>
        <v>3</v>
      </c>
      <c r="G35" t="s">
        <v>9379</v>
      </c>
    </row>
    <row r="36" spans="1:11" x14ac:dyDescent="0.35">
      <c r="A36" s="4">
        <v>19</v>
      </c>
      <c r="B36" s="4">
        <v>-121.64299999999901</v>
      </c>
      <c r="C36" t="s">
        <v>1046</v>
      </c>
      <c r="D36" s="4">
        <v>2</v>
      </c>
      <c r="E36" s="16" t="s">
        <v>1073</v>
      </c>
    </row>
    <row r="37" spans="1:11" s="59" customFormat="1" x14ac:dyDescent="0.35">
      <c r="A37" s="4"/>
      <c r="B37" s="4"/>
      <c r="C37"/>
      <c r="D37" s="4"/>
      <c r="E37" s="58" t="s">
        <v>9574</v>
      </c>
      <c r="F37" s="4">
        <f t="shared" si="2"/>
        <v>3</v>
      </c>
      <c r="G37" t="s">
        <v>9379</v>
      </c>
      <c r="H37" s="4"/>
      <c r="I37"/>
      <c r="J37"/>
      <c r="K37"/>
    </row>
    <row r="38" spans="1:11" s="59" customFormat="1" x14ac:dyDescent="0.35">
      <c r="A38" s="4"/>
      <c r="B38" s="4"/>
      <c r="C38"/>
      <c r="D38" s="4"/>
      <c r="E38" s="58" t="s">
        <v>9575</v>
      </c>
      <c r="F38" s="4">
        <f t="shared" si="2"/>
        <v>5</v>
      </c>
      <c r="G38" t="s">
        <v>9378</v>
      </c>
      <c r="H38" s="4"/>
      <c r="I38"/>
      <c r="J38"/>
      <c r="K38"/>
    </row>
    <row r="39" spans="1:11" x14ac:dyDescent="0.35">
      <c r="A39" s="4">
        <v>20</v>
      </c>
      <c r="B39" s="4">
        <v>-110.845</v>
      </c>
      <c r="C39" t="s">
        <v>1032</v>
      </c>
      <c r="D39" s="4">
        <v>4</v>
      </c>
      <c r="E39" s="16" t="s">
        <v>63</v>
      </c>
      <c r="F39" s="4">
        <f t="shared" si="2"/>
        <v>4</v>
      </c>
      <c r="G39" t="s">
        <v>9372</v>
      </c>
    </row>
    <row r="40" spans="1:11" x14ac:dyDescent="0.35">
      <c r="A40" s="4">
        <v>21</v>
      </c>
      <c r="B40" s="4">
        <v>-110.628999999999</v>
      </c>
      <c r="C40" t="s">
        <v>1043</v>
      </c>
      <c r="D40" s="4">
        <v>3</v>
      </c>
      <c r="E40" s="16" t="s">
        <v>1076</v>
      </c>
      <c r="F40" s="4">
        <f t="shared" si="2"/>
        <v>3</v>
      </c>
      <c r="G40" t="s">
        <v>9379</v>
      </c>
    </row>
    <row r="41" spans="1:11" x14ac:dyDescent="0.35">
      <c r="A41" s="4">
        <v>22</v>
      </c>
      <c r="B41" s="4">
        <v>-99.441000000000003</v>
      </c>
      <c r="C41" t="s">
        <v>1037</v>
      </c>
      <c r="D41" s="4">
        <v>1</v>
      </c>
      <c r="E41" s="16" t="s">
        <v>1077</v>
      </c>
      <c r="F41" s="4">
        <f t="shared" si="2"/>
        <v>4</v>
      </c>
      <c r="G41" t="s">
        <v>9372</v>
      </c>
    </row>
    <row r="42" spans="1:11" x14ac:dyDescent="0.35">
      <c r="A42" s="4">
        <v>23</v>
      </c>
      <c r="B42" s="4">
        <v>-84.742000000000004</v>
      </c>
      <c r="C42" t="s">
        <v>1046</v>
      </c>
      <c r="D42" s="4">
        <v>2</v>
      </c>
      <c r="E42" s="16" t="s">
        <v>1079</v>
      </c>
      <c r="F42" s="4">
        <f t="shared" si="2"/>
        <v>8</v>
      </c>
      <c r="G42" t="s">
        <v>9374</v>
      </c>
      <c r="H42" s="4">
        <f t="shared" ref="H42" si="3">IF(I42="GREET",1,IF(I42="GOAL",2,IF(I42="GOAL:COOP",2,IF(I42="GOAL:SUSTAIN",2,IF(I42="PROPOSAL",3,IF(I42="(PROPOSAL)",3,IF(I42="CHOOSE+",4,IF(I42="CHOOSE-",4,IF(I42="(CHOOSE+)",4,IF(I42="(CHOOSE-)",4,IF(I42="ECO INFO",5,IF(I42="$ INFO",6,IF(I42="SOC INFO",7,IF(I42="RULE INFO",8,IF(I42="EXP INFO",9,IF(I42="MON RES",10,IF(I42="MON EARN",11,IF(I42="MON BEH",12,IF(I42="POSE HARM",13,IF(I42="POSE CONCERN",14,IF(I42="(POSE CONCERN)",14,IF(I42="RJ APOLOGY",15,IF(I42="RJ ATONE",16,IF(I42="RJ JUSTIFY",17,IF(I42="RJ-",18,IF(I42="RJ FORGIVE+",19,IF(I42="RJ FORGIVE-",19,IF(I42="COORD",20,IF(I42="ENF ACK",21,IF(I42="ENF PRAISE",22,IF(I42="ENF ASK",23,IF(I42="ENF TELL",24,IF(I42="ENF SHAME",25,IF(I42="ENF WARN",26,IF(I42="ENF THREATEN",27,IF(I42="ENF PUNISH",28,IF(I42="DEFECT",29,IF(I42="SM TALK",30,IF(I42="HUMOR",31,IF(I42="POLITE+",32,IF(I42="POLITE-",32,IF(I42="INPUT-",33,IF(I42="AMBIGUOUS",34,IF(I42="UNCODEABLE",35))))))))))))))))))))))))))))))))))))))))))))</f>
        <v>4</v>
      </c>
      <c r="I42" t="s">
        <v>10330</v>
      </c>
    </row>
    <row r="44" spans="1:11" x14ac:dyDescent="0.35">
      <c r="B44" s="21" t="s">
        <v>9231</v>
      </c>
      <c r="C44" s="22"/>
      <c r="D44" s="21"/>
      <c r="E44" s="23"/>
    </row>
    <row r="45" spans="1:11" x14ac:dyDescent="0.35">
      <c r="B45" s="47"/>
    </row>
    <row r="46" spans="1:11" x14ac:dyDescent="0.35">
      <c r="A46" s="4">
        <v>24</v>
      </c>
      <c r="B46" s="4">
        <v>69.537999999999997</v>
      </c>
      <c r="C46" t="s">
        <v>1046</v>
      </c>
      <c r="D46" s="4">
        <v>2</v>
      </c>
      <c r="E46" s="16" t="s">
        <v>1083</v>
      </c>
      <c r="F46" s="4">
        <f t="shared" si="2"/>
        <v>5</v>
      </c>
      <c r="G46" t="s">
        <v>9378</v>
      </c>
    </row>
    <row r="47" spans="1:11" x14ac:dyDescent="0.35">
      <c r="A47" s="4">
        <v>25</v>
      </c>
      <c r="B47" s="4">
        <v>117.506</v>
      </c>
      <c r="C47" t="s">
        <v>1046</v>
      </c>
      <c r="D47" s="4">
        <v>2</v>
      </c>
      <c r="E47" s="16" t="s">
        <v>1084</v>
      </c>
      <c r="F47" s="4">
        <f t="shared" si="2"/>
        <v>20</v>
      </c>
      <c r="G47" t="s">
        <v>9472</v>
      </c>
      <c r="I47" t="s">
        <v>10961</v>
      </c>
    </row>
    <row r="48" spans="1:11" x14ac:dyDescent="0.35">
      <c r="A48" s="4">
        <v>26</v>
      </c>
      <c r="B48" s="4">
        <v>140.69799999999901</v>
      </c>
      <c r="C48" t="s">
        <v>1046</v>
      </c>
      <c r="D48" s="4">
        <v>2</v>
      </c>
      <c r="E48" s="16" t="s">
        <v>267</v>
      </c>
      <c r="F48" s="4">
        <f t="shared" si="2"/>
        <v>20</v>
      </c>
      <c r="G48" t="s">
        <v>9472</v>
      </c>
    </row>
    <row r="49" spans="1:11" x14ac:dyDescent="0.35">
      <c r="A49" s="4">
        <v>27</v>
      </c>
      <c r="B49" s="4">
        <v>182.25799999999899</v>
      </c>
      <c r="C49" t="s">
        <v>1032</v>
      </c>
      <c r="D49" s="4">
        <v>4</v>
      </c>
      <c r="E49" s="16" t="s">
        <v>1084</v>
      </c>
      <c r="F49" s="4">
        <f t="shared" si="2"/>
        <v>20</v>
      </c>
      <c r="G49" t="s">
        <v>9472</v>
      </c>
    </row>
    <row r="50" spans="1:11" x14ac:dyDescent="0.35">
      <c r="A50" s="4">
        <v>28</v>
      </c>
      <c r="B50" s="4">
        <v>213.578</v>
      </c>
      <c r="C50" t="s">
        <v>1032</v>
      </c>
      <c r="D50" s="4">
        <v>4</v>
      </c>
      <c r="E50" s="16" t="s">
        <v>1089</v>
      </c>
      <c r="F50" s="4">
        <f t="shared" si="2"/>
        <v>20</v>
      </c>
      <c r="G50" t="s">
        <v>9472</v>
      </c>
    </row>
    <row r="52" spans="1:11" x14ac:dyDescent="0.35">
      <c r="A52" s="7"/>
      <c r="B52" s="11" t="s">
        <v>9230</v>
      </c>
      <c r="C52" s="15"/>
      <c r="D52" s="19"/>
      <c r="E52" s="15"/>
    </row>
    <row r="53" spans="1:11" x14ac:dyDescent="0.35">
      <c r="A53" s="7"/>
      <c r="B53" s="7"/>
      <c r="C53" s="8"/>
      <c r="E53" s="8"/>
    </row>
    <row r="54" spans="1:11" x14ac:dyDescent="0.35">
      <c r="A54" s="7">
        <v>4</v>
      </c>
      <c r="B54" s="31" t="s">
        <v>10962</v>
      </c>
    </row>
    <row r="55" spans="1:11" x14ac:dyDescent="0.35">
      <c r="A55" s="4">
        <v>29</v>
      </c>
      <c r="B55" s="4">
        <v>-375.78399999999999</v>
      </c>
      <c r="C55" t="s">
        <v>1032</v>
      </c>
      <c r="D55" s="4">
        <v>4</v>
      </c>
      <c r="E55" s="16" t="s">
        <v>1090</v>
      </c>
      <c r="F55" s="4">
        <f t="shared" si="2"/>
        <v>22</v>
      </c>
      <c r="G55" t="s">
        <v>10418</v>
      </c>
    </row>
    <row r="56" spans="1:11" x14ac:dyDescent="0.35">
      <c r="A56" s="4">
        <v>30</v>
      </c>
      <c r="B56" s="4">
        <v>-359.471</v>
      </c>
      <c r="C56" t="s">
        <v>1046</v>
      </c>
      <c r="D56" s="4">
        <v>2</v>
      </c>
      <c r="E56" s="16" t="s">
        <v>1092</v>
      </c>
      <c r="F56" s="4">
        <f t="shared" si="2"/>
        <v>22</v>
      </c>
      <c r="G56" t="s">
        <v>10418</v>
      </c>
    </row>
    <row r="57" spans="1:11" x14ac:dyDescent="0.35">
      <c r="A57" s="4">
        <v>31</v>
      </c>
      <c r="B57" s="4">
        <v>-354.11500000000001</v>
      </c>
      <c r="C57" t="s">
        <v>1043</v>
      </c>
      <c r="D57" s="4">
        <v>3</v>
      </c>
      <c r="E57" s="16" t="s">
        <v>1094</v>
      </c>
    </row>
    <row r="58" spans="1:11" x14ac:dyDescent="0.35">
      <c r="E58" s="58" t="s">
        <v>9578</v>
      </c>
      <c r="F58" s="4">
        <f t="shared" si="2"/>
        <v>3</v>
      </c>
      <c r="G58" t="s">
        <v>9379</v>
      </c>
    </row>
    <row r="59" spans="1:11" x14ac:dyDescent="0.35">
      <c r="E59" s="58" t="s">
        <v>9579</v>
      </c>
      <c r="F59" s="4">
        <f t="shared" si="2"/>
        <v>5</v>
      </c>
      <c r="G59" t="s">
        <v>9378</v>
      </c>
    </row>
    <row r="60" spans="1:11" x14ac:dyDescent="0.35">
      <c r="A60" s="4">
        <v>32</v>
      </c>
      <c r="B60" s="4">
        <v>-353.685</v>
      </c>
      <c r="C60" t="s">
        <v>1037</v>
      </c>
      <c r="D60" s="4">
        <v>1</v>
      </c>
      <c r="E60" s="16" t="s">
        <v>1095</v>
      </c>
    </row>
    <row r="61" spans="1:11" s="59" customFormat="1" x14ac:dyDescent="0.35">
      <c r="A61" s="4"/>
      <c r="B61" s="4"/>
      <c r="C61"/>
      <c r="D61" s="4"/>
      <c r="E61" s="58" t="s">
        <v>9576</v>
      </c>
      <c r="F61" s="4">
        <f t="shared" si="2"/>
        <v>22</v>
      </c>
      <c r="G61" t="s">
        <v>10418</v>
      </c>
      <c r="H61" s="4"/>
      <c r="I61"/>
      <c r="J61"/>
      <c r="K61"/>
    </row>
    <row r="62" spans="1:11" s="59" customFormat="1" x14ac:dyDescent="0.35">
      <c r="A62" s="4"/>
      <c r="B62" s="4"/>
      <c r="C62"/>
      <c r="D62" s="4"/>
      <c r="E62" s="58" t="s">
        <v>9577</v>
      </c>
      <c r="F62" s="4">
        <f t="shared" si="2"/>
        <v>3</v>
      </c>
      <c r="G62" t="s">
        <v>9379</v>
      </c>
      <c r="H62" s="4"/>
      <c r="I62"/>
      <c r="J62"/>
      <c r="K62"/>
    </row>
    <row r="63" spans="1:11" x14ac:dyDescent="0.35">
      <c r="A63" s="4">
        <v>33</v>
      </c>
      <c r="B63" s="4">
        <v>-333.02199999999999</v>
      </c>
      <c r="C63" t="s">
        <v>1032</v>
      </c>
      <c r="D63" s="4">
        <v>4</v>
      </c>
      <c r="E63" s="16" t="s">
        <v>1097</v>
      </c>
      <c r="F63" s="4">
        <f t="shared" si="2"/>
        <v>4</v>
      </c>
      <c r="G63" t="s">
        <v>9372</v>
      </c>
    </row>
    <row r="64" spans="1:11" x14ac:dyDescent="0.35">
      <c r="A64" s="4">
        <v>34</v>
      </c>
      <c r="B64" s="4">
        <v>-332.37699999999899</v>
      </c>
      <c r="C64" t="s">
        <v>1043</v>
      </c>
      <c r="D64" s="4">
        <v>3</v>
      </c>
      <c r="E64" s="16" t="s">
        <v>1098</v>
      </c>
      <c r="F64" s="4">
        <f t="shared" si="2"/>
        <v>4</v>
      </c>
      <c r="G64" t="s">
        <v>9372</v>
      </c>
    </row>
    <row r="65" spans="1:9" x14ac:dyDescent="0.35">
      <c r="A65" s="4">
        <v>35</v>
      </c>
      <c r="B65" s="4">
        <v>-323.90899999999999</v>
      </c>
      <c r="C65" t="s">
        <v>1046</v>
      </c>
      <c r="D65" s="4">
        <v>2</v>
      </c>
      <c r="E65" s="16" t="s">
        <v>1099</v>
      </c>
      <c r="F65" s="4">
        <f t="shared" si="2"/>
        <v>5</v>
      </c>
      <c r="G65" t="s">
        <v>9378</v>
      </c>
      <c r="H65" s="4">
        <f t="shared" ref="H65" si="4">IF(I65="GREET",1,IF(I65="GOAL",2,IF(I65="GOAL:COOP",2,IF(I65="GOAL:SUSTAIN",2,IF(I65="PROPOSAL",3,IF(I65="(PROPOSAL)",3,IF(I65="CHOOSE+",4,IF(I65="CHOOSE-",4,IF(I65="(CHOOSE+)",4,IF(I65="(CHOOSE-)",4,IF(I65="ECO INFO",5,IF(I65="$ INFO",6,IF(I65="SOC INFO",7,IF(I65="RULE INFO",8,IF(I65="EXP INFO",9,IF(I65="MON RES",10,IF(I65="MON EARN",11,IF(I65="MON BEH",12,IF(I65="POSE HARM",13,IF(I65="POSE CONCERN",14,IF(I65="(POSE CONCERN)",14,IF(I65="RJ APOLOGY",15,IF(I65="RJ ATONE",16,IF(I65="RJ JUSTIFY",17,IF(I65="RJ-",18,IF(I65="RJ FORGIVE+",19,IF(I65="RJ FORGIVE-",19,IF(I65="COORD",20,IF(I65="ENF ACK",21,IF(I65="ENF PRAISE",22,IF(I65="ENF ASK",23,IF(I65="ENF TELL",24,IF(I65="ENF SHAME",25,IF(I65="ENF WARN",26,IF(I65="ENF THREATEN",27,IF(I65="ENF PUNISH",28,IF(I65="DEFECT",29,IF(I65="SM TALK",30,IF(I65="HUMOR",31,IF(I65="POLITE+",32,IF(I65="POLITE-",32,IF(I65="INPUT-",33,IF(I65="AMBIGUOUS",34,IF(I65="UNCODEABLE",35))))))))))))))))))))))))))))))))))))))))))))</f>
        <v>4</v>
      </c>
      <c r="I65" t="s">
        <v>10330</v>
      </c>
    </row>
    <row r="67" spans="1:9" x14ac:dyDescent="0.35">
      <c r="A67" s="4">
        <v>36</v>
      </c>
      <c r="B67" s="4">
        <v>-314.10300000000001</v>
      </c>
      <c r="C67" t="s">
        <v>1046</v>
      </c>
      <c r="D67" s="4">
        <v>2</v>
      </c>
      <c r="E67" s="16" t="s">
        <v>1102</v>
      </c>
      <c r="F67" s="4">
        <f t="shared" si="2"/>
        <v>22</v>
      </c>
      <c r="G67" t="s">
        <v>10418</v>
      </c>
    </row>
    <row r="68" spans="1:9" x14ac:dyDescent="0.35">
      <c r="A68" s="4">
        <v>37</v>
      </c>
      <c r="B68" s="4">
        <v>-305.30200000000002</v>
      </c>
      <c r="C68" t="s">
        <v>1046</v>
      </c>
      <c r="D68" s="4">
        <v>2</v>
      </c>
      <c r="E68" s="16" t="s">
        <v>1104</v>
      </c>
      <c r="F68" s="4">
        <f t="shared" si="2"/>
        <v>22</v>
      </c>
      <c r="G68" t="s">
        <v>10418</v>
      </c>
    </row>
    <row r="70" spans="1:9" x14ac:dyDescent="0.35">
      <c r="A70" s="7">
        <v>4</v>
      </c>
      <c r="B70" s="31" t="s">
        <v>10403</v>
      </c>
    </row>
    <row r="71" spans="1:9" x14ac:dyDescent="0.35">
      <c r="A71" s="4">
        <v>38</v>
      </c>
      <c r="B71" s="4">
        <v>-306.27800000000002</v>
      </c>
      <c r="C71" t="s">
        <v>1037</v>
      </c>
      <c r="D71" s="4">
        <v>1</v>
      </c>
      <c r="E71" s="16" t="s">
        <v>1103</v>
      </c>
      <c r="F71" s="4">
        <f t="shared" si="2"/>
        <v>8</v>
      </c>
      <c r="G71" t="s">
        <v>9374</v>
      </c>
    </row>
    <row r="72" spans="1:9" x14ac:dyDescent="0.35">
      <c r="A72" s="4">
        <v>39</v>
      </c>
      <c r="B72" s="4">
        <v>-294.71899999999999</v>
      </c>
      <c r="C72" t="s">
        <v>1032</v>
      </c>
      <c r="D72" s="4">
        <v>4</v>
      </c>
      <c r="E72" s="16" t="s">
        <v>1105</v>
      </c>
      <c r="F72" s="4">
        <f t="shared" si="2"/>
        <v>3</v>
      </c>
      <c r="G72" t="s">
        <v>9379</v>
      </c>
    </row>
    <row r="73" spans="1:9" x14ac:dyDescent="0.35">
      <c r="A73" s="4">
        <v>40</v>
      </c>
      <c r="B73" s="4">
        <v>-286.63400000000001</v>
      </c>
      <c r="C73" t="s">
        <v>1046</v>
      </c>
      <c r="D73" s="4">
        <v>2</v>
      </c>
      <c r="E73" s="16" t="s">
        <v>1106</v>
      </c>
      <c r="F73" s="4">
        <f t="shared" si="2"/>
        <v>4</v>
      </c>
      <c r="G73" t="s">
        <v>9372</v>
      </c>
    </row>
    <row r="74" spans="1:9" x14ac:dyDescent="0.35">
      <c r="A74" s="4">
        <v>41</v>
      </c>
      <c r="B74" s="4">
        <v>-283.820999999999</v>
      </c>
      <c r="C74" t="s">
        <v>1037</v>
      </c>
      <c r="D74" s="4">
        <v>1</v>
      </c>
      <c r="E74" s="16" t="s">
        <v>1107</v>
      </c>
      <c r="F74" s="4">
        <f t="shared" si="2"/>
        <v>22</v>
      </c>
      <c r="G74" t="s">
        <v>10418</v>
      </c>
    </row>
    <row r="75" spans="1:9" x14ac:dyDescent="0.35">
      <c r="A75" s="4">
        <v>42</v>
      </c>
      <c r="B75" s="4">
        <v>-269.00599999999997</v>
      </c>
      <c r="C75" t="s">
        <v>1037</v>
      </c>
      <c r="D75" s="4">
        <v>1</v>
      </c>
      <c r="E75" s="16" t="s">
        <v>1109</v>
      </c>
      <c r="F75" s="4">
        <f t="shared" si="2"/>
        <v>4</v>
      </c>
      <c r="G75" t="s">
        <v>9372</v>
      </c>
    </row>
    <row r="76" spans="1:9" x14ac:dyDescent="0.35">
      <c r="B76" s="4">
        <v>-260.08099999999899</v>
      </c>
      <c r="C76" t="s">
        <v>1037</v>
      </c>
      <c r="D76" s="4">
        <v>1</v>
      </c>
      <c r="E76" s="16" t="s">
        <v>1112</v>
      </c>
    </row>
    <row r="78" spans="1:9" x14ac:dyDescent="0.35">
      <c r="A78" s="4">
        <v>43</v>
      </c>
      <c r="B78" s="4">
        <v>-246.37200000000001</v>
      </c>
      <c r="C78" t="s">
        <v>1046</v>
      </c>
      <c r="D78" s="4">
        <v>2</v>
      </c>
      <c r="E78" s="16" t="s">
        <v>1113</v>
      </c>
      <c r="F78" s="4">
        <f t="shared" si="2"/>
        <v>30</v>
      </c>
      <c r="G78" t="s">
        <v>9375</v>
      </c>
    </row>
    <row r="79" spans="1:9" x14ac:dyDescent="0.35">
      <c r="A79" s="4">
        <v>44</v>
      </c>
      <c r="B79" s="4">
        <v>-231.07499999999999</v>
      </c>
      <c r="C79" t="s">
        <v>1037</v>
      </c>
      <c r="D79" s="4">
        <v>1</v>
      </c>
      <c r="E79" s="16" t="s">
        <v>1114</v>
      </c>
      <c r="F79" s="4">
        <f t="shared" si="2"/>
        <v>9</v>
      </c>
      <c r="G79" t="s">
        <v>9373</v>
      </c>
    </row>
    <row r="80" spans="1:9" x14ac:dyDescent="0.35">
      <c r="A80" s="4">
        <v>45</v>
      </c>
      <c r="B80" s="4">
        <v>-230.203</v>
      </c>
      <c r="C80" t="s">
        <v>1046</v>
      </c>
      <c r="D80" s="4">
        <v>2</v>
      </c>
      <c r="E80" s="16" t="s">
        <v>1115</v>
      </c>
      <c r="F80" s="4">
        <f t="shared" si="2"/>
        <v>9</v>
      </c>
      <c r="G80" t="s">
        <v>9373</v>
      </c>
    </row>
    <row r="81" spans="1:9" x14ac:dyDescent="0.35">
      <c r="A81" s="4">
        <v>46</v>
      </c>
      <c r="B81" s="4">
        <v>-230.179</v>
      </c>
      <c r="C81" t="s">
        <v>1032</v>
      </c>
      <c r="D81" s="4">
        <v>4</v>
      </c>
      <c r="E81" s="16" t="s">
        <v>1116</v>
      </c>
      <c r="F81" s="4">
        <f t="shared" si="2"/>
        <v>31</v>
      </c>
      <c r="G81" t="s">
        <v>9386</v>
      </c>
    </row>
    <row r="82" spans="1:9" x14ac:dyDescent="0.35">
      <c r="A82" s="4">
        <v>47</v>
      </c>
      <c r="B82" s="4">
        <v>-212.28899999999999</v>
      </c>
      <c r="C82" t="s">
        <v>1046</v>
      </c>
      <c r="D82" s="4">
        <v>2</v>
      </c>
      <c r="E82" s="16" t="s">
        <v>1119</v>
      </c>
      <c r="F82" s="4">
        <f t="shared" si="2"/>
        <v>9</v>
      </c>
      <c r="G82" t="s">
        <v>9373</v>
      </c>
    </row>
    <row r="83" spans="1:9" x14ac:dyDescent="0.35">
      <c r="A83" s="4">
        <v>48</v>
      </c>
      <c r="B83" s="4">
        <v>-182.833</v>
      </c>
      <c r="C83" t="s">
        <v>1032</v>
      </c>
      <c r="D83" s="4">
        <v>4</v>
      </c>
      <c r="E83" s="16" t="s">
        <v>1120</v>
      </c>
      <c r="F83" s="4">
        <f t="shared" si="2"/>
        <v>9</v>
      </c>
      <c r="G83" t="s">
        <v>9373</v>
      </c>
    </row>
    <row r="84" spans="1:9" x14ac:dyDescent="0.35">
      <c r="A84" s="4">
        <v>49</v>
      </c>
      <c r="B84" s="4">
        <v>-179.93</v>
      </c>
      <c r="C84" t="s">
        <v>1043</v>
      </c>
      <c r="D84" s="4">
        <v>3</v>
      </c>
      <c r="E84" s="16" t="s">
        <v>1121</v>
      </c>
      <c r="F84" s="4">
        <f t="shared" si="2"/>
        <v>9</v>
      </c>
      <c r="G84" t="s">
        <v>9373</v>
      </c>
    </row>
    <row r="85" spans="1:9" x14ac:dyDescent="0.35">
      <c r="A85" s="4">
        <v>50</v>
      </c>
      <c r="B85" s="4">
        <v>-151.34899999999999</v>
      </c>
      <c r="C85" t="s">
        <v>1037</v>
      </c>
      <c r="D85" s="4">
        <v>1</v>
      </c>
      <c r="E85" s="16" t="s">
        <v>1124</v>
      </c>
      <c r="F85" s="4">
        <f t="shared" si="2"/>
        <v>7</v>
      </c>
      <c r="G85" t="s">
        <v>9377</v>
      </c>
    </row>
    <row r="86" spans="1:9" x14ac:dyDescent="0.35">
      <c r="A86" s="4">
        <v>51</v>
      </c>
      <c r="B86" s="4">
        <v>-134.43899999999999</v>
      </c>
      <c r="C86" t="s">
        <v>1046</v>
      </c>
      <c r="D86" s="4">
        <v>2</v>
      </c>
      <c r="E86" s="16" t="s">
        <v>1126</v>
      </c>
      <c r="F86" s="4">
        <f t="shared" si="2"/>
        <v>7</v>
      </c>
      <c r="G86" t="s">
        <v>9377</v>
      </c>
    </row>
    <row r="88" spans="1:9" x14ac:dyDescent="0.35">
      <c r="A88" s="7">
        <v>4</v>
      </c>
      <c r="B88" s="47" t="s">
        <v>12099</v>
      </c>
    </row>
    <row r="89" spans="1:9" x14ac:dyDescent="0.35">
      <c r="A89" s="4">
        <v>52</v>
      </c>
      <c r="B89" s="4">
        <v>-100.003999999999</v>
      </c>
      <c r="C89" t="s">
        <v>1032</v>
      </c>
      <c r="D89" s="4">
        <v>4</v>
      </c>
      <c r="E89" s="16" t="s">
        <v>1127</v>
      </c>
      <c r="F89" s="4">
        <f t="shared" si="2"/>
        <v>8</v>
      </c>
      <c r="G89" t="s">
        <v>9374</v>
      </c>
      <c r="H89" s="4">
        <f t="shared" ref="H89" si="5">IF(I89="GREET",1,IF(I89="GOAL",2,IF(I89="GOAL:COOP",2,IF(I89="GOAL:SUSTAIN",2,IF(I89="PROPOSAL",3,IF(I89="(PROPOSAL)",3,IF(I89="CHOOSE+",4,IF(I89="CHOOSE-",4,IF(I89="(CHOOSE+)",4,IF(I89="(CHOOSE-)",4,IF(I89="ECO INFO",5,IF(I89="$ INFO",6,IF(I89="SOC INFO",7,IF(I89="RULE INFO",8,IF(I89="EXP INFO",9,IF(I89="MON RES",10,IF(I89="MON EARN",11,IF(I89="MON BEH",12,IF(I89="POSE HARM",13,IF(I89="POSE CONCERN",14,IF(I89="(POSE CONCERN)",14,IF(I89="RJ APOLOGY",15,IF(I89="RJ ATONE",16,IF(I89="RJ JUSTIFY",17,IF(I89="RJ-",18,IF(I89="RJ FORGIVE+",19,IF(I89="RJ FORGIVE-",19,IF(I89="COORD",20,IF(I89="ENF ACK",21,IF(I89="ENF PRAISE",22,IF(I89="ENF ASK",23,IF(I89="ENF TELL",24,IF(I89="ENF SHAME",25,IF(I89="ENF WARN",26,IF(I89="ENF THREATEN",27,IF(I89="ENF PUNISH",28,IF(I89="DEFECT",29,IF(I89="SM TALK",30,IF(I89="HUMOR",31,IF(I89="POLITE+",32,IF(I89="POLITE-",32,IF(I89="INPUT-",33,IF(I89="AMBIGUOUS",34,IF(I89="UNCODEABLE",35))))))))))))))))))))))))))))))))))))))))))))</f>
        <v>3</v>
      </c>
      <c r="I89" t="s">
        <v>10329</v>
      </c>
    </row>
    <row r="90" spans="1:9" x14ac:dyDescent="0.35">
      <c r="A90" s="4">
        <v>53</v>
      </c>
      <c r="B90" s="4">
        <v>-77.948999999999998</v>
      </c>
      <c r="C90" t="s">
        <v>1037</v>
      </c>
      <c r="D90" s="4">
        <v>1</v>
      </c>
      <c r="E90" s="16" t="s">
        <v>1128</v>
      </c>
      <c r="F90" s="4">
        <f t="shared" si="2"/>
        <v>4</v>
      </c>
      <c r="G90" t="s">
        <v>9372</v>
      </c>
    </row>
    <row r="91" spans="1:9" x14ac:dyDescent="0.35">
      <c r="A91" s="4">
        <v>54</v>
      </c>
      <c r="B91" s="4">
        <v>-61.073999999999998</v>
      </c>
      <c r="C91" t="s">
        <v>1043</v>
      </c>
      <c r="D91" s="4">
        <v>3</v>
      </c>
      <c r="E91" s="16" t="s">
        <v>1129</v>
      </c>
      <c r="F91" s="4">
        <f t="shared" si="2"/>
        <v>4</v>
      </c>
      <c r="G91" t="s">
        <v>9372</v>
      </c>
    </row>
    <row r="92" spans="1:9" x14ac:dyDescent="0.35">
      <c r="A92" s="4">
        <v>55</v>
      </c>
      <c r="B92" s="4">
        <v>-44.615000000000002</v>
      </c>
      <c r="C92" t="s">
        <v>1046</v>
      </c>
      <c r="D92" s="4">
        <v>2</v>
      </c>
      <c r="E92" s="16" t="s">
        <v>1130</v>
      </c>
      <c r="F92" s="4">
        <f t="shared" si="2"/>
        <v>5</v>
      </c>
      <c r="G92" t="s">
        <v>9378</v>
      </c>
      <c r="H92" s="4">
        <f t="shared" ref="H92" si="6">IF(I92="GREET",1,IF(I92="GOAL",2,IF(I92="GOAL:COOP",2,IF(I92="GOAL:SUSTAIN",2,IF(I92="PROPOSAL",3,IF(I92="(PROPOSAL)",3,IF(I92="CHOOSE+",4,IF(I92="CHOOSE-",4,IF(I92="(CHOOSE+)",4,IF(I92="(CHOOSE-)",4,IF(I92="ECO INFO",5,IF(I92="$ INFO",6,IF(I92="SOC INFO",7,IF(I92="RULE INFO",8,IF(I92="EXP INFO",9,IF(I92="MON RES",10,IF(I92="MON EARN",11,IF(I92="MON BEH",12,IF(I92="POSE HARM",13,IF(I92="POSE CONCERN",14,IF(I92="(POSE CONCERN)",14,IF(I92="RJ APOLOGY",15,IF(I92="RJ ATONE",16,IF(I92="RJ JUSTIFY",17,IF(I92="RJ-",18,IF(I92="RJ FORGIVE+",19,IF(I92="RJ FORGIVE-",19,IF(I92="COORD",20,IF(I92="ENF ACK",21,IF(I92="ENF PRAISE",22,IF(I92="ENF ASK",23,IF(I92="ENF TELL",24,IF(I92="ENF SHAME",25,IF(I92="ENF WARN",26,IF(I92="ENF THREATEN",27,IF(I92="ENF PUNISH",28,IF(I92="DEFECT",29,IF(I92="SM TALK",30,IF(I92="HUMOR",31,IF(I92="POLITE+",32,IF(I92="POLITE-",32,IF(I92="INPUT-",33,IF(I92="AMBIGUOUS",34,IF(I92="UNCODEABLE",35))))))))))))))))))))))))))))))))))))))))))))</f>
        <v>4</v>
      </c>
      <c r="I92" t="s">
        <v>10330</v>
      </c>
    </row>
    <row r="94" spans="1:9" x14ac:dyDescent="0.35">
      <c r="B94" s="21" t="s">
        <v>9233</v>
      </c>
      <c r="C94" s="22"/>
      <c r="D94" s="21"/>
      <c r="E94" s="23"/>
    </row>
    <row r="95" spans="1:9" x14ac:dyDescent="0.35">
      <c r="B95" s="47"/>
    </row>
    <row r="96" spans="1:9" x14ac:dyDescent="0.35">
      <c r="A96" s="4">
        <v>56</v>
      </c>
      <c r="B96" s="4">
        <v>117.874</v>
      </c>
      <c r="C96" t="s">
        <v>1032</v>
      </c>
      <c r="D96" s="4">
        <v>4</v>
      </c>
      <c r="E96" s="16" t="s">
        <v>1084</v>
      </c>
      <c r="F96" s="4">
        <f t="shared" ref="F96:F126" si="7">IF(G96="GREET",1,IF(G96="GOAL",2,IF(G96="GOAL:COOP",2,IF(G96="GOAL:SUSTAIN",2,IF(G96="PROPOSAL",3,IF(G96="(PROPOSAL)",3,IF(G96="CHOOSE+",4,IF(G96="CHOOSE-",4,IF(G96="(CHOOSE+)",4,IF(G96="(CHOOSE-)",4,IF(G96="ECO INFO",5,IF(G96="$ INFO",6,IF(G96="SOC INFO",7,IF(G96="RULE INFO",8,IF(G96="EXP INFO",9,IF(G96="MON RES",10,IF(G96="MON EARN",11,IF(G96="MON BEH",12,IF(G96="POSE HARM",13,IF(G96="POSE CONCERN",14,IF(G96="(POSE CONCERN)",14,IF(G96="RJ APOLOGY",15,IF(G96="RJ ATONE",16,IF(G96="RJ JUSTIFY",17,IF(G96="RJ-",18,IF(G96="RJ FORGIVE+",19,IF(G96="RJ FORGIVE-",19,IF(G96="COORD",20,IF(G96="ENF ACK",21,IF(G96="ENF PRAISE",22,IF(G96="ENF ASK",23,IF(G96="ENF TELL",24,IF(G96="ENF SHAME",25,IF(G96="ENF WARN",26,IF(G96="ENF THREATEN",27,IF(G96="ENF PUNISH",28,IF(G96="DEFECT",29,IF(G96="SM TALK",30,IF(G96="HUMOR",31,IF(G96="POLITE+",32,IF(G96="POLITE-",32,IF(G96="INPUT-",33,IF(G96="AMBIGUOUS",34,IF(G96="UNCODEABLE",35))))))))))))))))))))))))))))))))))))))))))))</f>
        <v>20</v>
      </c>
      <c r="G96" t="s">
        <v>9472</v>
      </c>
    </row>
    <row r="97" spans="1:11" x14ac:dyDescent="0.35">
      <c r="A97" s="4">
        <v>57</v>
      </c>
      <c r="B97" s="4">
        <v>146.28100000000001</v>
      </c>
      <c r="C97" t="s">
        <v>1046</v>
      </c>
      <c r="D97" s="4">
        <v>2</v>
      </c>
      <c r="E97" s="16" t="s">
        <v>1131</v>
      </c>
      <c r="F97" s="4">
        <f t="shared" si="7"/>
        <v>3</v>
      </c>
      <c r="G97" t="s">
        <v>9379</v>
      </c>
    </row>
    <row r="98" spans="1:11" x14ac:dyDescent="0.35">
      <c r="A98" s="4">
        <v>58</v>
      </c>
      <c r="B98" s="4">
        <v>148.88999999999999</v>
      </c>
      <c r="C98" t="s">
        <v>1032</v>
      </c>
      <c r="D98" s="4">
        <v>4</v>
      </c>
      <c r="E98" s="16" t="s">
        <v>1132</v>
      </c>
      <c r="F98" s="4">
        <f t="shared" si="7"/>
        <v>20</v>
      </c>
      <c r="G98" t="s">
        <v>9472</v>
      </c>
    </row>
    <row r="99" spans="1:11" x14ac:dyDescent="0.35">
      <c r="A99" s="4">
        <v>59</v>
      </c>
      <c r="B99" s="4">
        <v>181.23400000000001</v>
      </c>
      <c r="C99" t="s">
        <v>1032</v>
      </c>
      <c r="D99" s="4">
        <v>4</v>
      </c>
      <c r="E99" s="16" t="s">
        <v>465</v>
      </c>
      <c r="F99" s="4">
        <f t="shared" si="7"/>
        <v>20</v>
      </c>
      <c r="G99" t="s">
        <v>9472</v>
      </c>
    </row>
    <row r="100" spans="1:11" x14ac:dyDescent="0.35">
      <c r="A100" s="4">
        <v>60</v>
      </c>
      <c r="B100" s="4">
        <v>211.19399999999999</v>
      </c>
      <c r="C100" t="s">
        <v>1032</v>
      </c>
      <c r="D100" s="4">
        <v>4</v>
      </c>
      <c r="E100" s="16" t="s">
        <v>1132</v>
      </c>
      <c r="F100" s="4">
        <f t="shared" si="7"/>
        <v>20</v>
      </c>
      <c r="G100" t="s">
        <v>9472</v>
      </c>
    </row>
    <row r="102" spans="1:11" x14ac:dyDescent="0.35">
      <c r="A102" s="7"/>
      <c r="B102" s="11" t="s">
        <v>9229</v>
      </c>
      <c r="C102" s="15"/>
      <c r="D102" s="19"/>
      <c r="E102" s="15"/>
    </row>
    <row r="103" spans="1:11" x14ac:dyDescent="0.35">
      <c r="B103" s="20" t="s">
        <v>9239</v>
      </c>
    </row>
    <row r="104" spans="1:11" x14ac:dyDescent="0.35">
      <c r="A104" s="4">
        <v>61</v>
      </c>
      <c r="B104" s="4">
        <v>-369.459</v>
      </c>
      <c r="C104" t="s">
        <v>1046</v>
      </c>
      <c r="D104" s="4">
        <v>2</v>
      </c>
      <c r="E104" s="16" t="s">
        <v>1136</v>
      </c>
      <c r="F104" s="4">
        <f t="shared" si="7"/>
        <v>9</v>
      </c>
      <c r="G104" t="s">
        <v>9373</v>
      </c>
    </row>
    <row r="105" spans="1:11" x14ac:dyDescent="0.35">
      <c r="A105" s="4">
        <v>62</v>
      </c>
      <c r="B105" s="4">
        <v>-363.404</v>
      </c>
      <c r="C105" t="s">
        <v>1037</v>
      </c>
      <c r="D105" s="4">
        <v>1</v>
      </c>
      <c r="E105" s="16" t="s">
        <v>1137</v>
      </c>
      <c r="F105" s="4">
        <f t="shared" si="7"/>
        <v>7</v>
      </c>
      <c r="G105" t="s">
        <v>9377</v>
      </c>
    </row>
    <row r="106" spans="1:11" x14ac:dyDescent="0.35">
      <c r="A106" s="4">
        <v>63</v>
      </c>
      <c r="B106" s="4">
        <v>-336.81799999999998</v>
      </c>
      <c r="C106" t="s">
        <v>1046</v>
      </c>
      <c r="D106" s="4">
        <v>2</v>
      </c>
      <c r="E106" s="16" t="s">
        <v>1139</v>
      </c>
      <c r="F106" s="4">
        <f t="shared" si="7"/>
        <v>9</v>
      </c>
      <c r="G106" t="s">
        <v>9373</v>
      </c>
    </row>
    <row r="108" spans="1:11" x14ac:dyDescent="0.35">
      <c r="A108" s="7">
        <v>4</v>
      </c>
      <c r="B108" s="31" t="s">
        <v>12101</v>
      </c>
    </row>
    <row r="109" spans="1:11" x14ac:dyDescent="0.35">
      <c r="A109" s="4">
        <v>64</v>
      </c>
      <c r="B109" s="4">
        <v>-302.029</v>
      </c>
      <c r="C109" t="s">
        <v>1032</v>
      </c>
      <c r="D109" s="4">
        <v>4</v>
      </c>
      <c r="E109" s="16" t="s">
        <v>1141</v>
      </c>
    </row>
    <row r="110" spans="1:11" s="59" customFormat="1" x14ac:dyDescent="0.35">
      <c r="A110" s="4"/>
      <c r="B110" s="4"/>
      <c r="C110"/>
      <c r="D110" s="4"/>
      <c r="E110" s="58" t="s">
        <v>9580</v>
      </c>
      <c r="F110" s="4">
        <f t="shared" si="7"/>
        <v>3</v>
      </c>
      <c r="G110" t="s">
        <v>9379</v>
      </c>
      <c r="H110" s="4"/>
      <c r="I110"/>
      <c r="J110"/>
      <c r="K110"/>
    </row>
    <row r="111" spans="1:11" s="59" customFormat="1" x14ac:dyDescent="0.35">
      <c r="A111" s="4"/>
      <c r="B111" s="4"/>
      <c r="C111"/>
      <c r="D111" s="4"/>
      <c r="E111" s="58" t="s">
        <v>10404</v>
      </c>
      <c r="F111" s="4">
        <f t="shared" si="7"/>
        <v>5</v>
      </c>
      <c r="G111" t="s">
        <v>9378</v>
      </c>
      <c r="H111" s="4"/>
      <c r="I111"/>
      <c r="J111"/>
      <c r="K111"/>
    </row>
    <row r="112" spans="1:11" x14ac:dyDescent="0.35">
      <c r="A112" s="4">
        <v>65</v>
      </c>
      <c r="B112" s="4">
        <v>-290.88299999999998</v>
      </c>
      <c r="C112" t="s">
        <v>1043</v>
      </c>
      <c r="D112" s="4">
        <v>3</v>
      </c>
      <c r="E112" s="16" t="s">
        <v>1142</v>
      </c>
      <c r="F112" s="4">
        <f t="shared" si="7"/>
        <v>4</v>
      </c>
      <c r="G112" t="s">
        <v>9372</v>
      </c>
    </row>
    <row r="113" spans="1:7" x14ac:dyDescent="0.35">
      <c r="A113" s="4">
        <v>66</v>
      </c>
      <c r="B113" s="4">
        <v>-287.09899999999999</v>
      </c>
      <c r="C113" t="s">
        <v>1046</v>
      </c>
      <c r="D113" s="4">
        <v>2</v>
      </c>
      <c r="E113" s="16" t="s">
        <v>1144</v>
      </c>
      <c r="F113" s="4">
        <f t="shared" si="7"/>
        <v>4</v>
      </c>
      <c r="G113" t="s">
        <v>9372</v>
      </c>
    </row>
    <row r="114" spans="1:7" x14ac:dyDescent="0.35">
      <c r="A114" s="4">
        <v>67</v>
      </c>
      <c r="B114" s="4">
        <v>-286.78500000000003</v>
      </c>
      <c r="C114" t="s">
        <v>1037</v>
      </c>
      <c r="D114" s="4">
        <v>1</v>
      </c>
      <c r="E114" s="16" t="s">
        <v>501</v>
      </c>
      <c r="F114" s="4">
        <f t="shared" si="7"/>
        <v>4</v>
      </c>
      <c r="G114" t="s">
        <v>9372</v>
      </c>
    </row>
    <row r="116" spans="1:7" x14ac:dyDescent="0.35">
      <c r="B116" s="20" t="s">
        <v>9232</v>
      </c>
    </row>
    <row r="117" spans="1:7" x14ac:dyDescent="0.35">
      <c r="A117" s="4">
        <v>68</v>
      </c>
      <c r="B117" s="4">
        <v>-253.59599999999901</v>
      </c>
      <c r="C117" t="s">
        <v>1046</v>
      </c>
      <c r="D117" s="4">
        <v>2</v>
      </c>
      <c r="E117" s="16" t="s">
        <v>1145</v>
      </c>
      <c r="F117" s="4">
        <f t="shared" si="7"/>
        <v>30</v>
      </c>
      <c r="G117" t="s">
        <v>9375</v>
      </c>
    </row>
    <row r="118" spans="1:7" x14ac:dyDescent="0.35">
      <c r="A118" s="4">
        <v>69</v>
      </c>
      <c r="B118" s="4">
        <v>-219.50099999999901</v>
      </c>
      <c r="C118" t="s">
        <v>1037</v>
      </c>
      <c r="D118" s="4">
        <v>1</v>
      </c>
      <c r="E118" s="16" t="s">
        <v>422</v>
      </c>
      <c r="F118" s="4">
        <f t="shared" si="7"/>
        <v>31</v>
      </c>
      <c r="G118" t="s">
        <v>9386</v>
      </c>
    </row>
    <row r="119" spans="1:7" x14ac:dyDescent="0.35">
      <c r="A119" s="4">
        <v>70</v>
      </c>
      <c r="B119" s="4">
        <v>-195.07499999999999</v>
      </c>
      <c r="C119" t="s">
        <v>1046</v>
      </c>
      <c r="D119" s="4">
        <v>2</v>
      </c>
      <c r="E119" s="16" t="s">
        <v>1148</v>
      </c>
      <c r="F119" s="4">
        <f t="shared" si="7"/>
        <v>30</v>
      </c>
      <c r="G119" t="s">
        <v>9375</v>
      </c>
    </row>
    <row r="120" spans="1:7" x14ac:dyDescent="0.35">
      <c r="A120" s="4">
        <v>71</v>
      </c>
      <c r="B120" s="4">
        <v>-186.25</v>
      </c>
      <c r="C120" t="s">
        <v>1032</v>
      </c>
      <c r="D120" s="4">
        <v>4</v>
      </c>
      <c r="E120" s="16" t="s">
        <v>140</v>
      </c>
      <c r="F120" s="4">
        <f t="shared" si="7"/>
        <v>31</v>
      </c>
      <c r="G120" t="s">
        <v>9386</v>
      </c>
    </row>
    <row r="121" spans="1:7" x14ac:dyDescent="0.35">
      <c r="A121" s="4">
        <v>72</v>
      </c>
      <c r="B121" s="4">
        <v>-169.04599999999999</v>
      </c>
      <c r="C121" t="s">
        <v>1037</v>
      </c>
      <c r="D121" s="4">
        <v>1</v>
      </c>
      <c r="E121" s="16" t="s">
        <v>140</v>
      </c>
      <c r="F121" s="4">
        <f t="shared" si="7"/>
        <v>31</v>
      </c>
      <c r="G121" t="s">
        <v>9386</v>
      </c>
    </row>
    <row r="123" spans="1:7" x14ac:dyDescent="0.35">
      <c r="B123" s="21" t="s">
        <v>9234</v>
      </c>
      <c r="C123" s="22"/>
      <c r="D123" s="21"/>
      <c r="E123" s="23"/>
    </row>
    <row r="124" spans="1:7" x14ac:dyDescent="0.35">
      <c r="B124" s="47"/>
    </row>
    <row r="125" spans="1:7" x14ac:dyDescent="0.35">
      <c r="A125" s="4">
        <v>73</v>
      </c>
      <c r="B125" s="4">
        <v>99.341999999999999</v>
      </c>
      <c r="C125" t="s">
        <v>1032</v>
      </c>
      <c r="D125" s="4">
        <v>4</v>
      </c>
      <c r="E125" s="16" t="s">
        <v>1084</v>
      </c>
      <c r="F125" s="4">
        <f t="shared" si="7"/>
        <v>20</v>
      </c>
      <c r="G125" t="s">
        <v>9472</v>
      </c>
    </row>
    <row r="126" spans="1:7" x14ac:dyDescent="0.35">
      <c r="A126" s="4">
        <v>74</v>
      </c>
      <c r="B126" s="4">
        <v>126.886</v>
      </c>
      <c r="C126" t="s">
        <v>1032</v>
      </c>
      <c r="D126" s="4">
        <v>4</v>
      </c>
      <c r="E126" s="16" t="s">
        <v>1132</v>
      </c>
      <c r="F126" s="4">
        <f t="shared" si="7"/>
        <v>20</v>
      </c>
      <c r="G126" t="s">
        <v>9472</v>
      </c>
    </row>
    <row r="127" spans="1:7" x14ac:dyDescent="0.35">
      <c r="A127" s="4">
        <v>75</v>
      </c>
      <c r="B127" s="4">
        <v>189.636</v>
      </c>
      <c r="C127" t="s">
        <v>1046</v>
      </c>
      <c r="D127" s="4">
        <v>2</v>
      </c>
      <c r="E127" s="16" t="s">
        <v>1084</v>
      </c>
      <c r="F127" s="4">
        <f t="shared" ref="F127" si="8">IF(G127="GREET",1,IF(G127="GOAL",2,IF(G127="GOAL:COOP",2,IF(G127="GOAL:SUSTAIN",2,IF(G127="PROPOSAL",3,IF(G127="(PROPOSAL)",3,IF(G127="CHOOSE+",4,IF(G127="CHOOSE-",4,IF(G127="(CHOOSE+)",4,IF(G127="(CHOOSE-)",4,IF(G127="ECO INFO",5,IF(G127="$ INFO",6,IF(G127="SOC INFO",7,IF(G127="RULE INFO",8,IF(G127="EXP INFO",9,IF(G127="MON RES",10,IF(G127="MON EARN",11,IF(G127="MON BEH",12,IF(G127="POSE HARM",13,IF(G127="POSE CONCERN",14,IF(G127="(POSE CONCERN)",14,IF(G127="RJ APOLOGY",15,IF(G127="RJ ATONE",16,IF(G127="RJ JUSTIFY",17,IF(G127="RJ-",18,IF(G127="RJ FORGIVE+",19,IF(G127="RJ FORGIVE-",19,IF(G127="COORD",20,IF(G127="ENF ACK",21,IF(G127="ENF PRAISE",22,IF(G127="ENF ASK",23,IF(G127="ENF TELL",24,IF(G127="ENF SHAME",25,IF(G127="ENF WARN",26,IF(G127="ENF THREATEN",27,IF(G127="ENF PUNISH",28,IF(G127="DEFECT",29,IF(G127="SM TALK",30,IF(G127="HUMOR",31,IF(G127="POLITE+",32,IF(G127="POLITE-",32,IF(G127="INPUT-",33,IF(G127="AMBIGUOUS",34,IF(G127="UNCODEABLE",35))))))))))))))))))))))))))))))))))))))))))))</f>
        <v>20</v>
      </c>
      <c r="G127" t="s">
        <v>9472</v>
      </c>
    </row>
    <row r="130" spans="1:8" x14ac:dyDescent="0.35">
      <c r="A130" s="8" t="s">
        <v>11929</v>
      </c>
    </row>
    <row r="131" spans="1:8" x14ac:dyDescent="0.35">
      <c r="B131" s="98" t="s">
        <v>11936</v>
      </c>
    </row>
    <row r="132" spans="1:8" x14ac:dyDescent="0.35">
      <c r="A132" s="7" t="s">
        <v>11933</v>
      </c>
      <c r="B132" s="4">
        <v>1</v>
      </c>
      <c r="C132" s="16" t="s">
        <v>11943</v>
      </c>
    </row>
    <row r="133" spans="1:8" x14ac:dyDescent="0.35">
      <c r="A133" s="7" t="s">
        <v>11934</v>
      </c>
      <c r="B133" s="4">
        <v>1</v>
      </c>
      <c r="C133" t="s">
        <v>11944</v>
      </c>
    </row>
    <row r="134" spans="1:8" x14ac:dyDescent="0.35">
      <c r="A134" s="7" t="s">
        <v>11935</v>
      </c>
      <c r="B134" s="4">
        <v>1</v>
      </c>
      <c r="C134" t="s">
        <v>11945</v>
      </c>
    </row>
    <row r="136" spans="1:8" x14ac:dyDescent="0.35">
      <c r="A136" s="7" t="s">
        <v>12079</v>
      </c>
      <c r="B136" s="4">
        <v>1</v>
      </c>
    </row>
    <row r="137" spans="1:8" x14ac:dyDescent="0.35">
      <c r="A137" s="4" t="s">
        <v>12082</v>
      </c>
      <c r="B137" s="4">
        <v>1</v>
      </c>
    </row>
    <row r="140" spans="1:8" x14ac:dyDescent="0.35">
      <c r="B140" s="8" t="s">
        <v>12198</v>
      </c>
      <c r="F140"/>
      <c r="H140"/>
    </row>
    <row r="141" spans="1:8" x14ac:dyDescent="0.35">
      <c r="A141" s="8" t="s">
        <v>12232</v>
      </c>
      <c r="B141" s="98" t="s">
        <v>12230</v>
      </c>
      <c r="C141" s="98" t="s">
        <v>12231</v>
      </c>
      <c r="F141"/>
      <c r="H141"/>
    </row>
    <row r="142" spans="1:8" x14ac:dyDescent="0.35">
      <c r="A142" s="7" t="s">
        <v>12083</v>
      </c>
      <c r="B142" s="102">
        <v>0</v>
      </c>
      <c r="C142" s="102">
        <v>0</v>
      </c>
      <c r="F142"/>
      <c r="H142"/>
    </row>
    <row r="143" spans="1:8" x14ac:dyDescent="0.35">
      <c r="A143" s="7" t="s">
        <v>12084</v>
      </c>
      <c r="B143" s="102">
        <v>1</v>
      </c>
      <c r="C143" s="102">
        <v>1</v>
      </c>
      <c r="F143"/>
      <c r="H143"/>
    </row>
    <row r="144" spans="1:8" x14ac:dyDescent="0.35">
      <c r="B144"/>
      <c r="C144" s="4"/>
      <c r="F144"/>
      <c r="H144"/>
    </row>
    <row r="145" spans="1:8" x14ac:dyDescent="0.35">
      <c r="A145" s="8" t="s">
        <v>12200</v>
      </c>
      <c r="B145"/>
      <c r="C145" s="4"/>
      <c r="F145"/>
      <c r="H145"/>
    </row>
    <row r="146" spans="1:8" x14ac:dyDescent="0.35">
      <c r="A146" s="7" t="s">
        <v>12083</v>
      </c>
      <c r="B146" s="102">
        <v>0</v>
      </c>
      <c r="C146" s="102">
        <v>0</v>
      </c>
      <c r="E146" t="s">
        <v>12216</v>
      </c>
      <c r="F146"/>
      <c r="H146"/>
    </row>
    <row r="147" spans="1:8" x14ac:dyDescent="0.35">
      <c r="A147" s="7" t="s">
        <v>12084</v>
      </c>
      <c r="B147" s="102">
        <v>1</v>
      </c>
      <c r="C147" s="102">
        <v>1</v>
      </c>
      <c r="F147"/>
      <c r="H147"/>
    </row>
    <row r="148" spans="1:8" x14ac:dyDescent="0.35">
      <c r="C148" s="4"/>
      <c r="F148"/>
      <c r="H148"/>
    </row>
    <row r="149" spans="1:8" x14ac:dyDescent="0.35">
      <c r="A149" s="8" t="s">
        <v>12201</v>
      </c>
      <c r="C149" s="4"/>
      <c r="F149"/>
      <c r="H149"/>
    </row>
    <row r="150" spans="1:8" x14ac:dyDescent="0.35">
      <c r="A150" s="7" t="s">
        <v>12083</v>
      </c>
      <c r="B150" s="102" t="s">
        <v>11932</v>
      </c>
      <c r="C150" s="102" t="s">
        <v>11932</v>
      </c>
      <c r="F150"/>
      <c r="H150"/>
    </row>
    <row r="151" spans="1:8" x14ac:dyDescent="0.35">
      <c r="A151" s="7" t="s">
        <v>12084</v>
      </c>
      <c r="B151" s="102" t="s">
        <v>11932</v>
      </c>
      <c r="C151" s="102" t="s">
        <v>11932</v>
      </c>
      <c r="F151"/>
      <c r="H151"/>
    </row>
    <row r="152" spans="1:8" x14ac:dyDescent="0.35">
      <c r="B152"/>
      <c r="C152" s="4"/>
      <c r="F152"/>
      <c r="H152"/>
    </row>
    <row r="153" spans="1:8" x14ac:dyDescent="0.35">
      <c r="A153" s="8" t="s">
        <v>12080</v>
      </c>
      <c r="B153"/>
      <c r="C153" s="4"/>
      <c r="F153"/>
      <c r="H153"/>
    </row>
    <row r="154" spans="1:8" x14ac:dyDescent="0.35">
      <c r="A154" s="7" t="s">
        <v>12083</v>
      </c>
      <c r="B154" s="102">
        <v>0</v>
      </c>
      <c r="C154" s="102">
        <v>0</v>
      </c>
      <c r="F154"/>
      <c r="H154"/>
    </row>
    <row r="155" spans="1:8" x14ac:dyDescent="0.35">
      <c r="A155" s="7" t="s">
        <v>12084</v>
      </c>
      <c r="B155" s="102">
        <v>1</v>
      </c>
      <c r="C155" s="102">
        <v>1</v>
      </c>
      <c r="F155"/>
      <c r="H155"/>
    </row>
    <row r="158" spans="1:8" x14ac:dyDescent="0.35">
      <c r="A158" s="8" t="s">
        <v>12089</v>
      </c>
    </row>
    <row r="160" spans="1:8" x14ac:dyDescent="0.35">
      <c r="A160" s="113" t="s">
        <v>11933</v>
      </c>
    </row>
    <row r="161" spans="1:2" x14ac:dyDescent="0.35">
      <c r="A161" s="113"/>
    </row>
    <row r="162" spans="1:2" x14ac:dyDescent="0.35">
      <c r="A162" s="116" t="s">
        <v>12090</v>
      </c>
    </row>
    <row r="163" spans="1:2" x14ac:dyDescent="0.35">
      <c r="A163" s="4" t="s">
        <v>12091</v>
      </c>
      <c r="B163" s="4">
        <v>4</v>
      </c>
    </row>
    <row r="164" spans="1:2" x14ac:dyDescent="0.35">
      <c r="A164" s="4" t="s">
        <v>12092</v>
      </c>
    </row>
    <row r="165" spans="1:2" x14ac:dyDescent="0.35">
      <c r="A165" s="4" t="s">
        <v>12093</v>
      </c>
    </row>
    <row r="166" spans="1:2" x14ac:dyDescent="0.35">
      <c r="A166" s="4" t="s">
        <v>12094</v>
      </c>
    </row>
    <row r="167" spans="1:2" x14ac:dyDescent="0.35">
      <c r="A167" s="37" t="s">
        <v>12098</v>
      </c>
      <c r="B167" s="4">
        <v>4</v>
      </c>
    </row>
    <row r="168" spans="1:2" x14ac:dyDescent="0.35">
      <c r="A168" s="37"/>
    </row>
    <row r="169" spans="1:2" x14ac:dyDescent="0.35">
      <c r="A169" s="116" t="s">
        <v>12095</v>
      </c>
    </row>
    <row r="170" spans="1:2" x14ac:dyDescent="0.35">
      <c r="A170" s="4" t="s">
        <v>12091</v>
      </c>
      <c r="B170" s="4">
        <v>4</v>
      </c>
    </row>
    <row r="171" spans="1:2" x14ac:dyDescent="0.35">
      <c r="A171" s="4" t="s">
        <v>12092</v>
      </c>
    </row>
    <row r="172" spans="1:2" x14ac:dyDescent="0.35">
      <c r="A172" s="4" t="s">
        <v>12093</v>
      </c>
    </row>
    <row r="173" spans="1:2" x14ac:dyDescent="0.35">
      <c r="A173" s="4" t="s">
        <v>12094</v>
      </c>
    </row>
    <row r="174" spans="1:2" x14ac:dyDescent="0.35">
      <c r="A174" s="37" t="s">
        <v>12098</v>
      </c>
      <c r="B174" s="4">
        <v>4</v>
      </c>
    </row>
    <row r="175" spans="1:2" x14ac:dyDescent="0.35">
      <c r="A175" s="37"/>
    </row>
    <row r="176" spans="1:2" x14ac:dyDescent="0.35">
      <c r="A176" s="113" t="s">
        <v>11934</v>
      </c>
    </row>
    <row r="177" spans="1:5" x14ac:dyDescent="0.35">
      <c r="A177" s="113"/>
    </row>
    <row r="178" spans="1:5" x14ac:dyDescent="0.35">
      <c r="A178" s="116" t="s">
        <v>12090</v>
      </c>
    </row>
    <row r="179" spans="1:5" x14ac:dyDescent="0.35">
      <c r="A179" s="4" t="s">
        <v>12091</v>
      </c>
      <c r="B179" s="4">
        <v>4</v>
      </c>
    </row>
    <row r="180" spans="1:5" x14ac:dyDescent="0.35">
      <c r="A180" s="4" t="s">
        <v>12092</v>
      </c>
      <c r="B180" s="4">
        <v>4</v>
      </c>
    </row>
    <row r="181" spans="1:5" x14ac:dyDescent="0.35">
      <c r="A181" s="4" t="s">
        <v>12093</v>
      </c>
      <c r="B181" s="4">
        <v>4</v>
      </c>
      <c r="E181" s="16" t="s">
        <v>12100</v>
      </c>
    </row>
    <row r="182" spans="1:5" x14ac:dyDescent="0.35">
      <c r="A182" s="4" t="s">
        <v>12094</v>
      </c>
    </row>
    <row r="183" spans="1:5" x14ac:dyDescent="0.35">
      <c r="A183" s="37" t="s">
        <v>12098</v>
      </c>
      <c r="B183" s="117">
        <f>(B179+B180+B181)/3</f>
        <v>4</v>
      </c>
    </row>
    <row r="184" spans="1:5" x14ac:dyDescent="0.35">
      <c r="A184" s="37"/>
    </row>
    <row r="185" spans="1:5" x14ac:dyDescent="0.35">
      <c r="A185" s="116" t="s">
        <v>12095</v>
      </c>
    </row>
    <row r="186" spans="1:5" x14ac:dyDescent="0.35">
      <c r="A186" s="4" t="s">
        <v>12091</v>
      </c>
      <c r="B186" s="4">
        <v>4</v>
      </c>
      <c r="E186" s="16" t="s">
        <v>12100</v>
      </c>
    </row>
    <row r="187" spans="1:5" x14ac:dyDescent="0.35">
      <c r="A187" s="4" t="s">
        <v>12092</v>
      </c>
    </row>
    <row r="188" spans="1:5" x14ac:dyDescent="0.35">
      <c r="A188" s="4" t="s">
        <v>12093</v>
      </c>
    </row>
    <row r="189" spans="1:5" x14ac:dyDescent="0.35">
      <c r="A189" s="4" t="s">
        <v>12094</v>
      </c>
    </row>
    <row r="190" spans="1:5" x14ac:dyDescent="0.35">
      <c r="A190" s="37" t="s">
        <v>12098</v>
      </c>
      <c r="B190" s="4">
        <v>4</v>
      </c>
    </row>
    <row r="192" spans="1:5" x14ac:dyDescent="0.35">
      <c r="A192" s="113" t="s">
        <v>11935</v>
      </c>
    </row>
    <row r="193" spans="1:5" x14ac:dyDescent="0.35">
      <c r="A193" s="113"/>
    </row>
    <row r="194" spans="1:5" x14ac:dyDescent="0.35">
      <c r="A194" s="116" t="s">
        <v>12090</v>
      </c>
    </row>
    <row r="195" spans="1:5" x14ac:dyDescent="0.35">
      <c r="A195" s="4" t="s">
        <v>12091</v>
      </c>
      <c r="B195" s="4">
        <v>4</v>
      </c>
    </row>
    <row r="196" spans="1:5" x14ac:dyDescent="0.35">
      <c r="A196" s="4" t="s">
        <v>12092</v>
      </c>
    </row>
    <row r="197" spans="1:5" x14ac:dyDescent="0.35">
      <c r="A197" s="4" t="s">
        <v>12093</v>
      </c>
    </row>
    <row r="198" spans="1:5" x14ac:dyDescent="0.35">
      <c r="A198" s="4" t="s">
        <v>12094</v>
      </c>
    </row>
    <row r="199" spans="1:5" x14ac:dyDescent="0.35">
      <c r="A199" s="37" t="s">
        <v>12098</v>
      </c>
      <c r="B199" s="4">
        <v>4</v>
      </c>
    </row>
    <row r="201" spans="1:5" x14ac:dyDescent="0.35">
      <c r="A201" s="116" t="s">
        <v>12095</v>
      </c>
      <c r="E201" s="16" t="s">
        <v>11932</v>
      </c>
    </row>
    <row r="202" spans="1:5" x14ac:dyDescent="0.35">
      <c r="A202" s="4" t="s">
        <v>12091</v>
      </c>
    </row>
    <row r="203" spans="1:5" x14ac:dyDescent="0.35">
      <c r="A203" s="4" t="s">
        <v>12092</v>
      </c>
    </row>
    <row r="204" spans="1:5" x14ac:dyDescent="0.35">
      <c r="A204" s="4" t="s">
        <v>12093</v>
      </c>
    </row>
    <row r="205" spans="1:5" x14ac:dyDescent="0.35">
      <c r="A205" s="4" t="s">
        <v>12094</v>
      </c>
    </row>
    <row r="206" spans="1:5" x14ac:dyDescent="0.35">
      <c r="A206" s="37" t="s">
        <v>12098</v>
      </c>
    </row>
    <row r="207" spans="1:5" x14ac:dyDescent="0.35">
      <c r="A207" s="37"/>
    </row>
    <row r="208" spans="1:5" x14ac:dyDescent="0.35">
      <c r="A208" s="7" t="s">
        <v>12227</v>
      </c>
      <c r="B208" s="117">
        <f>(B163+B170+B179+B180+B181+B186+B195)/7</f>
        <v>4</v>
      </c>
    </row>
    <row r="209" spans="1:4" x14ac:dyDescent="0.35">
      <c r="A209" s="16"/>
      <c r="D209" s="117"/>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1">
    <tabColor theme="9" tint="0.79998168889431442"/>
  </sheetPr>
  <dimension ref="A1:Q321"/>
  <sheetViews>
    <sheetView zoomScale="80" zoomScaleNormal="80" workbookViewId="0">
      <selection activeCell="F2" sqref="F2:M2"/>
    </sheetView>
  </sheetViews>
  <sheetFormatPr defaultColWidth="8.81640625" defaultRowHeight="14.5" x14ac:dyDescent="0.35"/>
  <cols>
    <col min="1" max="1" width="8.1796875" style="4" customWidth="1"/>
    <col min="2" max="2" width="11" style="4" customWidth="1"/>
    <col min="3" max="3" width="6.81640625" customWidth="1"/>
    <col min="4" max="4" width="7.453125" style="4" customWidth="1"/>
    <col min="5" max="5" width="103.453125" customWidth="1"/>
    <col min="6" max="6" width="8.81640625" style="42"/>
    <col min="7" max="7" width="10.81640625" customWidth="1"/>
    <col min="8" max="8" width="8.81640625" style="42"/>
    <col min="9" max="9" width="9.81640625" customWidth="1"/>
  </cols>
  <sheetData>
    <row r="1" spans="1:17" s="40" customFormat="1" x14ac:dyDescent="0.35">
      <c r="A1" s="14" t="s">
        <v>9240</v>
      </c>
      <c r="B1" s="10"/>
      <c r="C1" s="14"/>
      <c r="D1" s="18"/>
      <c r="E1" s="12"/>
      <c r="F1" s="143" t="s">
        <v>9368</v>
      </c>
      <c r="G1" s="74"/>
      <c r="H1" s="123"/>
      <c r="I1" s="74"/>
      <c r="J1" s="74"/>
      <c r="K1" s="74"/>
      <c r="L1" s="74"/>
      <c r="M1" s="74"/>
      <c r="N1" s="74"/>
      <c r="O1" s="74"/>
      <c r="P1" s="74"/>
      <c r="Q1" s="74"/>
    </row>
    <row r="2" spans="1:17" x14ac:dyDescent="0.35">
      <c r="A2" s="7" t="s">
        <v>9223</v>
      </c>
      <c r="B2" s="7" t="s">
        <v>3</v>
      </c>
      <c r="C2" s="8" t="s">
        <v>9459</v>
      </c>
      <c r="D2" s="7" t="s">
        <v>9224</v>
      </c>
      <c r="E2" s="6" t="s">
        <v>9225</v>
      </c>
      <c r="F2" s="123"/>
      <c r="G2" s="123"/>
      <c r="H2" s="123"/>
      <c r="I2" s="123"/>
      <c r="J2" s="123"/>
      <c r="K2" s="123"/>
      <c r="L2" s="123"/>
      <c r="M2" s="123"/>
    </row>
    <row r="3" spans="1:17" s="75" customFormat="1" x14ac:dyDescent="0.35">
      <c r="A3" s="11"/>
      <c r="B3" s="11" t="s">
        <v>9227</v>
      </c>
      <c r="C3" s="15"/>
      <c r="D3" s="19"/>
      <c r="E3" s="13"/>
      <c r="F3" s="149" t="s">
        <v>9370</v>
      </c>
      <c r="G3" s="150" t="s">
        <v>9382</v>
      </c>
      <c r="H3" s="149" t="s">
        <v>9370</v>
      </c>
      <c r="I3" s="150" t="s">
        <v>9369</v>
      </c>
      <c r="J3" s="150" t="s">
        <v>9370</v>
      </c>
      <c r="K3" s="150" t="s">
        <v>9369</v>
      </c>
      <c r="L3" s="150" t="s">
        <v>9370</v>
      </c>
      <c r="M3" s="150" t="s">
        <v>9369</v>
      </c>
    </row>
    <row r="4" spans="1:17" x14ac:dyDescent="0.35">
      <c r="A4" s="7"/>
      <c r="B4" s="7"/>
      <c r="C4" s="8"/>
      <c r="E4" s="6"/>
    </row>
    <row r="5" spans="1:17" x14ac:dyDescent="0.35">
      <c r="A5" s="4">
        <v>1</v>
      </c>
      <c r="B5" s="4">
        <v>-417.625</v>
      </c>
      <c r="C5" t="s">
        <v>1164</v>
      </c>
      <c r="D5" s="4">
        <v>3</v>
      </c>
      <c r="E5" t="s">
        <v>1165</v>
      </c>
      <c r="F5" s="42">
        <f>IF(G5="GREET",1,IF(G5="GOAL",2,IF(G5="GOAL:COOP",2,IF(G5="GOAL:SUSTAIN",2,IF(G5="GOAL:MAX EARN",2,IF(G5="GOAL:EQUITY",2,IF(G5="PROPOSAL",3,IF(G5="(PROPOSAL)",3,IF(G5="CHOOSE+",4,IF(G5="CHOOSE-",4,IF(G5="(CHOOSE+)",4,IF(G5="(CHOOSE-)",4,IF(G5="ECO INFO",5,IF(G5="$ INFO",6,IF(G5="SOC INFO",7,IF(G5="RULE INFO",8,IF(G5="EXP INFO",9,IF(G5="MON RES",10,IF(G5="MON EARN",11,IF(G5="MON BEH",12,IF(G5="POSE HARM",13,IF(G5="POSE CONCERN",14,IF(G5="(POSE CONCERN)",14,IF(G5="RJ APOLOGY",15,IF(G5="RJ ATONE",16,IF(G5="RJ JUSTIFY",17,IF(G5="RJ JUSTIFY:SOC INFO",17,IF(G5="RJ-",18,IF(G5="RJ FORGIVE+",19,IF(G5="RJ FORGIVE-",19,IF(G5="COORD",20,IF(G5="(COORD)",20,IF(G5="ENF ACK",21,IF(G5="ENF PRAISE",22,IF(G5="ENF ASK",23,IF(G5="ENF TELL",24,IF(G5="ENF SHAME",25,IF(G5="ENF WARN",26,IF(G5="ENF THREATEN",27,IF(G5="ENF PUNISH",28,IF(G5="DEFECT",29,IF(G5="SM TALK",30,IF(G5="HUMOR",31,IF(G5="POLITE+",32,IF(G5="POLITE-",32,IF(G5="INPUT-",33,IF(G5="AMBIGUOUS",34,IF(G5="UNCODEABLE",35))))))))))))))))))))))))))))))))))))))))))))))))</f>
        <v>1</v>
      </c>
      <c r="G5" t="s">
        <v>10885</v>
      </c>
    </row>
    <row r="6" spans="1:17" x14ac:dyDescent="0.35">
      <c r="A6" s="7"/>
      <c r="B6" s="7"/>
      <c r="C6" s="8"/>
      <c r="E6" s="6"/>
    </row>
    <row r="7" spans="1:17" s="8" customFormat="1" ht="13.75" customHeight="1" x14ac:dyDescent="0.35">
      <c r="A7" s="7">
        <v>3</v>
      </c>
      <c r="B7" s="31" t="s">
        <v>11117</v>
      </c>
      <c r="D7" s="7"/>
      <c r="E7" s="6"/>
      <c r="F7" s="68"/>
      <c r="H7" s="68"/>
    </row>
    <row r="8" spans="1:17" x14ac:dyDescent="0.35">
      <c r="A8" s="4">
        <v>2</v>
      </c>
      <c r="B8" s="4">
        <v>-411.80500000000001</v>
      </c>
      <c r="C8" t="s">
        <v>1167</v>
      </c>
      <c r="D8" s="4">
        <v>4</v>
      </c>
      <c r="E8" t="s">
        <v>1168</v>
      </c>
    </row>
    <row r="9" spans="1:17" x14ac:dyDescent="0.35">
      <c r="E9" s="57" t="s">
        <v>10155</v>
      </c>
      <c r="F9" s="42">
        <f t="shared" ref="F9:H31" si="0">IF(G9="GREET",1,IF(G9="GOAL",2,IF(G9="GOAL:COOP",2,IF(G9="GOAL:SUSTAIN",2,IF(G9="GOAL:MAX EARN",2,IF(G9="GOAL:EQUITY",2,IF(G9="PROPOSAL",3,IF(G9="(PROPOSAL)",3,IF(G9="CHOOSE+",4,IF(G9="CHOOSE-",4,IF(G9="(CHOOSE+)",4,IF(G9="(CHOOSE-)",4,IF(G9="ECO INFO",5,IF(G9="$ INFO",6,IF(G9="SOC INFO",7,IF(G9="RULE INFO",8,IF(G9="EXP INFO",9,IF(G9="MON RES",10,IF(G9="MON EARN",11,IF(G9="MON BEH",12,IF(G9="POSE HARM",13,IF(G9="POSE CONCERN",14,IF(G9="(POSE CONCERN)",14,IF(G9="RJ APOLOGY",15,IF(G9="RJ ATONE",16,IF(G9="RJ JUSTIFY",17,IF(G9="RJ JUSTIFY:SOC INFO",17,IF(G9="RJ-",18,IF(G9="RJ FORGIVE+",19,IF(G9="RJ FORGIVE-",19,IF(G9="COORD",20,IF(G9="(COORD)",20,IF(G9="ENF ACK",21,IF(G9="ENF PRAISE",22,IF(G9="ENF ASK",23,IF(G9="ENF TELL",24,IF(G9="ENF SHAME",25,IF(G9="ENF WARN",26,IF(G9="ENF THREATEN",27,IF(G9="ENF PUNISH",28,IF(G9="DEFECT",29,IF(G9="SM TALK",30,IF(G9="HUMOR",31,IF(G9="POLITE+",32,IF(G9="POLITE-",32,IF(G9="INPUT-",33,IF(G9="AMBIGUOUS",34,IF(G9="UNCODEABLE",35))))))))))))))))))))))))))))))))))))))))))))))))</f>
        <v>3</v>
      </c>
      <c r="G9" t="s">
        <v>9379</v>
      </c>
    </row>
    <row r="10" spans="1:17" x14ac:dyDescent="0.35">
      <c r="E10" s="57" t="s">
        <v>10154</v>
      </c>
      <c r="F10" s="42">
        <f t="shared" si="0"/>
        <v>5</v>
      </c>
      <c r="G10" t="s">
        <v>9378</v>
      </c>
    </row>
    <row r="11" spans="1:17" x14ac:dyDescent="0.35">
      <c r="A11" s="4">
        <v>3</v>
      </c>
      <c r="B11" s="4">
        <v>-409.04500000000002</v>
      </c>
      <c r="C11" t="s">
        <v>1169</v>
      </c>
      <c r="D11" s="4">
        <v>2</v>
      </c>
      <c r="E11" t="s">
        <v>1170</v>
      </c>
      <c r="F11" s="42">
        <f t="shared" si="0"/>
        <v>2</v>
      </c>
      <c r="G11" t="s">
        <v>12174</v>
      </c>
    </row>
    <row r="12" spans="1:17" x14ac:dyDescent="0.35">
      <c r="B12" s="4">
        <v>-403.245</v>
      </c>
      <c r="C12" t="s">
        <v>1169</v>
      </c>
      <c r="D12" s="4">
        <v>2</v>
      </c>
      <c r="E12" t="s">
        <v>1175</v>
      </c>
      <c r="F12" s="42">
        <f t="shared" si="0"/>
        <v>2</v>
      </c>
      <c r="G12" t="s">
        <v>12175</v>
      </c>
      <c r="H12" s="42">
        <f>IF(I12="GREET",1,IF(I12="GOAL",2,IF(I12="GOAL:COOP",2,IF(I12="GOAL:SUSTAIN",2,IF(I12="GOAL:MAX EARN",2,IF(I12="GOAL:EQUITY",2,IF(I12="PROPOSAL",3,IF(I12="(PROPOSAL)",3,IF(I12="CHOOSE+",4,IF(I12="CHOOSE-",4,IF(I12="(CHOOSE+)",4,IF(I12="(CHOOSE-)",4,IF(I12="ECO INFO",5,IF(I12="$ INFO",6,IF(I12="SOC INFO",7,IF(I12="RULE INFO",8,IF(I12="EXP INFO",9,IF(I12="MON RES",10,IF(I12="MON EARN",11,IF(I12="MON BEH",12,IF(I12="POSE HARM",13,IF(I12="POSE CONCERN",14,IF(I12="(POSE CONCERN)",14,IF(I12="RJ APOLOGY",15,IF(I12="RJ ATONE",16,IF(I12="RJ JUSTIFY",17,IF(I12="RJ JUSTIFY:SOC INFO",17,IF(I12="RJ-",18,IF(I12="RJ FORGIVE+",19,IF(I12="RJ FORGIVE-",19,IF(I12="COORD",20,IF(I12="(COORD)",20,IF(I12="ENF ACK",21,IF(I12="ENF PRAISE",22,IF(I12="ENF ASK",23,IF(I12="ENF TELL",24,IF(I12="ENF SHAME",25,IF(I12="ENF WARN",26,IF(I12="ENF THREATEN",27,IF(I12="ENF PUNISH",28,IF(I12="DEFECT",29,IF(I12="SM TALK",30,IF(I12="HUMOR",31,IF(I12="POLITE+",32,IF(I12="POLITE-",32,IF(I12="INPUT-",33,IF(I12="AMBIGUOUS",34,IF(I12="UNCODEABLE",35))))))))))))))))))))))))))))))))))))))))))))))))</f>
        <v>7</v>
      </c>
      <c r="I12" t="s">
        <v>9377</v>
      </c>
    </row>
    <row r="13" spans="1:17" x14ac:dyDescent="0.35">
      <c r="A13" s="4">
        <v>4</v>
      </c>
      <c r="B13" s="4">
        <v>-402.96600000000001</v>
      </c>
      <c r="C13" t="s">
        <v>1176</v>
      </c>
      <c r="D13" s="4">
        <v>1</v>
      </c>
      <c r="E13" t="s">
        <v>1177</v>
      </c>
    </row>
    <row r="14" spans="1:17" x14ac:dyDescent="0.35">
      <c r="E14" s="57" t="s">
        <v>9581</v>
      </c>
      <c r="F14" s="42">
        <f t="shared" si="0"/>
        <v>1</v>
      </c>
      <c r="G14" t="s">
        <v>10885</v>
      </c>
    </row>
    <row r="15" spans="1:17" x14ac:dyDescent="0.35">
      <c r="E15" s="57" t="s">
        <v>9582</v>
      </c>
      <c r="F15" s="42">
        <f t="shared" si="0"/>
        <v>7</v>
      </c>
      <c r="G15" s="16" t="s">
        <v>9377</v>
      </c>
      <c r="H15" s="42">
        <f>IF(I15="GREET",1,IF(I15="GOAL",2,IF(I15="GOAL:COOP",2,IF(I15="GOAL:SUSTAIN",2,IF(I15="GOAL:MAX EARN",2,IF(I15="GOAL:EQUITY",2,IF(I15="PROPOSAL",3,IF(I15="(PROPOSAL)",3,IF(I15="CHOOSE+",4,IF(I15="CHOOSE-",4,IF(I15="(CHOOSE+)",4,IF(I15="(CHOOSE-)",4,IF(I15="ECO INFO",5,IF(I15="$ INFO",6,IF(I15="SOC INFO",7,IF(I15="RULE INFO",8,IF(I15="EXP INFO",9,IF(I15="MON RES",10,IF(I15="MON EARN",11,IF(I15="MON BEH",12,IF(I15="POSE HARM",13,IF(I15="POSE CONCERN",14,IF(I15="(POSE CONCERN)",14,IF(I15="RJ APOLOGY",15,IF(I15="RJ ATONE",16,IF(I15="RJ JUSTIFY",17,IF(I15="RJ JUSTIFY:SOC INFO",17,IF(I15="RJ-",18,IF(I15="RJ FORGIVE+",19,IF(I15="RJ FORGIVE-",19,IF(I15="COORD",20,IF(I15="(COORD)",20,IF(I15="ENF ACK",21,IF(I15="ENF PRAISE",22,IF(I15="ENF ASK",23,IF(I15="ENF TELL",24,IF(I15="ENF SHAME",25,IF(I15="ENF WARN",26,IF(I15="ENF THREATEN",27,IF(I15="ENF PUNISH",28,IF(I15="DEFECT",29,IF(I15="SM TALK",30,IF(I15="HUMOR",31,IF(I15="POLITE+",32,IF(I15="POLITE-",32,IF(I15="INPUT-",33,IF(I15="AMBIGUOUS",34,IF(I15="UNCODEABLE",35))))))))))))))))))))))))))))))))))))))))))))))))</f>
        <v>2</v>
      </c>
      <c r="I15" t="s">
        <v>12175</v>
      </c>
    </row>
    <row r="16" spans="1:17" x14ac:dyDescent="0.35">
      <c r="E16" s="57" t="s">
        <v>10473</v>
      </c>
      <c r="F16" s="42">
        <f t="shared" si="0"/>
        <v>2</v>
      </c>
      <c r="G16" t="s">
        <v>12174</v>
      </c>
    </row>
    <row r="17" spans="1:11" x14ac:dyDescent="0.35">
      <c r="A17" s="4">
        <v>5</v>
      </c>
      <c r="B17" s="4">
        <v>-373.42899999999997</v>
      </c>
      <c r="C17" t="s">
        <v>1176</v>
      </c>
      <c r="D17" s="4">
        <v>1</v>
      </c>
      <c r="E17" t="s">
        <v>1190</v>
      </c>
    </row>
    <row r="18" spans="1:11" x14ac:dyDescent="0.35">
      <c r="E18" s="57" t="s">
        <v>10120</v>
      </c>
      <c r="F18" s="42">
        <f t="shared" si="0"/>
        <v>3</v>
      </c>
      <c r="G18" t="s">
        <v>9379</v>
      </c>
    </row>
    <row r="19" spans="1:11" x14ac:dyDescent="0.35">
      <c r="E19" s="57" t="s">
        <v>10119</v>
      </c>
      <c r="F19" s="42">
        <f t="shared" si="0"/>
        <v>5</v>
      </c>
      <c r="G19" s="43" t="s">
        <v>9378</v>
      </c>
    </row>
    <row r="20" spans="1:11" x14ac:dyDescent="0.35">
      <c r="E20" s="57" t="s">
        <v>10118</v>
      </c>
      <c r="F20" s="42">
        <f t="shared" si="0"/>
        <v>3</v>
      </c>
      <c r="G20" s="43" t="s">
        <v>9379</v>
      </c>
    </row>
    <row r="21" spans="1:11" x14ac:dyDescent="0.35">
      <c r="A21" s="4">
        <v>6</v>
      </c>
      <c r="B21" s="4">
        <v>-373.39599999999899</v>
      </c>
      <c r="C21" t="s">
        <v>1164</v>
      </c>
      <c r="D21" s="4">
        <v>3</v>
      </c>
      <c r="E21" t="s">
        <v>1191</v>
      </c>
    </row>
    <row r="22" spans="1:11" x14ac:dyDescent="0.35">
      <c r="E22" s="57" t="s">
        <v>9583</v>
      </c>
      <c r="F22" s="42">
        <f t="shared" si="0"/>
        <v>4</v>
      </c>
      <c r="G22" t="s">
        <v>9372</v>
      </c>
    </row>
    <row r="23" spans="1:11" x14ac:dyDescent="0.35">
      <c r="E23" s="57" t="s">
        <v>9584</v>
      </c>
      <c r="F23" s="42">
        <f t="shared" si="0"/>
        <v>5</v>
      </c>
      <c r="G23" t="s">
        <v>9378</v>
      </c>
    </row>
    <row r="24" spans="1:11" x14ac:dyDescent="0.35">
      <c r="A24" s="4">
        <v>7</v>
      </c>
      <c r="B24" s="4">
        <v>-351.29500000000002</v>
      </c>
      <c r="C24" t="s">
        <v>1169</v>
      </c>
      <c r="D24" s="4">
        <v>2</v>
      </c>
      <c r="E24" t="s">
        <v>1197</v>
      </c>
      <c r="F24" s="42">
        <f t="shared" si="0"/>
        <v>4</v>
      </c>
      <c r="G24" t="s">
        <v>9372</v>
      </c>
    </row>
    <row r="25" spans="1:11" x14ac:dyDescent="0.35">
      <c r="B25" s="4">
        <v>-346.85</v>
      </c>
      <c r="C25" t="s">
        <v>1169</v>
      </c>
      <c r="D25" s="4">
        <v>2</v>
      </c>
      <c r="E25" t="s">
        <v>1199</v>
      </c>
    </row>
    <row r="26" spans="1:11" x14ac:dyDescent="0.35">
      <c r="A26" s="4">
        <v>8</v>
      </c>
      <c r="B26" s="4">
        <v>-347.202</v>
      </c>
      <c r="C26" t="s">
        <v>1176</v>
      </c>
      <c r="D26" s="4">
        <v>1</v>
      </c>
      <c r="E26" t="s">
        <v>1198</v>
      </c>
      <c r="F26" s="42">
        <f t="shared" si="0"/>
        <v>4</v>
      </c>
      <c r="G26" t="s">
        <v>9372</v>
      </c>
      <c r="I26" s="56"/>
    </row>
    <row r="27" spans="1:11" x14ac:dyDescent="0.35">
      <c r="K27" s="41"/>
    </row>
    <row r="28" spans="1:11" x14ac:dyDescent="0.35">
      <c r="A28" s="7">
        <v>4</v>
      </c>
      <c r="B28" s="31" t="s">
        <v>10469</v>
      </c>
    </row>
    <row r="29" spans="1:11" x14ac:dyDescent="0.35">
      <c r="A29" s="4">
        <v>9</v>
      </c>
      <c r="B29" s="4">
        <v>-392.464</v>
      </c>
      <c r="C29" t="s">
        <v>1164</v>
      </c>
      <c r="D29" s="4">
        <v>3</v>
      </c>
      <c r="E29" t="s">
        <v>1181</v>
      </c>
      <c r="F29" s="42">
        <f t="shared" si="0"/>
        <v>3</v>
      </c>
      <c r="G29" t="s">
        <v>9379</v>
      </c>
    </row>
    <row r="30" spans="1:11" x14ac:dyDescent="0.35">
      <c r="A30" s="4">
        <v>10</v>
      </c>
      <c r="B30" s="4">
        <v>-383.74699999999899</v>
      </c>
      <c r="C30" t="s">
        <v>1169</v>
      </c>
      <c r="D30" s="4">
        <v>2</v>
      </c>
      <c r="E30" t="s">
        <v>1186</v>
      </c>
      <c r="F30" s="42">
        <f t="shared" si="0"/>
        <v>4</v>
      </c>
      <c r="G30" t="s">
        <v>9372</v>
      </c>
    </row>
    <row r="31" spans="1:11" x14ac:dyDescent="0.35">
      <c r="B31" s="4">
        <v>-380.60199999999998</v>
      </c>
      <c r="C31" t="s">
        <v>1169</v>
      </c>
      <c r="D31" s="4">
        <v>2</v>
      </c>
      <c r="E31" t="s">
        <v>1188</v>
      </c>
      <c r="F31" s="42">
        <f t="shared" ref="F31" si="1">IF(G31="GREET",1,IF(G31="GOAL",2,IF(G31="GOAL:COOP",2,IF(G31="GOAL:SUSTAIN",2,IF(G31="GOAL:MAX EARN",2,IF(G31="GOAL:EQUITY",2,IF(G31="PROPOSAL",3,IF(G31="(PROPOSAL)",3,IF(G31="CHOOSE+",4,IF(G31="CHOOSE-",4,IF(G31="(CHOOSE+)",4,IF(G31="(CHOOSE-)",4,IF(G31="ECO INFO",5,IF(G31="$ INFO",6,IF(G31="SOC INFO",7,IF(G31="RULE INFO",8,IF(G31="EXP INFO",9,IF(G31="MON RES",10,IF(G31="MON EARN",11,IF(G31="MON BEH",12,IF(G31="POSE HARM",13,IF(G31="POSE CONCERN",14,IF(G31="(POSE CONCERN)",14,IF(G31="RJ APOLOGY",15,IF(G31="RJ ATONE",16,IF(G31="RJ JUSTIFY",17,IF(G31="RJ JUSTIFY:SOC INFO",17,IF(G31="RJ-",18,IF(G31="RJ FORGIVE+",19,IF(G31="RJ FORGIVE-",19,IF(G31="COORD",20,IF(G31="(COORD)",20,IF(G31="ENF ACK",21,IF(G31="ENF PRAISE",22,IF(G31="ENF ASK",23,IF(G31="ENF TELL",24,IF(G31="ENF SHAME",25,IF(G31="ENF WARN",26,IF(G31="ENF THREATEN",27,IF(G31="ENF PUNISH",28,IF(G31="DEFECT",29,IF(G31="SM TALK",30,IF(G31="HUMOR",31,IF(G31="POLITE+",32,IF(G31="POLITE-",32,IF(G31="INPUT-",33,IF(G31="AMBIGUOUS",34,IF(G31="UNCODEABLE",35))))))))))))))))))))))))))))))))))))))))))))))))</f>
        <v>7</v>
      </c>
      <c r="G31" s="43" t="s">
        <v>9377</v>
      </c>
      <c r="H31" s="42">
        <f t="shared" si="0"/>
        <v>25</v>
      </c>
      <c r="I31" t="s">
        <v>9648</v>
      </c>
    </row>
    <row r="32" spans="1:11" x14ac:dyDescent="0.35">
      <c r="A32" s="4">
        <v>11</v>
      </c>
      <c r="B32" s="4">
        <v>-343.584</v>
      </c>
      <c r="C32" t="s">
        <v>1167</v>
      </c>
      <c r="D32" s="4">
        <v>4</v>
      </c>
      <c r="E32" t="s">
        <v>1201</v>
      </c>
      <c r="F32" s="42">
        <f t="shared" ref="F32" si="2">IF(G32="GREET",1,IF(G32="GOAL",2,IF(G32="GOAL:COOP",2,IF(G32="GOAL:SUSTAIN",2,IF(G32="GOAL:MAX EARN",2,IF(G32="GOAL:EQUITY",2,IF(G32="PROPOSAL",3,IF(G32="(PROPOSAL)",3,IF(G32="CHOOSE+",4,IF(G32="CHOOSE-",4,IF(G32="(CHOOSE+)",4,IF(G32="(CHOOSE-)",4,IF(G32="ECO INFO",5,IF(G32="$ INFO",6,IF(G32="SOC INFO",7,IF(G32="RULE INFO",8,IF(G32="EXP INFO",9,IF(G32="MON RES",10,IF(G32="MON EARN",11,IF(G32="MON BEH",12,IF(G32="POSE HARM",13,IF(G32="POSE CONCERN",14,IF(G32="(POSE CONCERN)",14,IF(G32="RJ APOLOGY",15,IF(G32="RJ ATONE",16,IF(G32="RJ JUSTIFY",17,IF(G32="RJ JUSTIFY:SOC INFO",17,IF(G32="RJ-",18,IF(G32="RJ FORGIVE+",19,IF(G32="RJ FORGIVE-",19,IF(G32="COORD",20,IF(G32="(COORD)",20,IF(G32="ENF ACK",21,IF(G32="ENF PRAISE",22,IF(G32="ENF ASK",23,IF(G32="ENF TELL",24,IF(G32="ENF SHAME",25,IF(G32="ENF WARN",26,IF(G32="ENF THREATEN",27,IF(G32="ENF PUNISH",28,IF(G32="DEFECT",29,IF(G32="SM TALK",30,IF(G32="HUMOR",31,IF(G32="POLITE+",32,IF(G32="POLITE-",32,IF(G32="INPUT-",33,IF(G32="AMBIGUOUS",34,IF(G32="UNCODEABLE",35))))))))))))))))))))))))))))))))))))))))))))))))</f>
        <v>4</v>
      </c>
      <c r="G32" t="s">
        <v>9372</v>
      </c>
    </row>
    <row r="33" spans="1:7" x14ac:dyDescent="0.35">
      <c r="A33" s="4">
        <v>12</v>
      </c>
      <c r="B33" s="4">
        <v>-342.238</v>
      </c>
      <c r="C33" t="s">
        <v>1169</v>
      </c>
      <c r="D33" s="4">
        <v>2</v>
      </c>
      <c r="E33" t="s">
        <v>694</v>
      </c>
      <c r="F33" s="42">
        <f t="shared" ref="F33" si="3">IF(G33="GREET",1,IF(G33="GOAL",2,IF(G33="GOAL:COOP",2,IF(G33="GOAL:SUSTAIN",2,IF(G33="GOAL:MAX EARN",2,IF(G33="GOAL:EQUITY",2,IF(G33="PROPOSAL",3,IF(G33="(PROPOSAL)",3,IF(G33="CHOOSE+",4,IF(G33="CHOOSE-",4,IF(G33="(CHOOSE+)",4,IF(G33="(CHOOSE-)",4,IF(G33="ECO INFO",5,IF(G33="$ INFO",6,IF(G33="SOC INFO",7,IF(G33="RULE INFO",8,IF(G33="EXP INFO",9,IF(G33="MON RES",10,IF(G33="MON EARN",11,IF(G33="MON BEH",12,IF(G33="POSE HARM",13,IF(G33="POSE CONCERN",14,IF(G33="(POSE CONCERN)",14,IF(G33="RJ APOLOGY",15,IF(G33="RJ ATONE",16,IF(G33="RJ JUSTIFY",17,IF(G33="RJ JUSTIFY:SOC INFO",17,IF(G33="RJ-",18,IF(G33="RJ FORGIVE+",19,IF(G33="RJ FORGIVE-",19,IF(G33="COORD",20,IF(G33="(COORD)",20,IF(G33="ENF ACK",21,IF(G33="ENF PRAISE",22,IF(G33="ENF ASK",23,IF(G33="ENF TELL",24,IF(G33="ENF SHAME",25,IF(G33="ENF WARN",26,IF(G33="ENF THREATEN",27,IF(G33="ENF PUNISH",28,IF(G33="DEFECT",29,IF(G33="SM TALK",30,IF(G33="HUMOR",31,IF(G33="POLITE+",32,IF(G33="POLITE-",32,IF(G33="INPUT-",33,IF(G33="AMBIGUOUS",34,IF(G33="UNCODEABLE",35))))))))))))))))))))))))))))))))))))))))))))))))</f>
        <v>4</v>
      </c>
      <c r="G33" s="43" t="s">
        <v>9372</v>
      </c>
    </row>
    <row r="34" spans="1:7" x14ac:dyDescent="0.35">
      <c r="A34" s="4">
        <v>13</v>
      </c>
      <c r="B34" s="4">
        <v>-335.58099999999899</v>
      </c>
      <c r="C34" t="s">
        <v>1164</v>
      </c>
      <c r="D34" s="4">
        <v>3</v>
      </c>
      <c r="E34" t="s">
        <v>1202</v>
      </c>
      <c r="F34" s="42">
        <f t="shared" ref="F34" si="4">IF(G34="GREET",1,IF(G34="GOAL",2,IF(G34="GOAL:COOP",2,IF(G34="GOAL:SUSTAIN",2,IF(G34="GOAL:MAX EARN",2,IF(G34="GOAL:EQUITY",2,IF(G34="PROPOSAL",3,IF(G34="(PROPOSAL)",3,IF(G34="CHOOSE+",4,IF(G34="CHOOSE-",4,IF(G34="(CHOOSE+)",4,IF(G34="(CHOOSE-)",4,IF(G34="ECO INFO",5,IF(G34="$ INFO",6,IF(G34="SOC INFO",7,IF(G34="RULE INFO",8,IF(G34="EXP INFO",9,IF(G34="MON RES",10,IF(G34="MON EARN",11,IF(G34="MON BEH",12,IF(G34="POSE HARM",13,IF(G34="POSE CONCERN",14,IF(G34="(POSE CONCERN)",14,IF(G34="RJ APOLOGY",15,IF(G34="RJ ATONE",16,IF(G34="RJ JUSTIFY",17,IF(G34="RJ JUSTIFY:SOC INFO",17,IF(G34="RJ-",18,IF(G34="RJ FORGIVE+",19,IF(G34="RJ FORGIVE-",19,IF(G34="COORD",20,IF(G34="(COORD)",20,IF(G34="ENF ACK",21,IF(G34="ENF PRAISE",22,IF(G34="ENF ASK",23,IF(G34="ENF TELL",24,IF(G34="ENF SHAME",25,IF(G34="ENF WARN",26,IF(G34="ENF THREATEN",27,IF(G34="ENF PUNISH",28,IF(G34="DEFECT",29,IF(G34="SM TALK",30,IF(G34="HUMOR",31,IF(G34="POLITE+",32,IF(G34="POLITE-",32,IF(G34="INPUT-",33,IF(G34="AMBIGUOUS",34,IF(G34="UNCODEABLE",35))))))))))))))))))))))))))))))))))))))))))))))))</f>
        <v>8</v>
      </c>
      <c r="G34" s="43" t="s">
        <v>9374</v>
      </c>
    </row>
    <row r="35" spans="1:7" x14ac:dyDescent="0.35">
      <c r="A35" s="4">
        <v>14</v>
      </c>
      <c r="B35" s="4">
        <v>-332.135999999999</v>
      </c>
      <c r="C35" t="s">
        <v>1167</v>
      </c>
      <c r="D35" s="4">
        <v>4</v>
      </c>
      <c r="E35" t="s">
        <v>1204</v>
      </c>
      <c r="F35" s="42">
        <f t="shared" ref="F35" si="5">IF(G35="GREET",1,IF(G35="GOAL",2,IF(G35="GOAL:COOP",2,IF(G35="GOAL:SUSTAIN",2,IF(G35="GOAL:MAX EARN",2,IF(G35="GOAL:EQUITY",2,IF(G35="PROPOSAL",3,IF(G35="(PROPOSAL)",3,IF(G35="CHOOSE+",4,IF(G35="CHOOSE-",4,IF(G35="(CHOOSE+)",4,IF(G35="(CHOOSE-)",4,IF(G35="ECO INFO",5,IF(G35="$ INFO",6,IF(G35="SOC INFO",7,IF(G35="RULE INFO",8,IF(G35="EXP INFO",9,IF(G35="MON RES",10,IF(G35="MON EARN",11,IF(G35="MON BEH",12,IF(G35="POSE HARM",13,IF(G35="POSE CONCERN",14,IF(G35="(POSE CONCERN)",14,IF(G35="RJ APOLOGY",15,IF(G35="RJ ATONE",16,IF(G35="RJ JUSTIFY",17,IF(G35="RJ JUSTIFY:SOC INFO",17,IF(G35="RJ-",18,IF(G35="RJ FORGIVE+",19,IF(G35="RJ FORGIVE-",19,IF(G35="COORD",20,IF(G35="(COORD)",20,IF(G35="ENF ACK",21,IF(G35="ENF PRAISE",22,IF(G35="ENF ASK",23,IF(G35="ENF TELL",24,IF(G35="ENF SHAME",25,IF(G35="ENF WARN",26,IF(G35="ENF THREATEN",27,IF(G35="ENF PUNISH",28,IF(G35="DEFECT",29,IF(G35="SM TALK",30,IF(G35="HUMOR",31,IF(G35="POLITE+",32,IF(G35="POLITE-",32,IF(G35="INPUT-",33,IF(G35="AMBIGUOUS",34,IF(G35="UNCODEABLE",35))))))))))))))))))))))))))))))))))))))))))))))))</f>
        <v>4</v>
      </c>
      <c r="G35" s="43" t="s">
        <v>9372</v>
      </c>
    </row>
    <row r="37" spans="1:7" x14ac:dyDescent="0.35">
      <c r="A37" s="7">
        <v>4</v>
      </c>
      <c r="B37" s="31" t="s">
        <v>10963</v>
      </c>
    </row>
    <row r="38" spans="1:7" x14ac:dyDescent="0.35">
      <c r="A38" s="4">
        <v>15</v>
      </c>
      <c r="B38" s="4">
        <v>-296.98899999999998</v>
      </c>
      <c r="C38" t="s">
        <v>1169</v>
      </c>
      <c r="D38" s="4">
        <v>2</v>
      </c>
      <c r="E38" t="s">
        <v>1210</v>
      </c>
      <c r="F38" s="42">
        <f t="shared" ref="F38" si="6">IF(G38="GREET",1,IF(G38="GOAL",2,IF(G38="GOAL:COOP",2,IF(G38="GOAL:SUSTAIN",2,IF(G38="GOAL:MAX EARN",2,IF(G38="GOAL:EQUITY",2,IF(G38="PROPOSAL",3,IF(G38="(PROPOSAL)",3,IF(G38="CHOOSE+",4,IF(G38="CHOOSE-",4,IF(G38="(CHOOSE+)",4,IF(G38="(CHOOSE-)",4,IF(G38="ECO INFO",5,IF(G38="$ INFO",6,IF(G38="SOC INFO",7,IF(G38="RULE INFO",8,IF(G38="EXP INFO",9,IF(G38="MON RES",10,IF(G38="MON EARN",11,IF(G38="MON BEH",12,IF(G38="POSE HARM",13,IF(G38="POSE CONCERN",14,IF(G38="(POSE CONCERN)",14,IF(G38="RJ APOLOGY",15,IF(G38="RJ ATONE",16,IF(G38="RJ JUSTIFY",17,IF(G38="RJ JUSTIFY:SOC INFO",17,IF(G38="RJ-",18,IF(G38="RJ FORGIVE+",19,IF(G38="RJ FORGIVE-",19,IF(G38="COORD",20,IF(G38="(COORD)",20,IF(G38="ENF ACK",21,IF(G38="ENF PRAISE",22,IF(G38="ENF ASK",23,IF(G38="ENF TELL",24,IF(G38="ENF SHAME",25,IF(G38="ENF WARN",26,IF(G38="ENF THREATEN",27,IF(G38="ENF PUNISH",28,IF(G38="DEFECT",29,IF(G38="SM TALK",30,IF(G38="HUMOR",31,IF(G38="POLITE+",32,IF(G38="POLITE-",32,IF(G38="INPUT-",33,IF(G38="AMBIGUOUS",34,IF(G38="UNCODEABLE",35))))))))))))))))))))))))))))))))))))))))))))))))</f>
        <v>3</v>
      </c>
      <c r="G38" t="s">
        <v>9379</v>
      </c>
    </row>
    <row r="39" spans="1:7" x14ac:dyDescent="0.35">
      <c r="B39" s="4">
        <v>-291.88299999999998</v>
      </c>
      <c r="C39" t="s">
        <v>1169</v>
      </c>
      <c r="D39" s="4">
        <v>2</v>
      </c>
      <c r="E39" t="s">
        <v>1214</v>
      </c>
    </row>
    <row r="40" spans="1:7" x14ac:dyDescent="0.35">
      <c r="A40" s="4">
        <v>16</v>
      </c>
      <c r="B40" s="4">
        <v>-286.93599999999998</v>
      </c>
      <c r="C40" t="s">
        <v>1164</v>
      </c>
      <c r="D40" s="4">
        <v>3</v>
      </c>
      <c r="E40" t="s">
        <v>1215</v>
      </c>
    </row>
    <row r="41" spans="1:7" x14ac:dyDescent="0.35">
      <c r="E41" s="57" t="s">
        <v>9585</v>
      </c>
      <c r="F41" s="42">
        <f t="shared" ref="F41:H50" si="7">IF(G41="GREET",1,IF(G41="GOAL",2,IF(G41="GOAL:COOP",2,IF(G41="GOAL:SUSTAIN",2,IF(G41="GOAL:MAX EARN",2,IF(G41="GOAL:EQUITY",2,IF(G41="PROPOSAL",3,IF(G41="(PROPOSAL)",3,IF(G41="CHOOSE+",4,IF(G41="CHOOSE-",4,IF(G41="(CHOOSE+)",4,IF(G41="(CHOOSE-)",4,IF(G41="ECO INFO",5,IF(G41="$ INFO",6,IF(G41="SOC INFO",7,IF(G41="RULE INFO",8,IF(G41="EXP INFO",9,IF(G41="MON RES",10,IF(G41="MON EARN",11,IF(G41="MON BEH",12,IF(G41="POSE HARM",13,IF(G41="POSE CONCERN",14,IF(G41="(POSE CONCERN)",14,IF(G41="RJ APOLOGY",15,IF(G41="RJ ATONE",16,IF(G41="RJ JUSTIFY",17,IF(G41="RJ JUSTIFY:SOC INFO",17,IF(G41="RJ-",18,IF(G41="RJ FORGIVE+",19,IF(G41="RJ FORGIVE-",19,IF(G41="COORD",20,IF(G41="(COORD)",20,IF(G41="ENF ACK",21,IF(G41="ENF PRAISE",22,IF(G41="ENF ASK",23,IF(G41="ENF TELL",24,IF(G41="ENF SHAME",25,IF(G41="ENF WARN",26,IF(G41="ENF THREATEN",27,IF(G41="ENF PUNISH",28,IF(G41="DEFECT",29,IF(G41="SM TALK",30,IF(G41="HUMOR",31,IF(G41="POLITE+",32,IF(G41="POLITE-",32,IF(G41="INPUT-",33,IF(G41="AMBIGUOUS",34,IF(G41="UNCODEABLE",35))))))))))))))))))))))))))))))))))))))))))))))))</f>
        <v>3</v>
      </c>
      <c r="G41" t="s">
        <v>9379</v>
      </c>
    </row>
    <row r="42" spans="1:7" x14ac:dyDescent="0.35">
      <c r="E42" s="57" t="s">
        <v>9586</v>
      </c>
      <c r="F42" s="42">
        <f t="shared" si="7"/>
        <v>5</v>
      </c>
      <c r="G42" s="43" t="s">
        <v>9378</v>
      </c>
    </row>
    <row r="43" spans="1:7" x14ac:dyDescent="0.35">
      <c r="A43" s="4">
        <v>17</v>
      </c>
      <c r="B43" s="4">
        <v>-276.48</v>
      </c>
      <c r="C43" t="s">
        <v>1164</v>
      </c>
      <c r="D43" s="4">
        <v>3</v>
      </c>
      <c r="E43" t="s">
        <v>1219</v>
      </c>
      <c r="F43" s="42">
        <f t="shared" si="7"/>
        <v>3</v>
      </c>
      <c r="G43" t="s">
        <v>9379</v>
      </c>
    </row>
    <row r="44" spans="1:7" x14ac:dyDescent="0.35">
      <c r="A44" s="4">
        <v>18</v>
      </c>
      <c r="B44" s="4">
        <v>-175.52799999999999</v>
      </c>
      <c r="C44" t="s">
        <v>1164</v>
      </c>
      <c r="D44" s="4">
        <v>3</v>
      </c>
      <c r="E44" t="s">
        <v>1250</v>
      </c>
      <c r="F44" s="42">
        <f t="shared" si="7"/>
        <v>3</v>
      </c>
      <c r="G44" t="s">
        <v>9379</v>
      </c>
    </row>
    <row r="45" spans="1:7" x14ac:dyDescent="0.35">
      <c r="A45" s="4">
        <v>19</v>
      </c>
      <c r="B45" s="4">
        <v>-152.40600000000001</v>
      </c>
      <c r="C45" t="s">
        <v>1169</v>
      </c>
      <c r="D45" s="4">
        <v>2</v>
      </c>
      <c r="E45" t="s">
        <v>1260</v>
      </c>
      <c r="F45" s="42">
        <f t="shared" si="7"/>
        <v>3</v>
      </c>
      <c r="G45" t="s">
        <v>9379</v>
      </c>
    </row>
    <row r="46" spans="1:7" x14ac:dyDescent="0.35">
      <c r="A46" s="4">
        <v>20</v>
      </c>
      <c r="B46" s="4">
        <v>-145.28299999999999</v>
      </c>
      <c r="C46" t="s">
        <v>1167</v>
      </c>
      <c r="D46" s="4">
        <v>4</v>
      </c>
      <c r="E46" t="s">
        <v>1261</v>
      </c>
      <c r="F46" s="42">
        <f t="shared" si="7"/>
        <v>4</v>
      </c>
      <c r="G46" t="s">
        <v>9372</v>
      </c>
    </row>
    <row r="47" spans="1:7" x14ac:dyDescent="0.35">
      <c r="A47" s="4">
        <v>21</v>
      </c>
      <c r="B47" s="4">
        <v>-138.52600000000001</v>
      </c>
      <c r="C47" t="s">
        <v>1169</v>
      </c>
      <c r="D47" s="4">
        <v>2</v>
      </c>
      <c r="E47" t="s">
        <v>1264</v>
      </c>
      <c r="F47" s="42">
        <f t="shared" si="7"/>
        <v>4</v>
      </c>
      <c r="G47" t="s">
        <v>9372</v>
      </c>
    </row>
    <row r="48" spans="1:7" x14ac:dyDescent="0.35">
      <c r="A48" s="4">
        <v>22</v>
      </c>
      <c r="B48" s="4">
        <v>-129.11699999999999</v>
      </c>
      <c r="C48" t="s">
        <v>1176</v>
      </c>
      <c r="D48" s="4">
        <v>1</v>
      </c>
      <c r="E48" t="s">
        <v>1268</v>
      </c>
    </row>
    <row r="49" spans="1:10" x14ac:dyDescent="0.35">
      <c r="E49" s="57" t="s">
        <v>9587</v>
      </c>
      <c r="F49" s="42">
        <f t="shared" si="7"/>
        <v>4</v>
      </c>
      <c r="G49" t="s">
        <v>9372</v>
      </c>
    </row>
    <row r="50" spans="1:10" x14ac:dyDescent="0.35">
      <c r="E50" s="57" t="s">
        <v>9588</v>
      </c>
      <c r="F50" s="42">
        <f t="shared" ref="F50" si="8">IF(G50="GREET",1,IF(G50="GOAL",2,IF(G50="GOAL:COOP",2,IF(G50="GOAL:SUSTAIN",2,IF(G50="GOAL:MAX EARN",2,IF(G50="GOAL:EQUITY",2,IF(G50="PROPOSAL",3,IF(G50="(PROPOSAL)",3,IF(G50="CHOOSE+",4,IF(G50="CHOOSE-",4,IF(G50="(CHOOSE+)",4,IF(G50="(CHOOSE-)",4,IF(G50="ECO INFO",5,IF(G50="$ INFO",6,IF(G50="SOC INFO",7,IF(G50="RULE INFO",8,IF(G50="EXP INFO",9,IF(G50="MON RES",10,IF(G50="MON EARN",11,IF(G50="MON BEH",12,IF(G50="POSE HARM",13,IF(G50="POSE CONCERN",14,IF(G50="(POSE CONCERN)",14,IF(G50="RJ APOLOGY",15,IF(G50="RJ ATONE",16,IF(G50="RJ JUSTIFY",17,IF(G50="RJ JUSTIFY:SOC INFO",17,IF(G50="RJ-",18,IF(G50="RJ FORGIVE+",19,IF(G50="RJ FORGIVE-",19,IF(G50="COORD",20,IF(G50="(COORD)",20,IF(G50="ENF ACK",21,IF(G50="ENF PRAISE",22,IF(G50="ENF ASK",23,IF(G50="ENF TELL",24,IF(G50="ENF SHAME",25,IF(G50="ENF WARN",26,IF(G50="ENF THREATEN",27,IF(G50="ENF PUNISH",28,IF(G50="DEFECT",29,IF(G50="SM TALK",30,IF(G50="HUMOR",31,IF(G50="POLITE+",32,IF(G50="POLITE-",32,IF(G50="INPUT-",33,IF(G50="AMBIGUOUS",34,IF(G50="UNCODEABLE",35))))))))))))))))))))))))))))))))))))))))))))))))</f>
        <v>5</v>
      </c>
      <c r="G50" t="s">
        <v>9378</v>
      </c>
      <c r="H50" s="42">
        <f t="shared" si="7"/>
        <v>2</v>
      </c>
      <c r="I50" t="s">
        <v>10428</v>
      </c>
    </row>
    <row r="51" spans="1:10" x14ac:dyDescent="0.35">
      <c r="A51" s="4">
        <v>23</v>
      </c>
      <c r="B51" s="4">
        <v>-109.85</v>
      </c>
      <c r="C51" t="s">
        <v>1164</v>
      </c>
      <c r="D51" s="4">
        <v>3</v>
      </c>
      <c r="E51" t="s">
        <v>1273</v>
      </c>
      <c r="F51" s="42">
        <f t="shared" ref="F51" si="9">IF(G51="GREET",1,IF(G51="GOAL",2,IF(G51="GOAL:COOP",2,IF(G51="GOAL:SUSTAIN",2,IF(G51="GOAL:MAX EARN",2,IF(G51="GOAL:EQUITY",2,IF(G51="PROPOSAL",3,IF(G51="(PROPOSAL)",3,IF(G51="CHOOSE+",4,IF(G51="CHOOSE-",4,IF(G51="(CHOOSE+)",4,IF(G51="(CHOOSE-)",4,IF(G51="ECO INFO",5,IF(G51="$ INFO",6,IF(G51="SOC INFO",7,IF(G51="RULE INFO",8,IF(G51="EXP INFO",9,IF(G51="MON RES",10,IF(G51="MON EARN",11,IF(G51="MON BEH",12,IF(G51="POSE HARM",13,IF(G51="POSE CONCERN",14,IF(G51="(POSE CONCERN)",14,IF(G51="RJ APOLOGY",15,IF(G51="RJ ATONE",16,IF(G51="RJ JUSTIFY",17,IF(G51="RJ JUSTIFY:SOC INFO",17,IF(G51="RJ-",18,IF(G51="RJ FORGIVE+",19,IF(G51="RJ FORGIVE-",19,IF(G51="COORD",20,IF(G51="(COORD)",20,IF(G51="ENF ACK",21,IF(G51="ENF PRAISE",22,IF(G51="ENF ASK",23,IF(G51="ENF TELL",24,IF(G51="ENF SHAME",25,IF(G51="ENF WARN",26,IF(G51="ENF THREATEN",27,IF(G51="ENF PUNISH",28,IF(G51="DEFECT",29,IF(G51="SM TALK",30,IF(G51="HUMOR",31,IF(G51="POLITE+",32,IF(G51="POLITE-",32,IF(G51="INPUT-",33,IF(G51="AMBIGUOUS",34,IF(G51="UNCODEABLE",35))))))))))))))))))))))))))))))))))))))))))))))))</f>
        <v>4</v>
      </c>
      <c r="G51" t="s">
        <v>9372</v>
      </c>
      <c r="I51" s="56"/>
      <c r="J51" s="41"/>
    </row>
    <row r="52" spans="1:10" x14ac:dyDescent="0.35">
      <c r="A52" s="4">
        <v>24</v>
      </c>
      <c r="B52" s="4">
        <v>-82.804000000000002</v>
      </c>
      <c r="C52" t="s">
        <v>1167</v>
      </c>
      <c r="D52" s="4">
        <v>4</v>
      </c>
      <c r="E52" t="s">
        <v>1280</v>
      </c>
      <c r="F52" s="42">
        <f t="shared" ref="F52:H79" si="10">IF(G52="GREET",1,IF(G52="GOAL",2,IF(G52="GOAL:COOP",2,IF(G52="GOAL:SUSTAIN",2,IF(G52="GOAL:MAX EARN",2,IF(G52="GOAL:EQUITY",2,IF(G52="PROPOSAL",3,IF(G52="(PROPOSAL)",3,IF(G52="CHOOSE+",4,IF(G52="CHOOSE-",4,IF(G52="(CHOOSE+)",4,IF(G52="(CHOOSE-)",4,IF(G52="ECO INFO",5,IF(G52="$ INFO",6,IF(G52="SOC INFO",7,IF(G52="RULE INFO",8,IF(G52="EXP INFO",9,IF(G52="MON RES",10,IF(G52="MON EARN",11,IF(G52="MON BEH",12,IF(G52="POSE HARM",13,IF(G52="POSE CONCERN",14,IF(G52="(POSE CONCERN)",14,IF(G52="RJ APOLOGY",15,IF(G52="RJ ATONE",16,IF(G52="RJ JUSTIFY",17,IF(G52="RJ JUSTIFY:SOC INFO",17,IF(G52="RJ-",18,IF(G52="RJ FORGIVE+",19,IF(G52="RJ FORGIVE-",19,IF(G52="COORD",20,IF(G52="(COORD)",20,IF(G52="ENF ACK",21,IF(G52="ENF PRAISE",22,IF(G52="ENF ASK",23,IF(G52="ENF TELL",24,IF(G52="ENF SHAME",25,IF(G52="ENF WARN",26,IF(G52="ENF THREATEN",27,IF(G52="ENF PUNISH",28,IF(G52="DEFECT",29,IF(G52="SM TALK",30,IF(G52="HUMOR",31,IF(G52="POLITE+",32,IF(G52="POLITE-",32,IF(G52="INPUT-",33,IF(G52="AMBIGUOUS",34,IF(G52="UNCODEABLE",35))))))))))))))))))))))))))))))))))))))))))))))))</f>
        <v>8</v>
      </c>
      <c r="G52" t="s">
        <v>9374</v>
      </c>
    </row>
    <row r="54" spans="1:10" x14ac:dyDescent="0.35">
      <c r="A54" s="7">
        <v>3</v>
      </c>
      <c r="B54" s="31" t="s">
        <v>10964</v>
      </c>
    </row>
    <row r="55" spans="1:10" x14ac:dyDescent="0.35">
      <c r="A55" s="4">
        <v>25</v>
      </c>
      <c r="B55" s="4">
        <v>-384.71199999999999</v>
      </c>
      <c r="C55" t="s">
        <v>1167</v>
      </c>
      <c r="D55" s="4">
        <v>4</v>
      </c>
      <c r="E55" t="s">
        <v>1185</v>
      </c>
      <c r="F55" s="42">
        <f t="shared" si="10"/>
        <v>3</v>
      </c>
      <c r="G55" t="s">
        <v>9379</v>
      </c>
    </row>
    <row r="56" spans="1:10" x14ac:dyDescent="0.35">
      <c r="A56" s="4">
        <v>26</v>
      </c>
      <c r="B56" s="4">
        <v>-364.89499999999998</v>
      </c>
      <c r="C56" t="s">
        <v>1169</v>
      </c>
      <c r="D56" s="4">
        <v>2</v>
      </c>
      <c r="E56" t="s">
        <v>1193</v>
      </c>
    </row>
    <row r="57" spans="1:10" x14ac:dyDescent="0.35">
      <c r="E57" s="57" t="s">
        <v>9589</v>
      </c>
      <c r="F57" s="42">
        <f t="shared" si="10"/>
        <v>4</v>
      </c>
      <c r="G57" t="s">
        <v>9372</v>
      </c>
    </row>
    <row r="58" spans="1:10" x14ac:dyDescent="0.35">
      <c r="E58" s="57" t="s">
        <v>11101</v>
      </c>
      <c r="F58" s="42">
        <f t="shared" si="10"/>
        <v>3</v>
      </c>
      <c r="G58" t="s">
        <v>9379</v>
      </c>
    </row>
    <row r="59" spans="1:10" x14ac:dyDescent="0.35">
      <c r="A59" s="4">
        <v>27</v>
      </c>
      <c r="B59" s="4">
        <v>-281.55700000000002</v>
      </c>
      <c r="C59" t="s">
        <v>1167</v>
      </c>
      <c r="D59" s="4">
        <v>4</v>
      </c>
      <c r="E59" t="s">
        <v>1218</v>
      </c>
      <c r="F59" s="42">
        <f t="shared" si="10"/>
        <v>3</v>
      </c>
      <c r="G59" t="s">
        <v>9379</v>
      </c>
    </row>
    <row r="60" spans="1:10" x14ac:dyDescent="0.35">
      <c r="A60" s="4">
        <v>28</v>
      </c>
      <c r="B60" s="4">
        <v>-274.087999999999</v>
      </c>
      <c r="C60" t="s">
        <v>1176</v>
      </c>
      <c r="D60" s="4">
        <v>1</v>
      </c>
      <c r="E60" t="s">
        <v>55</v>
      </c>
      <c r="F60" s="42">
        <f t="shared" si="10"/>
        <v>4</v>
      </c>
      <c r="G60" t="s">
        <v>9372</v>
      </c>
    </row>
    <row r="61" spans="1:10" x14ac:dyDescent="0.35">
      <c r="A61" s="4">
        <v>29</v>
      </c>
      <c r="B61" s="4">
        <v>-269.24200000000002</v>
      </c>
      <c r="C61" t="s">
        <v>1169</v>
      </c>
      <c r="D61" s="4">
        <v>2</v>
      </c>
      <c r="E61" t="s">
        <v>1223</v>
      </c>
      <c r="F61" s="42">
        <f t="shared" si="10"/>
        <v>4</v>
      </c>
      <c r="G61" t="s">
        <v>9372</v>
      </c>
    </row>
    <row r="62" spans="1:10" x14ac:dyDescent="0.35">
      <c r="A62" s="4">
        <v>30</v>
      </c>
      <c r="B62" s="4">
        <v>-263.66399999999999</v>
      </c>
      <c r="C62" t="s">
        <v>1164</v>
      </c>
      <c r="D62" s="4">
        <v>3</v>
      </c>
      <c r="E62" s="43" t="s">
        <v>10173</v>
      </c>
      <c r="F62" s="42">
        <f t="shared" si="10"/>
        <v>8</v>
      </c>
      <c r="G62" t="s">
        <v>9374</v>
      </c>
    </row>
    <row r="63" spans="1:10" x14ac:dyDescent="0.35">
      <c r="A63" s="4">
        <v>31</v>
      </c>
      <c r="B63" s="4">
        <v>-254.79</v>
      </c>
      <c r="C63" t="s">
        <v>1176</v>
      </c>
      <c r="D63" s="4">
        <v>1</v>
      </c>
      <c r="E63" t="s">
        <v>1229</v>
      </c>
    </row>
    <row r="64" spans="1:10" x14ac:dyDescent="0.35">
      <c r="E64" s="66" t="s">
        <v>10121</v>
      </c>
      <c r="F64" s="42">
        <f t="shared" si="10"/>
        <v>6</v>
      </c>
      <c r="G64" t="s">
        <v>10472</v>
      </c>
    </row>
    <row r="65" spans="1:9" x14ac:dyDescent="0.35">
      <c r="E65" s="66" t="s">
        <v>10122</v>
      </c>
      <c r="F65" s="42">
        <f t="shared" si="10"/>
        <v>2</v>
      </c>
      <c r="G65" t="s">
        <v>10938</v>
      </c>
    </row>
    <row r="66" spans="1:9" x14ac:dyDescent="0.35">
      <c r="A66" s="4">
        <v>32</v>
      </c>
      <c r="B66" s="4">
        <v>-241.94799999999901</v>
      </c>
      <c r="C66" t="s">
        <v>1164</v>
      </c>
      <c r="D66" s="4">
        <v>3</v>
      </c>
      <c r="E66" t="s">
        <v>1233</v>
      </c>
      <c r="F66" s="42">
        <f t="shared" si="10"/>
        <v>8</v>
      </c>
      <c r="G66" t="s">
        <v>9374</v>
      </c>
    </row>
    <row r="67" spans="1:9" x14ac:dyDescent="0.35">
      <c r="A67" s="4">
        <v>33</v>
      </c>
      <c r="B67" s="4">
        <v>-225.08599999999899</v>
      </c>
      <c r="C67" t="s">
        <v>1176</v>
      </c>
      <c r="D67" s="4">
        <v>1</v>
      </c>
      <c r="E67" t="s">
        <v>1237</v>
      </c>
      <c r="F67" s="42">
        <f t="shared" si="10"/>
        <v>8</v>
      </c>
      <c r="G67" t="s">
        <v>9374</v>
      </c>
    </row>
    <row r="68" spans="1:9" x14ac:dyDescent="0.35">
      <c r="A68" s="4">
        <v>34</v>
      </c>
      <c r="B68" s="4">
        <v>-224.83799999999999</v>
      </c>
      <c r="C68" t="s">
        <v>1169</v>
      </c>
      <c r="D68" s="4">
        <v>2</v>
      </c>
      <c r="E68" t="s">
        <v>1238</v>
      </c>
      <c r="F68" s="42">
        <f t="shared" si="10"/>
        <v>8</v>
      </c>
      <c r="G68" t="s">
        <v>9374</v>
      </c>
    </row>
    <row r="69" spans="1:9" x14ac:dyDescent="0.35">
      <c r="B69" s="4">
        <v>-218.35400000000001</v>
      </c>
      <c r="C69" t="s">
        <v>1169</v>
      </c>
      <c r="D69" s="4">
        <v>2</v>
      </c>
      <c r="E69" t="s">
        <v>1241</v>
      </c>
      <c r="H69" s="68"/>
    </row>
    <row r="70" spans="1:9" x14ac:dyDescent="0.35">
      <c r="A70" s="4">
        <v>35</v>
      </c>
      <c r="B70" s="4">
        <v>-214.37700000000001</v>
      </c>
      <c r="C70" t="s">
        <v>1167</v>
      </c>
      <c r="D70" s="4">
        <v>4</v>
      </c>
      <c r="E70" t="s">
        <v>1242</v>
      </c>
      <c r="F70" s="42">
        <f t="shared" si="10"/>
        <v>8</v>
      </c>
      <c r="G70" t="s">
        <v>9374</v>
      </c>
    </row>
    <row r="71" spans="1:9" x14ac:dyDescent="0.35">
      <c r="A71" s="4">
        <v>36</v>
      </c>
      <c r="B71" s="4">
        <v>-183.328</v>
      </c>
      <c r="C71" t="s">
        <v>1169</v>
      </c>
      <c r="D71" s="4">
        <v>2</v>
      </c>
      <c r="E71" t="s">
        <v>1248</v>
      </c>
    </row>
    <row r="72" spans="1:9" x14ac:dyDescent="0.35">
      <c r="E72" s="66" t="s">
        <v>10174</v>
      </c>
      <c r="F72" s="42">
        <f t="shared" si="10"/>
        <v>7</v>
      </c>
      <c r="G72" t="s">
        <v>9377</v>
      </c>
    </row>
    <row r="73" spans="1:9" x14ac:dyDescent="0.35">
      <c r="E73" s="57" t="s">
        <v>10153</v>
      </c>
      <c r="F73" s="42">
        <f t="shared" si="10"/>
        <v>26</v>
      </c>
      <c r="G73" t="s">
        <v>10123</v>
      </c>
    </row>
    <row r="74" spans="1:9" x14ac:dyDescent="0.35">
      <c r="A74" s="4">
        <v>37</v>
      </c>
      <c r="B74" s="4">
        <v>-170.69099999999901</v>
      </c>
      <c r="C74" t="s">
        <v>1167</v>
      </c>
      <c r="D74" s="4">
        <v>4</v>
      </c>
      <c r="E74" t="s">
        <v>1253</v>
      </c>
      <c r="F74" s="42">
        <f t="shared" si="10"/>
        <v>4</v>
      </c>
      <c r="G74" s="43" t="s">
        <v>9372</v>
      </c>
    </row>
    <row r="75" spans="1:9" x14ac:dyDescent="0.35">
      <c r="A75" s="4">
        <v>38</v>
      </c>
      <c r="B75" s="4">
        <v>-158.05600000000001</v>
      </c>
      <c r="C75" t="s">
        <v>1176</v>
      </c>
      <c r="D75" s="4">
        <v>1</v>
      </c>
      <c r="E75" t="s">
        <v>1258</v>
      </c>
      <c r="F75" s="42">
        <f t="shared" si="10"/>
        <v>4</v>
      </c>
      <c r="G75" s="43" t="s">
        <v>9372</v>
      </c>
    </row>
    <row r="76" spans="1:9" x14ac:dyDescent="0.35">
      <c r="A76" s="4">
        <v>39</v>
      </c>
      <c r="B76" s="4">
        <v>-136.376</v>
      </c>
      <c r="C76" t="s">
        <v>1164</v>
      </c>
      <c r="D76" s="4">
        <v>3</v>
      </c>
      <c r="E76" t="s">
        <v>1266</v>
      </c>
      <c r="F76" s="42">
        <f t="shared" si="10"/>
        <v>8</v>
      </c>
      <c r="G76" t="s">
        <v>9374</v>
      </c>
    </row>
    <row r="77" spans="1:9" x14ac:dyDescent="0.35">
      <c r="A77" s="4">
        <v>40</v>
      </c>
      <c r="B77" s="4">
        <v>-119.70099999999999</v>
      </c>
      <c r="C77" t="s">
        <v>1167</v>
      </c>
      <c r="D77" s="4">
        <v>4</v>
      </c>
      <c r="E77" t="s">
        <v>1270</v>
      </c>
      <c r="F77" s="42">
        <f t="shared" si="10"/>
        <v>8</v>
      </c>
      <c r="G77" t="s">
        <v>9374</v>
      </c>
    </row>
    <row r="78" spans="1:9" x14ac:dyDescent="0.35">
      <c r="A78" s="4">
        <v>41</v>
      </c>
      <c r="B78" s="4">
        <v>-110.80500000000001</v>
      </c>
      <c r="C78" t="s">
        <v>1169</v>
      </c>
      <c r="D78" s="4">
        <v>2</v>
      </c>
      <c r="E78" t="s">
        <v>1272</v>
      </c>
      <c r="F78" s="42">
        <f t="shared" si="10"/>
        <v>8</v>
      </c>
      <c r="G78" t="s">
        <v>9374</v>
      </c>
      <c r="H78" s="42">
        <f t="shared" si="10"/>
        <v>26</v>
      </c>
      <c r="I78" t="s">
        <v>10123</v>
      </c>
    </row>
    <row r="79" spans="1:9" x14ac:dyDescent="0.35">
      <c r="A79" s="4">
        <v>42</v>
      </c>
      <c r="B79" s="4">
        <v>-109.32</v>
      </c>
      <c r="C79" t="s">
        <v>1167</v>
      </c>
      <c r="D79" s="4">
        <v>4</v>
      </c>
      <c r="E79" t="s">
        <v>1274</v>
      </c>
      <c r="F79" s="42">
        <f t="shared" si="10"/>
        <v>8</v>
      </c>
      <c r="G79" t="s">
        <v>9374</v>
      </c>
    </row>
    <row r="81" spans="1:9" x14ac:dyDescent="0.35">
      <c r="B81" s="21" t="s">
        <v>9231</v>
      </c>
      <c r="C81" s="22"/>
      <c r="D81" s="21"/>
      <c r="E81" s="22"/>
    </row>
    <row r="82" spans="1:9" x14ac:dyDescent="0.35">
      <c r="B82" s="31"/>
    </row>
    <row r="83" spans="1:9" x14ac:dyDescent="0.35">
      <c r="A83" s="4">
        <v>44</v>
      </c>
      <c r="B83" s="4">
        <v>22.664000000000001</v>
      </c>
      <c r="C83" t="s">
        <v>1167</v>
      </c>
      <c r="D83" s="4">
        <v>4</v>
      </c>
      <c r="E83" t="s">
        <v>1284</v>
      </c>
      <c r="F83" s="42">
        <f t="shared" ref="F83:F85" si="11">IF(G83="GREET",1,IF(G83="GOAL",2,IF(G83="GOAL:COOP",2,IF(G83="GOAL:SUSTAIN",2,IF(G83="GOAL:MAX EARN",2,IF(G83="GOAL:EQUITY",2,IF(G83="PROPOSAL",3,IF(G83="(PROPOSAL)",3,IF(G83="CHOOSE+",4,IF(G83="CHOOSE-",4,IF(G83="(CHOOSE+)",4,IF(G83="(CHOOSE-)",4,IF(G83="ECO INFO",5,IF(G83="$ INFO",6,IF(G83="SOC INFO",7,IF(G83="RULE INFO",8,IF(G83="EXP INFO",9,IF(G83="MON RES",10,IF(G83="MON EARN",11,IF(G83="MON BEH",12,IF(G83="POSE HARM",13,IF(G83="POSE CONCERN",14,IF(G83="(POSE CONCERN)",14,IF(G83="RJ APOLOGY",15,IF(G83="RJ ATONE",16,IF(G83="RJ JUSTIFY",17,IF(G83="RJ JUSTIFY:SOC INFO",17,IF(G83="RJ-",18,IF(G83="RJ FORGIVE+",19,IF(G83="RJ FORGIVE-",19,IF(G83="COORD",20,IF(G83="(COORD)",20,IF(G83="ENF ACK",21,IF(G83="ENF PRAISE",22,IF(G83="ENF ASK",23,IF(G83="ENF TELL",24,IF(G83="ENF SHAME",25,IF(G83="ENF WARN",26,IF(G83="ENF THREATEN",27,IF(G83="ENF PUNISH",28,IF(G83="DEFECT",29,IF(G83="SM TALK",30,IF(G83="HUMOR",31,IF(G83="POLITE+",32,IF(G83="POLITE-",32,IF(G83="INPUT-",33,IF(G83="AMBIGUOUS",34,IF(G83="UNCODEABLE",35))))))))))))))))))))))))))))))))))))))))))))))))</f>
        <v>8</v>
      </c>
      <c r="G83" t="s">
        <v>9374</v>
      </c>
      <c r="H83" s="42">
        <f t="shared" ref="H83" si="12">IF(I83="GREET",1,IF(I83="GOAL",2,IF(I83="GOAL:COOP",2,IF(I83="GOAL:SUSTAIN",2,IF(I83="GOAL:MAX EARN",2,IF(I83="GOAL:EQUITY",2,IF(I83="PROPOSAL",3,IF(I83="(PROPOSAL)",3,IF(I83="CHOOSE+",4,IF(I83="CHOOSE-",4,IF(I83="(CHOOSE+)",4,IF(I83="(CHOOSE-)",4,IF(I83="ECO INFO",5,IF(I83="$ INFO",6,IF(I83="SOC INFO",7,IF(I83="RULE INFO",8,IF(I83="EXP INFO",9,IF(I83="MON RES",10,IF(I83="MON EARN",11,IF(I83="MON BEH",12,IF(I83="POSE HARM",13,IF(I83="POSE CONCERN",14,IF(I83="(POSE CONCERN)",14,IF(I83="RJ APOLOGY",15,IF(I83="RJ ATONE",16,IF(I83="RJ JUSTIFY",17,IF(I83="RJ JUSTIFY:SOC INFO",17,IF(I83="RJ-",18,IF(I83="RJ FORGIVE+",19,IF(I83="RJ FORGIVE-",19,IF(I83="COORD",20,IF(I83="(COORD)",20,IF(I83="ENF ACK",21,IF(I83="ENF PRAISE",22,IF(I83="ENF ASK",23,IF(I83="ENF TELL",24,IF(I83="ENF SHAME",25,IF(I83="ENF WARN",26,IF(I83="ENF THREATEN",27,IF(I83="ENF PUNISH",28,IF(I83="DEFECT",29,IF(I83="SM TALK",30,IF(I83="HUMOR",31,IF(I83="POLITE+",32,IF(I83="POLITE-",32,IF(I83="INPUT-",33,IF(I83="AMBIGUOUS",34,IF(I83="UNCODEABLE",35))))))))))))))))))))))))))))))))))))))))))))))))</f>
        <v>20</v>
      </c>
      <c r="I83" t="s">
        <v>10965</v>
      </c>
    </row>
    <row r="84" spans="1:9" x14ac:dyDescent="0.35">
      <c r="A84" s="4">
        <v>45</v>
      </c>
      <c r="B84" s="4">
        <v>177.035</v>
      </c>
      <c r="C84" t="s">
        <v>1164</v>
      </c>
      <c r="D84" s="4">
        <v>3</v>
      </c>
      <c r="E84" t="s">
        <v>1287</v>
      </c>
      <c r="F84" s="42">
        <f t="shared" si="11"/>
        <v>26</v>
      </c>
      <c r="G84" s="43" t="s">
        <v>10123</v>
      </c>
    </row>
    <row r="85" spans="1:9" x14ac:dyDescent="0.35">
      <c r="A85" s="4">
        <v>46</v>
      </c>
      <c r="B85" s="4">
        <v>216.2</v>
      </c>
      <c r="C85" t="s">
        <v>1167</v>
      </c>
      <c r="D85" s="4">
        <v>4</v>
      </c>
      <c r="E85" s="43" t="s">
        <v>1288</v>
      </c>
      <c r="F85" s="42">
        <f t="shared" si="11"/>
        <v>8</v>
      </c>
      <c r="G85" t="s">
        <v>9374</v>
      </c>
      <c r="H85" s="42">
        <f t="shared" ref="H85" si="13">IF(I85="GREET",1,IF(I85="GOAL",2,IF(I85="GOAL:COOP",2,IF(I85="GOAL:SUSTAIN",2,IF(I85="GOAL:MAX EARN",2,IF(I85="GOAL:EQUITY",2,IF(I85="PROPOSAL",3,IF(I85="(PROPOSAL)",3,IF(I85="CHOOSE+",4,IF(I85="CHOOSE-",4,IF(I85="(CHOOSE+)",4,IF(I85="(CHOOSE-)",4,IF(I85="ECO INFO",5,IF(I85="$ INFO",6,IF(I85="SOC INFO",7,IF(I85="RULE INFO",8,IF(I85="EXP INFO",9,IF(I85="MON RES",10,IF(I85="MON EARN",11,IF(I85="MON BEH",12,IF(I85="POSE HARM",13,IF(I85="POSE CONCERN",14,IF(I85="(POSE CONCERN)",14,IF(I85="RJ APOLOGY",15,IF(I85="RJ ATONE",16,IF(I85="RJ JUSTIFY",17,IF(I85="RJ JUSTIFY:SOC INFO",17,IF(I85="RJ-",18,IF(I85="RJ FORGIVE+",19,IF(I85="RJ FORGIVE-",19,IF(I85="COORD",20,IF(I85="(COORD)",20,IF(I85="ENF ACK",21,IF(I85="ENF PRAISE",22,IF(I85="ENF ASK",23,IF(I85="ENF TELL",24,IF(I85="ENF SHAME",25,IF(I85="ENF WARN",26,IF(I85="ENF THREATEN",27,IF(I85="ENF PUNISH",28,IF(I85="DEFECT",29,IF(I85="SM TALK",30,IF(I85="HUMOR",31,IF(I85="POLITE+",32,IF(I85="POLITE-",32,IF(I85="INPUT-",33,IF(I85="AMBIGUOUS",34,IF(I85="UNCODEABLE",35))))))))))))))))))))))))))))))))))))))))))))))))</f>
        <v>20</v>
      </c>
      <c r="I85" t="s">
        <v>10965</v>
      </c>
    </row>
    <row r="87" spans="1:9" s="75" customFormat="1" x14ac:dyDescent="0.35">
      <c r="A87" s="11"/>
      <c r="B87" s="11" t="s">
        <v>9230</v>
      </c>
      <c r="C87" s="15"/>
      <c r="D87" s="19"/>
      <c r="E87" s="13"/>
      <c r="F87" s="80"/>
      <c r="H87" s="80"/>
    </row>
    <row r="88" spans="1:9" x14ac:dyDescent="0.35">
      <c r="A88" s="7">
        <v>4</v>
      </c>
      <c r="B88" s="47" t="s">
        <v>11102</v>
      </c>
      <c r="C88" s="8"/>
      <c r="E88" s="6"/>
    </row>
    <row r="89" spans="1:9" x14ac:dyDescent="0.35">
      <c r="A89" s="4">
        <v>47</v>
      </c>
      <c r="B89" s="4">
        <v>-391.745</v>
      </c>
      <c r="C89" t="s">
        <v>1167</v>
      </c>
      <c r="D89" s="4">
        <v>4</v>
      </c>
      <c r="E89" t="s">
        <v>1290</v>
      </c>
      <c r="F89" s="42">
        <f t="shared" ref="F89:F122" si="14">IF(G89="GREET",1,IF(G89="GOAL",2,IF(G89="GOAL:COOP",2,IF(G89="GOAL:SUSTAIN",2,IF(G89="GOAL:MAX EARN",2,IF(G89="GOAL:EQUITY",2,IF(G89="PROPOSAL",3,IF(G89="(PROPOSAL)",3,IF(G89="CHOOSE+",4,IF(G89="CHOOSE-",4,IF(G89="(CHOOSE+)",4,IF(G89="(CHOOSE-)",4,IF(G89="ECO INFO",5,IF(G89="$ INFO",6,IF(G89="SOC INFO",7,IF(G89="RULE INFO",8,IF(G89="EXP INFO",9,IF(G89="MON RES",10,IF(G89="MON EARN",11,IF(G89="MON BEH",12,IF(G89="POSE HARM",13,IF(G89="POSE CONCERN",14,IF(G89="(POSE CONCERN)",14,IF(G89="RJ APOLOGY",15,IF(G89="RJ ATONE",16,IF(G89="RJ JUSTIFY",17,IF(G89="RJ JUSTIFY:SOC INFO",17,IF(G89="RJ-",18,IF(G89="RJ FORGIVE+",19,IF(G89="RJ FORGIVE-",19,IF(G89="COORD",20,IF(G89="(COORD)",20,IF(G89="ENF ACK",21,IF(G89="ENF PRAISE",22,IF(G89="ENF ASK",23,IF(G89="ENF TELL",24,IF(G89="ENF SHAME",25,IF(G89="ENF WARN",26,IF(G89="ENF THREATEN",27,IF(G89="ENF PUNISH",28,IF(G89="DEFECT",29,IF(G89="SM TALK",30,IF(G89="HUMOR",31,IF(G89="POLITE+",32,IF(G89="POLITE-",32,IF(G89="INPUT-",33,IF(G89="AMBIGUOUS",34,IF(G89="UNCODEABLE",35))))))))))))))))))))))))))))))))))))))))))))))))</f>
        <v>3</v>
      </c>
      <c r="G89" s="43" t="s">
        <v>9379</v>
      </c>
    </row>
    <row r="90" spans="1:9" x14ac:dyDescent="0.35">
      <c r="A90" s="4">
        <v>48</v>
      </c>
      <c r="B90" s="4">
        <v>-388.74900000000002</v>
      </c>
      <c r="C90" t="s">
        <v>1164</v>
      </c>
      <c r="D90" s="4">
        <v>3</v>
      </c>
      <c r="E90" t="s">
        <v>1292</v>
      </c>
      <c r="F90" s="42">
        <f t="shared" si="14"/>
        <v>22</v>
      </c>
      <c r="G90" t="s">
        <v>10418</v>
      </c>
    </row>
    <row r="91" spans="1:9" x14ac:dyDescent="0.35">
      <c r="A91" s="4">
        <v>49</v>
      </c>
      <c r="B91" s="4">
        <v>-370.10300000000001</v>
      </c>
      <c r="C91" t="s">
        <v>1164</v>
      </c>
      <c r="D91" s="4">
        <v>3</v>
      </c>
      <c r="E91" t="s">
        <v>1298</v>
      </c>
      <c r="F91" s="42">
        <f t="shared" si="14"/>
        <v>22</v>
      </c>
      <c r="G91" t="s">
        <v>10418</v>
      </c>
    </row>
    <row r="92" spans="1:9" x14ac:dyDescent="0.35">
      <c r="A92" s="4">
        <v>50</v>
      </c>
      <c r="B92" s="4">
        <v>-363.79</v>
      </c>
      <c r="C92" t="s">
        <v>1167</v>
      </c>
      <c r="D92" s="4">
        <v>4</v>
      </c>
      <c r="E92" t="s">
        <v>875</v>
      </c>
      <c r="F92" s="42">
        <f t="shared" si="14"/>
        <v>22</v>
      </c>
      <c r="G92" t="s">
        <v>10418</v>
      </c>
      <c r="H92" s="42">
        <f t="shared" ref="H92" si="15">IF(I92="GREET",1,IF(I92="GOAL",2,IF(I92="GOAL:COOP",2,IF(I92="GOAL:SUSTAIN",2,IF(I92="GOAL:MAX EARN",2,IF(I92="GOAL:EQUITY",2,IF(I92="PROPOSAL",3,IF(I92="(PROPOSAL)",3,IF(I92="CHOOSE+",4,IF(I92="CHOOSE-",4,IF(I92="(CHOOSE+)",4,IF(I92="(CHOOSE-)",4,IF(I92="ECO INFO",5,IF(I92="$ INFO",6,IF(I92="SOC INFO",7,IF(I92="RULE INFO",8,IF(I92="EXP INFO",9,IF(I92="MON RES",10,IF(I92="MON EARN",11,IF(I92="MON BEH",12,IF(I92="POSE HARM",13,IF(I92="POSE CONCERN",14,IF(I92="(POSE CONCERN)",14,IF(I92="RJ APOLOGY",15,IF(I92="RJ ATONE",16,IF(I92="RJ JUSTIFY",17,IF(I92="RJ JUSTIFY:SOC INFO",17,IF(I92="RJ-",18,IF(I92="RJ FORGIVE+",19,IF(I92="RJ FORGIVE-",19,IF(I92="COORD",20,IF(I92="(COORD)",20,IF(I92="ENF ACK",21,IF(I92="ENF PRAISE",22,IF(I92="ENF ASK",23,IF(I92="ENF TELL",24,IF(I92="ENF SHAME",25,IF(I92="ENF WARN",26,IF(I92="ENF THREATEN",27,IF(I92="ENF PUNISH",28,IF(I92="DEFECT",29,IF(I92="SM TALK",30,IF(I92="HUMOR",31,IF(I92="POLITE+",32,IF(I92="POLITE-",32,IF(I92="INPUT-",33,IF(I92="AMBIGUOUS",34,IF(I92="UNCODEABLE",35))))))))))))))))))))))))))))))))))))))))))))))))</f>
        <v>4</v>
      </c>
      <c r="I92" t="s">
        <v>10330</v>
      </c>
    </row>
    <row r="93" spans="1:9" x14ac:dyDescent="0.35">
      <c r="A93" s="4">
        <v>51</v>
      </c>
      <c r="B93" s="4">
        <v>-354.95800000000003</v>
      </c>
      <c r="C93" t="s">
        <v>1164</v>
      </c>
      <c r="D93" s="4">
        <v>3</v>
      </c>
      <c r="E93" t="s">
        <v>1304</v>
      </c>
      <c r="F93" s="42">
        <f t="shared" si="14"/>
        <v>22</v>
      </c>
      <c r="G93" t="s">
        <v>10418</v>
      </c>
    </row>
    <row r="94" spans="1:9" x14ac:dyDescent="0.35">
      <c r="A94" s="4">
        <v>52</v>
      </c>
      <c r="B94" s="4">
        <v>-341.185</v>
      </c>
      <c r="C94" t="s">
        <v>1176</v>
      </c>
      <c r="D94" s="4">
        <v>1</v>
      </c>
      <c r="E94" t="s">
        <v>1306</v>
      </c>
    </row>
    <row r="95" spans="1:9" x14ac:dyDescent="0.35">
      <c r="E95" s="57" t="s">
        <v>9590</v>
      </c>
      <c r="F95" s="42">
        <f t="shared" si="14"/>
        <v>22</v>
      </c>
      <c r="G95" t="s">
        <v>10418</v>
      </c>
    </row>
    <row r="96" spans="1:9" x14ac:dyDescent="0.35">
      <c r="E96" s="57" t="s">
        <v>9591</v>
      </c>
      <c r="F96" s="42">
        <f t="shared" si="14"/>
        <v>4</v>
      </c>
      <c r="G96" s="43" t="s">
        <v>9372</v>
      </c>
    </row>
    <row r="97" spans="1:9" x14ac:dyDescent="0.35">
      <c r="A97" s="4">
        <v>53</v>
      </c>
      <c r="B97" s="4">
        <v>-336.779</v>
      </c>
      <c r="C97" t="s">
        <v>1169</v>
      </c>
      <c r="D97" s="4">
        <v>2</v>
      </c>
      <c r="E97" t="s">
        <v>1309</v>
      </c>
    </row>
    <row r="98" spans="1:9" x14ac:dyDescent="0.35">
      <c r="E98" s="57" t="s">
        <v>9592</v>
      </c>
      <c r="F98" s="42">
        <f t="shared" si="14"/>
        <v>22</v>
      </c>
      <c r="G98" t="s">
        <v>10418</v>
      </c>
    </row>
    <row r="99" spans="1:9" x14ac:dyDescent="0.35">
      <c r="E99" s="57" t="s">
        <v>9593</v>
      </c>
      <c r="F99" s="42">
        <f t="shared" si="14"/>
        <v>4</v>
      </c>
      <c r="G99" s="43" t="s">
        <v>9372</v>
      </c>
    </row>
    <row r="100" spans="1:9" x14ac:dyDescent="0.35">
      <c r="A100" s="4">
        <v>54</v>
      </c>
      <c r="B100" s="4">
        <v>-324.822</v>
      </c>
      <c r="C100" t="s">
        <v>1164</v>
      </c>
      <c r="D100" s="4">
        <v>3</v>
      </c>
      <c r="E100" t="s">
        <v>1314</v>
      </c>
      <c r="F100" s="42">
        <f t="shared" si="14"/>
        <v>22</v>
      </c>
      <c r="G100" t="s">
        <v>10418</v>
      </c>
      <c r="H100" s="42">
        <f t="shared" ref="H100" si="16">IF(I100="GREET",1,IF(I100="GOAL",2,IF(I100="GOAL:COOP",2,IF(I100="GOAL:SUSTAIN",2,IF(I100="GOAL:MAX EARN",2,IF(I100="GOAL:EQUITY",2,IF(I100="PROPOSAL",3,IF(I100="(PROPOSAL)",3,IF(I100="CHOOSE+",4,IF(I100="CHOOSE-",4,IF(I100="(CHOOSE+)",4,IF(I100="(CHOOSE-)",4,IF(I100="ECO INFO",5,IF(I100="$ INFO",6,IF(I100="SOC INFO",7,IF(I100="RULE INFO",8,IF(I100="EXP INFO",9,IF(I100="MON RES",10,IF(I100="MON EARN",11,IF(I100="MON BEH",12,IF(I100="POSE HARM",13,IF(I100="POSE CONCERN",14,IF(I100="(POSE CONCERN)",14,IF(I100="RJ APOLOGY",15,IF(I100="RJ ATONE",16,IF(I100="RJ JUSTIFY",17,IF(I100="RJ JUSTIFY:SOC INFO",17,IF(I100="RJ-",18,IF(I100="RJ FORGIVE+",19,IF(I100="RJ FORGIVE-",19,IF(I100="COORD",20,IF(I100="(COORD)",20,IF(I100="ENF ACK",21,IF(I100="ENF PRAISE",22,IF(I100="ENF ASK",23,IF(I100="ENF TELL",24,IF(I100="ENF SHAME",25,IF(I100="ENF WARN",26,IF(I100="ENF THREATEN",27,IF(I100="ENF PUNISH",28,IF(I100="DEFECT",29,IF(I100="SM TALK",30,IF(I100="HUMOR",31,IF(I100="POLITE+",32,IF(I100="POLITE-",32,IF(I100="INPUT-",33,IF(I100="AMBIGUOUS",34,IF(I100="UNCODEABLE",35))))))))))))))))))))))))))))))))))))))))))))))))</f>
        <v>4</v>
      </c>
      <c r="I100" t="s">
        <v>10966</v>
      </c>
    </row>
    <row r="102" spans="1:9" x14ac:dyDescent="0.35">
      <c r="A102" s="7">
        <v>4</v>
      </c>
      <c r="B102" s="47" t="s">
        <v>11103</v>
      </c>
    </row>
    <row r="103" spans="1:9" x14ac:dyDescent="0.35">
      <c r="A103" s="4">
        <v>55</v>
      </c>
      <c r="B103" s="4">
        <v>-366.50299999999999</v>
      </c>
      <c r="C103" t="s">
        <v>1176</v>
      </c>
      <c r="D103" s="4">
        <v>1</v>
      </c>
      <c r="E103" t="s">
        <v>1301</v>
      </c>
    </row>
    <row r="104" spans="1:9" x14ac:dyDescent="0.35">
      <c r="E104" s="57" t="s">
        <v>9594</v>
      </c>
      <c r="F104" s="42">
        <f t="shared" si="14"/>
        <v>7</v>
      </c>
      <c r="G104" s="43" t="s">
        <v>9377</v>
      </c>
    </row>
    <row r="105" spans="1:9" x14ac:dyDescent="0.35">
      <c r="E105" s="57" t="s">
        <v>9595</v>
      </c>
      <c r="F105" s="42">
        <f t="shared" si="14"/>
        <v>3</v>
      </c>
      <c r="G105" t="s">
        <v>9379</v>
      </c>
    </row>
    <row r="106" spans="1:9" x14ac:dyDescent="0.35">
      <c r="A106" s="4">
        <v>56</v>
      </c>
      <c r="B106" s="4">
        <v>-337.80500000000001</v>
      </c>
      <c r="C106" t="s">
        <v>1167</v>
      </c>
      <c r="D106" s="4">
        <v>4</v>
      </c>
      <c r="E106" t="s">
        <v>1307</v>
      </c>
      <c r="F106" s="42">
        <f t="shared" si="14"/>
        <v>4</v>
      </c>
      <c r="G106" t="s">
        <v>9372</v>
      </c>
    </row>
    <row r="107" spans="1:9" x14ac:dyDescent="0.35">
      <c r="A107" s="4">
        <v>57</v>
      </c>
      <c r="B107" s="4">
        <v>-311.33999999999997</v>
      </c>
      <c r="C107" t="s">
        <v>1169</v>
      </c>
      <c r="D107" s="4">
        <v>2</v>
      </c>
      <c r="E107" t="s">
        <v>1316</v>
      </c>
      <c r="F107" s="42">
        <f t="shared" si="14"/>
        <v>3</v>
      </c>
      <c r="G107" t="s">
        <v>9379</v>
      </c>
    </row>
    <row r="108" spans="1:9" x14ac:dyDescent="0.35">
      <c r="A108" s="4">
        <v>58</v>
      </c>
      <c r="B108" s="4">
        <v>-295.238</v>
      </c>
      <c r="C108" t="s">
        <v>1169</v>
      </c>
      <c r="D108" s="4">
        <v>2</v>
      </c>
      <c r="E108" t="s">
        <v>1321</v>
      </c>
    </row>
    <row r="109" spans="1:9" x14ac:dyDescent="0.35">
      <c r="E109" s="57" t="s">
        <v>9596</v>
      </c>
      <c r="F109" s="42">
        <f t="shared" si="14"/>
        <v>7</v>
      </c>
      <c r="G109" t="s">
        <v>9377</v>
      </c>
    </row>
    <row r="110" spans="1:9" x14ac:dyDescent="0.35">
      <c r="E110" s="57" t="s">
        <v>9597</v>
      </c>
      <c r="F110" s="42">
        <f t="shared" si="14"/>
        <v>5</v>
      </c>
      <c r="G110" t="s">
        <v>9378</v>
      </c>
    </row>
    <row r="111" spans="1:9" x14ac:dyDescent="0.35">
      <c r="A111" s="4">
        <v>59</v>
      </c>
      <c r="B111" s="4">
        <v>-310.11200000000002</v>
      </c>
      <c r="C111" t="s">
        <v>1176</v>
      </c>
      <c r="D111" s="4">
        <v>1</v>
      </c>
      <c r="E111" t="s">
        <v>1317</v>
      </c>
      <c r="F111" s="42">
        <f t="shared" si="14"/>
        <v>7</v>
      </c>
      <c r="G111" t="s">
        <v>9377</v>
      </c>
    </row>
    <row r="112" spans="1:9" x14ac:dyDescent="0.35">
      <c r="A112" s="4">
        <v>60</v>
      </c>
      <c r="B112" s="4">
        <v>-289.613</v>
      </c>
      <c r="C112" t="s">
        <v>1164</v>
      </c>
      <c r="D112" s="4">
        <v>3</v>
      </c>
      <c r="E112" t="s">
        <v>1323</v>
      </c>
      <c r="F112" s="42">
        <f t="shared" si="14"/>
        <v>4</v>
      </c>
      <c r="G112" t="s">
        <v>9372</v>
      </c>
    </row>
    <row r="113" spans="1:7" x14ac:dyDescent="0.35">
      <c r="A113" s="4">
        <v>61</v>
      </c>
      <c r="B113" s="4">
        <v>-282.8</v>
      </c>
      <c r="C113" t="s">
        <v>1176</v>
      </c>
      <c r="D113" s="4">
        <v>1</v>
      </c>
      <c r="E113" t="s">
        <v>411</v>
      </c>
      <c r="F113" s="42">
        <f t="shared" si="14"/>
        <v>4</v>
      </c>
      <c r="G113" t="s">
        <v>9372</v>
      </c>
    </row>
    <row r="114" spans="1:7" x14ac:dyDescent="0.35">
      <c r="A114" s="4">
        <v>62</v>
      </c>
      <c r="B114" s="4">
        <v>-276.05900000000003</v>
      </c>
      <c r="C114" t="s">
        <v>1167</v>
      </c>
      <c r="D114" s="4">
        <v>4</v>
      </c>
      <c r="E114" t="s">
        <v>1327</v>
      </c>
      <c r="F114" s="42">
        <f t="shared" si="14"/>
        <v>4</v>
      </c>
      <c r="G114" t="s">
        <v>9372</v>
      </c>
    </row>
    <row r="115" spans="1:7" x14ac:dyDescent="0.35">
      <c r="A115" s="4">
        <v>63</v>
      </c>
      <c r="B115" s="4">
        <v>-262.06099999999998</v>
      </c>
      <c r="C115" t="s">
        <v>1169</v>
      </c>
      <c r="D115" s="4">
        <v>2</v>
      </c>
      <c r="E115" t="s">
        <v>1331</v>
      </c>
    </row>
    <row r="116" spans="1:7" x14ac:dyDescent="0.35">
      <c r="E116" s="57" t="s">
        <v>9598</v>
      </c>
      <c r="F116" s="42">
        <f t="shared" si="14"/>
        <v>7</v>
      </c>
      <c r="G116" t="s">
        <v>9377</v>
      </c>
    </row>
    <row r="117" spans="1:7" x14ac:dyDescent="0.35">
      <c r="E117" s="57" t="s">
        <v>9599</v>
      </c>
      <c r="F117" s="42">
        <f t="shared" si="14"/>
        <v>5</v>
      </c>
      <c r="G117" t="s">
        <v>9378</v>
      </c>
    </row>
    <row r="119" spans="1:7" x14ac:dyDescent="0.35">
      <c r="A119" s="4">
        <v>64</v>
      </c>
      <c r="B119" s="4">
        <v>-227.37099999999899</v>
      </c>
      <c r="C119" t="s">
        <v>1164</v>
      </c>
      <c r="D119" s="4">
        <v>3</v>
      </c>
      <c r="E119" t="s">
        <v>1343</v>
      </c>
    </row>
    <row r="120" spans="1:7" x14ac:dyDescent="0.35">
      <c r="E120" s="38" t="s">
        <v>10967</v>
      </c>
      <c r="F120" s="42">
        <f t="shared" si="14"/>
        <v>5</v>
      </c>
      <c r="G120" t="s">
        <v>9378</v>
      </c>
    </row>
    <row r="121" spans="1:7" x14ac:dyDescent="0.35">
      <c r="E121" s="38" t="s">
        <v>10968</v>
      </c>
      <c r="F121" s="42">
        <f t="shared" si="14"/>
        <v>10</v>
      </c>
      <c r="G121" t="s">
        <v>10136</v>
      </c>
    </row>
    <row r="122" spans="1:7" x14ac:dyDescent="0.35">
      <c r="A122" s="4">
        <v>65</v>
      </c>
      <c r="B122" s="4">
        <v>-219.298</v>
      </c>
      <c r="C122" t="s">
        <v>1176</v>
      </c>
      <c r="D122" s="4">
        <v>1</v>
      </c>
      <c r="E122" t="s">
        <v>1346</v>
      </c>
      <c r="F122" s="42">
        <f t="shared" si="14"/>
        <v>10</v>
      </c>
      <c r="G122" t="s">
        <v>10136</v>
      </c>
    </row>
    <row r="124" spans="1:7" x14ac:dyDescent="0.35">
      <c r="A124" s="7">
        <v>1</v>
      </c>
      <c r="B124" s="31" t="s">
        <v>10971</v>
      </c>
    </row>
    <row r="125" spans="1:7" x14ac:dyDescent="0.35">
      <c r="A125" s="4">
        <v>66</v>
      </c>
      <c r="B125" s="4">
        <v>-228.19499999999999</v>
      </c>
      <c r="C125" t="s">
        <v>1176</v>
      </c>
      <c r="D125" s="4">
        <v>1</v>
      </c>
      <c r="E125" t="s">
        <v>1341</v>
      </c>
    </row>
    <row r="126" spans="1:7" x14ac:dyDescent="0.35">
      <c r="E126" s="57" t="s">
        <v>10969</v>
      </c>
      <c r="F126" s="42">
        <f t="shared" ref="F126:F170" si="17">IF(G126="GREET",1,IF(G126="GOAL",2,IF(G126="GOAL:COOP",2,IF(G126="GOAL:SUSTAIN",2,IF(G126="GOAL:MAX EARN",2,IF(G126="GOAL:EQUITY",2,IF(G126="PROPOSAL",3,IF(G126="(PROPOSAL)",3,IF(G126="CHOOSE+",4,IF(G126="CHOOSE-",4,IF(G126="(CHOOSE+)",4,IF(G126="(CHOOSE-)",4,IF(G126="ECO INFO",5,IF(G126="$ INFO",6,IF(G126="SOC INFO",7,IF(G126="RULE INFO",8,IF(G126="EXP INFO",9,IF(G126="MON RES",10,IF(G126="MON EARN",11,IF(G126="MON BEH",12,IF(G126="POSE HARM",13,IF(G126="POSE CONCERN",14,IF(G126="(POSE CONCERN)",14,IF(G126="RJ APOLOGY",15,IF(G126="RJ ATONE",16,IF(G126="RJ JUSTIFY",17,IF(G126="RJ JUSTIFY:SOC INFO",17,IF(G126="RJ-",18,IF(G126="RJ FORGIVE+",19,IF(G126="RJ FORGIVE-",19,IF(G126="COORD",20,IF(G126="(COORD)",20,IF(G126="ENF ACK",21,IF(G126="ENF PRAISE",22,IF(G126="ENF ASK",23,IF(G126="ENF TELL",24,IF(G126="ENF SHAME",25,IF(G126="ENF WARN",26,IF(G126="ENF THREATEN",27,IF(G126="ENF PUNISH",28,IF(G126="DEFECT",29,IF(G126="SM TALK",30,IF(G126="HUMOR",31,IF(G126="POLITE+",32,IF(G126="POLITE-",32,IF(G126="INPUT-",33,IF(G126="AMBIGUOUS",34,IF(G126="UNCODEABLE",35))))))))))))))))))))))))))))))))))))))))))))))))</f>
        <v>7</v>
      </c>
      <c r="G126" t="s">
        <v>9377</v>
      </c>
    </row>
    <row r="127" spans="1:7" x14ac:dyDescent="0.35">
      <c r="E127" s="57" t="s">
        <v>10970</v>
      </c>
      <c r="F127" s="42">
        <f t="shared" si="17"/>
        <v>13</v>
      </c>
      <c r="G127" t="s">
        <v>9388</v>
      </c>
    </row>
    <row r="128" spans="1:7" x14ac:dyDescent="0.35">
      <c r="A128" s="4">
        <v>67</v>
      </c>
      <c r="B128" s="4">
        <v>-219.81200000000001</v>
      </c>
      <c r="C128" t="s">
        <v>1167</v>
      </c>
      <c r="D128" s="4">
        <v>4</v>
      </c>
      <c r="E128" t="s">
        <v>1345</v>
      </c>
      <c r="F128" s="42">
        <f t="shared" si="17"/>
        <v>31</v>
      </c>
      <c r="G128" t="s">
        <v>9386</v>
      </c>
    </row>
    <row r="129" spans="1:7" x14ac:dyDescent="0.35">
      <c r="A129" s="4">
        <v>68</v>
      </c>
      <c r="B129" s="4">
        <v>-211.14599999999999</v>
      </c>
      <c r="C129" t="s">
        <v>1167</v>
      </c>
      <c r="D129" s="4">
        <v>4</v>
      </c>
      <c r="E129" t="s">
        <v>1349</v>
      </c>
      <c r="F129" s="42">
        <f t="shared" si="17"/>
        <v>15</v>
      </c>
      <c r="G129" t="s">
        <v>9706</v>
      </c>
    </row>
    <row r="130" spans="1:7" x14ac:dyDescent="0.35">
      <c r="A130" s="4">
        <v>69</v>
      </c>
      <c r="B130" s="4">
        <v>-204.07499999999999</v>
      </c>
      <c r="C130" t="s">
        <v>1176</v>
      </c>
      <c r="D130" s="4">
        <v>1</v>
      </c>
      <c r="E130" t="s">
        <v>1350</v>
      </c>
      <c r="F130" s="42">
        <f t="shared" si="17"/>
        <v>19</v>
      </c>
      <c r="G130" t="s">
        <v>9723</v>
      </c>
    </row>
    <row r="131" spans="1:7" x14ac:dyDescent="0.35">
      <c r="A131" s="4">
        <v>70</v>
      </c>
      <c r="B131" s="4">
        <v>-201.167</v>
      </c>
      <c r="C131" t="s">
        <v>1169</v>
      </c>
      <c r="D131" s="4">
        <v>2</v>
      </c>
      <c r="E131" t="s">
        <v>1351</v>
      </c>
      <c r="F131" s="42">
        <f t="shared" si="17"/>
        <v>25</v>
      </c>
      <c r="G131" t="s">
        <v>9648</v>
      </c>
    </row>
    <row r="132" spans="1:7" x14ac:dyDescent="0.35">
      <c r="A132" s="4">
        <v>71</v>
      </c>
      <c r="B132" s="4">
        <v>-194.62599999999901</v>
      </c>
      <c r="C132" t="s">
        <v>1169</v>
      </c>
      <c r="D132" s="4">
        <v>2</v>
      </c>
      <c r="E132" t="s">
        <v>1354</v>
      </c>
      <c r="F132" s="42">
        <f t="shared" si="17"/>
        <v>19</v>
      </c>
      <c r="G132" t="s">
        <v>9723</v>
      </c>
    </row>
    <row r="133" spans="1:7" x14ac:dyDescent="0.35">
      <c r="A133" s="4">
        <v>72</v>
      </c>
      <c r="B133" s="4">
        <v>-185.82499999999999</v>
      </c>
      <c r="C133" t="s">
        <v>1167</v>
      </c>
      <c r="D133" s="4">
        <v>4</v>
      </c>
      <c r="E133" t="s">
        <v>1356</v>
      </c>
      <c r="F133" s="42">
        <f t="shared" si="17"/>
        <v>17</v>
      </c>
      <c r="G133" s="43" t="s">
        <v>12176</v>
      </c>
    </row>
    <row r="134" spans="1:7" x14ac:dyDescent="0.35">
      <c r="A134" s="4">
        <v>73</v>
      </c>
      <c r="B134" s="4">
        <v>-185.57299999999901</v>
      </c>
      <c r="C134" t="s">
        <v>1164</v>
      </c>
      <c r="D134" s="4">
        <v>3</v>
      </c>
      <c r="E134" t="s">
        <v>1357</v>
      </c>
    </row>
    <row r="135" spans="1:7" x14ac:dyDescent="0.35">
      <c r="E135" s="57" t="s">
        <v>9600</v>
      </c>
      <c r="F135" s="42">
        <f t="shared" si="17"/>
        <v>15</v>
      </c>
      <c r="G135" t="s">
        <v>9706</v>
      </c>
    </row>
    <row r="136" spans="1:7" x14ac:dyDescent="0.35">
      <c r="E136" s="57" t="s">
        <v>9601</v>
      </c>
      <c r="F136" s="42">
        <f t="shared" si="17"/>
        <v>12</v>
      </c>
      <c r="G136" t="s">
        <v>10124</v>
      </c>
    </row>
    <row r="137" spans="1:7" x14ac:dyDescent="0.35">
      <c r="E137" s="57" t="s">
        <v>9602</v>
      </c>
      <c r="F137" s="42">
        <f t="shared" si="17"/>
        <v>17</v>
      </c>
      <c r="G137" s="43" t="s">
        <v>12176</v>
      </c>
    </row>
    <row r="138" spans="1:7" x14ac:dyDescent="0.35">
      <c r="A138" s="4">
        <v>74</v>
      </c>
      <c r="B138" s="4">
        <v>-163.166</v>
      </c>
      <c r="C138" t="s">
        <v>1164</v>
      </c>
      <c r="D138" s="4">
        <v>3</v>
      </c>
      <c r="E138" t="s">
        <v>1363</v>
      </c>
      <c r="F138" s="42">
        <f t="shared" si="17"/>
        <v>7</v>
      </c>
      <c r="G138" t="s">
        <v>9377</v>
      </c>
    </row>
    <row r="139" spans="1:7" x14ac:dyDescent="0.35">
      <c r="A139" s="4">
        <v>75</v>
      </c>
      <c r="B139" s="4">
        <v>-153.20699999999999</v>
      </c>
      <c r="C139" t="s">
        <v>1169</v>
      </c>
      <c r="D139" s="4">
        <v>2</v>
      </c>
      <c r="E139" t="s">
        <v>1367</v>
      </c>
    </row>
    <row r="140" spans="1:7" x14ac:dyDescent="0.35">
      <c r="E140" s="57" t="s">
        <v>9725</v>
      </c>
      <c r="F140" s="42">
        <f t="shared" si="17"/>
        <v>7</v>
      </c>
      <c r="G140" t="s">
        <v>9377</v>
      </c>
    </row>
    <row r="141" spans="1:7" x14ac:dyDescent="0.35">
      <c r="E141" s="57" t="s">
        <v>9726</v>
      </c>
      <c r="F141" s="42">
        <f t="shared" si="17"/>
        <v>10</v>
      </c>
      <c r="G141" t="s">
        <v>10136</v>
      </c>
    </row>
    <row r="142" spans="1:7" x14ac:dyDescent="0.35">
      <c r="E142" s="57" t="s">
        <v>9727</v>
      </c>
      <c r="F142" s="42">
        <f t="shared" si="17"/>
        <v>17</v>
      </c>
      <c r="G142" s="43" t="s">
        <v>12176</v>
      </c>
    </row>
    <row r="143" spans="1:7" x14ac:dyDescent="0.35">
      <c r="A143" s="4">
        <v>76</v>
      </c>
      <c r="B143" s="4">
        <v>-149.32299999999901</v>
      </c>
      <c r="C143" t="s">
        <v>1176</v>
      </c>
      <c r="D143" s="4">
        <v>1</v>
      </c>
      <c r="E143" t="s">
        <v>1369</v>
      </c>
    </row>
    <row r="144" spans="1:7" x14ac:dyDescent="0.35">
      <c r="E144" s="57" t="s">
        <v>9603</v>
      </c>
      <c r="F144" s="42">
        <f t="shared" si="17"/>
        <v>7</v>
      </c>
      <c r="G144" t="s">
        <v>9377</v>
      </c>
    </row>
    <row r="145" spans="1:9" x14ac:dyDescent="0.35">
      <c r="E145" s="57" t="s">
        <v>9604</v>
      </c>
      <c r="F145" s="42">
        <f t="shared" si="17"/>
        <v>12</v>
      </c>
      <c r="G145" t="s">
        <v>10124</v>
      </c>
    </row>
    <row r="146" spans="1:9" x14ac:dyDescent="0.35">
      <c r="E146" s="57" t="s">
        <v>9605</v>
      </c>
      <c r="F146" s="42">
        <f t="shared" si="17"/>
        <v>13</v>
      </c>
      <c r="G146" t="s">
        <v>9388</v>
      </c>
    </row>
    <row r="147" spans="1:9" x14ac:dyDescent="0.35">
      <c r="A147" s="4">
        <v>77</v>
      </c>
      <c r="B147" s="4">
        <v>-147.661</v>
      </c>
      <c r="C147" t="s">
        <v>1169</v>
      </c>
      <c r="D147" s="4">
        <v>2</v>
      </c>
      <c r="E147" t="s">
        <v>1370</v>
      </c>
      <c r="F147" s="42">
        <f t="shared" si="17"/>
        <v>7</v>
      </c>
      <c r="G147" t="s">
        <v>9377</v>
      </c>
    </row>
    <row r="148" spans="1:9" x14ac:dyDescent="0.35">
      <c r="A148" s="4">
        <v>78</v>
      </c>
      <c r="B148" s="4">
        <v>-141.25700000000001</v>
      </c>
      <c r="C148" t="s">
        <v>1164</v>
      </c>
      <c r="D148" s="4">
        <v>3</v>
      </c>
      <c r="E148" t="s">
        <v>1373</v>
      </c>
      <c r="F148" s="42">
        <f t="shared" si="17"/>
        <v>31</v>
      </c>
      <c r="G148" t="s">
        <v>9386</v>
      </c>
    </row>
    <row r="150" spans="1:9" x14ac:dyDescent="0.35">
      <c r="A150" s="4">
        <v>79</v>
      </c>
      <c r="B150" s="4">
        <v>-131.77000000000001</v>
      </c>
      <c r="C150" t="s">
        <v>1167</v>
      </c>
      <c r="D150" s="4">
        <v>4</v>
      </c>
      <c r="E150" t="s">
        <v>1377</v>
      </c>
      <c r="F150" s="42">
        <f t="shared" si="17"/>
        <v>5</v>
      </c>
      <c r="G150" t="s">
        <v>9378</v>
      </c>
    </row>
    <row r="152" spans="1:9" x14ac:dyDescent="0.35">
      <c r="A152" s="4">
        <v>80</v>
      </c>
      <c r="B152" s="4">
        <v>-119.607999999999</v>
      </c>
      <c r="C152" t="s">
        <v>1176</v>
      </c>
      <c r="D152" s="4">
        <v>1</v>
      </c>
      <c r="E152" t="s">
        <v>1379</v>
      </c>
      <c r="F152" s="42">
        <f t="shared" si="17"/>
        <v>11</v>
      </c>
      <c r="G152" t="s">
        <v>9509</v>
      </c>
      <c r="I152" s="43"/>
    </row>
    <row r="153" spans="1:9" x14ac:dyDescent="0.35">
      <c r="A153" s="4">
        <v>81</v>
      </c>
      <c r="B153" s="4">
        <v>-114.78299999999901</v>
      </c>
      <c r="C153" t="s">
        <v>1169</v>
      </c>
      <c r="D153" s="4">
        <v>2</v>
      </c>
      <c r="E153" t="s">
        <v>1381</v>
      </c>
      <c r="F153" s="42">
        <f t="shared" si="17"/>
        <v>11</v>
      </c>
      <c r="G153" t="s">
        <v>9509</v>
      </c>
    </row>
    <row r="154" spans="1:9" x14ac:dyDescent="0.35">
      <c r="B154" s="4">
        <v>-105.432</v>
      </c>
      <c r="C154" t="s">
        <v>1169</v>
      </c>
      <c r="D154" s="4">
        <v>2</v>
      </c>
      <c r="E154" t="s">
        <v>1385</v>
      </c>
    </row>
    <row r="155" spans="1:9" x14ac:dyDescent="0.35">
      <c r="A155" s="4">
        <v>82</v>
      </c>
      <c r="B155" s="4">
        <v>-101.61499999999999</v>
      </c>
      <c r="C155" t="s">
        <v>1164</v>
      </c>
      <c r="D155" s="4">
        <v>3</v>
      </c>
      <c r="E155" t="s">
        <v>1386</v>
      </c>
      <c r="F155" s="42">
        <f t="shared" si="17"/>
        <v>7</v>
      </c>
      <c r="G155" t="s">
        <v>9377</v>
      </c>
    </row>
    <row r="156" spans="1:9" x14ac:dyDescent="0.35">
      <c r="A156" s="4">
        <v>83</v>
      </c>
      <c r="B156" s="4">
        <v>-93.64</v>
      </c>
      <c r="C156" t="s">
        <v>1169</v>
      </c>
      <c r="D156" s="4">
        <v>2</v>
      </c>
      <c r="E156" t="s">
        <v>10214</v>
      </c>
      <c r="F156" s="42">
        <f t="shared" si="17"/>
        <v>7</v>
      </c>
      <c r="G156" t="s">
        <v>9377</v>
      </c>
    </row>
    <row r="157" spans="1:9" x14ac:dyDescent="0.35">
      <c r="A157" s="4">
        <v>84</v>
      </c>
      <c r="B157" s="4">
        <v>-86.432000000000002</v>
      </c>
      <c r="C157" t="s">
        <v>1176</v>
      </c>
      <c r="D157" s="4">
        <v>1</v>
      </c>
      <c r="E157" t="s">
        <v>1391</v>
      </c>
      <c r="F157" s="42">
        <f t="shared" si="17"/>
        <v>7</v>
      </c>
      <c r="G157" t="s">
        <v>9377</v>
      </c>
    </row>
    <row r="159" spans="1:9" x14ac:dyDescent="0.35">
      <c r="A159" s="4">
        <v>85</v>
      </c>
      <c r="B159" s="4">
        <v>-78.921999999999997</v>
      </c>
      <c r="C159" t="s">
        <v>1164</v>
      </c>
      <c r="D159" s="4">
        <v>3</v>
      </c>
      <c r="E159" t="s">
        <v>1393</v>
      </c>
      <c r="F159" s="42">
        <f t="shared" si="17"/>
        <v>5</v>
      </c>
      <c r="G159" t="s">
        <v>9378</v>
      </c>
    </row>
    <row r="160" spans="1:9" x14ac:dyDescent="0.35">
      <c r="A160" s="4">
        <v>86</v>
      </c>
      <c r="B160" s="4">
        <v>-74.212000000000003</v>
      </c>
      <c r="C160" t="s">
        <v>1169</v>
      </c>
      <c r="D160" s="4">
        <v>2</v>
      </c>
      <c r="E160" t="s">
        <v>55</v>
      </c>
      <c r="F160" s="42">
        <f t="shared" si="17"/>
        <v>5</v>
      </c>
      <c r="G160" t="s">
        <v>9378</v>
      </c>
    </row>
    <row r="161" spans="1:8" x14ac:dyDescent="0.35">
      <c r="A161" s="4">
        <v>87</v>
      </c>
      <c r="B161" s="4">
        <v>-74.171999999999997</v>
      </c>
      <c r="C161" t="s">
        <v>1176</v>
      </c>
      <c r="D161" s="4">
        <v>1</v>
      </c>
      <c r="E161" t="s">
        <v>55</v>
      </c>
      <c r="F161" s="42">
        <f t="shared" si="17"/>
        <v>5</v>
      </c>
      <c r="G161" t="s">
        <v>9378</v>
      </c>
    </row>
    <row r="163" spans="1:8" x14ac:dyDescent="0.35">
      <c r="B163" s="20" t="s">
        <v>9232</v>
      </c>
    </row>
    <row r="164" spans="1:8" x14ac:dyDescent="0.35">
      <c r="A164" s="4">
        <v>88</v>
      </c>
      <c r="B164" s="4">
        <v>-73.968000000000004</v>
      </c>
      <c r="C164" t="s">
        <v>1167</v>
      </c>
      <c r="D164" s="4">
        <v>4</v>
      </c>
      <c r="E164" t="s">
        <v>1396</v>
      </c>
      <c r="F164" s="42">
        <f t="shared" si="17"/>
        <v>30</v>
      </c>
      <c r="G164" t="s">
        <v>9375</v>
      </c>
    </row>
    <row r="165" spans="1:8" x14ac:dyDescent="0.35">
      <c r="A165" s="4">
        <v>89</v>
      </c>
      <c r="B165" s="4">
        <v>-63.063000000000002</v>
      </c>
      <c r="C165" t="s">
        <v>1176</v>
      </c>
      <c r="D165" s="4">
        <v>1</v>
      </c>
      <c r="E165" t="s">
        <v>1402</v>
      </c>
      <c r="F165" s="42">
        <f t="shared" si="17"/>
        <v>30</v>
      </c>
      <c r="G165" t="s">
        <v>9375</v>
      </c>
    </row>
    <row r="166" spans="1:8" x14ac:dyDescent="0.35">
      <c r="A166" s="4">
        <v>90</v>
      </c>
      <c r="B166" s="4">
        <v>-57.395000000000003</v>
      </c>
      <c r="C166" t="s">
        <v>1164</v>
      </c>
      <c r="D166" s="4">
        <v>3</v>
      </c>
      <c r="E166" t="s">
        <v>1404</v>
      </c>
      <c r="F166" s="42">
        <f t="shared" si="17"/>
        <v>30</v>
      </c>
      <c r="G166" t="s">
        <v>9375</v>
      </c>
    </row>
    <row r="167" spans="1:8" x14ac:dyDescent="0.35">
      <c r="A167" s="4">
        <v>91</v>
      </c>
      <c r="B167" s="4">
        <v>-46.001999999999903</v>
      </c>
      <c r="C167" t="s">
        <v>1176</v>
      </c>
      <c r="D167" s="4">
        <v>1</v>
      </c>
      <c r="E167" t="s">
        <v>1407</v>
      </c>
      <c r="F167" s="42">
        <f t="shared" si="17"/>
        <v>30</v>
      </c>
      <c r="G167" t="s">
        <v>9375</v>
      </c>
    </row>
    <row r="168" spans="1:8" x14ac:dyDescent="0.35">
      <c r="A168" s="4">
        <v>92</v>
      </c>
      <c r="B168" s="4">
        <v>-43.111999999999902</v>
      </c>
      <c r="C168" t="s">
        <v>1164</v>
      </c>
      <c r="D168" s="4">
        <v>3</v>
      </c>
      <c r="E168" t="s">
        <v>1408</v>
      </c>
      <c r="F168" s="42">
        <f t="shared" si="17"/>
        <v>30</v>
      </c>
      <c r="G168" t="s">
        <v>9375</v>
      </c>
    </row>
    <row r="169" spans="1:8" x14ac:dyDescent="0.35">
      <c r="A169" s="4">
        <v>93</v>
      </c>
      <c r="B169" s="4">
        <v>-42.353999999999999</v>
      </c>
      <c r="C169" t="s">
        <v>1167</v>
      </c>
      <c r="D169" s="4">
        <v>4</v>
      </c>
      <c r="E169" s="43" t="s">
        <v>10175</v>
      </c>
      <c r="F169" s="42">
        <f t="shared" si="17"/>
        <v>30</v>
      </c>
      <c r="G169" t="s">
        <v>9375</v>
      </c>
    </row>
    <row r="170" spans="1:8" x14ac:dyDescent="0.35">
      <c r="A170" s="4">
        <v>94</v>
      </c>
      <c r="B170" s="4">
        <v>-37.875</v>
      </c>
      <c r="C170" t="s">
        <v>1164</v>
      </c>
      <c r="D170" s="4">
        <v>3</v>
      </c>
      <c r="E170" t="s">
        <v>1413</v>
      </c>
      <c r="F170" s="42">
        <f t="shared" si="17"/>
        <v>30</v>
      </c>
      <c r="G170" t="s">
        <v>9375</v>
      </c>
    </row>
    <row r="172" spans="1:8" s="75" customFormat="1" x14ac:dyDescent="0.35">
      <c r="A172" s="11"/>
      <c r="B172" s="11" t="s">
        <v>9229</v>
      </c>
      <c r="C172" s="15"/>
      <c r="D172" s="19"/>
      <c r="E172" s="13"/>
      <c r="F172" s="80"/>
      <c r="H172" s="80"/>
    </row>
    <row r="173" spans="1:8" x14ac:dyDescent="0.35">
      <c r="A173" s="4">
        <v>95</v>
      </c>
      <c r="B173" s="4">
        <v>-373.80599999999998</v>
      </c>
      <c r="C173" t="s">
        <v>1164</v>
      </c>
      <c r="D173" s="4">
        <v>3</v>
      </c>
      <c r="E173" t="s">
        <v>1424</v>
      </c>
      <c r="F173" s="42">
        <f t="shared" ref="F173" si="18">IF(G173="GREET",1,IF(G173="GOAL",2,IF(G173="GOAL:COOP",2,IF(G173="GOAL:SUSTAIN",2,IF(G173="GOAL:MAX EARN",2,IF(G173="GOAL:EQUITY",2,IF(G173="PROPOSAL",3,IF(G173="(PROPOSAL)",3,IF(G173="CHOOSE+",4,IF(G173="CHOOSE-",4,IF(G173="(CHOOSE+)",4,IF(G173="(CHOOSE-)",4,IF(G173="ECO INFO",5,IF(G173="$ INFO",6,IF(G173="SOC INFO",7,IF(G173="RULE INFO",8,IF(G173="EXP INFO",9,IF(G173="MON RES",10,IF(G173="MON EARN",11,IF(G173="MON BEH",12,IF(G173="POSE HARM",13,IF(G173="POSE CONCERN",14,IF(G173="(POSE CONCERN)",14,IF(G173="RJ APOLOGY",15,IF(G173="RJ ATONE",16,IF(G173="RJ JUSTIFY",17,IF(G173="RJ JUSTIFY:SOC INFO",17,IF(G173="RJ-",18,IF(G173="RJ FORGIVE+",19,IF(G173="RJ FORGIVE-",19,IF(G173="COORD",20,IF(G173="(COORD)",20,IF(G173="ENF ACK",21,IF(G173="ENF PRAISE",22,IF(G173="ENF ASK",23,IF(G173="ENF TELL",24,IF(G173="ENF SHAME",25,IF(G173="ENF WARN",26,IF(G173="ENF THREATEN",27,IF(G173="ENF PUNISH",28,IF(G173="DEFECT",29,IF(G173="SM TALK",30,IF(G173="HUMOR",31,IF(G173="POLITE+",32,IF(G173="POLITE-",32,IF(G173="INPUT-",33,IF(G173="AMBIGUOUS",34,IF(G173="UNCODEABLE",35))))))))))))))))))))))))))))))))))))))))))))))))</f>
        <v>30</v>
      </c>
      <c r="G173" t="s">
        <v>9375</v>
      </c>
    </row>
    <row r="175" spans="1:8" x14ac:dyDescent="0.35">
      <c r="B175" s="31" t="s">
        <v>9385</v>
      </c>
    </row>
    <row r="176" spans="1:8" x14ac:dyDescent="0.35">
      <c r="A176" s="4">
        <v>96</v>
      </c>
      <c r="B176" s="4">
        <v>-372.435</v>
      </c>
      <c r="C176" t="s">
        <v>1169</v>
      </c>
      <c r="D176" s="4">
        <v>2</v>
      </c>
      <c r="E176" t="s">
        <v>1426</v>
      </c>
      <c r="F176" s="42">
        <f t="shared" ref="F176:F238" si="19">IF(G176="GREET",1,IF(G176="GOAL",2,IF(G176="GOAL:COOP",2,IF(G176="GOAL:SUSTAIN",2,IF(G176="GOAL:MAX EARN",2,IF(G176="GOAL:EQUITY",2,IF(G176="PROPOSAL",3,IF(G176="(PROPOSAL)",3,IF(G176="CHOOSE+",4,IF(G176="CHOOSE-",4,IF(G176="(CHOOSE+)",4,IF(G176="(CHOOSE-)",4,IF(G176="ECO INFO",5,IF(G176="$ INFO",6,IF(G176="SOC INFO",7,IF(G176="RULE INFO",8,IF(G176="EXP INFO",9,IF(G176="MON RES",10,IF(G176="MON EARN",11,IF(G176="MON BEH",12,IF(G176="POSE HARM",13,IF(G176="POSE CONCERN",14,IF(G176="(POSE CONCERN)",14,IF(G176="RJ APOLOGY",15,IF(G176="RJ ATONE",16,IF(G176="RJ JUSTIFY",17,IF(G176="RJ JUSTIFY:SOC INFO",17,IF(G176="RJ-",18,IF(G176="RJ FORGIVE+",19,IF(G176="RJ FORGIVE-",19,IF(G176="COORD",20,IF(G176="(COORD)",20,IF(G176="ENF ACK",21,IF(G176="ENF PRAISE",22,IF(G176="ENF ASK",23,IF(G176="ENF TELL",24,IF(G176="ENF SHAME",25,IF(G176="ENF WARN",26,IF(G176="ENF THREATEN",27,IF(G176="ENF PUNISH",28,IF(G176="DEFECT",29,IF(G176="SM TALK",30,IF(G176="HUMOR",31,IF(G176="POLITE+",32,IF(G176="POLITE-",32,IF(G176="INPUT-",33,IF(G176="AMBIGUOUS",34,IF(G176="UNCODEABLE",35))))))))))))))))))))))))))))))))))))))))))))))))</f>
        <v>10</v>
      </c>
      <c r="G176" t="s">
        <v>10136</v>
      </c>
    </row>
    <row r="177" spans="1:9" x14ac:dyDescent="0.35">
      <c r="A177" s="4">
        <v>97</v>
      </c>
      <c r="B177" s="4">
        <v>-366.178</v>
      </c>
      <c r="C177" t="s">
        <v>1167</v>
      </c>
      <c r="D177" s="4">
        <v>4</v>
      </c>
      <c r="E177" t="s">
        <v>1427</v>
      </c>
      <c r="F177" s="42">
        <f t="shared" si="19"/>
        <v>10</v>
      </c>
      <c r="G177" t="s">
        <v>10136</v>
      </c>
    </row>
    <row r="178" spans="1:9" x14ac:dyDescent="0.35">
      <c r="A178" s="4">
        <v>98</v>
      </c>
      <c r="B178" s="4">
        <v>-362.05500000000001</v>
      </c>
      <c r="C178" t="s">
        <v>1176</v>
      </c>
      <c r="D178" s="4">
        <v>1</v>
      </c>
      <c r="E178" t="s">
        <v>1430</v>
      </c>
      <c r="F178" s="42">
        <f t="shared" si="19"/>
        <v>7</v>
      </c>
      <c r="G178" t="s">
        <v>9377</v>
      </c>
    </row>
    <row r="179" spans="1:9" x14ac:dyDescent="0.35">
      <c r="A179" s="4">
        <v>99</v>
      </c>
      <c r="B179" s="4">
        <v>-356.91699999999997</v>
      </c>
      <c r="C179" t="s">
        <v>1167</v>
      </c>
      <c r="D179" s="4">
        <v>4</v>
      </c>
      <c r="E179" t="s">
        <v>1432</v>
      </c>
      <c r="F179" s="42">
        <f t="shared" si="19"/>
        <v>7</v>
      </c>
      <c r="G179" t="s">
        <v>9377</v>
      </c>
    </row>
    <row r="180" spans="1:9" x14ac:dyDescent="0.35">
      <c r="A180" s="4">
        <v>100</v>
      </c>
      <c r="B180" s="4">
        <v>-352.90600000000001</v>
      </c>
      <c r="C180" t="s">
        <v>1169</v>
      </c>
      <c r="D180" s="4">
        <v>2</v>
      </c>
      <c r="E180" t="s">
        <v>1433</v>
      </c>
      <c r="F180" s="42">
        <f t="shared" si="19"/>
        <v>10</v>
      </c>
      <c r="G180" t="s">
        <v>10136</v>
      </c>
      <c r="I180" s="41"/>
    </row>
    <row r="181" spans="1:9" x14ac:dyDescent="0.35">
      <c r="A181" s="4">
        <v>101</v>
      </c>
      <c r="B181" s="4">
        <v>-337.63699999999898</v>
      </c>
      <c r="C181" t="s">
        <v>1176</v>
      </c>
      <c r="D181" s="4">
        <v>1</v>
      </c>
      <c r="E181" t="s">
        <v>1437</v>
      </c>
      <c r="F181" s="42">
        <f t="shared" si="19"/>
        <v>7</v>
      </c>
      <c r="G181" t="s">
        <v>9377</v>
      </c>
    </row>
    <row r="182" spans="1:9" x14ac:dyDescent="0.35">
      <c r="A182" s="4">
        <v>102</v>
      </c>
      <c r="B182" s="4">
        <v>-330.390999999999</v>
      </c>
      <c r="C182" t="s">
        <v>1164</v>
      </c>
      <c r="D182" s="4">
        <v>3</v>
      </c>
      <c r="E182" t="s">
        <v>1442</v>
      </c>
      <c r="F182" s="42">
        <f t="shared" si="19"/>
        <v>5</v>
      </c>
      <c r="G182" s="43" t="s">
        <v>9378</v>
      </c>
      <c r="I182" s="41"/>
    </row>
    <row r="183" spans="1:9" x14ac:dyDescent="0.35">
      <c r="A183" s="4">
        <v>103</v>
      </c>
      <c r="B183" s="4">
        <v>-311.97300000000001</v>
      </c>
      <c r="C183" t="s">
        <v>1164</v>
      </c>
      <c r="D183" s="4">
        <v>3</v>
      </c>
      <c r="E183" t="s">
        <v>1446</v>
      </c>
      <c r="F183" s="42">
        <f t="shared" si="19"/>
        <v>5</v>
      </c>
      <c r="G183" s="43" t="s">
        <v>9378</v>
      </c>
    </row>
    <row r="184" spans="1:9" x14ac:dyDescent="0.35">
      <c r="A184" s="4">
        <v>104</v>
      </c>
      <c r="B184" s="4">
        <v>-311.90300000000002</v>
      </c>
      <c r="C184" t="s">
        <v>1167</v>
      </c>
      <c r="D184" s="4">
        <v>4</v>
      </c>
      <c r="E184" s="16" t="b">
        <v>1</v>
      </c>
      <c r="F184" s="42">
        <f t="shared" si="19"/>
        <v>5</v>
      </c>
      <c r="G184" s="43" t="s">
        <v>9378</v>
      </c>
    </row>
    <row r="185" spans="1:9" x14ac:dyDescent="0.35">
      <c r="A185" s="4">
        <v>105</v>
      </c>
      <c r="B185" s="4">
        <v>-299.522999999999</v>
      </c>
      <c r="C185" t="s">
        <v>1169</v>
      </c>
      <c r="D185" s="4">
        <v>2</v>
      </c>
      <c r="E185" t="s">
        <v>1452</v>
      </c>
      <c r="F185" s="42">
        <f t="shared" si="19"/>
        <v>22</v>
      </c>
      <c r="G185" t="s">
        <v>10418</v>
      </c>
    </row>
    <row r="186" spans="1:9" x14ac:dyDescent="0.35">
      <c r="A186" s="4">
        <v>106</v>
      </c>
      <c r="B186" s="4">
        <v>-293.524</v>
      </c>
      <c r="C186" t="s">
        <v>1167</v>
      </c>
      <c r="D186" s="4">
        <v>4</v>
      </c>
      <c r="E186" t="s">
        <v>1453</v>
      </c>
      <c r="F186" s="42">
        <f t="shared" si="19"/>
        <v>22</v>
      </c>
      <c r="G186" t="s">
        <v>10418</v>
      </c>
    </row>
    <row r="188" spans="1:9" x14ac:dyDescent="0.35">
      <c r="B188" s="20" t="s">
        <v>9252</v>
      </c>
      <c r="E188" s="16"/>
    </row>
    <row r="189" spans="1:9" x14ac:dyDescent="0.35">
      <c r="A189" s="4">
        <v>107</v>
      </c>
      <c r="B189" s="4">
        <v>-304.56599999999997</v>
      </c>
      <c r="C189" t="s">
        <v>1176</v>
      </c>
      <c r="D189" s="4">
        <v>1</v>
      </c>
      <c r="E189" t="s">
        <v>1450</v>
      </c>
      <c r="F189" s="42">
        <f t="shared" si="19"/>
        <v>11</v>
      </c>
      <c r="G189" t="s">
        <v>9509</v>
      </c>
    </row>
    <row r="190" spans="1:9" x14ac:dyDescent="0.35">
      <c r="A190" s="4">
        <v>108</v>
      </c>
      <c r="B190" s="4">
        <v>-276.36200000000002</v>
      </c>
      <c r="C190" t="s">
        <v>1169</v>
      </c>
      <c r="D190" s="4">
        <v>2</v>
      </c>
      <c r="E190" t="s">
        <v>1459</v>
      </c>
      <c r="F190" s="42">
        <f t="shared" si="19"/>
        <v>11</v>
      </c>
      <c r="G190" t="s">
        <v>9509</v>
      </c>
    </row>
    <row r="191" spans="1:9" x14ac:dyDescent="0.35">
      <c r="A191" s="4">
        <v>109</v>
      </c>
      <c r="B191" s="4">
        <v>-260.779</v>
      </c>
      <c r="C191" t="s">
        <v>1176</v>
      </c>
      <c r="D191" s="4">
        <v>1</v>
      </c>
      <c r="E191" t="s">
        <v>1465</v>
      </c>
    </row>
    <row r="192" spans="1:9" x14ac:dyDescent="0.35">
      <c r="E192" s="57" t="s">
        <v>9606</v>
      </c>
      <c r="F192" s="42">
        <f t="shared" si="19"/>
        <v>11</v>
      </c>
      <c r="G192" t="s">
        <v>9509</v>
      </c>
    </row>
    <row r="193" spans="1:7" x14ac:dyDescent="0.35">
      <c r="E193" s="57" t="s">
        <v>9607</v>
      </c>
      <c r="F193" s="42">
        <f t="shared" si="19"/>
        <v>7</v>
      </c>
      <c r="G193" t="s">
        <v>9377</v>
      </c>
    </row>
    <row r="194" spans="1:7" x14ac:dyDescent="0.35">
      <c r="A194" s="4">
        <v>110</v>
      </c>
      <c r="B194" s="4">
        <v>-258.03899999999999</v>
      </c>
      <c r="C194" t="s">
        <v>1167</v>
      </c>
      <c r="D194" s="4">
        <v>4</v>
      </c>
      <c r="E194" t="s">
        <v>1466</v>
      </c>
      <c r="F194" s="42">
        <f t="shared" si="19"/>
        <v>11</v>
      </c>
      <c r="G194" t="s">
        <v>9509</v>
      </c>
    </row>
    <row r="196" spans="1:7" x14ac:dyDescent="0.35">
      <c r="B196" s="31" t="s">
        <v>10972</v>
      </c>
    </row>
    <row r="197" spans="1:7" x14ac:dyDescent="0.35">
      <c r="A197" s="4">
        <v>111</v>
      </c>
      <c r="B197" s="4">
        <v>-254.65299999999999</v>
      </c>
      <c r="C197" t="s">
        <v>1164</v>
      </c>
      <c r="D197" s="4">
        <v>3</v>
      </c>
      <c r="E197" t="s">
        <v>1468</v>
      </c>
      <c r="F197" s="42">
        <f t="shared" si="19"/>
        <v>7</v>
      </c>
      <c r="G197" t="s">
        <v>9377</v>
      </c>
    </row>
    <row r="198" spans="1:7" x14ac:dyDescent="0.35">
      <c r="B198" s="4">
        <v>-248.785</v>
      </c>
      <c r="C198" t="s">
        <v>1164</v>
      </c>
      <c r="D198" s="4">
        <v>3</v>
      </c>
      <c r="E198" t="s">
        <v>1471</v>
      </c>
      <c r="F198" s="42">
        <f t="shared" si="19"/>
        <v>31</v>
      </c>
      <c r="G198" t="s">
        <v>9386</v>
      </c>
    </row>
    <row r="199" spans="1:7" x14ac:dyDescent="0.35">
      <c r="A199" s="4">
        <v>112</v>
      </c>
      <c r="B199" s="4">
        <v>-244.334</v>
      </c>
      <c r="C199" t="s">
        <v>1176</v>
      </c>
      <c r="D199" s="4">
        <v>1</v>
      </c>
      <c r="E199" t="s">
        <v>1473</v>
      </c>
      <c r="F199" s="42">
        <f t="shared" si="19"/>
        <v>31</v>
      </c>
      <c r="G199" t="s">
        <v>9386</v>
      </c>
    </row>
    <row r="200" spans="1:7" x14ac:dyDescent="0.35">
      <c r="A200" s="4">
        <v>113</v>
      </c>
      <c r="B200" s="4">
        <v>-209.273</v>
      </c>
      <c r="C200" t="s">
        <v>1164</v>
      </c>
      <c r="D200" s="4">
        <v>3</v>
      </c>
      <c r="E200" t="s">
        <v>1483</v>
      </c>
      <c r="F200" s="42">
        <f t="shared" si="19"/>
        <v>7</v>
      </c>
      <c r="G200" t="s">
        <v>9377</v>
      </c>
    </row>
    <row r="201" spans="1:7" x14ac:dyDescent="0.35">
      <c r="A201" s="4">
        <v>114</v>
      </c>
      <c r="B201" s="4">
        <v>-201.05699999999999</v>
      </c>
      <c r="C201" t="s">
        <v>1169</v>
      </c>
      <c r="D201" s="4">
        <v>2</v>
      </c>
      <c r="E201" t="s">
        <v>1486</v>
      </c>
      <c r="F201" s="42">
        <f t="shared" si="19"/>
        <v>7</v>
      </c>
      <c r="G201" t="s">
        <v>9377</v>
      </c>
    </row>
    <row r="202" spans="1:7" x14ac:dyDescent="0.35">
      <c r="A202" s="4">
        <v>115</v>
      </c>
      <c r="B202" s="4">
        <v>-198.542</v>
      </c>
      <c r="C202" t="s">
        <v>1167</v>
      </c>
      <c r="D202" s="4">
        <v>4</v>
      </c>
      <c r="E202" t="s">
        <v>1487</v>
      </c>
      <c r="F202" s="42">
        <f t="shared" si="19"/>
        <v>7</v>
      </c>
      <c r="G202" t="s">
        <v>9377</v>
      </c>
    </row>
    <row r="203" spans="1:7" x14ac:dyDescent="0.35">
      <c r="A203" s="4">
        <v>116</v>
      </c>
      <c r="B203" s="4">
        <v>-178.227</v>
      </c>
      <c r="C203" t="s">
        <v>1176</v>
      </c>
      <c r="D203" s="4">
        <v>1</v>
      </c>
      <c r="E203" t="s">
        <v>1493</v>
      </c>
      <c r="F203" s="42">
        <f t="shared" si="19"/>
        <v>7</v>
      </c>
      <c r="G203" t="s">
        <v>9377</v>
      </c>
    </row>
    <row r="204" spans="1:7" x14ac:dyDescent="0.35">
      <c r="A204" s="4">
        <v>117</v>
      </c>
      <c r="B204" s="4">
        <v>-173.18299999999999</v>
      </c>
      <c r="C204" t="s">
        <v>1167</v>
      </c>
      <c r="D204" s="4">
        <v>4</v>
      </c>
      <c r="E204" t="s">
        <v>1494</v>
      </c>
      <c r="F204" s="42">
        <f t="shared" si="19"/>
        <v>7</v>
      </c>
      <c r="G204" t="s">
        <v>9377</v>
      </c>
    </row>
    <row r="205" spans="1:7" x14ac:dyDescent="0.35">
      <c r="A205" s="4">
        <v>118</v>
      </c>
      <c r="B205" s="4">
        <v>-168.30699999999999</v>
      </c>
      <c r="C205" t="s">
        <v>1176</v>
      </c>
      <c r="D205" s="4">
        <v>1</v>
      </c>
      <c r="E205" t="s">
        <v>1498</v>
      </c>
      <c r="F205" s="42">
        <f t="shared" si="19"/>
        <v>7</v>
      </c>
      <c r="G205" t="s">
        <v>9377</v>
      </c>
    </row>
    <row r="207" spans="1:7" x14ac:dyDescent="0.35">
      <c r="B207" s="20" t="s">
        <v>9232</v>
      </c>
    </row>
    <row r="208" spans="1:7" x14ac:dyDescent="0.35">
      <c r="A208" s="4">
        <v>119</v>
      </c>
      <c r="B208" s="4">
        <v>-210.91299999999899</v>
      </c>
      <c r="C208" t="s">
        <v>1176</v>
      </c>
      <c r="D208" s="4">
        <v>1</v>
      </c>
      <c r="E208" t="s">
        <v>1482</v>
      </c>
      <c r="F208" s="42">
        <f t="shared" si="19"/>
        <v>30</v>
      </c>
      <c r="G208" t="s">
        <v>9375</v>
      </c>
    </row>
    <row r="209" spans="1:7" x14ac:dyDescent="0.35">
      <c r="A209" s="4">
        <v>120</v>
      </c>
      <c r="B209" s="4">
        <v>-162.363</v>
      </c>
      <c r="C209" t="s">
        <v>1169</v>
      </c>
      <c r="D209" s="4">
        <v>2</v>
      </c>
      <c r="E209" t="s">
        <v>1501</v>
      </c>
      <c r="F209" s="42">
        <f t="shared" si="19"/>
        <v>30</v>
      </c>
      <c r="G209" t="s">
        <v>9375</v>
      </c>
    </row>
    <row r="210" spans="1:7" x14ac:dyDescent="0.35">
      <c r="A210" s="4">
        <v>121</v>
      </c>
      <c r="B210" s="4">
        <v>-162.06899999999999</v>
      </c>
      <c r="C210" t="s">
        <v>1164</v>
      </c>
      <c r="D210" s="4">
        <v>3</v>
      </c>
      <c r="E210" t="s">
        <v>1502</v>
      </c>
      <c r="F210" s="42">
        <f t="shared" si="19"/>
        <v>30</v>
      </c>
      <c r="G210" t="s">
        <v>9375</v>
      </c>
    </row>
    <row r="211" spans="1:7" x14ac:dyDescent="0.35">
      <c r="A211" s="4">
        <v>122</v>
      </c>
      <c r="B211" s="4">
        <v>-138.334</v>
      </c>
      <c r="C211" t="s">
        <v>1164</v>
      </c>
      <c r="D211" s="4">
        <v>3</v>
      </c>
      <c r="E211" t="s">
        <v>1507</v>
      </c>
      <c r="F211" s="42">
        <f t="shared" si="19"/>
        <v>30</v>
      </c>
      <c r="G211" t="s">
        <v>9375</v>
      </c>
    </row>
    <row r="212" spans="1:7" x14ac:dyDescent="0.35">
      <c r="A212" s="4">
        <v>123</v>
      </c>
      <c r="B212" s="4">
        <v>-130.62700000000001</v>
      </c>
      <c r="C212" t="s">
        <v>1164</v>
      </c>
      <c r="D212" s="4">
        <v>3</v>
      </c>
      <c r="E212" t="s">
        <v>1510</v>
      </c>
      <c r="F212" s="42">
        <f t="shared" si="19"/>
        <v>30</v>
      </c>
      <c r="G212" t="s">
        <v>9375</v>
      </c>
    </row>
    <row r="213" spans="1:7" x14ac:dyDescent="0.35">
      <c r="A213" s="4">
        <v>124</v>
      </c>
      <c r="B213" s="4">
        <v>-125.12799999999901</v>
      </c>
      <c r="C213" t="s">
        <v>1176</v>
      </c>
      <c r="D213" s="4">
        <v>1</v>
      </c>
      <c r="E213" t="s">
        <v>1513</v>
      </c>
      <c r="F213" s="42">
        <f t="shared" si="19"/>
        <v>30</v>
      </c>
      <c r="G213" t="s">
        <v>9375</v>
      </c>
    </row>
    <row r="214" spans="1:7" x14ac:dyDescent="0.35">
      <c r="A214" s="4">
        <v>125</v>
      </c>
      <c r="B214" s="4">
        <v>-123.042999999999</v>
      </c>
      <c r="C214" t="s">
        <v>1169</v>
      </c>
      <c r="D214" s="4">
        <v>2</v>
      </c>
      <c r="E214" t="s">
        <v>1515</v>
      </c>
      <c r="F214" s="42">
        <f t="shared" si="19"/>
        <v>30</v>
      </c>
      <c r="G214" t="s">
        <v>9375</v>
      </c>
    </row>
    <row r="215" spans="1:7" x14ac:dyDescent="0.35">
      <c r="A215" s="4">
        <v>126</v>
      </c>
      <c r="B215" s="4">
        <v>-115.87</v>
      </c>
      <c r="C215" t="s">
        <v>1176</v>
      </c>
      <c r="D215" s="4">
        <v>1</v>
      </c>
      <c r="E215" t="s">
        <v>136</v>
      </c>
      <c r="F215" s="42">
        <f t="shared" si="19"/>
        <v>30</v>
      </c>
      <c r="G215" t="s">
        <v>9375</v>
      </c>
    </row>
    <row r="216" spans="1:7" x14ac:dyDescent="0.35">
      <c r="A216" s="4">
        <v>127</v>
      </c>
      <c r="B216" s="4">
        <v>-111.607</v>
      </c>
      <c r="C216" t="s">
        <v>1164</v>
      </c>
      <c r="D216" s="4">
        <v>3</v>
      </c>
      <c r="E216" t="s">
        <v>1518</v>
      </c>
      <c r="F216" s="42">
        <f t="shared" si="19"/>
        <v>30</v>
      </c>
      <c r="G216" t="s">
        <v>9375</v>
      </c>
    </row>
    <row r="217" spans="1:7" x14ac:dyDescent="0.35">
      <c r="A217" s="4">
        <v>128</v>
      </c>
      <c r="B217" s="4">
        <v>-111.33499999999999</v>
      </c>
      <c r="C217" t="s">
        <v>1169</v>
      </c>
      <c r="D217" s="4">
        <v>2</v>
      </c>
      <c r="E217" t="s">
        <v>1520</v>
      </c>
      <c r="F217" s="42">
        <f t="shared" si="19"/>
        <v>30</v>
      </c>
      <c r="G217" t="s">
        <v>9375</v>
      </c>
    </row>
    <row r="218" spans="1:7" x14ac:dyDescent="0.35">
      <c r="A218" s="4">
        <v>129</v>
      </c>
      <c r="B218" s="4">
        <v>-108.949</v>
      </c>
      <c r="C218" t="s">
        <v>1164</v>
      </c>
      <c r="D218" s="4">
        <v>3</v>
      </c>
      <c r="E218" t="s">
        <v>1521</v>
      </c>
      <c r="F218" s="42">
        <f t="shared" si="19"/>
        <v>30</v>
      </c>
      <c r="G218" t="s">
        <v>9375</v>
      </c>
    </row>
    <row r="219" spans="1:7" x14ac:dyDescent="0.35">
      <c r="A219" s="4">
        <v>130</v>
      </c>
      <c r="B219" s="4">
        <v>-103.67700000000001</v>
      </c>
      <c r="C219" t="s">
        <v>1164</v>
      </c>
      <c r="D219" s="4">
        <v>3</v>
      </c>
      <c r="E219" t="s">
        <v>1524</v>
      </c>
      <c r="F219" s="42">
        <f t="shared" si="19"/>
        <v>30</v>
      </c>
      <c r="G219" t="s">
        <v>9375</v>
      </c>
    </row>
    <row r="220" spans="1:7" x14ac:dyDescent="0.35">
      <c r="A220" s="4">
        <v>131</v>
      </c>
      <c r="B220" s="4">
        <v>-102.251</v>
      </c>
      <c r="C220" t="s">
        <v>1176</v>
      </c>
      <c r="D220" s="4">
        <v>1</v>
      </c>
      <c r="E220" t="s">
        <v>1525</v>
      </c>
      <c r="F220" s="42">
        <f t="shared" si="19"/>
        <v>30</v>
      </c>
      <c r="G220" t="s">
        <v>9375</v>
      </c>
    </row>
    <row r="221" spans="1:7" x14ac:dyDescent="0.35">
      <c r="A221" s="4">
        <v>132</v>
      </c>
      <c r="B221" s="4">
        <v>-102.005</v>
      </c>
      <c r="C221" t="s">
        <v>1167</v>
      </c>
      <c r="D221" s="4">
        <v>4</v>
      </c>
      <c r="E221" t="s">
        <v>1526</v>
      </c>
      <c r="F221" s="42">
        <f t="shared" si="19"/>
        <v>30</v>
      </c>
      <c r="G221" t="s">
        <v>9375</v>
      </c>
    </row>
    <row r="222" spans="1:7" x14ac:dyDescent="0.35">
      <c r="A222" s="4">
        <v>133</v>
      </c>
      <c r="B222" s="4">
        <v>-91.228999999999999</v>
      </c>
      <c r="C222" t="s">
        <v>1167</v>
      </c>
      <c r="D222" s="4">
        <v>4</v>
      </c>
      <c r="E222" t="s">
        <v>1532</v>
      </c>
      <c r="F222" s="42">
        <f t="shared" si="19"/>
        <v>30</v>
      </c>
      <c r="G222" t="s">
        <v>9375</v>
      </c>
    </row>
    <row r="223" spans="1:7" x14ac:dyDescent="0.35">
      <c r="A223" s="4">
        <v>134</v>
      </c>
      <c r="B223" s="4">
        <v>-83.694999999999993</v>
      </c>
      <c r="C223" t="s">
        <v>1167</v>
      </c>
      <c r="D223" s="4">
        <v>4</v>
      </c>
      <c r="E223" s="43" t="s">
        <v>10176</v>
      </c>
      <c r="F223" s="42">
        <f t="shared" si="19"/>
        <v>30</v>
      </c>
      <c r="G223" t="s">
        <v>9375</v>
      </c>
    </row>
    <row r="224" spans="1:7" x14ac:dyDescent="0.35">
      <c r="A224" s="4">
        <v>135</v>
      </c>
      <c r="B224" s="4">
        <v>-80.048999999999893</v>
      </c>
      <c r="C224" t="s">
        <v>1169</v>
      </c>
      <c r="D224" s="4">
        <v>2</v>
      </c>
      <c r="E224" t="s">
        <v>1537</v>
      </c>
      <c r="F224" s="42">
        <f t="shared" si="19"/>
        <v>30</v>
      </c>
      <c r="G224" t="s">
        <v>9375</v>
      </c>
    </row>
    <row r="225" spans="1:7" x14ac:dyDescent="0.35">
      <c r="B225" s="4">
        <v>-76.481999999999999</v>
      </c>
      <c r="C225" t="s">
        <v>1169</v>
      </c>
      <c r="D225" s="4">
        <v>2</v>
      </c>
      <c r="E225" t="s">
        <v>1539</v>
      </c>
      <c r="F225" s="42">
        <f t="shared" si="19"/>
        <v>30</v>
      </c>
      <c r="G225" t="s">
        <v>9375</v>
      </c>
    </row>
    <row r="226" spans="1:7" x14ac:dyDescent="0.35">
      <c r="A226" s="4">
        <v>136</v>
      </c>
      <c r="B226" s="4">
        <v>-76.849999999999994</v>
      </c>
      <c r="C226" t="s">
        <v>1164</v>
      </c>
      <c r="D226" s="4">
        <v>3</v>
      </c>
      <c r="E226" t="s">
        <v>1538</v>
      </c>
    </row>
    <row r="227" spans="1:7" x14ac:dyDescent="0.35">
      <c r="A227" s="4">
        <v>137</v>
      </c>
      <c r="B227" s="4">
        <v>-73.980999999999995</v>
      </c>
      <c r="C227" t="s">
        <v>1169</v>
      </c>
      <c r="D227" s="4">
        <v>2</v>
      </c>
      <c r="E227" t="s">
        <v>1540</v>
      </c>
      <c r="F227" s="42">
        <f t="shared" si="19"/>
        <v>30</v>
      </c>
      <c r="G227" t="s">
        <v>9375</v>
      </c>
    </row>
    <row r="228" spans="1:7" x14ac:dyDescent="0.35">
      <c r="A228" s="4">
        <v>138</v>
      </c>
      <c r="B228" s="4">
        <v>-67.536000000000001</v>
      </c>
      <c r="C228" t="s">
        <v>1176</v>
      </c>
      <c r="D228" s="4">
        <v>1</v>
      </c>
      <c r="E228" t="s">
        <v>1543</v>
      </c>
      <c r="F228" s="42">
        <f t="shared" si="19"/>
        <v>30</v>
      </c>
      <c r="G228" t="s">
        <v>9375</v>
      </c>
    </row>
    <row r="229" spans="1:7" x14ac:dyDescent="0.35">
      <c r="A229" s="4">
        <v>139</v>
      </c>
      <c r="B229" s="4">
        <v>-65.977000000000004</v>
      </c>
      <c r="C229" t="s">
        <v>1169</v>
      </c>
      <c r="D229" s="4">
        <v>2</v>
      </c>
      <c r="E229" t="s">
        <v>1545</v>
      </c>
      <c r="F229" s="42">
        <f t="shared" si="19"/>
        <v>30</v>
      </c>
      <c r="G229" t="s">
        <v>9375</v>
      </c>
    </row>
    <row r="230" spans="1:7" x14ac:dyDescent="0.35">
      <c r="B230" s="4">
        <v>-64.284999999999997</v>
      </c>
      <c r="C230" t="s">
        <v>1169</v>
      </c>
      <c r="D230" s="4">
        <v>2</v>
      </c>
      <c r="E230" t="s">
        <v>1548</v>
      </c>
    </row>
    <row r="231" spans="1:7" x14ac:dyDescent="0.35">
      <c r="B231" s="4">
        <v>-62.475000000000001</v>
      </c>
      <c r="C231" t="s">
        <v>1169</v>
      </c>
      <c r="D231" s="4">
        <v>2</v>
      </c>
      <c r="E231" t="s">
        <v>1550</v>
      </c>
    </row>
    <row r="232" spans="1:7" x14ac:dyDescent="0.35">
      <c r="A232" s="4">
        <v>140</v>
      </c>
      <c r="B232" s="4">
        <v>-52.581000000000003</v>
      </c>
      <c r="C232" t="s">
        <v>1164</v>
      </c>
      <c r="D232" s="4">
        <v>3</v>
      </c>
      <c r="E232" t="s">
        <v>1557</v>
      </c>
      <c r="F232" s="42">
        <f t="shared" si="19"/>
        <v>30</v>
      </c>
      <c r="G232" t="s">
        <v>9375</v>
      </c>
    </row>
    <row r="233" spans="1:7" x14ac:dyDescent="0.35">
      <c r="A233" s="4">
        <v>141</v>
      </c>
      <c r="B233" s="4">
        <v>-44.826000000000001</v>
      </c>
      <c r="C233" t="s">
        <v>1164</v>
      </c>
      <c r="D233" s="4">
        <v>3</v>
      </c>
      <c r="E233" t="s">
        <v>1559</v>
      </c>
      <c r="F233" s="42">
        <f t="shared" si="19"/>
        <v>30</v>
      </c>
      <c r="G233" t="s">
        <v>9375</v>
      </c>
    </row>
    <row r="234" spans="1:7" x14ac:dyDescent="0.35">
      <c r="A234" s="4">
        <v>142</v>
      </c>
      <c r="B234" s="4">
        <v>-38.442</v>
      </c>
      <c r="C234" t="s">
        <v>1176</v>
      </c>
      <c r="D234" s="4">
        <v>1</v>
      </c>
      <c r="E234" t="s">
        <v>1561</v>
      </c>
      <c r="F234" s="42">
        <f t="shared" si="19"/>
        <v>30</v>
      </c>
      <c r="G234" t="s">
        <v>9375</v>
      </c>
    </row>
    <row r="235" spans="1:7" x14ac:dyDescent="0.35">
      <c r="A235" s="4">
        <v>143</v>
      </c>
      <c r="B235" s="4">
        <v>-26.489000000000001</v>
      </c>
      <c r="C235" t="s">
        <v>1176</v>
      </c>
      <c r="D235" s="4">
        <v>1</v>
      </c>
      <c r="E235" t="s">
        <v>1567</v>
      </c>
      <c r="F235" s="42">
        <f t="shared" si="19"/>
        <v>30</v>
      </c>
      <c r="G235" t="s">
        <v>9375</v>
      </c>
    </row>
    <row r="236" spans="1:7" x14ac:dyDescent="0.35">
      <c r="A236" s="4">
        <v>144</v>
      </c>
      <c r="B236" s="4">
        <v>-26.13</v>
      </c>
      <c r="C236" t="s">
        <v>1167</v>
      </c>
      <c r="D236" s="4">
        <v>4</v>
      </c>
      <c r="E236" t="s">
        <v>1568</v>
      </c>
      <c r="F236" s="42">
        <f t="shared" si="19"/>
        <v>30</v>
      </c>
      <c r="G236" t="s">
        <v>9375</v>
      </c>
    </row>
    <row r="238" spans="1:7" x14ac:dyDescent="0.35">
      <c r="A238" s="4">
        <v>145</v>
      </c>
      <c r="B238" s="4">
        <v>-25.702999999999999</v>
      </c>
      <c r="C238" t="s">
        <v>1169</v>
      </c>
      <c r="D238" s="4">
        <v>2</v>
      </c>
      <c r="E238" t="s">
        <v>1569</v>
      </c>
      <c r="F238" s="42">
        <f t="shared" si="19"/>
        <v>22</v>
      </c>
      <c r="G238" t="s">
        <v>10418</v>
      </c>
    </row>
    <row r="241" spans="1:8" x14ac:dyDescent="0.35">
      <c r="A241" s="8" t="s">
        <v>11929</v>
      </c>
    </row>
    <row r="242" spans="1:8" x14ac:dyDescent="0.35">
      <c r="B242" s="98" t="s">
        <v>11936</v>
      </c>
    </row>
    <row r="243" spans="1:8" x14ac:dyDescent="0.35">
      <c r="A243" s="7" t="s">
        <v>11933</v>
      </c>
      <c r="B243" s="4">
        <v>2</v>
      </c>
      <c r="C243" s="16" t="s">
        <v>11946</v>
      </c>
    </row>
    <row r="244" spans="1:8" x14ac:dyDescent="0.35">
      <c r="A244" s="7" t="s">
        <v>11934</v>
      </c>
      <c r="B244" s="4">
        <v>2</v>
      </c>
      <c r="C244" t="s">
        <v>11947</v>
      </c>
    </row>
    <row r="245" spans="1:8" x14ac:dyDescent="0.35">
      <c r="A245" s="7" t="s">
        <v>11935</v>
      </c>
      <c r="B245" s="4" t="s">
        <v>11932</v>
      </c>
    </row>
    <row r="247" spans="1:8" x14ac:dyDescent="0.35">
      <c r="A247" s="7" t="s">
        <v>12080</v>
      </c>
      <c r="B247" s="4">
        <v>2</v>
      </c>
    </row>
    <row r="248" spans="1:8" x14ac:dyDescent="0.35">
      <c r="A248" s="4" t="s">
        <v>12082</v>
      </c>
      <c r="B248" s="4">
        <v>2</v>
      </c>
    </row>
    <row r="251" spans="1:8" x14ac:dyDescent="0.35">
      <c r="B251" s="8" t="s">
        <v>12198</v>
      </c>
      <c r="F251"/>
      <c r="H251"/>
    </row>
    <row r="252" spans="1:8" x14ac:dyDescent="0.35">
      <c r="A252" s="8" t="s">
        <v>12232</v>
      </c>
      <c r="B252" s="139" t="s">
        <v>12230</v>
      </c>
      <c r="C252" s="139" t="s">
        <v>12231</v>
      </c>
      <c r="F252"/>
      <c r="H252"/>
    </row>
    <row r="253" spans="1:8" x14ac:dyDescent="0.35">
      <c r="A253" s="7" t="s">
        <v>12083</v>
      </c>
      <c r="B253" s="102">
        <v>2</v>
      </c>
      <c r="C253" s="102">
        <v>2</v>
      </c>
      <c r="F253"/>
      <c r="H253"/>
    </row>
    <row r="254" spans="1:8" x14ac:dyDescent="0.35">
      <c r="A254" s="7" t="s">
        <v>12084</v>
      </c>
      <c r="B254" s="102">
        <v>2</v>
      </c>
      <c r="C254" s="102">
        <v>2</v>
      </c>
      <c r="F254"/>
      <c r="H254"/>
    </row>
    <row r="255" spans="1:8" x14ac:dyDescent="0.35">
      <c r="B255"/>
      <c r="C255" s="4"/>
      <c r="F255"/>
      <c r="H255"/>
    </row>
    <row r="256" spans="1:8" x14ac:dyDescent="0.35">
      <c r="A256" s="8" t="s">
        <v>12200</v>
      </c>
      <c r="B256"/>
      <c r="C256" s="4"/>
      <c r="F256"/>
      <c r="H256"/>
    </row>
    <row r="257" spans="1:8" x14ac:dyDescent="0.35">
      <c r="A257" s="7" t="s">
        <v>12083</v>
      </c>
      <c r="B257" s="102" t="s">
        <v>11932</v>
      </c>
      <c r="C257" s="102" t="s">
        <v>11932</v>
      </c>
      <c r="F257"/>
      <c r="H257"/>
    </row>
    <row r="258" spans="1:8" x14ac:dyDescent="0.35">
      <c r="A258" s="7" t="s">
        <v>12084</v>
      </c>
      <c r="B258" s="102" t="s">
        <v>11932</v>
      </c>
      <c r="C258" s="102" t="s">
        <v>11932</v>
      </c>
      <c r="F258"/>
      <c r="H258"/>
    </row>
    <row r="259" spans="1:8" x14ac:dyDescent="0.35">
      <c r="C259" s="4"/>
      <c r="F259"/>
      <c r="H259"/>
    </row>
    <row r="260" spans="1:8" x14ac:dyDescent="0.35">
      <c r="A260" s="8" t="s">
        <v>12201</v>
      </c>
      <c r="C260" s="4"/>
      <c r="F260"/>
      <c r="H260"/>
    </row>
    <row r="261" spans="1:8" x14ac:dyDescent="0.35">
      <c r="A261" s="7" t="s">
        <v>12083</v>
      </c>
      <c r="B261" s="102" t="s">
        <v>11932</v>
      </c>
      <c r="C261" s="102" t="s">
        <v>11932</v>
      </c>
      <c r="F261"/>
      <c r="H261"/>
    </row>
    <row r="262" spans="1:8" x14ac:dyDescent="0.35">
      <c r="A262" s="7" t="s">
        <v>12084</v>
      </c>
      <c r="B262" s="102" t="s">
        <v>11932</v>
      </c>
      <c r="C262" s="102" t="s">
        <v>11932</v>
      </c>
      <c r="F262"/>
      <c r="H262"/>
    </row>
    <row r="263" spans="1:8" x14ac:dyDescent="0.35">
      <c r="B263"/>
      <c r="C263" s="4"/>
      <c r="F263"/>
      <c r="H263"/>
    </row>
    <row r="264" spans="1:8" x14ac:dyDescent="0.35">
      <c r="A264" s="8" t="s">
        <v>12080</v>
      </c>
      <c r="B264"/>
      <c r="C264" s="4"/>
      <c r="F264"/>
      <c r="H264"/>
    </row>
    <row r="265" spans="1:8" x14ac:dyDescent="0.35">
      <c r="A265" s="7" t="s">
        <v>12083</v>
      </c>
      <c r="B265" s="102">
        <v>2</v>
      </c>
      <c r="C265" s="102">
        <v>2</v>
      </c>
      <c r="F265"/>
      <c r="H265"/>
    </row>
    <row r="266" spans="1:8" x14ac:dyDescent="0.35">
      <c r="A266" s="7" t="s">
        <v>12084</v>
      </c>
      <c r="B266" s="102">
        <v>2</v>
      </c>
      <c r="C266" s="102">
        <v>2</v>
      </c>
      <c r="F266"/>
      <c r="H266"/>
    </row>
    <row r="269" spans="1:8" x14ac:dyDescent="0.35">
      <c r="A269" s="8" t="s">
        <v>12089</v>
      </c>
    </row>
    <row r="271" spans="1:8" x14ac:dyDescent="0.35">
      <c r="A271" s="113" t="s">
        <v>11933</v>
      </c>
    </row>
    <row r="272" spans="1:8" x14ac:dyDescent="0.35">
      <c r="A272" s="113"/>
    </row>
    <row r="273" spans="1:2" x14ac:dyDescent="0.35">
      <c r="A273" s="116" t="s">
        <v>12090</v>
      </c>
    </row>
    <row r="274" spans="1:2" x14ac:dyDescent="0.35">
      <c r="A274" s="4" t="s">
        <v>12091</v>
      </c>
      <c r="B274" s="4">
        <v>3</v>
      </c>
    </row>
    <row r="275" spans="1:2" x14ac:dyDescent="0.35">
      <c r="A275" s="4" t="s">
        <v>12092</v>
      </c>
      <c r="B275" s="4">
        <v>4</v>
      </c>
    </row>
    <row r="276" spans="1:2" x14ac:dyDescent="0.35">
      <c r="A276" s="4" t="s">
        <v>12093</v>
      </c>
      <c r="B276" s="4">
        <v>4</v>
      </c>
    </row>
    <row r="277" spans="1:2" x14ac:dyDescent="0.35">
      <c r="A277" s="4" t="s">
        <v>12094</v>
      </c>
    </row>
    <row r="278" spans="1:2" x14ac:dyDescent="0.35">
      <c r="A278" s="37" t="s">
        <v>12098</v>
      </c>
      <c r="B278" s="117">
        <f>(B274+B275+B276)/3</f>
        <v>3.6666666666666665</v>
      </c>
    </row>
    <row r="279" spans="1:2" x14ac:dyDescent="0.35">
      <c r="A279" s="37"/>
    </row>
    <row r="280" spans="1:2" x14ac:dyDescent="0.35">
      <c r="A280" s="116" t="s">
        <v>12095</v>
      </c>
    </row>
    <row r="281" spans="1:2" x14ac:dyDescent="0.35">
      <c r="A281" s="4" t="s">
        <v>12091</v>
      </c>
      <c r="B281" s="4">
        <v>3</v>
      </c>
    </row>
    <row r="282" spans="1:2" x14ac:dyDescent="0.35">
      <c r="A282" s="4" t="s">
        <v>12092</v>
      </c>
    </row>
    <row r="283" spans="1:2" x14ac:dyDescent="0.35">
      <c r="A283" s="4" t="s">
        <v>12093</v>
      </c>
    </row>
    <row r="284" spans="1:2" x14ac:dyDescent="0.35">
      <c r="A284" s="4" t="s">
        <v>12094</v>
      </c>
    </row>
    <row r="285" spans="1:2" x14ac:dyDescent="0.35">
      <c r="A285" s="37" t="s">
        <v>12098</v>
      </c>
      <c r="B285" s="4">
        <v>3</v>
      </c>
    </row>
    <row r="286" spans="1:2" x14ac:dyDescent="0.35">
      <c r="A286" s="37"/>
    </row>
    <row r="287" spans="1:2" x14ac:dyDescent="0.35">
      <c r="A287" s="113" t="s">
        <v>11934</v>
      </c>
    </row>
    <row r="288" spans="1:2" x14ac:dyDescent="0.35">
      <c r="A288" s="113"/>
    </row>
    <row r="289" spans="1:5" x14ac:dyDescent="0.35">
      <c r="A289" s="116" t="s">
        <v>12090</v>
      </c>
    </row>
    <row r="290" spans="1:5" x14ac:dyDescent="0.35">
      <c r="A290" s="4" t="s">
        <v>12091</v>
      </c>
      <c r="B290" s="4">
        <v>4</v>
      </c>
    </row>
    <row r="291" spans="1:5" x14ac:dyDescent="0.35">
      <c r="A291" s="4" t="s">
        <v>12092</v>
      </c>
      <c r="B291" s="4">
        <v>4</v>
      </c>
    </row>
    <row r="292" spans="1:5" x14ac:dyDescent="0.35">
      <c r="A292" s="4" t="s">
        <v>12093</v>
      </c>
    </row>
    <row r="293" spans="1:5" x14ac:dyDescent="0.35">
      <c r="A293" s="4" t="s">
        <v>12094</v>
      </c>
    </row>
    <row r="294" spans="1:5" x14ac:dyDescent="0.35">
      <c r="A294" s="37" t="s">
        <v>12098</v>
      </c>
      <c r="B294" s="117">
        <f>(B290+B291)/2</f>
        <v>4</v>
      </c>
    </row>
    <row r="295" spans="1:5" x14ac:dyDescent="0.35">
      <c r="A295" s="37"/>
    </row>
    <row r="296" spans="1:5" x14ac:dyDescent="0.35">
      <c r="A296" s="116" t="s">
        <v>12095</v>
      </c>
      <c r="E296" t="s">
        <v>11932</v>
      </c>
    </row>
    <row r="297" spans="1:5" x14ac:dyDescent="0.35">
      <c r="A297" s="4" t="s">
        <v>12091</v>
      </c>
    </row>
    <row r="298" spans="1:5" x14ac:dyDescent="0.35">
      <c r="A298" s="4" t="s">
        <v>12092</v>
      </c>
    </row>
    <row r="299" spans="1:5" x14ac:dyDescent="0.35">
      <c r="A299" s="4" t="s">
        <v>12093</v>
      </c>
    </row>
    <row r="300" spans="1:5" x14ac:dyDescent="0.35">
      <c r="A300" s="4" t="s">
        <v>12094</v>
      </c>
    </row>
    <row r="301" spans="1:5" x14ac:dyDescent="0.35">
      <c r="A301" s="37" t="s">
        <v>12098</v>
      </c>
    </row>
    <row r="303" spans="1:5" x14ac:dyDescent="0.35">
      <c r="A303" s="113" t="s">
        <v>11935</v>
      </c>
    </row>
    <row r="304" spans="1:5" x14ac:dyDescent="0.35">
      <c r="A304" s="113"/>
    </row>
    <row r="305" spans="1:5" x14ac:dyDescent="0.35">
      <c r="A305" s="116" t="s">
        <v>12090</v>
      </c>
      <c r="E305" t="s">
        <v>11932</v>
      </c>
    </row>
    <row r="306" spans="1:5" x14ac:dyDescent="0.35">
      <c r="A306" s="4" t="s">
        <v>12091</v>
      </c>
    </row>
    <row r="307" spans="1:5" x14ac:dyDescent="0.35">
      <c r="A307" s="4" t="s">
        <v>12092</v>
      </c>
    </row>
    <row r="308" spans="1:5" x14ac:dyDescent="0.35">
      <c r="A308" s="4" t="s">
        <v>12093</v>
      </c>
    </row>
    <row r="309" spans="1:5" x14ac:dyDescent="0.35">
      <c r="A309" s="4" t="s">
        <v>12094</v>
      </c>
    </row>
    <row r="310" spans="1:5" x14ac:dyDescent="0.35">
      <c r="A310" s="37" t="s">
        <v>12098</v>
      </c>
    </row>
    <row r="312" spans="1:5" x14ac:dyDescent="0.35">
      <c r="A312" s="116" t="s">
        <v>12095</v>
      </c>
      <c r="E312" t="s">
        <v>11932</v>
      </c>
    </row>
    <row r="313" spans="1:5" x14ac:dyDescent="0.35">
      <c r="A313" s="4" t="s">
        <v>12091</v>
      </c>
    </row>
    <row r="314" spans="1:5" x14ac:dyDescent="0.35">
      <c r="A314" s="4" t="s">
        <v>12092</v>
      </c>
    </row>
    <row r="315" spans="1:5" x14ac:dyDescent="0.35">
      <c r="A315" s="4" t="s">
        <v>12093</v>
      </c>
    </row>
    <row r="316" spans="1:5" x14ac:dyDescent="0.35">
      <c r="A316" s="4" t="s">
        <v>12094</v>
      </c>
    </row>
    <row r="317" spans="1:5" x14ac:dyDescent="0.35">
      <c r="A317" s="37" t="s">
        <v>12098</v>
      </c>
    </row>
    <row r="318" spans="1:5" x14ac:dyDescent="0.35">
      <c r="A318" s="37"/>
    </row>
    <row r="319" spans="1:5" x14ac:dyDescent="0.35">
      <c r="A319" s="7" t="s">
        <v>12227</v>
      </c>
      <c r="B319" s="117">
        <f>(B274+B275+B276+B281+B290+B291)/6</f>
        <v>3.6666666666666665</v>
      </c>
    </row>
    <row r="320" spans="1:5" x14ac:dyDescent="0.35">
      <c r="A320" s="16"/>
      <c r="D320" s="117"/>
    </row>
    <row r="321" spans="1:4" x14ac:dyDescent="0.35">
      <c r="A321" s="16"/>
      <c r="D321" s="117"/>
    </row>
  </sheetData>
  <phoneticPr fontId="25"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2">
    <tabColor theme="9" tint="0.79998168889431442"/>
  </sheetPr>
  <dimension ref="A1:M443"/>
  <sheetViews>
    <sheetView zoomScale="80" zoomScaleNormal="80" workbookViewId="0">
      <selection activeCell="F1" sqref="F1"/>
    </sheetView>
  </sheetViews>
  <sheetFormatPr defaultColWidth="8.81640625" defaultRowHeight="14.5" x14ac:dyDescent="0.35"/>
  <cols>
    <col min="1" max="1" width="8.54296875" style="4" customWidth="1"/>
    <col min="2" max="2" width="11.453125" style="4" customWidth="1"/>
    <col min="3" max="3" width="7" customWidth="1"/>
    <col min="4" max="4" width="7.81640625" style="4" customWidth="1"/>
    <col min="5" max="5" width="89.453125" style="16" customWidth="1"/>
    <col min="6" max="6" width="8.81640625" style="42"/>
    <col min="7" max="7" width="10.54296875" customWidth="1"/>
    <col min="8" max="8" width="8.81640625" style="42"/>
    <col min="9" max="9" width="11.1796875" customWidth="1"/>
    <col min="11" max="11" width="12.81640625" customWidth="1"/>
  </cols>
  <sheetData>
    <row r="1" spans="1:13" x14ac:dyDescent="0.35">
      <c r="A1" s="14" t="s">
        <v>9241</v>
      </c>
      <c r="B1" s="10"/>
      <c r="C1" s="14"/>
      <c r="D1" s="18"/>
      <c r="E1" s="14"/>
      <c r="F1" s="141" t="s">
        <v>9368</v>
      </c>
      <c r="G1" s="36"/>
      <c r="H1" s="124"/>
      <c r="I1" s="36"/>
      <c r="J1" s="36"/>
      <c r="K1" s="36"/>
      <c r="L1" s="36"/>
      <c r="M1" s="36"/>
    </row>
    <row r="2" spans="1:13" x14ac:dyDescent="0.35">
      <c r="A2" s="7" t="s">
        <v>9223</v>
      </c>
      <c r="B2" s="7" t="s">
        <v>3</v>
      </c>
      <c r="C2" s="8" t="s">
        <v>9459</v>
      </c>
      <c r="D2" s="7" t="s">
        <v>9224</v>
      </c>
      <c r="E2" s="8" t="s">
        <v>9225</v>
      </c>
      <c r="F2" s="124"/>
      <c r="G2" s="36"/>
      <c r="H2" s="124"/>
      <c r="I2" s="36"/>
      <c r="J2" s="36"/>
      <c r="K2" s="36"/>
      <c r="L2" s="36"/>
      <c r="M2" s="36"/>
    </row>
    <row r="3" spans="1:13" x14ac:dyDescent="0.35">
      <c r="A3" s="7"/>
      <c r="B3" s="11" t="s">
        <v>9227</v>
      </c>
      <c r="C3" s="15"/>
      <c r="D3" s="19"/>
      <c r="E3" s="15"/>
      <c r="F3" s="42" t="s">
        <v>9370</v>
      </c>
      <c r="G3" t="s">
        <v>9382</v>
      </c>
      <c r="H3" s="42" t="s">
        <v>9370</v>
      </c>
      <c r="I3" t="s">
        <v>9369</v>
      </c>
      <c r="J3" t="s">
        <v>9370</v>
      </c>
      <c r="K3" t="s">
        <v>9369</v>
      </c>
      <c r="L3" t="s">
        <v>9370</v>
      </c>
      <c r="M3" t="s">
        <v>9369</v>
      </c>
    </row>
    <row r="4" spans="1:13" x14ac:dyDescent="0.35">
      <c r="A4" s="7"/>
      <c r="B4" s="7"/>
      <c r="C4" s="8"/>
      <c r="E4" s="8"/>
    </row>
    <row r="5" spans="1:13" x14ac:dyDescent="0.35">
      <c r="A5" s="4">
        <v>1</v>
      </c>
      <c r="B5" s="4">
        <v>-424.22399999999999</v>
      </c>
      <c r="C5" t="s">
        <v>1159</v>
      </c>
      <c r="D5" s="4">
        <v>3</v>
      </c>
      <c r="E5" s="16" t="s">
        <v>1160</v>
      </c>
      <c r="F5" s="42">
        <f>IF(G5="GREET",1,IF(G5="GOAL",2,IF(G5="GOAL:COOP",2,IF(G5="GOAL:SUSTAIN",2,IF(G5="GOAL:MAX EARN",2,IF(G5="GOAL:EQUITY",2,IF(G5="PROPOSAL",3,IF(G5="(PROPOSAL)",3,IF(G5="CHOOSE+",4,IF(G5="CHOOSE-",4,IF(G5="(CHOOSE+)",4,IF(G5="(CHOOSE-)",4,IF(G5="ECO INFO",5,IF(G5="$ INFO",6,IF(G5="SOC INFO",7,IF(G5="RULE INFO",8,IF(G5="EXP INFO",9,IF(G5="MON RES",10,IF(G5="MON EARN",11,IF(G5="MON BEH",12,IF(G5="POSE HARM",13,IF(G5="POSE CONCERN",14,IF(G5="(POSE CONCERN)",14,IF(G5="RJ APOLOGY",15,IF(G5="RJ ATONE",16,IF(G5="RJ JUSTIFY",17,IF(G5="RJ JUSTIFY:SOC INFO",17,IF(G5="RJ-",18,IF(G5="RJ FORGIVE+",19,IF(G5="RJ FORGIVE-",19,IF(G5="COORD",20,IF(G5="(COORD)",20,IF(G5="ENF ACK",21,IF(G5="ENF PRAISE",22,IF(G5="ENF ASK",23,IF(G5="ENF TELL",24,IF(G5="ENF SHAME",25,IF(G5="ENF WARN",26,IF(G5="ENF THREATEN",27,IF(G5="ENF PUNISH",28,IF(G5="DEFECT",29,IF(G5="SM TALK",30,IF(G5="HUMOR",31,IF(G5="POLITE+",32,IF(G5="POLITE-",32,IF(G5="INPUT-",33,IF(G5="AMBIGUOUS",34,IF(G5="UNCODEABLE",35))))))))))))))))))))))))))))))))))))))))))))))))</f>
        <v>1</v>
      </c>
      <c r="G5" t="s">
        <v>10885</v>
      </c>
    </row>
    <row r="6" spans="1:13" x14ac:dyDescent="0.35">
      <c r="A6" s="7"/>
      <c r="B6" s="7"/>
      <c r="C6" s="8"/>
      <c r="E6" s="8"/>
    </row>
    <row r="7" spans="1:13" s="8" customFormat="1" ht="13.75" customHeight="1" x14ac:dyDescent="0.35">
      <c r="A7" s="7" t="s">
        <v>11522</v>
      </c>
      <c r="B7" s="31" t="s">
        <v>11105</v>
      </c>
      <c r="D7" s="7"/>
      <c r="F7" s="68"/>
      <c r="H7" s="68"/>
    </row>
    <row r="8" spans="1:13" x14ac:dyDescent="0.35">
      <c r="A8" s="4">
        <v>2</v>
      </c>
      <c r="B8" s="4">
        <v>-419.55500000000001</v>
      </c>
      <c r="C8" t="s">
        <v>1161</v>
      </c>
      <c r="D8" s="4">
        <v>4</v>
      </c>
      <c r="E8" s="16" t="s">
        <v>1162</v>
      </c>
      <c r="F8" s="42">
        <f>IF(G8="GREET",1,IF(G8="GOAL",2,IF(G8="GOAL:COOP",2,IF(G8="GOAL:SUSTAIN",2,IF(G8="GOAL:MAX EARN",2,IF(G8="GOAL:EQUITY",2,IF(G8="PROPOSAL",3,IF(G8="(PROPOSAL)",3,IF(G8="CHOOSE+",4,IF(G8="CHOOSE-",4,IF(G8="(CHOOSE+)",4,IF(G8="(CHOOSE-)",4,IF(G8="ECO INFO",5,IF(G8="$ INFO",6,IF(G8="SOC INFO",7,IF(G8="RULE INFO",8,IF(G8="EXP INFO",9,IF(G8="MON RES",10,IF(G8="MON EARN",11,IF(G8="MON BEH",12,IF(G8="POSE HARM",13,IF(G8="POSE CONCERN",14,IF(G8="(POSE CONCERN)",14,IF(G8="RJ APOLOGY",15,IF(G8="RJ ATONE",16,IF(G8="RJ JUSTIFY",17,IF(G8="RJ JUSTIFY:SOC INFO",17,IF(G8="RJ-",18,IF(G8="RJ FORGIVE+",19,IF(G8="RJ FORGIVE-",19,IF(G8="COORD",20,IF(G8="(COORD)",20,IF(G8="ENF ACK",21,IF(G8="ENF PRAISE",22,IF(G8="ENF ASK",23,IF(G8="ENF TELL",24,IF(G8="ENF SHAME",25,IF(G8="ENF WARN",26,IF(G8="ENF THREATEN",27,IF(G8="ENF PUNISH",28,IF(G8="DEFECT",29,IF(G8="SM TALK",30,IF(G8="HUMOR",31,IF(G8="POLITE+",32,IF(G8="POLITE-",32,IF(G8="INPUT-",33,IF(G8="AMBIGUOUS",34,IF(G8="UNCODEABLE",35))))))))))))))))))))))))))))))))))))))))))))))))</f>
        <v>3</v>
      </c>
      <c r="G8" t="s">
        <v>9379</v>
      </c>
    </row>
    <row r="9" spans="1:13" x14ac:dyDescent="0.35">
      <c r="B9" s="4">
        <v>-417.34699999999998</v>
      </c>
      <c r="C9" t="s">
        <v>1161</v>
      </c>
      <c r="D9" s="4">
        <v>4</v>
      </c>
      <c r="E9" s="16" t="s">
        <v>1166</v>
      </c>
    </row>
    <row r="10" spans="1:13" x14ac:dyDescent="0.35">
      <c r="A10" s="4">
        <v>3</v>
      </c>
      <c r="B10" s="4">
        <v>-408.66399999999999</v>
      </c>
      <c r="C10" t="s">
        <v>1159</v>
      </c>
      <c r="D10" s="4">
        <v>3</v>
      </c>
      <c r="E10" s="16" t="s">
        <v>1171</v>
      </c>
      <c r="G10" t="s">
        <v>9376</v>
      </c>
    </row>
    <row r="11" spans="1:13" x14ac:dyDescent="0.35">
      <c r="A11" s="4">
        <v>4</v>
      </c>
      <c r="B11" s="4">
        <v>-406.356999999999</v>
      </c>
      <c r="C11" t="s">
        <v>1161</v>
      </c>
      <c r="D11" s="4">
        <v>4</v>
      </c>
      <c r="E11" s="16" t="s">
        <v>1172</v>
      </c>
      <c r="F11" s="42">
        <f>IF(G11="GREET",1,IF(G11="GOAL",2,IF(G11="GOAL:COOP",2,IF(G11="GOAL:SUSTAIN",2,IF(G11="GOAL:MAX EARN",2,IF(G11="GOAL:EQUITY",2,IF(G11="PROPOSAL",3,IF(G11="(PROPOSAL)",3,IF(G11="CHOOSE+",4,IF(G11="CHOOSE-",4,IF(G11="(CHOOSE+)",4,IF(G11="(CHOOSE-)",4,IF(G11="ECO INFO",5,IF(G11="$ INFO",6,IF(G11="SOC INFO",7,IF(G11="RULE INFO",8,IF(G11="EXP INFO",9,IF(G11="MON RES",10,IF(G11="MON EARN",11,IF(G11="MON BEH",12,IF(G11="POSE HARM",13,IF(G11="POSE CONCERN",14,IF(G11="(POSE CONCERN)",14,IF(G11="RJ APOLOGY",15,IF(G11="RJ ATONE",16,IF(G11="RJ JUSTIFY",17,IF(G11="RJ JUSTIFY:SOC INFO",17,IF(G11="RJ-",18,IF(G11="RJ FORGIVE+",19,IF(G11="RJ FORGIVE-",19,IF(G11="COORD",20,IF(G11="(COORD)",20,IF(G11="ENF ACK",21,IF(G11="ENF PRAISE",22,IF(G11="ENF ASK",23,IF(G11="ENF TELL",24,IF(G11="ENF SHAME",25,IF(G11="ENF WARN",26,IF(G11="ENF THREATEN",27,IF(G11="ENF PUNISH",28,IF(G11="DEFECT",29,IF(G11="SM TALK",30,IF(G11="HUMOR",31,IF(G11="POLITE+",32,IF(G11="POLITE-",32,IF(G11="INPUT-",33,IF(G11="AMBIGUOUS",34,IF(G11="UNCODEABLE",35))))))))))))))))))))))))))))))))))))))))))))))))</f>
        <v>2</v>
      </c>
      <c r="G11" t="s">
        <v>12174</v>
      </c>
    </row>
    <row r="12" spans="1:13" x14ac:dyDescent="0.35">
      <c r="A12" s="4">
        <v>5</v>
      </c>
      <c r="B12" s="4">
        <v>-406.22199999999998</v>
      </c>
      <c r="C12" t="s">
        <v>1173</v>
      </c>
      <c r="D12" s="4">
        <v>2</v>
      </c>
      <c r="E12" s="16" t="s">
        <v>1174</v>
      </c>
      <c r="F12" s="42">
        <f t="shared" ref="F12:H30" si="0">IF(G12="GREET",1,IF(G12="GOAL",2,IF(G12="GOAL:COOP",2,IF(G12="GOAL:SUSTAIN",2,IF(G12="GOAL:MAX EARN",2,IF(G12="GOAL:EQUITY",2,IF(G12="PROPOSAL",3,IF(G12="(PROPOSAL)",3,IF(G12="CHOOSE+",4,IF(G12="CHOOSE-",4,IF(G12="(CHOOSE+)",4,IF(G12="(CHOOSE-)",4,IF(G12="ECO INFO",5,IF(G12="$ INFO",6,IF(G12="SOC INFO",7,IF(G12="RULE INFO",8,IF(G12="EXP INFO",9,IF(G12="MON RES",10,IF(G12="MON EARN",11,IF(G12="MON BEH",12,IF(G12="POSE HARM",13,IF(G12="POSE CONCERN",14,IF(G12="(POSE CONCERN)",14,IF(G12="RJ APOLOGY",15,IF(G12="RJ ATONE",16,IF(G12="RJ JUSTIFY",17,IF(G12="RJ JUSTIFY:SOC INFO",17,IF(G12="RJ-",18,IF(G12="RJ FORGIVE+",19,IF(G12="RJ FORGIVE-",19,IF(G12="COORD",20,IF(G12="(COORD)",20,IF(G12="ENF ACK",21,IF(G12="ENF PRAISE",22,IF(G12="ENF ASK",23,IF(G12="ENF TELL",24,IF(G12="ENF SHAME",25,IF(G12="ENF WARN",26,IF(G12="ENF THREATEN",27,IF(G12="ENF PUNISH",28,IF(G12="DEFECT",29,IF(G12="SM TALK",30,IF(G12="HUMOR",31,IF(G12="POLITE+",32,IF(G12="POLITE-",32,IF(G12="INPUT-",33,IF(G12="AMBIGUOUS",34,IF(G12="UNCODEABLE",35))))))))))))))))))))))))))))))))))))))))))))))))</f>
        <v>3</v>
      </c>
      <c r="G12" t="s">
        <v>9379</v>
      </c>
    </row>
    <row r="13" spans="1:13" x14ac:dyDescent="0.35">
      <c r="B13" s="4">
        <v>-392.84800000000001</v>
      </c>
      <c r="C13" t="s">
        <v>1173</v>
      </c>
      <c r="D13" s="4">
        <v>2</v>
      </c>
      <c r="E13" s="16" t="s">
        <v>1180</v>
      </c>
    </row>
    <row r="14" spans="1:13" x14ac:dyDescent="0.35">
      <c r="A14" s="4">
        <v>6</v>
      </c>
      <c r="B14" s="4">
        <v>-399.66399999999999</v>
      </c>
      <c r="C14" t="s">
        <v>1161</v>
      </c>
      <c r="D14" s="4">
        <v>4</v>
      </c>
      <c r="E14" s="16" t="s">
        <v>1178</v>
      </c>
      <c r="F14" s="42">
        <f t="shared" si="0"/>
        <v>4</v>
      </c>
      <c r="G14" t="s">
        <v>9372</v>
      </c>
    </row>
    <row r="15" spans="1:13" x14ac:dyDescent="0.35">
      <c r="A15" s="4">
        <v>7</v>
      </c>
      <c r="B15" s="4">
        <v>-395.606999999999</v>
      </c>
      <c r="C15" t="s">
        <v>1159</v>
      </c>
      <c r="D15" s="4">
        <v>3</v>
      </c>
      <c r="E15" s="16" t="s">
        <v>1179</v>
      </c>
      <c r="F15" s="42">
        <f t="shared" si="0"/>
        <v>2</v>
      </c>
      <c r="G15" t="s">
        <v>12174</v>
      </c>
    </row>
    <row r="16" spans="1:13" x14ac:dyDescent="0.35">
      <c r="A16" s="4">
        <v>8</v>
      </c>
      <c r="B16" s="4">
        <v>-391.786</v>
      </c>
      <c r="C16" t="s">
        <v>1182</v>
      </c>
      <c r="D16" s="4">
        <v>1</v>
      </c>
      <c r="E16" s="16" t="s">
        <v>1183</v>
      </c>
      <c r="F16" s="42">
        <f t="shared" si="0"/>
        <v>25</v>
      </c>
      <c r="G16" t="s">
        <v>9648</v>
      </c>
    </row>
    <row r="17" spans="1:9" x14ac:dyDescent="0.35">
      <c r="A17" s="4">
        <v>9</v>
      </c>
      <c r="B17" s="4">
        <v>-391.65699999999998</v>
      </c>
      <c r="C17" t="s">
        <v>1161</v>
      </c>
      <c r="D17" s="4">
        <v>4</v>
      </c>
      <c r="E17" s="16" t="s">
        <v>1184</v>
      </c>
      <c r="F17" s="42">
        <f t="shared" si="0"/>
        <v>3</v>
      </c>
      <c r="G17" t="s">
        <v>9379</v>
      </c>
    </row>
    <row r="18" spans="1:9" x14ac:dyDescent="0.35">
      <c r="B18" s="4">
        <v>-382.125</v>
      </c>
      <c r="C18" t="s">
        <v>1161</v>
      </c>
      <c r="D18" s="4">
        <v>4</v>
      </c>
      <c r="E18" s="16" t="s">
        <v>1187</v>
      </c>
    </row>
    <row r="19" spans="1:9" x14ac:dyDescent="0.35">
      <c r="A19" s="4">
        <v>10</v>
      </c>
      <c r="B19" s="4">
        <v>-377.60300000000001</v>
      </c>
      <c r="C19" t="s">
        <v>1161</v>
      </c>
      <c r="D19" s="4">
        <v>4</v>
      </c>
      <c r="E19" s="16" t="s">
        <v>1189</v>
      </c>
      <c r="F19" s="42">
        <f t="shared" si="0"/>
        <v>9</v>
      </c>
      <c r="G19" t="s">
        <v>9373</v>
      </c>
    </row>
    <row r="20" spans="1:9" x14ac:dyDescent="0.35">
      <c r="A20" s="4">
        <v>11</v>
      </c>
      <c r="B20" s="4">
        <v>-369.83099999999899</v>
      </c>
      <c r="C20" t="s">
        <v>1161</v>
      </c>
      <c r="D20" s="4">
        <v>4</v>
      </c>
      <c r="E20" s="16" t="s">
        <v>1192</v>
      </c>
      <c r="F20" s="42">
        <f t="shared" si="0"/>
        <v>4</v>
      </c>
      <c r="G20" t="s">
        <v>9372</v>
      </c>
    </row>
    <row r="21" spans="1:9" x14ac:dyDescent="0.35">
      <c r="A21" s="4">
        <v>12</v>
      </c>
      <c r="B21" s="4">
        <v>-360.54899999999998</v>
      </c>
      <c r="C21" t="s">
        <v>1182</v>
      </c>
      <c r="D21" s="4">
        <v>1</v>
      </c>
      <c r="E21" s="16" t="s">
        <v>1194</v>
      </c>
    </row>
    <row r="22" spans="1:9" x14ac:dyDescent="0.35">
      <c r="E22" s="58" t="s">
        <v>9608</v>
      </c>
      <c r="F22" s="42">
        <f t="shared" si="0"/>
        <v>5</v>
      </c>
      <c r="G22" t="s">
        <v>9378</v>
      </c>
    </row>
    <row r="23" spans="1:9" x14ac:dyDescent="0.35">
      <c r="E23" s="58" t="s">
        <v>9609</v>
      </c>
      <c r="F23" s="42">
        <f t="shared" si="0"/>
        <v>6</v>
      </c>
      <c r="G23" t="s">
        <v>10472</v>
      </c>
      <c r="H23" s="42">
        <f t="shared" si="0"/>
        <v>2</v>
      </c>
      <c r="I23" t="s">
        <v>10428</v>
      </c>
    </row>
    <row r="24" spans="1:9" x14ac:dyDescent="0.35">
      <c r="A24" s="4">
        <v>13</v>
      </c>
      <c r="B24" s="4">
        <v>-355.05699999999899</v>
      </c>
      <c r="C24" t="s">
        <v>1161</v>
      </c>
      <c r="D24" s="4">
        <v>4</v>
      </c>
      <c r="E24" s="16" t="s">
        <v>1195</v>
      </c>
      <c r="F24" s="42">
        <f t="shared" si="0"/>
        <v>3</v>
      </c>
      <c r="G24" t="s">
        <v>9379</v>
      </c>
    </row>
    <row r="25" spans="1:9" x14ac:dyDescent="0.35">
      <c r="A25" s="4">
        <v>14</v>
      </c>
      <c r="B25" s="4">
        <v>-354.12900000000002</v>
      </c>
      <c r="C25" t="s">
        <v>1173</v>
      </c>
      <c r="D25" s="4">
        <v>2</v>
      </c>
      <c r="E25" s="16" t="s">
        <v>1196</v>
      </c>
      <c r="F25" s="42">
        <f t="shared" si="0"/>
        <v>7</v>
      </c>
      <c r="G25" t="s">
        <v>9377</v>
      </c>
    </row>
    <row r="26" spans="1:9" x14ac:dyDescent="0.35">
      <c r="A26" s="4">
        <v>15</v>
      </c>
      <c r="B26" s="4">
        <v>-353.69799999999998</v>
      </c>
      <c r="C26" t="s">
        <v>1159</v>
      </c>
      <c r="D26" s="4">
        <v>3</v>
      </c>
      <c r="E26" s="16" t="s">
        <v>55</v>
      </c>
      <c r="F26" s="42">
        <f t="shared" si="0"/>
        <v>4</v>
      </c>
      <c r="G26" t="s">
        <v>9372</v>
      </c>
      <c r="I26" t="s">
        <v>11104</v>
      </c>
    </row>
    <row r="27" spans="1:9" x14ac:dyDescent="0.35">
      <c r="A27" s="4">
        <v>16</v>
      </c>
      <c r="B27" s="4">
        <v>-343.76299999999998</v>
      </c>
      <c r="C27" t="s">
        <v>1161</v>
      </c>
      <c r="D27" s="4">
        <v>4</v>
      </c>
      <c r="E27" s="16" t="s">
        <v>1200</v>
      </c>
      <c r="F27" s="42">
        <f t="shared" si="0"/>
        <v>9</v>
      </c>
      <c r="G27" t="s">
        <v>9373</v>
      </c>
    </row>
    <row r="28" spans="1:9" x14ac:dyDescent="0.35">
      <c r="A28" s="4">
        <v>17</v>
      </c>
      <c r="B28" s="4">
        <v>-332.524</v>
      </c>
      <c r="C28" t="s">
        <v>1159</v>
      </c>
      <c r="D28" s="4">
        <v>3</v>
      </c>
      <c r="E28" s="16" t="s">
        <v>1203</v>
      </c>
      <c r="F28" s="42">
        <f t="shared" si="0"/>
        <v>3</v>
      </c>
      <c r="G28" t="s">
        <v>9379</v>
      </c>
    </row>
    <row r="29" spans="1:9" x14ac:dyDescent="0.35">
      <c r="A29" s="4">
        <v>18</v>
      </c>
      <c r="B29" s="4">
        <v>-325.91899999999998</v>
      </c>
      <c r="C29" t="s">
        <v>1173</v>
      </c>
      <c r="D29" s="4">
        <v>2</v>
      </c>
      <c r="E29" s="16" t="s">
        <v>1205</v>
      </c>
    </row>
    <row r="30" spans="1:9" x14ac:dyDescent="0.35">
      <c r="E30" s="58" t="s">
        <v>10425</v>
      </c>
      <c r="F30" s="42">
        <f t="shared" si="0"/>
        <v>7</v>
      </c>
      <c r="G30" t="s">
        <v>9377</v>
      </c>
    </row>
    <row r="31" spans="1:9" x14ac:dyDescent="0.35">
      <c r="E31" s="58" t="s">
        <v>10427</v>
      </c>
      <c r="F31" s="42">
        <f t="shared" ref="F31" si="1">IF(G31="GREET",1,IF(G31="GOAL",2,IF(G31="GOAL:COOP",2,IF(G31="GOAL:SUSTAIN",2,IF(G31="GOAL:MAX EARN",2,IF(G31="GOAL:EQUITY",2,IF(G31="PROPOSAL",3,IF(G31="(PROPOSAL)",3,IF(G31="CHOOSE+",4,IF(G31="CHOOSE-",4,IF(G31="(CHOOSE+)",4,IF(G31="(CHOOSE-)",4,IF(G31="ECO INFO",5,IF(G31="$ INFO",6,IF(G31="SOC INFO",7,IF(G31="RULE INFO",8,IF(G31="EXP INFO",9,IF(G31="MON RES",10,IF(G31="MON EARN",11,IF(G31="MON BEH",12,IF(G31="POSE HARM",13,IF(G31="POSE CONCERN",14,IF(G31="(POSE CONCERN)",14,IF(G31="RJ APOLOGY",15,IF(G31="RJ ATONE",16,IF(G31="RJ JUSTIFY",17,IF(G31="RJ JUSTIFY:SOC INFO",17,IF(G31="RJ-",18,IF(G31="RJ FORGIVE+",19,IF(G31="RJ FORGIVE-",19,IF(G31="COORD",20,IF(G31="(COORD)",20,IF(G31="ENF ACK",21,IF(G31="ENF PRAISE",22,IF(G31="ENF ASK",23,IF(G31="ENF TELL",24,IF(G31="ENF SHAME",25,IF(G31="ENF WARN",26,IF(G31="ENF THREATEN",27,IF(G31="ENF PUNISH",28,IF(G31="DEFECT",29,IF(G31="SM TALK",30,IF(G31="HUMOR",31,IF(G31="POLITE+",32,IF(G31="POLITE-",32,IF(G31="INPUT-",33,IF(G31="AMBIGUOUS",34,IF(G31="UNCODEABLE",35))))))))))))))))))))))))))))))))))))))))))))))))</f>
        <v>2</v>
      </c>
      <c r="G31" t="s">
        <v>12174</v>
      </c>
    </row>
    <row r="32" spans="1:9" x14ac:dyDescent="0.35">
      <c r="E32" s="58" t="s">
        <v>10426</v>
      </c>
      <c r="F32" s="42">
        <f t="shared" ref="F32" si="2">IF(G32="GREET",1,IF(G32="GOAL",2,IF(G32="GOAL:COOP",2,IF(G32="GOAL:SUSTAIN",2,IF(G32="GOAL:MAX EARN",2,IF(G32="GOAL:EQUITY",2,IF(G32="PROPOSAL",3,IF(G32="(PROPOSAL)",3,IF(G32="CHOOSE+",4,IF(G32="CHOOSE-",4,IF(G32="(CHOOSE+)",4,IF(G32="(CHOOSE-)",4,IF(G32="ECO INFO",5,IF(G32="$ INFO",6,IF(G32="SOC INFO",7,IF(G32="RULE INFO",8,IF(G32="EXP INFO",9,IF(G32="MON RES",10,IF(G32="MON EARN",11,IF(G32="MON BEH",12,IF(G32="POSE HARM",13,IF(G32="POSE CONCERN",14,IF(G32="(POSE CONCERN)",14,IF(G32="RJ APOLOGY",15,IF(G32="RJ ATONE",16,IF(G32="RJ JUSTIFY",17,IF(G32="RJ JUSTIFY:SOC INFO",17,IF(G32="RJ-",18,IF(G32="RJ FORGIVE+",19,IF(G32="RJ FORGIVE-",19,IF(G32="COORD",20,IF(G32="(COORD)",20,IF(G32="ENF ACK",21,IF(G32="ENF PRAISE",22,IF(G32="ENF ASK",23,IF(G32="ENF TELL",24,IF(G32="ENF SHAME",25,IF(G32="ENF WARN",26,IF(G32="ENF THREATEN",27,IF(G32="ENF PUNISH",28,IF(G32="DEFECT",29,IF(G32="SM TALK",30,IF(G32="HUMOR",31,IF(G32="POLITE+",32,IF(G32="POLITE-",32,IF(G32="INPUT-",33,IF(G32="AMBIGUOUS",34,IF(G32="UNCODEABLE",35))))))))))))))))))))))))))))))))))))))))))))))))</f>
        <v>2</v>
      </c>
      <c r="G32" t="s">
        <v>10428</v>
      </c>
    </row>
    <row r="33" spans="1:11" x14ac:dyDescent="0.35">
      <c r="A33" s="4">
        <v>19</v>
      </c>
      <c r="B33" s="4">
        <v>-320.78699999999998</v>
      </c>
      <c r="C33" t="s">
        <v>1161</v>
      </c>
      <c r="D33" s="4">
        <v>4</v>
      </c>
      <c r="E33" s="16" t="s">
        <v>1206</v>
      </c>
      <c r="F33" s="42">
        <f t="shared" ref="F33" si="3">IF(G33="GREET",1,IF(G33="GOAL",2,IF(G33="GOAL:COOP",2,IF(G33="GOAL:SUSTAIN",2,IF(G33="GOAL:MAX EARN",2,IF(G33="GOAL:EQUITY",2,IF(G33="PROPOSAL",3,IF(G33="(PROPOSAL)",3,IF(G33="CHOOSE+",4,IF(G33="CHOOSE-",4,IF(G33="(CHOOSE+)",4,IF(G33="(CHOOSE-)",4,IF(G33="ECO INFO",5,IF(G33="$ INFO",6,IF(G33="SOC INFO",7,IF(G33="RULE INFO",8,IF(G33="EXP INFO",9,IF(G33="MON RES",10,IF(G33="MON EARN",11,IF(G33="MON BEH",12,IF(G33="POSE HARM",13,IF(G33="POSE CONCERN",14,IF(G33="(POSE CONCERN)",14,IF(G33="RJ APOLOGY",15,IF(G33="RJ ATONE",16,IF(G33="RJ JUSTIFY",17,IF(G33="RJ JUSTIFY:SOC INFO",17,IF(G33="RJ-",18,IF(G33="RJ FORGIVE+",19,IF(G33="RJ FORGIVE-",19,IF(G33="COORD",20,IF(G33="(COORD)",20,IF(G33="ENF ACK",21,IF(G33="ENF PRAISE",22,IF(G33="ENF ASK",23,IF(G33="ENF TELL",24,IF(G33="ENF SHAME",25,IF(G33="ENF WARN",26,IF(G33="ENF THREATEN",27,IF(G33="ENF PUNISH",28,IF(G33="DEFECT",29,IF(G33="SM TALK",30,IF(G33="HUMOR",31,IF(G33="POLITE+",32,IF(G33="POLITE-",32,IF(G33="INPUT-",33,IF(G33="AMBIGUOUS",34,IF(G33="UNCODEABLE",35))))))))))))))))))))))))))))))))))))))))))))))))</f>
        <v>3</v>
      </c>
      <c r="G33" t="s">
        <v>9379</v>
      </c>
      <c r="I33" t="s">
        <v>11107</v>
      </c>
    </row>
    <row r="34" spans="1:11" x14ac:dyDescent="0.35">
      <c r="A34" s="4">
        <v>20</v>
      </c>
      <c r="B34" s="4">
        <v>-308.82299999999998</v>
      </c>
      <c r="C34" t="s">
        <v>1173</v>
      </c>
      <c r="D34" s="4">
        <v>2</v>
      </c>
      <c r="E34" s="16" t="s">
        <v>55</v>
      </c>
      <c r="F34" s="42">
        <f t="shared" ref="F34" si="4">IF(G34="GREET",1,IF(G34="GOAL",2,IF(G34="GOAL:COOP",2,IF(G34="GOAL:SUSTAIN",2,IF(G34="GOAL:MAX EARN",2,IF(G34="GOAL:EQUITY",2,IF(G34="PROPOSAL",3,IF(G34="(PROPOSAL)",3,IF(G34="CHOOSE+",4,IF(G34="CHOOSE-",4,IF(G34="(CHOOSE+)",4,IF(G34="(CHOOSE-)",4,IF(G34="ECO INFO",5,IF(G34="$ INFO",6,IF(G34="SOC INFO",7,IF(G34="RULE INFO",8,IF(G34="EXP INFO",9,IF(G34="MON RES",10,IF(G34="MON EARN",11,IF(G34="MON BEH",12,IF(G34="POSE HARM",13,IF(G34="POSE CONCERN",14,IF(G34="(POSE CONCERN)",14,IF(G34="RJ APOLOGY",15,IF(G34="RJ ATONE",16,IF(G34="RJ JUSTIFY",17,IF(G34="RJ JUSTIFY:SOC INFO",17,IF(G34="RJ-",18,IF(G34="RJ FORGIVE+",19,IF(G34="RJ FORGIVE-",19,IF(G34="COORD",20,IF(G34="(COORD)",20,IF(G34="ENF ACK",21,IF(G34="ENF PRAISE",22,IF(G34="ENF ASK",23,IF(G34="ENF TELL",24,IF(G34="ENF SHAME",25,IF(G34="ENF WARN",26,IF(G34="ENF THREATEN",27,IF(G34="ENF PUNISH",28,IF(G34="DEFECT",29,IF(G34="SM TALK",30,IF(G34="HUMOR",31,IF(G34="POLITE+",32,IF(G34="POLITE-",32,IF(G34="INPUT-",33,IF(G34="AMBIGUOUS",34,IF(G34="UNCODEABLE",35))))))))))))))))))))))))))))))))))))))))))))))))</f>
        <v>4</v>
      </c>
      <c r="G34" t="s">
        <v>9372</v>
      </c>
    </row>
    <row r="35" spans="1:11" x14ac:dyDescent="0.35">
      <c r="A35" s="4">
        <v>21</v>
      </c>
      <c r="B35" s="4">
        <v>-305.35500000000002</v>
      </c>
      <c r="C35" t="s">
        <v>1161</v>
      </c>
      <c r="D35" s="4">
        <v>4</v>
      </c>
      <c r="E35" s="16" t="s">
        <v>1207</v>
      </c>
      <c r="F35" s="42">
        <f t="shared" ref="F35" si="5">IF(G35="GREET",1,IF(G35="GOAL",2,IF(G35="GOAL:COOP",2,IF(G35="GOAL:SUSTAIN",2,IF(G35="GOAL:MAX EARN",2,IF(G35="GOAL:EQUITY",2,IF(G35="PROPOSAL",3,IF(G35="(PROPOSAL)",3,IF(G35="CHOOSE+",4,IF(G35="CHOOSE-",4,IF(G35="(CHOOSE+)",4,IF(G35="(CHOOSE-)",4,IF(G35="ECO INFO",5,IF(G35="$ INFO",6,IF(G35="SOC INFO",7,IF(G35="RULE INFO",8,IF(G35="EXP INFO",9,IF(G35="MON RES",10,IF(G35="MON EARN",11,IF(G35="MON BEH",12,IF(G35="POSE HARM",13,IF(G35="POSE CONCERN",14,IF(G35="(POSE CONCERN)",14,IF(G35="RJ APOLOGY",15,IF(G35="RJ ATONE",16,IF(G35="RJ JUSTIFY",17,IF(G35="RJ JUSTIFY:SOC INFO",17,IF(G35="RJ-",18,IF(G35="RJ FORGIVE+",19,IF(G35="RJ FORGIVE-",19,IF(G35="COORD",20,IF(G35="(COORD)",20,IF(G35="ENF ACK",21,IF(G35="ENF PRAISE",22,IF(G35="ENF ASK",23,IF(G35="ENF TELL",24,IF(G35="ENF SHAME",25,IF(G35="ENF WARN",26,IF(G35="ENF THREATEN",27,IF(G35="ENF PUNISH",28,IF(G35="DEFECT",29,IF(G35="SM TALK",30,IF(G35="HUMOR",31,IF(G35="POLITE+",32,IF(G35="POLITE-",32,IF(G35="INPUT-",33,IF(G35="AMBIGUOUS",34,IF(G35="UNCODEABLE",35))))))))))))))))))))))))))))))))))))))))))))))))</f>
        <v>8</v>
      </c>
      <c r="G35" t="s">
        <v>9374</v>
      </c>
    </row>
    <row r="36" spans="1:11" x14ac:dyDescent="0.35">
      <c r="A36" s="4">
        <v>22</v>
      </c>
      <c r="B36" s="4">
        <v>-304.19299999999998</v>
      </c>
      <c r="C36" t="s">
        <v>1159</v>
      </c>
      <c r="D36" s="4">
        <v>3</v>
      </c>
      <c r="E36" s="16" t="s">
        <v>1208</v>
      </c>
      <c r="F36" s="42">
        <f t="shared" ref="F36" si="6">IF(G36="GREET",1,IF(G36="GOAL",2,IF(G36="GOAL:COOP",2,IF(G36="GOAL:SUSTAIN",2,IF(G36="GOAL:MAX EARN",2,IF(G36="GOAL:EQUITY",2,IF(G36="PROPOSAL",3,IF(G36="(PROPOSAL)",3,IF(G36="CHOOSE+",4,IF(G36="CHOOSE-",4,IF(G36="(CHOOSE+)",4,IF(G36="(CHOOSE-)",4,IF(G36="ECO INFO",5,IF(G36="$ INFO",6,IF(G36="SOC INFO",7,IF(G36="RULE INFO",8,IF(G36="EXP INFO",9,IF(G36="MON RES",10,IF(G36="MON EARN",11,IF(G36="MON BEH",12,IF(G36="POSE HARM",13,IF(G36="POSE CONCERN",14,IF(G36="(POSE CONCERN)",14,IF(G36="RJ APOLOGY",15,IF(G36="RJ ATONE",16,IF(G36="RJ JUSTIFY",17,IF(G36="RJ JUSTIFY:SOC INFO",17,IF(G36="RJ-",18,IF(G36="RJ FORGIVE+",19,IF(G36="RJ FORGIVE-",19,IF(G36="COORD",20,IF(G36="(COORD)",20,IF(G36="ENF ACK",21,IF(G36="ENF PRAISE",22,IF(G36="ENF ASK",23,IF(G36="ENF TELL",24,IF(G36="ENF SHAME",25,IF(G36="ENF WARN",26,IF(G36="ENF THREATEN",27,IF(G36="ENF PUNISH",28,IF(G36="DEFECT",29,IF(G36="SM TALK",30,IF(G36="HUMOR",31,IF(G36="POLITE+",32,IF(G36="POLITE-",32,IF(G36="INPUT-",33,IF(G36="AMBIGUOUS",34,IF(G36="UNCODEABLE",35))))))))))))))))))))))))))))))))))))))))))))))))</f>
        <v>4</v>
      </c>
      <c r="G36" t="s">
        <v>9372</v>
      </c>
    </row>
    <row r="37" spans="1:11" x14ac:dyDescent="0.35">
      <c r="A37" s="4">
        <v>23</v>
      </c>
      <c r="B37" s="4">
        <v>-304.07299999999998</v>
      </c>
      <c r="C37" t="s">
        <v>1161</v>
      </c>
      <c r="D37" s="4">
        <v>4</v>
      </c>
      <c r="E37" s="16" t="s">
        <v>1209</v>
      </c>
      <c r="F37" s="42">
        <f t="shared" ref="F37" si="7">IF(G37="GREET",1,IF(G37="GOAL",2,IF(G37="GOAL:COOP",2,IF(G37="GOAL:SUSTAIN",2,IF(G37="GOAL:MAX EARN",2,IF(G37="GOAL:EQUITY",2,IF(G37="PROPOSAL",3,IF(G37="(PROPOSAL)",3,IF(G37="CHOOSE+",4,IF(G37="CHOOSE-",4,IF(G37="(CHOOSE+)",4,IF(G37="(CHOOSE-)",4,IF(G37="ECO INFO",5,IF(G37="$ INFO",6,IF(G37="SOC INFO",7,IF(G37="RULE INFO",8,IF(G37="EXP INFO",9,IF(G37="MON RES",10,IF(G37="MON EARN",11,IF(G37="MON BEH",12,IF(G37="POSE HARM",13,IF(G37="POSE CONCERN",14,IF(G37="(POSE CONCERN)",14,IF(G37="RJ APOLOGY",15,IF(G37="RJ ATONE",16,IF(G37="RJ JUSTIFY",17,IF(G37="RJ JUSTIFY:SOC INFO",17,IF(G37="RJ-",18,IF(G37="RJ FORGIVE+",19,IF(G37="RJ FORGIVE-",19,IF(G37="COORD",20,IF(G37="(COORD)",20,IF(G37="ENF ACK",21,IF(G37="ENF PRAISE",22,IF(G37="ENF ASK",23,IF(G37="ENF TELL",24,IF(G37="ENF SHAME",25,IF(G37="ENF WARN",26,IF(G37="ENF THREATEN",27,IF(G37="ENF PUNISH",28,IF(G37="DEFECT",29,IF(G37="SM TALK",30,IF(G37="HUMOR",31,IF(G37="POLITE+",32,IF(G37="POLITE-",32,IF(G37="INPUT-",33,IF(G37="AMBIGUOUS",34,IF(G37="UNCODEABLE",35))))))))))))))))))))))))))))))))))))))))))))))))</f>
        <v>4</v>
      </c>
      <c r="G37" t="s">
        <v>9372</v>
      </c>
    </row>
    <row r="38" spans="1:11" x14ac:dyDescent="0.35">
      <c r="A38" s="4">
        <v>24</v>
      </c>
      <c r="B38" s="4">
        <v>-292.08600000000001</v>
      </c>
      <c r="C38" t="s">
        <v>1182</v>
      </c>
      <c r="D38" s="4">
        <v>1</v>
      </c>
      <c r="E38" s="16" t="s">
        <v>1213</v>
      </c>
      <c r="F38" s="42">
        <f t="shared" ref="F38" si="8">IF(G38="GREET",1,IF(G38="GOAL",2,IF(G38="GOAL:COOP",2,IF(G38="GOAL:SUSTAIN",2,IF(G38="GOAL:MAX EARN",2,IF(G38="GOAL:EQUITY",2,IF(G38="PROPOSAL",3,IF(G38="(PROPOSAL)",3,IF(G38="CHOOSE+",4,IF(G38="CHOOSE-",4,IF(G38="(CHOOSE+)",4,IF(G38="(CHOOSE-)",4,IF(G38="ECO INFO",5,IF(G38="$ INFO",6,IF(G38="SOC INFO",7,IF(G38="RULE INFO",8,IF(G38="EXP INFO",9,IF(G38="MON RES",10,IF(G38="MON EARN",11,IF(G38="MON BEH",12,IF(G38="POSE HARM",13,IF(G38="POSE CONCERN",14,IF(G38="(POSE CONCERN)",14,IF(G38="RJ APOLOGY",15,IF(G38="RJ ATONE",16,IF(G38="RJ JUSTIFY",17,IF(G38="RJ JUSTIFY:SOC INFO",17,IF(G38="RJ-",18,IF(G38="RJ FORGIVE+",19,IF(G38="RJ FORGIVE-",19,IF(G38="COORD",20,IF(G38="(COORD)",20,IF(G38="ENF ACK",21,IF(G38="ENF PRAISE",22,IF(G38="ENF ASK",23,IF(G38="ENF TELL",24,IF(G38="ENF SHAME",25,IF(G38="ENF WARN",26,IF(G38="ENF THREATEN",27,IF(G38="ENF PUNISH",28,IF(G38="DEFECT",29,IF(G38="SM TALK",30,IF(G38="HUMOR",31,IF(G38="POLITE+",32,IF(G38="POLITE-",32,IF(G38="INPUT-",33,IF(G38="AMBIGUOUS",34,IF(G38="UNCODEABLE",35))))))))))))))))))))))))))))))))))))))))))))))))</f>
        <v>3</v>
      </c>
      <c r="G38" t="s">
        <v>9379</v>
      </c>
      <c r="H38" s="42">
        <f t="shared" ref="H38" si="9">IF(I38="GREET",1,IF(I38="GOAL",2,IF(I38="GOAL:COOP",2,IF(I38="GOAL:SUSTAIN",2,IF(I38="GOAL:MAX EARN",2,IF(I38="GOAL:EQUITY",2,IF(I38="PROPOSAL",3,IF(I38="(PROPOSAL)",3,IF(I38="CHOOSE+",4,IF(I38="CHOOSE-",4,IF(I38="(CHOOSE+)",4,IF(I38="(CHOOSE-)",4,IF(I38="ECO INFO",5,IF(I38="$ INFO",6,IF(I38="SOC INFO",7,IF(I38="RULE INFO",8,IF(I38="EXP INFO",9,IF(I38="MON RES",10,IF(I38="MON EARN",11,IF(I38="MON BEH",12,IF(I38="POSE HARM",13,IF(I38="POSE CONCERN",14,IF(I38="(POSE CONCERN)",14,IF(I38="RJ APOLOGY",15,IF(I38="RJ ATONE",16,IF(I38="RJ JUSTIFY",17,IF(I38="RJ JUSTIFY:SOC INFO",17,IF(I38="RJ-",18,IF(I38="RJ FORGIVE+",19,IF(I38="RJ FORGIVE-",19,IF(I38="COORD",20,IF(I38="(COORD)",20,IF(I38="ENF ACK",21,IF(I38="ENF PRAISE",22,IF(I38="ENF ASK",23,IF(I38="ENF TELL",24,IF(I38="ENF SHAME",25,IF(I38="ENF WARN",26,IF(I38="ENF THREATEN",27,IF(I38="ENF PUNISH",28,IF(I38="DEFECT",29,IF(I38="SM TALK",30,IF(I38="HUMOR",31,IF(I38="POLITE+",32,IF(I38="POLITE-",32,IF(I38="INPUT-",33,IF(I38="AMBIGUOUS",34,IF(I38="UNCODEABLE",35))))))))))))))))))))))))))))))))))))))))))))))))</f>
        <v>4</v>
      </c>
      <c r="I38" t="s">
        <v>10330</v>
      </c>
      <c r="K38" s="38" t="s">
        <v>11106</v>
      </c>
    </row>
    <row r="39" spans="1:11" x14ac:dyDescent="0.35">
      <c r="K39" s="38"/>
    </row>
    <row r="40" spans="1:11" x14ac:dyDescent="0.35">
      <c r="A40" s="7">
        <v>4</v>
      </c>
      <c r="B40" s="31" t="s">
        <v>11110</v>
      </c>
      <c r="K40" s="38"/>
    </row>
    <row r="41" spans="1:11" x14ac:dyDescent="0.35">
      <c r="A41" s="4">
        <v>25</v>
      </c>
      <c r="B41" s="4">
        <v>-286.59500000000003</v>
      </c>
      <c r="C41" t="s">
        <v>1161</v>
      </c>
      <c r="D41" s="4">
        <v>4</v>
      </c>
      <c r="E41" s="16" t="s">
        <v>1216</v>
      </c>
      <c r="F41" s="42">
        <f t="shared" ref="F41" si="10">IF(G41="GREET",1,IF(G41="GOAL",2,IF(G41="GOAL:COOP",2,IF(G41="GOAL:SUSTAIN",2,IF(G41="GOAL:MAX EARN",2,IF(G41="GOAL:EQUITY",2,IF(G41="PROPOSAL",3,IF(G41="(PROPOSAL)",3,IF(G41="CHOOSE+",4,IF(G41="CHOOSE-",4,IF(G41="(CHOOSE+)",4,IF(G41="(CHOOSE-)",4,IF(G41="ECO INFO",5,IF(G41="$ INFO",6,IF(G41="SOC INFO",7,IF(G41="RULE INFO",8,IF(G41="EXP INFO",9,IF(G41="MON RES",10,IF(G41="MON EARN",11,IF(G41="MON BEH",12,IF(G41="POSE HARM",13,IF(G41="POSE CONCERN",14,IF(G41="(POSE CONCERN)",14,IF(G41="RJ APOLOGY",15,IF(G41="RJ ATONE",16,IF(G41="RJ JUSTIFY",17,IF(G41="RJ JUSTIFY:SOC INFO",17,IF(G41="RJ-",18,IF(G41="RJ FORGIVE+",19,IF(G41="RJ FORGIVE-",19,IF(G41="COORD",20,IF(G41="(COORD)",20,IF(G41="ENF ACK",21,IF(G41="ENF PRAISE",22,IF(G41="ENF ASK",23,IF(G41="ENF TELL",24,IF(G41="ENF SHAME",25,IF(G41="ENF WARN",26,IF(G41="ENF THREATEN",27,IF(G41="ENF PUNISH",28,IF(G41="DEFECT",29,IF(G41="SM TALK",30,IF(G41="HUMOR",31,IF(G41="POLITE+",32,IF(G41="POLITE-",32,IF(G41="INPUT-",33,IF(G41="AMBIGUOUS",34,IF(G41="UNCODEABLE",35))))))))))))))))))))))))))))))))))))))))))))))))</f>
        <v>3</v>
      </c>
      <c r="G41" t="s">
        <v>9379</v>
      </c>
    </row>
    <row r="42" spans="1:11" x14ac:dyDescent="0.35">
      <c r="A42" s="4">
        <v>26</v>
      </c>
      <c r="B42" s="4">
        <v>-284.45699999999999</v>
      </c>
      <c r="C42" t="s">
        <v>1173</v>
      </c>
      <c r="D42" s="4">
        <v>2</v>
      </c>
      <c r="E42" s="16" t="s">
        <v>1217</v>
      </c>
      <c r="F42" s="42">
        <f t="shared" ref="F42" si="11">IF(G42="GREET",1,IF(G42="GOAL",2,IF(G42="GOAL:COOP",2,IF(G42="GOAL:SUSTAIN",2,IF(G42="GOAL:MAX EARN",2,IF(G42="GOAL:EQUITY",2,IF(G42="PROPOSAL",3,IF(G42="(PROPOSAL)",3,IF(G42="CHOOSE+",4,IF(G42="CHOOSE-",4,IF(G42="(CHOOSE+)",4,IF(G42="(CHOOSE-)",4,IF(G42="ECO INFO",5,IF(G42="$ INFO",6,IF(G42="SOC INFO",7,IF(G42="RULE INFO",8,IF(G42="EXP INFO",9,IF(G42="MON RES",10,IF(G42="MON EARN",11,IF(G42="MON BEH",12,IF(G42="POSE HARM",13,IF(G42="POSE CONCERN",14,IF(G42="(POSE CONCERN)",14,IF(G42="RJ APOLOGY",15,IF(G42="RJ ATONE",16,IF(G42="RJ JUSTIFY",17,IF(G42="RJ JUSTIFY:SOC INFO",17,IF(G42="RJ-",18,IF(G42="RJ FORGIVE+",19,IF(G42="RJ FORGIVE-",19,IF(G42="COORD",20,IF(G42="(COORD)",20,IF(G42="ENF ACK",21,IF(G42="ENF PRAISE",22,IF(G42="ENF ASK",23,IF(G42="ENF TELL",24,IF(G42="ENF SHAME",25,IF(G42="ENF WARN",26,IF(G42="ENF THREATEN",27,IF(G42="ENF PUNISH",28,IF(G42="DEFECT",29,IF(G42="SM TALK",30,IF(G42="HUMOR",31,IF(G42="POLITE+",32,IF(G42="POLITE-",32,IF(G42="INPUT-",33,IF(G42="AMBIGUOUS",34,IF(G42="UNCODEABLE",35))))))))))))))))))))))))))))))))))))))))))))))))</f>
        <v>4</v>
      </c>
      <c r="G42" t="s">
        <v>9372</v>
      </c>
    </row>
    <row r="43" spans="1:11" x14ac:dyDescent="0.35">
      <c r="A43" s="4">
        <v>27</v>
      </c>
      <c r="B43" s="4">
        <v>-275.02499999999998</v>
      </c>
      <c r="C43" t="s">
        <v>1161</v>
      </c>
      <c r="D43" s="4">
        <v>4</v>
      </c>
      <c r="E43" s="16" t="s">
        <v>1220</v>
      </c>
      <c r="F43" s="42">
        <f t="shared" ref="F43" si="12">IF(G43="GREET",1,IF(G43="GOAL",2,IF(G43="GOAL:COOP",2,IF(G43="GOAL:SUSTAIN",2,IF(G43="GOAL:MAX EARN",2,IF(G43="GOAL:EQUITY",2,IF(G43="PROPOSAL",3,IF(G43="(PROPOSAL)",3,IF(G43="CHOOSE+",4,IF(G43="CHOOSE-",4,IF(G43="(CHOOSE+)",4,IF(G43="(CHOOSE-)",4,IF(G43="ECO INFO",5,IF(G43="$ INFO",6,IF(G43="SOC INFO",7,IF(G43="RULE INFO",8,IF(G43="EXP INFO",9,IF(G43="MON RES",10,IF(G43="MON EARN",11,IF(G43="MON BEH",12,IF(G43="POSE HARM",13,IF(G43="POSE CONCERN",14,IF(G43="(POSE CONCERN)",14,IF(G43="RJ APOLOGY",15,IF(G43="RJ ATONE",16,IF(G43="RJ JUSTIFY",17,IF(G43="RJ JUSTIFY:SOC INFO",17,IF(G43="RJ-",18,IF(G43="RJ FORGIVE+",19,IF(G43="RJ FORGIVE-",19,IF(G43="COORD",20,IF(G43="(COORD)",20,IF(G43="ENF ACK",21,IF(G43="ENF PRAISE",22,IF(G43="ENF ASK",23,IF(G43="ENF TELL",24,IF(G43="ENF SHAME",25,IF(G43="ENF WARN",26,IF(G43="ENF THREATEN",27,IF(G43="ENF PUNISH",28,IF(G43="DEFECT",29,IF(G43="SM TALK",30,IF(G43="HUMOR",31,IF(G43="POLITE+",32,IF(G43="POLITE-",32,IF(G43="INPUT-",33,IF(G43="AMBIGUOUS",34,IF(G43="UNCODEABLE",35))))))))))))))))))))))))))))))))))))))))))))))))</f>
        <v>5</v>
      </c>
      <c r="G43" t="s">
        <v>9378</v>
      </c>
    </row>
    <row r="44" spans="1:11" x14ac:dyDescent="0.35">
      <c r="A44" s="4">
        <v>28</v>
      </c>
      <c r="B44" s="4">
        <v>-296.35199999999998</v>
      </c>
      <c r="C44" t="s">
        <v>1159</v>
      </c>
      <c r="D44" s="4">
        <v>3</v>
      </c>
      <c r="E44" s="16" t="s">
        <v>1211</v>
      </c>
      <c r="F44" s="42">
        <f t="shared" ref="F44" si="13">IF(G44="GREET",1,IF(G44="GOAL",2,IF(G44="GOAL:COOP",2,IF(G44="GOAL:SUSTAIN",2,IF(G44="GOAL:MAX EARN",2,IF(G44="GOAL:EQUITY",2,IF(G44="PROPOSAL",3,IF(G44="(PROPOSAL)",3,IF(G44="CHOOSE+",4,IF(G44="CHOOSE-",4,IF(G44="(CHOOSE+)",4,IF(G44="(CHOOSE-)",4,IF(G44="ECO INFO",5,IF(G44="$ INFO",6,IF(G44="SOC INFO",7,IF(G44="RULE INFO",8,IF(G44="EXP INFO",9,IF(G44="MON RES",10,IF(G44="MON EARN",11,IF(G44="MON BEH",12,IF(G44="POSE HARM",13,IF(G44="POSE CONCERN",14,IF(G44="(POSE CONCERN)",14,IF(G44="RJ APOLOGY",15,IF(G44="RJ ATONE",16,IF(G44="RJ JUSTIFY",17,IF(G44="RJ JUSTIFY:SOC INFO",17,IF(G44="RJ-",18,IF(G44="RJ FORGIVE+",19,IF(G44="RJ FORGIVE-",19,IF(G44="COORD",20,IF(G44="(COORD)",20,IF(G44="ENF ACK",21,IF(G44="ENF PRAISE",22,IF(G44="ENF ASK",23,IF(G44="ENF TELL",24,IF(G44="ENF SHAME",25,IF(G44="ENF WARN",26,IF(G44="ENF THREATEN",27,IF(G44="ENF PUNISH",28,IF(G44="DEFECT",29,IF(G44="SM TALK",30,IF(G44="HUMOR",31,IF(G44="POLITE+",32,IF(G44="POLITE-",32,IF(G44="INPUT-",33,IF(G44="AMBIGUOUS",34,IF(G44="UNCODEABLE",35))))))))))))))))))))))))))))))))))))))))))))))))</f>
        <v>2</v>
      </c>
      <c r="G44" t="s">
        <v>10428</v>
      </c>
    </row>
    <row r="45" spans="1:11" x14ac:dyDescent="0.35">
      <c r="B45" s="4">
        <v>-274.61399999999998</v>
      </c>
      <c r="C45" t="s">
        <v>1159</v>
      </c>
      <c r="D45" s="4">
        <v>3</v>
      </c>
      <c r="E45" s="16" t="s">
        <v>1221</v>
      </c>
    </row>
    <row r="46" spans="1:11" x14ac:dyDescent="0.35">
      <c r="B46" s="4">
        <v>-271.67399999999998</v>
      </c>
      <c r="C46" t="s">
        <v>1159</v>
      </c>
      <c r="D46" s="4">
        <v>3</v>
      </c>
      <c r="E46" s="16" t="s">
        <v>1222</v>
      </c>
    </row>
    <row r="47" spans="1:11" x14ac:dyDescent="0.35">
      <c r="A47" s="4">
        <v>29</v>
      </c>
      <c r="B47" s="4">
        <v>-292.58699999999999</v>
      </c>
      <c r="C47" t="s">
        <v>1161</v>
      </c>
      <c r="D47" s="4">
        <v>4</v>
      </c>
      <c r="E47" s="16" t="s">
        <v>1212</v>
      </c>
      <c r="F47" s="42">
        <f t="shared" ref="F47" si="14">IF(G47="GREET",1,IF(G47="GOAL",2,IF(G47="GOAL:COOP",2,IF(G47="GOAL:SUSTAIN",2,IF(G47="GOAL:MAX EARN",2,IF(G47="GOAL:EQUITY",2,IF(G47="PROPOSAL",3,IF(G47="(PROPOSAL)",3,IF(G47="CHOOSE+",4,IF(G47="CHOOSE-",4,IF(G47="(CHOOSE+)",4,IF(G47="(CHOOSE-)",4,IF(G47="ECO INFO",5,IF(G47="$ INFO",6,IF(G47="SOC INFO",7,IF(G47="RULE INFO",8,IF(G47="EXP INFO",9,IF(G47="MON RES",10,IF(G47="MON EARN",11,IF(G47="MON BEH",12,IF(G47="POSE HARM",13,IF(G47="POSE CONCERN",14,IF(G47="(POSE CONCERN)",14,IF(G47="RJ APOLOGY",15,IF(G47="RJ ATONE",16,IF(G47="RJ JUSTIFY",17,IF(G47="RJ JUSTIFY:SOC INFO",17,IF(G47="RJ-",18,IF(G47="RJ FORGIVE+",19,IF(G47="RJ FORGIVE-",19,IF(G47="COORD",20,IF(G47="(COORD)",20,IF(G47="ENF ACK",21,IF(G47="ENF PRAISE",22,IF(G47="ENF ASK",23,IF(G47="ENF TELL",24,IF(G47="ENF SHAME",25,IF(G47="ENF WARN",26,IF(G47="ENF THREATEN",27,IF(G47="ENF PUNISH",28,IF(G47="DEFECT",29,IF(G47="SM TALK",30,IF(G47="HUMOR",31,IF(G47="POLITE+",32,IF(G47="POLITE-",32,IF(G47="INPUT-",33,IF(G47="AMBIGUOUS",34,IF(G47="UNCODEABLE",35))))))))))))))))))))))))))))))))))))))))))))))))</f>
        <v>4</v>
      </c>
      <c r="G47" t="s">
        <v>9372</v>
      </c>
    </row>
    <row r="48" spans="1:11" x14ac:dyDescent="0.35">
      <c r="B48" s="4">
        <v>-270.68400000000003</v>
      </c>
      <c r="C48" t="s">
        <v>1161</v>
      </c>
      <c r="D48" s="4">
        <v>4</v>
      </c>
      <c r="E48" s="16" t="s">
        <v>68</v>
      </c>
    </row>
    <row r="49" spans="1:9" x14ac:dyDescent="0.35">
      <c r="A49" s="4">
        <v>30</v>
      </c>
      <c r="B49" s="4">
        <v>-268.53300000000002</v>
      </c>
      <c r="C49" t="s">
        <v>1182</v>
      </c>
      <c r="D49" s="4">
        <v>1</v>
      </c>
      <c r="E49" s="16" t="s">
        <v>1224</v>
      </c>
      <c r="F49" s="42">
        <f t="shared" ref="F49:F55" si="15">IF(G49="GREET",1,IF(G49="GOAL",2,IF(G49="GOAL:COOP",2,IF(G49="GOAL:SUSTAIN",2,IF(G49="GOAL:MAX EARN",2,IF(G49="GOAL:EQUITY",2,IF(G49="PROPOSAL",3,IF(G49="(PROPOSAL)",3,IF(G49="CHOOSE+",4,IF(G49="CHOOSE-",4,IF(G49="(CHOOSE+)",4,IF(G49="(CHOOSE-)",4,IF(G49="ECO INFO",5,IF(G49="$ INFO",6,IF(G49="SOC INFO",7,IF(G49="RULE INFO",8,IF(G49="EXP INFO",9,IF(G49="MON RES",10,IF(G49="MON EARN",11,IF(G49="MON BEH",12,IF(G49="POSE HARM",13,IF(G49="POSE CONCERN",14,IF(G49="(POSE CONCERN)",14,IF(G49="RJ APOLOGY",15,IF(G49="RJ ATONE",16,IF(G49="RJ JUSTIFY",17,IF(G49="RJ JUSTIFY:SOC INFO",17,IF(G49="RJ-",18,IF(G49="RJ FORGIVE+",19,IF(G49="RJ FORGIVE-",19,IF(G49="COORD",20,IF(G49="(COORD)",20,IF(G49="ENF ACK",21,IF(G49="ENF PRAISE",22,IF(G49="ENF ASK",23,IF(G49="ENF TELL",24,IF(G49="ENF SHAME",25,IF(G49="ENF WARN",26,IF(G49="ENF THREATEN",27,IF(G49="ENF PUNISH",28,IF(G49="DEFECT",29,IF(G49="SM TALK",30,IF(G49="HUMOR",31,IF(G49="POLITE+",32,IF(G49="POLITE-",32,IF(G49="INPUT-",33,IF(G49="AMBIGUOUS",34,IF(G49="UNCODEABLE",35))))))))))))))))))))))))))))))))))))))))))))))))</f>
        <v>5</v>
      </c>
      <c r="G49" t="s">
        <v>9378</v>
      </c>
      <c r="H49" s="42">
        <f t="shared" ref="H49" si="16">IF(I49="GREET",1,IF(I49="GOAL",2,IF(I49="GOAL:COOP",2,IF(I49="GOAL:SUSTAIN",2,IF(I49="GOAL:MAX EARN",2,IF(I49="GOAL:EQUITY",2,IF(I49="PROPOSAL",3,IF(I49="(PROPOSAL)",3,IF(I49="CHOOSE+",4,IF(I49="CHOOSE-",4,IF(I49="(CHOOSE+)",4,IF(I49="(CHOOSE-)",4,IF(I49="ECO INFO",5,IF(I49="$ INFO",6,IF(I49="SOC INFO",7,IF(I49="RULE INFO",8,IF(I49="EXP INFO",9,IF(I49="MON RES",10,IF(I49="MON EARN",11,IF(I49="MON BEH",12,IF(I49="POSE HARM",13,IF(I49="POSE CONCERN",14,IF(I49="(POSE CONCERN)",14,IF(I49="RJ APOLOGY",15,IF(I49="RJ ATONE",16,IF(I49="RJ JUSTIFY",17,IF(I49="RJ JUSTIFY:SOC INFO",17,IF(I49="RJ-",18,IF(I49="RJ FORGIVE+",19,IF(I49="RJ FORGIVE-",19,IF(I49="COORD",20,IF(I49="(COORD)",20,IF(I49="ENF ACK",21,IF(I49="ENF PRAISE",22,IF(I49="ENF ASK",23,IF(I49="ENF TELL",24,IF(I49="ENF SHAME",25,IF(I49="ENF WARN",26,IF(I49="ENF THREATEN",27,IF(I49="ENF PUNISH",28,IF(I49="DEFECT",29,IF(I49="SM TALK",30,IF(I49="HUMOR",31,IF(I49="POLITE+",32,IF(I49="POLITE-",32,IF(I49="INPUT-",33,IF(I49="AMBIGUOUS",34,IF(I49="UNCODEABLE",35))))))))))))))))))))))))))))))))))))))))))))))))</f>
        <v>4</v>
      </c>
      <c r="I49" t="s">
        <v>10429</v>
      </c>
    </row>
    <row r="50" spans="1:9" x14ac:dyDescent="0.35">
      <c r="A50" s="4">
        <v>31</v>
      </c>
      <c r="B50" s="4">
        <v>-263.66699999999997</v>
      </c>
      <c r="C50" t="s">
        <v>1161</v>
      </c>
      <c r="D50" s="4">
        <v>4</v>
      </c>
      <c r="E50" s="16" t="s">
        <v>1225</v>
      </c>
      <c r="F50" s="42">
        <f t="shared" si="15"/>
        <v>3</v>
      </c>
      <c r="G50" t="s">
        <v>9379</v>
      </c>
    </row>
    <row r="51" spans="1:9" x14ac:dyDescent="0.35">
      <c r="A51" s="4">
        <v>32</v>
      </c>
      <c r="B51" s="4">
        <v>-258.65899999999999</v>
      </c>
      <c r="C51" t="s">
        <v>1173</v>
      </c>
      <c r="D51" s="4">
        <v>2</v>
      </c>
      <c r="E51" s="16" t="s">
        <v>1227</v>
      </c>
      <c r="F51" s="42">
        <f t="shared" si="15"/>
        <v>3</v>
      </c>
      <c r="G51" t="s">
        <v>9379</v>
      </c>
    </row>
    <row r="52" spans="1:9" x14ac:dyDescent="0.35">
      <c r="A52" s="4">
        <v>33</v>
      </c>
      <c r="B52" s="4">
        <v>-257.53699999999998</v>
      </c>
      <c r="C52" t="s">
        <v>1161</v>
      </c>
      <c r="D52" s="4">
        <v>4</v>
      </c>
      <c r="E52" s="16" t="s">
        <v>1228</v>
      </c>
      <c r="F52" s="42">
        <f t="shared" si="15"/>
        <v>3</v>
      </c>
      <c r="G52" t="s">
        <v>9379</v>
      </c>
    </row>
    <row r="53" spans="1:9" x14ac:dyDescent="0.35">
      <c r="A53" s="4">
        <v>34</v>
      </c>
      <c r="B53" s="4">
        <v>-254.32</v>
      </c>
      <c r="C53" t="s">
        <v>1182</v>
      </c>
      <c r="D53" s="4">
        <v>1</v>
      </c>
      <c r="E53" s="16" t="s">
        <v>1230</v>
      </c>
      <c r="F53" s="42">
        <f t="shared" si="15"/>
        <v>4</v>
      </c>
      <c r="G53" t="s">
        <v>9372</v>
      </c>
    </row>
    <row r="54" spans="1:9" x14ac:dyDescent="0.35">
      <c r="A54" s="4">
        <v>35</v>
      </c>
      <c r="B54" s="4">
        <v>-253.11199999999999</v>
      </c>
      <c r="C54" t="s">
        <v>1159</v>
      </c>
      <c r="D54" s="4">
        <v>3</v>
      </c>
      <c r="E54" s="16" t="s">
        <v>68</v>
      </c>
      <c r="F54" s="42">
        <f t="shared" si="15"/>
        <v>4</v>
      </c>
      <c r="G54" t="s">
        <v>9372</v>
      </c>
    </row>
    <row r="55" spans="1:9" x14ac:dyDescent="0.35">
      <c r="A55" s="4">
        <v>36</v>
      </c>
      <c r="B55" s="4">
        <v>-250.93899999999999</v>
      </c>
      <c r="C55" t="s">
        <v>1159</v>
      </c>
      <c r="D55" s="4">
        <v>3</v>
      </c>
      <c r="E55" s="16">
        <v>30</v>
      </c>
      <c r="F55" s="42">
        <f t="shared" si="15"/>
        <v>8</v>
      </c>
      <c r="G55" t="s">
        <v>9374</v>
      </c>
    </row>
    <row r="56" spans="1:9" x14ac:dyDescent="0.35">
      <c r="B56" s="4">
        <v>-248.364</v>
      </c>
      <c r="C56" t="s">
        <v>1159</v>
      </c>
      <c r="D56" s="4">
        <v>3</v>
      </c>
      <c r="E56" s="16" t="s">
        <v>1232</v>
      </c>
    </row>
    <row r="57" spans="1:9" x14ac:dyDescent="0.35">
      <c r="A57" s="4">
        <v>37</v>
      </c>
      <c r="B57" s="4">
        <v>-250.93599999999901</v>
      </c>
      <c r="C57" t="s">
        <v>1161</v>
      </c>
      <c r="D57" s="4">
        <v>4</v>
      </c>
      <c r="E57" s="16" t="s">
        <v>1231</v>
      </c>
      <c r="F57" s="42">
        <f t="shared" ref="F57:F63" si="17">IF(G57="GREET",1,IF(G57="GOAL",2,IF(G57="GOAL:COOP",2,IF(G57="GOAL:SUSTAIN",2,IF(G57="GOAL:MAX EARN",2,IF(G57="GOAL:EQUITY",2,IF(G57="PROPOSAL",3,IF(G57="(PROPOSAL)",3,IF(G57="CHOOSE+",4,IF(G57="CHOOSE-",4,IF(G57="(CHOOSE+)",4,IF(G57="(CHOOSE-)",4,IF(G57="ECO INFO",5,IF(G57="$ INFO",6,IF(G57="SOC INFO",7,IF(G57="RULE INFO",8,IF(G57="EXP INFO",9,IF(G57="MON RES",10,IF(G57="MON EARN",11,IF(G57="MON BEH",12,IF(G57="POSE HARM",13,IF(G57="POSE CONCERN",14,IF(G57="(POSE CONCERN)",14,IF(G57="RJ APOLOGY",15,IF(G57="RJ ATONE",16,IF(G57="RJ JUSTIFY",17,IF(G57="RJ JUSTIFY:SOC INFO",17,IF(G57="RJ-",18,IF(G57="RJ FORGIVE+",19,IF(G57="RJ FORGIVE-",19,IF(G57="COORD",20,IF(G57="(COORD)",20,IF(G57="ENF ACK",21,IF(G57="ENF PRAISE",22,IF(G57="ENF ASK",23,IF(G57="ENF TELL",24,IF(G57="ENF SHAME",25,IF(G57="ENF WARN",26,IF(G57="ENF THREATEN",27,IF(G57="ENF PUNISH",28,IF(G57="DEFECT",29,IF(G57="SM TALK",30,IF(G57="HUMOR",31,IF(G57="POLITE+",32,IF(G57="POLITE-",32,IF(G57="INPUT-",33,IF(G57="AMBIGUOUS",34,IF(G57="UNCODEABLE",35))))))))))))))))))))))))))))))))))))))))))))))))</f>
        <v>4</v>
      </c>
      <c r="G57" t="s">
        <v>9372</v>
      </c>
    </row>
    <row r="58" spans="1:9" x14ac:dyDescent="0.35">
      <c r="A58" s="4">
        <v>38</v>
      </c>
      <c r="B58" s="4">
        <v>-232.77099999999999</v>
      </c>
      <c r="C58" t="s">
        <v>1159</v>
      </c>
      <c r="D58" s="4">
        <v>3</v>
      </c>
      <c r="E58" s="16" t="s">
        <v>1234</v>
      </c>
      <c r="F58" s="42">
        <f t="shared" si="17"/>
        <v>24</v>
      </c>
      <c r="G58" t="s">
        <v>10409</v>
      </c>
    </row>
    <row r="59" spans="1:9" x14ac:dyDescent="0.35">
      <c r="A59" s="4">
        <v>39</v>
      </c>
      <c r="B59" s="4">
        <v>-226.63499999999999</v>
      </c>
      <c r="C59" t="s">
        <v>1159</v>
      </c>
      <c r="D59" s="4">
        <v>3</v>
      </c>
      <c r="E59" s="16" t="s">
        <v>1235</v>
      </c>
      <c r="F59" s="42">
        <f t="shared" si="17"/>
        <v>5</v>
      </c>
      <c r="G59" t="s">
        <v>9378</v>
      </c>
    </row>
    <row r="60" spans="1:9" x14ac:dyDescent="0.35">
      <c r="A60" s="4">
        <v>40</v>
      </c>
      <c r="B60" s="4">
        <v>-225.98599999999999</v>
      </c>
      <c r="C60" t="s">
        <v>1161</v>
      </c>
      <c r="D60" s="4">
        <v>4</v>
      </c>
      <c r="E60" s="16" t="s">
        <v>1236</v>
      </c>
      <c r="F60" s="42">
        <f t="shared" si="17"/>
        <v>3</v>
      </c>
      <c r="G60" t="s">
        <v>9379</v>
      </c>
      <c r="I60" t="s">
        <v>11108</v>
      </c>
    </row>
    <row r="61" spans="1:9" x14ac:dyDescent="0.35">
      <c r="A61" s="4">
        <v>41</v>
      </c>
      <c r="B61" s="4">
        <v>-222.875</v>
      </c>
      <c r="C61" t="s">
        <v>1182</v>
      </c>
      <c r="D61" s="4">
        <v>1</v>
      </c>
      <c r="E61" s="16" t="s">
        <v>1239</v>
      </c>
      <c r="F61" s="42">
        <f t="shared" si="17"/>
        <v>5</v>
      </c>
      <c r="G61" t="s">
        <v>9378</v>
      </c>
    </row>
    <row r="62" spans="1:9" x14ac:dyDescent="0.35">
      <c r="A62" s="4">
        <v>42</v>
      </c>
      <c r="B62" s="4">
        <v>-222.114</v>
      </c>
      <c r="C62" t="s">
        <v>1161</v>
      </c>
      <c r="D62" s="4">
        <v>4</v>
      </c>
      <c r="E62" s="16" t="s">
        <v>1240</v>
      </c>
      <c r="F62" s="42">
        <f t="shared" si="17"/>
        <v>5</v>
      </c>
      <c r="G62" t="s">
        <v>9378</v>
      </c>
    </row>
    <row r="63" spans="1:9" x14ac:dyDescent="0.35">
      <c r="A63" s="4">
        <v>43</v>
      </c>
      <c r="B63" s="4">
        <v>-207.51499999999999</v>
      </c>
      <c r="C63" t="s">
        <v>1161</v>
      </c>
      <c r="D63" s="4">
        <v>4</v>
      </c>
      <c r="E63" s="16" t="s">
        <v>1243</v>
      </c>
      <c r="F63" s="42">
        <f t="shared" si="17"/>
        <v>5</v>
      </c>
      <c r="G63" t="s">
        <v>9378</v>
      </c>
    </row>
    <row r="64" spans="1:9" x14ac:dyDescent="0.35">
      <c r="B64" s="4">
        <v>-200.41099999999901</v>
      </c>
      <c r="C64" t="s">
        <v>1161</v>
      </c>
      <c r="D64" s="4">
        <v>4</v>
      </c>
      <c r="E64" s="16" t="s">
        <v>1244</v>
      </c>
    </row>
    <row r="65" spans="1:11" x14ac:dyDescent="0.35">
      <c r="A65" s="4">
        <v>44</v>
      </c>
      <c r="B65" s="4">
        <v>-194.16</v>
      </c>
      <c r="C65" t="s">
        <v>1173</v>
      </c>
      <c r="D65" s="4">
        <v>2</v>
      </c>
      <c r="E65" s="16" t="s">
        <v>1245</v>
      </c>
      <c r="F65" s="42">
        <f t="shared" ref="F65:F67" si="18">IF(G65="GREET",1,IF(G65="GOAL",2,IF(G65="GOAL:COOP",2,IF(G65="GOAL:SUSTAIN",2,IF(G65="GOAL:MAX EARN",2,IF(G65="GOAL:EQUITY",2,IF(G65="PROPOSAL",3,IF(G65="(PROPOSAL)",3,IF(G65="CHOOSE+",4,IF(G65="CHOOSE-",4,IF(G65="(CHOOSE+)",4,IF(G65="(CHOOSE-)",4,IF(G65="ECO INFO",5,IF(G65="$ INFO",6,IF(G65="SOC INFO",7,IF(G65="RULE INFO",8,IF(G65="EXP INFO",9,IF(G65="MON RES",10,IF(G65="MON EARN",11,IF(G65="MON BEH",12,IF(G65="POSE HARM",13,IF(G65="POSE CONCERN",14,IF(G65="(POSE CONCERN)",14,IF(G65="RJ APOLOGY",15,IF(G65="RJ ATONE",16,IF(G65="RJ JUSTIFY",17,IF(G65="RJ JUSTIFY:SOC INFO",17,IF(G65="RJ-",18,IF(G65="RJ FORGIVE+",19,IF(G65="RJ FORGIVE-",19,IF(G65="COORD",20,IF(G65="(COORD)",20,IF(G65="ENF ACK",21,IF(G65="ENF PRAISE",22,IF(G65="ENF ASK",23,IF(G65="ENF TELL",24,IF(G65="ENF SHAME",25,IF(G65="ENF WARN",26,IF(G65="ENF THREATEN",27,IF(G65="ENF PUNISH",28,IF(G65="DEFECT",29,IF(G65="SM TALK",30,IF(G65="HUMOR",31,IF(G65="POLITE+",32,IF(G65="POLITE-",32,IF(G65="INPUT-",33,IF(G65="AMBIGUOUS",34,IF(G65="UNCODEABLE",35))))))))))))))))))))))))))))))))))))))))))))))))</f>
        <v>3</v>
      </c>
      <c r="G65" t="s">
        <v>9379</v>
      </c>
      <c r="H65" s="42">
        <f t="shared" ref="H65" si="19">IF(I65="GREET",1,IF(I65="GOAL",2,IF(I65="GOAL:COOP",2,IF(I65="GOAL:SUSTAIN",2,IF(I65="GOAL:MAX EARN",2,IF(I65="GOAL:EQUITY",2,IF(I65="PROPOSAL",3,IF(I65="(PROPOSAL)",3,IF(I65="CHOOSE+",4,IF(I65="CHOOSE-",4,IF(I65="(CHOOSE+)",4,IF(I65="(CHOOSE-)",4,IF(I65="ECO INFO",5,IF(I65="$ INFO",6,IF(I65="SOC INFO",7,IF(I65="RULE INFO",8,IF(I65="EXP INFO",9,IF(I65="MON RES",10,IF(I65="MON EARN",11,IF(I65="MON BEH",12,IF(I65="POSE HARM",13,IF(I65="POSE CONCERN",14,IF(I65="(POSE CONCERN)",14,IF(I65="RJ APOLOGY",15,IF(I65="RJ ATONE",16,IF(I65="RJ JUSTIFY",17,IF(I65="RJ JUSTIFY:SOC INFO",17,IF(I65="RJ-",18,IF(I65="RJ FORGIVE+",19,IF(I65="RJ FORGIVE-",19,IF(I65="COORD",20,IF(I65="(COORD)",20,IF(I65="ENF ACK",21,IF(I65="ENF PRAISE",22,IF(I65="ENF ASK",23,IF(I65="ENF TELL",24,IF(I65="ENF SHAME",25,IF(I65="ENF WARN",26,IF(I65="ENF THREATEN",27,IF(I65="ENF PUNISH",28,IF(I65="DEFECT",29,IF(I65="SM TALK",30,IF(I65="HUMOR",31,IF(I65="POLITE+",32,IF(I65="POLITE-",32,IF(I65="INPUT-",33,IF(I65="AMBIGUOUS",34,IF(I65="UNCODEABLE",35))))))))))))))))))))))))))))))))))))))))))))))))</f>
        <v>4</v>
      </c>
      <c r="I65" t="s">
        <v>10330</v>
      </c>
      <c r="K65" s="38" t="s">
        <v>11109</v>
      </c>
    </row>
    <row r="66" spans="1:11" x14ac:dyDescent="0.35">
      <c r="A66" s="4">
        <v>45</v>
      </c>
      <c r="B66" s="4">
        <v>-191.50899999999999</v>
      </c>
      <c r="C66" t="s">
        <v>1159</v>
      </c>
      <c r="D66" s="4">
        <v>3</v>
      </c>
      <c r="E66" s="16" t="s">
        <v>1246</v>
      </c>
      <c r="F66" s="42">
        <f t="shared" si="18"/>
        <v>5</v>
      </c>
      <c r="G66" t="s">
        <v>9378</v>
      </c>
    </row>
    <row r="67" spans="1:11" x14ac:dyDescent="0.35">
      <c r="A67" s="4">
        <v>46</v>
      </c>
      <c r="B67" s="4">
        <v>-185.26900000000001</v>
      </c>
      <c r="C67" t="s">
        <v>1161</v>
      </c>
      <c r="D67" s="4">
        <v>4</v>
      </c>
      <c r="E67" s="16" t="s">
        <v>1247</v>
      </c>
      <c r="F67" s="42">
        <f t="shared" si="18"/>
        <v>5</v>
      </c>
      <c r="G67" t="s">
        <v>9378</v>
      </c>
    </row>
    <row r="68" spans="1:11" x14ac:dyDescent="0.35">
      <c r="B68" s="4">
        <v>-182.369</v>
      </c>
      <c r="C68" t="s">
        <v>1161</v>
      </c>
      <c r="D68" s="4">
        <v>4</v>
      </c>
      <c r="E68" s="16" t="s">
        <v>1249</v>
      </c>
    </row>
    <row r="69" spans="1:11" x14ac:dyDescent="0.35">
      <c r="B69" s="4">
        <v>-172.929</v>
      </c>
      <c r="C69" t="s">
        <v>1161</v>
      </c>
      <c r="D69" s="4">
        <v>4</v>
      </c>
      <c r="E69" s="16" t="s">
        <v>1252</v>
      </c>
    </row>
    <row r="70" spans="1:11" x14ac:dyDescent="0.35">
      <c r="A70" s="4">
        <v>47</v>
      </c>
      <c r="B70" s="4">
        <v>-175.22399999999999</v>
      </c>
      <c r="C70" t="s">
        <v>1159</v>
      </c>
      <c r="D70" s="4">
        <v>3</v>
      </c>
      <c r="E70" s="16" t="s">
        <v>1251</v>
      </c>
      <c r="F70" s="42">
        <f t="shared" ref="F70:F76" si="20">IF(G70="GREET",1,IF(G70="GOAL",2,IF(G70="GOAL:COOP",2,IF(G70="GOAL:SUSTAIN",2,IF(G70="GOAL:MAX EARN",2,IF(G70="GOAL:EQUITY",2,IF(G70="PROPOSAL",3,IF(G70="(PROPOSAL)",3,IF(G70="CHOOSE+",4,IF(G70="CHOOSE-",4,IF(G70="(CHOOSE+)",4,IF(G70="(CHOOSE-)",4,IF(G70="ECO INFO",5,IF(G70="$ INFO",6,IF(G70="SOC INFO",7,IF(G70="RULE INFO",8,IF(G70="EXP INFO",9,IF(G70="MON RES",10,IF(G70="MON EARN",11,IF(G70="MON BEH",12,IF(G70="POSE HARM",13,IF(G70="POSE CONCERN",14,IF(G70="(POSE CONCERN)",14,IF(G70="RJ APOLOGY",15,IF(G70="RJ ATONE",16,IF(G70="RJ JUSTIFY",17,IF(G70="RJ JUSTIFY:SOC INFO",17,IF(G70="RJ-",18,IF(G70="RJ FORGIVE+",19,IF(G70="RJ FORGIVE-",19,IF(G70="COORD",20,IF(G70="(COORD)",20,IF(G70="ENF ACK",21,IF(G70="ENF PRAISE",22,IF(G70="ENF ASK",23,IF(G70="ENF TELL",24,IF(G70="ENF SHAME",25,IF(G70="ENF WARN",26,IF(G70="ENF THREATEN",27,IF(G70="ENF PUNISH",28,IF(G70="DEFECT",29,IF(G70="SM TALK",30,IF(G70="HUMOR",31,IF(G70="POLITE+",32,IF(G70="POLITE-",32,IF(G70="INPUT-",33,IF(G70="AMBIGUOUS",34,IF(G70="UNCODEABLE",35))))))))))))))))))))))))))))))))))))))))))))))))</f>
        <v>4</v>
      </c>
      <c r="G70" t="s">
        <v>9372</v>
      </c>
    </row>
    <row r="71" spans="1:11" x14ac:dyDescent="0.35">
      <c r="A71" s="4">
        <v>48</v>
      </c>
      <c r="B71" s="4">
        <v>-170.85299999999901</v>
      </c>
      <c r="C71" t="s">
        <v>1161</v>
      </c>
      <c r="D71" s="4">
        <v>4</v>
      </c>
      <c r="E71" s="16" t="s">
        <v>999</v>
      </c>
      <c r="F71" s="42">
        <f t="shared" si="20"/>
        <v>4</v>
      </c>
      <c r="G71" t="s">
        <v>9372</v>
      </c>
    </row>
    <row r="72" spans="1:11" x14ac:dyDescent="0.35">
      <c r="A72" s="4">
        <v>49</v>
      </c>
      <c r="B72" s="4">
        <v>-170.55699999999999</v>
      </c>
      <c r="C72" t="s">
        <v>1173</v>
      </c>
      <c r="D72" s="4">
        <v>2</v>
      </c>
      <c r="E72" s="16" t="s">
        <v>1254</v>
      </c>
      <c r="F72" s="42">
        <f t="shared" si="20"/>
        <v>5</v>
      </c>
      <c r="G72" t="s">
        <v>9378</v>
      </c>
    </row>
    <row r="73" spans="1:11" x14ac:dyDescent="0.35">
      <c r="B73" s="4">
        <v>-168.255</v>
      </c>
      <c r="C73" t="s">
        <v>1161</v>
      </c>
      <c r="D73" s="4">
        <v>4</v>
      </c>
      <c r="E73" s="16" t="s">
        <v>1255</v>
      </c>
      <c r="F73" s="42">
        <f t="shared" si="20"/>
        <v>8</v>
      </c>
      <c r="G73" t="s">
        <v>9374</v>
      </c>
    </row>
    <row r="74" spans="1:11" x14ac:dyDescent="0.35">
      <c r="A74" s="4">
        <v>50</v>
      </c>
      <c r="B74" s="4">
        <v>-163.43299999999999</v>
      </c>
      <c r="C74" t="s">
        <v>1159</v>
      </c>
      <c r="D74" s="4">
        <v>3</v>
      </c>
      <c r="E74" s="16" t="s">
        <v>1256</v>
      </c>
      <c r="F74" s="42">
        <f t="shared" si="20"/>
        <v>8</v>
      </c>
      <c r="G74" t="s">
        <v>9374</v>
      </c>
    </row>
    <row r="75" spans="1:11" x14ac:dyDescent="0.35">
      <c r="A75" s="4">
        <v>51</v>
      </c>
      <c r="B75" s="4">
        <v>-163.072</v>
      </c>
      <c r="C75" t="s">
        <v>1182</v>
      </c>
      <c r="D75" s="4">
        <v>1</v>
      </c>
      <c r="E75" s="16" t="s">
        <v>1257</v>
      </c>
      <c r="F75" s="42">
        <f t="shared" si="20"/>
        <v>8</v>
      </c>
      <c r="G75" t="s">
        <v>9374</v>
      </c>
      <c r="H75" s="42">
        <f t="shared" ref="H75" si="21">IF(I75="GREET",1,IF(I75="GOAL",2,IF(I75="GOAL:COOP",2,IF(I75="GOAL:SUSTAIN",2,IF(I75="GOAL:MAX EARN",2,IF(I75="GOAL:EQUITY",2,IF(I75="PROPOSAL",3,IF(I75="(PROPOSAL)",3,IF(I75="CHOOSE+",4,IF(I75="CHOOSE-",4,IF(I75="(CHOOSE+)",4,IF(I75="(CHOOSE-)",4,IF(I75="ECO INFO",5,IF(I75="$ INFO",6,IF(I75="SOC INFO",7,IF(I75="RULE INFO",8,IF(I75="EXP INFO",9,IF(I75="MON RES",10,IF(I75="MON EARN",11,IF(I75="MON BEH",12,IF(I75="POSE HARM",13,IF(I75="POSE CONCERN",14,IF(I75="(POSE CONCERN)",14,IF(I75="RJ APOLOGY",15,IF(I75="RJ ATONE",16,IF(I75="RJ JUSTIFY",17,IF(I75="RJ JUSTIFY:SOC INFO",17,IF(I75="RJ-",18,IF(I75="RJ FORGIVE+",19,IF(I75="RJ FORGIVE-",19,IF(I75="COORD",20,IF(I75="(COORD)",20,IF(I75="ENF ACK",21,IF(I75="ENF PRAISE",22,IF(I75="ENF ASK",23,IF(I75="ENF TELL",24,IF(I75="ENF SHAME",25,IF(I75="ENF WARN",26,IF(I75="ENF THREATEN",27,IF(I75="ENF PUNISH",28,IF(I75="DEFECT",29,IF(I75="SM TALK",30,IF(I75="HUMOR",31,IF(I75="POLITE+",32,IF(I75="POLITE-",32,IF(I75="INPUT-",33,IF(I75="AMBIGUOUS",34,IF(I75="UNCODEABLE",35))))))))))))))))))))))))))))))))))))))))))))))))</f>
        <v>4</v>
      </c>
      <c r="I75" t="s">
        <v>10330</v>
      </c>
    </row>
    <row r="76" spans="1:11" x14ac:dyDescent="0.35">
      <c r="A76" s="4">
        <v>52</v>
      </c>
      <c r="B76" s="4">
        <v>-153.72299999999899</v>
      </c>
      <c r="C76" t="s">
        <v>1173</v>
      </c>
      <c r="D76" s="4">
        <v>2</v>
      </c>
      <c r="E76" s="16" t="s">
        <v>1259</v>
      </c>
      <c r="F76" s="42">
        <f t="shared" si="20"/>
        <v>8</v>
      </c>
      <c r="G76" t="s">
        <v>9374</v>
      </c>
    </row>
    <row r="78" spans="1:11" x14ac:dyDescent="0.35">
      <c r="A78" s="4">
        <v>53</v>
      </c>
      <c r="B78" s="4">
        <v>-145.14599999999999</v>
      </c>
      <c r="C78" t="s">
        <v>1159</v>
      </c>
      <c r="D78" s="4">
        <v>3</v>
      </c>
      <c r="E78" s="16" t="s">
        <v>1262</v>
      </c>
      <c r="F78" s="42">
        <f t="shared" ref="F78:F79" si="22">IF(G78="GREET",1,IF(G78="GOAL",2,IF(G78="GOAL:COOP",2,IF(G78="GOAL:SUSTAIN",2,IF(G78="GOAL:MAX EARN",2,IF(G78="GOAL:EQUITY",2,IF(G78="PROPOSAL",3,IF(G78="(PROPOSAL)",3,IF(G78="CHOOSE+",4,IF(G78="CHOOSE-",4,IF(G78="(CHOOSE+)",4,IF(G78="(CHOOSE-)",4,IF(G78="ECO INFO",5,IF(G78="$ INFO",6,IF(G78="SOC INFO",7,IF(G78="RULE INFO",8,IF(G78="EXP INFO",9,IF(G78="MON RES",10,IF(G78="MON EARN",11,IF(G78="MON BEH",12,IF(G78="POSE HARM",13,IF(G78="POSE CONCERN",14,IF(G78="(POSE CONCERN)",14,IF(G78="RJ APOLOGY",15,IF(G78="RJ ATONE",16,IF(G78="RJ JUSTIFY",17,IF(G78="RJ JUSTIFY:SOC INFO",17,IF(G78="RJ-",18,IF(G78="RJ FORGIVE+",19,IF(G78="RJ FORGIVE-",19,IF(G78="COORD",20,IF(G78="(COORD)",20,IF(G78="ENF ACK",21,IF(G78="ENF PRAISE",22,IF(G78="ENF ASK",23,IF(G78="ENF TELL",24,IF(G78="ENF SHAME",25,IF(G78="ENF WARN",26,IF(G78="ENF THREATEN",27,IF(G78="ENF PUNISH",28,IF(G78="DEFECT",29,IF(G78="SM TALK",30,IF(G78="HUMOR",31,IF(G78="POLITE+",32,IF(G78="POLITE-",32,IF(G78="INPUT-",33,IF(G78="AMBIGUOUS",34,IF(G78="UNCODEABLE",35))))))))))))))))))))))))))))))))))))))))))))))))</f>
        <v>24</v>
      </c>
      <c r="G78" t="s">
        <v>10409</v>
      </c>
    </row>
    <row r="79" spans="1:11" x14ac:dyDescent="0.35">
      <c r="A79" s="4">
        <v>54</v>
      </c>
      <c r="B79" s="4">
        <v>-144.089</v>
      </c>
      <c r="C79" t="s">
        <v>1161</v>
      </c>
      <c r="D79" s="4">
        <v>4</v>
      </c>
      <c r="E79" s="16" t="s">
        <v>1263</v>
      </c>
      <c r="F79" s="42">
        <f t="shared" si="22"/>
        <v>3</v>
      </c>
      <c r="G79" t="s">
        <v>9379</v>
      </c>
    </row>
    <row r="80" spans="1:11" x14ac:dyDescent="0.35">
      <c r="B80" s="4">
        <v>-118.786</v>
      </c>
      <c r="C80" t="s">
        <v>1161</v>
      </c>
      <c r="D80" s="4">
        <v>4</v>
      </c>
      <c r="E80" s="16" t="s">
        <v>1271</v>
      </c>
    </row>
    <row r="81" spans="1:7" x14ac:dyDescent="0.35">
      <c r="B81" s="4">
        <v>-136.904</v>
      </c>
      <c r="C81" t="s">
        <v>1161</v>
      </c>
      <c r="D81" s="4">
        <v>4</v>
      </c>
      <c r="E81" s="16" t="s">
        <v>1265</v>
      </c>
    </row>
    <row r="82" spans="1:7" x14ac:dyDescent="0.35">
      <c r="B82" s="4">
        <v>-130.89699999999999</v>
      </c>
      <c r="C82" t="s">
        <v>1161</v>
      </c>
      <c r="D82" s="4">
        <v>4</v>
      </c>
      <c r="E82" s="16" t="s">
        <v>1267</v>
      </c>
    </row>
    <row r="83" spans="1:7" x14ac:dyDescent="0.35">
      <c r="A83" s="4">
        <v>55</v>
      </c>
      <c r="B83" s="4">
        <v>-125.762</v>
      </c>
      <c r="C83" t="s">
        <v>1159</v>
      </c>
      <c r="D83" s="4">
        <v>3</v>
      </c>
      <c r="E83" s="16" t="s">
        <v>1269</v>
      </c>
      <c r="F83" s="42">
        <f t="shared" ref="F83:F84" si="23">IF(G83="GREET",1,IF(G83="GOAL",2,IF(G83="GOAL:COOP",2,IF(G83="GOAL:SUSTAIN",2,IF(G83="GOAL:MAX EARN",2,IF(G83="GOAL:EQUITY",2,IF(G83="PROPOSAL",3,IF(G83="(PROPOSAL)",3,IF(G83="CHOOSE+",4,IF(G83="CHOOSE-",4,IF(G83="(CHOOSE+)",4,IF(G83="(CHOOSE-)",4,IF(G83="ECO INFO",5,IF(G83="$ INFO",6,IF(G83="SOC INFO",7,IF(G83="RULE INFO",8,IF(G83="EXP INFO",9,IF(G83="MON RES",10,IF(G83="MON EARN",11,IF(G83="MON BEH",12,IF(G83="POSE HARM",13,IF(G83="POSE CONCERN",14,IF(G83="(POSE CONCERN)",14,IF(G83="RJ APOLOGY",15,IF(G83="RJ ATONE",16,IF(G83="RJ JUSTIFY",17,IF(G83="RJ JUSTIFY:SOC INFO",17,IF(G83="RJ-",18,IF(G83="RJ FORGIVE+",19,IF(G83="RJ FORGIVE-",19,IF(G83="COORD",20,IF(G83="(COORD)",20,IF(G83="ENF ACK",21,IF(G83="ENF PRAISE",22,IF(G83="ENF ASK",23,IF(G83="ENF TELL",24,IF(G83="ENF SHAME",25,IF(G83="ENF WARN",26,IF(G83="ENF THREATEN",27,IF(G83="ENF PUNISH",28,IF(G83="DEFECT",29,IF(G83="SM TALK",30,IF(G83="HUMOR",31,IF(G83="POLITE+",32,IF(G83="POLITE-",32,IF(G83="INPUT-",33,IF(G83="AMBIGUOUS",34,IF(G83="UNCODEABLE",35))))))))))))))))))))))))))))))))))))))))))))))))</f>
        <v>8</v>
      </c>
      <c r="G83" t="s">
        <v>9374</v>
      </c>
    </row>
    <row r="84" spans="1:7" x14ac:dyDescent="0.35">
      <c r="A84" s="4">
        <v>56</v>
      </c>
      <c r="B84" s="4">
        <v>-105.226</v>
      </c>
      <c r="C84" t="s">
        <v>1161</v>
      </c>
      <c r="D84" s="4">
        <v>4</v>
      </c>
      <c r="E84" s="16" t="s">
        <v>1275</v>
      </c>
      <c r="F84" s="42">
        <f t="shared" si="23"/>
        <v>7</v>
      </c>
      <c r="G84" t="s">
        <v>9377</v>
      </c>
    </row>
    <row r="86" spans="1:7" x14ac:dyDescent="0.35">
      <c r="A86" s="4">
        <v>57</v>
      </c>
      <c r="B86" s="4">
        <v>-104.80500000000001</v>
      </c>
      <c r="C86" t="s">
        <v>1182</v>
      </c>
      <c r="D86" s="4">
        <v>1</v>
      </c>
      <c r="E86" s="16" t="s">
        <v>1276</v>
      </c>
      <c r="F86" s="42">
        <f t="shared" ref="F86:F90" si="24">IF(G86="GREET",1,IF(G86="GOAL",2,IF(G86="GOAL:COOP",2,IF(G86="GOAL:SUSTAIN",2,IF(G86="GOAL:MAX EARN",2,IF(G86="GOAL:EQUITY",2,IF(G86="PROPOSAL",3,IF(G86="(PROPOSAL)",3,IF(G86="CHOOSE+",4,IF(G86="CHOOSE-",4,IF(G86="(CHOOSE+)",4,IF(G86="(CHOOSE-)",4,IF(G86="ECO INFO",5,IF(G86="$ INFO",6,IF(G86="SOC INFO",7,IF(G86="RULE INFO",8,IF(G86="EXP INFO",9,IF(G86="MON RES",10,IF(G86="MON EARN",11,IF(G86="MON BEH",12,IF(G86="POSE HARM",13,IF(G86="POSE CONCERN",14,IF(G86="(POSE CONCERN)",14,IF(G86="RJ APOLOGY",15,IF(G86="RJ ATONE",16,IF(G86="RJ JUSTIFY",17,IF(G86="RJ JUSTIFY:SOC INFO",17,IF(G86="RJ-",18,IF(G86="RJ FORGIVE+",19,IF(G86="RJ FORGIVE-",19,IF(G86="COORD",20,IF(G86="(COORD)",20,IF(G86="ENF ACK",21,IF(G86="ENF PRAISE",22,IF(G86="ENF ASK",23,IF(G86="ENF TELL",24,IF(G86="ENF SHAME",25,IF(G86="ENF WARN",26,IF(G86="ENF THREATEN",27,IF(G86="ENF PUNISH",28,IF(G86="DEFECT",29,IF(G86="SM TALK",30,IF(G86="HUMOR",31,IF(G86="POLITE+",32,IF(G86="POLITE-",32,IF(G86="INPUT-",33,IF(G86="AMBIGUOUS",34,IF(G86="UNCODEABLE",35))))))))))))))))))))))))))))))))))))))))))))))))</f>
        <v>5</v>
      </c>
      <c r="G86" t="s">
        <v>9378</v>
      </c>
    </row>
    <row r="87" spans="1:7" x14ac:dyDescent="0.35">
      <c r="A87" s="4">
        <v>58</v>
      </c>
      <c r="B87" s="4">
        <v>-97.57</v>
      </c>
      <c r="C87" t="s">
        <v>1159</v>
      </c>
      <c r="D87" s="4">
        <v>3</v>
      </c>
      <c r="E87" s="16" t="s">
        <v>1277</v>
      </c>
      <c r="F87" s="42">
        <f t="shared" si="24"/>
        <v>5</v>
      </c>
      <c r="G87" t="s">
        <v>9378</v>
      </c>
    </row>
    <row r="88" spans="1:7" x14ac:dyDescent="0.35">
      <c r="A88" s="4">
        <v>59</v>
      </c>
      <c r="B88" s="4">
        <v>-96.938999999999993</v>
      </c>
      <c r="C88" t="s">
        <v>1161</v>
      </c>
      <c r="D88" s="4">
        <v>4</v>
      </c>
      <c r="E88" s="16" t="s">
        <v>1278</v>
      </c>
      <c r="F88" s="42">
        <f t="shared" si="24"/>
        <v>5</v>
      </c>
      <c r="G88" t="s">
        <v>9378</v>
      </c>
    </row>
    <row r="89" spans="1:7" x14ac:dyDescent="0.35">
      <c r="A89" s="4">
        <v>60</v>
      </c>
      <c r="B89" s="4">
        <v>-86.087000000000003</v>
      </c>
      <c r="C89" t="s">
        <v>1159</v>
      </c>
      <c r="D89" s="4">
        <v>3</v>
      </c>
      <c r="E89" s="16" t="s">
        <v>1279</v>
      </c>
      <c r="F89" s="42">
        <f t="shared" si="24"/>
        <v>5</v>
      </c>
      <c r="G89" t="s">
        <v>9378</v>
      </c>
    </row>
    <row r="90" spans="1:7" x14ac:dyDescent="0.35">
      <c r="A90" s="4">
        <v>61</v>
      </c>
      <c r="B90" s="4">
        <v>-82.945999999999998</v>
      </c>
      <c r="C90" t="s">
        <v>1161</v>
      </c>
      <c r="D90" s="4">
        <v>4</v>
      </c>
      <c r="E90" s="16" t="s">
        <v>1209</v>
      </c>
      <c r="F90" s="42">
        <f t="shared" si="24"/>
        <v>5</v>
      </c>
      <c r="G90" t="s">
        <v>9378</v>
      </c>
    </row>
    <row r="92" spans="1:7" x14ac:dyDescent="0.35">
      <c r="A92" s="4">
        <v>62</v>
      </c>
      <c r="B92" s="4">
        <v>-81.721000000000004</v>
      </c>
      <c r="C92" t="s">
        <v>1182</v>
      </c>
      <c r="D92" s="4">
        <v>1</v>
      </c>
      <c r="E92" s="16" t="s">
        <v>1281</v>
      </c>
    </row>
    <row r="93" spans="1:7" x14ac:dyDescent="0.35">
      <c r="E93" s="93" t="s">
        <v>9611</v>
      </c>
      <c r="F93" s="42">
        <f t="shared" ref="F93:F97" si="25">IF(G93="GREET",1,IF(G93="GOAL",2,IF(G93="GOAL:COOP",2,IF(G93="GOAL:SUSTAIN",2,IF(G93="GOAL:MAX EARN",2,IF(G93="GOAL:EQUITY",2,IF(G93="PROPOSAL",3,IF(G93="(PROPOSAL)",3,IF(G93="CHOOSE+",4,IF(G93="CHOOSE-",4,IF(G93="(CHOOSE+)",4,IF(G93="(CHOOSE-)",4,IF(G93="ECO INFO",5,IF(G93="$ INFO",6,IF(G93="SOC INFO",7,IF(G93="RULE INFO",8,IF(G93="EXP INFO",9,IF(G93="MON RES",10,IF(G93="MON EARN",11,IF(G93="MON BEH",12,IF(G93="POSE HARM",13,IF(G93="POSE CONCERN",14,IF(G93="(POSE CONCERN)",14,IF(G93="RJ APOLOGY",15,IF(G93="RJ ATONE",16,IF(G93="RJ JUSTIFY",17,IF(G93="RJ JUSTIFY:SOC INFO",17,IF(G93="RJ-",18,IF(G93="RJ FORGIVE+",19,IF(G93="RJ FORGIVE-",19,IF(G93="COORD",20,IF(G93="(COORD)",20,IF(G93="ENF ACK",21,IF(G93="ENF PRAISE",22,IF(G93="ENF ASK",23,IF(G93="ENF TELL",24,IF(G93="ENF SHAME",25,IF(G93="ENF WARN",26,IF(G93="ENF THREATEN",27,IF(G93="ENF PUNISH",28,IF(G93="DEFECT",29,IF(G93="SM TALK",30,IF(G93="HUMOR",31,IF(G93="POLITE+",32,IF(G93="POLITE-",32,IF(G93="INPUT-",33,IF(G93="AMBIGUOUS",34,IF(G93="UNCODEABLE",35))))))))))))))))))))))))))))))))))))))))))))))))</f>
        <v>24</v>
      </c>
      <c r="G93" t="s">
        <v>10409</v>
      </c>
    </row>
    <row r="94" spans="1:7" x14ac:dyDescent="0.35">
      <c r="E94" s="93" t="s">
        <v>9610</v>
      </c>
      <c r="F94" s="42">
        <f t="shared" si="25"/>
        <v>6</v>
      </c>
      <c r="G94" t="s">
        <v>10472</v>
      </c>
    </row>
    <row r="95" spans="1:7" x14ac:dyDescent="0.35">
      <c r="A95" s="4">
        <v>63</v>
      </c>
      <c r="B95" s="4">
        <v>-79.632999999999996</v>
      </c>
      <c r="C95" t="s">
        <v>1182</v>
      </c>
      <c r="D95" s="4">
        <v>1</v>
      </c>
      <c r="E95" s="16" t="s">
        <v>1282</v>
      </c>
      <c r="F95" s="42">
        <f t="shared" si="25"/>
        <v>32</v>
      </c>
      <c r="G95" t="s">
        <v>9376</v>
      </c>
    </row>
    <row r="96" spans="1:7" x14ac:dyDescent="0.35">
      <c r="A96" s="4">
        <v>64</v>
      </c>
      <c r="B96" s="4">
        <v>-77.664000000000001</v>
      </c>
      <c r="C96" t="s">
        <v>1159</v>
      </c>
      <c r="D96" s="4">
        <v>3</v>
      </c>
      <c r="E96" s="16" t="s">
        <v>68</v>
      </c>
      <c r="F96" s="42">
        <f t="shared" si="25"/>
        <v>21</v>
      </c>
      <c r="G96" t="s">
        <v>9613</v>
      </c>
    </row>
    <row r="97" spans="1:7" x14ac:dyDescent="0.35">
      <c r="A97" s="4">
        <v>65</v>
      </c>
      <c r="B97" s="4">
        <v>-76.566000000000003</v>
      </c>
      <c r="C97" t="s">
        <v>1161</v>
      </c>
      <c r="D97" s="4">
        <v>4</v>
      </c>
      <c r="E97" s="16" t="s">
        <v>136</v>
      </c>
      <c r="F97" s="42">
        <f t="shared" si="25"/>
        <v>21</v>
      </c>
      <c r="G97" t="s">
        <v>9613</v>
      </c>
    </row>
    <row r="99" spans="1:7" x14ac:dyDescent="0.35">
      <c r="B99" s="21" t="s">
        <v>9231</v>
      </c>
      <c r="C99" s="22"/>
      <c r="D99" s="21"/>
      <c r="E99" s="23"/>
    </row>
    <row r="100" spans="1:7" x14ac:dyDescent="0.35">
      <c r="B100" s="31"/>
    </row>
    <row r="101" spans="1:7" x14ac:dyDescent="0.35">
      <c r="A101" s="4">
        <v>66</v>
      </c>
      <c r="B101" s="4">
        <v>14.575999999999899</v>
      </c>
      <c r="C101" t="s">
        <v>1159</v>
      </c>
      <c r="D101" s="4">
        <v>3</v>
      </c>
      <c r="E101" s="16" t="s">
        <v>1283</v>
      </c>
      <c r="F101" s="42">
        <f t="shared" ref="F101:F102" si="26">IF(G101="GREET",1,IF(G101="GOAL",2,IF(G101="GOAL:COOP",2,IF(G101="GOAL:SUSTAIN",2,IF(G101="GOAL:MAX EARN",2,IF(G101="GOAL:EQUITY",2,IF(G101="PROPOSAL",3,IF(G101="(PROPOSAL)",3,IF(G101="CHOOSE+",4,IF(G101="CHOOSE-",4,IF(G101="(CHOOSE+)",4,IF(G101="(CHOOSE-)",4,IF(G101="ECO INFO",5,IF(G101="$ INFO",6,IF(G101="SOC INFO",7,IF(G101="RULE INFO",8,IF(G101="EXP INFO",9,IF(G101="MON RES",10,IF(G101="MON EARN",11,IF(G101="MON BEH",12,IF(G101="POSE HARM",13,IF(G101="POSE CONCERN",14,IF(G101="(POSE CONCERN)",14,IF(G101="RJ APOLOGY",15,IF(G101="RJ ATONE",16,IF(G101="RJ JUSTIFY",17,IF(G101="RJ JUSTIFY:SOC INFO",17,IF(G101="RJ-",18,IF(G101="RJ FORGIVE+",19,IF(G101="RJ FORGIVE-",19,IF(G101="COORD",20,IF(G101="(COORD)",20,IF(G101="ENF ACK",21,IF(G101="ENF PRAISE",22,IF(G101="ENF ASK",23,IF(G101="ENF TELL",24,IF(G101="ENF SHAME",25,IF(G101="ENF WARN",26,IF(G101="ENF THREATEN",27,IF(G101="ENF PUNISH",28,IF(G101="DEFECT",29,IF(G101="SM TALK",30,IF(G101="HUMOR",31,IF(G101="POLITE+",32,IF(G101="POLITE-",32,IF(G101="INPUT-",33,IF(G101="AMBIGUOUS",34,IF(G101="UNCODEABLE",35))))))))))))))))))))))))))))))))))))))))))))))))</f>
        <v>24</v>
      </c>
      <c r="G101" t="s">
        <v>10409</v>
      </c>
    </row>
    <row r="102" spans="1:7" x14ac:dyDescent="0.35">
      <c r="A102" s="4">
        <v>67</v>
      </c>
      <c r="B102" s="4">
        <v>23.12</v>
      </c>
      <c r="C102" t="s">
        <v>1159</v>
      </c>
      <c r="D102" s="4">
        <v>3</v>
      </c>
      <c r="E102" s="16" t="s">
        <v>1285</v>
      </c>
      <c r="F102" s="42">
        <f t="shared" si="26"/>
        <v>24</v>
      </c>
      <c r="G102" t="s">
        <v>10409</v>
      </c>
    </row>
    <row r="104" spans="1:7" x14ac:dyDescent="0.35">
      <c r="A104" s="4">
        <v>68</v>
      </c>
      <c r="B104" s="4">
        <v>97.5</v>
      </c>
      <c r="C104" t="s">
        <v>1182</v>
      </c>
      <c r="D104" s="4">
        <v>1</v>
      </c>
      <c r="E104" s="16" t="s">
        <v>1286</v>
      </c>
      <c r="F104" s="42">
        <f t="shared" ref="F104" si="27">IF(G104="GREET",1,IF(G104="GOAL",2,IF(G104="GOAL:COOP",2,IF(G104="GOAL:SUSTAIN",2,IF(G104="GOAL:MAX EARN",2,IF(G104="GOAL:EQUITY",2,IF(G104="PROPOSAL",3,IF(G104="(PROPOSAL)",3,IF(G104="CHOOSE+",4,IF(G104="CHOOSE-",4,IF(G104="(CHOOSE+)",4,IF(G104="(CHOOSE-)",4,IF(G104="ECO INFO",5,IF(G104="$ INFO",6,IF(G104="SOC INFO",7,IF(G104="RULE INFO",8,IF(G104="EXP INFO",9,IF(G104="MON RES",10,IF(G104="MON EARN",11,IF(G104="MON BEH",12,IF(G104="POSE HARM",13,IF(G104="POSE CONCERN",14,IF(G104="(POSE CONCERN)",14,IF(G104="RJ APOLOGY",15,IF(G104="RJ ATONE",16,IF(G104="RJ JUSTIFY",17,IF(G104="RJ JUSTIFY:SOC INFO",17,IF(G104="RJ-",18,IF(G104="RJ FORGIVE+",19,IF(G104="RJ FORGIVE-",19,IF(G104="COORD",20,IF(G104="(COORD)",20,IF(G104="ENF ACK",21,IF(G104="ENF PRAISE",22,IF(G104="ENF ASK",23,IF(G104="ENF TELL",24,IF(G104="ENF SHAME",25,IF(G104="ENF WARN",26,IF(G104="ENF THREATEN",27,IF(G104="ENF PUNISH",28,IF(G104="DEFECT",29,IF(G104="SM TALK",30,IF(G104="HUMOR",31,IF(G104="POLITE+",32,IF(G104="POLITE-",32,IF(G104="INPUT-",33,IF(G104="AMBIGUOUS",34,IF(G104="UNCODEABLE",35))))))))))))))))))))))))))))))))))))))))))))))))</f>
        <v>20</v>
      </c>
      <c r="G104" t="s">
        <v>9472</v>
      </c>
    </row>
    <row r="105" spans="1:7" x14ac:dyDescent="0.35">
      <c r="A105" s="4">
        <v>69</v>
      </c>
      <c r="B105" s="4">
        <v>117.288</v>
      </c>
      <c r="C105" t="s">
        <v>1159</v>
      </c>
      <c r="D105" s="4">
        <v>3</v>
      </c>
      <c r="E105" s="16" t="s">
        <v>68</v>
      </c>
      <c r="F105" s="42">
        <f t="shared" ref="F105" si="28">IF(G105="GREET",1,IF(G105="GOAL",2,IF(G105="GOAL:COOP",2,IF(G105="GOAL:SUSTAIN",2,IF(G105="GOAL:MAX EARN",2,IF(G105="GOAL:EQUITY",2,IF(G105="PROPOSAL",3,IF(G105="(PROPOSAL)",3,IF(G105="CHOOSE+",4,IF(G105="CHOOSE-",4,IF(G105="(CHOOSE+)",4,IF(G105="(CHOOSE-)",4,IF(G105="ECO INFO",5,IF(G105="$ INFO",6,IF(G105="SOC INFO",7,IF(G105="RULE INFO",8,IF(G105="EXP INFO",9,IF(G105="MON RES",10,IF(G105="MON EARN",11,IF(G105="MON BEH",12,IF(G105="POSE HARM",13,IF(G105="POSE CONCERN",14,IF(G105="(POSE CONCERN)",14,IF(G105="RJ APOLOGY",15,IF(G105="RJ ATONE",16,IF(G105="RJ JUSTIFY",17,IF(G105="RJ JUSTIFY:SOC INFO",17,IF(G105="RJ-",18,IF(G105="RJ FORGIVE+",19,IF(G105="RJ FORGIVE-",19,IF(G105="COORD",20,IF(G105="(COORD)",20,IF(G105="ENF ACK",21,IF(G105="ENF PRAISE",22,IF(G105="ENF ASK",23,IF(G105="ENF TELL",24,IF(G105="ENF SHAME",25,IF(G105="ENF WARN",26,IF(G105="ENF THREATEN",27,IF(G105="ENF PUNISH",28,IF(G105="DEFECT",29,IF(G105="SM TALK",30,IF(G105="HUMOR",31,IF(G105="POLITE+",32,IF(G105="POLITE-",32,IF(G105="INPUT-",33,IF(G105="AMBIGUOUS",34,IF(G105="UNCODEABLE",35))))))))))))))))))))))))))))))))))))))))))))))))</f>
        <v>20</v>
      </c>
      <c r="G105" t="s">
        <v>9472</v>
      </c>
    </row>
    <row r="107" spans="1:7" x14ac:dyDescent="0.35">
      <c r="A107" s="7"/>
      <c r="B107" s="11" t="s">
        <v>9230</v>
      </c>
      <c r="C107" s="15"/>
      <c r="D107" s="19"/>
      <c r="E107" s="15"/>
    </row>
    <row r="109" spans="1:7" x14ac:dyDescent="0.35">
      <c r="A109" s="4">
        <v>70</v>
      </c>
      <c r="B109" s="4">
        <v>-395.68599999999998</v>
      </c>
      <c r="C109" t="s">
        <v>1159</v>
      </c>
      <c r="D109" s="4">
        <v>3</v>
      </c>
      <c r="E109" s="16" t="s">
        <v>1160</v>
      </c>
      <c r="F109" s="42">
        <f t="shared" ref="F109" si="29">IF(G109="GREET",1,IF(G109="GOAL",2,IF(G109="GOAL:COOP",2,IF(G109="GOAL:SUSTAIN",2,IF(G109="GOAL:MAX EARN",2,IF(G109="GOAL:EQUITY",2,IF(G109="PROPOSAL",3,IF(G109="(PROPOSAL)",3,IF(G109="CHOOSE+",4,IF(G109="CHOOSE-",4,IF(G109="(CHOOSE+)",4,IF(G109="(CHOOSE-)",4,IF(G109="ECO INFO",5,IF(G109="$ INFO",6,IF(G109="SOC INFO",7,IF(G109="RULE INFO",8,IF(G109="EXP INFO",9,IF(G109="MON RES",10,IF(G109="MON EARN",11,IF(G109="MON BEH",12,IF(G109="POSE HARM",13,IF(G109="POSE CONCERN",14,IF(G109="(POSE CONCERN)",14,IF(G109="RJ APOLOGY",15,IF(G109="RJ ATONE",16,IF(G109="RJ JUSTIFY",17,IF(G109="RJ JUSTIFY:SOC INFO",17,IF(G109="RJ-",18,IF(G109="RJ FORGIVE+",19,IF(G109="RJ FORGIVE-",19,IF(G109="COORD",20,IF(G109="(COORD)",20,IF(G109="ENF ACK",21,IF(G109="ENF PRAISE",22,IF(G109="ENF ASK",23,IF(G109="ENF TELL",24,IF(G109="ENF SHAME",25,IF(G109="ENF WARN",26,IF(G109="ENF THREATEN",27,IF(G109="ENF PUNISH",28,IF(G109="DEFECT",29,IF(G109="SM TALK",30,IF(G109="HUMOR",31,IF(G109="POLITE+",32,IF(G109="POLITE-",32,IF(G109="INPUT-",33,IF(G109="AMBIGUOUS",34,IF(G109="UNCODEABLE",35))))))))))))))))))))))))))))))))))))))))))))))))</f>
        <v>1</v>
      </c>
      <c r="G109" t="s">
        <v>10885</v>
      </c>
    </row>
    <row r="111" spans="1:7" x14ac:dyDescent="0.35">
      <c r="A111" s="7">
        <v>3</v>
      </c>
      <c r="B111" s="31" t="s">
        <v>11111</v>
      </c>
    </row>
    <row r="112" spans="1:7" x14ac:dyDescent="0.35">
      <c r="A112" s="4">
        <v>71</v>
      </c>
      <c r="B112" s="4">
        <v>-392.99900000000002</v>
      </c>
      <c r="C112" t="s">
        <v>1161</v>
      </c>
      <c r="D112" s="4">
        <v>4</v>
      </c>
      <c r="E112" s="16" t="s">
        <v>1289</v>
      </c>
      <c r="F112" s="42">
        <f t="shared" ref="F112:F113" si="30">IF(G112="GREET",1,IF(G112="GOAL",2,IF(G112="GOAL:COOP",2,IF(G112="GOAL:SUSTAIN",2,IF(G112="GOAL:MAX EARN",2,IF(G112="GOAL:EQUITY",2,IF(G112="PROPOSAL",3,IF(G112="(PROPOSAL)",3,IF(G112="CHOOSE+",4,IF(G112="CHOOSE-",4,IF(G112="(CHOOSE+)",4,IF(G112="(CHOOSE-)",4,IF(G112="ECO INFO",5,IF(G112="$ INFO",6,IF(G112="SOC INFO",7,IF(G112="RULE INFO",8,IF(G112="EXP INFO",9,IF(G112="MON RES",10,IF(G112="MON EARN",11,IF(G112="MON BEH",12,IF(G112="POSE HARM",13,IF(G112="POSE CONCERN",14,IF(G112="(POSE CONCERN)",14,IF(G112="RJ APOLOGY",15,IF(G112="RJ ATONE",16,IF(G112="RJ JUSTIFY",17,IF(G112="RJ JUSTIFY:SOC INFO",17,IF(G112="RJ-",18,IF(G112="RJ FORGIVE+",19,IF(G112="RJ FORGIVE-",19,IF(G112="COORD",20,IF(G112="(COORD)",20,IF(G112="ENF ACK",21,IF(G112="ENF PRAISE",22,IF(G112="ENF ASK",23,IF(G112="ENF TELL",24,IF(G112="ENF SHAME",25,IF(G112="ENF WARN",26,IF(G112="ENF THREATEN",27,IF(G112="ENF PUNISH",28,IF(G112="DEFECT",29,IF(G112="SM TALK",30,IF(G112="HUMOR",31,IF(G112="POLITE+",32,IF(G112="POLITE-",32,IF(G112="INPUT-",33,IF(G112="AMBIGUOUS",34,IF(G112="UNCODEABLE",35))))))))))))))))))))))))))))))))))))))))))))))))</f>
        <v>3</v>
      </c>
      <c r="G112" t="s">
        <v>9379</v>
      </c>
    </row>
    <row r="113" spans="1:13" x14ac:dyDescent="0.35">
      <c r="A113" s="4">
        <v>72</v>
      </c>
      <c r="B113" s="4">
        <v>-389.67399999999998</v>
      </c>
      <c r="C113" t="s">
        <v>1159</v>
      </c>
      <c r="D113" s="4">
        <v>3</v>
      </c>
      <c r="E113" s="16" t="s">
        <v>1291</v>
      </c>
      <c r="F113" s="42">
        <f t="shared" si="30"/>
        <v>34</v>
      </c>
      <c r="G113" t="s">
        <v>9387</v>
      </c>
    </row>
    <row r="114" spans="1:13" x14ac:dyDescent="0.35">
      <c r="B114" s="4">
        <v>-381.99699999999899</v>
      </c>
      <c r="C114" t="s">
        <v>1159</v>
      </c>
      <c r="D114" s="4">
        <v>3</v>
      </c>
      <c r="E114" s="16" t="s">
        <v>1295</v>
      </c>
    </row>
    <row r="115" spans="1:13" x14ac:dyDescent="0.35">
      <c r="A115" s="4">
        <v>73</v>
      </c>
      <c r="B115" s="4">
        <v>-385.80500000000001</v>
      </c>
      <c r="C115" t="s">
        <v>1173</v>
      </c>
      <c r="D115" s="4">
        <v>2</v>
      </c>
      <c r="E115" s="16" t="s">
        <v>1293</v>
      </c>
      <c r="F115" s="42">
        <f t="shared" ref="F115:F121" si="31">IF(G115="GREET",1,IF(G115="GOAL",2,IF(G115="GOAL:COOP",2,IF(G115="GOAL:SUSTAIN",2,IF(G115="GOAL:MAX EARN",2,IF(G115="GOAL:EQUITY",2,IF(G115="PROPOSAL",3,IF(G115="(PROPOSAL)",3,IF(G115="CHOOSE+",4,IF(G115="CHOOSE-",4,IF(G115="(CHOOSE+)",4,IF(G115="(CHOOSE-)",4,IF(G115="ECO INFO",5,IF(G115="$ INFO",6,IF(G115="SOC INFO",7,IF(G115="RULE INFO",8,IF(G115="EXP INFO",9,IF(G115="MON RES",10,IF(G115="MON EARN",11,IF(G115="MON BEH",12,IF(G115="POSE HARM",13,IF(G115="POSE CONCERN",14,IF(G115="(POSE CONCERN)",14,IF(G115="RJ APOLOGY",15,IF(G115="RJ ATONE",16,IF(G115="RJ JUSTIFY",17,IF(G115="RJ JUSTIFY:SOC INFO",17,IF(G115="RJ-",18,IF(G115="RJ FORGIVE+",19,IF(G115="RJ FORGIVE-",19,IF(G115="COORD",20,IF(G115="(COORD)",20,IF(G115="ENF ACK",21,IF(G115="ENF PRAISE",22,IF(G115="ENF ASK",23,IF(G115="ENF TELL",24,IF(G115="ENF SHAME",25,IF(G115="ENF WARN",26,IF(G115="ENF THREATEN",27,IF(G115="ENF PUNISH",28,IF(G115="DEFECT",29,IF(G115="SM TALK",30,IF(G115="HUMOR",31,IF(G115="POLITE+",32,IF(G115="POLITE-",32,IF(G115="INPUT-",33,IF(G115="AMBIGUOUS",34,IF(G115="UNCODEABLE",35))))))))))))))))))))))))))))))))))))))))))))))))</f>
        <v>22</v>
      </c>
      <c r="G115" t="s">
        <v>10418</v>
      </c>
    </row>
    <row r="116" spans="1:13" x14ac:dyDescent="0.35">
      <c r="A116" s="4">
        <v>74</v>
      </c>
      <c r="B116" s="4">
        <v>-385.392</v>
      </c>
      <c r="C116" t="s">
        <v>1182</v>
      </c>
      <c r="D116" s="4">
        <v>1</v>
      </c>
      <c r="E116" s="16" t="s">
        <v>1294</v>
      </c>
      <c r="F116" s="42">
        <f t="shared" si="31"/>
        <v>3</v>
      </c>
      <c r="G116" t="s">
        <v>9379</v>
      </c>
    </row>
    <row r="117" spans="1:13" x14ac:dyDescent="0.35">
      <c r="A117" s="4">
        <v>75</v>
      </c>
      <c r="B117" s="4">
        <v>-381.72500000000002</v>
      </c>
      <c r="C117" t="s">
        <v>1161</v>
      </c>
      <c r="D117" s="4">
        <v>4</v>
      </c>
      <c r="E117" s="16" t="s">
        <v>1296</v>
      </c>
      <c r="F117" s="42">
        <f t="shared" si="31"/>
        <v>8</v>
      </c>
      <c r="G117" t="s">
        <v>9374</v>
      </c>
    </row>
    <row r="118" spans="1:13" x14ac:dyDescent="0.35">
      <c r="A118" s="4">
        <v>76</v>
      </c>
      <c r="B118" s="4">
        <v>-375.12699999999899</v>
      </c>
      <c r="C118" t="s">
        <v>1182</v>
      </c>
      <c r="D118" s="4">
        <v>1</v>
      </c>
      <c r="E118" s="16" t="s">
        <v>55</v>
      </c>
      <c r="F118" s="42">
        <f t="shared" si="31"/>
        <v>8</v>
      </c>
      <c r="G118" t="s">
        <v>9374</v>
      </c>
    </row>
    <row r="119" spans="1:13" x14ac:dyDescent="0.35">
      <c r="A119" s="4">
        <v>77</v>
      </c>
      <c r="B119" s="4">
        <v>-372.86900000000003</v>
      </c>
      <c r="C119" t="s">
        <v>1173</v>
      </c>
      <c r="D119" s="4">
        <v>2</v>
      </c>
      <c r="E119" s="16" t="s">
        <v>1297</v>
      </c>
      <c r="F119" s="42">
        <f t="shared" si="31"/>
        <v>32</v>
      </c>
      <c r="G119" t="s">
        <v>9376</v>
      </c>
    </row>
    <row r="120" spans="1:13" x14ac:dyDescent="0.35">
      <c r="A120" s="4">
        <v>78</v>
      </c>
      <c r="B120" s="4">
        <v>-368.476</v>
      </c>
      <c r="C120" t="s">
        <v>1161</v>
      </c>
      <c r="D120" s="4">
        <v>4</v>
      </c>
      <c r="E120" s="16" t="s">
        <v>177</v>
      </c>
      <c r="F120" s="42">
        <f t="shared" si="31"/>
        <v>31</v>
      </c>
      <c r="G120" t="s">
        <v>9386</v>
      </c>
    </row>
    <row r="121" spans="1:13" x14ac:dyDescent="0.35">
      <c r="A121" s="4">
        <v>79</v>
      </c>
      <c r="B121" s="4">
        <v>-366.80799999999999</v>
      </c>
      <c r="C121" t="s">
        <v>1173</v>
      </c>
      <c r="D121" s="4">
        <v>2</v>
      </c>
      <c r="E121" s="16" t="s">
        <v>1300</v>
      </c>
      <c r="F121" s="42">
        <f t="shared" si="31"/>
        <v>4</v>
      </c>
      <c r="G121" t="s">
        <v>9372</v>
      </c>
    </row>
    <row r="122" spans="1:13" x14ac:dyDescent="0.35">
      <c r="A122" s="4">
        <v>80</v>
      </c>
      <c r="B122" s="4">
        <v>-363.40899999999999</v>
      </c>
      <c r="C122" t="s">
        <v>1161</v>
      </c>
      <c r="D122" s="4">
        <v>4</v>
      </c>
      <c r="E122" s="16" t="s">
        <v>1302</v>
      </c>
      <c r="F122" s="42">
        <f t="shared" ref="F122" si="32">IF(G122="GREET",1,IF(G122="GOAL",2,IF(G122="GOAL:COOP",2,IF(G122="GOAL:SUSTAIN",2,IF(G122="GOAL:MAX EARN",2,IF(G122="GOAL:EQUITY",2,IF(G122="PROPOSAL",3,IF(G122="(PROPOSAL)",3,IF(G122="CHOOSE+",4,IF(G122="CHOOSE-",4,IF(G122="(CHOOSE+)",4,IF(G122="(CHOOSE-)",4,IF(G122="ECO INFO",5,IF(G122="$ INFO",6,IF(G122="SOC INFO",7,IF(G122="RULE INFO",8,IF(G122="EXP INFO",9,IF(G122="MON RES",10,IF(G122="MON EARN",11,IF(G122="MON BEH",12,IF(G122="POSE HARM",13,IF(G122="POSE CONCERN",14,IF(G122="(POSE CONCERN)",14,IF(G122="RJ APOLOGY",15,IF(G122="RJ ATONE",16,IF(G122="RJ JUSTIFY",17,IF(G122="RJ JUSTIFY:SOC INFO",17,IF(G122="RJ-",18,IF(G122="RJ FORGIVE+",19,IF(G122="RJ FORGIVE-",19,IF(G122="COORD",20,IF(G122="(COORD)",20,IF(G122="ENF ACK",21,IF(G122="ENF PRAISE",22,IF(G122="ENF ASK",23,IF(G122="ENF TELL",24,IF(G122="ENF SHAME",25,IF(G122="ENF WARN",26,IF(G122="ENF THREATEN",27,IF(G122="ENF PUNISH",28,IF(G122="DEFECT",29,IF(G122="SM TALK",30,IF(G122="HUMOR",31,IF(G122="POLITE+",32,IF(G122="POLITE-",32,IF(G122="INPUT-",33,IF(G122="AMBIGUOUS",34,IF(G122="UNCODEABLE",35))))))))))))))))))))))))))))))))))))))))))))))))</f>
        <v>4</v>
      </c>
      <c r="G122" t="s">
        <v>9372</v>
      </c>
    </row>
    <row r="124" spans="1:13" s="43" customFormat="1" x14ac:dyDescent="0.35">
      <c r="A124" s="68">
        <v>1</v>
      </c>
      <c r="B124" s="47" t="s">
        <v>10430</v>
      </c>
      <c r="D124" s="44"/>
      <c r="E124" s="44"/>
      <c r="F124" s="42"/>
      <c r="G124"/>
      <c r="H124" s="42"/>
      <c r="I124"/>
      <c r="J124"/>
      <c r="K124"/>
      <c r="L124"/>
      <c r="M124"/>
    </row>
    <row r="125" spans="1:13" x14ac:dyDescent="0.35">
      <c r="A125" s="4">
        <v>81</v>
      </c>
      <c r="B125" s="4">
        <v>-369.62599999999998</v>
      </c>
      <c r="C125" t="s">
        <v>1159</v>
      </c>
      <c r="D125" s="4">
        <v>3</v>
      </c>
      <c r="E125" s="16" t="s">
        <v>1299</v>
      </c>
      <c r="F125" s="42">
        <f t="shared" ref="F125:F132" si="33">IF(G125="GREET",1,IF(G125="GOAL",2,IF(G125="GOAL:COOP",2,IF(G125="GOAL:SUSTAIN",2,IF(G125="GOAL:MAX EARN",2,IF(G125="GOAL:EQUITY",2,IF(G125="PROPOSAL",3,IF(G125="(PROPOSAL)",3,IF(G125="CHOOSE+",4,IF(G125="CHOOSE-",4,IF(G125="(CHOOSE+)",4,IF(G125="(CHOOSE-)",4,IF(G125="ECO INFO",5,IF(G125="$ INFO",6,IF(G125="SOC INFO",7,IF(G125="RULE INFO",8,IF(G125="EXP INFO",9,IF(G125="MON RES",10,IF(G125="MON EARN",11,IF(G125="MON BEH",12,IF(G125="POSE HARM",13,IF(G125="POSE CONCERN",14,IF(G125="(POSE CONCERN)",14,IF(G125="RJ APOLOGY",15,IF(G125="RJ ATONE",16,IF(G125="RJ JUSTIFY",17,IF(G125="RJ JUSTIFY:SOC INFO",17,IF(G125="RJ-",18,IF(G125="RJ FORGIVE+",19,IF(G125="RJ FORGIVE-",19,IF(G125="COORD",20,IF(G125="(COORD)",20,IF(G125="ENF ACK",21,IF(G125="ENF PRAISE",22,IF(G125="ENF ASK",23,IF(G125="ENF TELL",24,IF(G125="ENF SHAME",25,IF(G125="ENF WARN",26,IF(G125="ENF THREATEN",27,IF(G125="ENF PUNISH",28,IF(G125="DEFECT",29,IF(G125="SM TALK",30,IF(G125="HUMOR",31,IF(G125="POLITE+",32,IF(G125="POLITE-",32,IF(G125="INPUT-",33,IF(G125="AMBIGUOUS",34,IF(G125="UNCODEABLE",35))))))))))))))))))))))))))))))))))))))))))))))))</f>
        <v>8</v>
      </c>
      <c r="G125" t="s">
        <v>9374</v>
      </c>
    </row>
    <row r="126" spans="1:13" x14ac:dyDescent="0.35">
      <c r="A126" s="4">
        <v>82</v>
      </c>
      <c r="B126" s="4">
        <v>-360.00099999999998</v>
      </c>
      <c r="C126" t="s">
        <v>1159</v>
      </c>
      <c r="D126" s="4">
        <v>3</v>
      </c>
      <c r="E126" s="16" t="s">
        <v>1303</v>
      </c>
      <c r="F126" s="42">
        <f t="shared" si="33"/>
        <v>7</v>
      </c>
      <c r="G126" t="s">
        <v>9377</v>
      </c>
    </row>
    <row r="127" spans="1:13" x14ac:dyDescent="0.35">
      <c r="B127" s="4">
        <v>-349.89</v>
      </c>
      <c r="C127" t="s">
        <v>1159</v>
      </c>
      <c r="D127" s="4">
        <v>3</v>
      </c>
      <c r="E127" s="16" t="s">
        <v>1305</v>
      </c>
    </row>
    <row r="128" spans="1:13" x14ac:dyDescent="0.35">
      <c r="A128" s="4">
        <v>83</v>
      </c>
      <c r="B128" s="4">
        <v>-337.73500000000001</v>
      </c>
      <c r="C128" t="s">
        <v>1161</v>
      </c>
      <c r="D128" s="4">
        <v>4</v>
      </c>
      <c r="E128" s="16" t="s">
        <v>1308</v>
      </c>
      <c r="F128" s="42">
        <f t="shared" si="33"/>
        <v>8</v>
      </c>
      <c r="G128" t="s">
        <v>9374</v>
      </c>
    </row>
    <row r="129" spans="1:7" x14ac:dyDescent="0.35">
      <c r="A129" s="4">
        <v>84</v>
      </c>
      <c r="B129" s="4">
        <v>-334.94699999999898</v>
      </c>
      <c r="C129" t="s">
        <v>1159</v>
      </c>
      <c r="D129" s="4">
        <v>3</v>
      </c>
      <c r="E129" s="16" t="s">
        <v>1310</v>
      </c>
      <c r="F129" s="42">
        <f t="shared" si="33"/>
        <v>13</v>
      </c>
      <c r="G129" t="s">
        <v>9388</v>
      </c>
    </row>
    <row r="130" spans="1:7" x14ac:dyDescent="0.35">
      <c r="A130" s="4">
        <v>85</v>
      </c>
      <c r="B130" s="4">
        <v>-327.02499999999998</v>
      </c>
      <c r="C130" t="s">
        <v>1173</v>
      </c>
      <c r="D130" s="4">
        <v>2</v>
      </c>
      <c r="E130" s="16" t="s">
        <v>1311</v>
      </c>
      <c r="F130" s="42">
        <f t="shared" si="33"/>
        <v>8</v>
      </c>
      <c r="G130" t="s">
        <v>9374</v>
      </c>
    </row>
    <row r="131" spans="1:7" x14ac:dyDescent="0.35">
      <c r="A131" s="4">
        <v>86</v>
      </c>
      <c r="B131" s="4">
        <v>-326.88099999999997</v>
      </c>
      <c r="C131" t="s">
        <v>1159</v>
      </c>
      <c r="D131" s="4">
        <v>3</v>
      </c>
      <c r="E131" s="16" t="s">
        <v>1312</v>
      </c>
      <c r="F131" s="42">
        <f t="shared" si="33"/>
        <v>8</v>
      </c>
      <c r="G131" t="s">
        <v>9374</v>
      </c>
    </row>
    <row r="132" spans="1:7" x14ac:dyDescent="0.35">
      <c r="A132" s="4">
        <v>87</v>
      </c>
      <c r="B132" s="4">
        <v>-326.846</v>
      </c>
      <c r="C132" t="s">
        <v>1161</v>
      </c>
      <c r="D132" s="4">
        <v>4</v>
      </c>
      <c r="E132" s="16" t="s">
        <v>1313</v>
      </c>
      <c r="F132" s="42">
        <f t="shared" si="33"/>
        <v>7</v>
      </c>
      <c r="G132" t="s">
        <v>9377</v>
      </c>
    </row>
    <row r="133" spans="1:7" x14ac:dyDescent="0.35">
      <c r="A133" s="4">
        <v>88</v>
      </c>
      <c r="B133" s="4">
        <v>-317.02699999999999</v>
      </c>
      <c r="C133" t="s">
        <v>1161</v>
      </c>
      <c r="D133" s="4">
        <v>4</v>
      </c>
      <c r="E133" s="16" t="s">
        <v>1315</v>
      </c>
      <c r="F133" s="42">
        <f t="shared" ref="F133" si="34">IF(G133="GREET",1,IF(G133="GOAL",2,IF(G133="GOAL:COOP",2,IF(G133="GOAL:SUSTAIN",2,IF(G133="GOAL:MAX EARN",2,IF(G133="GOAL:EQUITY",2,IF(G133="PROPOSAL",3,IF(G133="(PROPOSAL)",3,IF(G133="CHOOSE+",4,IF(G133="CHOOSE-",4,IF(G133="(CHOOSE+)",4,IF(G133="(CHOOSE-)",4,IF(G133="ECO INFO",5,IF(G133="$ INFO",6,IF(G133="SOC INFO",7,IF(G133="RULE INFO",8,IF(G133="EXP INFO",9,IF(G133="MON RES",10,IF(G133="MON EARN",11,IF(G133="MON BEH",12,IF(G133="POSE HARM",13,IF(G133="POSE CONCERN",14,IF(G133="(POSE CONCERN)",14,IF(G133="RJ APOLOGY",15,IF(G133="RJ ATONE",16,IF(G133="RJ JUSTIFY",17,IF(G133="RJ JUSTIFY:SOC INFO",17,IF(G133="RJ-",18,IF(G133="RJ FORGIVE+",19,IF(G133="RJ FORGIVE-",19,IF(G133="COORD",20,IF(G133="(COORD)",20,IF(G133="ENF ACK",21,IF(G133="ENF PRAISE",22,IF(G133="ENF ASK",23,IF(G133="ENF TELL",24,IF(G133="ENF SHAME",25,IF(G133="ENF WARN",26,IF(G133="ENF THREATEN",27,IF(G133="ENF PUNISH",28,IF(G133="DEFECT",29,IF(G133="SM TALK",30,IF(G133="HUMOR",31,IF(G133="POLITE+",32,IF(G133="POLITE-",32,IF(G133="INPUT-",33,IF(G133="AMBIGUOUS",34,IF(G133="UNCODEABLE",35))))))))))))))))))))))))))))))))))))))))))))))))</f>
        <v>15</v>
      </c>
      <c r="G133" t="s">
        <v>9706</v>
      </c>
    </row>
    <row r="134" spans="1:7" x14ac:dyDescent="0.35">
      <c r="A134" s="4">
        <v>89</v>
      </c>
      <c r="B134" s="4">
        <v>-309.10500000000002</v>
      </c>
      <c r="C134" t="s">
        <v>1159</v>
      </c>
      <c r="D134" s="4">
        <v>3</v>
      </c>
      <c r="E134" s="16" t="s">
        <v>1318</v>
      </c>
    </row>
    <row r="135" spans="1:7" x14ac:dyDescent="0.35">
      <c r="E135" s="93" t="s">
        <v>10431</v>
      </c>
      <c r="F135" s="42" t="b">
        <f t="shared" ref="F135:F137" si="35">IF(G135="GREET",1,IF(G135="GOAL",2,IF(G135="GOAL:COOP",2,IF(G135="GOAL:SUSTAIN",2,IF(G135="GOAL:MAX EARN",2,IF(G135="GOAL:EQUITY",2,IF(G135="PROPOSAL",3,IF(G135="(PROPOSAL)",3,IF(G135="CHOOSE+",4,IF(G135="CHOOSE-",4,IF(G135="(CHOOSE+)",4,IF(G135="(CHOOSE-)",4,IF(G135="ECO INFO",5,IF(G135="$ INFO",6,IF(G135="SOC INFO",7,IF(G135="RULE INFO",8,IF(G135="EXP INFO",9,IF(G135="MON RES",10,IF(G135="MON EARN",11,IF(G135="MON BEH",12,IF(G135="POSE HARM",13,IF(G135="POSE CONCERN",14,IF(G135="(POSE CONCERN)",14,IF(G135="RJ APOLOGY",15,IF(G135="RJ ATONE",16,IF(G135="RJ JUSTIFY",17,IF(G135="RJ JUSTIFY:SOC INFO",17,IF(G135="RJ-",18,IF(G135="RJ FORGIVE+",19,IF(G135="RJ FORGIVE-",19,IF(G135="COORD",20,IF(G135="(COORD)",20,IF(G135="ENF ACK",21,IF(G135="ENF PRAISE",22,IF(G135="ENF ASK",23,IF(G135="ENF TELL",24,IF(G135="ENF SHAME",25,IF(G135="ENF WARN",26,IF(G135="ENF THREATEN",27,IF(G135="ENF PUNISH",28,IF(G135="DEFECT",29,IF(G135="SM TALK",30,IF(G135="HUMOR",31,IF(G135="POLITE+",32,IF(G135="POLITE-",32,IF(G135="INPUT-",33,IF(G135="AMBIGUOUS",34,IF(G135="UNCODEABLE",35))))))))))))))))))))))))))))))))))))))))))))))))</f>
        <v>0</v>
      </c>
      <c r="G135" t="s">
        <v>9722</v>
      </c>
    </row>
    <row r="136" spans="1:7" x14ac:dyDescent="0.35">
      <c r="E136" s="93" t="s">
        <v>9612</v>
      </c>
      <c r="F136" s="42">
        <f t="shared" si="35"/>
        <v>22</v>
      </c>
      <c r="G136" t="s">
        <v>10418</v>
      </c>
    </row>
    <row r="137" spans="1:7" x14ac:dyDescent="0.35">
      <c r="A137" s="4">
        <v>90</v>
      </c>
      <c r="B137" s="4">
        <v>-305.61399999999998</v>
      </c>
      <c r="C137" t="s">
        <v>1161</v>
      </c>
      <c r="D137" s="4">
        <v>4</v>
      </c>
      <c r="E137" s="16" t="s">
        <v>136</v>
      </c>
      <c r="F137" s="42">
        <f t="shared" si="35"/>
        <v>22</v>
      </c>
      <c r="G137" t="s">
        <v>10418</v>
      </c>
    </row>
    <row r="138" spans="1:7" x14ac:dyDescent="0.35">
      <c r="A138" s="4">
        <v>91</v>
      </c>
      <c r="B138" s="4">
        <v>-304.43599999999998</v>
      </c>
      <c r="C138" t="s">
        <v>1182</v>
      </c>
      <c r="D138" s="4">
        <v>1</v>
      </c>
      <c r="E138" s="16" t="s">
        <v>1319</v>
      </c>
      <c r="F138" s="42">
        <f t="shared" ref="F138" si="36">IF(G138="GREET",1,IF(G138="GOAL",2,IF(G138="GOAL:COOP",2,IF(G138="GOAL:SUSTAIN",2,IF(G138="GOAL:MAX EARN",2,IF(G138="GOAL:EQUITY",2,IF(G138="PROPOSAL",3,IF(G138="(PROPOSAL)",3,IF(G138="CHOOSE+",4,IF(G138="CHOOSE-",4,IF(G138="(CHOOSE+)",4,IF(G138="(CHOOSE-)",4,IF(G138="ECO INFO",5,IF(G138="$ INFO",6,IF(G138="SOC INFO",7,IF(G138="RULE INFO",8,IF(G138="EXP INFO",9,IF(G138="MON RES",10,IF(G138="MON EARN",11,IF(G138="MON BEH",12,IF(G138="POSE HARM",13,IF(G138="POSE CONCERN",14,IF(G138="(POSE CONCERN)",14,IF(G138="RJ APOLOGY",15,IF(G138="RJ ATONE",16,IF(G138="RJ JUSTIFY",17,IF(G138="RJ JUSTIFY:SOC INFO",17,IF(G138="RJ-",18,IF(G138="RJ FORGIVE+",19,IF(G138="RJ FORGIVE-",19,IF(G138="COORD",20,IF(G138="(COORD)",20,IF(G138="ENF ACK",21,IF(G138="ENF PRAISE",22,IF(G138="ENF ASK",23,IF(G138="ENF TELL",24,IF(G138="ENF SHAME",25,IF(G138="ENF WARN",26,IF(G138="ENF THREATEN",27,IF(G138="ENF PUNISH",28,IF(G138="DEFECT",29,IF(G138="SM TALK",30,IF(G138="HUMOR",31,IF(G138="POLITE+",32,IF(G138="POLITE-",32,IF(G138="INPUT-",33,IF(G138="AMBIGUOUS",34,IF(G138="UNCODEABLE",35))))))))))))))))))))))))))))))))))))))))))))))))</f>
        <v>22</v>
      </c>
      <c r="G138" t="s">
        <v>10418</v>
      </c>
    </row>
    <row r="140" spans="1:7" x14ac:dyDescent="0.35">
      <c r="B140" s="31" t="s">
        <v>9253</v>
      </c>
    </row>
    <row r="141" spans="1:7" x14ac:dyDescent="0.35">
      <c r="A141" s="4">
        <v>92</v>
      </c>
      <c r="B141" s="4">
        <v>-301.66500000000002</v>
      </c>
      <c r="C141" t="s">
        <v>1182</v>
      </c>
      <c r="D141" s="4">
        <v>1</v>
      </c>
      <c r="E141" s="16" t="s">
        <v>1320</v>
      </c>
    </row>
    <row r="142" spans="1:7" x14ac:dyDescent="0.35">
      <c r="B142" s="4">
        <v>-290.832999999999</v>
      </c>
      <c r="C142" t="s">
        <v>1182</v>
      </c>
      <c r="D142" s="4">
        <v>1</v>
      </c>
      <c r="E142" s="16" t="s">
        <v>1322</v>
      </c>
    </row>
    <row r="143" spans="1:7" x14ac:dyDescent="0.35">
      <c r="E143" s="93" t="s">
        <v>10432</v>
      </c>
      <c r="F143" s="42">
        <f t="shared" ref="F143:F146" si="37">IF(G143="GREET",1,IF(G143="GOAL",2,IF(G143="GOAL:COOP",2,IF(G143="GOAL:SUSTAIN",2,IF(G143="GOAL:MAX EARN",2,IF(G143="GOAL:EQUITY",2,IF(G143="PROPOSAL",3,IF(G143="(PROPOSAL)",3,IF(G143="CHOOSE+",4,IF(G143="CHOOSE-",4,IF(G143="(CHOOSE+)",4,IF(G143="(CHOOSE-)",4,IF(G143="ECO INFO",5,IF(G143="$ INFO",6,IF(G143="SOC INFO",7,IF(G143="RULE INFO",8,IF(G143="EXP INFO",9,IF(G143="MON RES",10,IF(G143="MON EARN",11,IF(G143="MON BEH",12,IF(G143="POSE HARM",13,IF(G143="POSE CONCERN",14,IF(G143="(POSE CONCERN)",14,IF(G143="RJ APOLOGY",15,IF(G143="RJ ATONE",16,IF(G143="RJ JUSTIFY",17,IF(G143="RJ JUSTIFY:SOC INFO",17,IF(G143="RJ-",18,IF(G143="RJ FORGIVE+",19,IF(G143="RJ FORGIVE-",19,IF(G143="COORD",20,IF(G143="(COORD)",20,IF(G143="ENF ACK",21,IF(G143="ENF PRAISE",22,IF(G143="ENF ASK",23,IF(G143="ENF TELL",24,IF(G143="ENF SHAME",25,IF(G143="ENF WARN",26,IF(G143="ENF THREATEN",27,IF(G143="ENF PUNISH",28,IF(G143="DEFECT",29,IF(G143="SM TALK",30,IF(G143="HUMOR",31,IF(G143="POLITE+",32,IF(G143="POLITE-",32,IF(G143="INPUT-",33,IF(G143="AMBIGUOUS",34,IF(G143="UNCODEABLE",35))))))))))))))))))))))))))))))))))))))))))))))))</f>
        <v>5</v>
      </c>
      <c r="G143" t="s">
        <v>9378</v>
      </c>
    </row>
    <row r="144" spans="1:7" x14ac:dyDescent="0.35">
      <c r="E144" s="93" t="s">
        <v>10433</v>
      </c>
      <c r="F144" s="42">
        <f t="shared" si="37"/>
        <v>11</v>
      </c>
      <c r="G144" t="s">
        <v>9509</v>
      </c>
    </row>
    <row r="145" spans="1:7" x14ac:dyDescent="0.35">
      <c r="A145" s="4">
        <v>93</v>
      </c>
      <c r="B145" s="4">
        <v>-287.13400000000001</v>
      </c>
      <c r="C145" t="s">
        <v>1159</v>
      </c>
      <c r="D145" s="4">
        <v>3</v>
      </c>
      <c r="E145" s="16" t="s">
        <v>1324</v>
      </c>
      <c r="F145" s="42">
        <f t="shared" si="37"/>
        <v>24</v>
      </c>
      <c r="G145" t="s">
        <v>10409</v>
      </c>
    </row>
    <row r="146" spans="1:7" x14ac:dyDescent="0.35">
      <c r="A146" s="4">
        <v>94</v>
      </c>
      <c r="B146" s="4">
        <v>-277.822</v>
      </c>
      <c r="C146" t="s">
        <v>1159</v>
      </c>
      <c r="D146" s="4">
        <v>3</v>
      </c>
      <c r="E146" s="16" t="s">
        <v>1326</v>
      </c>
      <c r="F146" s="42">
        <f t="shared" si="37"/>
        <v>5</v>
      </c>
      <c r="G146" t="s">
        <v>9378</v>
      </c>
    </row>
    <row r="147" spans="1:7" x14ac:dyDescent="0.35">
      <c r="A147" s="4">
        <v>95</v>
      </c>
      <c r="B147" s="4">
        <v>-279.332999999999</v>
      </c>
      <c r="C147" t="s">
        <v>1182</v>
      </c>
      <c r="D147" s="4">
        <v>1</v>
      </c>
      <c r="E147" s="16" t="s">
        <v>1325</v>
      </c>
      <c r="F147" s="42">
        <f t="shared" ref="F147" si="38">IF(G147="GREET",1,IF(G147="GOAL",2,IF(G147="GOAL:COOP",2,IF(G147="GOAL:SUSTAIN",2,IF(G147="GOAL:MAX EARN",2,IF(G147="GOAL:EQUITY",2,IF(G147="PROPOSAL",3,IF(G147="(PROPOSAL)",3,IF(G147="CHOOSE+",4,IF(G147="CHOOSE-",4,IF(G147="(CHOOSE+)",4,IF(G147="(CHOOSE-)",4,IF(G147="ECO INFO",5,IF(G147="$ INFO",6,IF(G147="SOC INFO",7,IF(G147="RULE INFO",8,IF(G147="EXP INFO",9,IF(G147="MON RES",10,IF(G147="MON EARN",11,IF(G147="MON BEH",12,IF(G147="POSE HARM",13,IF(G147="POSE CONCERN",14,IF(G147="(POSE CONCERN)",14,IF(G147="RJ APOLOGY",15,IF(G147="RJ ATONE",16,IF(G147="RJ JUSTIFY",17,IF(G147="RJ JUSTIFY:SOC INFO",17,IF(G147="RJ-",18,IF(G147="RJ FORGIVE+",19,IF(G147="RJ FORGIVE-",19,IF(G147="COORD",20,IF(G147="(COORD)",20,IF(G147="ENF ACK",21,IF(G147="ENF PRAISE",22,IF(G147="ENF ASK",23,IF(G147="ENF TELL",24,IF(G147="ENF SHAME",25,IF(G147="ENF WARN",26,IF(G147="ENF THREATEN",27,IF(G147="ENF PUNISH",28,IF(G147="DEFECT",29,IF(G147="SM TALK",30,IF(G147="HUMOR",31,IF(G147="POLITE+",32,IF(G147="POLITE-",32,IF(G147="INPUT-",33,IF(G147="AMBIGUOUS",34,IF(G147="UNCODEABLE",35))))))))))))))))))))))))))))))))))))))))))))))))</f>
        <v>10</v>
      </c>
      <c r="G147" t="s">
        <v>10136</v>
      </c>
    </row>
    <row r="148" spans="1:7" x14ac:dyDescent="0.35">
      <c r="B148" s="4">
        <v>-272.036</v>
      </c>
      <c r="C148" t="s">
        <v>1182</v>
      </c>
      <c r="D148" s="4">
        <v>1</v>
      </c>
      <c r="E148" s="16" t="s">
        <v>1328</v>
      </c>
    </row>
    <row r="149" spans="1:7" x14ac:dyDescent="0.35">
      <c r="A149" s="4">
        <v>96</v>
      </c>
      <c r="B149" s="4">
        <v>-268.57400000000001</v>
      </c>
      <c r="C149" t="s">
        <v>1161</v>
      </c>
      <c r="D149" s="4">
        <v>4</v>
      </c>
      <c r="E149" s="16" t="s">
        <v>1329</v>
      </c>
      <c r="F149" s="42">
        <f t="shared" ref="F149:F151" si="39">IF(G149="GREET",1,IF(G149="GOAL",2,IF(G149="GOAL:COOP",2,IF(G149="GOAL:SUSTAIN",2,IF(G149="GOAL:MAX EARN",2,IF(G149="GOAL:EQUITY",2,IF(G149="PROPOSAL",3,IF(G149="(PROPOSAL)",3,IF(G149="CHOOSE+",4,IF(G149="CHOOSE-",4,IF(G149="(CHOOSE+)",4,IF(G149="(CHOOSE-)",4,IF(G149="ECO INFO",5,IF(G149="$ INFO",6,IF(G149="SOC INFO",7,IF(G149="RULE INFO",8,IF(G149="EXP INFO",9,IF(G149="MON RES",10,IF(G149="MON EARN",11,IF(G149="MON BEH",12,IF(G149="POSE HARM",13,IF(G149="POSE CONCERN",14,IF(G149="(POSE CONCERN)",14,IF(G149="RJ APOLOGY",15,IF(G149="RJ ATONE",16,IF(G149="RJ JUSTIFY",17,IF(G149="RJ JUSTIFY:SOC INFO",17,IF(G149="RJ-",18,IF(G149="RJ FORGIVE+",19,IF(G149="RJ FORGIVE-",19,IF(G149="COORD",20,IF(G149="(COORD)",20,IF(G149="ENF ACK",21,IF(G149="ENF PRAISE",22,IF(G149="ENF ASK",23,IF(G149="ENF TELL",24,IF(G149="ENF SHAME",25,IF(G149="ENF WARN",26,IF(G149="ENF THREATEN",27,IF(G149="ENF PUNISH",28,IF(G149="DEFECT",29,IF(G149="SM TALK",30,IF(G149="HUMOR",31,IF(G149="POLITE+",32,IF(G149="POLITE-",32,IF(G149="INPUT-",33,IF(G149="AMBIGUOUS",34,IF(G149="UNCODEABLE",35))))))))))))))))))))))))))))))))))))))))))))))))</f>
        <v>5</v>
      </c>
      <c r="G149" t="s">
        <v>9378</v>
      </c>
    </row>
    <row r="150" spans="1:7" x14ac:dyDescent="0.35">
      <c r="A150" s="4">
        <v>97</v>
      </c>
      <c r="B150" s="4">
        <v>-262.09500000000003</v>
      </c>
      <c r="C150" t="s">
        <v>1161</v>
      </c>
      <c r="D150" s="4">
        <v>4</v>
      </c>
      <c r="E150" s="16" t="s">
        <v>1330</v>
      </c>
      <c r="F150" s="42">
        <f t="shared" si="39"/>
        <v>7</v>
      </c>
      <c r="G150" t="s">
        <v>9377</v>
      </c>
    </row>
    <row r="151" spans="1:7" x14ac:dyDescent="0.35">
      <c r="A151" s="4">
        <v>98</v>
      </c>
      <c r="B151" s="4">
        <v>-260.06299999999999</v>
      </c>
      <c r="C151" t="s">
        <v>1173</v>
      </c>
      <c r="D151" s="4">
        <v>2</v>
      </c>
      <c r="E151" s="16" t="s">
        <v>1332</v>
      </c>
      <c r="F151" s="42">
        <f t="shared" si="39"/>
        <v>5</v>
      </c>
      <c r="G151" t="s">
        <v>9378</v>
      </c>
    </row>
    <row r="152" spans="1:7" x14ac:dyDescent="0.35">
      <c r="B152" s="4">
        <v>-237.14400000000001</v>
      </c>
      <c r="C152" t="s">
        <v>1173</v>
      </c>
      <c r="D152" s="4">
        <v>2</v>
      </c>
      <c r="E152" s="16" t="s">
        <v>1338</v>
      </c>
    </row>
    <row r="153" spans="1:7" x14ac:dyDescent="0.35">
      <c r="A153" s="4">
        <v>99</v>
      </c>
      <c r="B153" s="4">
        <v>-258.80599999999998</v>
      </c>
      <c r="C153" t="s">
        <v>1159</v>
      </c>
      <c r="D153" s="4">
        <v>3</v>
      </c>
      <c r="E153" s="16" t="s">
        <v>1333</v>
      </c>
      <c r="F153" s="42">
        <f t="shared" ref="F153:F155" si="40">IF(G153="GREET",1,IF(G153="GOAL",2,IF(G153="GOAL:COOP",2,IF(G153="GOAL:SUSTAIN",2,IF(G153="GOAL:MAX EARN",2,IF(G153="GOAL:EQUITY",2,IF(G153="PROPOSAL",3,IF(G153="(PROPOSAL)",3,IF(G153="CHOOSE+",4,IF(G153="CHOOSE-",4,IF(G153="(CHOOSE+)",4,IF(G153="(CHOOSE-)",4,IF(G153="ECO INFO",5,IF(G153="$ INFO",6,IF(G153="SOC INFO",7,IF(G153="RULE INFO",8,IF(G153="EXP INFO",9,IF(G153="MON RES",10,IF(G153="MON EARN",11,IF(G153="MON BEH",12,IF(G153="POSE HARM",13,IF(G153="POSE CONCERN",14,IF(G153="(POSE CONCERN)",14,IF(G153="RJ APOLOGY",15,IF(G153="RJ ATONE",16,IF(G153="RJ JUSTIFY",17,IF(G153="RJ JUSTIFY:SOC INFO",17,IF(G153="RJ-",18,IF(G153="RJ FORGIVE+",19,IF(G153="RJ FORGIVE-",19,IF(G153="COORD",20,IF(G153="(COORD)",20,IF(G153="ENF ACK",21,IF(G153="ENF PRAISE",22,IF(G153="ENF ASK",23,IF(G153="ENF TELL",24,IF(G153="ENF SHAME",25,IF(G153="ENF WARN",26,IF(G153="ENF THREATEN",27,IF(G153="ENF PUNISH",28,IF(G153="DEFECT",29,IF(G153="SM TALK",30,IF(G153="HUMOR",31,IF(G153="POLITE+",32,IF(G153="POLITE-",32,IF(G153="INPUT-",33,IF(G153="AMBIGUOUS",34,IF(G153="UNCODEABLE",35))))))))))))))))))))))))))))))))))))))))))))))))</f>
        <v>31</v>
      </c>
      <c r="G153" t="s">
        <v>9386</v>
      </c>
    </row>
    <row r="154" spans="1:7" x14ac:dyDescent="0.35">
      <c r="A154" s="4">
        <v>100</v>
      </c>
      <c r="B154" s="4">
        <v>-254.58199999999999</v>
      </c>
      <c r="C154" t="s">
        <v>1182</v>
      </c>
      <c r="D154" s="4">
        <v>1</v>
      </c>
      <c r="E154" s="16" t="s">
        <v>422</v>
      </c>
      <c r="F154" s="42">
        <f t="shared" si="40"/>
        <v>31</v>
      </c>
      <c r="G154" t="s">
        <v>9386</v>
      </c>
    </row>
    <row r="155" spans="1:7" x14ac:dyDescent="0.35">
      <c r="A155" s="4">
        <v>101</v>
      </c>
      <c r="B155" s="4">
        <v>-249.83</v>
      </c>
      <c r="C155" t="s">
        <v>1159</v>
      </c>
      <c r="D155" s="4">
        <v>3</v>
      </c>
      <c r="E155" s="16" t="s">
        <v>1334</v>
      </c>
      <c r="F155" s="42">
        <f t="shared" si="40"/>
        <v>7</v>
      </c>
      <c r="G155" t="s">
        <v>9377</v>
      </c>
    </row>
    <row r="156" spans="1:7" x14ac:dyDescent="0.35">
      <c r="A156" s="4">
        <v>102</v>
      </c>
      <c r="B156" s="4">
        <v>-247.30199999999999</v>
      </c>
      <c r="C156" t="s">
        <v>1159</v>
      </c>
      <c r="D156" s="4">
        <v>3</v>
      </c>
      <c r="E156" s="16" t="s">
        <v>1335</v>
      </c>
      <c r="F156" s="42">
        <f t="shared" ref="F156" si="41">IF(G156="GREET",1,IF(G156="GOAL",2,IF(G156="GOAL:COOP",2,IF(G156="GOAL:SUSTAIN",2,IF(G156="GOAL:MAX EARN",2,IF(G156="GOAL:EQUITY",2,IF(G156="PROPOSAL",3,IF(G156="(PROPOSAL)",3,IF(G156="CHOOSE+",4,IF(G156="CHOOSE-",4,IF(G156="(CHOOSE+)",4,IF(G156="(CHOOSE-)",4,IF(G156="ECO INFO",5,IF(G156="$ INFO",6,IF(G156="SOC INFO",7,IF(G156="RULE INFO",8,IF(G156="EXP INFO",9,IF(G156="MON RES",10,IF(G156="MON EARN",11,IF(G156="MON BEH",12,IF(G156="POSE HARM",13,IF(G156="POSE CONCERN",14,IF(G156="(POSE CONCERN)",14,IF(G156="RJ APOLOGY",15,IF(G156="RJ ATONE",16,IF(G156="RJ JUSTIFY",17,IF(G156="RJ JUSTIFY:SOC INFO",17,IF(G156="RJ-",18,IF(G156="RJ FORGIVE+",19,IF(G156="RJ FORGIVE-",19,IF(G156="COORD",20,IF(G156="(COORD)",20,IF(G156="ENF ACK",21,IF(G156="ENF PRAISE",22,IF(G156="ENF ASK",23,IF(G156="ENF TELL",24,IF(G156="ENF SHAME",25,IF(G156="ENF WARN",26,IF(G156="ENF THREATEN",27,IF(G156="ENF PUNISH",28,IF(G156="DEFECT",29,IF(G156="SM TALK",30,IF(G156="HUMOR",31,IF(G156="POLITE+",32,IF(G156="POLITE-",32,IF(G156="INPUT-",33,IF(G156="AMBIGUOUS",34,IF(G156="UNCODEABLE",35))))))))))))))))))))))))))))))))))))))))))))))))</f>
        <v>5</v>
      </c>
      <c r="G156" t="s">
        <v>9378</v>
      </c>
    </row>
    <row r="157" spans="1:7" x14ac:dyDescent="0.35">
      <c r="B157" s="4">
        <v>-241.31200000000001</v>
      </c>
      <c r="C157" t="s">
        <v>1159</v>
      </c>
      <c r="D157" s="4">
        <v>3</v>
      </c>
      <c r="E157" s="16" t="s">
        <v>1336</v>
      </c>
    </row>
    <row r="158" spans="1:7" x14ac:dyDescent="0.35">
      <c r="B158" s="4">
        <v>-238.51400000000001</v>
      </c>
      <c r="C158" t="s">
        <v>1159</v>
      </c>
      <c r="D158" s="4">
        <v>3</v>
      </c>
      <c r="E158" s="16" t="s">
        <v>1337</v>
      </c>
    </row>
    <row r="160" spans="1:7" x14ac:dyDescent="0.35">
      <c r="B160" s="20"/>
    </row>
    <row r="161" spans="1:7" x14ac:dyDescent="0.35">
      <c r="A161" s="4">
        <v>103</v>
      </c>
      <c r="B161" s="4">
        <v>-234.01300000000001</v>
      </c>
      <c r="C161" t="s">
        <v>1182</v>
      </c>
      <c r="D161" s="4">
        <v>1</v>
      </c>
      <c r="E161" s="16" t="s">
        <v>1339</v>
      </c>
      <c r="F161" s="42">
        <f t="shared" ref="F161" si="42">IF(G161="GREET",1,IF(G161="GOAL",2,IF(G161="GOAL:COOP",2,IF(G161="GOAL:SUSTAIN",2,IF(G161="GOAL:MAX EARN",2,IF(G161="GOAL:EQUITY",2,IF(G161="PROPOSAL",3,IF(G161="(PROPOSAL)",3,IF(G161="CHOOSE+",4,IF(G161="CHOOSE-",4,IF(G161="(CHOOSE+)",4,IF(G161="(CHOOSE-)",4,IF(G161="ECO INFO",5,IF(G161="$ INFO",6,IF(G161="SOC INFO",7,IF(G161="RULE INFO",8,IF(G161="EXP INFO",9,IF(G161="MON RES",10,IF(G161="MON EARN",11,IF(G161="MON BEH",12,IF(G161="POSE HARM",13,IF(G161="POSE CONCERN",14,IF(G161="(POSE CONCERN)",14,IF(G161="RJ APOLOGY",15,IF(G161="RJ ATONE",16,IF(G161="RJ JUSTIFY",17,IF(G161="RJ JUSTIFY:SOC INFO",17,IF(G161="RJ-",18,IF(G161="RJ FORGIVE+",19,IF(G161="RJ FORGIVE-",19,IF(G161="COORD",20,IF(G161="(COORD)",20,IF(G161="ENF ACK",21,IF(G161="ENF PRAISE",22,IF(G161="ENF ASK",23,IF(G161="ENF TELL",24,IF(G161="ENF SHAME",25,IF(G161="ENF WARN",26,IF(G161="ENF THREATEN",27,IF(G161="ENF PUNISH",28,IF(G161="DEFECT",29,IF(G161="SM TALK",30,IF(G161="HUMOR",31,IF(G161="POLITE+",32,IF(G161="POLITE-",32,IF(G161="INPUT-",33,IF(G161="AMBIGUOUS",34,IF(G161="UNCODEABLE",35))))))))))))))))))))))))))))))))))))))))))))))))</f>
        <v>31</v>
      </c>
      <c r="G161" t="s">
        <v>9386</v>
      </c>
    </row>
    <row r="162" spans="1:7" x14ac:dyDescent="0.35">
      <c r="B162" s="4">
        <v>-227.917</v>
      </c>
      <c r="C162" t="s">
        <v>1182</v>
      </c>
      <c r="D162" s="4">
        <v>1</v>
      </c>
      <c r="E162" s="16" t="s">
        <v>1342</v>
      </c>
    </row>
    <row r="163" spans="1:7" x14ac:dyDescent="0.35">
      <c r="A163" s="4">
        <v>104</v>
      </c>
      <c r="B163" s="4">
        <v>-215.565</v>
      </c>
      <c r="C163" t="s">
        <v>1182</v>
      </c>
      <c r="D163" s="4">
        <v>1</v>
      </c>
      <c r="E163" s="16" t="s">
        <v>1347</v>
      </c>
      <c r="F163" s="42">
        <f t="shared" ref="F163" si="43">IF(G163="GREET",1,IF(G163="GOAL",2,IF(G163="GOAL:COOP",2,IF(G163="GOAL:SUSTAIN",2,IF(G163="GOAL:MAX EARN",2,IF(G163="GOAL:EQUITY",2,IF(G163="PROPOSAL",3,IF(G163="(PROPOSAL)",3,IF(G163="CHOOSE+",4,IF(G163="CHOOSE-",4,IF(G163="(CHOOSE+)",4,IF(G163="(CHOOSE-)",4,IF(G163="ECO INFO",5,IF(G163="$ INFO",6,IF(G163="SOC INFO",7,IF(G163="RULE INFO",8,IF(G163="EXP INFO",9,IF(G163="MON RES",10,IF(G163="MON EARN",11,IF(G163="MON BEH",12,IF(G163="POSE HARM",13,IF(G163="POSE CONCERN",14,IF(G163="(POSE CONCERN)",14,IF(G163="RJ APOLOGY",15,IF(G163="RJ ATONE",16,IF(G163="RJ JUSTIFY",17,IF(G163="RJ JUSTIFY:SOC INFO",17,IF(G163="RJ-",18,IF(G163="RJ FORGIVE+",19,IF(G163="RJ FORGIVE-",19,IF(G163="COORD",20,IF(G163="(COORD)",20,IF(G163="ENF ACK",21,IF(G163="ENF PRAISE",22,IF(G163="ENF ASK",23,IF(G163="ENF TELL",24,IF(G163="ENF SHAME",25,IF(G163="ENF WARN",26,IF(G163="ENF THREATEN",27,IF(G163="ENF PUNISH",28,IF(G163="DEFECT",29,IF(G163="SM TALK",30,IF(G163="HUMOR",31,IF(G163="POLITE+",32,IF(G163="POLITE-",32,IF(G163="INPUT-",33,IF(G163="AMBIGUOUS",34,IF(G163="UNCODEABLE",35))))))))))))))))))))))))))))))))))))))))))))))))</f>
        <v>31</v>
      </c>
      <c r="G163" t="s">
        <v>9386</v>
      </c>
    </row>
    <row r="165" spans="1:7" x14ac:dyDescent="0.35">
      <c r="B165" s="31" t="s">
        <v>10973</v>
      </c>
    </row>
    <row r="166" spans="1:7" x14ac:dyDescent="0.35">
      <c r="A166" s="4">
        <v>105</v>
      </c>
      <c r="B166" s="4">
        <v>-231.017</v>
      </c>
      <c r="C166" t="s">
        <v>1161</v>
      </c>
      <c r="D166" s="4">
        <v>4</v>
      </c>
      <c r="E166" s="16" t="s">
        <v>1340</v>
      </c>
      <c r="F166" s="42" t="b">
        <f t="shared" ref="F166:F169" si="44">IF(G166="GREET",1,IF(G166="GOAL",2,IF(G166="GOAL:COOP",2,IF(G166="GOAL:SUSTAIN",2,IF(G166="GOAL:MAX EARN",2,IF(G166="GOAL:EQUITY",2,IF(G166="PROPOSAL",3,IF(G166="(PROPOSAL)",3,IF(G166="CHOOSE+",4,IF(G166="CHOOSE-",4,IF(G166="(CHOOSE+)",4,IF(G166="(CHOOSE-)",4,IF(G166="ECO INFO",5,IF(G166="$ INFO",6,IF(G166="SOC INFO",7,IF(G166="RULE INFO",8,IF(G166="EXP INFO",9,IF(G166="MON RES",10,IF(G166="MON EARN",11,IF(G166="MON BEH",12,IF(G166="POSE HARM",13,IF(G166="POSE CONCERN",14,IF(G166="(POSE CONCERN)",14,IF(G166="RJ APOLOGY",15,IF(G166="RJ ATONE",16,IF(G166="RJ JUSTIFY",17,IF(G166="RJ JUSTIFY:SOC INFO",17,IF(G166="RJ-",18,IF(G166="RJ FORGIVE+",19,IF(G166="RJ FORGIVE-",19,IF(G166="COORD",20,IF(G166="(COORD)",20,IF(G166="ENF ACK",21,IF(G166="ENF PRAISE",22,IF(G166="ENF ASK",23,IF(G166="ENF TELL",24,IF(G166="ENF SHAME",25,IF(G166="ENF WARN",26,IF(G166="ENF THREATEN",27,IF(G166="ENF PUNISH",28,IF(G166="DEFECT",29,IF(G166="SM TALK",30,IF(G166="HUMOR",31,IF(G166="POLITE+",32,IF(G166="POLITE-",32,IF(G166="INPUT-",33,IF(G166="AMBIGUOUS",34,IF(G166="UNCODEABLE",35))))))))))))))))))))))))))))))))))))))))))))))))</f>
        <v>0</v>
      </c>
      <c r="G166" t="s">
        <v>9371</v>
      </c>
    </row>
    <row r="167" spans="1:7" x14ac:dyDescent="0.35">
      <c r="B167" s="4">
        <v>-226.53099999999901</v>
      </c>
      <c r="C167" t="s">
        <v>1161</v>
      </c>
      <c r="D167" s="4">
        <v>4</v>
      </c>
      <c r="E167" s="16" t="s">
        <v>1344</v>
      </c>
      <c r="F167" s="42">
        <f t="shared" si="44"/>
        <v>5</v>
      </c>
      <c r="G167" t="s">
        <v>9378</v>
      </c>
    </row>
    <row r="168" spans="1:7" x14ac:dyDescent="0.35">
      <c r="A168" s="4">
        <v>106</v>
      </c>
      <c r="B168" s="4">
        <v>-213.02799999999999</v>
      </c>
      <c r="C168" t="s">
        <v>1159</v>
      </c>
      <c r="D168" s="4">
        <v>3</v>
      </c>
      <c r="E168" s="16" t="s">
        <v>1348</v>
      </c>
      <c r="F168" s="42">
        <f t="shared" si="44"/>
        <v>7</v>
      </c>
      <c r="G168" t="s">
        <v>9377</v>
      </c>
    </row>
    <row r="169" spans="1:7" x14ac:dyDescent="0.35">
      <c r="A169" s="4">
        <v>107</v>
      </c>
      <c r="B169" s="4">
        <v>-200.75799999999899</v>
      </c>
      <c r="C169" t="s">
        <v>1161</v>
      </c>
      <c r="D169" s="4">
        <v>4</v>
      </c>
      <c r="E169" s="16" t="s">
        <v>1352</v>
      </c>
      <c r="F169" s="42">
        <f t="shared" si="44"/>
        <v>7</v>
      </c>
      <c r="G169" t="s">
        <v>9377</v>
      </c>
    </row>
    <row r="170" spans="1:7" x14ac:dyDescent="0.35">
      <c r="A170" s="4">
        <v>108</v>
      </c>
      <c r="B170" s="4">
        <v>-198.41900000000001</v>
      </c>
      <c r="C170" t="s">
        <v>1159</v>
      </c>
      <c r="D170" s="4">
        <v>3</v>
      </c>
      <c r="E170" s="16" t="s">
        <v>1353</v>
      </c>
      <c r="F170" s="42">
        <f t="shared" ref="F170" si="45">IF(G170="GREET",1,IF(G170="GOAL",2,IF(G170="GOAL:COOP",2,IF(G170="GOAL:SUSTAIN",2,IF(G170="GOAL:MAX EARN",2,IF(G170="GOAL:EQUITY",2,IF(G170="PROPOSAL",3,IF(G170="(PROPOSAL)",3,IF(G170="CHOOSE+",4,IF(G170="CHOOSE-",4,IF(G170="(CHOOSE+)",4,IF(G170="(CHOOSE-)",4,IF(G170="ECO INFO",5,IF(G170="$ INFO",6,IF(G170="SOC INFO",7,IF(G170="RULE INFO",8,IF(G170="EXP INFO",9,IF(G170="MON RES",10,IF(G170="MON EARN",11,IF(G170="MON BEH",12,IF(G170="POSE HARM",13,IF(G170="POSE CONCERN",14,IF(G170="(POSE CONCERN)",14,IF(G170="RJ APOLOGY",15,IF(G170="RJ ATONE",16,IF(G170="RJ JUSTIFY",17,IF(G170="RJ JUSTIFY:SOC INFO",17,IF(G170="RJ-",18,IF(G170="RJ FORGIVE+",19,IF(G170="RJ FORGIVE-",19,IF(G170="COORD",20,IF(G170="(COORD)",20,IF(G170="ENF ACK",21,IF(G170="ENF PRAISE",22,IF(G170="ENF ASK",23,IF(G170="ENF TELL",24,IF(G170="ENF SHAME",25,IF(G170="ENF WARN",26,IF(G170="ENF THREATEN",27,IF(G170="ENF PUNISH",28,IF(G170="DEFECT",29,IF(G170="SM TALK",30,IF(G170="HUMOR",31,IF(G170="POLITE+",32,IF(G170="POLITE-",32,IF(G170="INPUT-",33,IF(G170="AMBIGUOUS",34,IF(G170="UNCODEABLE",35))))))))))))))))))))))))))))))))))))))))))))))))</f>
        <v>5</v>
      </c>
      <c r="G170" t="s">
        <v>9378</v>
      </c>
    </row>
    <row r="171" spans="1:7" x14ac:dyDescent="0.35">
      <c r="B171" s="4">
        <v>-194.54</v>
      </c>
      <c r="C171" t="s">
        <v>1159</v>
      </c>
      <c r="D171" s="4">
        <v>3</v>
      </c>
      <c r="E171" s="16" t="s">
        <v>1355</v>
      </c>
    </row>
    <row r="172" spans="1:7" x14ac:dyDescent="0.35">
      <c r="B172" s="4">
        <v>-182.863</v>
      </c>
      <c r="C172" t="s">
        <v>1159</v>
      </c>
      <c r="D172" s="4">
        <v>3</v>
      </c>
      <c r="E172" s="16" t="s">
        <v>1359</v>
      </c>
    </row>
    <row r="173" spans="1:7" x14ac:dyDescent="0.35">
      <c r="A173" s="4">
        <v>109</v>
      </c>
      <c r="B173" s="4">
        <v>-185.34700000000001</v>
      </c>
      <c r="C173" t="s">
        <v>1161</v>
      </c>
      <c r="D173" s="4">
        <v>4</v>
      </c>
      <c r="E173" s="16" t="s">
        <v>1358</v>
      </c>
      <c r="F173" s="42">
        <f t="shared" ref="F173:F175" si="46">IF(G173="GREET",1,IF(G173="GOAL",2,IF(G173="GOAL:COOP",2,IF(G173="GOAL:SUSTAIN",2,IF(G173="GOAL:MAX EARN",2,IF(G173="GOAL:EQUITY",2,IF(G173="PROPOSAL",3,IF(G173="(PROPOSAL)",3,IF(G173="CHOOSE+",4,IF(G173="CHOOSE-",4,IF(G173="(CHOOSE+)",4,IF(G173="(CHOOSE-)",4,IF(G173="ECO INFO",5,IF(G173="$ INFO",6,IF(G173="SOC INFO",7,IF(G173="RULE INFO",8,IF(G173="EXP INFO",9,IF(G173="MON RES",10,IF(G173="MON EARN",11,IF(G173="MON BEH",12,IF(G173="POSE HARM",13,IF(G173="POSE CONCERN",14,IF(G173="(POSE CONCERN)",14,IF(G173="RJ APOLOGY",15,IF(G173="RJ ATONE",16,IF(G173="RJ JUSTIFY",17,IF(G173="RJ JUSTIFY:SOC INFO",17,IF(G173="RJ-",18,IF(G173="RJ FORGIVE+",19,IF(G173="RJ FORGIVE-",19,IF(G173="COORD",20,IF(G173="(COORD)",20,IF(G173="ENF ACK",21,IF(G173="ENF PRAISE",22,IF(G173="ENF ASK",23,IF(G173="ENF TELL",24,IF(G173="ENF SHAME",25,IF(G173="ENF WARN",26,IF(G173="ENF THREATEN",27,IF(G173="ENF PUNISH",28,IF(G173="DEFECT",29,IF(G173="SM TALK",30,IF(G173="HUMOR",31,IF(G173="POLITE+",32,IF(G173="POLITE-",32,IF(G173="INPUT-",33,IF(G173="AMBIGUOUS",34,IF(G173="UNCODEABLE",35))))))))))))))))))))))))))))))))))))))))))))))))</f>
        <v>7</v>
      </c>
      <c r="G173" t="s">
        <v>9377</v>
      </c>
    </row>
    <row r="174" spans="1:7" x14ac:dyDescent="0.35">
      <c r="A174" s="4">
        <v>110</v>
      </c>
      <c r="B174" s="4">
        <v>-173.55699999999999</v>
      </c>
      <c r="C174" t="s">
        <v>1173</v>
      </c>
      <c r="D174" s="4">
        <v>2</v>
      </c>
      <c r="E174" s="16" t="s">
        <v>1360</v>
      </c>
      <c r="F174" s="42">
        <f t="shared" si="46"/>
        <v>5</v>
      </c>
      <c r="G174" t="s">
        <v>9378</v>
      </c>
    </row>
    <row r="175" spans="1:7" x14ac:dyDescent="0.35">
      <c r="A175" s="4">
        <v>111</v>
      </c>
      <c r="B175" s="4">
        <v>-169.345</v>
      </c>
      <c r="C175" t="s">
        <v>1182</v>
      </c>
      <c r="D175" s="4">
        <v>1</v>
      </c>
      <c r="E175" s="16" t="s">
        <v>1361</v>
      </c>
      <c r="F175" s="42">
        <f t="shared" si="46"/>
        <v>31</v>
      </c>
      <c r="G175" t="s">
        <v>9386</v>
      </c>
    </row>
    <row r="176" spans="1:7" x14ac:dyDescent="0.35">
      <c r="B176" s="4">
        <v>-167.20500000000001</v>
      </c>
      <c r="C176" t="s">
        <v>1182</v>
      </c>
      <c r="D176" s="4">
        <v>1</v>
      </c>
      <c r="E176" s="16" t="s">
        <v>1362</v>
      </c>
    </row>
    <row r="177" spans="1:7" x14ac:dyDescent="0.35">
      <c r="A177" s="4">
        <v>112</v>
      </c>
      <c r="B177" s="4">
        <v>-161.63</v>
      </c>
      <c r="C177" t="s">
        <v>1173</v>
      </c>
      <c r="D177" s="4">
        <v>2</v>
      </c>
      <c r="E177" s="16" t="s">
        <v>1364</v>
      </c>
      <c r="F177" s="42">
        <f t="shared" ref="F177:F187" si="47">IF(G177="GREET",1,IF(G177="GOAL",2,IF(G177="GOAL:COOP",2,IF(G177="GOAL:SUSTAIN",2,IF(G177="GOAL:MAX EARN",2,IF(G177="GOAL:EQUITY",2,IF(G177="PROPOSAL",3,IF(G177="(PROPOSAL)",3,IF(G177="CHOOSE+",4,IF(G177="CHOOSE-",4,IF(G177="(CHOOSE+)",4,IF(G177="(CHOOSE-)",4,IF(G177="ECO INFO",5,IF(G177="$ INFO",6,IF(G177="SOC INFO",7,IF(G177="RULE INFO",8,IF(G177="EXP INFO",9,IF(G177="MON RES",10,IF(G177="MON EARN",11,IF(G177="MON BEH",12,IF(G177="POSE HARM",13,IF(G177="POSE CONCERN",14,IF(G177="(POSE CONCERN)",14,IF(G177="RJ APOLOGY",15,IF(G177="RJ ATONE",16,IF(G177="RJ JUSTIFY",17,IF(G177="RJ JUSTIFY:SOC INFO",17,IF(G177="RJ-",18,IF(G177="RJ FORGIVE+",19,IF(G177="RJ FORGIVE-",19,IF(G177="COORD",20,IF(G177="(COORD)",20,IF(G177="ENF ACK",21,IF(G177="ENF PRAISE",22,IF(G177="ENF ASK",23,IF(G177="ENF TELL",24,IF(G177="ENF SHAME",25,IF(G177="ENF WARN",26,IF(G177="ENF THREATEN",27,IF(G177="ENF PUNISH",28,IF(G177="DEFECT",29,IF(G177="SM TALK",30,IF(G177="HUMOR",31,IF(G177="POLITE+",32,IF(G177="POLITE-",32,IF(G177="INPUT-",33,IF(G177="AMBIGUOUS",34,IF(G177="UNCODEABLE",35))))))))))))))))))))))))))))))))))))))))))))))))</f>
        <v>5</v>
      </c>
      <c r="G177" t="s">
        <v>9378</v>
      </c>
    </row>
    <row r="178" spans="1:7" x14ac:dyDescent="0.35">
      <c r="A178" s="4">
        <v>113</v>
      </c>
      <c r="B178" s="4">
        <v>-155.56799999999899</v>
      </c>
      <c r="C178" t="s">
        <v>1159</v>
      </c>
      <c r="D178" s="4">
        <v>3</v>
      </c>
      <c r="E178" s="16" t="s">
        <v>1365</v>
      </c>
      <c r="F178" s="42">
        <f t="shared" si="47"/>
        <v>34</v>
      </c>
      <c r="G178" t="s">
        <v>9387</v>
      </c>
    </row>
    <row r="179" spans="1:7" x14ac:dyDescent="0.35">
      <c r="A179" s="4">
        <v>114</v>
      </c>
      <c r="B179" s="4">
        <v>-153.577</v>
      </c>
      <c r="C179" t="s">
        <v>1159</v>
      </c>
      <c r="D179" s="4">
        <v>3</v>
      </c>
      <c r="E179" s="16" t="s">
        <v>1366</v>
      </c>
      <c r="F179" s="42">
        <f t="shared" si="47"/>
        <v>5</v>
      </c>
      <c r="G179" t="s">
        <v>9378</v>
      </c>
    </row>
    <row r="180" spans="1:7" x14ac:dyDescent="0.35">
      <c r="A180" s="4">
        <v>115</v>
      </c>
      <c r="B180" s="4">
        <v>-149.82900000000001</v>
      </c>
      <c r="C180" t="s">
        <v>1173</v>
      </c>
      <c r="D180" s="4">
        <v>2</v>
      </c>
      <c r="E180" s="16" t="s">
        <v>1368</v>
      </c>
      <c r="F180" s="42">
        <f t="shared" si="47"/>
        <v>5</v>
      </c>
      <c r="G180" t="s">
        <v>9378</v>
      </c>
    </row>
    <row r="181" spans="1:7" x14ac:dyDescent="0.35">
      <c r="A181" s="4">
        <v>116</v>
      </c>
      <c r="B181" s="4">
        <v>-146.291</v>
      </c>
      <c r="C181" t="s">
        <v>1161</v>
      </c>
      <c r="D181" s="4">
        <v>4</v>
      </c>
      <c r="E181" s="16" t="s">
        <v>1371</v>
      </c>
      <c r="F181" s="42">
        <f t="shared" si="47"/>
        <v>7</v>
      </c>
      <c r="G181" t="s">
        <v>9377</v>
      </c>
    </row>
    <row r="182" spans="1:7" x14ac:dyDescent="0.35">
      <c r="A182" s="4">
        <v>117</v>
      </c>
      <c r="B182" s="4">
        <v>-143.48099999999999</v>
      </c>
      <c r="C182" t="s">
        <v>1159</v>
      </c>
      <c r="D182" s="4">
        <v>3</v>
      </c>
      <c r="E182" s="16" t="s">
        <v>1372</v>
      </c>
      <c r="F182" s="42">
        <f t="shared" si="47"/>
        <v>5</v>
      </c>
      <c r="G182" t="s">
        <v>9378</v>
      </c>
    </row>
    <row r="183" spans="1:7" x14ac:dyDescent="0.35">
      <c r="A183" s="4">
        <v>118</v>
      </c>
      <c r="B183" s="4">
        <v>-139.083</v>
      </c>
      <c r="C183" t="s">
        <v>1161</v>
      </c>
      <c r="D183" s="4">
        <v>4</v>
      </c>
      <c r="E183" s="16" t="s">
        <v>1374</v>
      </c>
      <c r="F183" s="42">
        <f t="shared" si="47"/>
        <v>5</v>
      </c>
      <c r="G183" t="s">
        <v>9378</v>
      </c>
    </row>
    <row r="184" spans="1:7" x14ac:dyDescent="0.35">
      <c r="A184" s="4">
        <v>119</v>
      </c>
      <c r="B184" s="4">
        <v>-134.57499999999999</v>
      </c>
      <c r="C184" t="s">
        <v>1159</v>
      </c>
      <c r="D184" s="4">
        <v>3</v>
      </c>
      <c r="E184" s="16" t="s">
        <v>1375</v>
      </c>
      <c r="F184" s="42">
        <f t="shared" si="47"/>
        <v>5</v>
      </c>
      <c r="G184" t="s">
        <v>9378</v>
      </c>
    </row>
    <row r="185" spans="1:7" x14ac:dyDescent="0.35">
      <c r="A185" s="4">
        <v>120</v>
      </c>
      <c r="B185" s="4">
        <v>-133.30799999999999</v>
      </c>
      <c r="C185" t="s">
        <v>1182</v>
      </c>
      <c r="D185" s="4">
        <v>1</v>
      </c>
      <c r="E185" s="16" t="s">
        <v>1376</v>
      </c>
      <c r="F185" s="42">
        <f t="shared" si="47"/>
        <v>5</v>
      </c>
      <c r="G185" t="s">
        <v>9378</v>
      </c>
    </row>
    <row r="186" spans="1:7" x14ac:dyDescent="0.35">
      <c r="A186" s="4">
        <v>121</v>
      </c>
      <c r="B186" s="4">
        <v>-129.05699999999999</v>
      </c>
      <c r="C186" t="s">
        <v>1161</v>
      </c>
      <c r="D186" s="4">
        <v>4</v>
      </c>
      <c r="E186" s="16" t="s">
        <v>1378</v>
      </c>
      <c r="F186" s="42">
        <f t="shared" si="47"/>
        <v>5</v>
      </c>
      <c r="G186" t="s">
        <v>9378</v>
      </c>
    </row>
    <row r="187" spans="1:7" x14ac:dyDescent="0.35">
      <c r="A187" s="4">
        <v>122</v>
      </c>
      <c r="B187" s="4">
        <v>-114.622</v>
      </c>
      <c r="C187" t="s">
        <v>1159</v>
      </c>
      <c r="D187" s="4">
        <v>3</v>
      </c>
      <c r="E187" s="16" t="s">
        <v>1285</v>
      </c>
      <c r="F187" s="42">
        <f t="shared" si="47"/>
        <v>5</v>
      </c>
      <c r="G187" t="s">
        <v>9378</v>
      </c>
    </row>
    <row r="188" spans="1:7" x14ac:dyDescent="0.35">
      <c r="A188" s="4">
        <v>123</v>
      </c>
      <c r="B188" s="4">
        <v>-114.26799999999901</v>
      </c>
      <c r="C188" t="s">
        <v>1173</v>
      </c>
      <c r="D188" s="4">
        <v>2</v>
      </c>
      <c r="E188" s="16" t="s">
        <v>1382</v>
      </c>
      <c r="F188" s="42">
        <f t="shared" ref="F188" si="48">IF(G188="GREET",1,IF(G188="GOAL",2,IF(G188="GOAL:COOP",2,IF(G188="GOAL:SUSTAIN",2,IF(G188="GOAL:MAX EARN",2,IF(G188="GOAL:EQUITY",2,IF(G188="PROPOSAL",3,IF(G188="(PROPOSAL)",3,IF(G188="CHOOSE+",4,IF(G188="CHOOSE-",4,IF(G188="(CHOOSE+)",4,IF(G188="(CHOOSE-)",4,IF(G188="ECO INFO",5,IF(G188="$ INFO",6,IF(G188="SOC INFO",7,IF(G188="RULE INFO",8,IF(G188="EXP INFO",9,IF(G188="MON RES",10,IF(G188="MON EARN",11,IF(G188="MON BEH",12,IF(G188="POSE HARM",13,IF(G188="POSE CONCERN",14,IF(G188="(POSE CONCERN)",14,IF(G188="RJ APOLOGY",15,IF(G188="RJ ATONE",16,IF(G188="RJ JUSTIFY",17,IF(G188="RJ JUSTIFY:SOC INFO",17,IF(G188="RJ-",18,IF(G188="RJ FORGIVE+",19,IF(G188="RJ FORGIVE-",19,IF(G188="COORD",20,IF(G188="(COORD)",20,IF(G188="ENF ACK",21,IF(G188="ENF PRAISE",22,IF(G188="ENF ASK",23,IF(G188="ENF TELL",24,IF(G188="ENF SHAME",25,IF(G188="ENF WARN",26,IF(G188="ENF THREATEN",27,IF(G188="ENF PUNISH",28,IF(G188="DEFECT",29,IF(G188="SM TALK",30,IF(G188="HUMOR",31,IF(G188="POLITE+",32,IF(G188="POLITE-",32,IF(G188="INPUT-",33,IF(G188="AMBIGUOUS",34,IF(G188="UNCODEABLE",35))))))))))))))))))))))))))))))))))))))))))))))))</f>
        <v>5</v>
      </c>
      <c r="G188" t="s">
        <v>9378</v>
      </c>
    </row>
    <row r="189" spans="1:7" x14ac:dyDescent="0.35">
      <c r="B189" s="4">
        <v>-111.583</v>
      </c>
      <c r="C189" t="s">
        <v>1173</v>
      </c>
      <c r="D189" s="4">
        <v>2</v>
      </c>
      <c r="E189" s="16" t="s">
        <v>1383</v>
      </c>
    </row>
    <row r="191" spans="1:7" x14ac:dyDescent="0.35">
      <c r="B191" s="20" t="s">
        <v>9232</v>
      </c>
    </row>
    <row r="192" spans="1:7" x14ac:dyDescent="0.35">
      <c r="A192" s="4">
        <v>124</v>
      </c>
      <c r="B192" s="4">
        <v>-118.961</v>
      </c>
      <c r="C192" t="s">
        <v>1159</v>
      </c>
      <c r="D192" s="4">
        <v>3</v>
      </c>
      <c r="E192" s="16" t="s">
        <v>1380</v>
      </c>
      <c r="F192" s="42">
        <f t="shared" ref="F192:F215" si="49">IF(G192="GREET",1,IF(G192="GOAL",2,IF(G192="GOAL:COOP",2,IF(G192="GOAL:SUSTAIN",2,IF(G192="GOAL:MAX EARN",2,IF(G192="GOAL:EQUITY",2,IF(G192="PROPOSAL",3,IF(G192="(PROPOSAL)",3,IF(G192="CHOOSE+",4,IF(G192="CHOOSE-",4,IF(G192="(CHOOSE+)",4,IF(G192="(CHOOSE-)",4,IF(G192="ECO INFO",5,IF(G192="$ INFO",6,IF(G192="SOC INFO",7,IF(G192="RULE INFO",8,IF(G192="EXP INFO",9,IF(G192="MON RES",10,IF(G192="MON EARN",11,IF(G192="MON BEH",12,IF(G192="POSE HARM",13,IF(G192="POSE CONCERN",14,IF(G192="(POSE CONCERN)",14,IF(G192="RJ APOLOGY",15,IF(G192="RJ ATONE",16,IF(G192="RJ JUSTIFY",17,IF(G192="RJ JUSTIFY:SOC INFO",17,IF(G192="RJ-",18,IF(G192="RJ FORGIVE+",19,IF(G192="RJ FORGIVE-",19,IF(G192="COORD",20,IF(G192="(COORD)",20,IF(G192="ENF ACK",21,IF(G192="ENF PRAISE",22,IF(G192="ENF ASK",23,IF(G192="ENF TELL",24,IF(G192="ENF SHAME",25,IF(G192="ENF WARN",26,IF(G192="ENF THREATEN",27,IF(G192="ENF PUNISH",28,IF(G192="DEFECT",29,IF(G192="SM TALK",30,IF(G192="HUMOR",31,IF(G192="POLITE+",32,IF(G192="POLITE-",32,IF(G192="INPUT-",33,IF(G192="AMBIGUOUS",34,IF(G192="UNCODEABLE",35))))))))))))))))))))))))))))))))))))))))))))))))</f>
        <v>30</v>
      </c>
      <c r="G192" t="s">
        <v>9375</v>
      </c>
    </row>
    <row r="193" spans="1:7" x14ac:dyDescent="0.35">
      <c r="A193" s="4">
        <v>125</v>
      </c>
      <c r="B193" s="4">
        <v>-105.98</v>
      </c>
      <c r="C193" t="s">
        <v>1161</v>
      </c>
      <c r="D193" s="4">
        <v>4</v>
      </c>
      <c r="E193" s="16" t="s">
        <v>1384</v>
      </c>
      <c r="F193" s="42">
        <f t="shared" si="49"/>
        <v>31</v>
      </c>
      <c r="G193" t="s">
        <v>9386</v>
      </c>
    </row>
    <row r="194" spans="1:7" x14ac:dyDescent="0.35">
      <c r="A194" s="4">
        <v>126</v>
      </c>
      <c r="B194" s="4">
        <v>-102.694</v>
      </c>
      <c r="C194" t="s">
        <v>1182</v>
      </c>
      <c r="D194" s="4">
        <v>1</v>
      </c>
      <c r="E194" s="16" t="s">
        <v>422</v>
      </c>
      <c r="F194" s="42">
        <f t="shared" si="49"/>
        <v>31</v>
      </c>
      <c r="G194" t="s">
        <v>9386</v>
      </c>
    </row>
    <row r="195" spans="1:7" x14ac:dyDescent="0.35">
      <c r="A195" s="4">
        <v>127</v>
      </c>
      <c r="B195" s="4">
        <v>-96.209000000000003</v>
      </c>
      <c r="C195" t="s">
        <v>1159</v>
      </c>
      <c r="D195" s="4">
        <v>3</v>
      </c>
      <c r="E195" s="16" t="s">
        <v>177</v>
      </c>
      <c r="F195" s="42">
        <f t="shared" si="49"/>
        <v>31</v>
      </c>
      <c r="G195" t="s">
        <v>9386</v>
      </c>
    </row>
    <row r="196" spans="1:7" x14ac:dyDescent="0.35">
      <c r="A196" s="4">
        <v>128</v>
      </c>
      <c r="B196" s="4">
        <v>-92.966999999999999</v>
      </c>
      <c r="C196" t="s">
        <v>1159</v>
      </c>
      <c r="D196" s="4">
        <v>3</v>
      </c>
      <c r="E196" s="16" t="s">
        <v>1388</v>
      </c>
      <c r="F196" s="42">
        <f t="shared" si="49"/>
        <v>31</v>
      </c>
      <c r="G196" t="s">
        <v>9386</v>
      </c>
    </row>
    <row r="197" spans="1:7" x14ac:dyDescent="0.35">
      <c r="A197" s="4">
        <v>129</v>
      </c>
      <c r="B197" s="4">
        <v>-90.924999999999997</v>
      </c>
      <c r="C197" t="s">
        <v>1173</v>
      </c>
      <c r="D197" s="4">
        <v>2</v>
      </c>
      <c r="E197" s="16" t="s">
        <v>1389</v>
      </c>
      <c r="F197" s="42">
        <f t="shared" si="49"/>
        <v>31</v>
      </c>
      <c r="G197" t="s">
        <v>9386</v>
      </c>
    </row>
    <row r="198" spans="1:7" x14ac:dyDescent="0.35">
      <c r="A198" s="4">
        <v>130</v>
      </c>
      <c r="B198" s="4">
        <v>-87.542000000000002</v>
      </c>
      <c r="C198" t="s">
        <v>1159</v>
      </c>
      <c r="D198" s="4">
        <v>3</v>
      </c>
      <c r="E198" s="16" t="s">
        <v>1390</v>
      </c>
      <c r="F198" s="42">
        <f t="shared" si="49"/>
        <v>30</v>
      </c>
      <c r="G198" t="s">
        <v>9375</v>
      </c>
    </row>
    <row r="199" spans="1:7" x14ac:dyDescent="0.35">
      <c r="A199" s="4">
        <v>131</v>
      </c>
      <c r="B199" s="4">
        <v>-85.41</v>
      </c>
      <c r="C199" t="s">
        <v>1161</v>
      </c>
      <c r="D199" s="4">
        <v>4</v>
      </c>
      <c r="E199" s="16" t="s">
        <v>1392</v>
      </c>
      <c r="F199" s="42">
        <f t="shared" si="49"/>
        <v>30</v>
      </c>
      <c r="G199" t="s">
        <v>9375</v>
      </c>
    </row>
    <row r="200" spans="1:7" x14ac:dyDescent="0.35">
      <c r="A200" s="4">
        <v>132</v>
      </c>
      <c r="B200" s="4">
        <v>-84.064999999999998</v>
      </c>
      <c r="C200" t="s">
        <v>1159</v>
      </c>
      <c r="D200" s="4">
        <v>3</v>
      </c>
      <c r="E200" s="16" t="s">
        <v>918</v>
      </c>
      <c r="F200" s="42">
        <f t="shared" si="49"/>
        <v>30</v>
      </c>
      <c r="G200" t="s">
        <v>9375</v>
      </c>
    </row>
    <row r="201" spans="1:7" x14ac:dyDescent="0.35">
      <c r="A201" s="4">
        <v>133</v>
      </c>
      <c r="B201" s="4">
        <v>-77.343999999999994</v>
      </c>
      <c r="C201" t="s">
        <v>1159</v>
      </c>
      <c r="D201" s="4">
        <v>3</v>
      </c>
      <c r="E201" s="16" t="s">
        <v>1394</v>
      </c>
      <c r="F201" s="42">
        <f t="shared" si="49"/>
        <v>7</v>
      </c>
      <c r="G201" t="s">
        <v>9377</v>
      </c>
    </row>
    <row r="202" spans="1:7" x14ac:dyDescent="0.35">
      <c r="A202" s="4">
        <v>134</v>
      </c>
      <c r="B202" s="4">
        <v>-76.352000000000004</v>
      </c>
      <c r="C202" t="s">
        <v>1161</v>
      </c>
      <c r="D202" s="4">
        <v>4</v>
      </c>
      <c r="E202" s="16" t="s">
        <v>1395</v>
      </c>
      <c r="F202" s="42">
        <f t="shared" si="49"/>
        <v>7</v>
      </c>
      <c r="G202" t="s">
        <v>9377</v>
      </c>
    </row>
    <row r="203" spans="1:7" x14ac:dyDescent="0.35">
      <c r="A203" s="4">
        <v>135</v>
      </c>
      <c r="B203" s="4">
        <v>-73.561000000000007</v>
      </c>
      <c r="C203" t="s">
        <v>1159</v>
      </c>
      <c r="D203" s="4">
        <v>3</v>
      </c>
      <c r="E203" s="16" t="s">
        <v>1397</v>
      </c>
      <c r="F203" s="42">
        <f t="shared" si="49"/>
        <v>31</v>
      </c>
      <c r="G203" t="s">
        <v>9386</v>
      </c>
    </row>
    <row r="204" spans="1:7" x14ac:dyDescent="0.35">
      <c r="A204" s="4">
        <v>136</v>
      </c>
      <c r="B204" s="4">
        <v>-73.507000000000005</v>
      </c>
      <c r="C204" t="s">
        <v>1161</v>
      </c>
      <c r="D204" s="4">
        <v>4</v>
      </c>
      <c r="E204" s="16" t="s">
        <v>1398</v>
      </c>
      <c r="F204" s="42">
        <f t="shared" si="49"/>
        <v>30</v>
      </c>
      <c r="G204" t="s">
        <v>9375</v>
      </c>
    </row>
    <row r="205" spans="1:7" x14ac:dyDescent="0.35">
      <c r="A205" s="4">
        <v>137</v>
      </c>
      <c r="B205" s="4">
        <v>-71.869</v>
      </c>
      <c r="C205" t="s">
        <v>1182</v>
      </c>
      <c r="D205" s="4">
        <v>1</v>
      </c>
      <c r="E205" s="16" t="s">
        <v>1399</v>
      </c>
      <c r="F205" s="42">
        <f t="shared" si="49"/>
        <v>30</v>
      </c>
      <c r="G205" t="s">
        <v>9375</v>
      </c>
    </row>
    <row r="206" spans="1:7" x14ac:dyDescent="0.35">
      <c r="A206" s="4">
        <v>138</v>
      </c>
      <c r="B206" s="4">
        <v>-70.319999999999993</v>
      </c>
      <c r="C206" t="s">
        <v>1161</v>
      </c>
      <c r="D206" s="4">
        <v>4</v>
      </c>
      <c r="E206" s="16" t="s">
        <v>177</v>
      </c>
      <c r="F206" s="42">
        <f t="shared" si="49"/>
        <v>31</v>
      </c>
      <c r="G206" t="s">
        <v>9386</v>
      </c>
    </row>
    <row r="207" spans="1:7" x14ac:dyDescent="0.35">
      <c r="A207" s="4">
        <v>139</v>
      </c>
      <c r="B207" s="4">
        <v>-70.116</v>
      </c>
      <c r="C207" t="s">
        <v>1159</v>
      </c>
      <c r="D207" s="4">
        <v>3</v>
      </c>
      <c r="E207" s="16" t="s">
        <v>1400</v>
      </c>
      <c r="F207" s="42">
        <f t="shared" si="49"/>
        <v>7</v>
      </c>
      <c r="G207" t="s">
        <v>9377</v>
      </c>
    </row>
    <row r="208" spans="1:7" x14ac:dyDescent="0.35">
      <c r="A208" s="4">
        <v>140</v>
      </c>
      <c r="B208" s="4">
        <v>-69.878999999999905</v>
      </c>
      <c r="C208" t="s">
        <v>1173</v>
      </c>
      <c r="D208" s="4">
        <v>2</v>
      </c>
      <c r="E208" s="16" t="s">
        <v>1401</v>
      </c>
      <c r="F208" s="42">
        <f t="shared" si="49"/>
        <v>7</v>
      </c>
      <c r="G208" t="s">
        <v>9377</v>
      </c>
    </row>
    <row r="209" spans="1:9" x14ac:dyDescent="0.35">
      <c r="A209" s="4">
        <v>141</v>
      </c>
      <c r="B209" s="4">
        <v>-57.545000000000002</v>
      </c>
      <c r="C209" t="s">
        <v>1182</v>
      </c>
      <c r="D209" s="4">
        <v>1</v>
      </c>
      <c r="E209" s="16" t="s">
        <v>1403</v>
      </c>
      <c r="F209" s="42">
        <f t="shared" si="49"/>
        <v>30</v>
      </c>
      <c r="G209" t="s">
        <v>9375</v>
      </c>
    </row>
    <row r="210" spans="1:9" x14ac:dyDescent="0.35">
      <c r="A210" s="4">
        <v>142</v>
      </c>
      <c r="B210" s="4">
        <v>-51.970999999999997</v>
      </c>
      <c r="C210" t="s">
        <v>1182</v>
      </c>
      <c r="D210" s="4">
        <v>1</v>
      </c>
      <c r="E210" s="16" t="s">
        <v>1405</v>
      </c>
      <c r="F210" s="42">
        <f t="shared" si="49"/>
        <v>15</v>
      </c>
      <c r="G210" t="s">
        <v>9706</v>
      </c>
    </row>
    <row r="211" spans="1:9" x14ac:dyDescent="0.35">
      <c r="A211" s="4">
        <v>143</v>
      </c>
      <c r="B211" s="4">
        <v>-51.685000000000002</v>
      </c>
      <c r="C211" t="s">
        <v>1173</v>
      </c>
      <c r="D211" s="4">
        <v>2</v>
      </c>
      <c r="E211" s="16" t="s">
        <v>1406</v>
      </c>
      <c r="F211" s="42">
        <f t="shared" si="49"/>
        <v>31</v>
      </c>
      <c r="G211" t="s">
        <v>9386</v>
      </c>
    </row>
    <row r="212" spans="1:9" x14ac:dyDescent="0.35">
      <c r="A212" s="4">
        <v>144</v>
      </c>
      <c r="B212" s="4">
        <v>-47.36</v>
      </c>
      <c r="C212" t="s">
        <v>1159</v>
      </c>
      <c r="D212" s="4">
        <v>3</v>
      </c>
      <c r="E212" s="16" t="s">
        <v>140</v>
      </c>
      <c r="F212" s="42">
        <f t="shared" si="49"/>
        <v>31</v>
      </c>
      <c r="G212" t="s">
        <v>9386</v>
      </c>
    </row>
    <row r="213" spans="1:9" x14ac:dyDescent="0.35">
      <c r="A213" s="4">
        <v>145</v>
      </c>
      <c r="B213" s="4">
        <v>-41.923000000000002</v>
      </c>
      <c r="C213" t="s">
        <v>1161</v>
      </c>
      <c r="D213" s="4">
        <v>4</v>
      </c>
      <c r="E213" s="16" t="s">
        <v>1410</v>
      </c>
      <c r="F213" s="42">
        <f t="shared" si="49"/>
        <v>30</v>
      </c>
      <c r="G213" t="s">
        <v>9375</v>
      </c>
    </row>
    <row r="214" spans="1:9" x14ac:dyDescent="0.35">
      <c r="A214" s="4">
        <v>146</v>
      </c>
      <c r="B214" s="4">
        <v>-41.673999999999999</v>
      </c>
      <c r="C214" t="s">
        <v>1182</v>
      </c>
      <c r="D214" s="4">
        <v>1</v>
      </c>
      <c r="E214" s="16" t="s">
        <v>1411</v>
      </c>
      <c r="F214" s="42">
        <f t="shared" si="49"/>
        <v>30</v>
      </c>
      <c r="G214" t="s">
        <v>9375</v>
      </c>
    </row>
    <row r="215" spans="1:9" x14ac:dyDescent="0.35">
      <c r="A215" s="4">
        <v>147</v>
      </c>
      <c r="B215" s="4">
        <v>-40.243000000000002</v>
      </c>
      <c r="C215" t="s">
        <v>1159</v>
      </c>
      <c r="D215" s="4">
        <v>3</v>
      </c>
      <c r="E215" s="16" t="s">
        <v>1412</v>
      </c>
      <c r="F215" s="42">
        <f t="shared" si="49"/>
        <v>30</v>
      </c>
      <c r="G215" t="s">
        <v>9375</v>
      </c>
    </row>
    <row r="216" spans="1:9" x14ac:dyDescent="0.35">
      <c r="A216" s="4">
        <v>148</v>
      </c>
      <c r="B216" s="4">
        <v>-37.722000000000001</v>
      </c>
      <c r="C216" t="s">
        <v>1161</v>
      </c>
      <c r="D216" s="4">
        <v>4</v>
      </c>
      <c r="E216" s="16" t="s">
        <v>1414</v>
      </c>
      <c r="F216" s="42">
        <f t="shared" ref="F216" si="50">IF(G216="GREET",1,IF(G216="GOAL",2,IF(G216="GOAL:COOP",2,IF(G216="GOAL:SUSTAIN",2,IF(G216="GOAL:MAX EARN",2,IF(G216="GOAL:EQUITY",2,IF(G216="PROPOSAL",3,IF(G216="(PROPOSAL)",3,IF(G216="CHOOSE+",4,IF(G216="CHOOSE-",4,IF(G216="(CHOOSE+)",4,IF(G216="(CHOOSE-)",4,IF(G216="ECO INFO",5,IF(G216="$ INFO",6,IF(G216="SOC INFO",7,IF(G216="RULE INFO",8,IF(G216="EXP INFO",9,IF(G216="MON RES",10,IF(G216="MON EARN",11,IF(G216="MON BEH",12,IF(G216="POSE HARM",13,IF(G216="POSE CONCERN",14,IF(G216="(POSE CONCERN)",14,IF(G216="RJ APOLOGY",15,IF(G216="RJ ATONE",16,IF(G216="RJ JUSTIFY",17,IF(G216="RJ JUSTIFY:SOC INFO",17,IF(G216="RJ-",18,IF(G216="RJ FORGIVE+",19,IF(G216="RJ FORGIVE-",19,IF(G216="COORD",20,IF(G216="(COORD)",20,IF(G216="ENF ACK",21,IF(G216="ENF PRAISE",22,IF(G216="ENF ASK",23,IF(G216="ENF TELL",24,IF(G216="ENF SHAME",25,IF(G216="ENF WARN",26,IF(G216="ENF THREATEN",27,IF(G216="ENF PUNISH",28,IF(G216="DEFECT",29,IF(G216="SM TALK",30,IF(G216="HUMOR",31,IF(G216="POLITE+",32,IF(G216="POLITE-",32,IF(G216="INPUT-",33,IF(G216="AMBIGUOUS",34,IF(G216="UNCODEABLE",35))))))))))))))))))))))))))))))))))))))))))))))))</f>
        <v>30</v>
      </c>
      <c r="G216" t="s">
        <v>9375</v>
      </c>
    </row>
    <row r="218" spans="1:9" x14ac:dyDescent="0.35">
      <c r="B218" s="21" t="s">
        <v>9233</v>
      </c>
      <c r="C218" s="22"/>
      <c r="D218" s="21"/>
      <c r="E218" s="23"/>
    </row>
    <row r="219" spans="1:9" x14ac:dyDescent="0.35">
      <c r="B219" s="31"/>
    </row>
    <row r="220" spans="1:9" x14ac:dyDescent="0.35">
      <c r="A220" s="4">
        <v>151</v>
      </c>
      <c r="B220" s="4">
        <v>22.483000000000001</v>
      </c>
      <c r="C220" t="s">
        <v>1182</v>
      </c>
      <c r="D220" s="4">
        <v>1</v>
      </c>
      <c r="E220" s="16" t="s">
        <v>1415</v>
      </c>
      <c r="F220" s="42">
        <f t="shared" ref="F220:F221" si="51">IF(G220="GREET",1,IF(G220="GOAL",2,IF(G220="GOAL:COOP",2,IF(G220="GOAL:SUSTAIN",2,IF(G220="GOAL:MAX EARN",2,IF(G220="GOAL:EQUITY",2,IF(G220="PROPOSAL",3,IF(G220="(PROPOSAL)",3,IF(G220="CHOOSE+",4,IF(G220="CHOOSE-",4,IF(G220="(CHOOSE+)",4,IF(G220="(CHOOSE-)",4,IF(G220="ECO INFO",5,IF(G220="$ INFO",6,IF(G220="SOC INFO",7,IF(G220="RULE INFO",8,IF(G220="EXP INFO",9,IF(G220="MON RES",10,IF(G220="MON EARN",11,IF(G220="MON BEH",12,IF(G220="POSE HARM",13,IF(G220="POSE CONCERN",14,IF(G220="(POSE CONCERN)",14,IF(G220="RJ APOLOGY",15,IF(G220="RJ ATONE",16,IF(G220="RJ JUSTIFY",17,IF(G220="RJ JUSTIFY:SOC INFO",17,IF(G220="RJ-",18,IF(G220="RJ FORGIVE+",19,IF(G220="RJ FORGIVE-",19,IF(G220="COORD",20,IF(G220="(COORD)",20,IF(G220="ENF ACK",21,IF(G220="ENF PRAISE",22,IF(G220="ENF ASK",23,IF(G220="ENF TELL",24,IF(G220="ENF SHAME",25,IF(G220="ENF WARN",26,IF(G220="ENF THREATEN",27,IF(G220="ENF PUNISH",28,IF(G220="DEFECT",29,IF(G220="SM TALK",30,IF(G220="HUMOR",31,IF(G220="POLITE+",32,IF(G220="POLITE-",32,IF(G220="INPUT-",33,IF(G220="AMBIGUOUS",34,IF(G220="UNCODEABLE",35))))))))))))))))))))))))))))))))))))))))))))))))</f>
        <v>8</v>
      </c>
      <c r="G220" t="s">
        <v>9374</v>
      </c>
      <c r="H220" s="42">
        <f t="shared" ref="H220:H221" si="52">IF(I220="GREET",1,IF(I220="GOAL",2,IF(I220="GOAL:COOP",2,IF(I220="GOAL:SUSTAIN",2,IF(I220="GOAL:MAX EARN",2,IF(I220="GOAL:EQUITY",2,IF(I220="PROPOSAL",3,IF(I220="(PROPOSAL)",3,IF(I220="CHOOSE+",4,IF(I220="CHOOSE-",4,IF(I220="(CHOOSE+)",4,IF(I220="(CHOOSE-)",4,IF(I220="ECO INFO",5,IF(I220="$ INFO",6,IF(I220="SOC INFO",7,IF(I220="RULE INFO",8,IF(I220="EXP INFO",9,IF(I220="MON RES",10,IF(I220="MON EARN",11,IF(I220="MON BEH",12,IF(I220="POSE HARM",13,IF(I220="POSE CONCERN",14,IF(I220="(POSE CONCERN)",14,IF(I220="RJ APOLOGY",15,IF(I220="RJ ATONE",16,IF(I220="RJ JUSTIFY",17,IF(I220="RJ JUSTIFY:SOC INFO",17,IF(I220="RJ-",18,IF(I220="RJ FORGIVE+",19,IF(I220="RJ FORGIVE-",19,IF(I220="COORD",20,IF(I220="(COORD)",20,IF(I220="ENF ACK",21,IF(I220="ENF PRAISE",22,IF(I220="ENF ASK",23,IF(I220="ENF TELL",24,IF(I220="ENF SHAME",25,IF(I220="ENF WARN",26,IF(I220="ENF THREATEN",27,IF(I220="ENF PUNISH",28,IF(I220="DEFECT",29,IF(I220="SM TALK",30,IF(I220="HUMOR",31,IF(I220="POLITE+",32,IF(I220="POLITE-",32,IF(I220="INPUT-",33,IF(I220="AMBIGUOUS",34,IF(I220="UNCODEABLE",35))))))))))))))))))))))))))))))))))))))))))))))))</f>
        <v>20</v>
      </c>
      <c r="I220" t="s">
        <v>10965</v>
      </c>
    </row>
    <row r="221" spans="1:9" x14ac:dyDescent="0.35">
      <c r="A221" s="4">
        <v>152</v>
      </c>
      <c r="B221" s="4">
        <v>38.131</v>
      </c>
      <c r="C221" t="s">
        <v>1173</v>
      </c>
      <c r="D221" s="4">
        <v>2</v>
      </c>
      <c r="E221" s="16" t="s">
        <v>1416</v>
      </c>
      <c r="F221" s="42">
        <f t="shared" si="51"/>
        <v>8</v>
      </c>
      <c r="G221" t="s">
        <v>9374</v>
      </c>
      <c r="H221" s="42">
        <f t="shared" si="52"/>
        <v>20</v>
      </c>
      <c r="I221" t="s">
        <v>10965</v>
      </c>
    </row>
    <row r="223" spans="1:9" x14ac:dyDescent="0.35">
      <c r="B223" s="20" t="s">
        <v>9232</v>
      </c>
    </row>
    <row r="224" spans="1:9" x14ac:dyDescent="0.35">
      <c r="A224" s="4">
        <v>153</v>
      </c>
      <c r="B224" s="4">
        <v>83.502999999999901</v>
      </c>
      <c r="C224" t="s">
        <v>1159</v>
      </c>
      <c r="D224" s="4">
        <v>3</v>
      </c>
      <c r="E224" s="16" t="s">
        <v>1417</v>
      </c>
      <c r="F224" s="42">
        <f t="shared" ref="F224:F226" si="53">IF(G224="GREET",1,IF(G224="GOAL",2,IF(G224="GOAL:COOP",2,IF(G224="GOAL:SUSTAIN",2,IF(G224="GOAL:MAX EARN",2,IF(G224="GOAL:EQUITY",2,IF(G224="PROPOSAL",3,IF(G224="(PROPOSAL)",3,IF(G224="CHOOSE+",4,IF(G224="CHOOSE-",4,IF(G224="(CHOOSE+)",4,IF(G224="(CHOOSE-)",4,IF(G224="ECO INFO",5,IF(G224="$ INFO",6,IF(G224="SOC INFO",7,IF(G224="RULE INFO",8,IF(G224="EXP INFO",9,IF(G224="MON RES",10,IF(G224="MON EARN",11,IF(G224="MON BEH",12,IF(G224="POSE HARM",13,IF(G224="POSE CONCERN",14,IF(G224="(POSE CONCERN)",14,IF(G224="RJ APOLOGY",15,IF(G224="RJ ATONE",16,IF(G224="RJ JUSTIFY",17,IF(G224="RJ JUSTIFY:SOC INFO",17,IF(G224="RJ-",18,IF(G224="RJ FORGIVE+",19,IF(G224="RJ FORGIVE-",19,IF(G224="COORD",20,IF(G224="(COORD)",20,IF(G224="ENF ACK",21,IF(G224="ENF PRAISE",22,IF(G224="ENF ASK",23,IF(G224="ENF TELL",24,IF(G224="ENF SHAME",25,IF(G224="ENF WARN",26,IF(G224="ENF THREATEN",27,IF(G224="ENF PUNISH",28,IF(G224="DEFECT",29,IF(G224="SM TALK",30,IF(G224="HUMOR",31,IF(G224="POLITE+",32,IF(G224="POLITE-",32,IF(G224="INPUT-",33,IF(G224="AMBIGUOUS",34,IF(G224="UNCODEABLE",35))))))))))))))))))))))))))))))))))))))))))))))))</f>
        <v>30</v>
      </c>
      <c r="G224" t="s">
        <v>9375</v>
      </c>
    </row>
    <row r="225" spans="1:7" x14ac:dyDescent="0.35">
      <c r="A225" s="4">
        <v>154</v>
      </c>
      <c r="B225" s="4">
        <v>90.585999999999999</v>
      </c>
      <c r="C225" t="s">
        <v>1182</v>
      </c>
      <c r="D225" s="4">
        <v>1</v>
      </c>
      <c r="E225" s="16" t="s">
        <v>1418</v>
      </c>
      <c r="F225" s="42">
        <f t="shared" si="53"/>
        <v>30</v>
      </c>
      <c r="G225" t="s">
        <v>9375</v>
      </c>
    </row>
    <row r="226" spans="1:7" x14ac:dyDescent="0.35">
      <c r="A226" s="4">
        <v>155</v>
      </c>
      <c r="B226" s="4">
        <v>141.315</v>
      </c>
      <c r="C226" t="s">
        <v>1182</v>
      </c>
      <c r="D226" s="4">
        <v>1</v>
      </c>
      <c r="E226" s="16" t="s">
        <v>1419</v>
      </c>
      <c r="F226" s="42">
        <f t="shared" si="53"/>
        <v>34</v>
      </c>
      <c r="G226" t="s">
        <v>9387</v>
      </c>
    </row>
    <row r="228" spans="1:7" x14ac:dyDescent="0.35">
      <c r="B228" s="20" t="s">
        <v>9254</v>
      </c>
    </row>
    <row r="229" spans="1:7" x14ac:dyDescent="0.35">
      <c r="A229" s="4">
        <v>156</v>
      </c>
      <c r="B229" s="4">
        <v>147.85499999999999</v>
      </c>
      <c r="C229" t="s">
        <v>1159</v>
      </c>
      <c r="D229" s="4">
        <v>3</v>
      </c>
      <c r="E229" s="16" t="s">
        <v>1420</v>
      </c>
      <c r="F229" s="42">
        <f t="shared" ref="F229" si="54">IF(G229="GREET",1,IF(G229="GOAL",2,IF(G229="GOAL:COOP",2,IF(G229="GOAL:SUSTAIN",2,IF(G229="GOAL:MAX EARN",2,IF(G229="GOAL:EQUITY",2,IF(G229="PROPOSAL",3,IF(G229="(PROPOSAL)",3,IF(G229="CHOOSE+",4,IF(G229="CHOOSE-",4,IF(G229="(CHOOSE+)",4,IF(G229="(CHOOSE-)",4,IF(G229="ECO INFO",5,IF(G229="$ INFO",6,IF(G229="SOC INFO",7,IF(G229="RULE INFO",8,IF(G229="EXP INFO",9,IF(G229="MON RES",10,IF(G229="MON EARN",11,IF(G229="MON BEH",12,IF(G229="POSE HARM",13,IF(G229="POSE CONCERN",14,IF(G229="(POSE CONCERN)",14,IF(G229="RJ APOLOGY",15,IF(G229="RJ ATONE",16,IF(G229="RJ JUSTIFY",17,IF(G229="RJ JUSTIFY:SOC INFO",17,IF(G229="RJ-",18,IF(G229="RJ FORGIVE+",19,IF(G229="RJ FORGIVE-",19,IF(G229="COORD",20,IF(G229="(COORD)",20,IF(G229="ENF ACK",21,IF(G229="ENF PRAISE",22,IF(G229="ENF ASK",23,IF(G229="ENF TELL",24,IF(G229="ENF SHAME",25,IF(G229="ENF WARN",26,IF(G229="ENF THREATEN",27,IF(G229="ENF PUNISH",28,IF(G229="DEFECT",29,IF(G229="SM TALK",30,IF(G229="HUMOR",31,IF(G229="POLITE+",32,IF(G229="POLITE-",32,IF(G229="INPUT-",33,IF(G229="AMBIGUOUS",34,IF(G229="UNCODEABLE",35))))))))))))))))))))))))))))))))))))))))))))))))</f>
        <v>10</v>
      </c>
      <c r="G229" t="s">
        <v>10136</v>
      </c>
    </row>
    <row r="231" spans="1:7" x14ac:dyDescent="0.35">
      <c r="A231" s="7"/>
      <c r="B231" s="11" t="s">
        <v>9229</v>
      </c>
      <c r="C231" s="15"/>
      <c r="D231" s="19"/>
      <c r="E231" s="15"/>
    </row>
    <row r="232" spans="1:7" x14ac:dyDescent="0.35">
      <c r="B232" s="31" t="s">
        <v>9416</v>
      </c>
    </row>
    <row r="233" spans="1:7" x14ac:dyDescent="0.35">
      <c r="A233" s="4">
        <v>157</v>
      </c>
      <c r="B233" s="4">
        <v>-380.90800000000002</v>
      </c>
      <c r="C233" t="s">
        <v>1159</v>
      </c>
      <c r="D233" s="4">
        <v>3</v>
      </c>
      <c r="E233" s="16" t="s">
        <v>1310</v>
      </c>
      <c r="F233" s="42">
        <f t="shared" ref="F233:F246" si="55">IF(G233="GREET",1,IF(G233="GOAL",2,IF(G233="GOAL:COOP",2,IF(G233="GOAL:SUSTAIN",2,IF(G233="GOAL:MAX EARN",2,IF(G233="GOAL:EQUITY",2,IF(G233="PROPOSAL",3,IF(G233="(PROPOSAL)",3,IF(G233="CHOOSE+",4,IF(G233="CHOOSE-",4,IF(G233="(CHOOSE+)",4,IF(G233="(CHOOSE-)",4,IF(G233="ECO INFO",5,IF(G233="$ INFO",6,IF(G233="SOC INFO",7,IF(G233="RULE INFO",8,IF(G233="EXP INFO",9,IF(G233="MON RES",10,IF(G233="MON EARN",11,IF(G233="MON BEH",12,IF(G233="POSE HARM",13,IF(G233="POSE CONCERN",14,IF(G233="(POSE CONCERN)",14,IF(G233="RJ APOLOGY",15,IF(G233="RJ ATONE",16,IF(G233="RJ JUSTIFY",17,IF(G233="RJ JUSTIFY:SOC INFO",17,IF(G233="RJ-",18,IF(G233="RJ FORGIVE+",19,IF(G233="RJ FORGIVE-",19,IF(G233="COORD",20,IF(G233="(COORD)",20,IF(G233="ENF ACK",21,IF(G233="ENF PRAISE",22,IF(G233="ENF ASK",23,IF(G233="ENF TELL",24,IF(G233="ENF SHAME",25,IF(G233="ENF WARN",26,IF(G233="ENF THREATEN",27,IF(G233="ENF PUNISH",28,IF(G233="DEFECT",29,IF(G233="SM TALK",30,IF(G233="HUMOR",31,IF(G233="POLITE+",32,IF(G233="POLITE-",32,IF(G233="INPUT-",33,IF(G233="AMBIGUOUS",34,IF(G233="UNCODEABLE",35))))))))))))))))))))))))))))))))))))))))))))))))</f>
        <v>14</v>
      </c>
      <c r="G233" t="s">
        <v>9381</v>
      </c>
    </row>
    <row r="234" spans="1:7" x14ac:dyDescent="0.35">
      <c r="A234" s="4">
        <v>158</v>
      </c>
      <c r="B234" s="4">
        <v>-376.72300000000001</v>
      </c>
      <c r="C234" t="s">
        <v>1182</v>
      </c>
      <c r="D234" s="4">
        <v>1</v>
      </c>
      <c r="E234" s="16" t="s">
        <v>1421</v>
      </c>
      <c r="F234" s="42">
        <f t="shared" si="55"/>
        <v>7</v>
      </c>
      <c r="G234" t="s">
        <v>9377</v>
      </c>
    </row>
    <row r="235" spans="1:7" x14ac:dyDescent="0.35">
      <c r="A235" s="4">
        <v>159</v>
      </c>
      <c r="B235" s="4">
        <v>-375.61</v>
      </c>
      <c r="C235" t="s">
        <v>1161</v>
      </c>
      <c r="D235" s="4">
        <v>4</v>
      </c>
      <c r="E235" s="16" t="s">
        <v>1422</v>
      </c>
      <c r="F235" s="42">
        <f t="shared" si="55"/>
        <v>8</v>
      </c>
      <c r="G235" t="s">
        <v>9374</v>
      </c>
    </row>
    <row r="236" spans="1:7" x14ac:dyDescent="0.35">
      <c r="A236" s="4">
        <v>160</v>
      </c>
      <c r="B236" s="4">
        <v>-374.11599999999999</v>
      </c>
      <c r="C236" t="s">
        <v>1159</v>
      </c>
      <c r="D236" s="4">
        <v>3</v>
      </c>
      <c r="E236" s="16" t="s">
        <v>1423</v>
      </c>
      <c r="F236" s="42">
        <f t="shared" si="55"/>
        <v>11</v>
      </c>
      <c r="G236" t="s">
        <v>9509</v>
      </c>
    </row>
    <row r="237" spans="1:7" x14ac:dyDescent="0.35">
      <c r="A237" s="4">
        <v>161</v>
      </c>
      <c r="B237" s="4">
        <v>-373.18299999999999</v>
      </c>
      <c r="C237" t="s">
        <v>1182</v>
      </c>
      <c r="D237" s="4">
        <v>1</v>
      </c>
      <c r="E237" s="16" t="s">
        <v>310</v>
      </c>
      <c r="F237" s="42">
        <f t="shared" si="55"/>
        <v>8</v>
      </c>
      <c r="G237" t="s">
        <v>9374</v>
      </c>
    </row>
    <row r="238" spans="1:7" x14ac:dyDescent="0.35">
      <c r="A238" s="4">
        <v>162</v>
      </c>
      <c r="B238" s="4">
        <v>-372.964</v>
      </c>
      <c r="C238" t="s">
        <v>1173</v>
      </c>
      <c r="D238" s="4">
        <v>2</v>
      </c>
      <c r="E238" s="16" t="s">
        <v>1425</v>
      </c>
      <c r="F238" s="42">
        <f t="shared" si="55"/>
        <v>8</v>
      </c>
      <c r="G238" t="s">
        <v>9374</v>
      </c>
    </row>
    <row r="239" spans="1:7" x14ac:dyDescent="0.35">
      <c r="A239" s="4">
        <v>163</v>
      </c>
      <c r="B239" s="4">
        <v>-364.491999999999</v>
      </c>
      <c r="C239" t="s">
        <v>1159</v>
      </c>
      <c r="D239" s="4">
        <v>3</v>
      </c>
      <c r="E239" s="16" t="s">
        <v>1428</v>
      </c>
      <c r="F239" s="42">
        <f t="shared" si="55"/>
        <v>8</v>
      </c>
      <c r="G239" t="s">
        <v>9374</v>
      </c>
    </row>
    <row r="240" spans="1:7" x14ac:dyDescent="0.35">
      <c r="A240" s="4">
        <v>164</v>
      </c>
      <c r="B240" s="4">
        <v>-363.450999999999</v>
      </c>
      <c r="C240" t="s">
        <v>1161</v>
      </c>
      <c r="D240" s="4">
        <v>4</v>
      </c>
      <c r="E240" s="16" t="s">
        <v>1429</v>
      </c>
    </row>
    <row r="241" spans="1:7" x14ac:dyDescent="0.35">
      <c r="E241" s="93" t="s">
        <v>999</v>
      </c>
      <c r="F241" s="42">
        <f t="shared" si="55"/>
        <v>8</v>
      </c>
      <c r="G241" t="s">
        <v>9374</v>
      </c>
    </row>
    <row r="242" spans="1:7" x14ac:dyDescent="0.35">
      <c r="E242" s="93" t="s">
        <v>9614</v>
      </c>
      <c r="F242" s="42">
        <f t="shared" si="55"/>
        <v>7</v>
      </c>
      <c r="G242" t="s">
        <v>9377</v>
      </c>
    </row>
    <row r="244" spans="1:7" x14ac:dyDescent="0.35">
      <c r="B244" s="20"/>
    </row>
    <row r="245" spans="1:7" x14ac:dyDescent="0.35">
      <c r="A245" s="4">
        <v>165</v>
      </c>
      <c r="B245" s="4">
        <v>-361.39299999999997</v>
      </c>
      <c r="C245" t="s">
        <v>1182</v>
      </c>
      <c r="D245" s="4">
        <v>1</v>
      </c>
      <c r="E245" s="16" t="s">
        <v>1431</v>
      </c>
      <c r="F245" s="42">
        <f t="shared" si="55"/>
        <v>22</v>
      </c>
      <c r="G245" t="s">
        <v>10418</v>
      </c>
    </row>
    <row r="246" spans="1:7" x14ac:dyDescent="0.35">
      <c r="A246" s="4">
        <v>166</v>
      </c>
      <c r="B246" s="4">
        <v>-356.834</v>
      </c>
      <c r="C246" t="s">
        <v>1159</v>
      </c>
      <c r="D246" s="4">
        <v>3</v>
      </c>
      <c r="E246" s="16" t="s">
        <v>290</v>
      </c>
      <c r="F246" s="42">
        <f t="shared" si="55"/>
        <v>22</v>
      </c>
      <c r="G246" t="s">
        <v>10418</v>
      </c>
    </row>
    <row r="247" spans="1:7" x14ac:dyDescent="0.35">
      <c r="A247" s="4">
        <v>167</v>
      </c>
      <c r="B247" s="4">
        <v>-349.40199999999999</v>
      </c>
      <c r="C247" t="s">
        <v>1159</v>
      </c>
      <c r="D247" s="4">
        <v>3</v>
      </c>
      <c r="E247" s="16" t="s">
        <v>1434</v>
      </c>
      <c r="F247" s="42">
        <f t="shared" ref="F247:F258" si="56">IF(G247="GREET",1,IF(G247="GOAL",2,IF(G247="GOAL:COOP",2,IF(G247="GOAL:SUSTAIN",2,IF(G247="GOAL:MAX EARN",2,IF(G247="GOAL:EQUITY",2,IF(G247="PROPOSAL",3,IF(G247="(PROPOSAL)",3,IF(G247="CHOOSE+",4,IF(G247="CHOOSE-",4,IF(G247="(CHOOSE+)",4,IF(G247="(CHOOSE-)",4,IF(G247="ECO INFO",5,IF(G247="$ INFO",6,IF(G247="SOC INFO",7,IF(G247="RULE INFO",8,IF(G247="EXP INFO",9,IF(G247="MON RES",10,IF(G247="MON EARN",11,IF(G247="MON BEH",12,IF(G247="POSE HARM",13,IF(G247="POSE CONCERN",14,IF(G247="(POSE CONCERN)",14,IF(G247="RJ APOLOGY",15,IF(G247="RJ ATONE",16,IF(G247="RJ JUSTIFY",17,IF(G247="RJ JUSTIFY:SOC INFO",17,IF(G247="RJ-",18,IF(G247="RJ FORGIVE+",19,IF(G247="RJ FORGIVE-",19,IF(G247="COORD",20,IF(G247="(COORD)",20,IF(G247="ENF ACK",21,IF(G247="ENF PRAISE",22,IF(G247="ENF ASK",23,IF(G247="ENF TELL",24,IF(G247="ENF SHAME",25,IF(G247="ENF WARN",26,IF(G247="ENF THREATEN",27,IF(G247="ENF PUNISH",28,IF(G247="DEFECT",29,IF(G247="SM TALK",30,IF(G247="HUMOR",31,IF(G247="POLITE+",32,IF(G247="POLITE-",32,IF(G247="INPUT-",33,IF(G247="AMBIGUOUS",34,IF(G247="UNCODEABLE",35))))))))))))))))))))))))))))))))))))))))))))))))</f>
        <v>10</v>
      </c>
      <c r="G247" t="s">
        <v>10136</v>
      </c>
    </row>
    <row r="249" spans="1:7" x14ac:dyDescent="0.35">
      <c r="B249" s="20" t="s">
        <v>9239</v>
      </c>
    </row>
    <row r="250" spans="1:7" x14ac:dyDescent="0.35">
      <c r="A250" s="4">
        <v>168</v>
      </c>
      <c r="B250" s="4">
        <v>-343.38299999999998</v>
      </c>
      <c r="C250" t="s">
        <v>1161</v>
      </c>
      <c r="D250" s="4">
        <v>4</v>
      </c>
      <c r="E250" s="16" t="s">
        <v>1435</v>
      </c>
      <c r="F250" s="42">
        <f t="shared" si="56"/>
        <v>7</v>
      </c>
      <c r="G250" t="s">
        <v>9377</v>
      </c>
    </row>
    <row r="251" spans="1:7" x14ac:dyDescent="0.35">
      <c r="A251" s="4">
        <v>169</v>
      </c>
      <c r="B251" s="4">
        <v>-337.95599999999899</v>
      </c>
      <c r="C251" t="s">
        <v>1159</v>
      </c>
      <c r="D251" s="4">
        <v>3</v>
      </c>
      <c r="E251" s="16" t="s">
        <v>1436</v>
      </c>
      <c r="F251" s="42">
        <f t="shared" si="56"/>
        <v>7</v>
      </c>
      <c r="G251" t="s">
        <v>9377</v>
      </c>
    </row>
    <row r="252" spans="1:7" x14ac:dyDescent="0.35">
      <c r="A252" s="4">
        <v>170</v>
      </c>
      <c r="B252" s="4">
        <v>-337.20699999999999</v>
      </c>
      <c r="C252" t="s">
        <v>1182</v>
      </c>
      <c r="D252" s="4">
        <v>1</v>
      </c>
      <c r="E252" s="16" t="s">
        <v>1438</v>
      </c>
      <c r="F252" s="42">
        <f t="shared" si="56"/>
        <v>31</v>
      </c>
      <c r="G252" t="s">
        <v>9386</v>
      </c>
    </row>
    <row r="253" spans="1:7" x14ac:dyDescent="0.35">
      <c r="A253" s="4">
        <v>171</v>
      </c>
      <c r="B253" s="4">
        <v>-335.60899999999998</v>
      </c>
      <c r="C253" t="s">
        <v>1173</v>
      </c>
      <c r="D253" s="4">
        <v>2</v>
      </c>
      <c r="E253" s="16" t="s">
        <v>1439</v>
      </c>
      <c r="F253" s="42">
        <f t="shared" si="56"/>
        <v>31</v>
      </c>
      <c r="G253" t="s">
        <v>9386</v>
      </c>
    </row>
    <row r="254" spans="1:7" x14ac:dyDescent="0.35">
      <c r="A254" s="4">
        <v>172</v>
      </c>
      <c r="B254" s="4">
        <v>-335.46199999999999</v>
      </c>
      <c r="C254" t="s">
        <v>1161</v>
      </c>
      <c r="D254" s="4">
        <v>4</v>
      </c>
      <c r="E254" s="16" t="s">
        <v>1440</v>
      </c>
      <c r="F254" s="42">
        <f t="shared" si="56"/>
        <v>7</v>
      </c>
      <c r="G254" t="s">
        <v>9377</v>
      </c>
    </row>
    <row r="255" spans="1:7" x14ac:dyDescent="0.35">
      <c r="A255" s="4">
        <v>173</v>
      </c>
      <c r="B255" s="4">
        <v>-333.23</v>
      </c>
      <c r="C255" t="s">
        <v>1159</v>
      </c>
      <c r="D255" s="4">
        <v>3</v>
      </c>
      <c r="E255" s="16" t="s">
        <v>1441</v>
      </c>
      <c r="F255" s="42">
        <f t="shared" si="56"/>
        <v>9</v>
      </c>
      <c r="G255" t="s">
        <v>9373</v>
      </c>
    </row>
    <row r="256" spans="1:7" x14ac:dyDescent="0.35">
      <c r="A256" s="4">
        <v>174</v>
      </c>
      <c r="B256" s="4">
        <v>-326.14</v>
      </c>
      <c r="C256" t="s">
        <v>1182</v>
      </c>
      <c r="D256" s="4">
        <v>1</v>
      </c>
      <c r="E256" s="16" t="s">
        <v>1443</v>
      </c>
      <c r="F256" s="42">
        <f t="shared" si="56"/>
        <v>9</v>
      </c>
      <c r="G256" t="s">
        <v>9373</v>
      </c>
    </row>
    <row r="257" spans="1:7" x14ac:dyDescent="0.35">
      <c r="A257" s="4">
        <v>175</v>
      </c>
      <c r="B257" s="4">
        <v>-323.02099999999899</v>
      </c>
      <c r="C257" t="s">
        <v>1161</v>
      </c>
      <c r="D257" s="4">
        <v>4</v>
      </c>
      <c r="E257" s="16" t="s">
        <v>1444</v>
      </c>
      <c r="F257" s="42">
        <f t="shared" si="56"/>
        <v>7</v>
      </c>
      <c r="G257" t="s">
        <v>9377</v>
      </c>
    </row>
    <row r="258" spans="1:7" x14ac:dyDescent="0.35">
      <c r="A258" s="4">
        <v>176</v>
      </c>
      <c r="B258" s="4">
        <v>-315.19799999999998</v>
      </c>
      <c r="C258" t="s">
        <v>1159</v>
      </c>
      <c r="D258" s="4">
        <v>3</v>
      </c>
      <c r="E258" s="16" t="s">
        <v>9864</v>
      </c>
      <c r="F258" s="42">
        <f t="shared" si="56"/>
        <v>31</v>
      </c>
      <c r="G258" t="s">
        <v>9386</v>
      </c>
    </row>
    <row r="259" spans="1:7" x14ac:dyDescent="0.35">
      <c r="A259" s="4">
        <v>177</v>
      </c>
      <c r="B259" s="4">
        <v>-311.31599999999997</v>
      </c>
      <c r="C259" t="s">
        <v>1173</v>
      </c>
      <c r="D259" s="4">
        <v>2</v>
      </c>
      <c r="E259" s="16" t="s">
        <v>1447</v>
      </c>
      <c r="F259" s="42">
        <f t="shared" ref="F259:F260" si="57">IF(G259="GREET",1,IF(G259="GOAL",2,IF(G259="GOAL:COOP",2,IF(G259="GOAL:SUSTAIN",2,IF(G259="GOAL:MAX EARN",2,IF(G259="GOAL:EQUITY",2,IF(G259="PROPOSAL",3,IF(G259="(PROPOSAL)",3,IF(G259="CHOOSE+",4,IF(G259="CHOOSE-",4,IF(G259="(CHOOSE+)",4,IF(G259="(CHOOSE-)",4,IF(G259="ECO INFO",5,IF(G259="$ INFO",6,IF(G259="SOC INFO",7,IF(G259="RULE INFO",8,IF(G259="EXP INFO",9,IF(G259="MON RES",10,IF(G259="MON EARN",11,IF(G259="MON BEH",12,IF(G259="POSE HARM",13,IF(G259="POSE CONCERN",14,IF(G259="(POSE CONCERN)",14,IF(G259="RJ APOLOGY",15,IF(G259="RJ ATONE",16,IF(G259="RJ JUSTIFY",17,IF(G259="RJ JUSTIFY:SOC INFO",17,IF(G259="RJ-",18,IF(G259="RJ FORGIVE+",19,IF(G259="RJ FORGIVE-",19,IF(G259="COORD",20,IF(G259="(COORD)",20,IF(G259="ENF ACK",21,IF(G259="ENF PRAISE",22,IF(G259="ENF ASK",23,IF(G259="ENF TELL",24,IF(G259="ENF SHAME",25,IF(G259="ENF WARN",26,IF(G259="ENF THREATEN",27,IF(G259="ENF PUNISH",28,IF(G259="DEFECT",29,IF(G259="SM TALK",30,IF(G259="HUMOR",31,IF(G259="POLITE+",32,IF(G259="POLITE-",32,IF(G259="INPUT-",33,IF(G259="AMBIGUOUS",34,IF(G259="UNCODEABLE",35))))))))))))))))))))))))))))))))))))))))))))))))</f>
        <v>9</v>
      </c>
      <c r="G259" t="s">
        <v>9373</v>
      </c>
    </row>
    <row r="260" spans="1:7" x14ac:dyDescent="0.35">
      <c r="A260" s="4">
        <v>178</v>
      </c>
      <c r="B260" s="4">
        <v>-307.44499999999999</v>
      </c>
      <c r="C260" t="s">
        <v>1161</v>
      </c>
      <c r="D260" s="4">
        <v>4</v>
      </c>
      <c r="E260" s="16" t="s">
        <v>1448</v>
      </c>
      <c r="F260" s="42">
        <f t="shared" si="57"/>
        <v>9</v>
      </c>
      <c r="G260" t="s">
        <v>9373</v>
      </c>
    </row>
    <row r="261" spans="1:7" x14ac:dyDescent="0.35">
      <c r="A261" s="4">
        <v>179</v>
      </c>
      <c r="B261" s="4">
        <v>-306.58199999999999</v>
      </c>
      <c r="C261" t="s">
        <v>1159</v>
      </c>
      <c r="D261" s="4">
        <v>3</v>
      </c>
      <c r="E261" s="16" t="s">
        <v>1449</v>
      </c>
      <c r="F261" s="42">
        <f t="shared" ref="F261" si="58">IF(G261="GREET",1,IF(G261="GOAL",2,IF(G261="GOAL:COOP",2,IF(G261="GOAL:SUSTAIN",2,IF(G261="GOAL:MAX EARN",2,IF(G261="GOAL:EQUITY",2,IF(G261="PROPOSAL",3,IF(G261="(PROPOSAL)",3,IF(G261="CHOOSE+",4,IF(G261="CHOOSE-",4,IF(G261="(CHOOSE+)",4,IF(G261="(CHOOSE-)",4,IF(G261="ECO INFO",5,IF(G261="$ INFO",6,IF(G261="SOC INFO",7,IF(G261="RULE INFO",8,IF(G261="EXP INFO",9,IF(G261="MON RES",10,IF(G261="MON EARN",11,IF(G261="MON BEH",12,IF(G261="POSE HARM",13,IF(G261="POSE CONCERN",14,IF(G261="(POSE CONCERN)",14,IF(G261="RJ APOLOGY",15,IF(G261="RJ ATONE",16,IF(G261="RJ JUSTIFY",17,IF(G261="RJ JUSTIFY:SOC INFO",17,IF(G261="RJ-",18,IF(G261="RJ FORGIVE+",19,IF(G261="RJ FORGIVE-",19,IF(G261="COORD",20,IF(G261="(COORD)",20,IF(G261="ENF ACK",21,IF(G261="ENF PRAISE",22,IF(G261="ENF ASK",23,IF(G261="ENF TELL",24,IF(G261="ENF SHAME",25,IF(G261="ENF WARN",26,IF(G261="ENF THREATEN",27,IF(G261="ENF PUNISH",28,IF(G261="DEFECT",29,IF(G261="SM TALK",30,IF(G261="HUMOR",31,IF(G261="POLITE+",32,IF(G261="POLITE-",32,IF(G261="INPUT-",33,IF(G261="AMBIGUOUS",34,IF(G261="UNCODEABLE",35))))))))))))))))))))))))))))))))))))))))))))))))</f>
        <v>9</v>
      </c>
      <c r="G261" t="s">
        <v>9373</v>
      </c>
    </row>
    <row r="262" spans="1:7" x14ac:dyDescent="0.35">
      <c r="B262" s="4">
        <v>-303.98099999999999</v>
      </c>
      <c r="C262" t="s">
        <v>1159</v>
      </c>
      <c r="D262" s="4">
        <v>3</v>
      </c>
      <c r="E262" s="16" t="s">
        <v>1335</v>
      </c>
    </row>
    <row r="263" spans="1:7" x14ac:dyDescent="0.35">
      <c r="B263" s="4">
        <v>-300.29700000000003</v>
      </c>
      <c r="C263" t="s">
        <v>1159</v>
      </c>
      <c r="D263" s="4">
        <v>3</v>
      </c>
      <c r="E263" s="16" t="s">
        <v>1451</v>
      </c>
    </row>
    <row r="264" spans="1:7" x14ac:dyDescent="0.35">
      <c r="A264" s="4">
        <v>180</v>
      </c>
      <c r="B264" s="4">
        <v>-290.92500000000001</v>
      </c>
      <c r="C264" t="s">
        <v>1161</v>
      </c>
      <c r="D264" s="4">
        <v>4</v>
      </c>
      <c r="E264" s="16" t="s">
        <v>1454</v>
      </c>
      <c r="F264" s="42">
        <f t="shared" ref="F264:F275" si="59">IF(G264="GREET",1,IF(G264="GOAL",2,IF(G264="GOAL:COOP",2,IF(G264="GOAL:SUSTAIN",2,IF(G264="GOAL:MAX EARN",2,IF(G264="GOAL:EQUITY",2,IF(G264="PROPOSAL",3,IF(G264="(PROPOSAL)",3,IF(G264="CHOOSE+",4,IF(G264="CHOOSE-",4,IF(G264="(CHOOSE+)",4,IF(G264="(CHOOSE-)",4,IF(G264="ECO INFO",5,IF(G264="$ INFO",6,IF(G264="SOC INFO",7,IF(G264="RULE INFO",8,IF(G264="EXP INFO",9,IF(G264="MON RES",10,IF(G264="MON EARN",11,IF(G264="MON BEH",12,IF(G264="POSE HARM",13,IF(G264="POSE CONCERN",14,IF(G264="(POSE CONCERN)",14,IF(G264="RJ APOLOGY",15,IF(G264="RJ ATONE",16,IF(G264="RJ JUSTIFY",17,IF(G264="RJ JUSTIFY:SOC INFO",17,IF(G264="RJ-",18,IF(G264="RJ FORGIVE+",19,IF(G264="RJ FORGIVE-",19,IF(G264="COORD",20,IF(G264="(COORD)",20,IF(G264="ENF ACK",21,IF(G264="ENF PRAISE",22,IF(G264="ENF ASK",23,IF(G264="ENF TELL",24,IF(G264="ENF SHAME",25,IF(G264="ENF WARN",26,IF(G264="ENF THREATEN",27,IF(G264="ENF PUNISH",28,IF(G264="DEFECT",29,IF(G264="SM TALK",30,IF(G264="HUMOR",31,IF(G264="POLITE+",32,IF(G264="POLITE-",32,IF(G264="INPUT-",33,IF(G264="AMBIGUOUS",34,IF(G264="UNCODEABLE",35))))))))))))))))))))))))))))))))))))))))))))))))</f>
        <v>7</v>
      </c>
      <c r="G264" t="s">
        <v>9377</v>
      </c>
    </row>
    <row r="265" spans="1:7" x14ac:dyDescent="0.35">
      <c r="A265" s="4">
        <v>181</v>
      </c>
      <c r="B265" s="4">
        <v>-290.524</v>
      </c>
      <c r="C265" t="s">
        <v>1182</v>
      </c>
      <c r="D265" s="4">
        <v>1</v>
      </c>
      <c r="E265" s="16" t="s">
        <v>1455</v>
      </c>
      <c r="F265" s="42">
        <f t="shared" si="59"/>
        <v>7</v>
      </c>
      <c r="G265" t="s">
        <v>9377</v>
      </c>
    </row>
    <row r="266" spans="1:7" x14ac:dyDescent="0.35">
      <c r="A266" s="4">
        <v>182</v>
      </c>
      <c r="B266" s="4">
        <v>-288.18599999999998</v>
      </c>
      <c r="C266" t="s">
        <v>1173</v>
      </c>
      <c r="D266" s="4">
        <v>2</v>
      </c>
      <c r="E266" s="16" t="s">
        <v>1456</v>
      </c>
      <c r="F266" s="42">
        <f t="shared" si="59"/>
        <v>9</v>
      </c>
      <c r="G266" t="s">
        <v>9373</v>
      </c>
    </row>
    <row r="267" spans="1:7" x14ac:dyDescent="0.35">
      <c r="A267" s="4">
        <v>183</v>
      </c>
      <c r="B267" s="4">
        <v>-287.666</v>
      </c>
      <c r="C267" t="s">
        <v>1161</v>
      </c>
      <c r="D267" s="4">
        <v>4</v>
      </c>
      <c r="E267" s="16" t="s">
        <v>1457</v>
      </c>
      <c r="F267" s="42">
        <f t="shared" si="59"/>
        <v>7</v>
      </c>
      <c r="G267" t="s">
        <v>9377</v>
      </c>
    </row>
    <row r="268" spans="1:7" x14ac:dyDescent="0.35">
      <c r="A268" s="4">
        <v>184</v>
      </c>
      <c r="B268" s="4">
        <v>-279.90199999999999</v>
      </c>
      <c r="C268" t="s">
        <v>1159</v>
      </c>
      <c r="D268" s="4">
        <v>3</v>
      </c>
      <c r="E268" s="16" t="s">
        <v>9865</v>
      </c>
      <c r="F268" s="42">
        <f t="shared" si="59"/>
        <v>31</v>
      </c>
      <c r="G268" t="s">
        <v>9386</v>
      </c>
    </row>
    <row r="269" spans="1:7" x14ac:dyDescent="0.35">
      <c r="A269" s="4">
        <v>185</v>
      </c>
      <c r="B269" s="4">
        <v>-276.589</v>
      </c>
      <c r="C269" t="s">
        <v>1161</v>
      </c>
      <c r="D269" s="4">
        <v>4</v>
      </c>
      <c r="E269" s="16" t="s">
        <v>177</v>
      </c>
      <c r="F269" s="42">
        <f t="shared" si="59"/>
        <v>31</v>
      </c>
      <c r="G269" t="s">
        <v>9386</v>
      </c>
    </row>
    <row r="270" spans="1:7" x14ac:dyDescent="0.35">
      <c r="A270" s="4">
        <v>186</v>
      </c>
      <c r="B270" s="4">
        <v>-272.375</v>
      </c>
      <c r="C270" t="s">
        <v>1173</v>
      </c>
      <c r="D270" s="4">
        <v>2</v>
      </c>
      <c r="E270" s="16" t="s">
        <v>1460</v>
      </c>
      <c r="F270" s="42">
        <f t="shared" si="59"/>
        <v>7</v>
      </c>
      <c r="G270" t="s">
        <v>9377</v>
      </c>
    </row>
    <row r="271" spans="1:7" x14ac:dyDescent="0.35">
      <c r="A271" s="4">
        <v>187</v>
      </c>
      <c r="B271" s="4">
        <v>-271.53500000000003</v>
      </c>
      <c r="C271" t="s">
        <v>1161</v>
      </c>
      <c r="D271" s="4">
        <v>4</v>
      </c>
      <c r="E271" s="16" t="s">
        <v>1461</v>
      </c>
      <c r="F271" s="42">
        <f t="shared" si="59"/>
        <v>7</v>
      </c>
      <c r="G271" t="s">
        <v>9377</v>
      </c>
    </row>
    <row r="272" spans="1:7" x14ac:dyDescent="0.35">
      <c r="A272" s="4">
        <v>188</v>
      </c>
      <c r="B272" s="4">
        <v>-268.77499999999998</v>
      </c>
      <c r="C272" t="s">
        <v>1161</v>
      </c>
      <c r="D272" s="4">
        <v>4</v>
      </c>
      <c r="E272" s="16" t="s">
        <v>1462</v>
      </c>
      <c r="F272" s="42">
        <f t="shared" si="59"/>
        <v>7</v>
      </c>
      <c r="G272" t="s">
        <v>9377</v>
      </c>
    </row>
    <row r="273" spans="1:7" x14ac:dyDescent="0.35">
      <c r="A273" s="4">
        <v>189</v>
      </c>
      <c r="B273" s="4">
        <v>-263.75900000000001</v>
      </c>
      <c r="C273" t="s">
        <v>1161</v>
      </c>
      <c r="D273" s="4">
        <v>4</v>
      </c>
      <c r="E273" s="16" t="s">
        <v>1463</v>
      </c>
      <c r="F273" s="42">
        <f t="shared" si="59"/>
        <v>7</v>
      </c>
      <c r="G273" t="s">
        <v>9377</v>
      </c>
    </row>
    <row r="274" spans="1:7" x14ac:dyDescent="0.35">
      <c r="A274" s="4">
        <v>190</v>
      </c>
      <c r="B274" s="4">
        <v>-263.70299999999997</v>
      </c>
      <c r="C274" t="s">
        <v>1182</v>
      </c>
      <c r="D274" s="4">
        <v>1</v>
      </c>
      <c r="E274" s="16" t="s">
        <v>1464</v>
      </c>
      <c r="F274" s="42">
        <f t="shared" si="59"/>
        <v>7</v>
      </c>
      <c r="G274" t="s">
        <v>9377</v>
      </c>
    </row>
    <row r="275" spans="1:7" x14ac:dyDescent="0.35">
      <c r="A275" s="4">
        <v>191</v>
      </c>
      <c r="B275" s="4">
        <v>-255.196</v>
      </c>
      <c r="C275" t="s">
        <v>1161</v>
      </c>
      <c r="D275" s="4">
        <v>4</v>
      </c>
      <c r="E275" s="16" t="s">
        <v>1467</v>
      </c>
      <c r="F275" s="42">
        <f t="shared" si="59"/>
        <v>7</v>
      </c>
      <c r="G275" t="s">
        <v>9377</v>
      </c>
    </row>
    <row r="276" spans="1:7" x14ac:dyDescent="0.35">
      <c r="B276" s="4">
        <v>-251.04499999999999</v>
      </c>
      <c r="C276" t="s">
        <v>1161</v>
      </c>
      <c r="D276" s="4">
        <v>4</v>
      </c>
      <c r="E276" s="16" t="s">
        <v>1469</v>
      </c>
    </row>
    <row r="277" spans="1:7" x14ac:dyDescent="0.35">
      <c r="B277" s="4">
        <v>-249.08699999999999</v>
      </c>
      <c r="C277" t="s">
        <v>1161</v>
      </c>
      <c r="D277" s="4">
        <v>4</v>
      </c>
      <c r="E277" s="16" t="s">
        <v>1470</v>
      </c>
    </row>
    <row r="278" spans="1:7" x14ac:dyDescent="0.35">
      <c r="A278" s="4">
        <v>192</v>
      </c>
      <c r="B278" s="4">
        <v>-246.25200000000001</v>
      </c>
      <c r="C278" t="s">
        <v>1159</v>
      </c>
      <c r="D278" s="4">
        <v>3</v>
      </c>
      <c r="E278" s="16" t="s">
        <v>1472</v>
      </c>
      <c r="F278" s="42">
        <f t="shared" ref="F278:F284" si="60">IF(G278="GREET",1,IF(G278="GOAL",2,IF(G278="GOAL:COOP",2,IF(G278="GOAL:SUSTAIN",2,IF(G278="GOAL:MAX EARN",2,IF(G278="GOAL:EQUITY",2,IF(G278="PROPOSAL",3,IF(G278="(PROPOSAL)",3,IF(G278="CHOOSE+",4,IF(G278="CHOOSE-",4,IF(G278="(CHOOSE+)",4,IF(G278="(CHOOSE-)",4,IF(G278="ECO INFO",5,IF(G278="$ INFO",6,IF(G278="SOC INFO",7,IF(G278="RULE INFO",8,IF(G278="EXP INFO",9,IF(G278="MON RES",10,IF(G278="MON EARN",11,IF(G278="MON BEH",12,IF(G278="POSE HARM",13,IF(G278="POSE CONCERN",14,IF(G278="(POSE CONCERN)",14,IF(G278="RJ APOLOGY",15,IF(G278="RJ ATONE",16,IF(G278="RJ JUSTIFY",17,IF(G278="RJ JUSTIFY:SOC INFO",17,IF(G278="RJ-",18,IF(G278="RJ FORGIVE+",19,IF(G278="RJ FORGIVE-",19,IF(G278="COORD",20,IF(G278="(COORD)",20,IF(G278="ENF ACK",21,IF(G278="ENF PRAISE",22,IF(G278="ENF ASK",23,IF(G278="ENF TELL",24,IF(G278="ENF SHAME",25,IF(G278="ENF WARN",26,IF(G278="ENF THREATEN",27,IF(G278="ENF PUNISH",28,IF(G278="DEFECT",29,IF(G278="SM TALK",30,IF(G278="HUMOR",31,IF(G278="POLITE+",32,IF(G278="POLITE-",32,IF(G278="INPUT-",33,IF(G278="AMBIGUOUS",34,IF(G278="UNCODEABLE",35))))))))))))))))))))))))))))))))))))))))))))))))</f>
        <v>7</v>
      </c>
      <c r="G278" t="s">
        <v>9377</v>
      </c>
    </row>
    <row r="279" spans="1:7" x14ac:dyDescent="0.35">
      <c r="A279" s="4">
        <v>193</v>
      </c>
      <c r="B279" s="4">
        <v>-242.465</v>
      </c>
      <c r="C279" t="s">
        <v>1173</v>
      </c>
      <c r="D279" s="4">
        <v>2</v>
      </c>
      <c r="E279" s="16" t="s">
        <v>1474</v>
      </c>
      <c r="F279" s="42">
        <f t="shared" si="60"/>
        <v>9</v>
      </c>
      <c r="G279" t="s">
        <v>9373</v>
      </c>
    </row>
    <row r="280" spans="1:7" x14ac:dyDescent="0.35">
      <c r="A280" s="4">
        <v>194</v>
      </c>
      <c r="B280" s="4">
        <v>-242.08799999999999</v>
      </c>
      <c r="C280" t="s">
        <v>1182</v>
      </c>
      <c r="D280" s="4">
        <v>1</v>
      </c>
      <c r="E280" s="16" t="s">
        <v>1475</v>
      </c>
      <c r="F280" s="42">
        <f t="shared" si="60"/>
        <v>7</v>
      </c>
      <c r="G280" t="s">
        <v>9377</v>
      </c>
    </row>
    <row r="281" spans="1:7" x14ac:dyDescent="0.35">
      <c r="A281" s="4">
        <v>195</v>
      </c>
      <c r="B281" s="4">
        <v>-235.51300000000001</v>
      </c>
      <c r="C281" t="s">
        <v>1161</v>
      </c>
      <c r="D281" s="4">
        <v>4</v>
      </c>
      <c r="E281" s="16" t="s">
        <v>1476</v>
      </c>
      <c r="F281" s="42">
        <f t="shared" si="60"/>
        <v>7</v>
      </c>
      <c r="G281" t="s">
        <v>9377</v>
      </c>
    </row>
    <row r="282" spans="1:7" x14ac:dyDescent="0.35">
      <c r="A282" s="4">
        <v>196</v>
      </c>
      <c r="B282" s="4">
        <v>-228.28099999999901</v>
      </c>
      <c r="C282" t="s">
        <v>1182</v>
      </c>
      <c r="D282" s="4">
        <v>1</v>
      </c>
      <c r="E282" s="16" t="s">
        <v>1477</v>
      </c>
      <c r="F282" s="42">
        <f t="shared" si="60"/>
        <v>7</v>
      </c>
      <c r="G282" t="s">
        <v>9377</v>
      </c>
    </row>
    <row r="283" spans="1:7" x14ac:dyDescent="0.35">
      <c r="A283" s="4">
        <v>197</v>
      </c>
      <c r="B283" s="4">
        <v>-225.46099999999899</v>
      </c>
      <c r="C283" t="s">
        <v>1161</v>
      </c>
      <c r="D283" s="4">
        <v>4</v>
      </c>
      <c r="E283" s="16" t="s">
        <v>68</v>
      </c>
      <c r="F283" s="42">
        <f t="shared" si="60"/>
        <v>7</v>
      </c>
      <c r="G283" t="s">
        <v>9377</v>
      </c>
    </row>
    <row r="284" spans="1:7" x14ac:dyDescent="0.35">
      <c r="A284" s="4">
        <v>198</v>
      </c>
      <c r="B284" s="4">
        <v>-224.08099999999999</v>
      </c>
      <c r="C284" t="s">
        <v>1182</v>
      </c>
      <c r="D284" s="4">
        <v>1</v>
      </c>
      <c r="E284" s="16" t="s">
        <v>1478</v>
      </c>
      <c r="F284" s="42">
        <f t="shared" si="60"/>
        <v>7</v>
      </c>
      <c r="G284" t="s">
        <v>9377</v>
      </c>
    </row>
    <row r="285" spans="1:7" x14ac:dyDescent="0.35">
      <c r="A285" s="4">
        <v>199</v>
      </c>
      <c r="B285" s="4">
        <v>-218.75700000000001</v>
      </c>
      <c r="C285" t="s">
        <v>1161</v>
      </c>
      <c r="D285" s="4">
        <v>4</v>
      </c>
      <c r="E285" s="16" t="s">
        <v>1479</v>
      </c>
      <c r="F285" s="42">
        <f t="shared" ref="F285" si="61">IF(G285="GREET",1,IF(G285="GOAL",2,IF(G285="GOAL:COOP",2,IF(G285="GOAL:SUSTAIN",2,IF(G285="GOAL:MAX EARN",2,IF(G285="GOAL:EQUITY",2,IF(G285="PROPOSAL",3,IF(G285="(PROPOSAL)",3,IF(G285="CHOOSE+",4,IF(G285="CHOOSE-",4,IF(G285="(CHOOSE+)",4,IF(G285="(CHOOSE-)",4,IF(G285="ECO INFO",5,IF(G285="$ INFO",6,IF(G285="SOC INFO",7,IF(G285="RULE INFO",8,IF(G285="EXP INFO",9,IF(G285="MON RES",10,IF(G285="MON EARN",11,IF(G285="MON BEH",12,IF(G285="POSE HARM",13,IF(G285="POSE CONCERN",14,IF(G285="(POSE CONCERN)",14,IF(G285="RJ APOLOGY",15,IF(G285="RJ ATONE",16,IF(G285="RJ JUSTIFY",17,IF(G285="RJ JUSTIFY:SOC INFO",17,IF(G285="RJ-",18,IF(G285="RJ FORGIVE+",19,IF(G285="RJ FORGIVE-",19,IF(G285="COORD",20,IF(G285="(COORD)",20,IF(G285="ENF ACK",21,IF(G285="ENF PRAISE",22,IF(G285="ENF ASK",23,IF(G285="ENF TELL",24,IF(G285="ENF SHAME",25,IF(G285="ENF WARN",26,IF(G285="ENF THREATEN",27,IF(G285="ENF PUNISH",28,IF(G285="DEFECT",29,IF(G285="SM TALK",30,IF(G285="HUMOR",31,IF(G285="POLITE+",32,IF(G285="POLITE-",32,IF(G285="INPUT-",33,IF(G285="AMBIGUOUS",34,IF(G285="UNCODEABLE",35))))))))))))))))))))))))))))))))))))))))))))))))</f>
        <v>7</v>
      </c>
      <c r="G285" t="s">
        <v>9377</v>
      </c>
    </row>
    <row r="287" spans="1:7" x14ac:dyDescent="0.35">
      <c r="B287" s="20" t="s">
        <v>9232</v>
      </c>
    </row>
    <row r="288" spans="1:7" x14ac:dyDescent="0.35">
      <c r="A288" s="4">
        <v>200</v>
      </c>
      <c r="B288" s="4">
        <v>-217.917</v>
      </c>
      <c r="C288" t="s">
        <v>1173</v>
      </c>
      <c r="D288" s="4">
        <v>2</v>
      </c>
      <c r="E288" s="16" t="s">
        <v>1480</v>
      </c>
      <c r="F288" s="42">
        <f t="shared" ref="F288:F341" si="62">IF(G288="GREET",1,IF(G288="GOAL",2,IF(G288="GOAL:COOP",2,IF(G288="GOAL:SUSTAIN",2,IF(G288="GOAL:MAX EARN",2,IF(G288="GOAL:EQUITY",2,IF(G288="PROPOSAL",3,IF(G288="(PROPOSAL)",3,IF(G288="CHOOSE+",4,IF(G288="CHOOSE-",4,IF(G288="(CHOOSE+)",4,IF(G288="(CHOOSE-)",4,IF(G288="ECO INFO",5,IF(G288="$ INFO",6,IF(G288="SOC INFO",7,IF(G288="RULE INFO",8,IF(G288="EXP INFO",9,IF(G288="MON RES",10,IF(G288="MON EARN",11,IF(G288="MON BEH",12,IF(G288="POSE HARM",13,IF(G288="POSE CONCERN",14,IF(G288="(POSE CONCERN)",14,IF(G288="RJ APOLOGY",15,IF(G288="RJ ATONE",16,IF(G288="RJ JUSTIFY",17,IF(G288="RJ JUSTIFY:SOC INFO",17,IF(G288="RJ-",18,IF(G288="RJ FORGIVE+",19,IF(G288="RJ FORGIVE-",19,IF(G288="COORD",20,IF(G288="(COORD)",20,IF(G288="ENF ACK",21,IF(G288="ENF PRAISE",22,IF(G288="ENF ASK",23,IF(G288="ENF TELL",24,IF(G288="ENF SHAME",25,IF(G288="ENF WARN",26,IF(G288="ENF THREATEN",27,IF(G288="ENF PUNISH",28,IF(G288="DEFECT",29,IF(G288="SM TALK",30,IF(G288="HUMOR",31,IF(G288="POLITE+",32,IF(G288="POLITE-",32,IF(G288="INPUT-",33,IF(G288="AMBIGUOUS",34,IF(G288="UNCODEABLE",35))))))))))))))))))))))))))))))))))))))))))))))))</f>
        <v>30</v>
      </c>
      <c r="G288" t="s">
        <v>9375</v>
      </c>
    </row>
    <row r="289" spans="1:7" x14ac:dyDescent="0.35">
      <c r="A289" s="4">
        <v>201</v>
      </c>
      <c r="B289" s="4">
        <v>-212.46099999999899</v>
      </c>
      <c r="C289" t="s">
        <v>1182</v>
      </c>
      <c r="D289" s="4">
        <v>1</v>
      </c>
      <c r="E289" s="16" t="s">
        <v>1481</v>
      </c>
      <c r="F289" s="42">
        <f t="shared" si="62"/>
        <v>30</v>
      </c>
      <c r="G289" t="s">
        <v>9375</v>
      </c>
    </row>
    <row r="290" spans="1:7" x14ac:dyDescent="0.35">
      <c r="A290" s="4">
        <v>202</v>
      </c>
      <c r="B290" s="4">
        <v>-203.25399999999999</v>
      </c>
      <c r="C290" t="s">
        <v>1161</v>
      </c>
      <c r="D290" s="4">
        <v>4</v>
      </c>
      <c r="E290" s="16" t="s">
        <v>1484</v>
      </c>
      <c r="F290" s="42">
        <f t="shared" si="62"/>
        <v>30</v>
      </c>
      <c r="G290" t="s">
        <v>9375</v>
      </c>
    </row>
    <row r="291" spans="1:7" x14ac:dyDescent="0.35">
      <c r="A291" s="4">
        <v>203</v>
      </c>
      <c r="B291" s="4">
        <v>-201.86099999999999</v>
      </c>
      <c r="C291" t="s">
        <v>1159</v>
      </c>
      <c r="D291" s="4">
        <v>3</v>
      </c>
      <c r="E291" s="16" t="s">
        <v>1485</v>
      </c>
      <c r="F291" s="42">
        <f t="shared" si="62"/>
        <v>30</v>
      </c>
      <c r="G291" t="s">
        <v>9375</v>
      </c>
    </row>
    <row r="292" spans="1:7" x14ac:dyDescent="0.35">
      <c r="A292" s="4">
        <v>204</v>
      </c>
      <c r="B292" s="4">
        <v>-194.56299999999999</v>
      </c>
      <c r="C292" t="s">
        <v>1161</v>
      </c>
      <c r="D292" s="4">
        <v>4</v>
      </c>
      <c r="E292" s="16" t="s">
        <v>1488</v>
      </c>
      <c r="F292" s="42">
        <f t="shared" si="62"/>
        <v>30</v>
      </c>
      <c r="G292" t="s">
        <v>9375</v>
      </c>
    </row>
    <row r="293" spans="1:7" x14ac:dyDescent="0.35">
      <c r="A293" s="4">
        <v>205</v>
      </c>
      <c r="B293" s="4">
        <v>-189.09599999999901</v>
      </c>
      <c r="C293" t="s">
        <v>1159</v>
      </c>
      <c r="D293" s="4">
        <v>3</v>
      </c>
      <c r="E293" s="16" t="s">
        <v>1489</v>
      </c>
      <c r="F293" s="42">
        <f t="shared" si="62"/>
        <v>30</v>
      </c>
      <c r="G293" t="s">
        <v>9375</v>
      </c>
    </row>
    <row r="294" spans="1:7" x14ac:dyDescent="0.35">
      <c r="A294" s="4">
        <v>206</v>
      </c>
      <c r="B294" s="4">
        <v>-185.64099999999999</v>
      </c>
      <c r="C294" t="s">
        <v>1173</v>
      </c>
      <c r="D294" s="4">
        <v>2</v>
      </c>
      <c r="E294" s="16" t="s">
        <v>1490</v>
      </c>
      <c r="F294" s="42">
        <f t="shared" si="62"/>
        <v>30</v>
      </c>
      <c r="G294" t="s">
        <v>9375</v>
      </c>
    </row>
    <row r="295" spans="1:7" x14ac:dyDescent="0.35">
      <c r="A295" s="4">
        <v>207</v>
      </c>
      <c r="B295" s="4">
        <v>-183.79599999999999</v>
      </c>
      <c r="C295" t="s">
        <v>1159</v>
      </c>
      <c r="D295" s="4">
        <v>3</v>
      </c>
      <c r="E295" s="16" t="s">
        <v>1491</v>
      </c>
      <c r="F295" s="42">
        <f t="shared" si="62"/>
        <v>30</v>
      </c>
      <c r="G295" t="s">
        <v>9375</v>
      </c>
    </row>
    <row r="296" spans="1:7" x14ac:dyDescent="0.35">
      <c r="A296" s="4">
        <v>208</v>
      </c>
      <c r="B296" s="4">
        <v>-182.39400000000001</v>
      </c>
      <c r="C296" t="s">
        <v>1182</v>
      </c>
      <c r="D296" s="4">
        <v>1</v>
      </c>
      <c r="E296" s="16" t="s">
        <v>1492</v>
      </c>
      <c r="F296" s="42">
        <f t="shared" si="62"/>
        <v>30</v>
      </c>
      <c r="G296" t="s">
        <v>9375</v>
      </c>
    </row>
    <row r="297" spans="1:7" x14ac:dyDescent="0.35">
      <c r="A297" s="4">
        <v>209</v>
      </c>
      <c r="B297" s="4">
        <v>-172.63499999999999</v>
      </c>
      <c r="C297" t="s">
        <v>1161</v>
      </c>
      <c r="D297" s="4">
        <v>4</v>
      </c>
      <c r="E297" s="16" t="s">
        <v>1495</v>
      </c>
      <c r="F297" s="42">
        <f t="shared" si="62"/>
        <v>30</v>
      </c>
      <c r="G297" t="s">
        <v>9375</v>
      </c>
    </row>
    <row r="298" spans="1:7" x14ac:dyDescent="0.35">
      <c r="A298" s="4">
        <v>210</v>
      </c>
      <c r="B298" s="4">
        <v>-169.785</v>
      </c>
      <c r="C298" t="s">
        <v>1173</v>
      </c>
      <c r="D298" s="4">
        <v>2</v>
      </c>
      <c r="E298" s="16" t="s">
        <v>1496</v>
      </c>
      <c r="F298" s="42">
        <f t="shared" si="62"/>
        <v>30</v>
      </c>
      <c r="G298" t="s">
        <v>9375</v>
      </c>
    </row>
    <row r="299" spans="1:7" x14ac:dyDescent="0.35">
      <c r="A299" s="4">
        <v>211</v>
      </c>
      <c r="B299" s="4">
        <v>-169.322</v>
      </c>
      <c r="C299" t="s">
        <v>1159</v>
      </c>
      <c r="D299" s="4">
        <v>3</v>
      </c>
      <c r="E299" s="16" t="s">
        <v>1497</v>
      </c>
      <c r="F299" s="42">
        <f t="shared" si="62"/>
        <v>30</v>
      </c>
      <c r="G299" t="s">
        <v>9375</v>
      </c>
    </row>
    <row r="300" spans="1:7" x14ac:dyDescent="0.35">
      <c r="A300" s="4">
        <v>212</v>
      </c>
      <c r="B300" s="4">
        <v>-166.404</v>
      </c>
      <c r="C300" t="s">
        <v>1159</v>
      </c>
      <c r="D300" s="4">
        <v>3</v>
      </c>
      <c r="E300" s="16" t="s">
        <v>1499</v>
      </c>
      <c r="F300" s="42">
        <f t="shared" si="62"/>
        <v>30</v>
      </c>
      <c r="G300" t="s">
        <v>9375</v>
      </c>
    </row>
    <row r="301" spans="1:7" x14ac:dyDescent="0.35">
      <c r="A301" s="4">
        <v>213</v>
      </c>
      <c r="B301" s="4">
        <v>-164.059</v>
      </c>
      <c r="C301" t="s">
        <v>1182</v>
      </c>
      <c r="D301" s="4">
        <v>1</v>
      </c>
      <c r="E301" s="16" t="s">
        <v>1500</v>
      </c>
      <c r="F301" s="42">
        <f t="shared" si="62"/>
        <v>30</v>
      </c>
      <c r="G301" t="s">
        <v>9375</v>
      </c>
    </row>
    <row r="302" spans="1:7" x14ac:dyDescent="0.35">
      <c r="A302" s="4">
        <v>214</v>
      </c>
      <c r="B302" s="4">
        <v>-158.59799999999899</v>
      </c>
      <c r="C302" t="s">
        <v>1159</v>
      </c>
      <c r="D302" s="4">
        <v>3</v>
      </c>
      <c r="E302" s="16" t="s">
        <v>1503</v>
      </c>
      <c r="F302" s="42">
        <f t="shared" si="62"/>
        <v>30</v>
      </c>
      <c r="G302" t="s">
        <v>9375</v>
      </c>
    </row>
    <row r="303" spans="1:7" x14ac:dyDescent="0.35">
      <c r="A303" s="4">
        <v>215</v>
      </c>
      <c r="B303" s="4">
        <v>-155.017</v>
      </c>
      <c r="C303" t="s">
        <v>1159</v>
      </c>
      <c r="D303" s="4">
        <v>3</v>
      </c>
      <c r="E303" s="16" t="s">
        <v>1504</v>
      </c>
      <c r="F303" s="42">
        <f t="shared" si="62"/>
        <v>30</v>
      </c>
      <c r="G303" t="s">
        <v>9375</v>
      </c>
    </row>
    <row r="304" spans="1:7" x14ac:dyDescent="0.35">
      <c r="A304" s="4">
        <v>216</v>
      </c>
      <c r="B304" s="4">
        <v>-154.387</v>
      </c>
      <c r="C304" t="s">
        <v>1173</v>
      </c>
      <c r="D304" s="4">
        <v>2</v>
      </c>
      <c r="E304" s="16" t="s">
        <v>1505</v>
      </c>
      <c r="F304" s="42">
        <f t="shared" si="62"/>
        <v>30</v>
      </c>
      <c r="G304" t="s">
        <v>9375</v>
      </c>
    </row>
    <row r="305" spans="1:7" x14ac:dyDescent="0.35">
      <c r="A305" s="4">
        <v>217</v>
      </c>
      <c r="B305" s="4">
        <v>-146.096</v>
      </c>
      <c r="C305" t="s">
        <v>1182</v>
      </c>
      <c r="D305" s="4">
        <v>1</v>
      </c>
      <c r="E305" s="16" t="s">
        <v>1506</v>
      </c>
      <c r="F305" s="42">
        <f t="shared" si="62"/>
        <v>30</v>
      </c>
      <c r="G305" t="s">
        <v>9375</v>
      </c>
    </row>
    <row r="306" spans="1:7" x14ac:dyDescent="0.35">
      <c r="B306" s="4">
        <v>-133.09700000000001</v>
      </c>
      <c r="C306" t="s">
        <v>1182</v>
      </c>
      <c r="D306" s="4">
        <v>1</v>
      </c>
      <c r="E306" s="16" t="s">
        <v>1508</v>
      </c>
    </row>
    <row r="307" spans="1:7" x14ac:dyDescent="0.35">
      <c r="A307" s="4">
        <v>218</v>
      </c>
      <c r="B307" s="4">
        <v>-130.893</v>
      </c>
      <c r="C307" t="s">
        <v>1159</v>
      </c>
      <c r="D307" s="4">
        <v>3</v>
      </c>
      <c r="E307" s="16" t="s">
        <v>1509</v>
      </c>
      <c r="F307" s="42">
        <f t="shared" si="62"/>
        <v>30</v>
      </c>
      <c r="G307" t="s">
        <v>9375</v>
      </c>
    </row>
    <row r="308" spans="1:7" x14ac:dyDescent="0.35">
      <c r="A308" s="4">
        <v>219</v>
      </c>
      <c r="B308" s="4">
        <v>-127.709</v>
      </c>
      <c r="C308" t="s">
        <v>1161</v>
      </c>
      <c r="D308" s="4">
        <v>4</v>
      </c>
      <c r="E308" s="16" t="s">
        <v>1511</v>
      </c>
      <c r="F308" s="42">
        <f t="shared" si="62"/>
        <v>30</v>
      </c>
      <c r="G308" t="s">
        <v>9375</v>
      </c>
    </row>
    <row r="309" spans="1:7" x14ac:dyDescent="0.35">
      <c r="A309" s="4">
        <v>220</v>
      </c>
      <c r="B309" s="4">
        <v>-127.136</v>
      </c>
      <c r="C309" t="s">
        <v>1173</v>
      </c>
      <c r="D309" s="4">
        <v>2</v>
      </c>
      <c r="E309" s="16" t="s">
        <v>1512</v>
      </c>
      <c r="F309" s="42">
        <f t="shared" si="62"/>
        <v>30</v>
      </c>
      <c r="G309" t="s">
        <v>9375</v>
      </c>
    </row>
    <row r="310" spans="1:7" x14ac:dyDescent="0.35">
      <c r="A310" s="4">
        <v>221</v>
      </c>
      <c r="B310" s="4">
        <v>-124.51600000000001</v>
      </c>
      <c r="C310" t="s">
        <v>1159</v>
      </c>
      <c r="D310" s="4">
        <v>3</v>
      </c>
      <c r="E310" s="16" t="s">
        <v>1514</v>
      </c>
      <c r="F310" s="42">
        <f t="shared" si="62"/>
        <v>30</v>
      </c>
      <c r="G310" t="s">
        <v>9375</v>
      </c>
    </row>
    <row r="311" spans="1:7" x14ac:dyDescent="0.35">
      <c r="B311" s="4">
        <v>-119.84399999999999</v>
      </c>
      <c r="C311" t="s">
        <v>1159</v>
      </c>
      <c r="D311" s="4">
        <v>3</v>
      </c>
      <c r="E311" s="16" t="s">
        <v>370</v>
      </c>
      <c r="F311" s="42">
        <f t="shared" si="62"/>
        <v>30</v>
      </c>
      <c r="G311" t="s">
        <v>9375</v>
      </c>
    </row>
    <row r="312" spans="1:7" x14ac:dyDescent="0.35">
      <c r="A312" s="4">
        <v>222</v>
      </c>
      <c r="B312" s="4">
        <v>-116.29799999999901</v>
      </c>
      <c r="C312" t="s">
        <v>1161</v>
      </c>
      <c r="D312" s="4">
        <v>4</v>
      </c>
      <c r="E312" s="16" t="s">
        <v>1516</v>
      </c>
      <c r="F312" s="42">
        <f t="shared" si="62"/>
        <v>30</v>
      </c>
      <c r="G312" t="s">
        <v>9375</v>
      </c>
    </row>
    <row r="313" spans="1:7" x14ac:dyDescent="0.35">
      <c r="A313" s="4">
        <v>223</v>
      </c>
      <c r="B313" s="4">
        <v>-113.294</v>
      </c>
      <c r="C313" t="s">
        <v>1159</v>
      </c>
      <c r="D313" s="4">
        <v>3</v>
      </c>
      <c r="E313" s="16" t="s">
        <v>1517</v>
      </c>
      <c r="F313" s="42">
        <f t="shared" si="62"/>
        <v>30</v>
      </c>
      <c r="G313" t="s">
        <v>9375</v>
      </c>
    </row>
    <row r="314" spans="1:7" x14ac:dyDescent="0.35">
      <c r="B314" s="4">
        <v>-111.39299999999901</v>
      </c>
      <c r="C314" t="s">
        <v>1159</v>
      </c>
      <c r="D314" s="4">
        <v>3</v>
      </c>
      <c r="E314" s="16" t="s">
        <v>1519</v>
      </c>
      <c r="F314" s="42">
        <f t="shared" si="62"/>
        <v>30</v>
      </c>
      <c r="G314" t="s">
        <v>9375</v>
      </c>
    </row>
    <row r="315" spans="1:7" x14ac:dyDescent="0.35">
      <c r="B315" s="4">
        <v>-110.23399999999999</v>
      </c>
      <c r="C315" t="s">
        <v>1159</v>
      </c>
      <c r="D315" s="4">
        <v>3</v>
      </c>
      <c r="E315" s="16" t="s">
        <v>446</v>
      </c>
      <c r="F315" s="42">
        <f t="shared" si="62"/>
        <v>30</v>
      </c>
      <c r="G315" t="s">
        <v>9375</v>
      </c>
    </row>
    <row r="316" spans="1:7" x14ac:dyDescent="0.35">
      <c r="B316" s="4">
        <v>-106.376</v>
      </c>
      <c r="C316" t="s">
        <v>1159</v>
      </c>
      <c r="D316" s="4">
        <v>3</v>
      </c>
      <c r="E316" s="16" t="s">
        <v>1522</v>
      </c>
      <c r="F316" s="42">
        <f t="shared" si="62"/>
        <v>30</v>
      </c>
      <c r="G316" t="s">
        <v>9375</v>
      </c>
    </row>
    <row r="317" spans="1:7" x14ac:dyDescent="0.35">
      <c r="A317" s="4">
        <v>224</v>
      </c>
      <c r="B317" s="4">
        <v>-104.633</v>
      </c>
      <c r="C317" t="s">
        <v>1161</v>
      </c>
      <c r="D317" s="4">
        <v>4</v>
      </c>
      <c r="E317" s="16" t="s">
        <v>1523</v>
      </c>
      <c r="F317" s="42">
        <f t="shared" si="62"/>
        <v>7</v>
      </c>
      <c r="G317" t="s">
        <v>9377</v>
      </c>
    </row>
    <row r="318" spans="1:7" x14ac:dyDescent="0.35">
      <c r="A318" s="4">
        <v>225</v>
      </c>
      <c r="B318" s="4">
        <v>-101.321</v>
      </c>
      <c r="C318" t="s">
        <v>1159</v>
      </c>
      <c r="D318" s="4">
        <v>3</v>
      </c>
      <c r="E318" s="16" t="s">
        <v>1527</v>
      </c>
      <c r="F318" s="42">
        <f t="shared" si="62"/>
        <v>30</v>
      </c>
      <c r="G318" t="s">
        <v>9375</v>
      </c>
    </row>
    <row r="319" spans="1:7" x14ac:dyDescent="0.35">
      <c r="A319" s="4">
        <v>226</v>
      </c>
      <c r="B319" s="4">
        <v>-97.972999999999999</v>
      </c>
      <c r="C319" t="s">
        <v>1161</v>
      </c>
      <c r="D319" s="4">
        <v>4</v>
      </c>
      <c r="E319" s="16" t="s">
        <v>1528</v>
      </c>
      <c r="F319" s="42">
        <f t="shared" si="62"/>
        <v>30</v>
      </c>
      <c r="G319" t="s">
        <v>9375</v>
      </c>
    </row>
    <row r="320" spans="1:7" x14ac:dyDescent="0.35">
      <c r="A320" s="4">
        <v>227</v>
      </c>
      <c r="B320" s="4">
        <v>-97.702999999999903</v>
      </c>
      <c r="C320" t="s">
        <v>1173</v>
      </c>
      <c r="D320" s="4">
        <v>2</v>
      </c>
      <c r="E320" s="16" t="s">
        <v>1529</v>
      </c>
      <c r="F320" s="42">
        <f t="shared" si="62"/>
        <v>30</v>
      </c>
      <c r="G320" t="s">
        <v>9375</v>
      </c>
    </row>
    <row r="321" spans="1:7" x14ac:dyDescent="0.35">
      <c r="A321" s="4">
        <v>228</v>
      </c>
      <c r="B321" s="4">
        <v>-97.650999999999996</v>
      </c>
      <c r="C321" t="s">
        <v>1182</v>
      </c>
      <c r="D321" s="4">
        <v>1</v>
      </c>
      <c r="E321" s="16" t="s">
        <v>1530</v>
      </c>
      <c r="F321" s="42">
        <f t="shared" si="62"/>
        <v>30</v>
      </c>
      <c r="G321" t="s">
        <v>9375</v>
      </c>
    </row>
    <row r="322" spans="1:7" x14ac:dyDescent="0.35">
      <c r="A322" s="4">
        <v>229</v>
      </c>
      <c r="B322" s="4">
        <v>-95.673999999999893</v>
      </c>
      <c r="C322" t="s">
        <v>1159</v>
      </c>
      <c r="D322" s="4">
        <v>3</v>
      </c>
      <c r="E322" s="16" t="s">
        <v>1531</v>
      </c>
      <c r="F322" s="42">
        <f t="shared" si="62"/>
        <v>30</v>
      </c>
      <c r="G322" t="s">
        <v>9375</v>
      </c>
    </row>
    <row r="323" spans="1:7" x14ac:dyDescent="0.35">
      <c r="B323" s="4">
        <v>-87.007999999999996</v>
      </c>
      <c r="C323" t="s">
        <v>1159</v>
      </c>
      <c r="D323" s="4">
        <v>3</v>
      </c>
      <c r="E323" s="16" t="s">
        <v>1533</v>
      </c>
      <c r="F323" s="42">
        <f t="shared" si="62"/>
        <v>30</v>
      </c>
      <c r="G323" t="s">
        <v>9375</v>
      </c>
    </row>
    <row r="324" spans="1:7" x14ac:dyDescent="0.35">
      <c r="B324" s="4">
        <v>-84.867999999999995</v>
      </c>
      <c r="C324" t="s">
        <v>1159</v>
      </c>
      <c r="D324" s="4">
        <v>3</v>
      </c>
      <c r="E324" s="16" t="s">
        <v>1534</v>
      </c>
      <c r="F324" s="42">
        <f t="shared" si="62"/>
        <v>30</v>
      </c>
      <c r="G324" t="s">
        <v>9375</v>
      </c>
    </row>
    <row r="325" spans="1:7" x14ac:dyDescent="0.35">
      <c r="B325" s="4">
        <v>-81.492000000000004</v>
      </c>
      <c r="C325" t="s">
        <v>1159</v>
      </c>
      <c r="D325" s="4">
        <v>3</v>
      </c>
      <c r="E325" s="16" t="s">
        <v>1536</v>
      </c>
      <c r="F325" s="42">
        <f t="shared" si="62"/>
        <v>30</v>
      </c>
      <c r="G325" t="s">
        <v>9375</v>
      </c>
    </row>
    <row r="326" spans="1:7" x14ac:dyDescent="0.35">
      <c r="A326" s="4">
        <v>230</v>
      </c>
      <c r="B326" s="4">
        <v>-72.728999999999999</v>
      </c>
      <c r="C326" t="s">
        <v>1182</v>
      </c>
      <c r="D326" s="4">
        <v>1</v>
      </c>
      <c r="E326" s="16" t="s">
        <v>1541</v>
      </c>
      <c r="F326" s="42">
        <f t="shared" si="62"/>
        <v>30</v>
      </c>
      <c r="G326" t="s">
        <v>9375</v>
      </c>
    </row>
    <row r="327" spans="1:7" x14ac:dyDescent="0.35">
      <c r="A327" s="4">
        <v>231</v>
      </c>
      <c r="B327" s="4">
        <v>-71.057000000000002</v>
      </c>
      <c r="C327" t="s">
        <v>1159</v>
      </c>
      <c r="D327" s="4">
        <v>3</v>
      </c>
      <c r="E327" s="16" t="s">
        <v>1542</v>
      </c>
      <c r="F327" s="42">
        <f t="shared" si="62"/>
        <v>30</v>
      </c>
      <c r="G327" t="s">
        <v>9375</v>
      </c>
    </row>
    <row r="328" spans="1:7" x14ac:dyDescent="0.35">
      <c r="A328" s="4">
        <v>232</v>
      </c>
      <c r="B328" s="4">
        <v>-67.465999999999994</v>
      </c>
      <c r="C328" t="s">
        <v>1161</v>
      </c>
      <c r="D328" s="4">
        <v>4</v>
      </c>
      <c r="E328" s="16" t="s">
        <v>1544</v>
      </c>
      <c r="F328" s="42">
        <f t="shared" si="62"/>
        <v>30</v>
      </c>
      <c r="G328" t="s">
        <v>9375</v>
      </c>
    </row>
    <row r="329" spans="1:7" x14ac:dyDescent="0.35">
      <c r="A329" s="4">
        <v>233</v>
      </c>
      <c r="B329" s="4">
        <v>-65.105999999999995</v>
      </c>
      <c r="C329" t="s">
        <v>1159</v>
      </c>
      <c r="D329" s="4">
        <v>3</v>
      </c>
      <c r="E329" s="16" t="s">
        <v>1546</v>
      </c>
      <c r="F329" s="42">
        <f t="shared" si="62"/>
        <v>30</v>
      </c>
      <c r="G329" t="s">
        <v>9375</v>
      </c>
    </row>
    <row r="330" spans="1:7" x14ac:dyDescent="0.35">
      <c r="A330" s="4">
        <v>234</v>
      </c>
      <c r="B330" s="4">
        <v>-64.986999999999995</v>
      </c>
      <c r="C330" t="s">
        <v>1182</v>
      </c>
      <c r="D330" s="4">
        <v>1</v>
      </c>
      <c r="E330" s="16" t="s">
        <v>1547</v>
      </c>
      <c r="F330" s="42">
        <f t="shared" si="62"/>
        <v>30</v>
      </c>
      <c r="G330" t="s">
        <v>9375</v>
      </c>
    </row>
    <row r="331" spans="1:7" x14ac:dyDescent="0.35">
      <c r="A331" s="4">
        <v>235</v>
      </c>
      <c r="B331" s="4">
        <v>-64.186000000000007</v>
      </c>
      <c r="C331" t="s">
        <v>1173</v>
      </c>
      <c r="D331" s="4">
        <v>2</v>
      </c>
      <c r="E331" s="16" t="s">
        <v>1549</v>
      </c>
      <c r="F331" s="42">
        <f t="shared" si="62"/>
        <v>30</v>
      </c>
      <c r="G331" t="s">
        <v>9375</v>
      </c>
    </row>
    <row r="332" spans="1:7" x14ac:dyDescent="0.35">
      <c r="A332" s="4">
        <v>236</v>
      </c>
      <c r="B332" s="4">
        <v>-61.856999999999999</v>
      </c>
      <c r="C332" t="s">
        <v>1161</v>
      </c>
      <c r="D332" s="4">
        <v>4</v>
      </c>
      <c r="E332" s="16" t="s">
        <v>1551</v>
      </c>
      <c r="F332" s="42">
        <f t="shared" si="62"/>
        <v>30</v>
      </c>
      <c r="G332" t="s">
        <v>9375</v>
      </c>
    </row>
    <row r="333" spans="1:7" x14ac:dyDescent="0.35">
      <c r="A333" s="4">
        <v>237</v>
      </c>
      <c r="B333" s="4">
        <v>-59.153999999999897</v>
      </c>
      <c r="C333" t="s">
        <v>1161</v>
      </c>
      <c r="D333" s="4">
        <v>4</v>
      </c>
      <c r="E333" s="16" t="s">
        <v>1552</v>
      </c>
      <c r="F333" s="42">
        <f t="shared" si="62"/>
        <v>30</v>
      </c>
      <c r="G333" t="s">
        <v>9375</v>
      </c>
    </row>
    <row r="334" spans="1:7" x14ac:dyDescent="0.35">
      <c r="A334" s="4">
        <v>238</v>
      </c>
      <c r="B334" s="4">
        <v>-58.498999999999903</v>
      </c>
      <c r="C334" t="s">
        <v>1173</v>
      </c>
      <c r="D334" s="4">
        <v>2</v>
      </c>
      <c r="E334" s="16" t="s">
        <v>1553</v>
      </c>
      <c r="F334" s="42">
        <f t="shared" si="62"/>
        <v>30</v>
      </c>
      <c r="G334" t="s">
        <v>9375</v>
      </c>
    </row>
    <row r="335" spans="1:7" x14ac:dyDescent="0.35">
      <c r="A335" s="4">
        <v>239</v>
      </c>
      <c r="B335" s="4">
        <v>-57.357999999999997</v>
      </c>
      <c r="C335" t="s">
        <v>1161</v>
      </c>
      <c r="D335" s="4">
        <v>4</v>
      </c>
      <c r="E335" s="16" t="s">
        <v>1554</v>
      </c>
      <c r="F335" s="42">
        <f t="shared" si="62"/>
        <v>30</v>
      </c>
      <c r="G335" t="s">
        <v>9375</v>
      </c>
    </row>
    <row r="336" spans="1:7" x14ac:dyDescent="0.35">
      <c r="A336" s="4">
        <v>240</v>
      </c>
      <c r="B336" s="4">
        <v>-54.438999999999901</v>
      </c>
      <c r="C336" t="s">
        <v>1173</v>
      </c>
      <c r="D336" s="4">
        <v>2</v>
      </c>
      <c r="E336" s="16" t="s">
        <v>1555</v>
      </c>
      <c r="F336" s="42">
        <f t="shared" si="62"/>
        <v>30</v>
      </c>
      <c r="G336" t="s">
        <v>9375</v>
      </c>
    </row>
    <row r="337" spans="1:7" x14ac:dyDescent="0.35">
      <c r="A337" s="4">
        <v>241</v>
      </c>
      <c r="B337" s="4">
        <v>-53.191000000000003</v>
      </c>
      <c r="C337" t="s">
        <v>1182</v>
      </c>
      <c r="D337" s="4">
        <v>1</v>
      </c>
      <c r="E337" s="16" t="s">
        <v>1556</v>
      </c>
      <c r="F337" s="42">
        <f t="shared" si="62"/>
        <v>30</v>
      </c>
      <c r="G337" t="s">
        <v>9375</v>
      </c>
    </row>
    <row r="338" spans="1:7" x14ac:dyDescent="0.35">
      <c r="A338" s="4">
        <v>242</v>
      </c>
      <c r="B338" s="4">
        <v>-49.983999999999902</v>
      </c>
      <c r="C338" t="s">
        <v>1161</v>
      </c>
      <c r="D338" s="4">
        <v>4</v>
      </c>
      <c r="E338" s="16" t="s">
        <v>1558</v>
      </c>
      <c r="F338" s="42">
        <f t="shared" si="62"/>
        <v>30</v>
      </c>
      <c r="G338" t="s">
        <v>9375</v>
      </c>
    </row>
    <row r="339" spans="1:7" x14ac:dyDescent="0.35">
      <c r="A339" s="4">
        <v>243</v>
      </c>
      <c r="B339" s="4">
        <v>-38.393999999999998</v>
      </c>
      <c r="C339" t="s">
        <v>1182</v>
      </c>
      <c r="D339" s="4">
        <v>1</v>
      </c>
      <c r="E339" s="16" t="s">
        <v>1562</v>
      </c>
      <c r="F339" s="42">
        <f t="shared" si="62"/>
        <v>30</v>
      </c>
      <c r="G339" t="s">
        <v>9375</v>
      </c>
    </row>
    <row r="340" spans="1:7" x14ac:dyDescent="0.35">
      <c r="A340" s="4">
        <v>244</v>
      </c>
      <c r="B340" s="4">
        <v>-39.795000000000002</v>
      </c>
      <c r="C340" t="s">
        <v>1161</v>
      </c>
      <c r="D340" s="4">
        <v>4</v>
      </c>
      <c r="E340" s="16" t="s">
        <v>1560</v>
      </c>
      <c r="F340" s="42">
        <f t="shared" si="62"/>
        <v>30</v>
      </c>
      <c r="G340" t="s">
        <v>9375</v>
      </c>
    </row>
    <row r="341" spans="1:7" x14ac:dyDescent="0.35">
      <c r="B341" s="4">
        <v>-36.393000000000001</v>
      </c>
      <c r="C341" t="s">
        <v>1161</v>
      </c>
      <c r="D341" s="4">
        <v>4</v>
      </c>
      <c r="E341" s="16" t="s">
        <v>1563</v>
      </c>
      <c r="F341" s="42">
        <f t="shared" si="62"/>
        <v>31</v>
      </c>
      <c r="G341" t="s">
        <v>9386</v>
      </c>
    </row>
    <row r="342" spans="1:7" x14ac:dyDescent="0.35">
      <c r="A342" s="4">
        <v>245</v>
      </c>
      <c r="B342" s="4">
        <v>-37.475000000000001</v>
      </c>
      <c r="C342" t="s">
        <v>1159</v>
      </c>
      <c r="D342" s="4">
        <v>3</v>
      </c>
      <c r="E342" s="16" t="s">
        <v>139</v>
      </c>
      <c r="F342" s="42">
        <f t="shared" ref="F342:F360" si="63">IF(G342="GREET",1,IF(G342="GOAL",2,IF(G342="GOAL:COOP",2,IF(G342="GOAL:SUSTAIN",2,IF(G342="GOAL:MAX EARN",2,IF(G342="GOAL:EQUITY",2,IF(G342="PROPOSAL",3,IF(G342="(PROPOSAL)",3,IF(G342="CHOOSE+",4,IF(G342="CHOOSE-",4,IF(G342="(CHOOSE+)",4,IF(G342="(CHOOSE-)",4,IF(G342="ECO INFO",5,IF(G342="$ INFO",6,IF(G342="SOC INFO",7,IF(G342="RULE INFO",8,IF(G342="EXP INFO",9,IF(G342="MON RES",10,IF(G342="MON EARN",11,IF(G342="MON BEH",12,IF(G342="POSE HARM",13,IF(G342="POSE CONCERN",14,IF(G342="(POSE CONCERN)",14,IF(G342="RJ APOLOGY",15,IF(G342="RJ ATONE",16,IF(G342="RJ JUSTIFY",17,IF(G342="RJ JUSTIFY:SOC INFO",17,IF(G342="RJ-",18,IF(G342="RJ FORGIVE+",19,IF(G342="RJ FORGIVE-",19,IF(G342="COORD",20,IF(G342="(COORD)",20,IF(G342="ENF ACK",21,IF(G342="ENF PRAISE",22,IF(G342="ENF ASK",23,IF(G342="ENF TELL",24,IF(G342="ENF SHAME",25,IF(G342="ENF WARN",26,IF(G342="ENF THREATEN",27,IF(G342="ENF PUNISH",28,IF(G342="DEFECT",29,IF(G342="SM TALK",30,IF(G342="HUMOR",31,IF(G342="POLITE+",32,IF(G342="POLITE-",32,IF(G342="INPUT-",33,IF(G342="AMBIGUOUS",34,IF(G342="UNCODEABLE",35))))))))))))))))))))))))))))))))))))))))))))))))</f>
        <v>30</v>
      </c>
      <c r="G342" t="s">
        <v>9375</v>
      </c>
    </row>
    <row r="343" spans="1:7" x14ac:dyDescent="0.35">
      <c r="B343" s="4">
        <v>-36.020000000000003</v>
      </c>
      <c r="C343" t="s">
        <v>1159</v>
      </c>
      <c r="D343" s="4">
        <v>3</v>
      </c>
      <c r="E343" s="16" t="s">
        <v>1564</v>
      </c>
    </row>
    <row r="344" spans="1:7" x14ac:dyDescent="0.35">
      <c r="B344" s="4">
        <v>-35.014000000000003</v>
      </c>
      <c r="C344" t="s">
        <v>1159</v>
      </c>
      <c r="D344" s="4">
        <v>3</v>
      </c>
      <c r="E344" s="16" t="s">
        <v>1390</v>
      </c>
    </row>
    <row r="345" spans="1:7" x14ac:dyDescent="0.35">
      <c r="A345" s="4">
        <v>246</v>
      </c>
      <c r="B345" s="4">
        <v>-31.143000000000001</v>
      </c>
      <c r="C345" t="s">
        <v>1159</v>
      </c>
      <c r="D345" s="4">
        <v>3</v>
      </c>
      <c r="E345" s="16" t="s">
        <v>1565</v>
      </c>
      <c r="F345" s="42">
        <f t="shared" si="63"/>
        <v>30</v>
      </c>
      <c r="G345" t="s">
        <v>9375</v>
      </c>
    </row>
    <row r="346" spans="1:7" x14ac:dyDescent="0.35">
      <c r="B346" s="4">
        <v>-30.06</v>
      </c>
      <c r="C346" t="s">
        <v>1159</v>
      </c>
      <c r="D346" s="4">
        <v>3</v>
      </c>
      <c r="E346" s="16" t="s">
        <v>1566</v>
      </c>
    </row>
    <row r="347" spans="1:7" x14ac:dyDescent="0.35">
      <c r="A347" s="4">
        <v>247</v>
      </c>
      <c r="B347" s="4">
        <v>-28.728999999999999</v>
      </c>
      <c r="C347" t="s">
        <v>1173</v>
      </c>
      <c r="D347" s="4">
        <v>2</v>
      </c>
      <c r="E347" s="16" t="s">
        <v>1406</v>
      </c>
      <c r="F347" s="42">
        <f t="shared" si="63"/>
        <v>31</v>
      </c>
      <c r="G347" t="s">
        <v>9386</v>
      </c>
    </row>
    <row r="349" spans="1:7" x14ac:dyDescent="0.35">
      <c r="B349" s="21" t="s">
        <v>9234</v>
      </c>
      <c r="C349" s="22"/>
      <c r="D349" s="21"/>
      <c r="E349" s="23"/>
    </row>
    <row r="350" spans="1:7" x14ac:dyDescent="0.35">
      <c r="B350" s="20" t="s">
        <v>9232</v>
      </c>
    </row>
    <row r="351" spans="1:7" x14ac:dyDescent="0.35">
      <c r="A351" s="4">
        <v>248</v>
      </c>
      <c r="B351" s="4">
        <v>10.915999999999899</v>
      </c>
      <c r="C351" t="s">
        <v>1159</v>
      </c>
      <c r="D351" s="4">
        <v>3</v>
      </c>
      <c r="E351" s="16" t="s">
        <v>1570</v>
      </c>
      <c r="F351" s="42">
        <f t="shared" si="63"/>
        <v>30</v>
      </c>
      <c r="G351" t="s">
        <v>9375</v>
      </c>
    </row>
    <row r="352" spans="1:7" x14ac:dyDescent="0.35">
      <c r="A352" s="4">
        <v>249</v>
      </c>
      <c r="B352" s="4">
        <v>16.570999999999898</v>
      </c>
      <c r="C352" t="s">
        <v>1161</v>
      </c>
      <c r="D352" s="4">
        <v>4</v>
      </c>
      <c r="E352" s="16" t="s">
        <v>1571</v>
      </c>
      <c r="F352" s="42">
        <f t="shared" si="63"/>
        <v>30</v>
      </c>
      <c r="G352" t="s">
        <v>9375</v>
      </c>
    </row>
    <row r="353" spans="1:7" x14ac:dyDescent="0.35">
      <c r="A353" s="4">
        <v>250</v>
      </c>
      <c r="B353" s="4">
        <v>22.875999999999902</v>
      </c>
      <c r="C353" t="s">
        <v>1159</v>
      </c>
      <c r="D353" s="4">
        <v>3</v>
      </c>
      <c r="E353" s="16" t="s">
        <v>1572</v>
      </c>
      <c r="F353" s="42">
        <f t="shared" si="63"/>
        <v>30</v>
      </c>
      <c r="G353" t="s">
        <v>9375</v>
      </c>
    </row>
    <row r="354" spans="1:7" x14ac:dyDescent="0.35">
      <c r="B354" s="4">
        <v>27.651999999999902</v>
      </c>
      <c r="C354" t="s">
        <v>1159</v>
      </c>
      <c r="D354" s="4">
        <v>3</v>
      </c>
      <c r="E354" s="16" t="s">
        <v>1573</v>
      </c>
    </row>
    <row r="356" spans="1:7" x14ac:dyDescent="0.35">
      <c r="A356" s="4">
        <v>251</v>
      </c>
      <c r="B356" s="4">
        <v>67.171000000000006</v>
      </c>
      <c r="C356" t="s">
        <v>1161</v>
      </c>
      <c r="D356" s="4">
        <v>4</v>
      </c>
      <c r="E356" s="16" t="s">
        <v>1574</v>
      </c>
      <c r="F356" s="42">
        <f t="shared" si="63"/>
        <v>7</v>
      </c>
      <c r="G356" t="s">
        <v>9377</v>
      </c>
    </row>
    <row r="357" spans="1:7" x14ac:dyDescent="0.35">
      <c r="A357" s="4">
        <v>252</v>
      </c>
      <c r="B357" s="4">
        <v>70.695999999999998</v>
      </c>
      <c r="C357" t="s">
        <v>1182</v>
      </c>
      <c r="D357" s="4">
        <v>1</v>
      </c>
      <c r="E357" s="16" t="s">
        <v>1575</v>
      </c>
      <c r="F357" s="42">
        <f t="shared" si="63"/>
        <v>30</v>
      </c>
      <c r="G357" t="s">
        <v>9375</v>
      </c>
    </row>
    <row r="358" spans="1:7" x14ac:dyDescent="0.35">
      <c r="A358" s="4">
        <v>253</v>
      </c>
      <c r="B358" s="4">
        <v>73.298999999999893</v>
      </c>
      <c r="C358" t="s">
        <v>1161</v>
      </c>
      <c r="D358" s="4">
        <v>4</v>
      </c>
      <c r="E358" s="16" t="s">
        <v>1576</v>
      </c>
      <c r="F358" s="42">
        <f t="shared" si="63"/>
        <v>26</v>
      </c>
      <c r="G358" t="s">
        <v>10123</v>
      </c>
    </row>
    <row r="359" spans="1:7" x14ac:dyDescent="0.35">
      <c r="A359" s="4">
        <v>254</v>
      </c>
      <c r="B359" s="4">
        <v>80.727000000000004</v>
      </c>
      <c r="C359" t="s">
        <v>1173</v>
      </c>
      <c r="D359" s="4">
        <v>2</v>
      </c>
      <c r="E359" s="16" t="s">
        <v>1577</v>
      </c>
      <c r="F359" s="42">
        <f t="shared" si="63"/>
        <v>21</v>
      </c>
      <c r="G359" t="s">
        <v>9613</v>
      </c>
    </row>
    <row r="360" spans="1:7" x14ac:dyDescent="0.35">
      <c r="A360" s="4">
        <v>255</v>
      </c>
      <c r="B360" s="4">
        <v>96.652000000000001</v>
      </c>
      <c r="C360" t="s">
        <v>1159</v>
      </c>
      <c r="D360" s="4">
        <v>3</v>
      </c>
      <c r="E360" s="16" t="s">
        <v>9866</v>
      </c>
      <c r="F360" s="42">
        <f t="shared" si="63"/>
        <v>31</v>
      </c>
      <c r="G360" t="s">
        <v>9386</v>
      </c>
    </row>
    <row r="361" spans="1:7" x14ac:dyDescent="0.35">
      <c r="A361" s="4">
        <v>256</v>
      </c>
      <c r="B361" s="4">
        <v>98.063999999999993</v>
      </c>
      <c r="C361" t="s">
        <v>1182</v>
      </c>
      <c r="D361" s="4">
        <v>1</v>
      </c>
      <c r="E361" s="16" t="s">
        <v>1578</v>
      </c>
      <c r="F361" s="42">
        <f t="shared" ref="F361" si="64">IF(G361="GREET",1,IF(G361="GOAL",2,IF(G361="GOAL:COOP",2,IF(G361="GOAL:SUSTAIN",2,IF(G361="GOAL:MAX EARN",2,IF(G361="GOAL:EQUITY",2,IF(G361="PROPOSAL",3,IF(G361="(PROPOSAL)",3,IF(G361="CHOOSE+",4,IF(G361="CHOOSE-",4,IF(G361="(CHOOSE+)",4,IF(G361="(CHOOSE-)",4,IF(G361="ECO INFO",5,IF(G361="$ INFO",6,IF(G361="SOC INFO",7,IF(G361="RULE INFO",8,IF(G361="EXP INFO",9,IF(G361="MON RES",10,IF(G361="MON EARN",11,IF(G361="MON BEH",12,IF(G361="POSE HARM",13,IF(G361="POSE CONCERN",14,IF(G361="(POSE CONCERN)",14,IF(G361="RJ APOLOGY",15,IF(G361="RJ ATONE",16,IF(G361="RJ JUSTIFY",17,IF(G361="RJ JUSTIFY:SOC INFO",17,IF(G361="RJ-",18,IF(G361="RJ FORGIVE+",19,IF(G361="RJ FORGIVE-",19,IF(G361="COORD",20,IF(G361="(COORD)",20,IF(G361="ENF ACK",21,IF(G361="ENF PRAISE",22,IF(G361="ENF ASK",23,IF(G361="ENF TELL",24,IF(G361="ENF SHAME",25,IF(G361="ENF WARN",26,IF(G361="ENF THREATEN",27,IF(G361="ENF PUNISH",28,IF(G361="DEFECT",29,IF(G361="SM TALK",30,IF(G361="HUMOR",31,IF(G361="POLITE+",32,IF(G361="POLITE-",32,IF(G361="INPUT-",33,IF(G361="AMBIGUOUS",34,IF(G361="UNCODEABLE",35))))))))))))))))))))))))))))))))))))))))))))))))</f>
        <v>7</v>
      </c>
      <c r="G361" t="s">
        <v>9377</v>
      </c>
    </row>
    <row r="364" spans="1:7" x14ac:dyDescent="0.35">
      <c r="A364" s="8" t="s">
        <v>11929</v>
      </c>
    </row>
    <row r="365" spans="1:7" x14ac:dyDescent="0.35">
      <c r="B365" s="98" t="s">
        <v>11936</v>
      </c>
    </row>
    <row r="366" spans="1:7" x14ac:dyDescent="0.35">
      <c r="A366" s="7" t="s">
        <v>11933</v>
      </c>
      <c r="B366" s="4">
        <v>2</v>
      </c>
      <c r="C366" s="16" t="s">
        <v>11948</v>
      </c>
    </row>
    <row r="367" spans="1:7" x14ac:dyDescent="0.35">
      <c r="A367" s="7" t="s">
        <v>11934</v>
      </c>
      <c r="B367" s="4">
        <v>2</v>
      </c>
      <c r="C367" t="s">
        <v>11949</v>
      </c>
    </row>
    <row r="368" spans="1:7" x14ac:dyDescent="0.35">
      <c r="A368" s="7" t="s">
        <v>11935</v>
      </c>
      <c r="B368" s="4" t="s">
        <v>11932</v>
      </c>
    </row>
    <row r="370" spans="1:8" x14ac:dyDescent="0.35">
      <c r="A370" s="7" t="s">
        <v>12080</v>
      </c>
      <c r="B370" s="4">
        <v>2</v>
      </c>
    </row>
    <row r="371" spans="1:8" x14ac:dyDescent="0.35">
      <c r="A371" s="4" t="s">
        <v>12082</v>
      </c>
      <c r="B371" s="4">
        <v>2</v>
      </c>
    </row>
    <row r="374" spans="1:8" x14ac:dyDescent="0.35">
      <c r="B374" s="8" t="s">
        <v>12198</v>
      </c>
      <c r="F374"/>
      <c r="H374"/>
    </row>
    <row r="375" spans="1:8" x14ac:dyDescent="0.35">
      <c r="A375" s="8" t="s">
        <v>12232</v>
      </c>
      <c r="B375" s="137" t="s">
        <v>12230</v>
      </c>
      <c r="C375" s="137" t="s">
        <v>12231</v>
      </c>
      <c r="F375"/>
      <c r="H375"/>
    </row>
    <row r="376" spans="1:8" x14ac:dyDescent="0.35">
      <c r="A376" s="7" t="s">
        <v>12083</v>
      </c>
      <c r="B376" s="102">
        <v>0</v>
      </c>
      <c r="C376" s="102">
        <v>0</v>
      </c>
      <c r="F376"/>
      <c r="H376"/>
    </row>
    <row r="377" spans="1:8" x14ac:dyDescent="0.35">
      <c r="A377" s="7" t="s">
        <v>12084</v>
      </c>
      <c r="B377" s="102">
        <v>1</v>
      </c>
      <c r="C377" s="102">
        <v>1</v>
      </c>
      <c r="F377"/>
      <c r="H377"/>
    </row>
    <row r="378" spans="1:8" x14ac:dyDescent="0.35">
      <c r="B378"/>
      <c r="C378" s="4"/>
      <c r="F378"/>
      <c r="H378"/>
    </row>
    <row r="379" spans="1:8" x14ac:dyDescent="0.35">
      <c r="A379" s="8" t="s">
        <v>12200</v>
      </c>
      <c r="B379"/>
      <c r="C379" s="4"/>
      <c r="F379"/>
      <c r="H379"/>
    </row>
    <row r="380" spans="1:8" x14ac:dyDescent="0.35">
      <c r="A380" s="7" t="s">
        <v>12083</v>
      </c>
      <c r="B380" s="102" t="s">
        <v>11932</v>
      </c>
      <c r="C380" s="102" t="s">
        <v>11932</v>
      </c>
      <c r="F380"/>
      <c r="H380"/>
    </row>
    <row r="381" spans="1:8" x14ac:dyDescent="0.35">
      <c r="A381" s="7" t="s">
        <v>12084</v>
      </c>
      <c r="B381" s="102" t="s">
        <v>11932</v>
      </c>
      <c r="C381" s="102" t="s">
        <v>11932</v>
      </c>
      <c r="F381"/>
      <c r="H381"/>
    </row>
    <row r="382" spans="1:8" x14ac:dyDescent="0.35">
      <c r="C382" s="4"/>
      <c r="F382"/>
      <c r="H382"/>
    </row>
    <row r="383" spans="1:8" x14ac:dyDescent="0.35">
      <c r="A383" s="8" t="s">
        <v>12201</v>
      </c>
      <c r="C383" s="4"/>
      <c r="F383"/>
      <c r="H383"/>
    </row>
    <row r="384" spans="1:8" x14ac:dyDescent="0.35">
      <c r="A384" s="7" t="s">
        <v>12083</v>
      </c>
      <c r="B384" s="102" t="s">
        <v>11932</v>
      </c>
      <c r="C384" s="102" t="s">
        <v>11932</v>
      </c>
      <c r="F384"/>
      <c r="H384"/>
    </row>
    <row r="385" spans="1:8" x14ac:dyDescent="0.35">
      <c r="A385" s="7" t="s">
        <v>12084</v>
      </c>
      <c r="B385" s="102" t="s">
        <v>11932</v>
      </c>
      <c r="C385" s="102" t="s">
        <v>11932</v>
      </c>
      <c r="F385"/>
      <c r="H385"/>
    </row>
    <row r="386" spans="1:8" x14ac:dyDescent="0.35">
      <c r="B386"/>
      <c r="C386" s="4"/>
      <c r="F386"/>
      <c r="H386"/>
    </row>
    <row r="387" spans="1:8" x14ac:dyDescent="0.35">
      <c r="A387" s="8" t="s">
        <v>12080</v>
      </c>
      <c r="B387"/>
      <c r="C387" s="4"/>
      <c r="F387"/>
      <c r="H387"/>
    </row>
    <row r="388" spans="1:8" x14ac:dyDescent="0.35">
      <c r="A388" s="7" t="s">
        <v>12083</v>
      </c>
      <c r="B388" s="102">
        <v>0</v>
      </c>
      <c r="C388" s="102">
        <v>0</v>
      </c>
      <c r="F388"/>
      <c r="H388"/>
    </row>
    <row r="389" spans="1:8" x14ac:dyDescent="0.35">
      <c r="A389" s="7" t="s">
        <v>12084</v>
      </c>
      <c r="B389" s="102">
        <v>1</v>
      </c>
      <c r="C389" s="102">
        <v>1</v>
      </c>
      <c r="F389"/>
      <c r="H389"/>
    </row>
    <row r="392" spans="1:8" x14ac:dyDescent="0.35">
      <c r="A392" s="8" t="s">
        <v>12089</v>
      </c>
    </row>
    <row r="394" spans="1:8" x14ac:dyDescent="0.35">
      <c r="A394" s="113" t="s">
        <v>11933</v>
      </c>
    </row>
    <row r="395" spans="1:8" x14ac:dyDescent="0.35">
      <c r="A395" s="113"/>
    </row>
    <row r="396" spans="1:8" x14ac:dyDescent="0.35">
      <c r="A396" s="116" t="s">
        <v>12090</v>
      </c>
    </row>
    <row r="397" spans="1:8" x14ac:dyDescent="0.35">
      <c r="A397" s="4" t="s">
        <v>12091</v>
      </c>
      <c r="B397" s="4">
        <v>4</v>
      </c>
      <c r="E397" s="16" t="s">
        <v>12102</v>
      </c>
    </row>
    <row r="398" spans="1:8" x14ac:dyDescent="0.35">
      <c r="A398" s="4" t="s">
        <v>12092</v>
      </c>
      <c r="B398" s="4">
        <v>4</v>
      </c>
    </row>
    <row r="399" spans="1:8" x14ac:dyDescent="0.35">
      <c r="A399" s="4" t="s">
        <v>12093</v>
      </c>
    </row>
    <row r="400" spans="1:8" x14ac:dyDescent="0.35">
      <c r="A400" s="4" t="s">
        <v>12094</v>
      </c>
    </row>
    <row r="401" spans="1:5" x14ac:dyDescent="0.35">
      <c r="A401" s="37" t="s">
        <v>12098</v>
      </c>
      <c r="B401" s="117">
        <f>(B397+B398)/2</f>
        <v>4</v>
      </c>
    </row>
    <row r="402" spans="1:5" x14ac:dyDescent="0.35">
      <c r="A402" s="37"/>
    </row>
    <row r="403" spans="1:5" x14ac:dyDescent="0.35">
      <c r="A403" s="116" t="s">
        <v>12095</v>
      </c>
    </row>
    <row r="404" spans="1:5" x14ac:dyDescent="0.35">
      <c r="A404" s="4" t="s">
        <v>12091</v>
      </c>
      <c r="B404" s="4">
        <v>4</v>
      </c>
      <c r="E404" s="16" t="s">
        <v>12102</v>
      </c>
    </row>
    <row r="405" spans="1:5" x14ac:dyDescent="0.35">
      <c r="A405" s="4" t="s">
        <v>12092</v>
      </c>
    </row>
    <row r="406" spans="1:5" x14ac:dyDescent="0.35">
      <c r="A406" s="4" t="s">
        <v>12093</v>
      </c>
    </row>
    <row r="407" spans="1:5" x14ac:dyDescent="0.35">
      <c r="A407" s="4" t="s">
        <v>12094</v>
      </c>
    </row>
    <row r="408" spans="1:5" x14ac:dyDescent="0.35">
      <c r="A408" s="37" t="s">
        <v>12098</v>
      </c>
      <c r="B408" s="4">
        <v>4</v>
      </c>
    </row>
    <row r="409" spans="1:5" x14ac:dyDescent="0.35">
      <c r="A409" s="37"/>
    </row>
    <row r="410" spans="1:5" x14ac:dyDescent="0.35">
      <c r="A410" s="113" t="s">
        <v>11934</v>
      </c>
    </row>
    <row r="411" spans="1:5" x14ac:dyDescent="0.35">
      <c r="A411" s="113"/>
    </row>
    <row r="412" spans="1:5" x14ac:dyDescent="0.35">
      <c r="A412" s="116" t="s">
        <v>12090</v>
      </c>
    </row>
    <row r="413" spans="1:5" x14ac:dyDescent="0.35">
      <c r="A413" s="4" t="s">
        <v>12091</v>
      </c>
      <c r="B413" s="4">
        <v>3</v>
      </c>
    </row>
    <row r="414" spans="1:5" x14ac:dyDescent="0.35">
      <c r="A414" s="4" t="s">
        <v>12092</v>
      </c>
    </row>
    <row r="415" spans="1:5" x14ac:dyDescent="0.35">
      <c r="A415" s="4" t="s">
        <v>12093</v>
      </c>
    </row>
    <row r="416" spans="1:5" x14ac:dyDescent="0.35">
      <c r="A416" s="4" t="s">
        <v>12094</v>
      </c>
    </row>
    <row r="417" spans="1:5" x14ac:dyDescent="0.35">
      <c r="A417" s="37" t="s">
        <v>12098</v>
      </c>
      <c r="B417" s="117">
        <v>3</v>
      </c>
    </row>
    <row r="418" spans="1:5" x14ac:dyDescent="0.35">
      <c r="A418" s="37"/>
    </row>
    <row r="419" spans="1:5" x14ac:dyDescent="0.35">
      <c r="A419" s="116" t="s">
        <v>12095</v>
      </c>
      <c r="E419" s="16" t="s">
        <v>11932</v>
      </c>
    </row>
    <row r="420" spans="1:5" x14ac:dyDescent="0.35">
      <c r="A420" s="4" t="s">
        <v>12091</v>
      </c>
    </row>
    <row r="421" spans="1:5" x14ac:dyDescent="0.35">
      <c r="A421" s="4" t="s">
        <v>12092</v>
      </c>
    </row>
    <row r="422" spans="1:5" x14ac:dyDescent="0.35">
      <c r="A422" s="4" t="s">
        <v>12093</v>
      </c>
    </row>
    <row r="423" spans="1:5" x14ac:dyDescent="0.35">
      <c r="A423" s="4" t="s">
        <v>12094</v>
      </c>
    </row>
    <row r="424" spans="1:5" x14ac:dyDescent="0.35">
      <c r="A424" s="37" t="s">
        <v>12098</v>
      </c>
    </row>
    <row r="426" spans="1:5" x14ac:dyDescent="0.35">
      <c r="A426" s="113" t="s">
        <v>11935</v>
      </c>
    </row>
    <row r="427" spans="1:5" x14ac:dyDescent="0.35">
      <c r="A427" s="113"/>
    </row>
    <row r="428" spans="1:5" x14ac:dyDescent="0.35">
      <c r="A428" s="116" t="s">
        <v>12090</v>
      </c>
      <c r="E428" s="16" t="s">
        <v>11932</v>
      </c>
    </row>
    <row r="429" spans="1:5" x14ac:dyDescent="0.35">
      <c r="A429" s="4" t="s">
        <v>12091</v>
      </c>
    </row>
    <row r="430" spans="1:5" x14ac:dyDescent="0.35">
      <c r="A430" s="4" t="s">
        <v>12092</v>
      </c>
    </row>
    <row r="431" spans="1:5" x14ac:dyDescent="0.35">
      <c r="A431" s="4" t="s">
        <v>12093</v>
      </c>
    </row>
    <row r="432" spans="1:5" x14ac:dyDescent="0.35">
      <c r="A432" s="4" t="s">
        <v>12094</v>
      </c>
    </row>
    <row r="433" spans="1:5" x14ac:dyDescent="0.35">
      <c r="A433" s="37" t="s">
        <v>12098</v>
      </c>
    </row>
    <row r="435" spans="1:5" x14ac:dyDescent="0.35">
      <c r="A435" s="116" t="s">
        <v>12095</v>
      </c>
      <c r="E435" s="16" t="s">
        <v>11932</v>
      </c>
    </row>
    <row r="436" spans="1:5" x14ac:dyDescent="0.35">
      <c r="A436" s="4" t="s">
        <v>12091</v>
      </c>
    </row>
    <row r="437" spans="1:5" x14ac:dyDescent="0.35">
      <c r="A437" s="4" t="s">
        <v>12092</v>
      </c>
    </row>
    <row r="438" spans="1:5" x14ac:dyDescent="0.35">
      <c r="A438" s="4" t="s">
        <v>12093</v>
      </c>
    </row>
    <row r="439" spans="1:5" x14ac:dyDescent="0.35">
      <c r="A439" s="4" t="s">
        <v>12094</v>
      </c>
    </row>
    <row r="440" spans="1:5" x14ac:dyDescent="0.35">
      <c r="A440" s="37" t="s">
        <v>12098</v>
      </c>
    </row>
    <row r="441" spans="1:5" x14ac:dyDescent="0.35">
      <c r="A441" s="37"/>
    </row>
    <row r="442" spans="1:5" x14ac:dyDescent="0.35">
      <c r="A442" s="7" t="s">
        <v>12227</v>
      </c>
      <c r="B442" s="117">
        <f>(B397+B398+B404+B413)/4</f>
        <v>3.75</v>
      </c>
    </row>
    <row r="443" spans="1:5" x14ac:dyDescent="0.35">
      <c r="A443" s="16"/>
      <c r="D443" s="117"/>
    </row>
  </sheetData>
  <phoneticPr fontId="25"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3">
    <tabColor theme="9" tint="0.79998168889431442"/>
  </sheetPr>
  <dimension ref="A1:K199"/>
  <sheetViews>
    <sheetView zoomScale="80" zoomScaleNormal="80" workbookViewId="0">
      <selection activeCell="F1" sqref="F1"/>
    </sheetView>
  </sheetViews>
  <sheetFormatPr defaultRowHeight="14.5" x14ac:dyDescent="0.35"/>
  <cols>
    <col min="1" max="1" width="8.453125" style="4" customWidth="1"/>
    <col min="2" max="2" width="12.81640625" style="4" customWidth="1"/>
    <col min="3" max="3" width="4.54296875" customWidth="1"/>
    <col min="4" max="4" width="8.81640625" style="4"/>
    <col min="5" max="5" width="104.1796875" customWidth="1"/>
    <col min="6" max="6" width="8.90625" style="42"/>
    <col min="7" max="7" width="9.54296875" customWidth="1"/>
    <col min="8" max="8" width="8.90625" style="42"/>
    <col min="9" max="9" width="10.1796875" customWidth="1"/>
    <col min="11" max="11" width="9.81640625" customWidth="1"/>
  </cols>
  <sheetData>
    <row r="1" spans="1:11" x14ac:dyDescent="0.35">
      <c r="A1" s="14" t="s">
        <v>9242</v>
      </c>
      <c r="B1" s="10"/>
      <c r="C1" s="12"/>
      <c r="D1" s="18"/>
      <c r="E1" s="12"/>
      <c r="F1" s="141" t="s">
        <v>9368</v>
      </c>
      <c r="G1" s="36"/>
      <c r="H1" s="124"/>
      <c r="I1" s="36"/>
      <c r="J1" s="36"/>
      <c r="K1" s="36"/>
    </row>
    <row r="2" spans="1:11" x14ac:dyDescent="0.35">
      <c r="A2" s="7" t="s">
        <v>9223</v>
      </c>
      <c r="B2" s="7" t="s">
        <v>3</v>
      </c>
      <c r="C2" s="6" t="s">
        <v>9459</v>
      </c>
      <c r="D2" s="7" t="s">
        <v>9224</v>
      </c>
      <c r="E2" s="6" t="s">
        <v>9225</v>
      </c>
      <c r="F2" s="124"/>
      <c r="G2" s="36"/>
      <c r="H2" s="124"/>
      <c r="I2" s="36"/>
      <c r="J2" s="36"/>
      <c r="K2" s="36"/>
    </row>
    <row r="3" spans="1:11" x14ac:dyDescent="0.35">
      <c r="A3" s="7"/>
      <c r="B3" s="11" t="s">
        <v>9227</v>
      </c>
      <c r="C3" s="13"/>
      <c r="D3" s="19"/>
      <c r="E3" s="13"/>
      <c r="F3" s="42" t="s">
        <v>9370</v>
      </c>
      <c r="G3" t="s">
        <v>9382</v>
      </c>
      <c r="H3" s="42" t="s">
        <v>9370</v>
      </c>
      <c r="I3" t="s">
        <v>9369</v>
      </c>
      <c r="J3" t="s">
        <v>9370</v>
      </c>
      <c r="K3" t="s">
        <v>9369</v>
      </c>
    </row>
    <row r="4" spans="1:11" x14ac:dyDescent="0.35">
      <c r="A4" s="7">
        <v>3</v>
      </c>
      <c r="B4" s="31" t="s">
        <v>10435</v>
      </c>
      <c r="C4" s="6"/>
      <c r="E4" s="6"/>
    </row>
    <row r="5" spans="1:11" x14ac:dyDescent="0.35">
      <c r="A5" s="4">
        <v>1</v>
      </c>
      <c r="B5" s="4">
        <v>-405.18699999999899</v>
      </c>
      <c r="C5" t="s">
        <v>26</v>
      </c>
      <c r="D5" s="4">
        <v>1</v>
      </c>
      <c r="E5" t="s">
        <v>27</v>
      </c>
    </row>
    <row r="6" spans="1:11" x14ac:dyDescent="0.35">
      <c r="E6" s="94" t="s">
        <v>10434</v>
      </c>
      <c r="F6" s="42">
        <f>IF(G6="GREET",1,IF(G6="GOAL",2,IF(G6="GOAL:COOP",2,IF(G6="GOAL:SUSTAIN",2,IF(G6="GOAL:MAX EARN",2,IF(G6="GOAL:EQUITY",2,IF(G6="PROPOSAL",3,IF(G6="(PROPOSAL)",3,IF(G6="CHOOSE+",4,IF(G6="CHOOSE-",4,IF(G6="(CHOOSE+)",4,IF(G6="(CHOOSE-)",4,IF(G6="ECO INFO",5,IF(G6="(ECO INFO)",5,IF(G6="$ INFO",6,IF(G6="SOC INFO",7,IF(G6="RULE INFO",8,IF(G6="EXP INFO",9,IF(G6="MON RES",10,IF(G6="MON EARN",11,IF(G6="MON BEH",12,IF(G6="POSE HARM",13,IF(G6="POSE CONCERN",14,IF(G6="(POSE CONCERN)",14,IF(G6="RJ APOLOGY",15,IF(G6="RJ ATONE",16,IF(G6="RJ JUSTIFY",17,IF(G6="RJ JUSTIFY:SOC INFO",17,IF(G6="RJ-",18,IF(G6="RJ FORGIVE+",19,IF(G6="RJ FORGIVE-",19,IF(G6="COORD",20,IF(G6="(COORD)",20,IF(G6="ENF ACK",21,IF(G6="ENF PRAISE",22,IF(G6="ENF ASK",23,IF(G6="ENF TELL",24,IF(G6="ENF SHAME",25,IF(G6="ENF WARN",26,IF(G6="ENF THREATEN",27,IF(G6="ENF PUNISH",28,IF(G6="DEFECT",29,IF(G6="SM TALK",30,IF(G6="HUMOR",31,IF(G6="POLITE+",32,IF(G6="POLITE-",32,IF(G6="INPUT-",33,IF(G6="AMBIGUOUS",34,IF(G6="UNCODEABLE",35)))))))))))))))))))))))))))))))))))))))))))))))))</f>
        <v>10</v>
      </c>
      <c r="G6" t="s">
        <v>10136</v>
      </c>
    </row>
    <row r="7" spans="1:11" x14ac:dyDescent="0.35">
      <c r="E7" s="94" t="s">
        <v>9615</v>
      </c>
      <c r="F7" s="42">
        <f t="shared" ref="F7:F70" si="0">IF(G7="GREET",1,IF(G7="GOAL",2,IF(G7="GOAL:COOP",2,IF(G7="GOAL:SUSTAIN",2,IF(G7="GOAL:MAX EARN",2,IF(G7="GOAL:EQUITY",2,IF(G7="PROPOSAL",3,IF(G7="(PROPOSAL)",3,IF(G7="CHOOSE+",4,IF(G7="CHOOSE-",4,IF(G7="(CHOOSE+)",4,IF(G7="(CHOOSE-)",4,IF(G7="ECO INFO",5,IF(G7="(ECO INFO)",5,IF(G7="$ INFO",6,IF(G7="SOC INFO",7,IF(G7="RULE INFO",8,IF(G7="EXP INFO",9,IF(G7="MON RES",10,IF(G7="MON EARN",11,IF(G7="MON BEH",12,IF(G7="POSE HARM",13,IF(G7="POSE CONCERN",14,IF(G7="(POSE CONCERN)",14,IF(G7="RJ APOLOGY",15,IF(G7="RJ ATONE",16,IF(G7="RJ JUSTIFY",17,IF(G7="RJ JUSTIFY:SOC INFO",17,IF(G7="RJ-",18,IF(G7="RJ FORGIVE+",19,IF(G7="RJ FORGIVE-",19,IF(G7="COORD",20,IF(G7="(COORD)",20,IF(G7="ENF ACK",21,IF(G7="ENF PRAISE",22,IF(G7="ENF ASK",23,IF(G7="ENF TELL",24,IF(G7="ENF SHAME",25,IF(G7="ENF WARN",26,IF(G7="ENF THREATEN",27,IF(G7="ENF PUNISH",28,IF(G7="DEFECT",29,IF(G7="SM TALK",30,IF(G7="HUMOR",31,IF(G7="POLITE+",32,IF(G7="POLITE-",32,IF(G7="INPUT-",33,IF(G7="AMBIGUOUS",34,IF(G7="UNCODEABLE",35)))))))))))))))))))))))))))))))))))))))))))))))))</f>
        <v>3</v>
      </c>
      <c r="G7" t="s">
        <v>9379</v>
      </c>
    </row>
    <row r="8" spans="1:11" x14ac:dyDescent="0.35">
      <c r="A8" s="4">
        <v>2</v>
      </c>
      <c r="B8" s="4">
        <v>-400.53699999999998</v>
      </c>
      <c r="C8" t="s">
        <v>32</v>
      </c>
      <c r="D8" s="4">
        <v>4</v>
      </c>
      <c r="E8" t="s">
        <v>33</v>
      </c>
    </row>
    <row r="9" spans="1:11" x14ac:dyDescent="0.35">
      <c r="E9" s="94" t="s">
        <v>9616</v>
      </c>
      <c r="F9" s="42">
        <f t="shared" si="0"/>
        <v>5</v>
      </c>
      <c r="G9" t="s">
        <v>9378</v>
      </c>
    </row>
    <row r="10" spans="1:11" x14ac:dyDescent="0.35">
      <c r="E10" s="94" t="s">
        <v>9617</v>
      </c>
      <c r="F10" s="42">
        <f t="shared" si="0"/>
        <v>4</v>
      </c>
      <c r="G10" t="s">
        <v>9372</v>
      </c>
    </row>
    <row r="11" spans="1:11" x14ac:dyDescent="0.35">
      <c r="A11" s="4">
        <v>3</v>
      </c>
      <c r="B11" s="4">
        <v>-398.113</v>
      </c>
      <c r="C11" t="s">
        <v>14</v>
      </c>
      <c r="D11" s="4">
        <v>2</v>
      </c>
      <c r="E11" t="s">
        <v>34</v>
      </c>
      <c r="F11" s="42">
        <f t="shared" si="0"/>
        <v>4</v>
      </c>
      <c r="G11" t="s">
        <v>9372</v>
      </c>
    </row>
    <row r="13" spans="1:11" x14ac:dyDescent="0.35">
      <c r="A13" s="7">
        <v>4</v>
      </c>
      <c r="B13" s="31" t="s">
        <v>10436</v>
      </c>
    </row>
    <row r="14" spans="1:11" x14ac:dyDescent="0.35">
      <c r="A14" s="4">
        <v>4</v>
      </c>
      <c r="B14" s="4">
        <v>-390.53699999999998</v>
      </c>
      <c r="C14" t="s">
        <v>32</v>
      </c>
      <c r="D14" s="4">
        <v>4</v>
      </c>
      <c r="E14" t="s">
        <v>37</v>
      </c>
      <c r="F14" s="42">
        <f t="shared" si="0"/>
        <v>3</v>
      </c>
      <c r="G14" t="s">
        <v>9379</v>
      </c>
    </row>
    <row r="15" spans="1:11" x14ac:dyDescent="0.35">
      <c r="A15" s="4">
        <v>5</v>
      </c>
      <c r="B15" s="4">
        <v>-383.21</v>
      </c>
      <c r="C15" t="s">
        <v>26</v>
      </c>
      <c r="D15" s="4">
        <v>1</v>
      </c>
      <c r="E15" t="s">
        <v>40</v>
      </c>
      <c r="F15" s="42">
        <f t="shared" si="0"/>
        <v>3</v>
      </c>
      <c r="G15" t="s">
        <v>9379</v>
      </c>
    </row>
    <row r="16" spans="1:11" x14ac:dyDescent="0.35">
      <c r="A16" s="4">
        <v>6</v>
      </c>
      <c r="B16" s="4">
        <v>-379.37599999999998</v>
      </c>
      <c r="C16" t="s">
        <v>32</v>
      </c>
      <c r="D16" s="4">
        <v>4</v>
      </c>
      <c r="E16" t="s">
        <v>41</v>
      </c>
      <c r="F16" s="42">
        <f t="shared" si="0"/>
        <v>3</v>
      </c>
      <c r="G16" t="s">
        <v>9379</v>
      </c>
    </row>
    <row r="17" spans="1:9" x14ac:dyDescent="0.35">
      <c r="A17" s="4">
        <v>7</v>
      </c>
      <c r="B17" s="4">
        <v>-374.08800000000002</v>
      </c>
      <c r="C17" t="s">
        <v>32</v>
      </c>
      <c r="D17" s="4">
        <v>4</v>
      </c>
      <c r="E17" t="s">
        <v>43</v>
      </c>
      <c r="F17" s="42">
        <f t="shared" si="0"/>
        <v>8</v>
      </c>
      <c r="G17" t="s">
        <v>9374</v>
      </c>
    </row>
    <row r="18" spans="1:9" x14ac:dyDescent="0.35">
      <c r="B18" s="4">
        <v>-370.601</v>
      </c>
      <c r="C18" t="s">
        <v>32</v>
      </c>
      <c r="D18" s="4">
        <v>4</v>
      </c>
      <c r="E18" t="s">
        <v>45</v>
      </c>
    </row>
    <row r="19" spans="1:9" x14ac:dyDescent="0.35">
      <c r="B19" s="4">
        <v>-366.92599999999999</v>
      </c>
      <c r="C19" t="s">
        <v>32</v>
      </c>
      <c r="D19" s="4">
        <v>4</v>
      </c>
      <c r="E19" t="s">
        <v>49</v>
      </c>
    </row>
    <row r="20" spans="1:9" x14ac:dyDescent="0.35">
      <c r="A20" s="4">
        <v>8</v>
      </c>
      <c r="B20" s="4">
        <v>-373.445999999999</v>
      </c>
      <c r="C20" t="s">
        <v>26</v>
      </c>
      <c r="D20" s="4">
        <v>1</v>
      </c>
      <c r="E20" t="s">
        <v>44</v>
      </c>
      <c r="F20" s="42">
        <f t="shared" si="0"/>
        <v>4</v>
      </c>
      <c r="G20" t="s">
        <v>9372</v>
      </c>
    </row>
    <row r="21" spans="1:9" x14ac:dyDescent="0.35">
      <c r="B21" s="4">
        <v>-365.411</v>
      </c>
      <c r="C21" t="s">
        <v>26</v>
      </c>
      <c r="D21" s="4">
        <v>1</v>
      </c>
      <c r="E21" t="s">
        <v>53</v>
      </c>
      <c r="F21" s="42">
        <f t="shared" si="0"/>
        <v>7</v>
      </c>
      <c r="G21" t="s">
        <v>9377</v>
      </c>
    </row>
    <row r="22" spans="1:9" x14ac:dyDescent="0.35">
      <c r="A22" s="4">
        <v>9</v>
      </c>
      <c r="B22" s="4">
        <v>-359.10399999999998</v>
      </c>
      <c r="C22" t="s">
        <v>32</v>
      </c>
      <c r="D22" s="4">
        <v>4</v>
      </c>
      <c r="E22" t="s">
        <v>55</v>
      </c>
      <c r="F22" s="42">
        <f t="shared" si="0"/>
        <v>7</v>
      </c>
      <c r="G22" t="s">
        <v>9377</v>
      </c>
    </row>
    <row r="23" spans="1:9" x14ac:dyDescent="0.35">
      <c r="A23" s="4">
        <v>10</v>
      </c>
      <c r="B23" s="4">
        <v>-326.99400000000003</v>
      </c>
      <c r="C23" t="s">
        <v>26</v>
      </c>
      <c r="D23" s="4">
        <v>1</v>
      </c>
      <c r="E23" t="s">
        <v>70</v>
      </c>
      <c r="F23" s="42">
        <f t="shared" si="0"/>
        <v>8</v>
      </c>
      <c r="G23" t="s">
        <v>9374</v>
      </c>
    </row>
    <row r="24" spans="1:9" x14ac:dyDescent="0.35">
      <c r="A24" s="4">
        <v>11</v>
      </c>
      <c r="B24" s="4">
        <v>-325.291</v>
      </c>
      <c r="C24" t="s">
        <v>24</v>
      </c>
      <c r="D24" s="4">
        <v>3</v>
      </c>
      <c r="E24" t="s">
        <v>71</v>
      </c>
      <c r="F24" s="42">
        <f t="shared" si="0"/>
        <v>4</v>
      </c>
      <c r="G24" t="s">
        <v>9372</v>
      </c>
    </row>
    <row r="25" spans="1:9" x14ac:dyDescent="0.35">
      <c r="A25" s="4">
        <v>12</v>
      </c>
      <c r="B25" s="4">
        <v>-293.21800000000002</v>
      </c>
      <c r="C25" t="s">
        <v>14</v>
      </c>
      <c r="D25" s="4">
        <v>2</v>
      </c>
      <c r="E25" t="s">
        <v>83</v>
      </c>
      <c r="F25" s="42">
        <f t="shared" si="0"/>
        <v>8</v>
      </c>
      <c r="G25" t="s">
        <v>9374</v>
      </c>
      <c r="H25" s="42">
        <f>IF(I25="GREET",1,IF(I25="GOAL",2,IF(I25="GOAL:COOP",2,IF(I25="GOAL:SUSTAIN",2,IF(I25="GOAL:MAX EARN",2,IF(I25="GOAL:EQUITY",2,IF(I25="PROPOSAL",3,IF(I25="(PROPOSAL)",3,IF(I25="CHOOSE+",4,IF(I25="CHOOSE-",4,IF(I25="(CHOOSE+)",4,IF(I25="(CHOOSE-)",4,IF(I25="ECO INFO",5,IF(I25="(ECO INFO)",5,IF(I25="$ INFO",6,IF(I25="SOC INFO",7,IF(I25="RULE INFO",8,IF(I25="EXP INFO",9,IF(I25="MON RES",10,IF(I25="MON EARN",11,IF(I25="MON BEH",12,IF(I25="POSE HARM",13,IF(I25="POSE CONCERN",14,IF(I25="(POSE CONCERN)",14,IF(I25="RJ APOLOGY",15,IF(I25="RJ ATONE",16,IF(I25="RJ JUSTIFY",17,IF(I25="RJ JUSTIFY:SOC INFO",17,IF(I25="RJ-",18,IF(I25="RJ FORGIVE+",19,IF(I25="RJ FORGIVE-",19,IF(I25="COORD",20,IF(I25="(COORD)",20,IF(I25="ENF ACK",21,IF(I25="ENF PRAISE",22,IF(I25="ENF ASK",23,IF(I25="ENF TELL",24,IF(I25="ENF SHAME",25,IF(I25="ENF WARN",26,IF(I25="ENF THREATEN",27,IF(I25="ENF PUNISH",28,IF(I25="DEFECT",29,IF(I25="SM TALK",30,IF(I25="HUMOR",31,IF(I25="POLITE+",32,IF(I25="POLITE-",32,IF(I25="INPUT-",33,IF(I25="AMBIGUOUS",34,IF(I25="UNCODEABLE",35)))))))))))))))))))))))))))))))))))))))))))))))))</f>
        <v>14</v>
      </c>
      <c r="I25" t="s">
        <v>10468</v>
      </c>
    </row>
    <row r="26" spans="1:9" x14ac:dyDescent="0.35">
      <c r="B26" s="4">
        <v>-256.98500000000001</v>
      </c>
      <c r="C26" t="s">
        <v>14</v>
      </c>
      <c r="D26" s="4">
        <v>2</v>
      </c>
      <c r="E26" t="s">
        <v>93</v>
      </c>
    </row>
    <row r="27" spans="1:9" x14ac:dyDescent="0.35">
      <c r="B27" s="4">
        <v>-242.643</v>
      </c>
      <c r="C27" t="s">
        <v>14</v>
      </c>
      <c r="D27" s="4">
        <v>2</v>
      </c>
      <c r="E27" t="s">
        <v>97</v>
      </c>
    </row>
    <row r="28" spans="1:9" x14ac:dyDescent="0.35">
      <c r="A28" s="4">
        <v>13</v>
      </c>
      <c r="B28" s="4">
        <v>-238.304</v>
      </c>
      <c r="C28" t="s">
        <v>32</v>
      </c>
      <c r="D28" s="4">
        <v>4</v>
      </c>
      <c r="E28" t="s">
        <v>100</v>
      </c>
      <c r="F28" s="42">
        <f t="shared" si="0"/>
        <v>8</v>
      </c>
      <c r="G28" t="s">
        <v>9374</v>
      </c>
      <c r="H28" s="42">
        <f>IF(I28="GREET",1,IF(I28="GOAL",2,IF(I28="GOAL:COOP",2,IF(I28="GOAL:SUSTAIN",2,IF(I28="GOAL:MAX EARN",2,IF(I28="GOAL:EQUITY",2,IF(I28="PROPOSAL",3,IF(I28="(PROPOSAL)",3,IF(I28="CHOOSE+",4,IF(I28="CHOOSE-",4,IF(I28="(CHOOSE+)",4,IF(I28="(CHOOSE-)",4,IF(I28="ECO INFO",5,IF(I28="(ECO INFO)",5,IF(I28="$ INFO",6,IF(I28="SOC INFO",7,IF(I28="RULE INFO",8,IF(I28="EXP INFO",9,IF(I28="MON RES",10,IF(I28="MON EARN",11,IF(I28="MON BEH",12,IF(I28="POSE HARM",13,IF(I28="POSE CONCERN",14,IF(I28="(POSE CONCERN)",14,IF(I28="RJ APOLOGY",15,IF(I28="RJ ATONE",16,IF(I28="RJ JUSTIFY",17,IF(I28="RJ JUSTIFY:SOC INFO",17,IF(I28="RJ-",18,IF(I28="RJ FORGIVE+",19,IF(I28="RJ FORGIVE-",19,IF(I28="COORD",20,IF(I28="(COORD)",20,IF(I28="ENF ACK",21,IF(I28="ENF PRAISE",22,IF(I28="ENF ASK",23,IF(I28="ENF TELL",24,IF(I28="ENF SHAME",25,IF(I28="ENF WARN",26,IF(I28="ENF THREATEN",27,IF(I28="ENF PUNISH",28,IF(I28="DEFECT",29,IF(I28="SM TALK",30,IF(I28="HUMOR",31,IF(I28="POLITE+",32,IF(I28="POLITE-",32,IF(I28="INPUT-",33,IF(I28="AMBIGUOUS",34,IF(I28="UNCODEABLE",35)))))))))))))))))))))))))))))))))))))))))))))))))</f>
        <v>5</v>
      </c>
      <c r="I28" t="s">
        <v>10437</v>
      </c>
    </row>
    <row r="29" spans="1:9" x14ac:dyDescent="0.35">
      <c r="A29" s="4">
        <v>14</v>
      </c>
      <c r="B29" s="4">
        <v>-227.32299999999901</v>
      </c>
      <c r="C29" t="s">
        <v>14</v>
      </c>
      <c r="D29" s="4">
        <v>2</v>
      </c>
      <c r="E29" t="s">
        <v>102</v>
      </c>
      <c r="F29" s="42">
        <f t="shared" si="0"/>
        <v>4</v>
      </c>
      <c r="G29" t="s">
        <v>9372</v>
      </c>
    </row>
    <row r="31" spans="1:9" x14ac:dyDescent="0.35">
      <c r="A31" s="7">
        <v>3</v>
      </c>
      <c r="B31" s="31" t="s">
        <v>10438</v>
      </c>
    </row>
    <row r="32" spans="1:9" x14ac:dyDescent="0.35">
      <c r="A32" s="4">
        <v>15</v>
      </c>
      <c r="B32" s="4">
        <v>-347.14400000000001</v>
      </c>
      <c r="C32" t="s">
        <v>32</v>
      </c>
      <c r="D32" s="4">
        <v>4</v>
      </c>
      <c r="E32" t="s">
        <v>59</v>
      </c>
      <c r="F32" s="42">
        <f t="shared" si="0"/>
        <v>3</v>
      </c>
      <c r="G32" t="s">
        <v>9379</v>
      </c>
    </row>
    <row r="33" spans="1:7" x14ac:dyDescent="0.35">
      <c r="B33" s="4">
        <v>-343.17599999999999</v>
      </c>
      <c r="C33" t="s">
        <v>32</v>
      </c>
      <c r="D33" s="4">
        <v>4</v>
      </c>
      <c r="E33" t="s">
        <v>61</v>
      </c>
    </row>
    <row r="34" spans="1:7" x14ac:dyDescent="0.35">
      <c r="A34" s="4">
        <v>16</v>
      </c>
      <c r="B34" s="4">
        <v>-336.04300000000001</v>
      </c>
      <c r="C34" t="s">
        <v>14</v>
      </c>
      <c r="D34" s="4">
        <v>2</v>
      </c>
      <c r="E34" t="s">
        <v>66</v>
      </c>
      <c r="F34" s="42">
        <f t="shared" si="0"/>
        <v>4</v>
      </c>
      <c r="G34" t="s">
        <v>9372</v>
      </c>
    </row>
    <row r="35" spans="1:7" x14ac:dyDescent="0.35">
      <c r="A35" s="4">
        <v>17</v>
      </c>
      <c r="B35" s="4">
        <v>-333.57799999999997</v>
      </c>
      <c r="C35" t="s">
        <v>26</v>
      </c>
      <c r="D35" s="4">
        <v>1</v>
      </c>
      <c r="E35" t="s">
        <v>67</v>
      </c>
      <c r="F35" s="42">
        <f t="shared" si="0"/>
        <v>4</v>
      </c>
      <c r="G35" t="s">
        <v>9372</v>
      </c>
    </row>
    <row r="37" spans="1:7" x14ac:dyDescent="0.35">
      <c r="B37" s="20" t="s">
        <v>9248</v>
      </c>
    </row>
    <row r="38" spans="1:7" x14ac:dyDescent="0.35">
      <c r="A38" s="4">
        <v>18</v>
      </c>
      <c r="B38" s="4">
        <v>-147.297</v>
      </c>
      <c r="C38" t="s">
        <v>32</v>
      </c>
      <c r="D38" s="4">
        <v>4</v>
      </c>
      <c r="E38" t="s">
        <v>125</v>
      </c>
      <c r="F38" s="42">
        <f t="shared" si="0"/>
        <v>22</v>
      </c>
      <c r="G38" t="s">
        <v>10418</v>
      </c>
    </row>
    <row r="39" spans="1:7" x14ac:dyDescent="0.35">
      <c r="A39" s="4">
        <v>19</v>
      </c>
      <c r="B39" s="4">
        <v>-142.614</v>
      </c>
      <c r="C39" t="s">
        <v>32</v>
      </c>
      <c r="D39" s="4">
        <v>4</v>
      </c>
      <c r="E39" t="s">
        <v>128</v>
      </c>
      <c r="F39" s="42">
        <f t="shared" si="0"/>
        <v>22</v>
      </c>
      <c r="G39" t="s">
        <v>10418</v>
      </c>
    </row>
    <row r="40" spans="1:7" x14ac:dyDescent="0.35">
      <c r="A40" s="4">
        <v>20</v>
      </c>
      <c r="B40" s="4">
        <v>-140.49</v>
      </c>
      <c r="C40" t="s">
        <v>26</v>
      </c>
      <c r="D40" s="4">
        <v>1</v>
      </c>
      <c r="E40" t="s">
        <v>129</v>
      </c>
      <c r="F40" s="42">
        <f t="shared" si="0"/>
        <v>22</v>
      </c>
      <c r="G40" t="s">
        <v>10418</v>
      </c>
    </row>
    <row r="41" spans="1:7" x14ac:dyDescent="0.35">
      <c r="A41" s="4">
        <v>21</v>
      </c>
      <c r="B41" s="4">
        <v>-81.745999999999995</v>
      </c>
      <c r="C41" t="s">
        <v>26</v>
      </c>
      <c r="D41" s="4">
        <v>1</v>
      </c>
      <c r="E41" t="s">
        <v>138</v>
      </c>
      <c r="F41" s="42">
        <f t="shared" si="0"/>
        <v>22</v>
      </c>
      <c r="G41" t="s">
        <v>10418</v>
      </c>
    </row>
    <row r="43" spans="1:7" x14ac:dyDescent="0.35">
      <c r="A43" s="4">
        <v>22</v>
      </c>
      <c r="B43" s="4">
        <v>-76.183999999999997</v>
      </c>
      <c r="C43" t="s">
        <v>14</v>
      </c>
      <c r="D43" s="4">
        <v>2</v>
      </c>
      <c r="E43" t="s">
        <v>139</v>
      </c>
      <c r="F43" s="42">
        <f t="shared" si="0"/>
        <v>30</v>
      </c>
      <c r="G43" t="s">
        <v>9375</v>
      </c>
    </row>
    <row r="44" spans="1:7" x14ac:dyDescent="0.35">
      <c r="A44" s="4">
        <v>23</v>
      </c>
      <c r="B44" s="4">
        <v>-73.444000000000003</v>
      </c>
      <c r="C44" t="s">
        <v>32</v>
      </c>
      <c r="D44" s="4">
        <v>4</v>
      </c>
      <c r="E44" t="s">
        <v>140</v>
      </c>
      <c r="F44" s="42">
        <f t="shared" si="0"/>
        <v>31</v>
      </c>
      <c r="G44" t="s">
        <v>9386</v>
      </c>
    </row>
    <row r="45" spans="1:7" x14ac:dyDescent="0.35">
      <c r="A45" s="4">
        <v>24</v>
      </c>
      <c r="B45" s="4">
        <v>-73.225999999999999</v>
      </c>
      <c r="C45" t="s">
        <v>26</v>
      </c>
      <c r="D45" s="4">
        <v>1</v>
      </c>
      <c r="E45" t="s">
        <v>141</v>
      </c>
      <c r="F45" s="42">
        <f t="shared" si="0"/>
        <v>31</v>
      </c>
      <c r="G45" t="s">
        <v>9386</v>
      </c>
    </row>
    <row r="47" spans="1:7" x14ac:dyDescent="0.35">
      <c r="A47" s="7"/>
      <c r="B47" s="11" t="s">
        <v>9230</v>
      </c>
      <c r="C47" s="13"/>
      <c r="D47" s="19"/>
      <c r="E47" s="13"/>
    </row>
    <row r="48" spans="1:7" x14ac:dyDescent="0.35">
      <c r="B48" s="20" t="s">
        <v>9243</v>
      </c>
    </row>
    <row r="49" spans="1:7" x14ac:dyDescent="0.35">
      <c r="A49" s="4">
        <v>25</v>
      </c>
      <c r="B49" s="4">
        <v>-381.03899999999999</v>
      </c>
      <c r="C49" t="s">
        <v>14</v>
      </c>
      <c r="D49" s="4">
        <v>2</v>
      </c>
      <c r="E49" t="s">
        <v>151</v>
      </c>
      <c r="F49" s="42">
        <f t="shared" si="0"/>
        <v>22</v>
      </c>
      <c r="G49" t="s">
        <v>10418</v>
      </c>
    </row>
    <row r="50" spans="1:7" x14ac:dyDescent="0.35">
      <c r="A50" s="4">
        <v>26</v>
      </c>
      <c r="B50" s="4">
        <v>-376.48500000000001</v>
      </c>
      <c r="C50" t="s">
        <v>32</v>
      </c>
      <c r="D50" s="4">
        <v>4</v>
      </c>
      <c r="E50" t="s">
        <v>154</v>
      </c>
      <c r="F50" s="42">
        <f t="shared" si="0"/>
        <v>22</v>
      </c>
      <c r="G50" t="s">
        <v>10418</v>
      </c>
    </row>
    <row r="51" spans="1:7" x14ac:dyDescent="0.35">
      <c r="A51" s="4">
        <v>27</v>
      </c>
      <c r="B51" s="4">
        <v>-373.890999999999</v>
      </c>
      <c r="C51" t="s">
        <v>32</v>
      </c>
      <c r="D51" s="4">
        <v>4</v>
      </c>
      <c r="E51" t="s">
        <v>10439</v>
      </c>
      <c r="F51" s="42">
        <f t="shared" si="0"/>
        <v>22</v>
      </c>
      <c r="G51" t="s">
        <v>10418</v>
      </c>
    </row>
    <row r="52" spans="1:7" x14ac:dyDescent="0.35">
      <c r="A52" s="4">
        <v>28</v>
      </c>
      <c r="B52" s="4">
        <v>-373.84</v>
      </c>
      <c r="C52" t="s">
        <v>26</v>
      </c>
      <c r="D52" s="4">
        <v>1</v>
      </c>
      <c r="E52" t="s">
        <v>156</v>
      </c>
      <c r="F52" s="42">
        <f t="shared" si="0"/>
        <v>22</v>
      </c>
      <c r="G52" t="s">
        <v>10418</v>
      </c>
    </row>
    <row r="54" spans="1:7" x14ac:dyDescent="0.35">
      <c r="A54" s="4">
        <v>29</v>
      </c>
      <c r="B54" s="4">
        <v>-351.50299999999999</v>
      </c>
      <c r="C54" t="s">
        <v>32</v>
      </c>
      <c r="D54" s="4">
        <v>4</v>
      </c>
      <c r="E54" t="s">
        <v>164</v>
      </c>
      <c r="F54" s="42">
        <f t="shared" si="0"/>
        <v>21</v>
      </c>
      <c r="G54" t="s">
        <v>9613</v>
      </c>
    </row>
    <row r="55" spans="1:7" x14ac:dyDescent="0.35">
      <c r="A55" s="4">
        <v>30</v>
      </c>
      <c r="B55" s="4">
        <v>-346.18</v>
      </c>
      <c r="C55" t="s">
        <v>14</v>
      </c>
      <c r="D55" s="4">
        <v>2</v>
      </c>
      <c r="E55" t="s">
        <v>167</v>
      </c>
      <c r="F55" s="42">
        <f t="shared" si="0"/>
        <v>21</v>
      </c>
      <c r="G55" t="s">
        <v>9613</v>
      </c>
    </row>
    <row r="56" spans="1:7" x14ac:dyDescent="0.35">
      <c r="A56" s="4">
        <v>31</v>
      </c>
      <c r="B56" s="4">
        <v>-340.11799999999999</v>
      </c>
      <c r="C56" t="s">
        <v>26</v>
      </c>
      <c r="D56" s="4">
        <v>1</v>
      </c>
      <c r="E56" t="s">
        <v>139</v>
      </c>
      <c r="F56" s="42">
        <f t="shared" si="0"/>
        <v>21</v>
      </c>
      <c r="G56" t="s">
        <v>9613</v>
      </c>
    </row>
    <row r="57" spans="1:7" x14ac:dyDescent="0.35">
      <c r="A57" s="4">
        <v>32</v>
      </c>
      <c r="B57" s="4">
        <v>-337.50199999999899</v>
      </c>
      <c r="C57" t="s">
        <v>24</v>
      </c>
      <c r="D57" s="4">
        <v>3</v>
      </c>
      <c r="E57" t="s">
        <v>172</v>
      </c>
      <c r="F57" s="42">
        <f t="shared" si="0"/>
        <v>21</v>
      </c>
      <c r="G57" t="s">
        <v>9613</v>
      </c>
    </row>
    <row r="59" spans="1:7" x14ac:dyDescent="0.35">
      <c r="B59" s="20" t="s">
        <v>9257</v>
      </c>
    </row>
    <row r="60" spans="1:7" x14ac:dyDescent="0.35">
      <c r="A60" s="4">
        <v>33</v>
      </c>
      <c r="B60" s="4">
        <v>-347.17</v>
      </c>
      <c r="C60" t="s">
        <v>26</v>
      </c>
      <c r="D60" s="4">
        <v>1</v>
      </c>
      <c r="E60" t="s">
        <v>166</v>
      </c>
      <c r="F60" s="42">
        <f t="shared" si="0"/>
        <v>11</v>
      </c>
      <c r="G60" t="s">
        <v>9509</v>
      </c>
    </row>
    <row r="61" spans="1:7" x14ac:dyDescent="0.35">
      <c r="A61" s="4">
        <v>34</v>
      </c>
      <c r="B61" s="4">
        <v>-338.09800000000001</v>
      </c>
      <c r="C61" t="s">
        <v>14</v>
      </c>
      <c r="D61" s="4">
        <v>2</v>
      </c>
      <c r="E61" t="s">
        <v>171</v>
      </c>
      <c r="F61" s="42">
        <f t="shared" si="0"/>
        <v>11</v>
      </c>
      <c r="G61" t="s">
        <v>9509</v>
      </c>
    </row>
    <row r="62" spans="1:7" x14ac:dyDescent="0.35">
      <c r="A62" s="4">
        <v>35</v>
      </c>
      <c r="B62" s="4">
        <v>-320.64299999999997</v>
      </c>
      <c r="C62" t="s">
        <v>32</v>
      </c>
      <c r="D62" s="4">
        <v>4</v>
      </c>
      <c r="E62" t="s">
        <v>175</v>
      </c>
      <c r="F62" s="42">
        <f t="shared" si="0"/>
        <v>11</v>
      </c>
      <c r="G62" t="s">
        <v>9509</v>
      </c>
    </row>
    <row r="63" spans="1:7" x14ac:dyDescent="0.35">
      <c r="A63" s="4">
        <v>36</v>
      </c>
      <c r="B63" s="4">
        <v>-316.57400000000001</v>
      </c>
      <c r="C63" t="s">
        <v>26</v>
      </c>
      <c r="D63" s="4">
        <v>1</v>
      </c>
      <c r="E63" t="s">
        <v>177</v>
      </c>
      <c r="F63" s="42">
        <f t="shared" si="0"/>
        <v>35</v>
      </c>
      <c r="G63" t="s">
        <v>9391</v>
      </c>
    </row>
    <row r="64" spans="1:7" x14ac:dyDescent="0.35">
      <c r="A64" s="4">
        <v>37</v>
      </c>
      <c r="B64" s="4">
        <v>-316.10000000000002</v>
      </c>
      <c r="C64" t="s">
        <v>32</v>
      </c>
      <c r="D64" s="4">
        <v>4</v>
      </c>
      <c r="E64" t="s">
        <v>178</v>
      </c>
      <c r="F64" s="42">
        <f t="shared" si="0"/>
        <v>7</v>
      </c>
      <c r="G64" t="s">
        <v>9377</v>
      </c>
    </row>
    <row r="65" spans="1:7" x14ac:dyDescent="0.35">
      <c r="A65" s="4">
        <v>38</v>
      </c>
      <c r="B65" s="4">
        <v>-302.18299999999999</v>
      </c>
      <c r="C65" t="s">
        <v>14</v>
      </c>
      <c r="D65" s="4">
        <v>2</v>
      </c>
      <c r="E65" t="s">
        <v>183</v>
      </c>
      <c r="F65" s="42">
        <f t="shared" si="0"/>
        <v>11</v>
      </c>
      <c r="G65" t="s">
        <v>9509</v>
      </c>
    </row>
    <row r="66" spans="1:7" x14ac:dyDescent="0.35">
      <c r="A66" s="4">
        <v>39</v>
      </c>
      <c r="B66" s="4">
        <v>-243.18</v>
      </c>
      <c r="C66" t="s">
        <v>24</v>
      </c>
      <c r="D66" s="4">
        <v>3</v>
      </c>
      <c r="E66" t="s">
        <v>196</v>
      </c>
    </row>
    <row r="67" spans="1:7" x14ac:dyDescent="0.35">
      <c r="E67" s="94" t="s">
        <v>9618</v>
      </c>
      <c r="F67" s="42">
        <f t="shared" si="0"/>
        <v>11</v>
      </c>
      <c r="G67" t="s">
        <v>9509</v>
      </c>
    </row>
    <row r="68" spans="1:7" x14ac:dyDescent="0.35">
      <c r="E68" s="94" t="s">
        <v>10974</v>
      </c>
      <c r="F68" s="42">
        <f t="shared" si="0"/>
        <v>7</v>
      </c>
      <c r="G68" t="s">
        <v>9377</v>
      </c>
    </row>
    <row r="69" spans="1:7" x14ac:dyDescent="0.35">
      <c r="E69" s="94" t="s">
        <v>10975</v>
      </c>
      <c r="F69" s="42">
        <f t="shared" si="0"/>
        <v>5</v>
      </c>
      <c r="G69" t="s">
        <v>9378</v>
      </c>
    </row>
    <row r="70" spans="1:7" x14ac:dyDescent="0.35">
      <c r="A70" s="4">
        <v>40</v>
      </c>
      <c r="B70" s="4">
        <v>-233.66800000000001</v>
      </c>
      <c r="C70" t="s">
        <v>32</v>
      </c>
      <c r="D70" s="4">
        <v>4</v>
      </c>
      <c r="E70" t="s">
        <v>199</v>
      </c>
      <c r="F70" s="42">
        <f t="shared" si="0"/>
        <v>12</v>
      </c>
      <c r="G70" t="s">
        <v>10124</v>
      </c>
    </row>
    <row r="71" spans="1:7" x14ac:dyDescent="0.35">
      <c r="A71" s="4">
        <v>41</v>
      </c>
      <c r="B71" s="4">
        <v>-229.09399999999999</v>
      </c>
      <c r="C71" t="s">
        <v>26</v>
      </c>
      <c r="D71" s="4">
        <v>1</v>
      </c>
      <c r="E71" t="s">
        <v>202</v>
      </c>
      <c r="F71" s="42">
        <f t="shared" ref="F71:F117" si="1">IF(G71="GREET",1,IF(G71="GOAL",2,IF(G71="GOAL:COOP",2,IF(G71="GOAL:SUSTAIN",2,IF(G71="GOAL:MAX EARN",2,IF(G71="GOAL:EQUITY",2,IF(G71="PROPOSAL",3,IF(G71="(PROPOSAL)",3,IF(G71="CHOOSE+",4,IF(G71="CHOOSE-",4,IF(G71="(CHOOSE+)",4,IF(G71="(CHOOSE-)",4,IF(G71="ECO INFO",5,IF(G71="(ECO INFO)",5,IF(G71="$ INFO",6,IF(G71="SOC INFO",7,IF(G71="RULE INFO",8,IF(G71="EXP INFO",9,IF(G71="MON RES",10,IF(G71="MON EARN",11,IF(G71="MON BEH",12,IF(G71="POSE HARM",13,IF(G71="POSE CONCERN",14,IF(G71="(POSE CONCERN)",14,IF(G71="RJ APOLOGY",15,IF(G71="RJ ATONE",16,IF(G71="RJ JUSTIFY",17,IF(G71="RJ JUSTIFY:SOC INFO",17,IF(G71="RJ-",18,IF(G71="RJ FORGIVE+",19,IF(G71="RJ FORGIVE-",19,IF(G71="COORD",20,IF(G71="(COORD)",20,IF(G71="ENF ACK",21,IF(G71="ENF PRAISE",22,IF(G71="ENF ASK",23,IF(G71="ENF TELL",24,IF(G71="ENF SHAME",25,IF(G71="ENF WARN",26,IF(G71="ENF THREATEN",27,IF(G71="ENF PUNISH",28,IF(G71="DEFECT",29,IF(G71="SM TALK",30,IF(G71="HUMOR",31,IF(G71="POLITE+",32,IF(G71="POLITE-",32,IF(G71="INPUT-",33,IF(G71="AMBIGUOUS",34,IF(G71="UNCODEABLE",35)))))))))))))))))))))))))))))))))))))))))))))))))</f>
        <v>31</v>
      </c>
      <c r="G71" t="s">
        <v>9386</v>
      </c>
    </row>
    <row r="72" spans="1:7" x14ac:dyDescent="0.35">
      <c r="A72" s="4">
        <v>42</v>
      </c>
      <c r="B72" s="4">
        <v>-218.74700000000001</v>
      </c>
      <c r="C72" t="s">
        <v>24</v>
      </c>
      <c r="D72" s="4">
        <v>3</v>
      </c>
      <c r="E72" t="s">
        <v>205</v>
      </c>
      <c r="F72" s="42">
        <f t="shared" si="1"/>
        <v>15</v>
      </c>
      <c r="G72" t="s">
        <v>9706</v>
      </c>
    </row>
    <row r="74" spans="1:7" x14ac:dyDescent="0.35">
      <c r="B74" s="20" t="s">
        <v>9236</v>
      </c>
    </row>
    <row r="75" spans="1:7" x14ac:dyDescent="0.35">
      <c r="A75" s="4">
        <v>43</v>
      </c>
      <c r="B75" s="4">
        <v>-195.97399999999999</v>
      </c>
      <c r="C75" t="s">
        <v>32</v>
      </c>
      <c r="D75" s="4">
        <v>4</v>
      </c>
      <c r="E75" t="s">
        <v>209</v>
      </c>
      <c r="F75" s="42">
        <f t="shared" si="1"/>
        <v>7</v>
      </c>
      <c r="G75" t="s">
        <v>9377</v>
      </c>
    </row>
    <row r="76" spans="1:7" x14ac:dyDescent="0.35">
      <c r="B76" s="4">
        <v>-185.64500000000001</v>
      </c>
      <c r="C76" t="s">
        <v>32</v>
      </c>
      <c r="D76" s="4">
        <v>4</v>
      </c>
      <c r="E76" t="s">
        <v>213</v>
      </c>
    </row>
    <row r="77" spans="1:7" x14ac:dyDescent="0.35">
      <c r="A77" s="4">
        <v>44</v>
      </c>
      <c r="B77" s="4">
        <v>-187.97499999999999</v>
      </c>
      <c r="C77" t="s">
        <v>26</v>
      </c>
      <c r="D77" s="4">
        <v>1</v>
      </c>
      <c r="E77" t="s">
        <v>212</v>
      </c>
      <c r="F77" s="42">
        <f t="shared" si="1"/>
        <v>7</v>
      </c>
      <c r="G77" t="s">
        <v>9377</v>
      </c>
    </row>
    <row r="78" spans="1:7" x14ac:dyDescent="0.35">
      <c r="A78" s="4">
        <v>45</v>
      </c>
      <c r="B78" s="4">
        <v>-178.215</v>
      </c>
      <c r="C78" t="s">
        <v>14</v>
      </c>
      <c r="D78" s="4">
        <v>2</v>
      </c>
      <c r="E78" t="s">
        <v>214</v>
      </c>
      <c r="F78" s="42">
        <f t="shared" si="1"/>
        <v>7</v>
      </c>
      <c r="G78" t="s">
        <v>9377</v>
      </c>
    </row>
    <row r="79" spans="1:7" x14ac:dyDescent="0.35">
      <c r="A79" s="4">
        <v>46</v>
      </c>
      <c r="B79" s="4">
        <v>-177.84899999999999</v>
      </c>
      <c r="C79" t="s">
        <v>26</v>
      </c>
      <c r="D79" s="4">
        <v>1</v>
      </c>
      <c r="E79" t="s">
        <v>215</v>
      </c>
      <c r="F79" s="42">
        <f t="shared" si="1"/>
        <v>31</v>
      </c>
      <c r="G79" t="s">
        <v>9386</v>
      </c>
    </row>
    <row r="80" spans="1:7" x14ac:dyDescent="0.35">
      <c r="A80" s="4">
        <v>47</v>
      </c>
      <c r="B80" s="4">
        <v>-134.578</v>
      </c>
      <c r="C80" t="s">
        <v>26</v>
      </c>
      <c r="D80" s="4">
        <v>1</v>
      </c>
      <c r="E80" s="43" t="s">
        <v>10440</v>
      </c>
      <c r="F80" s="42">
        <f t="shared" si="1"/>
        <v>9</v>
      </c>
      <c r="G80" t="s">
        <v>9373</v>
      </c>
    </row>
    <row r="81" spans="1:7" x14ac:dyDescent="0.35">
      <c r="B81" s="4">
        <v>-126.932999999999</v>
      </c>
      <c r="C81" t="s">
        <v>26</v>
      </c>
      <c r="D81" s="4">
        <v>1</v>
      </c>
      <c r="E81" t="s">
        <v>234</v>
      </c>
    </row>
    <row r="82" spans="1:7" x14ac:dyDescent="0.35">
      <c r="A82" s="4">
        <v>48</v>
      </c>
      <c r="B82" s="4">
        <v>-124.325</v>
      </c>
      <c r="C82" t="s">
        <v>32</v>
      </c>
      <c r="D82" s="4">
        <v>4</v>
      </c>
      <c r="E82" t="s">
        <v>235</v>
      </c>
      <c r="F82" s="42">
        <f t="shared" si="1"/>
        <v>7</v>
      </c>
      <c r="G82" t="s">
        <v>9377</v>
      </c>
    </row>
    <row r="83" spans="1:7" x14ac:dyDescent="0.35">
      <c r="A83" s="4">
        <v>49</v>
      </c>
      <c r="B83" s="4">
        <v>-120.429</v>
      </c>
      <c r="C83" t="s">
        <v>14</v>
      </c>
      <c r="D83" s="4">
        <v>2</v>
      </c>
      <c r="E83" t="s">
        <v>140</v>
      </c>
      <c r="F83" s="42">
        <f t="shared" si="1"/>
        <v>31</v>
      </c>
      <c r="G83" t="s">
        <v>9386</v>
      </c>
    </row>
    <row r="84" spans="1:7" x14ac:dyDescent="0.35">
      <c r="A84" s="4">
        <v>50</v>
      </c>
      <c r="B84" s="4">
        <v>-96.010999999999996</v>
      </c>
      <c r="C84" t="s">
        <v>26</v>
      </c>
      <c r="D84" s="4">
        <v>1</v>
      </c>
      <c r="E84" t="s">
        <v>241</v>
      </c>
      <c r="F84" s="42">
        <f t="shared" si="1"/>
        <v>31</v>
      </c>
      <c r="G84" t="s">
        <v>9386</v>
      </c>
    </row>
    <row r="85" spans="1:7" x14ac:dyDescent="0.35">
      <c r="A85" s="4">
        <v>51</v>
      </c>
      <c r="B85" s="4">
        <v>-66.665999999999997</v>
      </c>
      <c r="C85" t="s">
        <v>32</v>
      </c>
      <c r="D85" s="4">
        <v>4</v>
      </c>
      <c r="E85" t="s">
        <v>255</v>
      </c>
      <c r="F85" s="42">
        <f t="shared" si="1"/>
        <v>9</v>
      </c>
      <c r="G85" t="s">
        <v>9373</v>
      </c>
    </row>
    <row r="86" spans="1:7" x14ac:dyDescent="0.35">
      <c r="A86" s="4">
        <v>52</v>
      </c>
      <c r="B86" s="4">
        <v>-54.765000000000001</v>
      </c>
      <c r="C86" t="s">
        <v>32</v>
      </c>
      <c r="D86" s="4">
        <v>4</v>
      </c>
      <c r="E86" t="s">
        <v>259</v>
      </c>
      <c r="F86" s="42">
        <f t="shared" si="1"/>
        <v>9</v>
      </c>
      <c r="G86" t="s">
        <v>9373</v>
      </c>
    </row>
    <row r="88" spans="1:7" x14ac:dyDescent="0.35">
      <c r="A88" s="7"/>
      <c r="B88" s="11" t="s">
        <v>9229</v>
      </c>
      <c r="C88" s="13"/>
      <c r="D88" s="19"/>
      <c r="E88" s="13"/>
    </row>
    <row r="89" spans="1:7" x14ac:dyDescent="0.35">
      <c r="B89" s="20"/>
    </row>
    <row r="90" spans="1:7" x14ac:dyDescent="0.35">
      <c r="A90" s="4">
        <v>53</v>
      </c>
      <c r="B90" s="4">
        <v>-376.12799999999999</v>
      </c>
      <c r="C90" t="s">
        <v>26</v>
      </c>
      <c r="D90" s="4">
        <v>1</v>
      </c>
      <c r="E90" t="s">
        <v>286</v>
      </c>
      <c r="F90" s="42">
        <f t="shared" si="1"/>
        <v>22</v>
      </c>
      <c r="G90" t="s">
        <v>10418</v>
      </c>
    </row>
    <row r="91" spans="1:7" x14ac:dyDescent="0.35">
      <c r="A91" s="4">
        <v>54</v>
      </c>
      <c r="B91" s="4">
        <v>-368.23399999999998</v>
      </c>
      <c r="C91" t="s">
        <v>32</v>
      </c>
      <c r="D91" s="4">
        <v>4</v>
      </c>
      <c r="E91" t="s">
        <v>291</v>
      </c>
      <c r="F91" s="42">
        <f t="shared" si="1"/>
        <v>22</v>
      </c>
      <c r="G91" t="s">
        <v>10418</v>
      </c>
    </row>
    <row r="92" spans="1:7" x14ac:dyDescent="0.35">
      <c r="B92" s="20"/>
    </row>
    <row r="93" spans="1:7" x14ac:dyDescent="0.35">
      <c r="A93" s="4">
        <v>55</v>
      </c>
      <c r="B93" s="4">
        <v>-351.29399999999998</v>
      </c>
      <c r="C93" t="s">
        <v>26</v>
      </c>
      <c r="D93" s="4">
        <v>1</v>
      </c>
      <c r="E93" t="s">
        <v>295</v>
      </c>
      <c r="F93" s="42">
        <f t="shared" si="1"/>
        <v>7</v>
      </c>
      <c r="G93" t="s">
        <v>9377</v>
      </c>
    </row>
    <row r="94" spans="1:7" x14ac:dyDescent="0.35">
      <c r="A94" s="4">
        <v>56</v>
      </c>
      <c r="B94" s="4">
        <v>-340.87199999999899</v>
      </c>
      <c r="C94" t="s">
        <v>14</v>
      </c>
      <c r="D94" s="4">
        <v>2</v>
      </c>
      <c r="E94" t="s">
        <v>140</v>
      </c>
      <c r="F94" s="42">
        <f t="shared" si="1"/>
        <v>31</v>
      </c>
      <c r="G94" t="s">
        <v>9386</v>
      </c>
    </row>
    <row r="95" spans="1:7" x14ac:dyDescent="0.35">
      <c r="A95" s="4">
        <v>57</v>
      </c>
      <c r="B95" s="4">
        <v>-326.28699999999998</v>
      </c>
      <c r="C95" t="s">
        <v>24</v>
      </c>
      <c r="D95" s="4">
        <v>3</v>
      </c>
      <c r="E95" t="s">
        <v>306</v>
      </c>
      <c r="F95" s="42">
        <f t="shared" si="1"/>
        <v>30</v>
      </c>
      <c r="G95" t="s">
        <v>9375</v>
      </c>
    </row>
    <row r="96" spans="1:7" x14ac:dyDescent="0.35">
      <c r="A96" s="4">
        <v>58</v>
      </c>
      <c r="B96" s="4">
        <v>-281.825999999999</v>
      </c>
      <c r="C96" t="s">
        <v>14</v>
      </c>
      <c r="D96" s="4">
        <v>2</v>
      </c>
      <c r="E96" t="s">
        <v>315</v>
      </c>
      <c r="F96" s="42">
        <f t="shared" si="1"/>
        <v>30</v>
      </c>
      <c r="G96" t="s">
        <v>9375</v>
      </c>
    </row>
    <row r="97" spans="1:7" x14ac:dyDescent="0.35">
      <c r="A97" s="4">
        <v>59</v>
      </c>
      <c r="B97" s="4">
        <v>-263.05099999999999</v>
      </c>
      <c r="C97" t="s">
        <v>32</v>
      </c>
      <c r="D97" s="4">
        <v>4</v>
      </c>
      <c r="E97" t="s">
        <v>322</v>
      </c>
      <c r="F97" s="42">
        <f t="shared" si="1"/>
        <v>30</v>
      </c>
      <c r="G97" t="s">
        <v>9375</v>
      </c>
    </row>
    <row r="98" spans="1:7" x14ac:dyDescent="0.35">
      <c r="A98" s="4">
        <v>60</v>
      </c>
      <c r="B98" s="4">
        <v>-257.42899999999997</v>
      </c>
      <c r="C98" t="s">
        <v>26</v>
      </c>
      <c r="D98" s="4">
        <v>1</v>
      </c>
      <c r="E98" t="s">
        <v>324</v>
      </c>
      <c r="F98" s="42">
        <f t="shared" si="1"/>
        <v>30</v>
      </c>
      <c r="G98" t="s">
        <v>9375</v>
      </c>
    </row>
    <row r="99" spans="1:7" x14ac:dyDescent="0.35">
      <c r="A99" s="4">
        <v>61</v>
      </c>
      <c r="B99" s="4">
        <v>-234.68599999999901</v>
      </c>
      <c r="C99" t="s">
        <v>14</v>
      </c>
      <c r="D99" s="4">
        <v>2</v>
      </c>
      <c r="E99" t="s">
        <v>329</v>
      </c>
      <c r="F99" s="42">
        <f t="shared" si="1"/>
        <v>30</v>
      </c>
      <c r="G99" t="s">
        <v>9375</v>
      </c>
    </row>
    <row r="100" spans="1:7" x14ac:dyDescent="0.35">
      <c r="A100" s="4">
        <v>62</v>
      </c>
      <c r="B100" s="4">
        <v>-233.851</v>
      </c>
      <c r="C100" t="s">
        <v>32</v>
      </c>
      <c r="D100" s="4">
        <v>4</v>
      </c>
      <c r="E100" t="s">
        <v>330</v>
      </c>
      <c r="F100" s="42">
        <f t="shared" si="1"/>
        <v>7</v>
      </c>
      <c r="G100" t="s">
        <v>9377</v>
      </c>
    </row>
    <row r="101" spans="1:7" x14ac:dyDescent="0.35">
      <c r="A101" s="4">
        <v>63</v>
      </c>
      <c r="B101" s="4">
        <v>-208.46700000000001</v>
      </c>
      <c r="C101" t="s">
        <v>26</v>
      </c>
      <c r="D101" s="4">
        <v>1</v>
      </c>
      <c r="E101" t="s">
        <v>336</v>
      </c>
      <c r="F101" s="42">
        <f t="shared" si="1"/>
        <v>31</v>
      </c>
      <c r="G101" t="s">
        <v>9386</v>
      </c>
    </row>
    <row r="102" spans="1:7" x14ac:dyDescent="0.35">
      <c r="A102" s="4">
        <v>64</v>
      </c>
      <c r="B102" s="4">
        <v>-203.4</v>
      </c>
      <c r="C102" t="s">
        <v>14</v>
      </c>
      <c r="D102" s="4">
        <v>2</v>
      </c>
      <c r="E102" t="s">
        <v>337</v>
      </c>
      <c r="F102" s="42">
        <f t="shared" si="1"/>
        <v>7</v>
      </c>
      <c r="G102" t="s">
        <v>9377</v>
      </c>
    </row>
    <row r="103" spans="1:7" x14ac:dyDescent="0.35">
      <c r="A103" s="4">
        <v>65</v>
      </c>
      <c r="B103" s="4">
        <v>-179.78099999999901</v>
      </c>
      <c r="C103" t="s">
        <v>26</v>
      </c>
      <c r="D103" s="4">
        <v>1</v>
      </c>
      <c r="E103" t="s">
        <v>344</v>
      </c>
      <c r="F103" s="42">
        <f t="shared" si="1"/>
        <v>7</v>
      </c>
      <c r="G103" t="s">
        <v>9377</v>
      </c>
    </row>
    <row r="104" spans="1:7" x14ac:dyDescent="0.35">
      <c r="B104" s="4">
        <v>-155.88200000000001</v>
      </c>
      <c r="C104" t="s">
        <v>26</v>
      </c>
      <c r="D104" s="4">
        <v>1</v>
      </c>
      <c r="E104" t="s">
        <v>350</v>
      </c>
    </row>
    <row r="105" spans="1:7" x14ac:dyDescent="0.35">
      <c r="A105" s="4">
        <v>66</v>
      </c>
      <c r="B105" s="4">
        <v>-155.68700000000001</v>
      </c>
      <c r="C105" t="s">
        <v>32</v>
      </c>
      <c r="D105" s="4">
        <v>4</v>
      </c>
      <c r="E105" t="s">
        <v>351</v>
      </c>
      <c r="F105" s="42">
        <f t="shared" si="1"/>
        <v>9</v>
      </c>
      <c r="G105" t="s">
        <v>9373</v>
      </c>
    </row>
    <row r="106" spans="1:7" x14ac:dyDescent="0.35">
      <c r="A106" s="4">
        <v>67</v>
      </c>
      <c r="B106" s="4">
        <v>-150.85499999999999</v>
      </c>
      <c r="C106" t="s">
        <v>26</v>
      </c>
      <c r="D106" s="4">
        <v>1</v>
      </c>
      <c r="E106" t="s">
        <v>353</v>
      </c>
      <c r="F106" s="42">
        <f t="shared" si="1"/>
        <v>15</v>
      </c>
      <c r="G106" t="s">
        <v>9706</v>
      </c>
    </row>
    <row r="107" spans="1:7" x14ac:dyDescent="0.35">
      <c r="A107" s="4">
        <v>68</v>
      </c>
      <c r="B107" s="4">
        <v>-140.18700000000001</v>
      </c>
      <c r="C107" t="s">
        <v>14</v>
      </c>
      <c r="D107" s="4">
        <v>2</v>
      </c>
      <c r="E107" t="s">
        <v>355</v>
      </c>
      <c r="F107" s="42">
        <f t="shared" si="1"/>
        <v>31</v>
      </c>
      <c r="G107" t="s">
        <v>9386</v>
      </c>
    </row>
    <row r="108" spans="1:7" x14ac:dyDescent="0.35">
      <c r="A108" s="4">
        <v>69</v>
      </c>
      <c r="B108" s="4">
        <v>-139.57599999999999</v>
      </c>
      <c r="C108" t="s">
        <v>26</v>
      </c>
      <c r="D108" s="4">
        <v>1</v>
      </c>
      <c r="E108" t="s">
        <v>356</v>
      </c>
      <c r="F108" s="42">
        <f t="shared" si="1"/>
        <v>31</v>
      </c>
      <c r="G108" t="s">
        <v>9386</v>
      </c>
    </row>
    <row r="109" spans="1:7" x14ac:dyDescent="0.35">
      <c r="A109" s="4">
        <v>70</v>
      </c>
      <c r="B109" s="4">
        <v>-100.395</v>
      </c>
      <c r="C109" t="s">
        <v>14</v>
      </c>
      <c r="D109" s="4">
        <v>2</v>
      </c>
      <c r="E109" t="s">
        <v>362</v>
      </c>
      <c r="F109" s="42">
        <f t="shared" si="1"/>
        <v>9</v>
      </c>
      <c r="G109" t="s">
        <v>9373</v>
      </c>
    </row>
    <row r="110" spans="1:7" x14ac:dyDescent="0.35">
      <c r="A110" s="4">
        <v>71</v>
      </c>
      <c r="B110" s="4">
        <v>-94.914000000000001</v>
      </c>
      <c r="C110" t="s">
        <v>26</v>
      </c>
      <c r="D110" s="4">
        <v>1</v>
      </c>
      <c r="E110" t="s">
        <v>364</v>
      </c>
      <c r="F110" s="42">
        <f t="shared" si="1"/>
        <v>9</v>
      </c>
      <c r="G110" t="s">
        <v>9373</v>
      </c>
    </row>
    <row r="111" spans="1:7" x14ac:dyDescent="0.35">
      <c r="B111" s="4">
        <v>-90.25</v>
      </c>
      <c r="C111" t="s">
        <v>26</v>
      </c>
      <c r="D111" s="4">
        <v>1</v>
      </c>
      <c r="E111" t="s">
        <v>366</v>
      </c>
    </row>
    <row r="112" spans="1:7" x14ac:dyDescent="0.35">
      <c r="A112" s="4">
        <v>72</v>
      </c>
      <c r="B112" s="4">
        <v>-85.918999999999997</v>
      </c>
      <c r="C112" t="s">
        <v>14</v>
      </c>
      <c r="D112" s="4">
        <v>2</v>
      </c>
      <c r="E112" t="s">
        <v>367</v>
      </c>
      <c r="F112" s="42">
        <f t="shared" si="1"/>
        <v>7</v>
      </c>
      <c r="G112" t="s">
        <v>9377</v>
      </c>
    </row>
    <row r="113" spans="1:7" x14ac:dyDescent="0.35">
      <c r="A113" s="4">
        <v>73</v>
      </c>
      <c r="B113" s="4">
        <v>-81.122</v>
      </c>
      <c r="C113" t="s">
        <v>24</v>
      </c>
      <c r="D113" s="4">
        <v>3</v>
      </c>
      <c r="E113" t="s">
        <v>371</v>
      </c>
      <c r="F113" s="42">
        <f t="shared" si="1"/>
        <v>7</v>
      </c>
      <c r="G113" t="s">
        <v>9377</v>
      </c>
    </row>
    <row r="114" spans="1:7" x14ac:dyDescent="0.35">
      <c r="A114" s="4">
        <v>74</v>
      </c>
      <c r="B114" s="4">
        <v>-76.001000000000005</v>
      </c>
      <c r="C114" t="s">
        <v>32</v>
      </c>
      <c r="D114" s="4">
        <v>4</v>
      </c>
      <c r="E114" t="s">
        <v>373</v>
      </c>
      <c r="F114" s="42">
        <f t="shared" si="1"/>
        <v>7</v>
      </c>
      <c r="G114" t="s">
        <v>9377</v>
      </c>
    </row>
    <row r="115" spans="1:7" x14ac:dyDescent="0.35">
      <c r="A115" s="4">
        <v>75</v>
      </c>
      <c r="B115" s="4">
        <v>-71.956000000000003</v>
      </c>
      <c r="C115" t="s">
        <v>26</v>
      </c>
      <c r="D115" s="4">
        <v>1</v>
      </c>
      <c r="E115" t="s">
        <v>375</v>
      </c>
      <c r="F115" s="42">
        <f t="shared" si="1"/>
        <v>7</v>
      </c>
      <c r="G115" t="s">
        <v>9377</v>
      </c>
    </row>
    <row r="116" spans="1:7" x14ac:dyDescent="0.35">
      <c r="A116" s="4">
        <v>76</v>
      </c>
      <c r="B116" s="4">
        <v>-51.696999999999903</v>
      </c>
      <c r="C116" t="s">
        <v>26</v>
      </c>
      <c r="D116" s="4">
        <v>1</v>
      </c>
      <c r="E116" t="s">
        <v>379</v>
      </c>
      <c r="F116" s="42">
        <f t="shared" si="1"/>
        <v>7</v>
      </c>
      <c r="G116" t="s">
        <v>9377</v>
      </c>
    </row>
    <row r="117" spans="1:7" x14ac:dyDescent="0.35">
      <c r="A117" s="4">
        <v>77</v>
      </c>
      <c r="B117" s="4">
        <v>-42.216999999999999</v>
      </c>
      <c r="C117" t="s">
        <v>32</v>
      </c>
      <c r="D117" s="4">
        <v>4</v>
      </c>
      <c r="E117" t="s">
        <v>140</v>
      </c>
      <c r="F117" s="42">
        <f t="shared" si="1"/>
        <v>31</v>
      </c>
      <c r="G117" t="s">
        <v>9386</v>
      </c>
    </row>
    <row r="120" spans="1:7" x14ac:dyDescent="0.35">
      <c r="A120" s="8" t="s">
        <v>11929</v>
      </c>
    </row>
    <row r="121" spans="1:7" x14ac:dyDescent="0.35">
      <c r="B121" s="98" t="s">
        <v>11936</v>
      </c>
    </row>
    <row r="122" spans="1:7" x14ac:dyDescent="0.35">
      <c r="A122" s="7" t="s">
        <v>11933</v>
      </c>
      <c r="B122" s="4">
        <v>2</v>
      </c>
      <c r="C122" t="s">
        <v>11950</v>
      </c>
    </row>
    <row r="123" spans="1:7" x14ac:dyDescent="0.35">
      <c r="A123" s="7" t="s">
        <v>11934</v>
      </c>
      <c r="B123" s="4" t="s">
        <v>11932</v>
      </c>
    </row>
    <row r="124" spans="1:7" x14ac:dyDescent="0.35">
      <c r="A124" s="7" t="s">
        <v>11935</v>
      </c>
      <c r="B124" s="4" t="s">
        <v>11932</v>
      </c>
    </row>
    <row r="126" spans="1:7" x14ac:dyDescent="0.35">
      <c r="A126" s="7" t="s">
        <v>12080</v>
      </c>
      <c r="B126" s="4">
        <v>2</v>
      </c>
    </row>
    <row r="127" spans="1:7" x14ac:dyDescent="0.35">
      <c r="A127" s="4" t="s">
        <v>12082</v>
      </c>
      <c r="B127" s="4">
        <v>1</v>
      </c>
    </row>
    <row r="130" spans="1:8" x14ac:dyDescent="0.35">
      <c r="B130" s="8" t="s">
        <v>12198</v>
      </c>
      <c r="F130"/>
      <c r="H130"/>
    </row>
    <row r="131" spans="1:8" x14ac:dyDescent="0.35">
      <c r="A131" s="8" t="s">
        <v>12232</v>
      </c>
      <c r="B131" s="136" t="s">
        <v>12230</v>
      </c>
      <c r="C131" s="136" t="s">
        <v>12231</v>
      </c>
      <c r="F131"/>
      <c r="H131"/>
    </row>
    <row r="132" spans="1:8" x14ac:dyDescent="0.35">
      <c r="A132" s="7" t="s">
        <v>12083</v>
      </c>
      <c r="B132" s="102">
        <v>3</v>
      </c>
      <c r="C132" s="102">
        <v>3</v>
      </c>
      <c r="F132"/>
      <c r="H132"/>
    </row>
    <row r="133" spans="1:8" x14ac:dyDescent="0.35">
      <c r="A133" s="7" t="s">
        <v>12084</v>
      </c>
      <c r="B133" s="102">
        <v>3</v>
      </c>
      <c r="C133" s="102">
        <v>3</v>
      </c>
      <c r="F133"/>
      <c r="H133"/>
    </row>
    <row r="134" spans="1:8" x14ac:dyDescent="0.35">
      <c r="B134"/>
      <c r="C134" s="4"/>
      <c r="F134"/>
      <c r="H134"/>
    </row>
    <row r="135" spans="1:8" x14ac:dyDescent="0.35">
      <c r="A135" s="8" t="s">
        <v>12200</v>
      </c>
      <c r="B135"/>
      <c r="C135" s="4"/>
      <c r="F135"/>
      <c r="H135"/>
    </row>
    <row r="136" spans="1:8" x14ac:dyDescent="0.35">
      <c r="A136" s="7" t="s">
        <v>12083</v>
      </c>
      <c r="B136" s="102" t="s">
        <v>11932</v>
      </c>
      <c r="C136" s="102" t="s">
        <v>11932</v>
      </c>
      <c r="F136"/>
      <c r="H136"/>
    </row>
    <row r="137" spans="1:8" x14ac:dyDescent="0.35">
      <c r="A137" s="7" t="s">
        <v>12084</v>
      </c>
      <c r="B137" s="102" t="s">
        <v>11932</v>
      </c>
      <c r="C137" s="102" t="s">
        <v>11932</v>
      </c>
      <c r="F137"/>
      <c r="H137"/>
    </row>
    <row r="138" spans="1:8" x14ac:dyDescent="0.35">
      <c r="C138" s="4"/>
      <c r="F138"/>
      <c r="H138"/>
    </row>
    <row r="139" spans="1:8" x14ac:dyDescent="0.35">
      <c r="A139" s="8" t="s">
        <v>12201</v>
      </c>
      <c r="C139" s="4"/>
      <c r="F139"/>
      <c r="H139"/>
    </row>
    <row r="140" spans="1:8" x14ac:dyDescent="0.35">
      <c r="A140" s="7" t="s">
        <v>12083</v>
      </c>
      <c r="B140" s="102" t="s">
        <v>11932</v>
      </c>
      <c r="C140" s="102" t="s">
        <v>11932</v>
      </c>
      <c r="F140"/>
      <c r="H140"/>
    </row>
    <row r="141" spans="1:8" x14ac:dyDescent="0.35">
      <c r="A141" s="7" t="s">
        <v>12084</v>
      </c>
      <c r="B141" s="102" t="s">
        <v>11932</v>
      </c>
      <c r="C141" s="102" t="s">
        <v>11932</v>
      </c>
      <c r="F141"/>
      <c r="H141"/>
    </row>
    <row r="142" spans="1:8" x14ac:dyDescent="0.35">
      <c r="B142"/>
      <c r="C142" s="4"/>
      <c r="F142"/>
      <c r="H142"/>
    </row>
    <row r="143" spans="1:8" x14ac:dyDescent="0.35">
      <c r="A143" s="8" t="s">
        <v>12080</v>
      </c>
      <c r="B143"/>
      <c r="C143" s="4"/>
      <c r="F143"/>
      <c r="H143"/>
    </row>
    <row r="144" spans="1:8" x14ac:dyDescent="0.35">
      <c r="A144" s="7" t="s">
        <v>12083</v>
      </c>
      <c r="B144" s="102">
        <v>3</v>
      </c>
      <c r="C144" s="102">
        <v>3</v>
      </c>
      <c r="F144"/>
      <c r="H144"/>
    </row>
    <row r="145" spans="1:8" x14ac:dyDescent="0.35">
      <c r="A145" s="7" t="s">
        <v>12084</v>
      </c>
      <c r="B145" s="102">
        <v>3</v>
      </c>
      <c r="C145" s="102">
        <v>3</v>
      </c>
      <c r="F145"/>
      <c r="H145"/>
    </row>
    <row r="148" spans="1:8" x14ac:dyDescent="0.35">
      <c r="A148" s="8" t="s">
        <v>12089</v>
      </c>
    </row>
    <row r="150" spans="1:8" x14ac:dyDescent="0.35">
      <c r="A150" s="113" t="s">
        <v>11933</v>
      </c>
    </row>
    <row r="151" spans="1:8" x14ac:dyDescent="0.35">
      <c r="A151" s="113"/>
    </row>
    <row r="152" spans="1:8" x14ac:dyDescent="0.35">
      <c r="A152" s="116" t="s">
        <v>12090</v>
      </c>
    </row>
    <row r="153" spans="1:8" x14ac:dyDescent="0.35">
      <c r="A153" s="4" t="s">
        <v>12091</v>
      </c>
      <c r="B153" s="4">
        <v>3</v>
      </c>
    </row>
    <row r="154" spans="1:8" x14ac:dyDescent="0.35">
      <c r="A154" s="4" t="s">
        <v>12092</v>
      </c>
      <c r="B154" s="4">
        <v>4</v>
      </c>
    </row>
    <row r="155" spans="1:8" x14ac:dyDescent="0.35">
      <c r="A155" s="4" t="s">
        <v>12093</v>
      </c>
    </row>
    <row r="156" spans="1:8" x14ac:dyDescent="0.35">
      <c r="A156" s="4" t="s">
        <v>12094</v>
      </c>
    </row>
    <row r="157" spans="1:8" x14ac:dyDescent="0.35">
      <c r="A157" s="37" t="s">
        <v>12098</v>
      </c>
      <c r="B157" s="117">
        <f>(B153+B154)/2</f>
        <v>3.5</v>
      </c>
    </row>
    <row r="158" spans="1:8" x14ac:dyDescent="0.35">
      <c r="A158" s="37"/>
    </row>
    <row r="159" spans="1:8" x14ac:dyDescent="0.35">
      <c r="A159" s="116" t="s">
        <v>12095</v>
      </c>
    </row>
    <row r="160" spans="1:8" x14ac:dyDescent="0.35">
      <c r="A160" s="4" t="s">
        <v>12091</v>
      </c>
      <c r="B160" s="4">
        <v>3</v>
      </c>
    </row>
    <row r="161" spans="1:5" x14ac:dyDescent="0.35">
      <c r="A161" s="4" t="s">
        <v>12092</v>
      </c>
    </row>
    <row r="162" spans="1:5" x14ac:dyDescent="0.35">
      <c r="A162" s="4" t="s">
        <v>12093</v>
      </c>
    </row>
    <row r="163" spans="1:5" x14ac:dyDescent="0.35">
      <c r="A163" s="4" t="s">
        <v>12094</v>
      </c>
    </row>
    <row r="164" spans="1:5" x14ac:dyDescent="0.35">
      <c r="A164" s="37" t="s">
        <v>12098</v>
      </c>
      <c r="B164" s="4">
        <v>3</v>
      </c>
    </row>
    <row r="165" spans="1:5" x14ac:dyDescent="0.35">
      <c r="A165" s="37"/>
    </row>
    <row r="166" spans="1:5" x14ac:dyDescent="0.35">
      <c r="A166" s="113" t="s">
        <v>11934</v>
      </c>
    </row>
    <row r="167" spans="1:5" x14ac:dyDescent="0.35">
      <c r="A167" s="113"/>
    </row>
    <row r="168" spans="1:5" x14ac:dyDescent="0.35">
      <c r="A168" s="116" t="s">
        <v>12090</v>
      </c>
      <c r="E168" t="s">
        <v>11932</v>
      </c>
    </row>
    <row r="169" spans="1:5" x14ac:dyDescent="0.35">
      <c r="A169" s="4" t="s">
        <v>12091</v>
      </c>
    </row>
    <row r="170" spans="1:5" x14ac:dyDescent="0.35">
      <c r="A170" s="4" t="s">
        <v>12092</v>
      </c>
    </row>
    <row r="171" spans="1:5" x14ac:dyDescent="0.35">
      <c r="A171" s="4" t="s">
        <v>12093</v>
      </c>
    </row>
    <row r="172" spans="1:5" x14ac:dyDescent="0.35">
      <c r="A172" s="4" t="s">
        <v>12094</v>
      </c>
    </row>
    <row r="173" spans="1:5" x14ac:dyDescent="0.35">
      <c r="A173" s="37" t="s">
        <v>12098</v>
      </c>
      <c r="B173" s="117"/>
    </row>
    <row r="174" spans="1:5" x14ac:dyDescent="0.35">
      <c r="A174" s="37"/>
    </row>
    <row r="175" spans="1:5" x14ac:dyDescent="0.35">
      <c r="A175" s="116" t="s">
        <v>12095</v>
      </c>
      <c r="E175" t="s">
        <v>11932</v>
      </c>
    </row>
    <row r="176" spans="1:5" x14ac:dyDescent="0.35">
      <c r="A176" s="4" t="s">
        <v>12091</v>
      </c>
    </row>
    <row r="177" spans="1:5" x14ac:dyDescent="0.35">
      <c r="A177" s="4" t="s">
        <v>12092</v>
      </c>
    </row>
    <row r="178" spans="1:5" x14ac:dyDescent="0.35">
      <c r="A178" s="4" t="s">
        <v>12093</v>
      </c>
    </row>
    <row r="179" spans="1:5" x14ac:dyDescent="0.35">
      <c r="A179" s="4" t="s">
        <v>12094</v>
      </c>
    </row>
    <row r="180" spans="1:5" x14ac:dyDescent="0.35">
      <c r="A180" s="37" t="s">
        <v>12098</v>
      </c>
    </row>
    <row r="182" spans="1:5" x14ac:dyDescent="0.35">
      <c r="A182" s="113" t="s">
        <v>11935</v>
      </c>
    </row>
    <row r="183" spans="1:5" x14ac:dyDescent="0.35">
      <c r="A183" s="113"/>
    </row>
    <row r="184" spans="1:5" x14ac:dyDescent="0.35">
      <c r="A184" s="116" t="s">
        <v>12090</v>
      </c>
      <c r="E184" t="s">
        <v>11932</v>
      </c>
    </row>
    <row r="185" spans="1:5" x14ac:dyDescent="0.35">
      <c r="A185" s="4" t="s">
        <v>12091</v>
      </c>
    </row>
    <row r="186" spans="1:5" x14ac:dyDescent="0.35">
      <c r="A186" s="4" t="s">
        <v>12092</v>
      </c>
    </row>
    <row r="187" spans="1:5" x14ac:dyDescent="0.35">
      <c r="A187" s="4" t="s">
        <v>12093</v>
      </c>
    </row>
    <row r="188" spans="1:5" x14ac:dyDescent="0.35">
      <c r="A188" s="4" t="s">
        <v>12094</v>
      </c>
    </row>
    <row r="189" spans="1:5" x14ac:dyDescent="0.35">
      <c r="A189" s="37" t="s">
        <v>12098</v>
      </c>
    </row>
    <row r="191" spans="1:5" x14ac:dyDescent="0.35">
      <c r="A191" s="116" t="s">
        <v>12095</v>
      </c>
      <c r="E191" t="s">
        <v>11932</v>
      </c>
    </row>
    <row r="192" spans="1:5" x14ac:dyDescent="0.35">
      <c r="A192" s="4" t="s">
        <v>12091</v>
      </c>
    </row>
    <row r="193" spans="1:4" x14ac:dyDescent="0.35">
      <c r="A193" s="4" t="s">
        <v>12092</v>
      </c>
    </row>
    <row r="194" spans="1:4" x14ac:dyDescent="0.35">
      <c r="A194" s="4" t="s">
        <v>12093</v>
      </c>
    </row>
    <row r="195" spans="1:4" x14ac:dyDescent="0.35">
      <c r="A195" s="4" t="s">
        <v>12094</v>
      </c>
    </row>
    <row r="196" spans="1:4" x14ac:dyDescent="0.35">
      <c r="A196" s="37" t="s">
        <v>12098</v>
      </c>
    </row>
    <row r="197" spans="1:4" x14ac:dyDescent="0.35">
      <c r="A197" s="37"/>
    </row>
    <row r="198" spans="1:4" x14ac:dyDescent="0.35">
      <c r="A198" s="7" t="s">
        <v>12227</v>
      </c>
      <c r="B198" s="117">
        <f>(B153+B154+B160)/3</f>
        <v>3.3333333333333335</v>
      </c>
    </row>
    <row r="199" spans="1:4" x14ac:dyDescent="0.35">
      <c r="A199" s="16"/>
      <c r="D199" s="117"/>
    </row>
  </sheetData>
  <phoneticPr fontId="25"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4">
    <tabColor theme="9" tint="0.79998168889431442"/>
  </sheetPr>
  <dimension ref="A1:N382"/>
  <sheetViews>
    <sheetView zoomScale="80" zoomScaleNormal="80" workbookViewId="0">
      <selection activeCell="G1" sqref="G1"/>
    </sheetView>
  </sheetViews>
  <sheetFormatPr defaultRowHeight="14.5" x14ac:dyDescent="0.35"/>
  <cols>
    <col min="1" max="1" width="8.54296875" style="4" customWidth="1"/>
    <col min="2" max="2" width="11" style="4" customWidth="1"/>
    <col min="3" max="3" width="7.7265625" customWidth="1"/>
    <col min="4" max="4" width="7.453125" style="4" customWidth="1"/>
    <col min="5" max="5" width="102.54296875" style="16" customWidth="1"/>
    <col min="6" max="6" width="12.453125" bestFit="1" customWidth="1"/>
    <col min="7" max="7" width="8.90625" style="4"/>
    <col min="8" max="8" width="14.81640625" customWidth="1"/>
    <col min="9" max="9" width="8.90625" style="4"/>
    <col min="10" max="10" width="12.453125" customWidth="1"/>
    <col min="12" max="12" width="10" customWidth="1"/>
  </cols>
  <sheetData>
    <row r="1" spans="1:14" x14ac:dyDescent="0.35">
      <c r="A1" s="14" t="s">
        <v>9244</v>
      </c>
      <c r="B1" s="10"/>
      <c r="C1" s="12"/>
      <c r="D1" s="18"/>
      <c r="E1" s="14"/>
      <c r="F1" s="12"/>
      <c r="G1" s="127" t="s">
        <v>9368</v>
      </c>
      <c r="H1" s="36"/>
      <c r="I1" s="121"/>
      <c r="J1" s="36"/>
      <c r="K1" s="36"/>
      <c r="L1" s="36"/>
      <c r="M1" s="36"/>
      <c r="N1" s="36"/>
    </row>
    <row r="2" spans="1:14" x14ac:dyDescent="0.35">
      <c r="A2" s="7" t="s">
        <v>9223</v>
      </c>
      <c r="B2" s="7" t="s">
        <v>3</v>
      </c>
      <c r="C2" s="6" t="s">
        <v>9459</v>
      </c>
      <c r="D2" s="7" t="s">
        <v>9224</v>
      </c>
      <c r="E2" s="8" t="s">
        <v>9225</v>
      </c>
      <c r="F2" s="6"/>
      <c r="G2" s="121"/>
      <c r="H2" s="36"/>
      <c r="I2" s="121"/>
      <c r="J2" s="36"/>
      <c r="K2" s="36"/>
      <c r="L2" s="36"/>
      <c r="M2" s="36"/>
      <c r="N2" s="36"/>
    </row>
    <row r="3" spans="1:14" s="75" customFormat="1" x14ac:dyDescent="0.35">
      <c r="A3" s="11"/>
      <c r="B3" s="11" t="s">
        <v>9227</v>
      </c>
      <c r="C3" s="13"/>
      <c r="D3" s="19"/>
      <c r="E3" s="15"/>
      <c r="F3" s="13"/>
      <c r="G3" s="19" t="s">
        <v>9370</v>
      </c>
      <c r="H3" s="75" t="s">
        <v>9382</v>
      </c>
      <c r="I3" s="19" t="s">
        <v>9370</v>
      </c>
      <c r="J3" s="75" t="s">
        <v>9369</v>
      </c>
      <c r="K3" s="75" t="s">
        <v>9370</v>
      </c>
      <c r="L3" s="75" t="s">
        <v>9369</v>
      </c>
      <c r="M3" s="75" t="s">
        <v>9370</v>
      </c>
      <c r="N3" s="75" t="s">
        <v>9369</v>
      </c>
    </row>
    <row r="4" spans="1:14" x14ac:dyDescent="0.35">
      <c r="A4" s="7"/>
      <c r="B4" s="7"/>
      <c r="C4" s="6"/>
      <c r="E4" s="8"/>
      <c r="F4" s="6"/>
    </row>
    <row r="5" spans="1:14" x14ac:dyDescent="0.35">
      <c r="A5" s="4">
        <v>1</v>
      </c>
      <c r="B5" s="4">
        <v>-424.245</v>
      </c>
      <c r="C5" t="s">
        <v>11</v>
      </c>
      <c r="D5" s="4">
        <v>1</v>
      </c>
      <c r="E5" s="16" t="s">
        <v>12</v>
      </c>
      <c r="G5" s="4">
        <f>IF(H5="GREET",1,IF(H5="GOAL",2,IF(H5="GOAL:COOP",2,IF(H5="GOAL:SUSTAIN",2,IF(H5="GOAL:MAX EARN",2,IF(H5="GOAL:EQUITY",2,IF(H5="PROPOSAL",3,IF(H5="(PROPOSAL)",3,IF(H5="CHOOSE+",4,IF(H5="CHOOSE-",4,IF(H5="(CHOOSE+)",4,IF(H5="(CHOOSE-)",4,IF(H5="ECO INFO",5,IF(H5="(ECO INFO)",5,IF(H5="$ INFO",6,IF(H5="SOC INFO",7,IF(H5="RULE INFO",8,IF(H5="EXP INFO",9,IF(H5="MON RES",10,IF(H5="MON EARN",11,IF(H5="MON BEH",12,IF(H5="POSE HARM",13,IF(H5="(POSE HARM)",13,IF(H5="POSE CONCERN",14,IF(H5="(POSE CONCERN)",14,IF(H5="RJ APOLOGY",15,IF(H5="RJ ATONE",16,IF(H5="RJ JUSTIFY",17,IF(H5="RJ JUSTIFY:SOC INFO",17,IF(H5="RJ-",18,IF(H5="RJ FORGIVE+",19,IF(H5="RJ FORGIVE-",19,IF(H5="COORD",20,IF(H5="(COORD)",20,IF(H5="ENF ACK",21,IF(H5="ENF PRAISE",22,IF(H5="ENF ASK",23,IF(H5="ENF TELL",24,IF(H5="ENF SHAME",25,IF(H5="ENF WARN",26,IF(H5="ENF THREATEN",27,IF(H5="ENF PUNISH",28,IF(H5="DEFECT",29,IF(H5="SM TALK",30,IF(H5="HUMOR",31,IF(H5="POLITE+",32,IF(H5="POLITE-",32,IF(H5="INPUT-",33,IF(H5="AMBIGUOUS",34,IF(H5="UNCODEABLE",35))))))))))))))))))))))))))))))))))))))))))))))))))</f>
        <v>1</v>
      </c>
      <c r="H5" t="s">
        <v>10885</v>
      </c>
    </row>
    <row r="6" spans="1:14" x14ac:dyDescent="0.35">
      <c r="A6" s="7"/>
      <c r="B6" s="7"/>
      <c r="C6" s="6"/>
      <c r="E6" s="8"/>
      <c r="F6" s="6"/>
    </row>
    <row r="7" spans="1:14" s="8" customFormat="1" ht="13.75" customHeight="1" x14ac:dyDescent="0.35">
      <c r="A7" s="7">
        <v>3</v>
      </c>
      <c r="B7" s="31" t="s">
        <v>10441</v>
      </c>
      <c r="D7" s="7"/>
      <c r="G7" s="7"/>
      <c r="I7" s="7"/>
    </row>
    <row r="8" spans="1:14" x14ac:dyDescent="0.35">
      <c r="A8" s="4">
        <v>2</v>
      </c>
      <c r="B8" s="4">
        <v>-416.60899999999998</v>
      </c>
      <c r="C8" t="s">
        <v>18</v>
      </c>
      <c r="D8" s="4">
        <v>2</v>
      </c>
      <c r="E8" s="16" t="s">
        <v>19</v>
      </c>
      <c r="G8" s="4">
        <f>IF(H8="GREET",1,IF(H8="GOAL",2,IF(H8="GOAL:COOP",2,IF(H8="GOAL:SUSTAIN",2,IF(H8="GOAL:MAX EARN",2,IF(H8="GOAL:EQUITY",2,IF(H8="PROPOSAL",3,IF(H8="(PROPOSAL)",3,IF(H8="CHOOSE+",4,IF(H8="CHOOSE-",4,IF(H8="(CHOOSE+)",4,IF(H8="(CHOOSE-)",4,IF(H8="ECO INFO",5,IF(H8="(ECO INFO)",5,IF(H8="$ INFO",6,IF(H8="SOC INFO",7,IF(H8="RULE INFO",8,IF(H8="EXP INFO",9,IF(H8="MON RES",10,IF(H8="MON EARN",11,IF(H8="MON BEH",12,IF(H8="POSE HARM",13,IF(H8="(POSE HARM)",13,IF(H8="POSE CONCERN",14,IF(H8="(POSE CONCERN)",14,IF(H8="RJ APOLOGY",15,IF(H8="RJ ATONE",16,IF(H8="RJ JUSTIFY",17,IF(H8="RJ JUSTIFY:SOC INFO",17,IF(H8="RJ-",18,IF(H8="RJ FORGIVE+",19,IF(H8="RJ FORGIVE-",19,IF(H8="COORD",20,IF(H8="(COORD)",20,IF(H8="ENF ACK",21,IF(H8="ENF PRAISE",22,IF(H8="ENF ASK",23,IF(H8="ENF TELL",24,IF(H8="ENF SHAME",25,IF(H8="ENF WARN",26,IF(H8="ENF THREATEN",27,IF(H8="ENF PUNISH",28,IF(H8="DEFECT",29,IF(H8="SM TALK",30,IF(H8="HUMOR",31,IF(H8="POLITE+",32,IF(H8="POLITE-",32,IF(H8="INPUT-",33,IF(H8="AMBIGUOUS",34,IF(H8="UNCODEABLE",35))))))))))))))))))))))))))))))))))))))))))))))))))</f>
        <v>3</v>
      </c>
      <c r="H8" t="s">
        <v>9379</v>
      </c>
    </row>
    <row r="9" spans="1:14" x14ac:dyDescent="0.35">
      <c r="A9" s="4">
        <v>3</v>
      </c>
      <c r="B9" s="4">
        <v>-416.450999999999</v>
      </c>
      <c r="C9" t="s">
        <v>20</v>
      </c>
      <c r="D9" s="4">
        <v>3</v>
      </c>
      <c r="E9" s="16" t="s">
        <v>21</v>
      </c>
      <c r="G9" s="4">
        <f t="shared" ref="G9:I72" si="0">IF(H9="GREET",1,IF(H9="GOAL",2,IF(H9="GOAL:COOP",2,IF(H9="GOAL:SUSTAIN",2,IF(H9="GOAL:MAX EARN",2,IF(H9="GOAL:EQUITY",2,IF(H9="PROPOSAL",3,IF(H9="(PROPOSAL)",3,IF(H9="CHOOSE+",4,IF(H9="CHOOSE-",4,IF(H9="(CHOOSE+)",4,IF(H9="(CHOOSE-)",4,IF(H9="ECO INFO",5,IF(H9="(ECO INFO)",5,IF(H9="$ INFO",6,IF(H9="SOC INFO",7,IF(H9="RULE INFO",8,IF(H9="EXP INFO",9,IF(H9="MON RES",10,IF(H9="MON EARN",11,IF(H9="MON BEH",12,IF(H9="POSE HARM",13,IF(H9="(POSE HARM)",13,IF(H9="POSE CONCERN",14,IF(H9="(POSE CONCERN)",14,IF(H9="RJ APOLOGY",15,IF(H9="RJ ATONE",16,IF(H9="RJ JUSTIFY",17,IF(H9="RJ JUSTIFY:SOC INFO",17,IF(H9="RJ-",18,IF(H9="RJ FORGIVE+",19,IF(H9="RJ FORGIVE-",19,IF(H9="COORD",20,IF(H9="(COORD)",20,IF(H9="ENF ACK",21,IF(H9="ENF PRAISE",22,IF(H9="ENF ASK",23,IF(H9="ENF TELL",24,IF(H9="ENF SHAME",25,IF(H9="ENF WARN",26,IF(H9="ENF THREATEN",27,IF(H9="ENF PUNISH",28,IF(H9="DEFECT",29,IF(H9="SM TALK",30,IF(H9="HUMOR",31,IF(H9="POLITE+",32,IF(H9="POLITE-",32,IF(H9="INPUT-",33,IF(H9="AMBIGUOUS",34,IF(H9="UNCODEABLE",35))))))))))))))))))))))))))))))))))))))))))))))))))</f>
        <v>4</v>
      </c>
      <c r="H9" t="s">
        <v>9372</v>
      </c>
    </row>
    <row r="10" spans="1:14" x14ac:dyDescent="0.35">
      <c r="A10" s="4">
        <v>4</v>
      </c>
      <c r="B10" s="4">
        <v>-408.18799999999999</v>
      </c>
      <c r="C10" t="s">
        <v>11</v>
      </c>
      <c r="D10" s="4">
        <v>1</v>
      </c>
      <c r="E10" s="16" t="s">
        <v>23</v>
      </c>
      <c r="G10" s="4">
        <f t="shared" si="0"/>
        <v>4</v>
      </c>
      <c r="H10" t="s">
        <v>9372</v>
      </c>
    </row>
    <row r="12" spans="1:14" x14ac:dyDescent="0.35">
      <c r="A12" s="7">
        <v>4</v>
      </c>
      <c r="B12" s="31" t="s">
        <v>10442</v>
      </c>
    </row>
    <row r="13" spans="1:14" x14ac:dyDescent="0.35">
      <c r="A13" s="4">
        <v>5</v>
      </c>
      <c r="B13" s="4">
        <v>-418.40899999999999</v>
      </c>
      <c r="C13" t="s">
        <v>16</v>
      </c>
      <c r="D13" s="4">
        <v>4</v>
      </c>
      <c r="E13" s="16" t="s">
        <v>17</v>
      </c>
      <c r="G13" s="4">
        <f t="shared" si="0"/>
        <v>3</v>
      </c>
      <c r="H13" t="s">
        <v>9379</v>
      </c>
    </row>
    <row r="14" spans="1:14" x14ac:dyDescent="0.35">
      <c r="B14" s="4">
        <v>-409.991999999999</v>
      </c>
      <c r="C14" t="s">
        <v>16</v>
      </c>
      <c r="D14" s="4">
        <v>4</v>
      </c>
      <c r="E14" s="16" t="s">
        <v>22</v>
      </c>
      <c r="G14" s="4">
        <f t="shared" si="0"/>
        <v>5</v>
      </c>
      <c r="H14" t="s">
        <v>9378</v>
      </c>
      <c r="I14" s="4">
        <f>IF(J14="GREET",1,IF(J14="GOAL",2,IF(J14="GOAL:COOP",2,IF(J14="GOAL:SUSTAIN",2,IF(J14="GOAL:MAX EARN",2,IF(J14="GOAL:EQUITY",2,IF(J14="PROPOSAL",3,IF(J14="(PROPOSAL)",3,IF(J14="CHOOSE+",4,IF(J14="CHOOSE-",4,IF(J14="(CHOOSE+)",4,IF(J14="(CHOOSE-)",4,IF(J14="ECO INFO",5,IF(J14="(ECO INFO)",5,IF(J14="$ INFO",6,IF(J14="SOC INFO",7,IF(J14="RULE INFO",8,IF(J14="EXP INFO",9,IF(J14="MON RES",10,IF(J14="MON EARN",11,IF(J14="MON BEH",12,IF(J14="POSE HARM",13,IF(J14="(POSE HARM)",13,IF(J14="POSE CONCERN",14,IF(J14="(POSE CONCERN)",14,IF(J14="RJ APOLOGY",15,IF(J14="RJ ATONE",16,IF(J14="RJ JUSTIFY",17,IF(J14="RJ JUSTIFY:SOC INFO",17,IF(J14="RJ-",18,IF(J14="RJ FORGIVE+",19,IF(J14="RJ FORGIVE-",19,IF(J14="COORD",20,IF(J14="(COORD)",20,IF(J14="ENF ACK",21,IF(J14="ENF PRAISE",22,IF(J14="ENF ASK",23,IF(J14="ENF TELL",24,IF(J14="ENF SHAME",25,IF(J14="ENF WARN",26,IF(J14="ENF THREATEN",27,IF(J14="ENF PUNISH",28,IF(J14="DEFECT",29,IF(J14="SM TALK",30,IF(J14="HUMOR",31,IF(J14="POLITE+",32,IF(J14="POLITE-",32,IF(J14="INPUT-",33,IF(J14="AMBIGUOUS",34,IF(J14="UNCODEABLE",35))))))))))))))))))))))))))))))))))))))))))))))))))</f>
        <v>2</v>
      </c>
      <c r="J14" t="s">
        <v>12175</v>
      </c>
    </row>
    <row r="15" spans="1:14" x14ac:dyDescent="0.35">
      <c r="A15" s="4">
        <v>6</v>
      </c>
      <c r="B15" s="4">
        <v>-403.47899999999998</v>
      </c>
      <c r="C15" t="s">
        <v>18</v>
      </c>
      <c r="D15" s="4">
        <v>2</v>
      </c>
      <c r="E15" s="16" t="s">
        <v>28</v>
      </c>
    </row>
    <row r="16" spans="1:14" x14ac:dyDescent="0.35">
      <c r="E16" s="58" t="s">
        <v>139</v>
      </c>
      <c r="G16" s="4">
        <f t="shared" si="0"/>
        <v>4</v>
      </c>
      <c r="H16" t="s">
        <v>9380</v>
      </c>
    </row>
    <row r="17" spans="1:10" x14ac:dyDescent="0.35">
      <c r="E17" s="58" t="s">
        <v>9619</v>
      </c>
      <c r="G17" s="4">
        <f t="shared" si="0"/>
        <v>5</v>
      </c>
      <c r="H17" t="s">
        <v>9378</v>
      </c>
    </row>
    <row r="18" spans="1:10" x14ac:dyDescent="0.35">
      <c r="A18" s="4">
        <v>7</v>
      </c>
      <c r="B18" s="4">
        <v>-393.07299999999998</v>
      </c>
      <c r="C18" t="s">
        <v>18</v>
      </c>
      <c r="D18" s="4">
        <v>2</v>
      </c>
      <c r="E18" s="16" t="s">
        <v>36</v>
      </c>
      <c r="G18" s="4">
        <f t="shared" si="0"/>
        <v>5</v>
      </c>
      <c r="H18" t="s">
        <v>9378</v>
      </c>
    </row>
    <row r="19" spans="1:10" x14ac:dyDescent="0.35">
      <c r="A19" s="4">
        <v>8</v>
      </c>
      <c r="B19" s="4">
        <v>-393.96899999999999</v>
      </c>
      <c r="C19" t="s">
        <v>11</v>
      </c>
      <c r="D19" s="4">
        <v>1</v>
      </c>
      <c r="E19" s="16" t="s">
        <v>35</v>
      </c>
      <c r="G19" s="4">
        <f t="shared" si="0"/>
        <v>15</v>
      </c>
      <c r="H19" t="s">
        <v>9706</v>
      </c>
    </row>
    <row r="20" spans="1:10" x14ac:dyDescent="0.35">
      <c r="A20" s="4">
        <v>9</v>
      </c>
      <c r="B20" s="4">
        <v>-383.39699999999999</v>
      </c>
      <c r="C20" t="s">
        <v>20</v>
      </c>
      <c r="D20" s="4">
        <v>3</v>
      </c>
      <c r="E20" s="16" t="b">
        <v>1</v>
      </c>
      <c r="G20" s="4">
        <f t="shared" si="0"/>
        <v>5</v>
      </c>
      <c r="H20" t="s">
        <v>9378</v>
      </c>
      <c r="J20" s="41"/>
    </row>
    <row r="21" spans="1:10" x14ac:dyDescent="0.35">
      <c r="A21" s="4">
        <v>10</v>
      </c>
      <c r="B21" s="4">
        <v>-374.46</v>
      </c>
      <c r="C21" t="s">
        <v>11</v>
      </c>
      <c r="D21" s="4">
        <v>1</v>
      </c>
      <c r="E21" s="16" t="s">
        <v>42</v>
      </c>
      <c r="G21" s="4">
        <f t="shared" si="0"/>
        <v>3</v>
      </c>
      <c r="H21" t="s">
        <v>9379</v>
      </c>
    </row>
    <row r="22" spans="1:10" x14ac:dyDescent="0.35">
      <c r="A22" s="4">
        <v>11</v>
      </c>
      <c r="B22" s="4">
        <v>-369.92</v>
      </c>
      <c r="C22" t="s">
        <v>16</v>
      </c>
      <c r="D22" s="4">
        <v>4</v>
      </c>
      <c r="E22" s="16" t="s">
        <v>46</v>
      </c>
    </row>
    <row r="23" spans="1:10" x14ac:dyDescent="0.35">
      <c r="B23" s="4">
        <v>-366.84</v>
      </c>
      <c r="C23" t="s">
        <v>16</v>
      </c>
      <c r="D23" s="4">
        <v>4</v>
      </c>
      <c r="E23" s="16" t="s">
        <v>51</v>
      </c>
    </row>
    <row r="24" spans="1:10" x14ac:dyDescent="0.35">
      <c r="E24" s="61" t="s">
        <v>10212</v>
      </c>
      <c r="G24" s="4">
        <f t="shared" si="0"/>
        <v>4</v>
      </c>
      <c r="H24" t="s">
        <v>9372</v>
      </c>
      <c r="J24" s="41"/>
    </row>
    <row r="25" spans="1:10" x14ac:dyDescent="0.35">
      <c r="E25" s="58" t="s">
        <v>10213</v>
      </c>
      <c r="G25" s="4">
        <f t="shared" si="0"/>
        <v>3</v>
      </c>
      <c r="H25" t="s">
        <v>9379</v>
      </c>
    </row>
    <row r="26" spans="1:10" x14ac:dyDescent="0.35">
      <c r="A26" s="4">
        <v>12</v>
      </c>
      <c r="B26" s="4">
        <v>-366.89</v>
      </c>
      <c r="C26" t="s">
        <v>11</v>
      </c>
      <c r="D26" s="4">
        <v>1</v>
      </c>
      <c r="E26" s="16" t="s">
        <v>50</v>
      </c>
    </row>
    <row r="27" spans="1:10" x14ac:dyDescent="0.35">
      <c r="E27" s="58" t="s">
        <v>9620</v>
      </c>
      <c r="G27" s="4">
        <f t="shared" si="0"/>
        <v>3</v>
      </c>
      <c r="H27" t="s">
        <v>9379</v>
      </c>
    </row>
    <row r="28" spans="1:10" x14ac:dyDescent="0.35">
      <c r="E28" s="58" t="s">
        <v>9621</v>
      </c>
      <c r="G28" s="4">
        <f t="shared" si="0"/>
        <v>5</v>
      </c>
      <c r="H28" t="s">
        <v>9378</v>
      </c>
    </row>
    <row r="29" spans="1:10" x14ac:dyDescent="0.35">
      <c r="A29" s="4">
        <v>13</v>
      </c>
      <c r="B29" s="4">
        <v>-366.47399999999999</v>
      </c>
      <c r="C29" t="s">
        <v>20</v>
      </c>
      <c r="D29" s="4">
        <v>3</v>
      </c>
      <c r="E29" s="16" t="s">
        <v>52</v>
      </c>
      <c r="G29" s="4">
        <f t="shared" si="0"/>
        <v>5</v>
      </c>
      <c r="H29" t="s">
        <v>9378</v>
      </c>
      <c r="I29" s="4">
        <f t="shared" si="0"/>
        <v>14</v>
      </c>
      <c r="J29" t="s">
        <v>10468</v>
      </c>
    </row>
    <row r="30" spans="1:10" x14ac:dyDescent="0.35">
      <c r="A30" s="4">
        <v>14</v>
      </c>
      <c r="B30" s="4">
        <v>-346.33099999999899</v>
      </c>
      <c r="C30" t="s">
        <v>11</v>
      </c>
      <c r="D30" s="4">
        <v>1</v>
      </c>
      <c r="E30" s="16" t="s">
        <v>60</v>
      </c>
      <c r="G30" s="4">
        <f t="shared" si="0"/>
        <v>3</v>
      </c>
      <c r="H30" t="s">
        <v>9379</v>
      </c>
    </row>
    <row r="31" spans="1:10" x14ac:dyDescent="0.35">
      <c r="A31" s="4">
        <v>15</v>
      </c>
      <c r="B31" s="4">
        <v>-339.50699999999898</v>
      </c>
      <c r="C31" t="s">
        <v>16</v>
      </c>
      <c r="D31" s="4">
        <v>4</v>
      </c>
      <c r="E31" s="16" t="s">
        <v>64</v>
      </c>
    </row>
    <row r="32" spans="1:10" x14ac:dyDescent="0.35">
      <c r="E32" s="58" t="s">
        <v>9623</v>
      </c>
      <c r="G32" s="4">
        <f t="shared" si="0"/>
        <v>5</v>
      </c>
      <c r="H32" t="s">
        <v>9378</v>
      </c>
    </row>
    <row r="33" spans="1:10" x14ac:dyDescent="0.35">
      <c r="E33" s="58" t="s">
        <v>9622</v>
      </c>
      <c r="G33" s="4">
        <f t="shared" si="0"/>
        <v>3</v>
      </c>
      <c r="H33" t="s">
        <v>9379</v>
      </c>
    </row>
    <row r="34" spans="1:10" x14ac:dyDescent="0.35">
      <c r="A34" s="4">
        <v>16</v>
      </c>
      <c r="B34" s="4">
        <v>-338.40600000000001</v>
      </c>
      <c r="C34" t="s">
        <v>11</v>
      </c>
      <c r="D34" s="4">
        <v>1</v>
      </c>
      <c r="E34" s="16" t="s">
        <v>65</v>
      </c>
      <c r="G34" s="4">
        <f t="shared" si="0"/>
        <v>3</v>
      </c>
      <c r="H34" t="s">
        <v>9379</v>
      </c>
    </row>
    <row r="35" spans="1:10" x14ac:dyDescent="0.35">
      <c r="A35" s="4">
        <v>17</v>
      </c>
      <c r="B35" s="4">
        <v>-331.68799999999999</v>
      </c>
      <c r="C35" t="s">
        <v>16</v>
      </c>
      <c r="D35" s="4">
        <v>4</v>
      </c>
      <c r="E35" s="16" t="s">
        <v>68</v>
      </c>
      <c r="G35" s="4">
        <f t="shared" si="0"/>
        <v>4</v>
      </c>
      <c r="H35" t="s">
        <v>9372</v>
      </c>
    </row>
    <row r="36" spans="1:10" x14ac:dyDescent="0.35">
      <c r="A36" s="4">
        <v>18</v>
      </c>
      <c r="B36" s="4">
        <v>-329.41899999999998</v>
      </c>
      <c r="C36" t="s">
        <v>18</v>
      </c>
      <c r="D36" s="4">
        <v>2</v>
      </c>
      <c r="E36" s="16" t="s">
        <v>69</v>
      </c>
    </row>
    <row r="37" spans="1:10" x14ac:dyDescent="0.35">
      <c r="E37" s="58" t="s">
        <v>9624</v>
      </c>
      <c r="G37" s="4">
        <f t="shared" si="0"/>
        <v>4</v>
      </c>
      <c r="H37" t="s">
        <v>9372</v>
      </c>
    </row>
    <row r="38" spans="1:10" x14ac:dyDescent="0.35">
      <c r="E38" s="58" t="s">
        <v>9625</v>
      </c>
      <c r="G38" s="4">
        <f t="shared" si="0"/>
        <v>3</v>
      </c>
      <c r="H38" t="s">
        <v>9379</v>
      </c>
    </row>
    <row r="39" spans="1:10" x14ac:dyDescent="0.35">
      <c r="A39" s="4">
        <v>19</v>
      </c>
      <c r="B39" s="4">
        <v>-315.74799999999999</v>
      </c>
      <c r="C39" t="s">
        <v>11</v>
      </c>
      <c r="D39" s="4">
        <v>1</v>
      </c>
      <c r="E39" s="16" t="s">
        <v>75</v>
      </c>
      <c r="G39" s="4">
        <f t="shared" si="0"/>
        <v>3</v>
      </c>
      <c r="H39" t="s">
        <v>9379</v>
      </c>
    </row>
    <row r="40" spans="1:10" x14ac:dyDescent="0.35">
      <c r="B40" s="4">
        <v>-313.64400000000001</v>
      </c>
      <c r="C40" t="s">
        <v>11</v>
      </c>
      <c r="D40" s="4">
        <v>1</v>
      </c>
      <c r="E40" s="16" t="s">
        <v>76</v>
      </c>
    </row>
    <row r="41" spans="1:10" x14ac:dyDescent="0.35">
      <c r="B41" s="4">
        <v>-298.59899999999999</v>
      </c>
      <c r="C41" t="s">
        <v>11</v>
      </c>
      <c r="D41" s="4">
        <v>1</v>
      </c>
      <c r="E41" s="16" t="s">
        <v>79</v>
      </c>
    </row>
    <row r="42" spans="1:10" x14ac:dyDescent="0.35">
      <c r="B42" s="4">
        <v>-291.81799999999998</v>
      </c>
      <c r="C42" t="s">
        <v>11</v>
      </c>
      <c r="D42" s="4">
        <v>1</v>
      </c>
      <c r="E42" s="16" t="s">
        <v>84</v>
      </c>
    </row>
    <row r="43" spans="1:10" x14ac:dyDescent="0.35">
      <c r="A43" s="4">
        <v>20</v>
      </c>
      <c r="B43" s="4">
        <v>-241.75200000000001</v>
      </c>
      <c r="C43" t="s">
        <v>16</v>
      </c>
      <c r="D43" s="4">
        <v>4</v>
      </c>
      <c r="E43" s="16" t="s">
        <v>99</v>
      </c>
    </row>
    <row r="44" spans="1:10" x14ac:dyDescent="0.35">
      <c r="E44" s="61" t="s">
        <v>10203</v>
      </c>
      <c r="G44" s="4">
        <f t="shared" si="0"/>
        <v>4</v>
      </c>
      <c r="H44" t="s">
        <v>9372</v>
      </c>
    </row>
    <row r="45" spans="1:10" x14ac:dyDescent="0.35">
      <c r="E45" s="58" t="s">
        <v>9728</v>
      </c>
      <c r="G45" s="4">
        <f t="shared" si="0"/>
        <v>6</v>
      </c>
      <c r="H45" t="s">
        <v>10472</v>
      </c>
      <c r="I45" s="4">
        <f t="shared" si="0"/>
        <v>2</v>
      </c>
      <c r="J45" t="s">
        <v>10428</v>
      </c>
    </row>
    <row r="46" spans="1:10" x14ac:dyDescent="0.35">
      <c r="E46" s="58" t="s">
        <v>9729</v>
      </c>
      <c r="G46" s="4">
        <f t="shared" si="0"/>
        <v>5</v>
      </c>
      <c r="H46" t="s">
        <v>9378</v>
      </c>
    </row>
    <row r="47" spans="1:10" x14ac:dyDescent="0.35">
      <c r="A47" s="4">
        <v>21</v>
      </c>
      <c r="B47" s="4">
        <v>-236.78</v>
      </c>
      <c r="C47" t="s">
        <v>18</v>
      </c>
      <c r="D47" s="4">
        <v>2</v>
      </c>
      <c r="E47" s="16" t="s">
        <v>101</v>
      </c>
      <c r="G47" s="4">
        <f t="shared" si="0"/>
        <v>3</v>
      </c>
      <c r="H47" t="s">
        <v>9379</v>
      </c>
    </row>
    <row r="48" spans="1:10" x14ac:dyDescent="0.35">
      <c r="A48" s="4">
        <v>22</v>
      </c>
      <c r="B48" s="4">
        <v>-232.47299999999899</v>
      </c>
      <c r="C48" t="s">
        <v>20</v>
      </c>
      <c r="D48" s="4">
        <v>3</v>
      </c>
      <c r="E48" s="16" t="s">
        <v>68</v>
      </c>
      <c r="G48" s="4">
        <f t="shared" si="0"/>
        <v>4</v>
      </c>
      <c r="H48" t="s">
        <v>9372</v>
      </c>
    </row>
    <row r="49" spans="1:12" x14ac:dyDescent="0.35">
      <c r="A49" s="4">
        <v>23</v>
      </c>
      <c r="B49" s="4">
        <v>-218.125</v>
      </c>
      <c r="C49" t="s">
        <v>18</v>
      </c>
      <c r="D49" s="4">
        <v>2</v>
      </c>
      <c r="E49" s="16" t="s">
        <v>103</v>
      </c>
      <c r="G49" s="4">
        <f t="shared" si="0"/>
        <v>4</v>
      </c>
      <c r="H49" t="s">
        <v>9372</v>
      </c>
    </row>
    <row r="51" spans="1:12" x14ac:dyDescent="0.35">
      <c r="A51" s="7">
        <v>4</v>
      </c>
      <c r="B51" s="31" t="s">
        <v>10302</v>
      </c>
    </row>
    <row r="52" spans="1:12" x14ac:dyDescent="0.35">
      <c r="A52" s="4">
        <v>24</v>
      </c>
      <c r="B52" s="4">
        <v>-342.90600000000001</v>
      </c>
      <c r="C52" t="s">
        <v>18</v>
      </c>
      <c r="D52" s="4">
        <v>2</v>
      </c>
      <c r="E52" s="16" t="s">
        <v>62</v>
      </c>
      <c r="G52" s="4">
        <f t="shared" si="0"/>
        <v>3</v>
      </c>
      <c r="H52" t="s">
        <v>9379</v>
      </c>
    </row>
    <row r="53" spans="1:12" x14ac:dyDescent="0.35">
      <c r="A53" s="4">
        <v>25</v>
      </c>
      <c r="B53" s="4">
        <v>-340.83</v>
      </c>
      <c r="C53" t="s">
        <v>20</v>
      </c>
      <c r="D53" s="4">
        <v>3</v>
      </c>
      <c r="E53" s="16" t="s">
        <v>63</v>
      </c>
      <c r="G53" s="4">
        <f t="shared" si="0"/>
        <v>4</v>
      </c>
      <c r="H53" t="s">
        <v>9372</v>
      </c>
    </row>
    <row r="54" spans="1:12" x14ac:dyDescent="0.35">
      <c r="A54" s="69"/>
      <c r="B54" s="4">
        <v>-321.95499999999998</v>
      </c>
      <c r="C54" t="s">
        <v>20</v>
      </c>
      <c r="D54" s="4">
        <v>3</v>
      </c>
      <c r="E54" s="16" t="s">
        <v>72</v>
      </c>
      <c r="H54" s="56"/>
      <c r="J54" s="41"/>
    </row>
    <row r="55" spans="1:12" x14ac:dyDescent="0.35">
      <c r="A55" s="42">
        <v>26</v>
      </c>
      <c r="B55" s="4">
        <v>-311.78699999999998</v>
      </c>
      <c r="C55" t="s">
        <v>20</v>
      </c>
      <c r="D55" s="4">
        <v>3</v>
      </c>
      <c r="E55" s="16" t="s">
        <v>77</v>
      </c>
      <c r="G55" s="4">
        <f t="shared" si="0"/>
        <v>8</v>
      </c>
      <c r="H55" s="43" t="s">
        <v>9374</v>
      </c>
    </row>
    <row r="56" spans="1:12" x14ac:dyDescent="0.35">
      <c r="A56" s="4">
        <v>27</v>
      </c>
      <c r="B56" s="4">
        <v>-304.63200000000001</v>
      </c>
      <c r="C56" t="s">
        <v>18</v>
      </c>
      <c r="D56" s="4">
        <v>2</v>
      </c>
      <c r="E56" s="16" t="s">
        <v>78</v>
      </c>
      <c r="G56" s="4">
        <f t="shared" si="0"/>
        <v>3</v>
      </c>
      <c r="H56" s="43" t="s">
        <v>9379</v>
      </c>
      <c r="J56" s="41"/>
    </row>
    <row r="57" spans="1:12" x14ac:dyDescent="0.35">
      <c r="B57" s="4">
        <v>-297.863</v>
      </c>
      <c r="C57" t="s">
        <v>18</v>
      </c>
      <c r="D57" s="4">
        <v>2</v>
      </c>
      <c r="E57" s="16" t="s">
        <v>81</v>
      </c>
      <c r="G57" s="4">
        <f t="shared" si="0"/>
        <v>5</v>
      </c>
      <c r="H57" t="s">
        <v>9378</v>
      </c>
    </row>
    <row r="58" spans="1:12" x14ac:dyDescent="0.35">
      <c r="A58" s="4">
        <v>28</v>
      </c>
      <c r="B58" s="4">
        <v>-290.21600000000001</v>
      </c>
      <c r="C58" t="s">
        <v>18</v>
      </c>
      <c r="D58" s="4">
        <v>2</v>
      </c>
      <c r="E58" s="16" t="s">
        <v>85</v>
      </c>
      <c r="G58" s="4">
        <f t="shared" si="0"/>
        <v>3</v>
      </c>
      <c r="H58" t="s">
        <v>9379</v>
      </c>
      <c r="I58" s="4">
        <f t="shared" si="0"/>
        <v>2</v>
      </c>
      <c r="J58" s="43" t="s">
        <v>10428</v>
      </c>
      <c r="L58" s="41"/>
    </row>
    <row r="59" spans="1:12" x14ac:dyDescent="0.35">
      <c r="A59" s="4">
        <v>29</v>
      </c>
      <c r="B59" s="4">
        <v>-295.59399999999999</v>
      </c>
      <c r="C59" t="s">
        <v>20</v>
      </c>
      <c r="D59" s="4">
        <v>3</v>
      </c>
      <c r="E59" s="16" t="s">
        <v>68</v>
      </c>
      <c r="G59" s="4">
        <f t="shared" si="0"/>
        <v>4</v>
      </c>
      <c r="H59" t="s">
        <v>9372</v>
      </c>
    </row>
    <row r="60" spans="1:12" x14ac:dyDescent="0.35">
      <c r="A60" s="4">
        <v>30</v>
      </c>
      <c r="B60" s="4">
        <v>-277.86500000000001</v>
      </c>
      <c r="C60" t="s">
        <v>16</v>
      </c>
      <c r="D60" s="4">
        <v>4</v>
      </c>
      <c r="E60" s="16" t="s">
        <v>88</v>
      </c>
      <c r="G60" s="4">
        <f t="shared" si="0"/>
        <v>8</v>
      </c>
      <c r="H60" t="s">
        <v>9374</v>
      </c>
      <c r="I60" s="4">
        <f t="shared" si="0"/>
        <v>4</v>
      </c>
      <c r="J60" t="s">
        <v>10330</v>
      </c>
    </row>
    <row r="61" spans="1:12" x14ac:dyDescent="0.35">
      <c r="A61" s="4">
        <v>31</v>
      </c>
      <c r="B61" s="4">
        <v>-271.320999999999</v>
      </c>
      <c r="C61" t="s">
        <v>18</v>
      </c>
      <c r="D61" s="4">
        <v>2</v>
      </c>
      <c r="E61" s="16" t="s">
        <v>89</v>
      </c>
      <c r="G61" s="4">
        <f t="shared" si="0"/>
        <v>8</v>
      </c>
      <c r="H61" t="s">
        <v>9374</v>
      </c>
    </row>
    <row r="62" spans="1:12" x14ac:dyDescent="0.35">
      <c r="A62" s="4">
        <v>32</v>
      </c>
      <c r="B62" s="4">
        <v>-267.387</v>
      </c>
      <c r="C62" t="s">
        <v>11</v>
      </c>
      <c r="D62" s="4">
        <v>1</v>
      </c>
      <c r="E62" s="16" t="s">
        <v>90</v>
      </c>
      <c r="G62" s="4">
        <f t="shared" si="0"/>
        <v>8</v>
      </c>
      <c r="H62" t="s">
        <v>9374</v>
      </c>
      <c r="I62" s="4">
        <f t="shared" si="0"/>
        <v>4</v>
      </c>
      <c r="J62" t="s">
        <v>10330</v>
      </c>
    </row>
    <row r="63" spans="1:12" x14ac:dyDescent="0.35">
      <c r="A63" s="4">
        <v>33</v>
      </c>
      <c r="B63" s="4">
        <v>-261.71199999999999</v>
      </c>
      <c r="C63" t="s">
        <v>18</v>
      </c>
      <c r="D63" s="4">
        <v>2</v>
      </c>
      <c r="E63" s="16" t="s">
        <v>92</v>
      </c>
      <c r="G63" s="4">
        <f t="shared" si="0"/>
        <v>24</v>
      </c>
      <c r="H63" t="s">
        <v>10409</v>
      </c>
      <c r="J63" s="41"/>
    </row>
    <row r="64" spans="1:12" x14ac:dyDescent="0.35">
      <c r="A64" s="4">
        <v>34</v>
      </c>
      <c r="B64" s="4">
        <v>-251.56899999999999</v>
      </c>
      <c r="C64" t="s">
        <v>20</v>
      </c>
      <c r="D64" s="4">
        <v>3</v>
      </c>
      <c r="E64" s="16" t="s">
        <v>94</v>
      </c>
      <c r="G64" s="4">
        <f t="shared" si="0"/>
        <v>8</v>
      </c>
      <c r="H64" t="s">
        <v>9374</v>
      </c>
      <c r="J64" s="41"/>
    </row>
    <row r="65" spans="1:10" x14ac:dyDescent="0.35">
      <c r="A65" s="4">
        <v>35</v>
      </c>
      <c r="B65" s="4">
        <v>-248.809</v>
      </c>
      <c r="C65" t="s">
        <v>18</v>
      </c>
      <c r="D65" s="4">
        <v>2</v>
      </c>
      <c r="E65" s="16" t="s">
        <v>95</v>
      </c>
      <c r="G65" s="4">
        <f t="shared" si="0"/>
        <v>3</v>
      </c>
      <c r="H65" t="s">
        <v>9379</v>
      </c>
      <c r="I65" s="4">
        <f t="shared" si="0"/>
        <v>2</v>
      </c>
      <c r="J65" t="s">
        <v>10428</v>
      </c>
    </row>
    <row r="66" spans="1:10" x14ac:dyDescent="0.35">
      <c r="A66" s="4">
        <v>36</v>
      </c>
      <c r="B66" s="4">
        <v>-242.48599999999999</v>
      </c>
      <c r="C66" t="s">
        <v>18</v>
      </c>
      <c r="D66" s="4">
        <v>2</v>
      </c>
      <c r="E66" s="16" t="s">
        <v>98</v>
      </c>
      <c r="G66" s="4">
        <f t="shared" si="0"/>
        <v>2</v>
      </c>
      <c r="H66" t="s">
        <v>12174</v>
      </c>
    </row>
    <row r="68" spans="1:10" x14ac:dyDescent="0.35">
      <c r="A68" s="4">
        <v>37</v>
      </c>
      <c r="B68" s="4">
        <v>-213.88499999999999</v>
      </c>
      <c r="C68" t="s">
        <v>11</v>
      </c>
      <c r="D68" s="4">
        <v>1</v>
      </c>
      <c r="E68" s="16" t="s">
        <v>105</v>
      </c>
      <c r="G68" s="4">
        <f t="shared" si="0"/>
        <v>8</v>
      </c>
      <c r="H68" t="s">
        <v>9374</v>
      </c>
    </row>
    <row r="69" spans="1:10" x14ac:dyDescent="0.35">
      <c r="A69" s="4">
        <v>38</v>
      </c>
      <c r="B69" s="4">
        <v>-205.27</v>
      </c>
      <c r="C69" t="s">
        <v>16</v>
      </c>
      <c r="D69" s="4">
        <v>4</v>
      </c>
      <c r="E69" s="16" t="s">
        <v>68</v>
      </c>
      <c r="G69" s="4">
        <f t="shared" si="0"/>
        <v>8</v>
      </c>
      <c r="H69" t="s">
        <v>9374</v>
      </c>
    </row>
    <row r="71" spans="1:10" x14ac:dyDescent="0.35">
      <c r="A71" s="4">
        <v>39</v>
      </c>
      <c r="B71" s="4">
        <v>-204.99299999999999</v>
      </c>
      <c r="C71" t="s">
        <v>18</v>
      </c>
      <c r="D71" s="4">
        <v>2</v>
      </c>
      <c r="E71" s="16" t="s">
        <v>107</v>
      </c>
      <c r="G71" s="4">
        <f t="shared" si="0"/>
        <v>24</v>
      </c>
      <c r="H71" t="s">
        <v>10409</v>
      </c>
    </row>
    <row r="72" spans="1:10" x14ac:dyDescent="0.35">
      <c r="A72" s="4">
        <v>40</v>
      </c>
      <c r="B72" s="4">
        <v>-200.91499999999999</v>
      </c>
      <c r="C72" t="s">
        <v>20</v>
      </c>
      <c r="D72" s="4">
        <v>3</v>
      </c>
      <c r="E72" s="16" t="s">
        <v>109</v>
      </c>
      <c r="G72" s="4">
        <f t="shared" si="0"/>
        <v>24</v>
      </c>
      <c r="H72" t="s">
        <v>10409</v>
      </c>
    </row>
    <row r="73" spans="1:10" x14ac:dyDescent="0.35">
      <c r="A73" s="4">
        <v>41</v>
      </c>
      <c r="B73" s="4">
        <v>-193.90799999999999</v>
      </c>
      <c r="C73" t="s">
        <v>11</v>
      </c>
      <c r="D73" s="4">
        <v>1</v>
      </c>
      <c r="E73" s="16" t="s">
        <v>110</v>
      </c>
      <c r="G73" s="4">
        <f t="shared" ref="G73:G136" si="1">IF(H73="GREET",1,IF(H73="GOAL",2,IF(H73="GOAL:COOP",2,IF(H73="GOAL:SUSTAIN",2,IF(H73="GOAL:MAX EARN",2,IF(H73="GOAL:EQUITY",2,IF(H73="PROPOSAL",3,IF(H73="(PROPOSAL)",3,IF(H73="CHOOSE+",4,IF(H73="CHOOSE-",4,IF(H73="(CHOOSE+)",4,IF(H73="(CHOOSE-)",4,IF(H73="ECO INFO",5,IF(H73="(ECO INFO)",5,IF(H73="$ INFO",6,IF(H73="SOC INFO",7,IF(H73="RULE INFO",8,IF(H73="EXP INFO",9,IF(H73="MON RES",10,IF(H73="MON EARN",11,IF(H73="MON BEH",12,IF(H73="POSE HARM",13,IF(H73="(POSE HARM)",13,IF(H73="POSE CONCERN",14,IF(H73="(POSE CONCERN)",14,IF(H73="RJ APOLOGY",15,IF(H73="RJ ATONE",16,IF(H73="RJ JUSTIFY",17,IF(H73="RJ JUSTIFY:SOC INFO",17,IF(H73="RJ-",18,IF(H73="RJ FORGIVE+",19,IF(H73="RJ FORGIVE-",19,IF(H73="COORD",20,IF(H73="(COORD)",20,IF(H73="ENF ACK",21,IF(H73="ENF PRAISE",22,IF(H73="ENF ASK",23,IF(H73="ENF TELL",24,IF(H73="ENF SHAME",25,IF(H73="ENF WARN",26,IF(H73="ENF THREATEN",27,IF(H73="ENF PUNISH",28,IF(H73="DEFECT",29,IF(H73="SM TALK",30,IF(H73="HUMOR",31,IF(H73="POLITE+",32,IF(H73="POLITE-",32,IF(H73="INPUT-",33,IF(H73="AMBIGUOUS",34,IF(H73="UNCODEABLE",35))))))))))))))))))))))))))))))))))))))))))))))))))</f>
        <v>21</v>
      </c>
      <c r="H73" t="s">
        <v>9613</v>
      </c>
    </row>
    <row r="75" spans="1:10" x14ac:dyDescent="0.35">
      <c r="A75" s="4">
        <v>42</v>
      </c>
      <c r="B75" s="4">
        <v>-182.09599999999901</v>
      </c>
      <c r="C75" t="s">
        <v>16</v>
      </c>
      <c r="D75" s="4">
        <v>4</v>
      </c>
      <c r="E75" s="16" t="s">
        <v>111</v>
      </c>
      <c r="G75" s="4">
        <f t="shared" si="1"/>
        <v>8</v>
      </c>
      <c r="H75" t="s">
        <v>9374</v>
      </c>
    </row>
    <row r="76" spans="1:10" x14ac:dyDescent="0.35">
      <c r="A76" s="4">
        <v>43</v>
      </c>
      <c r="B76" s="4">
        <v>-179.483</v>
      </c>
      <c r="C76" t="s">
        <v>18</v>
      </c>
      <c r="D76" s="4">
        <v>2</v>
      </c>
      <c r="E76" s="16" t="s">
        <v>113</v>
      </c>
    </row>
    <row r="77" spans="1:10" x14ac:dyDescent="0.35">
      <c r="E77" s="58" t="s">
        <v>9730</v>
      </c>
      <c r="G77" s="4">
        <f t="shared" si="1"/>
        <v>2</v>
      </c>
      <c r="H77" s="43" t="s">
        <v>10938</v>
      </c>
      <c r="I77" s="45"/>
    </row>
    <row r="78" spans="1:10" x14ac:dyDescent="0.35">
      <c r="E78" s="58" t="s">
        <v>9731</v>
      </c>
      <c r="G78" s="4">
        <f t="shared" si="1"/>
        <v>24</v>
      </c>
      <c r="H78" t="s">
        <v>10409</v>
      </c>
    </row>
    <row r="79" spans="1:10" x14ac:dyDescent="0.35">
      <c r="E79" s="39"/>
    </row>
    <row r="80" spans="1:10" x14ac:dyDescent="0.35">
      <c r="A80" s="4">
        <v>44</v>
      </c>
      <c r="B80" s="4">
        <v>-175.51300000000001</v>
      </c>
      <c r="C80" t="s">
        <v>11</v>
      </c>
      <c r="D80" s="4">
        <v>1</v>
      </c>
      <c r="E80" s="16" t="s">
        <v>114</v>
      </c>
      <c r="G80" s="4">
        <f t="shared" si="1"/>
        <v>7</v>
      </c>
      <c r="H80" t="s">
        <v>9377</v>
      </c>
    </row>
    <row r="81" spans="1:9" x14ac:dyDescent="0.35">
      <c r="A81" s="4">
        <v>45</v>
      </c>
      <c r="B81" s="4">
        <v>-169.16200000000001</v>
      </c>
      <c r="C81" t="s">
        <v>18</v>
      </c>
      <c r="D81" s="4">
        <v>2</v>
      </c>
      <c r="E81" s="16" t="s">
        <v>115</v>
      </c>
      <c r="G81" s="4">
        <f t="shared" si="1"/>
        <v>7</v>
      </c>
      <c r="H81" t="s">
        <v>9377</v>
      </c>
    </row>
    <row r="82" spans="1:9" x14ac:dyDescent="0.35">
      <c r="A82" s="4">
        <v>46</v>
      </c>
      <c r="B82" s="4">
        <v>-168.64400000000001</v>
      </c>
      <c r="C82" t="s">
        <v>20</v>
      </c>
      <c r="D82" s="4">
        <v>3</v>
      </c>
      <c r="E82" s="16" t="s">
        <v>116</v>
      </c>
      <c r="G82" s="4">
        <f t="shared" si="1"/>
        <v>2</v>
      </c>
      <c r="H82" s="43" t="s">
        <v>10938</v>
      </c>
    </row>
    <row r="83" spans="1:9" x14ac:dyDescent="0.35">
      <c r="A83" s="4">
        <v>47</v>
      </c>
      <c r="B83" s="4">
        <v>-164.23500000000001</v>
      </c>
      <c r="C83" t="s">
        <v>20</v>
      </c>
      <c r="D83" s="4">
        <v>3</v>
      </c>
      <c r="E83" s="16" t="s">
        <v>117</v>
      </c>
      <c r="G83" s="4">
        <f t="shared" si="1"/>
        <v>24</v>
      </c>
      <c r="H83" t="s">
        <v>10409</v>
      </c>
    </row>
    <row r="84" spans="1:9" x14ac:dyDescent="0.35">
      <c r="A84" s="4">
        <v>48</v>
      </c>
      <c r="B84" s="4">
        <v>-159.05600000000001</v>
      </c>
      <c r="C84" t="s">
        <v>16</v>
      </c>
      <c r="D84" s="4">
        <v>4</v>
      </c>
      <c r="E84" s="16" t="s">
        <v>119</v>
      </c>
      <c r="G84" s="4">
        <f t="shared" si="1"/>
        <v>21</v>
      </c>
      <c r="H84" t="s">
        <v>9613</v>
      </c>
    </row>
    <row r="85" spans="1:9" x14ac:dyDescent="0.35">
      <c r="A85" s="4">
        <v>49</v>
      </c>
      <c r="B85" s="4">
        <v>-157.19899999999899</v>
      </c>
      <c r="C85" t="s">
        <v>11</v>
      </c>
      <c r="D85" s="4">
        <v>1</v>
      </c>
      <c r="E85" s="16" t="s">
        <v>121</v>
      </c>
    </row>
    <row r="86" spans="1:9" x14ac:dyDescent="0.35">
      <c r="E86" s="58" t="s">
        <v>9626</v>
      </c>
      <c r="G86" s="4">
        <f t="shared" si="1"/>
        <v>24</v>
      </c>
      <c r="H86" t="s">
        <v>10409</v>
      </c>
    </row>
    <row r="87" spans="1:9" x14ac:dyDescent="0.35">
      <c r="E87" s="58" t="s">
        <v>9627</v>
      </c>
      <c r="G87" s="4">
        <f t="shared" si="1"/>
        <v>3</v>
      </c>
      <c r="H87" t="s">
        <v>9379</v>
      </c>
    </row>
    <row r="89" spans="1:9" x14ac:dyDescent="0.35">
      <c r="A89" s="7">
        <v>4</v>
      </c>
      <c r="B89" s="31" t="s">
        <v>10443</v>
      </c>
    </row>
    <row r="90" spans="1:9" x14ac:dyDescent="0.35">
      <c r="A90" s="4">
        <v>50</v>
      </c>
      <c r="B90" s="4">
        <v>-157.32499999999999</v>
      </c>
      <c r="C90" t="s">
        <v>18</v>
      </c>
      <c r="D90" s="4">
        <v>2</v>
      </c>
      <c r="E90" s="16" t="s">
        <v>120</v>
      </c>
      <c r="G90" s="4">
        <f t="shared" si="1"/>
        <v>3</v>
      </c>
      <c r="H90" t="s">
        <v>9379</v>
      </c>
    </row>
    <row r="91" spans="1:9" x14ac:dyDescent="0.35">
      <c r="A91" s="4">
        <v>51</v>
      </c>
      <c r="B91" s="4">
        <v>-151.22999999999999</v>
      </c>
      <c r="C91" t="s">
        <v>18</v>
      </c>
      <c r="D91" s="4">
        <v>2</v>
      </c>
      <c r="E91" s="16" t="s">
        <v>122</v>
      </c>
      <c r="G91" s="4">
        <f t="shared" si="1"/>
        <v>7</v>
      </c>
      <c r="H91" s="43" t="s">
        <v>9377</v>
      </c>
      <c r="I91" s="45"/>
    </row>
    <row r="92" spans="1:9" x14ac:dyDescent="0.35">
      <c r="A92" s="4">
        <v>52</v>
      </c>
      <c r="B92" s="4">
        <v>-147.535</v>
      </c>
      <c r="C92" t="s">
        <v>20</v>
      </c>
      <c r="D92" s="4">
        <v>3</v>
      </c>
      <c r="E92" s="16" t="s">
        <v>123</v>
      </c>
      <c r="G92" s="4">
        <f t="shared" si="1"/>
        <v>4</v>
      </c>
      <c r="H92" t="s">
        <v>9372</v>
      </c>
    </row>
    <row r="93" spans="1:9" x14ac:dyDescent="0.35">
      <c r="A93" s="4">
        <v>53</v>
      </c>
      <c r="B93" s="4">
        <v>-144.70400000000001</v>
      </c>
      <c r="C93" t="s">
        <v>16</v>
      </c>
      <c r="D93" s="4">
        <v>4</v>
      </c>
      <c r="E93" s="16" t="s">
        <v>126</v>
      </c>
      <c r="G93" s="4">
        <f t="shared" si="1"/>
        <v>4</v>
      </c>
      <c r="H93" t="s">
        <v>9372</v>
      </c>
    </row>
    <row r="94" spans="1:9" x14ac:dyDescent="0.35">
      <c r="A94" s="4">
        <v>54</v>
      </c>
      <c r="B94" s="4">
        <v>-138.10900000000001</v>
      </c>
      <c r="C94" t="s">
        <v>11</v>
      </c>
      <c r="D94" s="4">
        <v>1</v>
      </c>
      <c r="E94" s="16" t="s">
        <v>130</v>
      </c>
      <c r="G94" s="4">
        <f t="shared" si="1"/>
        <v>4</v>
      </c>
      <c r="H94" t="s">
        <v>9372</v>
      </c>
    </row>
    <row r="96" spans="1:9" x14ac:dyDescent="0.35">
      <c r="A96" s="4">
        <v>55</v>
      </c>
      <c r="B96" s="4">
        <v>-130.54599999999999</v>
      </c>
      <c r="C96" t="s">
        <v>18</v>
      </c>
      <c r="D96" s="4">
        <v>2</v>
      </c>
      <c r="E96" s="16" t="s">
        <v>131</v>
      </c>
      <c r="G96" s="4">
        <f t="shared" si="1"/>
        <v>22</v>
      </c>
      <c r="H96" t="s">
        <v>10418</v>
      </c>
    </row>
    <row r="97" spans="1:9" x14ac:dyDescent="0.35">
      <c r="A97" s="4">
        <v>56</v>
      </c>
      <c r="B97" s="4">
        <v>-127.96299999999999</v>
      </c>
      <c r="C97" t="s">
        <v>20</v>
      </c>
      <c r="D97" s="4">
        <v>3</v>
      </c>
      <c r="E97" s="16" t="s">
        <v>132</v>
      </c>
      <c r="G97" s="4">
        <f t="shared" si="1"/>
        <v>22</v>
      </c>
      <c r="H97" t="s">
        <v>10418</v>
      </c>
    </row>
    <row r="99" spans="1:9" x14ac:dyDescent="0.35">
      <c r="B99" s="21" t="s">
        <v>9231</v>
      </c>
      <c r="C99" s="22"/>
      <c r="D99" s="21"/>
      <c r="E99" s="23"/>
    </row>
    <row r="100" spans="1:9" x14ac:dyDescent="0.35">
      <c r="B100" s="31"/>
    </row>
    <row r="101" spans="1:9" x14ac:dyDescent="0.35">
      <c r="A101" s="4">
        <v>57</v>
      </c>
      <c r="B101" s="4">
        <v>14.585000000000001</v>
      </c>
      <c r="C101" t="s">
        <v>20</v>
      </c>
      <c r="D101" s="4">
        <v>3</v>
      </c>
      <c r="E101" s="16" t="s">
        <v>142</v>
      </c>
      <c r="G101" s="4">
        <f t="shared" si="1"/>
        <v>24</v>
      </c>
      <c r="H101" t="s">
        <v>10409</v>
      </c>
    </row>
    <row r="102" spans="1:9" x14ac:dyDescent="0.35">
      <c r="A102" s="4">
        <v>58</v>
      </c>
      <c r="B102" s="4">
        <v>22.744</v>
      </c>
      <c r="C102" t="s">
        <v>16</v>
      </c>
      <c r="D102" s="4">
        <v>4</v>
      </c>
      <c r="E102" s="16" t="s">
        <v>143</v>
      </c>
      <c r="G102" s="4">
        <f t="shared" si="1"/>
        <v>8</v>
      </c>
      <c r="H102" t="s">
        <v>9374</v>
      </c>
    </row>
    <row r="103" spans="1:9" x14ac:dyDescent="0.35">
      <c r="A103" s="4">
        <v>59</v>
      </c>
      <c r="B103" s="4">
        <v>31.730999999999899</v>
      </c>
      <c r="C103" t="s">
        <v>11</v>
      </c>
      <c r="D103" s="4">
        <v>1</v>
      </c>
      <c r="E103" s="16" t="s">
        <v>144</v>
      </c>
      <c r="G103" s="4">
        <f t="shared" si="1"/>
        <v>8</v>
      </c>
      <c r="H103" t="s">
        <v>9374</v>
      </c>
    </row>
    <row r="105" spans="1:9" x14ac:dyDescent="0.35">
      <c r="B105" s="20"/>
    </row>
    <row r="106" spans="1:9" x14ac:dyDescent="0.35">
      <c r="A106" s="4">
        <v>60</v>
      </c>
      <c r="B106" s="4">
        <v>57.610999999999997</v>
      </c>
      <c r="C106" t="s">
        <v>11</v>
      </c>
      <c r="D106" s="4">
        <v>1</v>
      </c>
      <c r="E106" s="16" t="s">
        <v>145</v>
      </c>
      <c r="G106" s="4">
        <f t="shared" si="1"/>
        <v>5</v>
      </c>
      <c r="H106" t="s">
        <v>9378</v>
      </c>
    </row>
    <row r="107" spans="1:9" x14ac:dyDescent="0.35">
      <c r="A107" s="4">
        <v>61</v>
      </c>
      <c r="B107" s="4">
        <v>80.599999999999994</v>
      </c>
      <c r="C107" t="s">
        <v>16</v>
      </c>
      <c r="D107" s="4">
        <v>4</v>
      </c>
      <c r="E107" s="16" t="s">
        <v>147</v>
      </c>
      <c r="G107" s="4">
        <f t="shared" si="1"/>
        <v>5</v>
      </c>
      <c r="H107" t="s">
        <v>9378</v>
      </c>
    </row>
    <row r="108" spans="1:9" x14ac:dyDescent="0.35">
      <c r="A108" s="4">
        <v>62</v>
      </c>
      <c r="B108" s="4">
        <v>107.17100000000001</v>
      </c>
      <c r="C108" t="s">
        <v>11</v>
      </c>
      <c r="D108" s="4">
        <v>1</v>
      </c>
      <c r="E108" s="16" t="s">
        <v>148</v>
      </c>
      <c r="G108" s="4">
        <f t="shared" si="1"/>
        <v>5</v>
      </c>
      <c r="H108" t="s">
        <v>9378</v>
      </c>
    </row>
    <row r="110" spans="1:9" x14ac:dyDescent="0.35">
      <c r="A110" s="4">
        <v>63</v>
      </c>
      <c r="B110" s="4">
        <v>172.54499999999999</v>
      </c>
      <c r="C110" t="s">
        <v>16</v>
      </c>
      <c r="D110" s="4">
        <v>4</v>
      </c>
      <c r="E110" s="16" t="s">
        <v>10206</v>
      </c>
      <c r="G110" s="4">
        <f t="shared" si="1"/>
        <v>27</v>
      </c>
      <c r="H110" s="43" t="s">
        <v>11680</v>
      </c>
      <c r="I110" s="45"/>
    </row>
    <row r="112" spans="1:9" s="75" customFormat="1" x14ac:dyDescent="0.35">
      <c r="A112" s="11"/>
      <c r="B112" s="11" t="s">
        <v>9230</v>
      </c>
      <c r="C112" s="13"/>
      <c r="D112" s="19"/>
      <c r="E112" s="15"/>
      <c r="F112" s="13"/>
      <c r="G112" s="4"/>
      <c r="I112" s="19"/>
    </row>
    <row r="113" spans="1:10" x14ac:dyDescent="0.35">
      <c r="A113" s="7"/>
      <c r="B113" s="7"/>
      <c r="C113" s="6"/>
      <c r="E113" s="8"/>
      <c r="F113" s="6"/>
    </row>
    <row r="114" spans="1:10" x14ac:dyDescent="0.35">
      <c r="A114" s="7">
        <v>4</v>
      </c>
      <c r="B114" s="31" t="s">
        <v>10444</v>
      </c>
      <c r="C114" s="6"/>
      <c r="E114" s="8"/>
      <c r="F114" s="6"/>
    </row>
    <row r="115" spans="1:10" x14ac:dyDescent="0.35">
      <c r="A115" s="4">
        <v>64</v>
      </c>
      <c r="B115" s="4">
        <v>-377.01400000000001</v>
      </c>
      <c r="C115" t="s">
        <v>18</v>
      </c>
      <c r="D115" s="4">
        <v>2</v>
      </c>
      <c r="E115" s="16" t="s">
        <v>153</v>
      </c>
      <c r="G115" s="4">
        <f t="shared" si="1"/>
        <v>3</v>
      </c>
      <c r="H115" t="s">
        <v>9379</v>
      </c>
    </row>
    <row r="116" spans="1:10" x14ac:dyDescent="0.35">
      <c r="B116" s="4">
        <v>-371.33600000000001</v>
      </c>
      <c r="C116" t="s">
        <v>18</v>
      </c>
      <c r="D116" s="4">
        <v>2</v>
      </c>
      <c r="E116" s="16" t="s">
        <v>158</v>
      </c>
    </row>
    <row r="117" spans="1:10" x14ac:dyDescent="0.35">
      <c r="A117" s="4">
        <v>65</v>
      </c>
      <c r="B117" s="4">
        <v>-373.72300000000001</v>
      </c>
      <c r="C117" t="s">
        <v>16</v>
      </c>
      <c r="D117" s="4">
        <v>4</v>
      </c>
      <c r="E117" s="16" t="s">
        <v>157</v>
      </c>
    </row>
    <row r="118" spans="1:10" x14ac:dyDescent="0.35">
      <c r="E118" s="61" t="s">
        <v>10208</v>
      </c>
      <c r="G118" s="4">
        <f t="shared" si="1"/>
        <v>9</v>
      </c>
      <c r="H118" t="s">
        <v>9373</v>
      </c>
      <c r="I118" s="37"/>
    </row>
    <row r="119" spans="1:10" x14ac:dyDescent="0.35">
      <c r="E119" s="61" t="s">
        <v>4943</v>
      </c>
      <c r="G119" s="4">
        <f t="shared" si="1"/>
        <v>15</v>
      </c>
      <c r="H119" s="43" t="s">
        <v>9706</v>
      </c>
    </row>
    <row r="120" spans="1:10" x14ac:dyDescent="0.35">
      <c r="A120" s="4">
        <v>66</v>
      </c>
      <c r="B120" s="4">
        <v>-370.20699999999999</v>
      </c>
      <c r="C120" t="s">
        <v>11</v>
      </c>
      <c r="D120" s="4">
        <v>1</v>
      </c>
      <c r="E120" s="16" t="s">
        <v>159</v>
      </c>
      <c r="G120" s="4">
        <f t="shared" si="1"/>
        <v>4</v>
      </c>
      <c r="H120" t="s">
        <v>9380</v>
      </c>
    </row>
    <row r="121" spans="1:10" x14ac:dyDescent="0.35">
      <c r="B121" s="4">
        <v>-352.38499999999999</v>
      </c>
      <c r="C121" t="s">
        <v>11</v>
      </c>
      <c r="D121" s="4">
        <v>1</v>
      </c>
      <c r="E121" s="16" t="s">
        <v>163</v>
      </c>
      <c r="G121" s="4">
        <f t="shared" si="1"/>
        <v>3</v>
      </c>
      <c r="H121" t="s">
        <v>9379</v>
      </c>
    </row>
    <row r="122" spans="1:10" x14ac:dyDescent="0.35">
      <c r="A122" s="4">
        <v>67</v>
      </c>
      <c r="B122" s="4">
        <v>-358.15499999999997</v>
      </c>
      <c r="C122" t="s">
        <v>16</v>
      </c>
      <c r="D122" s="4">
        <v>4</v>
      </c>
      <c r="E122" s="16" t="s">
        <v>161</v>
      </c>
    </row>
    <row r="123" spans="1:10" x14ac:dyDescent="0.35">
      <c r="E123" s="58" t="s">
        <v>68</v>
      </c>
      <c r="G123" s="4">
        <f t="shared" si="1"/>
        <v>4</v>
      </c>
      <c r="H123" t="s">
        <v>9372</v>
      </c>
    </row>
    <row r="124" spans="1:10" x14ac:dyDescent="0.35">
      <c r="E124" s="58" t="s">
        <v>9628</v>
      </c>
      <c r="G124" s="4">
        <f t="shared" si="1"/>
        <v>10</v>
      </c>
      <c r="H124" t="s">
        <v>10136</v>
      </c>
    </row>
    <row r="125" spans="1:10" x14ac:dyDescent="0.35">
      <c r="A125" s="4">
        <v>68</v>
      </c>
      <c r="B125" s="4">
        <v>-347.63499999999999</v>
      </c>
      <c r="C125" t="s">
        <v>20</v>
      </c>
      <c r="D125" s="4">
        <v>3</v>
      </c>
      <c r="E125" s="16" t="s">
        <v>165</v>
      </c>
      <c r="G125" s="4">
        <f t="shared" si="1"/>
        <v>5</v>
      </c>
      <c r="H125" t="s">
        <v>9378</v>
      </c>
    </row>
    <row r="126" spans="1:10" x14ac:dyDescent="0.35">
      <c r="B126" s="4">
        <v>-344.54599999999999</v>
      </c>
      <c r="C126" t="s">
        <v>20</v>
      </c>
      <c r="D126" s="4">
        <v>3</v>
      </c>
      <c r="E126" s="16" t="s">
        <v>169</v>
      </c>
    </row>
    <row r="127" spans="1:10" x14ac:dyDescent="0.35">
      <c r="E127" s="58" t="s">
        <v>10976</v>
      </c>
      <c r="G127" s="4">
        <f t="shared" si="1"/>
        <v>4</v>
      </c>
      <c r="H127" t="s">
        <v>9380</v>
      </c>
      <c r="I127" s="4">
        <f t="shared" ref="I127" si="2">IF(J127="GREET",1,IF(J127="GOAL",2,IF(J127="GOAL:COOP",2,IF(J127="GOAL:SUSTAIN",2,IF(J127="GOAL:MAX EARN",2,IF(J127="GOAL:EQUITY",2,IF(J127="PROPOSAL",3,IF(J127="(PROPOSAL)",3,IF(J127="CHOOSE+",4,IF(J127="CHOOSE-",4,IF(J127="(CHOOSE+)",4,IF(J127="(CHOOSE-)",4,IF(J127="ECO INFO",5,IF(J127="(ECO INFO)",5,IF(J127="$ INFO",6,IF(J127="SOC INFO",7,IF(J127="RULE INFO",8,IF(J127="EXP INFO",9,IF(J127="MON RES",10,IF(J127="MON EARN",11,IF(J127="MON BEH",12,IF(J127="POSE HARM",13,IF(J127="(POSE HARM)",13,IF(J127="POSE CONCERN",14,IF(J127="(POSE CONCERN)",14,IF(J127="RJ APOLOGY",15,IF(J127="RJ ATONE",16,IF(J127="RJ JUSTIFY",17,IF(J127="RJ JUSTIFY:SOC INFO",17,IF(J127="RJ-",18,IF(J127="RJ FORGIVE+",19,IF(J127="RJ FORGIVE-",19,IF(J127="COORD",20,IF(J127="(COORD)",20,IF(J127="ENF ACK",21,IF(J127="ENF PRAISE",22,IF(J127="ENF ASK",23,IF(J127="ENF TELL",24,IF(J127="ENF SHAME",25,IF(J127="ENF WARN",26,IF(J127="ENF THREATEN",27,IF(J127="ENF PUNISH",28,IF(J127="DEFECT",29,IF(J127="SM TALK",30,IF(J127="HUMOR",31,IF(J127="POLITE+",32,IF(J127="POLITE-",32,IF(J127="INPUT-",33,IF(J127="AMBIGUOUS",34,IF(J127="UNCODEABLE",35))))))))))))))))))))))))))))))))))))))))))))))))))</f>
        <v>14</v>
      </c>
      <c r="J127" t="s">
        <v>10468</v>
      </c>
    </row>
    <row r="128" spans="1:10" x14ac:dyDescent="0.35">
      <c r="E128" s="58" t="s">
        <v>10977</v>
      </c>
      <c r="G128" s="4">
        <f t="shared" si="1"/>
        <v>5</v>
      </c>
      <c r="H128" t="s">
        <v>9378</v>
      </c>
    </row>
    <row r="129" spans="1:10" x14ac:dyDescent="0.35">
      <c r="A129" s="4">
        <v>69</v>
      </c>
      <c r="B129" s="4">
        <v>-345.077</v>
      </c>
      <c r="C129" t="s">
        <v>18</v>
      </c>
      <c r="D129" s="4">
        <v>2</v>
      </c>
      <c r="E129" s="16" t="s">
        <v>168</v>
      </c>
      <c r="G129" s="4">
        <f t="shared" si="1"/>
        <v>5</v>
      </c>
      <c r="H129" t="s">
        <v>9378</v>
      </c>
    </row>
    <row r="130" spans="1:10" x14ac:dyDescent="0.35">
      <c r="A130" s="4">
        <v>70</v>
      </c>
      <c r="B130" s="4">
        <v>-330.00699999999898</v>
      </c>
      <c r="C130" t="s">
        <v>18</v>
      </c>
      <c r="D130" s="4">
        <v>2</v>
      </c>
      <c r="E130" s="16" t="s">
        <v>174</v>
      </c>
      <c r="G130" s="4">
        <f t="shared" si="1"/>
        <v>5</v>
      </c>
      <c r="H130" t="s">
        <v>9378</v>
      </c>
    </row>
    <row r="131" spans="1:10" x14ac:dyDescent="0.35">
      <c r="A131" s="4">
        <v>71</v>
      </c>
      <c r="B131" s="4">
        <v>-316.84399999999999</v>
      </c>
      <c r="C131" t="s">
        <v>11</v>
      </c>
      <c r="D131" s="4">
        <v>1</v>
      </c>
      <c r="E131" s="16" t="s">
        <v>176</v>
      </c>
    </row>
    <row r="132" spans="1:10" x14ac:dyDescent="0.35">
      <c r="E132" s="58" t="s">
        <v>9629</v>
      </c>
      <c r="G132" s="4">
        <f t="shared" si="1"/>
        <v>3</v>
      </c>
      <c r="H132" t="s">
        <v>9379</v>
      </c>
    </row>
    <row r="133" spans="1:10" x14ac:dyDescent="0.35">
      <c r="E133" s="58" t="s">
        <v>9630</v>
      </c>
      <c r="G133" s="4">
        <f t="shared" si="1"/>
        <v>5</v>
      </c>
      <c r="H133" t="s">
        <v>9378</v>
      </c>
    </row>
    <row r="134" spans="1:10" x14ac:dyDescent="0.35">
      <c r="A134" s="4">
        <v>72</v>
      </c>
      <c r="B134" s="4">
        <v>-306.010999999999</v>
      </c>
      <c r="C134" t="s">
        <v>20</v>
      </c>
      <c r="D134" s="4">
        <v>3</v>
      </c>
      <c r="E134" s="16" t="s">
        <v>180</v>
      </c>
      <c r="H134" s="56"/>
    </row>
    <row r="135" spans="1:10" x14ac:dyDescent="0.35">
      <c r="E135" s="61" t="s">
        <v>10209</v>
      </c>
      <c r="G135" s="4">
        <f t="shared" si="1"/>
        <v>4</v>
      </c>
      <c r="H135" s="43" t="s">
        <v>9372</v>
      </c>
      <c r="I135" s="42"/>
      <c r="J135" s="43"/>
    </row>
    <row r="136" spans="1:10" x14ac:dyDescent="0.35">
      <c r="E136" s="61" t="s">
        <v>10210</v>
      </c>
      <c r="G136" s="4">
        <f t="shared" si="1"/>
        <v>2</v>
      </c>
      <c r="H136" s="43" t="s">
        <v>12174</v>
      </c>
      <c r="I136" s="42"/>
      <c r="J136" s="43"/>
    </row>
    <row r="137" spans="1:10" x14ac:dyDescent="0.35">
      <c r="A137" s="4">
        <v>73</v>
      </c>
      <c r="B137" s="4">
        <v>-303.84800000000001</v>
      </c>
      <c r="C137" t="s">
        <v>18</v>
      </c>
      <c r="D137" s="4">
        <v>2</v>
      </c>
      <c r="E137" s="16" t="s">
        <v>181</v>
      </c>
      <c r="H137" s="43"/>
      <c r="I137" s="42"/>
      <c r="J137" s="43"/>
    </row>
    <row r="138" spans="1:10" x14ac:dyDescent="0.35">
      <c r="E138" s="58" t="s">
        <v>9631</v>
      </c>
      <c r="G138" s="4">
        <f t="shared" ref="G138:G200" si="3">IF(H138="GREET",1,IF(H138="GOAL",2,IF(H138="GOAL:COOP",2,IF(H138="GOAL:SUSTAIN",2,IF(H138="GOAL:MAX EARN",2,IF(H138="GOAL:EQUITY",2,IF(H138="PROPOSAL",3,IF(H138="(PROPOSAL)",3,IF(H138="CHOOSE+",4,IF(H138="CHOOSE-",4,IF(H138="(CHOOSE+)",4,IF(H138="(CHOOSE-)",4,IF(H138="ECO INFO",5,IF(H138="(ECO INFO)",5,IF(H138="$ INFO",6,IF(H138="SOC INFO",7,IF(H138="RULE INFO",8,IF(H138="EXP INFO",9,IF(H138="MON RES",10,IF(H138="MON EARN",11,IF(H138="MON BEH",12,IF(H138="POSE HARM",13,IF(H138="(POSE HARM)",13,IF(H138="POSE CONCERN",14,IF(H138="(POSE CONCERN)",14,IF(H138="RJ APOLOGY",15,IF(H138="RJ ATONE",16,IF(H138="RJ JUSTIFY",17,IF(H138="RJ JUSTIFY:SOC INFO",17,IF(H138="RJ-",18,IF(H138="RJ FORGIVE+",19,IF(H138="RJ FORGIVE-",19,IF(H138="COORD",20,IF(H138="(COORD)",20,IF(H138="ENF ACK",21,IF(H138="ENF PRAISE",22,IF(H138="ENF ASK",23,IF(H138="ENF TELL",24,IF(H138="ENF SHAME",25,IF(H138="ENF WARN",26,IF(H138="ENF THREATEN",27,IF(H138="ENF PUNISH",28,IF(H138="DEFECT",29,IF(H138="SM TALK",30,IF(H138="HUMOR",31,IF(H138="POLITE+",32,IF(H138="POLITE-",32,IF(H138="INPUT-",33,IF(H138="AMBIGUOUS",34,IF(H138="UNCODEABLE",35))))))))))))))))))))))))))))))))))))))))))))))))))</f>
        <v>4</v>
      </c>
      <c r="H138" s="43" t="s">
        <v>9372</v>
      </c>
      <c r="I138" s="42"/>
      <c r="J138" s="43"/>
    </row>
    <row r="139" spans="1:10" x14ac:dyDescent="0.35">
      <c r="E139" s="58" t="s">
        <v>9632</v>
      </c>
      <c r="G139" s="4">
        <f t="shared" si="3"/>
        <v>5</v>
      </c>
      <c r="H139" t="s">
        <v>9378</v>
      </c>
      <c r="I139" s="42"/>
      <c r="J139" s="43"/>
    </row>
    <row r="140" spans="1:10" x14ac:dyDescent="0.35">
      <c r="A140" s="4">
        <v>74</v>
      </c>
      <c r="B140" s="4">
        <v>-303.334</v>
      </c>
      <c r="C140" t="s">
        <v>20</v>
      </c>
      <c r="D140" s="4">
        <v>3</v>
      </c>
      <c r="E140" s="16" t="s">
        <v>182</v>
      </c>
      <c r="G140" s="4">
        <f t="shared" si="3"/>
        <v>5</v>
      </c>
      <c r="H140" t="s">
        <v>9378</v>
      </c>
    </row>
    <row r="141" spans="1:10" x14ac:dyDescent="0.35">
      <c r="A141" s="4">
        <v>75</v>
      </c>
      <c r="B141" s="4">
        <v>-285.05200000000002</v>
      </c>
      <c r="C141" t="s">
        <v>18</v>
      </c>
      <c r="D141" s="4">
        <v>2</v>
      </c>
      <c r="E141" s="16" t="s">
        <v>185</v>
      </c>
      <c r="G141" s="4">
        <f t="shared" si="3"/>
        <v>5</v>
      </c>
      <c r="H141" t="s">
        <v>9378</v>
      </c>
    </row>
    <row r="142" spans="1:10" x14ac:dyDescent="0.35">
      <c r="A142" s="4">
        <v>76</v>
      </c>
      <c r="B142" s="4">
        <v>-282.90699999999998</v>
      </c>
      <c r="C142" t="s">
        <v>16</v>
      </c>
      <c r="D142" s="4">
        <v>4</v>
      </c>
      <c r="E142" s="16" t="s">
        <v>186</v>
      </c>
      <c r="G142" s="4">
        <f t="shared" si="3"/>
        <v>8</v>
      </c>
      <c r="H142" t="s">
        <v>9374</v>
      </c>
    </row>
    <row r="143" spans="1:10" x14ac:dyDescent="0.35">
      <c r="A143" s="4">
        <v>77</v>
      </c>
      <c r="B143" s="4">
        <v>-274.24799999999999</v>
      </c>
      <c r="C143" t="s">
        <v>18</v>
      </c>
      <c r="D143" s="4">
        <v>2</v>
      </c>
      <c r="E143" s="16" t="s">
        <v>55</v>
      </c>
      <c r="G143" s="4">
        <f t="shared" si="3"/>
        <v>8</v>
      </c>
      <c r="H143" t="s">
        <v>9374</v>
      </c>
    </row>
    <row r="144" spans="1:10" x14ac:dyDescent="0.35">
      <c r="A144" s="4">
        <v>78</v>
      </c>
      <c r="B144" s="4">
        <v>-269.71499999999997</v>
      </c>
      <c r="C144" t="s">
        <v>16</v>
      </c>
      <c r="D144" s="4">
        <v>4</v>
      </c>
      <c r="E144" s="16" t="s">
        <v>119</v>
      </c>
      <c r="G144" s="4">
        <f t="shared" si="3"/>
        <v>4</v>
      </c>
      <c r="H144" t="s">
        <v>9372</v>
      </c>
    </row>
    <row r="146" spans="1:10" x14ac:dyDescent="0.35">
      <c r="A146" s="7">
        <v>2</v>
      </c>
      <c r="B146" s="31" t="s">
        <v>10445</v>
      </c>
    </row>
    <row r="147" spans="1:10" x14ac:dyDescent="0.35">
      <c r="B147" s="38" t="s">
        <v>11118</v>
      </c>
      <c r="F147" s="38"/>
    </row>
    <row r="148" spans="1:10" x14ac:dyDescent="0.35">
      <c r="A148" s="4">
        <v>79</v>
      </c>
      <c r="B148" s="4">
        <v>-266.36099999999999</v>
      </c>
      <c r="C148" t="s">
        <v>18</v>
      </c>
      <c r="D148" s="4">
        <v>2</v>
      </c>
      <c r="E148" s="16" t="s">
        <v>188</v>
      </c>
      <c r="G148" s="4">
        <f t="shared" si="3"/>
        <v>3</v>
      </c>
      <c r="H148" t="s">
        <v>9379</v>
      </c>
    </row>
    <row r="149" spans="1:10" x14ac:dyDescent="0.35">
      <c r="A149" s="4">
        <v>80</v>
      </c>
      <c r="B149" s="4">
        <v>-252.24199999999999</v>
      </c>
      <c r="C149" t="s">
        <v>18</v>
      </c>
      <c r="D149" s="4">
        <v>2</v>
      </c>
      <c r="E149" s="16" t="s">
        <v>193</v>
      </c>
      <c r="G149" s="4">
        <f t="shared" si="3"/>
        <v>8</v>
      </c>
      <c r="H149" t="s">
        <v>9374</v>
      </c>
    </row>
    <row r="150" spans="1:10" x14ac:dyDescent="0.35">
      <c r="A150" s="4">
        <v>81</v>
      </c>
      <c r="B150" s="4">
        <v>-258.13499999999999</v>
      </c>
      <c r="C150" t="s">
        <v>16</v>
      </c>
      <c r="D150" s="4">
        <v>4</v>
      </c>
      <c r="E150" s="16" t="s">
        <v>190</v>
      </c>
      <c r="G150" s="4">
        <f t="shared" si="3"/>
        <v>9</v>
      </c>
      <c r="H150" t="s">
        <v>9373</v>
      </c>
    </row>
    <row r="151" spans="1:10" x14ac:dyDescent="0.35">
      <c r="A151" s="4">
        <v>82</v>
      </c>
      <c r="B151" s="4">
        <v>-253.66299999999899</v>
      </c>
      <c r="C151" t="s">
        <v>11</v>
      </c>
      <c r="D151" s="4">
        <v>1</v>
      </c>
      <c r="E151" s="16" t="s">
        <v>192</v>
      </c>
      <c r="G151" s="4">
        <f t="shared" si="3"/>
        <v>8</v>
      </c>
      <c r="H151" t="s">
        <v>9374</v>
      </c>
    </row>
    <row r="152" spans="1:10" x14ac:dyDescent="0.35">
      <c r="A152" s="4">
        <v>83</v>
      </c>
      <c r="B152" s="4">
        <v>-244.28799999999899</v>
      </c>
      <c r="C152" t="s">
        <v>18</v>
      </c>
      <c r="D152" s="4">
        <v>2</v>
      </c>
      <c r="E152" s="16" t="s">
        <v>195</v>
      </c>
      <c r="G152" s="4">
        <f t="shared" si="3"/>
        <v>3</v>
      </c>
      <c r="H152" t="s">
        <v>9379</v>
      </c>
    </row>
    <row r="153" spans="1:10" ht="15" customHeight="1" x14ac:dyDescent="0.35">
      <c r="A153" s="4">
        <v>84</v>
      </c>
      <c r="B153" s="4">
        <v>-236.851</v>
      </c>
      <c r="C153" t="s">
        <v>16</v>
      </c>
      <c r="D153" s="4">
        <v>4</v>
      </c>
      <c r="E153" s="16" t="s">
        <v>198</v>
      </c>
    </row>
    <row r="154" spans="1:10" x14ac:dyDescent="0.35">
      <c r="E154" s="58" t="s">
        <v>9633</v>
      </c>
      <c r="G154" s="4">
        <f t="shared" si="3"/>
        <v>4</v>
      </c>
      <c r="H154" t="s">
        <v>9380</v>
      </c>
    </row>
    <row r="155" spans="1:10" x14ac:dyDescent="0.35">
      <c r="E155" s="58" t="s">
        <v>9634</v>
      </c>
      <c r="G155" s="4">
        <f t="shared" si="3"/>
        <v>5</v>
      </c>
      <c r="H155" t="s">
        <v>9378</v>
      </c>
    </row>
    <row r="156" spans="1:10" x14ac:dyDescent="0.35">
      <c r="A156" s="4">
        <v>85</v>
      </c>
      <c r="B156" s="4">
        <v>-233.43299999999999</v>
      </c>
      <c r="C156" t="s">
        <v>18</v>
      </c>
      <c r="D156" s="4">
        <v>2</v>
      </c>
      <c r="E156" s="16" t="s">
        <v>200</v>
      </c>
      <c r="G156" s="4">
        <f t="shared" si="3"/>
        <v>3</v>
      </c>
      <c r="H156" t="s">
        <v>9379</v>
      </c>
    </row>
    <row r="157" spans="1:10" x14ac:dyDescent="0.35">
      <c r="A157" s="4">
        <v>86</v>
      </c>
      <c r="B157" s="4">
        <v>-220.25099999999901</v>
      </c>
      <c r="C157" t="s">
        <v>20</v>
      </c>
      <c r="D157" s="4">
        <v>3</v>
      </c>
      <c r="E157" s="16" t="s">
        <v>204</v>
      </c>
      <c r="G157" s="4">
        <f t="shared" si="3"/>
        <v>4</v>
      </c>
      <c r="H157" t="s">
        <v>9372</v>
      </c>
    </row>
    <row r="158" spans="1:10" x14ac:dyDescent="0.35">
      <c r="A158" s="4">
        <v>95</v>
      </c>
      <c r="B158" s="4">
        <v>-204.57400000000001</v>
      </c>
      <c r="C158" t="s">
        <v>20</v>
      </c>
      <c r="D158" s="4">
        <v>3</v>
      </c>
      <c r="E158" s="16" t="s">
        <v>208</v>
      </c>
      <c r="G158" s="4">
        <f t="shared" si="3"/>
        <v>5</v>
      </c>
      <c r="H158" s="43" t="s">
        <v>9378</v>
      </c>
    </row>
    <row r="159" spans="1:10" x14ac:dyDescent="0.35">
      <c r="H159" s="43"/>
    </row>
    <row r="160" spans="1:10" x14ac:dyDescent="0.35">
      <c r="A160" s="7">
        <v>4</v>
      </c>
      <c r="B160" s="31" t="s">
        <v>10446</v>
      </c>
      <c r="J160" s="41"/>
    </row>
    <row r="161" spans="1:11" ht="15" customHeight="1" x14ac:dyDescent="0.35">
      <c r="A161" s="4">
        <v>87</v>
      </c>
      <c r="B161" s="4">
        <v>-245.23500000000001</v>
      </c>
      <c r="C161" t="s">
        <v>20</v>
      </c>
      <c r="D161" s="4">
        <v>3</v>
      </c>
      <c r="E161" s="16" t="s">
        <v>194</v>
      </c>
      <c r="G161" s="4">
        <f t="shared" si="3"/>
        <v>3</v>
      </c>
      <c r="H161" t="s">
        <v>9379</v>
      </c>
      <c r="I161" s="9"/>
      <c r="J161" s="41"/>
      <c r="K161" s="5"/>
    </row>
    <row r="162" spans="1:11" x14ac:dyDescent="0.35">
      <c r="A162" s="4">
        <v>88</v>
      </c>
      <c r="B162" s="4">
        <v>-234.67699999999999</v>
      </c>
      <c r="C162" t="s">
        <v>11</v>
      </c>
      <c r="D162" s="4">
        <v>1</v>
      </c>
      <c r="E162" s="16" t="s">
        <v>19</v>
      </c>
      <c r="G162" s="4">
        <f t="shared" si="3"/>
        <v>4</v>
      </c>
      <c r="H162" t="s">
        <v>9372</v>
      </c>
      <c r="J162" s="41"/>
    </row>
    <row r="163" spans="1:11" x14ac:dyDescent="0.35">
      <c r="A163" s="4">
        <v>89</v>
      </c>
      <c r="B163" s="4">
        <v>-228.655</v>
      </c>
      <c r="C163" t="s">
        <v>18</v>
      </c>
      <c r="D163" s="4">
        <v>2</v>
      </c>
      <c r="E163" s="16" t="s">
        <v>19</v>
      </c>
      <c r="G163" s="4">
        <f t="shared" si="3"/>
        <v>4</v>
      </c>
      <c r="H163" t="s">
        <v>9372</v>
      </c>
      <c r="J163" s="41"/>
      <c r="K163" s="41"/>
    </row>
    <row r="164" spans="1:11" x14ac:dyDescent="0.35">
      <c r="A164" s="4">
        <v>90</v>
      </c>
      <c r="B164" s="4">
        <v>-224.91499999999999</v>
      </c>
      <c r="C164" t="s">
        <v>16</v>
      </c>
      <c r="D164" s="4">
        <v>4</v>
      </c>
      <c r="E164" s="16" t="s">
        <v>19</v>
      </c>
      <c r="G164" s="4">
        <f t="shared" si="3"/>
        <v>4</v>
      </c>
      <c r="H164" t="s">
        <v>9372</v>
      </c>
      <c r="J164" s="41"/>
    </row>
    <row r="166" spans="1:11" x14ac:dyDescent="0.35">
      <c r="A166" s="7">
        <v>2</v>
      </c>
      <c r="B166" s="31" t="s">
        <v>10447</v>
      </c>
    </row>
    <row r="167" spans="1:11" x14ac:dyDescent="0.35">
      <c r="A167" s="4">
        <v>91</v>
      </c>
      <c r="B167" s="4">
        <v>-207.02099999999999</v>
      </c>
      <c r="C167" t="s">
        <v>11</v>
      </c>
      <c r="D167" s="4">
        <v>1</v>
      </c>
      <c r="E167" s="16" t="s">
        <v>206</v>
      </c>
      <c r="G167" s="4">
        <f t="shared" si="3"/>
        <v>3</v>
      </c>
      <c r="H167" t="s">
        <v>9379</v>
      </c>
    </row>
    <row r="168" spans="1:11" x14ac:dyDescent="0.35">
      <c r="A168" s="4">
        <v>92</v>
      </c>
      <c r="B168" s="4">
        <v>-204.96</v>
      </c>
      <c r="C168" t="s">
        <v>18</v>
      </c>
      <c r="D168" s="4">
        <v>2</v>
      </c>
      <c r="E168" s="16" t="s">
        <v>207</v>
      </c>
      <c r="G168" s="4">
        <f t="shared" si="3"/>
        <v>3</v>
      </c>
      <c r="H168" t="s">
        <v>9379</v>
      </c>
    </row>
    <row r="169" spans="1:11" x14ac:dyDescent="0.35">
      <c r="A169" s="4">
        <v>93</v>
      </c>
      <c r="B169" s="4">
        <v>-197.12299999999999</v>
      </c>
      <c r="C169" t="s">
        <v>20</v>
      </c>
      <c r="D169" s="4">
        <v>3</v>
      </c>
      <c r="E169" s="16" t="s">
        <v>68</v>
      </c>
      <c r="G169" s="4">
        <f t="shared" si="3"/>
        <v>4</v>
      </c>
      <c r="H169" s="43" t="s">
        <v>9372</v>
      </c>
    </row>
    <row r="170" spans="1:11" x14ac:dyDescent="0.35">
      <c r="B170" s="4">
        <v>-192.59899999999999</v>
      </c>
      <c r="C170" t="s">
        <v>20</v>
      </c>
      <c r="D170" s="4">
        <v>3</v>
      </c>
      <c r="E170" s="16" t="s">
        <v>210</v>
      </c>
      <c r="H170" s="43"/>
    </row>
    <row r="171" spans="1:11" x14ac:dyDescent="0.35">
      <c r="A171" s="4">
        <v>94</v>
      </c>
      <c r="B171" s="4">
        <v>-163.548</v>
      </c>
      <c r="C171" t="s">
        <v>18</v>
      </c>
      <c r="D171" s="4">
        <v>2</v>
      </c>
      <c r="E171" s="16" t="s">
        <v>221</v>
      </c>
      <c r="G171" s="4">
        <f t="shared" si="3"/>
        <v>3</v>
      </c>
      <c r="H171" t="s">
        <v>9379</v>
      </c>
    </row>
    <row r="172" spans="1:11" x14ac:dyDescent="0.35">
      <c r="A172" s="4">
        <v>95</v>
      </c>
      <c r="B172" s="4">
        <v>-160.12</v>
      </c>
      <c r="C172" t="s">
        <v>16</v>
      </c>
      <c r="D172" s="4">
        <v>4</v>
      </c>
      <c r="E172" s="16" t="s">
        <v>222</v>
      </c>
      <c r="G172" s="4">
        <f t="shared" si="3"/>
        <v>4</v>
      </c>
      <c r="H172" t="s">
        <v>9372</v>
      </c>
      <c r="J172" s="28"/>
    </row>
    <row r="174" spans="1:11" x14ac:dyDescent="0.35">
      <c r="A174" s="7">
        <v>1</v>
      </c>
      <c r="B174" s="31" t="s">
        <v>9423</v>
      </c>
    </row>
    <row r="175" spans="1:11" x14ac:dyDescent="0.35">
      <c r="A175" s="4">
        <v>96</v>
      </c>
      <c r="B175" s="4">
        <v>-174.755</v>
      </c>
      <c r="C175" t="s">
        <v>16</v>
      </c>
      <c r="D175" s="4">
        <v>4</v>
      </c>
      <c r="E175" s="16" t="s">
        <v>216</v>
      </c>
      <c r="G175" s="4">
        <f t="shared" si="3"/>
        <v>25</v>
      </c>
      <c r="H175" s="43" t="s">
        <v>9648</v>
      </c>
      <c r="I175" s="4">
        <f t="shared" ref="I175" si="4">IF(J175="GREET",1,IF(J175="GOAL",2,IF(J175="GOAL:COOP",2,IF(J175="GOAL:SUSTAIN",2,IF(J175="GOAL:MAX EARN",2,IF(J175="GOAL:EQUITY",2,IF(J175="PROPOSAL",3,IF(J175="(PROPOSAL)",3,IF(J175="CHOOSE+",4,IF(J175="CHOOSE-",4,IF(J175="(CHOOSE+)",4,IF(J175="(CHOOSE-)",4,IF(J175="ECO INFO",5,IF(J175="(ECO INFO)",5,IF(J175="$ INFO",6,IF(J175="SOC INFO",7,IF(J175="RULE INFO",8,IF(J175="EXP INFO",9,IF(J175="MON RES",10,IF(J175="MON EARN",11,IF(J175="MON BEH",12,IF(J175="POSE HARM",13,IF(J175="(POSE HARM)",13,IF(J175="POSE CONCERN",14,IF(J175="(POSE CONCERN)",14,IF(J175="RJ APOLOGY",15,IF(J175="RJ ATONE",16,IF(J175="RJ JUSTIFY",17,IF(J175="RJ JUSTIFY:SOC INFO",17,IF(J175="RJ-",18,IF(J175="RJ FORGIVE+",19,IF(J175="RJ FORGIVE-",19,IF(J175="COORD",20,IF(J175="(COORD)",20,IF(J175="ENF ACK",21,IF(J175="ENF PRAISE",22,IF(J175="ENF ASK",23,IF(J175="ENF TELL",24,IF(J175="ENF SHAME",25,IF(J175="ENF WARN",26,IF(J175="ENF THREATEN",27,IF(J175="ENF PUNISH",28,IF(J175="DEFECT",29,IF(J175="SM TALK",30,IF(J175="HUMOR",31,IF(J175="POLITE+",32,IF(J175="POLITE-",32,IF(J175="INPUT-",33,IF(J175="AMBIGUOUS",34,IF(J175="UNCODEABLE",35))))))))))))))))))))))))))))))))))))))))))))))))))</f>
        <v>13</v>
      </c>
      <c r="J175" t="s">
        <v>10675</v>
      </c>
    </row>
    <row r="176" spans="1:11" x14ac:dyDescent="0.35">
      <c r="A176" s="4">
        <v>97</v>
      </c>
      <c r="B176" s="4">
        <v>-163.82399999999899</v>
      </c>
      <c r="C176" t="s">
        <v>20</v>
      </c>
      <c r="D176" s="4">
        <v>3</v>
      </c>
      <c r="E176" s="16" t="s">
        <v>220</v>
      </c>
      <c r="G176" s="4">
        <f t="shared" si="3"/>
        <v>7</v>
      </c>
      <c r="H176" s="43" t="s">
        <v>9377</v>
      </c>
    </row>
    <row r="177" spans="1:10" x14ac:dyDescent="0.35">
      <c r="A177" s="4">
        <v>98</v>
      </c>
      <c r="B177" s="4">
        <v>-153.04</v>
      </c>
      <c r="C177" t="s">
        <v>18</v>
      </c>
      <c r="D177" s="4">
        <v>2</v>
      </c>
      <c r="E177" s="16" t="s">
        <v>223</v>
      </c>
      <c r="G177" s="4">
        <f t="shared" si="3"/>
        <v>19</v>
      </c>
      <c r="H177" s="43" t="s">
        <v>9723</v>
      </c>
      <c r="I177" s="42"/>
      <c r="J177" s="43"/>
    </row>
    <row r="178" spans="1:10" x14ac:dyDescent="0.35">
      <c r="A178" s="4">
        <v>99</v>
      </c>
      <c r="B178" s="4">
        <v>-148.548</v>
      </c>
      <c r="C178" t="s">
        <v>18</v>
      </c>
      <c r="D178" s="4">
        <v>2</v>
      </c>
      <c r="E178" s="16" t="s">
        <v>224</v>
      </c>
      <c r="G178" s="4">
        <f t="shared" si="3"/>
        <v>22</v>
      </c>
      <c r="H178" t="s">
        <v>10418</v>
      </c>
    </row>
    <row r="179" spans="1:10" x14ac:dyDescent="0.35">
      <c r="A179" s="4">
        <v>100</v>
      </c>
      <c r="B179" s="4">
        <v>-141.47899999999899</v>
      </c>
      <c r="C179" t="s">
        <v>20</v>
      </c>
      <c r="D179" s="4">
        <v>3</v>
      </c>
      <c r="E179" s="16" t="s">
        <v>225</v>
      </c>
      <c r="G179" s="4">
        <f t="shared" si="3"/>
        <v>7</v>
      </c>
      <c r="H179" t="s">
        <v>9377</v>
      </c>
      <c r="I179" s="4">
        <f t="shared" ref="I179" si="5">IF(J179="GREET",1,IF(J179="GOAL",2,IF(J179="GOAL:COOP",2,IF(J179="GOAL:SUSTAIN",2,IF(J179="GOAL:MAX EARN",2,IF(J179="GOAL:EQUITY",2,IF(J179="PROPOSAL",3,IF(J179="(PROPOSAL)",3,IF(J179="CHOOSE+",4,IF(J179="CHOOSE-",4,IF(J179="(CHOOSE+)",4,IF(J179="(CHOOSE-)",4,IF(J179="ECO INFO",5,IF(J179="(ECO INFO)",5,IF(J179="$ INFO",6,IF(J179="SOC INFO",7,IF(J179="RULE INFO",8,IF(J179="EXP INFO",9,IF(J179="MON RES",10,IF(J179="MON EARN",11,IF(J179="MON BEH",12,IF(J179="POSE HARM",13,IF(J179="(POSE HARM)",13,IF(J179="POSE CONCERN",14,IF(J179="(POSE CONCERN)",14,IF(J179="RJ APOLOGY",15,IF(J179="RJ ATONE",16,IF(J179="RJ JUSTIFY",17,IF(J179="RJ JUSTIFY:SOC INFO",17,IF(J179="RJ-",18,IF(J179="RJ FORGIVE+",19,IF(J179="RJ FORGIVE-",19,IF(J179="COORD",20,IF(J179="(COORD)",20,IF(J179="ENF ACK",21,IF(J179="ENF PRAISE",22,IF(J179="ENF ASK",23,IF(J179="ENF TELL",24,IF(J179="ENF SHAME",25,IF(J179="ENF WARN",26,IF(J179="ENF THREATEN",27,IF(J179="ENF PUNISH",28,IF(J179="DEFECT",29,IF(J179="SM TALK",30,IF(J179="HUMOR",31,IF(J179="POLITE+",32,IF(J179="POLITE-",32,IF(J179="INPUT-",33,IF(J179="AMBIGUOUS",34,IF(J179="UNCODEABLE",35))))))))))))))))))))))))))))))))))))))))))))))))))</f>
        <v>16</v>
      </c>
      <c r="J179" t="s">
        <v>9707</v>
      </c>
    </row>
    <row r="180" spans="1:10" x14ac:dyDescent="0.35">
      <c r="A180" s="4">
        <v>101</v>
      </c>
      <c r="B180" s="4">
        <v>-135.62899999999999</v>
      </c>
      <c r="C180" t="s">
        <v>20</v>
      </c>
      <c r="D180" s="4">
        <v>3</v>
      </c>
      <c r="E180" s="16" t="s">
        <v>227</v>
      </c>
      <c r="G180" s="4">
        <f t="shared" si="3"/>
        <v>32</v>
      </c>
      <c r="H180" t="s">
        <v>9376</v>
      </c>
    </row>
    <row r="181" spans="1:10" x14ac:dyDescent="0.35">
      <c r="A181" s="4">
        <v>102</v>
      </c>
      <c r="B181" s="4">
        <v>-132.977</v>
      </c>
      <c r="C181" t="s">
        <v>16</v>
      </c>
      <c r="D181" s="4">
        <v>4</v>
      </c>
      <c r="E181" s="16" t="s">
        <v>230</v>
      </c>
      <c r="G181" s="4">
        <f t="shared" si="3"/>
        <v>7</v>
      </c>
      <c r="H181" t="s">
        <v>9377</v>
      </c>
    </row>
    <row r="182" spans="1:10" x14ac:dyDescent="0.35">
      <c r="A182" s="4">
        <v>103</v>
      </c>
      <c r="B182" s="4">
        <v>-131.90100000000001</v>
      </c>
      <c r="C182" t="s">
        <v>16</v>
      </c>
      <c r="D182" s="4">
        <v>4</v>
      </c>
      <c r="E182" s="16" t="s">
        <v>10204</v>
      </c>
      <c r="G182" s="4">
        <f t="shared" si="3"/>
        <v>15</v>
      </c>
      <c r="H182" t="s">
        <v>9706</v>
      </c>
    </row>
    <row r="183" spans="1:10" x14ac:dyDescent="0.35">
      <c r="A183" s="4">
        <v>104</v>
      </c>
      <c r="B183" s="4">
        <v>-131.12700000000001</v>
      </c>
      <c r="C183" t="s">
        <v>18</v>
      </c>
      <c r="D183" s="4">
        <v>2</v>
      </c>
      <c r="E183" s="16" t="s">
        <v>232</v>
      </c>
      <c r="G183" s="4">
        <f t="shared" si="3"/>
        <v>32</v>
      </c>
      <c r="H183" t="s">
        <v>9376</v>
      </c>
    </row>
    <row r="185" spans="1:10" x14ac:dyDescent="0.35">
      <c r="A185" s="4">
        <v>105</v>
      </c>
      <c r="B185" s="4">
        <v>-128.029</v>
      </c>
      <c r="C185" t="s">
        <v>11</v>
      </c>
      <c r="D185" s="4">
        <v>1</v>
      </c>
      <c r="E185" s="16" t="s">
        <v>233</v>
      </c>
      <c r="G185" s="4">
        <f t="shared" si="3"/>
        <v>22</v>
      </c>
      <c r="H185" t="s">
        <v>10418</v>
      </c>
    </row>
    <row r="187" spans="1:10" x14ac:dyDescent="0.35">
      <c r="A187" s="7">
        <v>4</v>
      </c>
      <c r="B187" s="31" t="s">
        <v>10448</v>
      </c>
    </row>
    <row r="188" spans="1:10" x14ac:dyDescent="0.35">
      <c r="A188" s="4">
        <v>106</v>
      </c>
      <c r="B188" s="4">
        <v>-110.798999999999</v>
      </c>
      <c r="C188" t="s">
        <v>11</v>
      </c>
      <c r="D188" s="4">
        <v>1</v>
      </c>
      <c r="E188" s="16" t="s">
        <v>238</v>
      </c>
    </row>
    <row r="189" spans="1:10" x14ac:dyDescent="0.35">
      <c r="B189" s="4">
        <v>-105.376</v>
      </c>
      <c r="C189" t="s">
        <v>11</v>
      </c>
      <c r="D189" s="4">
        <v>1</v>
      </c>
      <c r="E189" s="16" t="s">
        <v>239</v>
      </c>
    </row>
    <row r="190" spans="1:10" x14ac:dyDescent="0.35">
      <c r="E190" s="58" t="s">
        <v>9635</v>
      </c>
      <c r="G190" s="4">
        <f t="shared" si="3"/>
        <v>9</v>
      </c>
      <c r="H190" t="s">
        <v>9373</v>
      </c>
    </row>
    <row r="191" spans="1:10" x14ac:dyDescent="0.35">
      <c r="E191" s="58" t="s">
        <v>9637</v>
      </c>
      <c r="G191" s="4">
        <f t="shared" si="3"/>
        <v>3</v>
      </c>
      <c r="H191" t="s">
        <v>9379</v>
      </c>
    </row>
    <row r="192" spans="1:10" x14ac:dyDescent="0.35">
      <c r="A192" s="4">
        <v>107</v>
      </c>
      <c r="B192" s="4">
        <v>-90.507000000000005</v>
      </c>
      <c r="C192" t="s">
        <v>16</v>
      </c>
      <c r="D192" s="4">
        <v>4</v>
      </c>
      <c r="E192" s="16" t="s">
        <v>244</v>
      </c>
    </row>
    <row r="193" spans="1:11" x14ac:dyDescent="0.35">
      <c r="E193" s="58" t="s">
        <v>68</v>
      </c>
      <c r="G193" s="4">
        <f t="shared" si="3"/>
        <v>4</v>
      </c>
      <c r="H193" t="s">
        <v>9372</v>
      </c>
    </row>
    <row r="194" spans="1:11" x14ac:dyDescent="0.35">
      <c r="E194" s="58" t="s">
        <v>9636</v>
      </c>
      <c r="G194" s="4">
        <f t="shared" si="3"/>
        <v>22</v>
      </c>
      <c r="H194" t="s">
        <v>10418</v>
      </c>
    </row>
    <row r="195" spans="1:11" x14ac:dyDescent="0.35">
      <c r="A195" s="4">
        <v>108</v>
      </c>
      <c r="B195" s="4">
        <v>-78.064999999999998</v>
      </c>
      <c r="C195" t="s">
        <v>18</v>
      </c>
      <c r="D195" s="4">
        <v>2</v>
      </c>
      <c r="E195" s="16" t="s">
        <v>249</v>
      </c>
      <c r="G195" s="4">
        <f t="shared" si="3"/>
        <v>4</v>
      </c>
      <c r="H195" t="s">
        <v>9372</v>
      </c>
    </row>
    <row r="196" spans="1:11" x14ac:dyDescent="0.35">
      <c r="A196" s="4">
        <v>109</v>
      </c>
      <c r="B196" s="4">
        <v>-76.638999999999996</v>
      </c>
      <c r="C196" t="s">
        <v>11</v>
      </c>
      <c r="D196" s="4">
        <v>1</v>
      </c>
      <c r="E196" s="16" t="s">
        <v>250</v>
      </c>
      <c r="G196" s="4">
        <f t="shared" si="3"/>
        <v>4</v>
      </c>
      <c r="H196" s="43" t="s">
        <v>9372</v>
      </c>
      <c r="J196" s="5"/>
    </row>
    <row r="197" spans="1:11" x14ac:dyDescent="0.35">
      <c r="J197" s="41"/>
    </row>
    <row r="198" spans="1:11" x14ac:dyDescent="0.35">
      <c r="A198" s="4">
        <v>110</v>
      </c>
      <c r="B198" s="4">
        <v>-88.811000000000007</v>
      </c>
      <c r="C198" t="s">
        <v>20</v>
      </c>
      <c r="D198" s="4">
        <v>3</v>
      </c>
      <c r="E198" s="16" t="s">
        <v>245</v>
      </c>
      <c r="G198" s="4">
        <f t="shared" si="3"/>
        <v>7</v>
      </c>
      <c r="H198" t="s">
        <v>9377</v>
      </c>
      <c r="K198" s="41"/>
    </row>
    <row r="199" spans="1:11" x14ac:dyDescent="0.35">
      <c r="A199" s="4">
        <v>111</v>
      </c>
      <c r="B199" s="4">
        <v>-80.155000000000001</v>
      </c>
      <c r="C199" t="s">
        <v>16</v>
      </c>
      <c r="D199" s="4">
        <v>4</v>
      </c>
      <c r="E199" s="16" t="s">
        <v>10205</v>
      </c>
      <c r="G199" s="4">
        <f t="shared" si="3"/>
        <v>7</v>
      </c>
      <c r="H199" t="s">
        <v>9377</v>
      </c>
    </row>
    <row r="200" spans="1:11" x14ac:dyDescent="0.35">
      <c r="A200" s="4">
        <v>112</v>
      </c>
      <c r="B200" s="4">
        <v>-78.337999999999994</v>
      </c>
      <c r="C200" t="s">
        <v>20</v>
      </c>
      <c r="D200" s="4">
        <v>3</v>
      </c>
      <c r="E200" s="16" t="s">
        <v>248</v>
      </c>
      <c r="G200" s="4">
        <f t="shared" si="3"/>
        <v>34</v>
      </c>
      <c r="H200" t="s">
        <v>9387</v>
      </c>
    </row>
    <row r="201" spans="1:11" x14ac:dyDescent="0.35">
      <c r="A201" s="4">
        <v>113</v>
      </c>
      <c r="B201" s="4">
        <v>-68.355000000000004</v>
      </c>
      <c r="C201" t="s">
        <v>18</v>
      </c>
      <c r="D201" s="4">
        <v>2</v>
      </c>
      <c r="E201" s="16" t="s">
        <v>254</v>
      </c>
      <c r="G201" s="4">
        <f t="shared" ref="G201:G264" si="6">IF(H201="GREET",1,IF(H201="GOAL",2,IF(H201="GOAL:COOP",2,IF(H201="GOAL:SUSTAIN",2,IF(H201="GOAL:MAX EARN",2,IF(H201="GOAL:EQUITY",2,IF(H201="PROPOSAL",3,IF(H201="(PROPOSAL)",3,IF(H201="CHOOSE+",4,IF(H201="CHOOSE-",4,IF(H201="(CHOOSE+)",4,IF(H201="(CHOOSE-)",4,IF(H201="ECO INFO",5,IF(H201="(ECO INFO)",5,IF(H201="$ INFO",6,IF(H201="SOC INFO",7,IF(H201="RULE INFO",8,IF(H201="EXP INFO",9,IF(H201="MON RES",10,IF(H201="MON EARN",11,IF(H201="MON BEH",12,IF(H201="POSE HARM",13,IF(H201="(POSE HARM)",13,IF(H201="POSE CONCERN",14,IF(H201="(POSE CONCERN)",14,IF(H201="RJ APOLOGY",15,IF(H201="RJ ATONE",16,IF(H201="RJ JUSTIFY",17,IF(H201="RJ JUSTIFY:SOC INFO",17,IF(H201="RJ-",18,IF(H201="RJ FORGIVE+",19,IF(H201="RJ FORGIVE-",19,IF(H201="COORD",20,IF(H201="(COORD)",20,IF(H201="ENF ACK",21,IF(H201="ENF PRAISE",22,IF(H201="ENF ASK",23,IF(H201="ENF TELL",24,IF(H201="ENF SHAME",25,IF(H201="ENF WARN",26,IF(H201="ENF THREATEN",27,IF(H201="ENF PUNISH",28,IF(H201="DEFECT",29,IF(H201="SM TALK",30,IF(H201="HUMOR",31,IF(H201="POLITE+",32,IF(H201="POLITE-",32,IF(H201="INPUT-",33,IF(H201="AMBIGUOUS",34,IF(H201="UNCODEABLE",35))))))))))))))))))))))))))))))))))))))))))))))))))</f>
        <v>7</v>
      </c>
      <c r="H201" t="s">
        <v>9377</v>
      </c>
    </row>
    <row r="202" spans="1:11" x14ac:dyDescent="0.35">
      <c r="A202" s="4">
        <v>114</v>
      </c>
      <c r="B202" s="4">
        <v>-65.918999999999997</v>
      </c>
      <c r="C202" t="s">
        <v>11</v>
      </c>
      <c r="D202" s="4">
        <v>1</v>
      </c>
      <c r="E202" s="16" t="s">
        <v>256</v>
      </c>
      <c r="G202" s="4">
        <f t="shared" si="6"/>
        <v>7</v>
      </c>
      <c r="H202" t="s">
        <v>9377</v>
      </c>
    </row>
    <row r="203" spans="1:11" x14ac:dyDescent="0.35">
      <c r="A203" s="4">
        <v>115</v>
      </c>
      <c r="B203" s="4">
        <v>-56.851999999999997</v>
      </c>
      <c r="C203" t="s">
        <v>16</v>
      </c>
      <c r="D203" s="4">
        <v>4</v>
      </c>
      <c r="E203" s="16" t="s">
        <v>258</v>
      </c>
      <c r="G203" s="4">
        <f t="shared" si="6"/>
        <v>7</v>
      </c>
      <c r="H203" t="s">
        <v>9377</v>
      </c>
    </row>
    <row r="204" spans="1:11" x14ac:dyDescent="0.35">
      <c r="A204" s="4">
        <v>116</v>
      </c>
      <c r="B204" s="4">
        <v>-54.335000000000001</v>
      </c>
      <c r="C204" t="s">
        <v>18</v>
      </c>
      <c r="D204" s="4">
        <v>2</v>
      </c>
      <c r="E204" s="16" t="s">
        <v>261</v>
      </c>
      <c r="G204" s="4">
        <f t="shared" si="6"/>
        <v>7</v>
      </c>
      <c r="H204" t="s">
        <v>9377</v>
      </c>
    </row>
    <row r="205" spans="1:11" x14ac:dyDescent="0.35">
      <c r="A205" s="4">
        <v>117</v>
      </c>
      <c r="B205" s="4">
        <v>-49.513999999999903</v>
      </c>
      <c r="C205" t="s">
        <v>18</v>
      </c>
      <c r="D205" s="4">
        <v>2</v>
      </c>
      <c r="E205" s="16" t="s">
        <v>262</v>
      </c>
      <c r="G205" s="4">
        <f t="shared" si="6"/>
        <v>7</v>
      </c>
      <c r="H205" t="s">
        <v>9377</v>
      </c>
    </row>
    <row r="206" spans="1:11" x14ac:dyDescent="0.35">
      <c r="A206" s="4">
        <v>118</v>
      </c>
      <c r="B206" s="4">
        <v>-38.442999999999998</v>
      </c>
      <c r="C206" t="s">
        <v>20</v>
      </c>
      <c r="D206" s="4">
        <v>3</v>
      </c>
      <c r="E206" s="16" t="s">
        <v>265</v>
      </c>
      <c r="G206" s="4">
        <f t="shared" si="6"/>
        <v>7</v>
      </c>
      <c r="H206" t="s">
        <v>9377</v>
      </c>
    </row>
    <row r="208" spans="1:11" x14ac:dyDescent="0.35">
      <c r="B208" s="21" t="s">
        <v>9233</v>
      </c>
      <c r="C208" s="22"/>
      <c r="D208" s="21"/>
      <c r="E208" s="23"/>
    </row>
    <row r="209" spans="1:10" x14ac:dyDescent="0.35">
      <c r="B209" s="20"/>
    </row>
    <row r="210" spans="1:10" x14ac:dyDescent="0.35">
      <c r="A210" s="4">
        <v>119</v>
      </c>
      <c r="B210" s="4">
        <v>32.792000000000002</v>
      </c>
      <c r="C210" t="s">
        <v>11</v>
      </c>
      <c r="D210" s="4">
        <v>1</v>
      </c>
      <c r="E210" s="16" t="s">
        <v>270</v>
      </c>
      <c r="G210" s="4">
        <f t="shared" si="6"/>
        <v>10</v>
      </c>
      <c r="H210" t="s">
        <v>10136</v>
      </c>
    </row>
    <row r="211" spans="1:10" x14ac:dyDescent="0.35">
      <c r="A211" s="4">
        <v>120</v>
      </c>
      <c r="B211" s="4">
        <v>35.668999999999997</v>
      </c>
      <c r="C211" t="s">
        <v>16</v>
      </c>
      <c r="D211" s="4">
        <v>4</v>
      </c>
      <c r="E211" s="16" t="s">
        <v>271</v>
      </c>
      <c r="G211" s="4">
        <f t="shared" si="6"/>
        <v>10</v>
      </c>
      <c r="H211" t="s">
        <v>10136</v>
      </c>
    </row>
    <row r="213" spans="1:10" x14ac:dyDescent="0.35">
      <c r="A213" s="4">
        <v>121</v>
      </c>
      <c r="B213" s="4">
        <v>112.13500000000001</v>
      </c>
      <c r="C213" t="s">
        <v>11</v>
      </c>
      <c r="D213" s="4">
        <v>1</v>
      </c>
      <c r="E213" s="16" t="s">
        <v>275</v>
      </c>
      <c r="G213" s="4">
        <f t="shared" si="6"/>
        <v>3</v>
      </c>
      <c r="H213" t="s">
        <v>9379</v>
      </c>
    </row>
    <row r="214" spans="1:10" x14ac:dyDescent="0.35">
      <c r="A214" s="4">
        <v>122</v>
      </c>
      <c r="B214" s="4">
        <v>125.229</v>
      </c>
      <c r="C214" t="s">
        <v>16</v>
      </c>
      <c r="D214" s="4">
        <v>4</v>
      </c>
      <c r="E214" s="16" t="s">
        <v>278</v>
      </c>
      <c r="G214" s="4">
        <f t="shared" si="6"/>
        <v>7</v>
      </c>
      <c r="H214" t="s">
        <v>9377</v>
      </c>
    </row>
    <row r="215" spans="1:10" x14ac:dyDescent="0.35">
      <c r="A215" s="4">
        <v>123</v>
      </c>
      <c r="B215" s="4">
        <v>130.08699999999999</v>
      </c>
      <c r="C215" t="s">
        <v>11</v>
      </c>
      <c r="D215" s="4">
        <v>1</v>
      </c>
      <c r="E215" s="16" t="s">
        <v>279</v>
      </c>
      <c r="G215" s="4">
        <f t="shared" si="6"/>
        <v>5</v>
      </c>
      <c r="H215" t="s">
        <v>9378</v>
      </c>
    </row>
    <row r="216" spans="1:10" x14ac:dyDescent="0.35">
      <c r="A216" s="4">
        <v>124</v>
      </c>
      <c r="B216" s="4">
        <v>214.59899999999999</v>
      </c>
      <c r="C216" t="s">
        <v>11</v>
      </c>
      <c r="D216" s="4">
        <v>1</v>
      </c>
      <c r="E216" s="16" t="s">
        <v>10207</v>
      </c>
      <c r="G216" s="4">
        <f t="shared" si="6"/>
        <v>5</v>
      </c>
      <c r="H216" s="43" t="s">
        <v>9378</v>
      </c>
      <c r="J216" s="41"/>
    </row>
    <row r="218" spans="1:10" s="75" customFormat="1" x14ac:dyDescent="0.35">
      <c r="A218" s="11"/>
      <c r="B218" s="11" t="s">
        <v>9229</v>
      </c>
      <c r="C218" s="13"/>
      <c r="D218" s="19"/>
      <c r="E218" s="15"/>
      <c r="F218" s="13"/>
      <c r="G218" s="4"/>
      <c r="I218" s="19"/>
    </row>
    <row r="219" spans="1:10" x14ac:dyDescent="0.35">
      <c r="B219" s="20" t="s">
        <v>9259</v>
      </c>
    </row>
    <row r="220" spans="1:10" x14ac:dyDescent="0.35">
      <c r="A220" s="4">
        <v>125</v>
      </c>
      <c r="B220" s="4">
        <v>-377.983</v>
      </c>
      <c r="C220" t="s">
        <v>18</v>
      </c>
      <c r="D220" s="4">
        <v>2</v>
      </c>
      <c r="E220" s="16" t="s">
        <v>285</v>
      </c>
      <c r="G220" s="4">
        <f t="shared" si="6"/>
        <v>22</v>
      </c>
      <c r="H220" t="s">
        <v>10418</v>
      </c>
    </row>
    <row r="221" spans="1:10" x14ac:dyDescent="0.35">
      <c r="B221" s="4">
        <v>-369.73399999999998</v>
      </c>
      <c r="C221" t="s">
        <v>18</v>
      </c>
      <c r="D221" s="4">
        <v>2</v>
      </c>
      <c r="E221" s="16" t="s">
        <v>289</v>
      </c>
    </row>
    <row r="222" spans="1:10" x14ac:dyDescent="0.35">
      <c r="A222" s="4">
        <v>126</v>
      </c>
      <c r="B222" s="4">
        <v>-373.60500000000002</v>
      </c>
      <c r="C222" t="s">
        <v>16</v>
      </c>
      <c r="D222" s="4">
        <v>4</v>
      </c>
      <c r="E222" s="16" t="s">
        <v>287</v>
      </c>
      <c r="G222" s="4">
        <f t="shared" si="6"/>
        <v>22</v>
      </c>
      <c r="H222" t="s">
        <v>10418</v>
      </c>
    </row>
    <row r="223" spans="1:10" x14ac:dyDescent="0.35">
      <c r="A223" s="4">
        <v>127</v>
      </c>
      <c r="B223" s="4">
        <v>-372.64</v>
      </c>
      <c r="C223" t="s">
        <v>20</v>
      </c>
      <c r="D223" s="4">
        <v>3</v>
      </c>
      <c r="E223" s="16" t="s">
        <v>288</v>
      </c>
      <c r="G223" s="4">
        <f t="shared" si="6"/>
        <v>22</v>
      </c>
      <c r="H223" t="s">
        <v>10418</v>
      </c>
    </row>
    <row r="224" spans="1:10" x14ac:dyDescent="0.35">
      <c r="A224" s="4">
        <v>128</v>
      </c>
      <c r="B224" s="4">
        <v>-369.13199999999898</v>
      </c>
      <c r="C224" t="s">
        <v>16</v>
      </c>
      <c r="D224" s="4">
        <v>4</v>
      </c>
      <c r="E224" s="16" t="s">
        <v>290</v>
      </c>
      <c r="G224" s="4">
        <f t="shared" si="6"/>
        <v>22</v>
      </c>
      <c r="H224" t="s">
        <v>10418</v>
      </c>
    </row>
    <row r="225" spans="1:10" x14ac:dyDescent="0.35">
      <c r="A225" s="4">
        <v>129</v>
      </c>
      <c r="B225" s="4">
        <v>-365.640999999999</v>
      </c>
      <c r="C225" t="s">
        <v>20</v>
      </c>
      <c r="D225" s="4">
        <v>3</v>
      </c>
      <c r="E225" s="16" t="s">
        <v>292</v>
      </c>
      <c r="G225" s="4">
        <f t="shared" si="6"/>
        <v>22</v>
      </c>
      <c r="H225" t="s">
        <v>10418</v>
      </c>
    </row>
    <row r="227" spans="1:10" x14ac:dyDescent="0.35">
      <c r="A227" s="7">
        <v>4</v>
      </c>
      <c r="B227" s="31" t="s">
        <v>10450</v>
      </c>
    </row>
    <row r="228" spans="1:10" x14ac:dyDescent="0.35">
      <c r="A228" s="4">
        <v>130</v>
      </c>
      <c r="B228" s="4">
        <v>-354.42099999999999</v>
      </c>
      <c r="C228" t="s">
        <v>18</v>
      </c>
      <c r="D228" s="4">
        <v>2</v>
      </c>
      <c r="E228" s="16" t="s">
        <v>294</v>
      </c>
      <c r="G228" s="4">
        <f t="shared" si="6"/>
        <v>3</v>
      </c>
      <c r="H228" t="s">
        <v>9379</v>
      </c>
    </row>
    <row r="229" spans="1:10" x14ac:dyDescent="0.35">
      <c r="B229" s="4">
        <v>-346.69299999999998</v>
      </c>
      <c r="C229" t="s">
        <v>18</v>
      </c>
      <c r="D229" s="4">
        <v>2</v>
      </c>
      <c r="E229" s="16" t="s">
        <v>299</v>
      </c>
      <c r="G229" s="4" t="b">
        <f t="shared" si="6"/>
        <v>0</v>
      </c>
    </row>
    <row r="230" spans="1:10" x14ac:dyDescent="0.35">
      <c r="A230" s="4">
        <v>131</v>
      </c>
      <c r="B230" s="4">
        <v>-350.375</v>
      </c>
      <c r="C230" t="s">
        <v>20</v>
      </c>
      <c r="D230" s="4">
        <v>3</v>
      </c>
      <c r="E230" s="16" t="s">
        <v>296</v>
      </c>
      <c r="G230" s="4">
        <f t="shared" si="6"/>
        <v>7</v>
      </c>
      <c r="H230" t="s">
        <v>9377</v>
      </c>
    </row>
    <row r="231" spans="1:10" x14ac:dyDescent="0.35">
      <c r="A231" s="4">
        <v>132</v>
      </c>
      <c r="B231" s="4">
        <v>-349.78199999999998</v>
      </c>
      <c r="C231" t="s">
        <v>11</v>
      </c>
      <c r="D231" s="4">
        <v>1</v>
      </c>
      <c r="E231" s="16" t="s">
        <v>298</v>
      </c>
      <c r="G231" s="4">
        <f t="shared" si="6"/>
        <v>3</v>
      </c>
      <c r="H231" t="s">
        <v>9379</v>
      </c>
      <c r="I231" s="4">
        <f t="shared" ref="I231" si="7">IF(J231="GREET",1,IF(J231="GOAL",2,IF(J231="GOAL:COOP",2,IF(J231="GOAL:SUSTAIN",2,IF(J231="GOAL:MAX EARN",2,IF(J231="GOAL:EQUITY",2,IF(J231="PROPOSAL",3,IF(J231="(PROPOSAL)",3,IF(J231="CHOOSE+",4,IF(J231="CHOOSE-",4,IF(J231="(CHOOSE+)",4,IF(J231="(CHOOSE-)",4,IF(J231="ECO INFO",5,IF(J231="(ECO INFO)",5,IF(J231="$ INFO",6,IF(J231="SOC INFO",7,IF(J231="RULE INFO",8,IF(J231="EXP INFO",9,IF(J231="MON RES",10,IF(J231="MON EARN",11,IF(J231="MON BEH",12,IF(J231="POSE HARM",13,IF(J231="(POSE HARM)",13,IF(J231="POSE CONCERN",14,IF(J231="(POSE CONCERN)",14,IF(J231="RJ APOLOGY",15,IF(J231="RJ ATONE",16,IF(J231="RJ JUSTIFY",17,IF(J231="RJ JUSTIFY:SOC INFO",17,IF(J231="RJ-",18,IF(J231="RJ FORGIVE+",19,IF(J231="RJ FORGIVE-",19,IF(J231="COORD",20,IF(J231="(COORD)",20,IF(J231="ENF ACK",21,IF(J231="ENF PRAISE",22,IF(J231="ENF ASK",23,IF(J231="ENF TELL",24,IF(J231="ENF SHAME",25,IF(J231="ENF WARN",26,IF(J231="ENF THREATEN",27,IF(J231="ENF PUNISH",28,IF(J231="DEFECT",29,IF(J231="SM TALK",30,IF(J231="HUMOR",31,IF(J231="POLITE+",32,IF(J231="POLITE-",32,IF(J231="INPUT-",33,IF(J231="AMBIGUOUS",34,IF(J231="UNCODEABLE",35))))))))))))))))))))))))))))))))))))))))))))))))))</f>
        <v>5</v>
      </c>
      <c r="J231" t="s">
        <v>10437</v>
      </c>
    </row>
    <row r="232" spans="1:10" x14ac:dyDescent="0.35">
      <c r="A232" s="4">
        <v>133</v>
      </c>
      <c r="B232" s="4">
        <v>-341.30799999999999</v>
      </c>
      <c r="C232" t="s">
        <v>16</v>
      </c>
      <c r="D232" s="4">
        <v>4</v>
      </c>
      <c r="E232" s="16" t="s">
        <v>302</v>
      </c>
      <c r="G232" s="4">
        <f t="shared" si="6"/>
        <v>3</v>
      </c>
      <c r="H232" t="s">
        <v>9379</v>
      </c>
    </row>
    <row r="233" spans="1:10" x14ac:dyDescent="0.35">
      <c r="A233" s="4">
        <v>134</v>
      </c>
      <c r="B233" s="4">
        <v>-339.51</v>
      </c>
      <c r="C233" t="s">
        <v>16</v>
      </c>
      <c r="D233" s="4">
        <v>4</v>
      </c>
      <c r="E233" s="16" t="s">
        <v>303</v>
      </c>
      <c r="F233" s="28"/>
      <c r="G233" s="4">
        <f t="shared" si="6"/>
        <v>7</v>
      </c>
      <c r="H233" t="s">
        <v>9377</v>
      </c>
      <c r="J233" s="41"/>
    </row>
    <row r="234" spans="1:10" x14ac:dyDescent="0.35">
      <c r="B234" s="4">
        <v>-334.73399999999998</v>
      </c>
      <c r="C234" t="s">
        <v>16</v>
      </c>
      <c r="D234" s="4">
        <v>4</v>
      </c>
      <c r="E234" s="16" t="s">
        <v>10449</v>
      </c>
    </row>
    <row r="235" spans="1:10" x14ac:dyDescent="0.35">
      <c r="A235" s="4">
        <v>135</v>
      </c>
      <c r="B235" s="4">
        <v>-323.94299999999998</v>
      </c>
      <c r="C235" t="s">
        <v>18</v>
      </c>
      <c r="D235" s="4">
        <v>2</v>
      </c>
      <c r="E235" s="16" t="s">
        <v>307</v>
      </c>
    </row>
    <row r="236" spans="1:10" x14ac:dyDescent="0.35">
      <c r="E236" s="58" t="s">
        <v>9439</v>
      </c>
      <c r="G236" s="4">
        <f t="shared" si="6"/>
        <v>4</v>
      </c>
      <c r="H236" t="s">
        <v>9372</v>
      </c>
      <c r="J236" s="41"/>
    </row>
    <row r="237" spans="1:10" x14ac:dyDescent="0.35">
      <c r="E237" s="58" t="s">
        <v>9638</v>
      </c>
      <c r="G237" s="4">
        <f t="shared" si="6"/>
        <v>8</v>
      </c>
      <c r="H237" t="s">
        <v>9374</v>
      </c>
      <c r="J237" s="41"/>
    </row>
    <row r="238" spans="1:10" x14ac:dyDescent="0.35">
      <c r="A238" s="4">
        <v>136</v>
      </c>
      <c r="B238" s="4">
        <v>-320.950999999999</v>
      </c>
      <c r="C238" t="s">
        <v>20</v>
      </c>
      <c r="D238" s="4">
        <v>3</v>
      </c>
      <c r="E238" s="16" t="s">
        <v>308</v>
      </c>
      <c r="G238" s="4">
        <f t="shared" si="6"/>
        <v>5</v>
      </c>
      <c r="H238" t="s">
        <v>9378</v>
      </c>
    </row>
    <row r="239" spans="1:10" x14ac:dyDescent="0.35">
      <c r="A239" s="4">
        <v>137</v>
      </c>
      <c r="B239" s="4">
        <v>-319.86599999999999</v>
      </c>
      <c r="C239" t="s">
        <v>11</v>
      </c>
      <c r="D239" s="4">
        <v>1</v>
      </c>
      <c r="E239" s="16" t="s">
        <v>310</v>
      </c>
      <c r="G239" s="4">
        <f t="shared" si="6"/>
        <v>4</v>
      </c>
      <c r="H239" t="s">
        <v>9372</v>
      </c>
    </row>
    <row r="240" spans="1:10" x14ac:dyDescent="0.35">
      <c r="A240" s="4">
        <v>138</v>
      </c>
      <c r="B240" s="4">
        <v>-310.90899999999999</v>
      </c>
      <c r="C240" t="s">
        <v>11</v>
      </c>
      <c r="D240" s="4">
        <v>1</v>
      </c>
      <c r="E240" s="16" t="s">
        <v>311</v>
      </c>
      <c r="G240" s="4">
        <f t="shared" si="6"/>
        <v>5</v>
      </c>
      <c r="H240" t="s">
        <v>9378</v>
      </c>
    </row>
    <row r="241" spans="1:11" x14ac:dyDescent="0.35">
      <c r="A241" s="4">
        <v>139</v>
      </c>
      <c r="B241" s="4">
        <v>-300.11700000000002</v>
      </c>
      <c r="C241" t="s">
        <v>18</v>
      </c>
      <c r="D241" s="4">
        <v>2</v>
      </c>
      <c r="E241" s="16" t="s">
        <v>313</v>
      </c>
      <c r="G241" s="4">
        <f t="shared" si="6"/>
        <v>4</v>
      </c>
      <c r="H241" s="43" t="s">
        <v>9372</v>
      </c>
      <c r="J241" s="41"/>
    </row>
    <row r="242" spans="1:11" x14ac:dyDescent="0.35">
      <c r="A242" s="4">
        <v>140</v>
      </c>
      <c r="B242" s="4">
        <v>-296.59800000000001</v>
      </c>
      <c r="C242" t="s">
        <v>20</v>
      </c>
      <c r="D242" s="4">
        <v>3</v>
      </c>
      <c r="E242" s="16" t="s">
        <v>267</v>
      </c>
      <c r="G242" s="4">
        <f t="shared" si="6"/>
        <v>4</v>
      </c>
      <c r="H242" t="s">
        <v>9372</v>
      </c>
    </row>
    <row r="243" spans="1:11" x14ac:dyDescent="0.35">
      <c r="A243" s="4">
        <v>141</v>
      </c>
      <c r="B243" s="4">
        <v>-281.42899999999997</v>
      </c>
      <c r="C243" t="s">
        <v>18</v>
      </c>
      <c r="D243" s="4">
        <v>2</v>
      </c>
      <c r="E243" s="16" t="s">
        <v>316</v>
      </c>
      <c r="G243" s="4">
        <f t="shared" si="6"/>
        <v>24</v>
      </c>
      <c r="H243" t="s">
        <v>10409</v>
      </c>
    </row>
    <row r="244" spans="1:11" x14ac:dyDescent="0.35">
      <c r="A244" s="4">
        <v>142</v>
      </c>
      <c r="B244" s="4">
        <v>-279.10199999999998</v>
      </c>
      <c r="C244" t="s">
        <v>16</v>
      </c>
      <c r="D244" s="4">
        <v>4</v>
      </c>
      <c r="E244" s="16" t="s">
        <v>318</v>
      </c>
      <c r="G244" s="4">
        <f t="shared" si="6"/>
        <v>3</v>
      </c>
      <c r="H244" t="s">
        <v>9379</v>
      </c>
      <c r="I244" s="4">
        <f t="shared" ref="I244" si="8">IF(J244="GREET",1,IF(J244="GOAL",2,IF(J244="GOAL:COOP",2,IF(J244="GOAL:SUSTAIN",2,IF(J244="GOAL:MAX EARN",2,IF(J244="GOAL:EQUITY",2,IF(J244="PROPOSAL",3,IF(J244="(PROPOSAL)",3,IF(J244="CHOOSE+",4,IF(J244="CHOOSE-",4,IF(J244="(CHOOSE+)",4,IF(J244="(CHOOSE-)",4,IF(J244="ECO INFO",5,IF(J244="(ECO INFO)",5,IF(J244="$ INFO",6,IF(J244="SOC INFO",7,IF(J244="RULE INFO",8,IF(J244="EXP INFO",9,IF(J244="MON RES",10,IF(J244="MON EARN",11,IF(J244="MON BEH",12,IF(J244="POSE HARM",13,IF(J244="(POSE HARM)",13,IF(J244="POSE CONCERN",14,IF(J244="(POSE CONCERN)",14,IF(J244="RJ APOLOGY",15,IF(J244="RJ ATONE",16,IF(J244="RJ JUSTIFY",17,IF(J244="RJ JUSTIFY:SOC INFO",17,IF(J244="RJ-",18,IF(J244="RJ FORGIVE+",19,IF(J244="RJ FORGIVE-",19,IF(J244="COORD",20,IF(J244="(COORD)",20,IF(J244="ENF ACK",21,IF(J244="ENF PRAISE",22,IF(J244="ENF ASK",23,IF(J244="ENF TELL",24,IF(J244="ENF SHAME",25,IF(J244="ENF WARN",26,IF(J244="ENF THREATEN",27,IF(J244="ENF PUNISH",28,IF(J244="DEFECT",29,IF(J244="SM TALK",30,IF(J244="HUMOR",31,IF(J244="POLITE+",32,IF(J244="POLITE-",32,IF(J244="INPUT-",33,IF(J244="AMBIGUOUS",34,IF(J244="UNCODEABLE",35))))))))))))))))))))))))))))))))))))))))))))))))))</f>
        <v>4</v>
      </c>
      <c r="J244" t="s">
        <v>10330</v>
      </c>
    </row>
    <row r="245" spans="1:11" x14ac:dyDescent="0.35">
      <c r="A245" s="4">
        <v>143</v>
      </c>
      <c r="B245" s="4">
        <v>-261.11200000000002</v>
      </c>
      <c r="C245" t="s">
        <v>16</v>
      </c>
      <c r="D245" s="4">
        <v>4</v>
      </c>
      <c r="E245" s="16" t="s">
        <v>323</v>
      </c>
      <c r="G245" s="4">
        <f t="shared" si="6"/>
        <v>8</v>
      </c>
      <c r="H245" t="s">
        <v>9374</v>
      </c>
    </row>
    <row r="246" spans="1:11" x14ac:dyDescent="0.35">
      <c r="A246" s="4">
        <v>144</v>
      </c>
      <c r="B246" s="4">
        <v>-251.53899999999999</v>
      </c>
      <c r="C246" t="s">
        <v>11</v>
      </c>
      <c r="D246" s="4">
        <v>1</v>
      </c>
      <c r="E246" s="16" t="s">
        <v>326</v>
      </c>
      <c r="G246" s="4">
        <f t="shared" si="6"/>
        <v>5</v>
      </c>
      <c r="H246" t="s">
        <v>9378</v>
      </c>
      <c r="I246" s="4">
        <f t="shared" ref="I246" si="9">IF(J246="GREET",1,IF(J246="GOAL",2,IF(J246="GOAL:COOP",2,IF(J246="GOAL:SUSTAIN",2,IF(J246="GOAL:MAX EARN",2,IF(J246="GOAL:EQUITY",2,IF(J246="PROPOSAL",3,IF(J246="(PROPOSAL)",3,IF(J246="CHOOSE+",4,IF(J246="CHOOSE-",4,IF(J246="(CHOOSE+)",4,IF(J246="(CHOOSE-)",4,IF(J246="ECO INFO",5,IF(J246="(ECO INFO)",5,IF(J246="$ INFO",6,IF(J246="SOC INFO",7,IF(J246="RULE INFO",8,IF(J246="EXP INFO",9,IF(J246="MON RES",10,IF(J246="MON EARN",11,IF(J246="MON BEH",12,IF(J246="POSE HARM",13,IF(J246="(POSE HARM)",13,IF(J246="POSE CONCERN",14,IF(J246="(POSE CONCERN)",14,IF(J246="RJ APOLOGY",15,IF(J246="RJ ATONE",16,IF(J246="RJ JUSTIFY",17,IF(J246="RJ JUSTIFY:SOC INFO",17,IF(J246="RJ-",18,IF(J246="RJ FORGIVE+",19,IF(J246="RJ FORGIVE-",19,IF(J246="COORD",20,IF(J246="(COORD)",20,IF(J246="ENF ACK",21,IF(J246="ENF PRAISE",22,IF(J246="ENF ASK",23,IF(J246="ENF TELL",24,IF(J246="ENF SHAME",25,IF(J246="ENF WARN",26,IF(J246="ENF THREATEN",27,IF(J246="ENF PUNISH",28,IF(J246="DEFECT",29,IF(J246="SM TALK",30,IF(J246="HUMOR",31,IF(J246="POLITE+",32,IF(J246="POLITE-",32,IF(J246="INPUT-",33,IF(J246="AMBIGUOUS",34,IF(J246="UNCODEABLE",35))))))))))))))))))))))))))))))))))))))))))))))))))</f>
        <v>4</v>
      </c>
      <c r="J246" t="s">
        <v>10429</v>
      </c>
    </row>
    <row r="247" spans="1:11" x14ac:dyDescent="0.35">
      <c r="A247" s="4">
        <v>145</v>
      </c>
      <c r="B247" s="4">
        <v>-229.57400000000001</v>
      </c>
      <c r="C247" t="s">
        <v>16</v>
      </c>
      <c r="D247" s="4">
        <v>4</v>
      </c>
      <c r="E247" s="16" t="s">
        <v>331</v>
      </c>
    </row>
    <row r="248" spans="1:11" x14ac:dyDescent="0.35">
      <c r="E248" s="58" t="s">
        <v>9639</v>
      </c>
      <c r="G248" s="4">
        <f t="shared" si="6"/>
        <v>4</v>
      </c>
      <c r="H248" s="43" t="s">
        <v>9372</v>
      </c>
      <c r="I248" s="42"/>
      <c r="J248" s="43"/>
      <c r="K248" s="43"/>
    </row>
    <row r="249" spans="1:11" x14ac:dyDescent="0.35">
      <c r="E249" s="58" t="s">
        <v>9640</v>
      </c>
      <c r="G249" s="4">
        <f t="shared" si="6"/>
        <v>5</v>
      </c>
      <c r="H249" s="43" t="s">
        <v>9378</v>
      </c>
      <c r="I249" s="42"/>
      <c r="J249" s="43"/>
      <c r="K249" s="43"/>
    </row>
    <row r="250" spans="1:11" x14ac:dyDescent="0.35">
      <c r="A250" s="4">
        <v>146</v>
      </c>
      <c r="B250" s="4">
        <v>-221.4</v>
      </c>
      <c r="C250" t="s">
        <v>18</v>
      </c>
      <c r="D250" s="4">
        <v>2</v>
      </c>
      <c r="E250" s="16" t="s">
        <v>55</v>
      </c>
      <c r="G250" s="4">
        <f t="shared" si="6"/>
        <v>4</v>
      </c>
      <c r="H250" s="43" t="s">
        <v>9372</v>
      </c>
      <c r="I250" s="42">
        <f t="shared" ref="I250:I251" si="10">IF(J250="GREET",1,IF(J250="GOAL",2,IF(J250="GOAL:COOP",2,IF(J250="GOAL:SUSTAIN",2,IF(J250="GOAL:MAX EARN",2,IF(J250="GOAL:EQUITY",2,IF(J250="PROPOSAL",3,IF(J250="(PROPOSAL)",3,IF(J250="CHOOSE+",4,IF(J250="CHOOSE-",4,IF(J250="(CHOOSE+)",4,IF(J250="(CHOOSE-)",4,IF(J250="ECO INFO",5,IF(J250="(ECO INFO)",5,IF(J250="$ INFO",6,IF(J250="SOC INFO",7,IF(J250="RULE INFO",8,IF(J250="EXP INFO",9,IF(J250="MON RES",10,IF(J250="MON EARN",11,IF(J250="MON BEH",12,IF(J250="POSE HARM",13,IF(J250="(POSE HARM)",13,IF(J250="POSE CONCERN",14,IF(J250="(POSE CONCERN)",14,IF(J250="RJ APOLOGY",15,IF(J250="RJ ATONE",16,IF(J250="RJ JUSTIFY",17,IF(J250="RJ JUSTIFY:SOC INFO",17,IF(J250="RJ-",18,IF(J250="RJ FORGIVE+",19,IF(J250="RJ FORGIVE-",19,IF(J250="COORD",20,IF(J250="(COORD)",20,IF(J250="ENF ACK",21,IF(J250="ENF PRAISE",22,IF(J250="ENF ASK",23,IF(J250="ENF TELL",24,IF(J250="ENF SHAME",25,IF(J250="ENF WARN",26,IF(J250="ENF THREATEN",27,IF(J250="ENF PUNISH",28,IF(J250="DEFECT",29,IF(J250="SM TALK",30,IF(J250="HUMOR",31,IF(J250="POLITE+",32,IF(J250="POLITE-",32,IF(J250="INPUT-",33,IF(J250="AMBIGUOUS",34,IF(J250="UNCODEABLE",35))))))))))))))))))))))))))))))))))))))))))))))))))</f>
        <v>5</v>
      </c>
      <c r="J250" s="43" t="s">
        <v>9378</v>
      </c>
      <c r="K250" s="43"/>
    </row>
    <row r="251" spans="1:11" x14ac:dyDescent="0.35">
      <c r="A251" s="4">
        <v>147</v>
      </c>
      <c r="B251" s="4">
        <v>-219.244</v>
      </c>
      <c r="C251" t="s">
        <v>20</v>
      </c>
      <c r="D251" s="4">
        <v>3</v>
      </c>
      <c r="E251" s="16" t="b">
        <v>1</v>
      </c>
      <c r="G251" s="4">
        <f t="shared" si="6"/>
        <v>4</v>
      </c>
      <c r="H251" s="43" t="s">
        <v>9372</v>
      </c>
      <c r="I251" s="42">
        <f t="shared" si="10"/>
        <v>5</v>
      </c>
      <c r="J251" s="43" t="s">
        <v>9378</v>
      </c>
      <c r="K251" s="43"/>
    </row>
    <row r="252" spans="1:11" x14ac:dyDescent="0.35">
      <c r="A252" s="4">
        <v>148</v>
      </c>
      <c r="B252" s="4">
        <v>-216.04499999999999</v>
      </c>
      <c r="C252" t="s">
        <v>11</v>
      </c>
      <c r="D252" s="4">
        <v>1</v>
      </c>
      <c r="E252" s="16" t="s">
        <v>335</v>
      </c>
      <c r="G252" s="4">
        <f t="shared" si="6"/>
        <v>3</v>
      </c>
      <c r="H252" t="s">
        <v>9379</v>
      </c>
    </row>
    <row r="253" spans="1:11" x14ac:dyDescent="0.35">
      <c r="A253" s="4">
        <v>149</v>
      </c>
      <c r="B253" s="4">
        <v>-202.81299999999999</v>
      </c>
      <c r="C253" t="s">
        <v>16</v>
      </c>
      <c r="D253" s="4">
        <v>4</v>
      </c>
      <c r="E253" s="16" t="s">
        <v>338</v>
      </c>
      <c r="G253" s="4">
        <f t="shared" si="6"/>
        <v>4</v>
      </c>
      <c r="H253" t="s">
        <v>9372</v>
      </c>
    </row>
    <row r="254" spans="1:11" x14ac:dyDescent="0.35">
      <c r="A254" s="4">
        <v>150</v>
      </c>
      <c r="B254" s="4">
        <v>-183.42099999999999</v>
      </c>
      <c r="C254" t="s">
        <v>18</v>
      </c>
      <c r="D254" s="4">
        <v>2</v>
      </c>
      <c r="E254" s="16" t="s">
        <v>343</v>
      </c>
      <c r="G254" s="4">
        <f t="shared" si="6"/>
        <v>4</v>
      </c>
      <c r="H254" t="s">
        <v>9372</v>
      </c>
    </row>
    <row r="255" spans="1:11" x14ac:dyDescent="0.35">
      <c r="I255" s="69"/>
      <c r="J255" s="56"/>
    </row>
    <row r="256" spans="1:11" x14ac:dyDescent="0.35">
      <c r="B256" s="20" t="s">
        <v>9292</v>
      </c>
    </row>
    <row r="257" spans="1:10" x14ac:dyDescent="0.35">
      <c r="A257" s="4">
        <v>151</v>
      </c>
      <c r="B257" s="4">
        <v>-272.589</v>
      </c>
      <c r="C257" t="s">
        <v>18</v>
      </c>
      <c r="D257" s="4">
        <v>2</v>
      </c>
      <c r="E257" s="16" t="s">
        <v>319</v>
      </c>
      <c r="G257" s="4">
        <f t="shared" si="6"/>
        <v>22</v>
      </c>
      <c r="H257" t="s">
        <v>10418</v>
      </c>
    </row>
    <row r="258" spans="1:10" x14ac:dyDescent="0.35">
      <c r="A258" s="4">
        <v>152</v>
      </c>
      <c r="B258" s="4">
        <v>-268.15899999999999</v>
      </c>
      <c r="C258" t="s">
        <v>20</v>
      </c>
      <c r="D258" s="4">
        <v>3</v>
      </c>
      <c r="E258" s="16" t="s">
        <v>320</v>
      </c>
      <c r="G258" s="4">
        <f t="shared" si="6"/>
        <v>22</v>
      </c>
      <c r="H258" t="s">
        <v>10418</v>
      </c>
    </row>
    <row r="259" spans="1:10" x14ac:dyDescent="0.35">
      <c r="A259" s="4">
        <v>153</v>
      </c>
      <c r="B259" s="4">
        <v>-256.84100000000001</v>
      </c>
      <c r="C259" t="s">
        <v>20</v>
      </c>
      <c r="D259" s="4">
        <v>3</v>
      </c>
      <c r="E259" s="16" t="s">
        <v>325</v>
      </c>
      <c r="G259" s="4">
        <f t="shared" si="6"/>
        <v>22</v>
      </c>
      <c r="H259" t="s">
        <v>10418</v>
      </c>
    </row>
    <row r="260" spans="1:10" x14ac:dyDescent="0.35">
      <c r="A260" s="4">
        <v>154</v>
      </c>
      <c r="B260" s="4">
        <v>-250.15</v>
      </c>
      <c r="C260" t="s">
        <v>16</v>
      </c>
      <c r="D260" s="4">
        <v>4</v>
      </c>
      <c r="E260" s="16" t="s">
        <v>327</v>
      </c>
      <c r="G260" s="4">
        <f t="shared" si="6"/>
        <v>22</v>
      </c>
      <c r="H260" t="s">
        <v>10418</v>
      </c>
    </row>
    <row r="262" spans="1:10" x14ac:dyDescent="0.35">
      <c r="A262" s="4">
        <v>155</v>
      </c>
      <c r="B262" s="4">
        <v>-221.71</v>
      </c>
      <c r="C262" t="s">
        <v>16</v>
      </c>
      <c r="D262" s="4">
        <v>4</v>
      </c>
      <c r="E262" s="16" t="s">
        <v>333</v>
      </c>
      <c r="G262" s="4">
        <f t="shared" si="6"/>
        <v>5</v>
      </c>
      <c r="H262" s="43" t="s">
        <v>9378</v>
      </c>
    </row>
    <row r="263" spans="1:10" x14ac:dyDescent="0.35">
      <c r="A263" s="4">
        <v>156</v>
      </c>
      <c r="B263" s="4">
        <v>-199.23500000000001</v>
      </c>
      <c r="C263" t="s">
        <v>11</v>
      </c>
      <c r="D263" s="4">
        <v>1</v>
      </c>
      <c r="E263" s="16" t="s">
        <v>339</v>
      </c>
      <c r="G263" s="4">
        <f t="shared" si="6"/>
        <v>5</v>
      </c>
      <c r="H263" s="43" t="s">
        <v>9378</v>
      </c>
    </row>
    <row r="264" spans="1:10" x14ac:dyDescent="0.35">
      <c r="A264" s="4">
        <v>157</v>
      </c>
      <c r="B264" s="4">
        <v>-192.93700000000001</v>
      </c>
      <c r="C264" t="s">
        <v>11</v>
      </c>
      <c r="D264" s="4">
        <v>1</v>
      </c>
      <c r="E264" s="16" t="s">
        <v>341</v>
      </c>
      <c r="G264" s="4">
        <f t="shared" si="6"/>
        <v>5</v>
      </c>
      <c r="H264" s="43" t="s">
        <v>9378</v>
      </c>
      <c r="J264" s="41"/>
    </row>
    <row r="265" spans="1:10" x14ac:dyDescent="0.35">
      <c r="A265" s="4">
        <v>158</v>
      </c>
      <c r="B265" s="4">
        <v>-183.66499999999999</v>
      </c>
      <c r="C265" t="s">
        <v>16</v>
      </c>
      <c r="D265" s="4">
        <v>4</v>
      </c>
      <c r="E265" s="16" t="s">
        <v>342</v>
      </c>
      <c r="G265" s="4">
        <f t="shared" ref="G265:I299" si="11">IF(H265="GREET",1,IF(H265="GOAL",2,IF(H265="GOAL:COOP",2,IF(H265="GOAL:SUSTAIN",2,IF(H265="GOAL:MAX EARN",2,IF(H265="GOAL:EQUITY",2,IF(H265="PROPOSAL",3,IF(H265="(PROPOSAL)",3,IF(H265="CHOOSE+",4,IF(H265="CHOOSE-",4,IF(H265="(CHOOSE+)",4,IF(H265="(CHOOSE-)",4,IF(H265="ECO INFO",5,IF(H265="(ECO INFO)",5,IF(H265="$ INFO",6,IF(H265="SOC INFO",7,IF(H265="RULE INFO",8,IF(H265="EXP INFO",9,IF(H265="MON RES",10,IF(H265="MON EARN",11,IF(H265="MON BEH",12,IF(H265="POSE HARM",13,IF(H265="(POSE HARM)",13,IF(H265="POSE CONCERN",14,IF(H265="(POSE CONCERN)",14,IF(H265="RJ APOLOGY",15,IF(H265="RJ ATONE",16,IF(H265="RJ JUSTIFY",17,IF(H265="RJ JUSTIFY:SOC INFO",17,IF(H265="RJ-",18,IF(H265="RJ FORGIVE+",19,IF(H265="RJ FORGIVE-",19,IF(H265="COORD",20,IF(H265="(COORD)",20,IF(H265="ENF ACK",21,IF(H265="ENF PRAISE",22,IF(H265="ENF ASK",23,IF(H265="ENF TELL",24,IF(H265="ENF SHAME",25,IF(H265="ENF WARN",26,IF(H265="ENF THREATEN",27,IF(H265="ENF PUNISH",28,IF(H265="DEFECT",29,IF(H265="SM TALK",30,IF(H265="HUMOR",31,IF(H265="POLITE+",32,IF(H265="POLITE-",32,IF(H265="INPUT-",33,IF(H265="AMBIGUOUS",34,IF(H265="UNCODEABLE",35))))))))))))))))))))))))))))))))))))))))))))))))))</f>
        <v>5</v>
      </c>
      <c r="H265" s="43" t="s">
        <v>9378</v>
      </c>
      <c r="J265" s="56"/>
    </row>
    <row r="266" spans="1:10" x14ac:dyDescent="0.35">
      <c r="A266" s="4">
        <v>159</v>
      </c>
      <c r="B266" s="4">
        <v>-171.27</v>
      </c>
      <c r="C266" t="s">
        <v>20</v>
      </c>
      <c r="D266" s="4">
        <v>3</v>
      </c>
      <c r="E266" s="16" t="s">
        <v>345</v>
      </c>
      <c r="G266" s="4">
        <f t="shared" si="11"/>
        <v>12</v>
      </c>
      <c r="H266" s="43" t="s">
        <v>10124</v>
      </c>
      <c r="J266" s="56"/>
    </row>
    <row r="267" spans="1:10" x14ac:dyDescent="0.35">
      <c r="A267" s="4">
        <v>160</v>
      </c>
      <c r="B267" s="4">
        <v>-162.20599999999999</v>
      </c>
      <c r="C267" t="s">
        <v>18</v>
      </c>
      <c r="D267" s="4">
        <v>2</v>
      </c>
      <c r="E267" s="16" t="s">
        <v>347</v>
      </c>
      <c r="G267" s="4">
        <f t="shared" si="11"/>
        <v>5</v>
      </c>
      <c r="H267" s="43" t="s">
        <v>9378</v>
      </c>
    </row>
    <row r="268" spans="1:10" x14ac:dyDescent="0.35">
      <c r="A268" s="4">
        <v>161</v>
      </c>
      <c r="B268" s="4">
        <v>-157.50899999999999</v>
      </c>
      <c r="C268" t="s">
        <v>20</v>
      </c>
      <c r="D268" s="4">
        <v>3</v>
      </c>
      <c r="E268" s="16" t="s">
        <v>348</v>
      </c>
      <c r="G268" s="4">
        <f t="shared" si="11"/>
        <v>5</v>
      </c>
      <c r="H268" s="43" t="s">
        <v>9378</v>
      </c>
    </row>
    <row r="269" spans="1:10" x14ac:dyDescent="0.35">
      <c r="A269" s="4">
        <v>162</v>
      </c>
      <c r="B269" s="4">
        <v>-156.63200000000001</v>
      </c>
      <c r="C269" t="s">
        <v>18</v>
      </c>
      <c r="D269" s="4">
        <v>2</v>
      </c>
      <c r="E269" s="16" t="s">
        <v>349</v>
      </c>
      <c r="G269" s="4">
        <f t="shared" si="11"/>
        <v>7</v>
      </c>
      <c r="H269" s="43" t="s">
        <v>9377</v>
      </c>
      <c r="J269" s="41"/>
    </row>
    <row r="270" spans="1:10" x14ac:dyDescent="0.35">
      <c r="A270" s="4">
        <v>163</v>
      </c>
      <c r="B270" s="4">
        <v>-152.99</v>
      </c>
      <c r="C270" t="s">
        <v>18</v>
      </c>
      <c r="D270" s="4">
        <v>2</v>
      </c>
      <c r="E270" s="16" t="s">
        <v>352</v>
      </c>
      <c r="G270" s="4">
        <f t="shared" si="11"/>
        <v>22</v>
      </c>
      <c r="H270" s="43" t="s">
        <v>10418</v>
      </c>
    </row>
    <row r="271" spans="1:10" x14ac:dyDescent="0.35">
      <c r="A271" s="4">
        <v>164</v>
      </c>
      <c r="B271" s="4">
        <v>-141.785</v>
      </c>
      <c r="C271" t="s">
        <v>20</v>
      </c>
      <c r="D271" s="4">
        <v>3</v>
      </c>
      <c r="E271" s="16" t="s">
        <v>354</v>
      </c>
    </row>
    <row r="272" spans="1:10" x14ac:dyDescent="0.35">
      <c r="B272" s="4">
        <v>-139.37700000000001</v>
      </c>
      <c r="C272" t="s">
        <v>20</v>
      </c>
      <c r="D272" s="4">
        <v>3</v>
      </c>
      <c r="E272" s="16" t="s">
        <v>357</v>
      </c>
    </row>
    <row r="273" spans="1:10" x14ac:dyDescent="0.35">
      <c r="E273" s="61" t="s">
        <v>900</v>
      </c>
      <c r="G273" s="4">
        <f t="shared" si="11"/>
        <v>22</v>
      </c>
      <c r="H273" s="43" t="s">
        <v>10418</v>
      </c>
    </row>
    <row r="274" spans="1:10" x14ac:dyDescent="0.35">
      <c r="E274" s="61" t="s">
        <v>10211</v>
      </c>
      <c r="G274" s="4">
        <f t="shared" si="11"/>
        <v>34</v>
      </c>
      <c r="H274" s="43" t="s">
        <v>9387</v>
      </c>
      <c r="J274" s="41"/>
    </row>
    <row r="276" spans="1:10" x14ac:dyDescent="0.35">
      <c r="B276" s="20" t="s">
        <v>9239</v>
      </c>
      <c r="H276" s="41"/>
    </row>
    <row r="277" spans="1:10" x14ac:dyDescent="0.35">
      <c r="A277" s="4">
        <v>165</v>
      </c>
      <c r="B277" s="4">
        <v>-118.035</v>
      </c>
      <c r="C277" t="s">
        <v>16</v>
      </c>
      <c r="D277" s="4">
        <v>4</v>
      </c>
      <c r="E277" s="16" t="s">
        <v>359</v>
      </c>
      <c r="G277" s="4">
        <f t="shared" si="11"/>
        <v>9</v>
      </c>
      <c r="H277" t="s">
        <v>9373</v>
      </c>
    </row>
    <row r="278" spans="1:10" x14ac:dyDescent="0.35">
      <c r="A278" s="4">
        <v>166</v>
      </c>
      <c r="B278" s="4">
        <v>-100.458</v>
      </c>
      <c r="C278" t="s">
        <v>11</v>
      </c>
      <c r="D278" s="4">
        <v>1</v>
      </c>
      <c r="E278" s="16" t="s">
        <v>361</v>
      </c>
      <c r="G278" s="4">
        <f t="shared" si="11"/>
        <v>9</v>
      </c>
      <c r="H278" t="s">
        <v>9373</v>
      </c>
    </row>
    <row r="279" spans="1:10" x14ac:dyDescent="0.35">
      <c r="B279" s="4">
        <v>-90.687999999999903</v>
      </c>
      <c r="C279" t="s">
        <v>11</v>
      </c>
      <c r="D279" s="4">
        <v>1</v>
      </c>
      <c r="E279" s="16" t="s">
        <v>365</v>
      </c>
    </row>
    <row r="280" spans="1:10" x14ac:dyDescent="0.35">
      <c r="B280" s="4">
        <v>-83.447000000000003</v>
      </c>
      <c r="C280" t="s">
        <v>11</v>
      </c>
      <c r="D280" s="4">
        <v>1</v>
      </c>
      <c r="E280" s="16" t="s">
        <v>369</v>
      </c>
    </row>
    <row r="281" spans="1:10" x14ac:dyDescent="0.35">
      <c r="B281" s="4">
        <v>-71.356999999999999</v>
      </c>
      <c r="C281" t="s">
        <v>11</v>
      </c>
      <c r="D281" s="4">
        <v>1</v>
      </c>
      <c r="E281" s="16" t="s">
        <v>376</v>
      </c>
    </row>
    <row r="282" spans="1:10" x14ac:dyDescent="0.35">
      <c r="A282" s="4">
        <v>167</v>
      </c>
      <c r="B282" s="4">
        <v>-75.807000000000002</v>
      </c>
      <c r="C282" t="s">
        <v>18</v>
      </c>
      <c r="D282" s="4">
        <v>2</v>
      </c>
      <c r="E282" s="16" t="s">
        <v>374</v>
      </c>
      <c r="G282" s="4">
        <f t="shared" si="11"/>
        <v>9</v>
      </c>
      <c r="H282" t="s">
        <v>9373</v>
      </c>
    </row>
    <row r="283" spans="1:10" x14ac:dyDescent="0.35">
      <c r="A283" s="4">
        <v>168</v>
      </c>
      <c r="B283" s="4">
        <v>-60.792999999999999</v>
      </c>
      <c r="C283" t="s">
        <v>16</v>
      </c>
      <c r="D283" s="4">
        <v>4</v>
      </c>
      <c r="E283" s="16" t="s">
        <v>377</v>
      </c>
      <c r="G283" s="4">
        <f t="shared" si="11"/>
        <v>9</v>
      </c>
      <c r="H283" t="s">
        <v>9373</v>
      </c>
    </row>
    <row r="284" spans="1:10" x14ac:dyDescent="0.35">
      <c r="A284" s="4">
        <v>169</v>
      </c>
      <c r="B284" s="4">
        <v>-51.941000000000003</v>
      </c>
      <c r="C284" t="s">
        <v>18</v>
      </c>
      <c r="D284" s="4">
        <v>2</v>
      </c>
      <c r="E284" s="16" t="s">
        <v>378</v>
      </c>
      <c r="G284" s="4">
        <f t="shared" si="11"/>
        <v>9</v>
      </c>
      <c r="H284" t="s">
        <v>9373</v>
      </c>
    </row>
    <row r="285" spans="1:10" x14ac:dyDescent="0.35">
      <c r="A285" s="4">
        <v>170</v>
      </c>
      <c r="B285" s="4">
        <v>-46.984999999999999</v>
      </c>
      <c r="C285" t="s">
        <v>11</v>
      </c>
      <c r="D285" s="4">
        <v>1</v>
      </c>
      <c r="E285" s="16" t="s">
        <v>380</v>
      </c>
      <c r="G285" s="4">
        <f t="shared" si="11"/>
        <v>7</v>
      </c>
      <c r="H285" t="s">
        <v>9377</v>
      </c>
    </row>
    <row r="286" spans="1:10" x14ac:dyDescent="0.35">
      <c r="A286" s="4">
        <v>171</v>
      </c>
      <c r="B286" s="4">
        <v>-43.028999999999897</v>
      </c>
      <c r="C286" t="s">
        <v>18</v>
      </c>
      <c r="D286" s="4">
        <v>2</v>
      </c>
      <c r="E286" s="16" t="s">
        <v>381</v>
      </c>
      <c r="G286" s="4">
        <f t="shared" si="11"/>
        <v>24</v>
      </c>
      <c r="H286" t="s">
        <v>10409</v>
      </c>
    </row>
    <row r="287" spans="1:10" x14ac:dyDescent="0.35">
      <c r="B287" s="4">
        <v>-33.515000000000001</v>
      </c>
      <c r="C287" t="s">
        <v>18</v>
      </c>
      <c r="D287" s="4">
        <v>2</v>
      </c>
      <c r="E287" s="16" t="s">
        <v>383</v>
      </c>
    </row>
    <row r="288" spans="1:10" x14ac:dyDescent="0.35">
      <c r="A288" s="4">
        <v>172</v>
      </c>
      <c r="B288" s="4">
        <v>-36.959000000000003</v>
      </c>
      <c r="C288" t="s">
        <v>20</v>
      </c>
      <c r="D288" s="4">
        <v>3</v>
      </c>
      <c r="E288" s="16" t="s">
        <v>382</v>
      </c>
      <c r="G288" s="4">
        <f t="shared" si="11"/>
        <v>9</v>
      </c>
      <c r="H288" t="s">
        <v>9373</v>
      </c>
    </row>
    <row r="289" spans="1:10" x14ac:dyDescent="0.35">
      <c r="A289" s="4">
        <v>173</v>
      </c>
      <c r="B289" s="4">
        <v>-31.265000000000001</v>
      </c>
      <c r="C289" t="s">
        <v>20</v>
      </c>
      <c r="D289" s="4">
        <v>3</v>
      </c>
      <c r="E289" s="16" t="s">
        <v>68</v>
      </c>
      <c r="G289" s="4">
        <f t="shared" si="11"/>
        <v>21</v>
      </c>
      <c r="H289" t="s">
        <v>9613</v>
      </c>
    </row>
    <row r="291" spans="1:10" x14ac:dyDescent="0.35">
      <c r="B291" s="21" t="s">
        <v>9234</v>
      </c>
      <c r="C291" s="22"/>
      <c r="D291" s="21"/>
      <c r="E291" s="23"/>
    </row>
    <row r="292" spans="1:10" x14ac:dyDescent="0.35">
      <c r="B292" s="31"/>
    </row>
    <row r="293" spans="1:10" x14ac:dyDescent="0.35">
      <c r="A293" s="4">
        <v>174</v>
      </c>
      <c r="B293" s="4">
        <v>27.346999999999898</v>
      </c>
      <c r="C293" t="s">
        <v>11</v>
      </c>
      <c r="D293" s="4">
        <v>1</v>
      </c>
      <c r="E293" s="16" t="s">
        <v>385</v>
      </c>
      <c r="G293" s="4">
        <f t="shared" si="11"/>
        <v>8</v>
      </c>
      <c r="H293" t="s">
        <v>9374</v>
      </c>
      <c r="I293" s="4">
        <f t="shared" si="11"/>
        <v>20</v>
      </c>
      <c r="J293" t="s">
        <v>10965</v>
      </c>
    </row>
    <row r="294" spans="1:10" x14ac:dyDescent="0.35">
      <c r="A294" s="4">
        <v>175</v>
      </c>
      <c r="B294" s="4">
        <v>34.625999999999998</v>
      </c>
      <c r="C294" t="s">
        <v>16</v>
      </c>
      <c r="D294" s="4">
        <v>4</v>
      </c>
      <c r="E294" s="16" t="s">
        <v>386</v>
      </c>
      <c r="G294" s="4">
        <f t="shared" si="11"/>
        <v>8</v>
      </c>
      <c r="H294" t="s">
        <v>9374</v>
      </c>
      <c r="I294" s="4">
        <f t="shared" si="11"/>
        <v>20</v>
      </c>
      <c r="J294" t="s">
        <v>10965</v>
      </c>
    </row>
    <row r="296" spans="1:10" x14ac:dyDescent="0.35">
      <c r="B296" s="20" t="s">
        <v>9255</v>
      </c>
    </row>
    <row r="297" spans="1:10" x14ac:dyDescent="0.35">
      <c r="A297" s="4">
        <v>176</v>
      </c>
      <c r="B297" s="4">
        <v>143.386</v>
      </c>
      <c r="C297" t="s">
        <v>16</v>
      </c>
      <c r="D297" s="4">
        <v>4</v>
      </c>
      <c r="E297" s="16" t="s">
        <v>392</v>
      </c>
      <c r="G297" s="4">
        <f t="shared" si="11"/>
        <v>5</v>
      </c>
      <c r="H297" s="43" t="s">
        <v>9378</v>
      </c>
      <c r="J297" s="41"/>
    </row>
    <row r="298" spans="1:10" x14ac:dyDescent="0.35">
      <c r="B298" s="4">
        <v>152.97</v>
      </c>
      <c r="C298" t="s">
        <v>16</v>
      </c>
      <c r="D298" s="4">
        <v>4</v>
      </c>
      <c r="E298" s="17" t="s">
        <v>9219</v>
      </c>
      <c r="H298" s="43"/>
      <c r="I298" s="9"/>
    </row>
    <row r="299" spans="1:10" x14ac:dyDescent="0.35">
      <c r="A299" s="4">
        <v>177</v>
      </c>
      <c r="B299" s="4">
        <v>155.56200000000001</v>
      </c>
      <c r="C299" t="s">
        <v>11</v>
      </c>
      <c r="D299" s="4">
        <v>1</v>
      </c>
      <c r="E299" s="16" t="s">
        <v>395</v>
      </c>
      <c r="G299" s="4">
        <f t="shared" si="11"/>
        <v>5</v>
      </c>
      <c r="H299" s="43" t="s">
        <v>9378</v>
      </c>
    </row>
    <row r="300" spans="1:10" x14ac:dyDescent="0.35">
      <c r="E300" s="85"/>
      <c r="H300" s="56"/>
    </row>
    <row r="301" spans="1:10" x14ac:dyDescent="0.35">
      <c r="E301" s="85"/>
      <c r="H301" s="56"/>
    </row>
    <row r="302" spans="1:10" x14ac:dyDescent="0.35">
      <c r="A302" s="8" t="s">
        <v>11929</v>
      </c>
      <c r="I302" s="9"/>
    </row>
    <row r="303" spans="1:10" x14ac:dyDescent="0.35">
      <c r="B303" s="98" t="s">
        <v>11936</v>
      </c>
    </row>
    <row r="304" spans="1:10" x14ac:dyDescent="0.35">
      <c r="A304" s="7" t="s">
        <v>11933</v>
      </c>
      <c r="B304" s="4">
        <v>4</v>
      </c>
      <c r="C304" t="s">
        <v>11951</v>
      </c>
    </row>
    <row r="305" spans="1:9" x14ac:dyDescent="0.35">
      <c r="A305" s="7" t="s">
        <v>11934</v>
      </c>
      <c r="B305" s="4">
        <v>4</v>
      </c>
      <c r="C305" t="s">
        <v>11952</v>
      </c>
    </row>
    <row r="306" spans="1:9" x14ac:dyDescent="0.35">
      <c r="A306" s="7" t="s">
        <v>11935</v>
      </c>
      <c r="B306" s="4">
        <v>4</v>
      </c>
      <c r="C306" t="s">
        <v>11947</v>
      </c>
    </row>
    <row r="308" spans="1:9" x14ac:dyDescent="0.35">
      <c r="A308" s="7" t="s">
        <v>12080</v>
      </c>
      <c r="B308" s="4">
        <v>4</v>
      </c>
    </row>
    <row r="309" spans="1:9" x14ac:dyDescent="0.35">
      <c r="A309" s="4" t="s">
        <v>12082</v>
      </c>
      <c r="B309" s="4">
        <v>1</v>
      </c>
    </row>
    <row r="312" spans="1:9" x14ac:dyDescent="0.35">
      <c r="B312" s="8" t="s">
        <v>12198</v>
      </c>
      <c r="E312" s="85"/>
      <c r="G312"/>
      <c r="H312" s="56"/>
      <c r="I312"/>
    </row>
    <row r="313" spans="1:9" x14ac:dyDescent="0.35">
      <c r="A313" s="8" t="s">
        <v>12199</v>
      </c>
      <c r="B313" s="137" t="s">
        <v>12230</v>
      </c>
      <c r="C313" s="137" t="s">
        <v>12231</v>
      </c>
      <c r="G313"/>
      <c r="I313" s="5"/>
    </row>
    <row r="314" spans="1:9" x14ac:dyDescent="0.35">
      <c r="A314" s="7" t="s">
        <v>12083</v>
      </c>
      <c r="B314" s="102">
        <v>0</v>
      </c>
      <c r="C314" s="102">
        <v>0</v>
      </c>
      <c r="G314"/>
      <c r="I314"/>
    </row>
    <row r="315" spans="1:9" x14ac:dyDescent="0.35">
      <c r="A315" s="7" t="s">
        <v>12084</v>
      </c>
      <c r="B315" s="102">
        <v>1</v>
      </c>
      <c r="C315" s="102">
        <v>1</v>
      </c>
      <c r="G315"/>
      <c r="I315"/>
    </row>
    <row r="316" spans="1:9" x14ac:dyDescent="0.35">
      <c r="B316"/>
      <c r="C316" s="4"/>
      <c r="G316"/>
      <c r="I316"/>
    </row>
    <row r="317" spans="1:9" x14ac:dyDescent="0.35">
      <c r="A317" s="8" t="s">
        <v>12200</v>
      </c>
      <c r="B317"/>
      <c r="C317" s="4"/>
      <c r="G317"/>
      <c r="I317"/>
    </row>
    <row r="318" spans="1:9" x14ac:dyDescent="0.35">
      <c r="A318" s="7" t="s">
        <v>12083</v>
      </c>
      <c r="B318" s="102">
        <v>2</v>
      </c>
      <c r="C318" s="102">
        <v>2</v>
      </c>
      <c r="G318"/>
      <c r="I318"/>
    </row>
    <row r="319" spans="1:9" x14ac:dyDescent="0.35">
      <c r="A319" s="7" t="s">
        <v>12084</v>
      </c>
      <c r="B319" s="102">
        <v>2</v>
      </c>
      <c r="C319" s="102">
        <v>2</v>
      </c>
      <c r="G319"/>
      <c r="I319"/>
    </row>
    <row r="320" spans="1:9" x14ac:dyDescent="0.35">
      <c r="B320"/>
      <c r="C320" s="4"/>
      <c r="G320"/>
      <c r="I320"/>
    </row>
    <row r="321" spans="1:9" x14ac:dyDescent="0.35">
      <c r="A321" s="8" t="s">
        <v>12201</v>
      </c>
      <c r="B321"/>
      <c r="C321" s="4"/>
      <c r="G321"/>
      <c r="I321"/>
    </row>
    <row r="322" spans="1:9" x14ac:dyDescent="0.35">
      <c r="A322" s="7" t="s">
        <v>12083</v>
      </c>
      <c r="B322" s="102" t="s">
        <v>11932</v>
      </c>
      <c r="C322" s="102" t="s">
        <v>11932</v>
      </c>
      <c r="G322"/>
      <c r="I322"/>
    </row>
    <row r="323" spans="1:9" x14ac:dyDescent="0.35">
      <c r="A323" s="7" t="s">
        <v>12084</v>
      </c>
      <c r="B323" s="102" t="s">
        <v>11932</v>
      </c>
      <c r="C323" s="102" t="s">
        <v>11932</v>
      </c>
      <c r="G323"/>
      <c r="I323"/>
    </row>
    <row r="324" spans="1:9" x14ac:dyDescent="0.35">
      <c r="B324"/>
      <c r="C324" s="4"/>
      <c r="G324"/>
      <c r="I324"/>
    </row>
    <row r="325" spans="1:9" x14ac:dyDescent="0.35">
      <c r="A325" s="8" t="s">
        <v>12080</v>
      </c>
      <c r="B325"/>
      <c r="C325" s="4"/>
      <c r="G325"/>
      <c r="I325"/>
    </row>
    <row r="326" spans="1:9" x14ac:dyDescent="0.35">
      <c r="A326" s="7" t="s">
        <v>12083</v>
      </c>
      <c r="B326" s="102">
        <v>2</v>
      </c>
      <c r="C326" s="102">
        <v>2</v>
      </c>
      <c r="G326"/>
      <c r="I326"/>
    </row>
    <row r="327" spans="1:9" x14ac:dyDescent="0.35">
      <c r="A327" s="7" t="s">
        <v>12084</v>
      </c>
      <c r="B327" s="102">
        <v>2</v>
      </c>
      <c r="C327" s="102">
        <v>2</v>
      </c>
      <c r="G327"/>
      <c r="I327"/>
    </row>
    <row r="330" spans="1:9" x14ac:dyDescent="0.35">
      <c r="A330" s="8" t="s">
        <v>12089</v>
      </c>
    </row>
    <row r="332" spans="1:9" x14ac:dyDescent="0.35">
      <c r="A332" s="113" t="s">
        <v>11933</v>
      </c>
    </row>
    <row r="333" spans="1:9" x14ac:dyDescent="0.35">
      <c r="A333" s="113"/>
    </row>
    <row r="334" spans="1:9" x14ac:dyDescent="0.35">
      <c r="A334" s="116" t="s">
        <v>12090</v>
      </c>
    </row>
    <row r="335" spans="1:9" x14ac:dyDescent="0.35">
      <c r="A335" s="4" t="s">
        <v>12091</v>
      </c>
      <c r="B335" s="4">
        <v>4</v>
      </c>
    </row>
    <row r="336" spans="1:9" x14ac:dyDescent="0.35">
      <c r="A336" s="4" t="s">
        <v>12092</v>
      </c>
      <c r="B336" s="4">
        <v>4</v>
      </c>
    </row>
    <row r="337" spans="1:2" x14ac:dyDescent="0.35">
      <c r="A337" s="4" t="s">
        <v>12093</v>
      </c>
      <c r="B337" s="4">
        <v>4</v>
      </c>
    </row>
    <row r="338" spans="1:2" x14ac:dyDescent="0.35">
      <c r="A338" s="4" t="s">
        <v>12094</v>
      </c>
    </row>
    <row r="339" spans="1:2" x14ac:dyDescent="0.35">
      <c r="A339" s="37" t="s">
        <v>12098</v>
      </c>
      <c r="B339" s="117">
        <f>(B335+B336+B337)/3</f>
        <v>4</v>
      </c>
    </row>
    <row r="340" spans="1:2" x14ac:dyDescent="0.35">
      <c r="A340" s="37"/>
    </row>
    <row r="341" spans="1:2" x14ac:dyDescent="0.35">
      <c r="A341" s="116" t="s">
        <v>12095</v>
      </c>
    </row>
    <row r="342" spans="1:2" x14ac:dyDescent="0.35">
      <c r="A342" s="4" t="s">
        <v>12091</v>
      </c>
      <c r="B342" s="4">
        <v>3</v>
      </c>
    </row>
    <row r="343" spans="1:2" x14ac:dyDescent="0.35">
      <c r="A343" s="4" t="s">
        <v>12092</v>
      </c>
    </row>
    <row r="344" spans="1:2" x14ac:dyDescent="0.35">
      <c r="A344" s="4" t="s">
        <v>12093</v>
      </c>
    </row>
    <row r="345" spans="1:2" x14ac:dyDescent="0.35">
      <c r="A345" s="4" t="s">
        <v>12094</v>
      </c>
    </row>
    <row r="346" spans="1:2" x14ac:dyDescent="0.35">
      <c r="A346" s="37" t="s">
        <v>12098</v>
      </c>
      <c r="B346" s="4">
        <v>3</v>
      </c>
    </row>
    <row r="347" spans="1:2" x14ac:dyDescent="0.35">
      <c r="A347" s="37"/>
    </row>
    <row r="348" spans="1:2" x14ac:dyDescent="0.35">
      <c r="A348" s="113" t="s">
        <v>11934</v>
      </c>
    </row>
    <row r="349" spans="1:2" x14ac:dyDescent="0.35">
      <c r="A349" s="113"/>
    </row>
    <row r="350" spans="1:2" x14ac:dyDescent="0.35">
      <c r="A350" s="116" t="s">
        <v>12090</v>
      </c>
    </row>
    <row r="351" spans="1:2" x14ac:dyDescent="0.35">
      <c r="A351" s="4" t="s">
        <v>12091</v>
      </c>
      <c r="B351" s="4">
        <v>4</v>
      </c>
    </row>
    <row r="352" spans="1:2" x14ac:dyDescent="0.35">
      <c r="A352" s="4" t="s">
        <v>12092</v>
      </c>
      <c r="B352" s="4">
        <v>2</v>
      </c>
    </row>
    <row r="353" spans="1:2" x14ac:dyDescent="0.35">
      <c r="A353" s="4" t="s">
        <v>12093</v>
      </c>
      <c r="B353" s="4">
        <v>4</v>
      </c>
    </row>
    <row r="354" spans="1:2" x14ac:dyDescent="0.35">
      <c r="A354" s="4" t="s">
        <v>12094</v>
      </c>
    </row>
    <row r="355" spans="1:2" x14ac:dyDescent="0.35">
      <c r="A355" s="37" t="s">
        <v>12098</v>
      </c>
      <c r="B355" s="117">
        <f>(B351+B352+B353)/3</f>
        <v>3.3333333333333335</v>
      </c>
    </row>
    <row r="356" spans="1:2" x14ac:dyDescent="0.35">
      <c r="A356" s="37"/>
    </row>
    <row r="357" spans="1:2" x14ac:dyDescent="0.35">
      <c r="A357" s="116" t="s">
        <v>12095</v>
      </c>
    </row>
    <row r="358" spans="1:2" x14ac:dyDescent="0.35">
      <c r="A358" s="4" t="s">
        <v>12091</v>
      </c>
      <c r="B358" s="4">
        <v>4</v>
      </c>
    </row>
    <row r="359" spans="1:2" x14ac:dyDescent="0.35">
      <c r="A359" s="4" t="s">
        <v>12092</v>
      </c>
      <c r="B359" s="4">
        <v>2</v>
      </c>
    </row>
    <row r="360" spans="1:2" x14ac:dyDescent="0.35">
      <c r="A360" s="4" t="s">
        <v>12093</v>
      </c>
    </row>
    <row r="361" spans="1:2" x14ac:dyDescent="0.35">
      <c r="A361" s="4" t="s">
        <v>12094</v>
      </c>
    </row>
    <row r="362" spans="1:2" x14ac:dyDescent="0.35">
      <c r="A362" s="37" t="s">
        <v>12098</v>
      </c>
      <c r="B362" s="4">
        <f>(B358+B359)/2</f>
        <v>3</v>
      </c>
    </row>
    <row r="364" spans="1:2" x14ac:dyDescent="0.35">
      <c r="A364" s="113" t="s">
        <v>11935</v>
      </c>
    </row>
    <row r="365" spans="1:2" x14ac:dyDescent="0.35">
      <c r="A365" s="113"/>
    </row>
    <row r="366" spans="1:2" x14ac:dyDescent="0.35">
      <c r="A366" s="116" t="s">
        <v>12090</v>
      </c>
    </row>
    <row r="367" spans="1:2" x14ac:dyDescent="0.35">
      <c r="A367" s="4" t="s">
        <v>12091</v>
      </c>
      <c r="B367" s="4">
        <v>4</v>
      </c>
    </row>
    <row r="368" spans="1:2" x14ac:dyDescent="0.35">
      <c r="A368" s="4" t="s">
        <v>12092</v>
      </c>
    </row>
    <row r="369" spans="1:5" x14ac:dyDescent="0.35">
      <c r="A369" s="4" t="s">
        <v>12093</v>
      </c>
    </row>
    <row r="370" spans="1:5" x14ac:dyDescent="0.35">
      <c r="A370" s="4" t="s">
        <v>12094</v>
      </c>
    </row>
    <row r="371" spans="1:5" x14ac:dyDescent="0.35">
      <c r="A371" s="37" t="s">
        <v>12098</v>
      </c>
      <c r="B371" s="4">
        <v>4</v>
      </c>
    </row>
    <row r="373" spans="1:5" x14ac:dyDescent="0.35">
      <c r="A373" s="116" t="s">
        <v>12095</v>
      </c>
      <c r="E373" s="16" t="s">
        <v>11932</v>
      </c>
    </row>
    <row r="374" spans="1:5" x14ac:dyDescent="0.35">
      <c r="A374" s="4" t="s">
        <v>12091</v>
      </c>
    </row>
    <row r="375" spans="1:5" x14ac:dyDescent="0.35">
      <c r="A375" s="4" t="s">
        <v>12092</v>
      </c>
    </row>
    <row r="376" spans="1:5" x14ac:dyDescent="0.35">
      <c r="A376" s="4" t="s">
        <v>12093</v>
      </c>
    </row>
    <row r="377" spans="1:5" x14ac:dyDescent="0.35">
      <c r="A377" s="4" t="s">
        <v>12094</v>
      </c>
    </row>
    <row r="378" spans="1:5" x14ac:dyDescent="0.35">
      <c r="A378" s="37" t="s">
        <v>12098</v>
      </c>
    </row>
    <row r="379" spans="1:5" x14ac:dyDescent="0.35">
      <c r="A379" s="37"/>
    </row>
    <row r="380" spans="1:5" x14ac:dyDescent="0.35">
      <c r="A380" s="7" t="s">
        <v>12227</v>
      </c>
      <c r="B380" s="117">
        <f>(B335+B336+B337+B342+B351+B352+B353+B358+B359+B367)/10</f>
        <v>3.5</v>
      </c>
    </row>
    <row r="381" spans="1:5" x14ac:dyDescent="0.35">
      <c r="A381" s="16"/>
      <c r="D381" s="117"/>
    </row>
    <row r="382" spans="1:5" x14ac:dyDescent="0.35">
      <c r="A382" s="16"/>
      <c r="D382" s="117"/>
    </row>
  </sheetData>
  <phoneticPr fontId="25" type="noConversion"/>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75">
    <tabColor theme="9" tint="0.79998168889431442"/>
  </sheetPr>
  <dimension ref="A1:K252"/>
  <sheetViews>
    <sheetView zoomScale="80" zoomScaleNormal="80" workbookViewId="0">
      <selection activeCell="F1" sqref="F1"/>
    </sheetView>
  </sheetViews>
  <sheetFormatPr defaultRowHeight="14.5" x14ac:dyDescent="0.35"/>
  <cols>
    <col min="1" max="1" width="8.6328125" style="4" customWidth="1"/>
    <col min="2" max="2" width="10.453125" style="4" customWidth="1"/>
    <col min="3" max="3" width="7.7265625" customWidth="1"/>
    <col min="4" max="4" width="8.81640625" style="4"/>
    <col min="5" max="5" width="112.1796875" customWidth="1"/>
    <col min="6" max="6" width="9.54296875" style="4" customWidth="1"/>
    <col min="8" max="8" width="8.90625" style="4"/>
  </cols>
  <sheetData>
    <row r="1" spans="1:11" x14ac:dyDescent="0.35">
      <c r="A1" s="14" t="s">
        <v>9245</v>
      </c>
      <c r="B1" s="10"/>
      <c r="C1" s="12"/>
      <c r="D1" s="18"/>
      <c r="E1" s="12"/>
      <c r="F1" s="127" t="s">
        <v>9368</v>
      </c>
      <c r="G1" s="36"/>
      <c r="H1" s="121"/>
      <c r="I1" s="36"/>
      <c r="J1" s="36"/>
      <c r="K1" s="36"/>
    </row>
    <row r="2" spans="1:11" x14ac:dyDescent="0.35">
      <c r="A2" s="7" t="s">
        <v>9223</v>
      </c>
      <c r="B2" s="7" t="s">
        <v>3</v>
      </c>
      <c r="C2" s="6" t="s">
        <v>9459</v>
      </c>
      <c r="D2" s="7" t="s">
        <v>9224</v>
      </c>
      <c r="E2" s="6" t="s">
        <v>9225</v>
      </c>
      <c r="F2" s="121"/>
      <c r="G2" s="36"/>
      <c r="H2" s="121"/>
      <c r="I2" s="36"/>
      <c r="J2" s="36"/>
      <c r="K2" s="36"/>
    </row>
    <row r="3" spans="1:11" x14ac:dyDescent="0.35">
      <c r="A3" s="7"/>
      <c r="B3" s="11" t="s">
        <v>9227</v>
      </c>
      <c r="C3" s="13"/>
      <c r="D3" s="19"/>
      <c r="E3" s="13"/>
      <c r="F3" s="4" t="s">
        <v>9370</v>
      </c>
      <c r="G3" t="s">
        <v>9382</v>
      </c>
      <c r="H3" s="4" t="s">
        <v>9370</v>
      </c>
      <c r="I3" t="s">
        <v>9369</v>
      </c>
      <c r="J3" t="s">
        <v>9370</v>
      </c>
      <c r="K3" t="s">
        <v>9369</v>
      </c>
    </row>
    <row r="4" spans="1:11" s="8" customFormat="1" ht="13.75" customHeight="1" x14ac:dyDescent="0.35">
      <c r="A4" s="7">
        <v>4</v>
      </c>
      <c r="B4" s="31" t="s">
        <v>10457</v>
      </c>
      <c r="D4" s="7"/>
      <c r="E4" s="6"/>
      <c r="F4" s="7"/>
      <c r="H4" s="7"/>
    </row>
    <row r="5" spans="1:11" x14ac:dyDescent="0.35">
      <c r="A5" s="4">
        <v>1</v>
      </c>
      <c r="B5" s="4">
        <v>-402.236999999999</v>
      </c>
      <c r="C5" t="s">
        <v>30</v>
      </c>
      <c r="D5" s="4">
        <v>3</v>
      </c>
      <c r="E5" t="s">
        <v>31</v>
      </c>
      <c r="F5" s="4">
        <f>IF(G5="GREET",1,IF(G5="GOAL",2,IF(G5="GOAL:COOP",2,IF(G5="GOAL:SUSTAIN",2,IF(G5="GOAL:MAX EARN",2,IF(G5="GOAL:EQUITY",2,IF(G5="PROPOSAL",3,IF(G5="(PROPOSAL)",3,IF(G5="CHOOSE+",4,IF(G5="CHOOSE-",4,IF(G5="(CHOOSE+)",4,IF(G5="(CHOOSE-)",4,IF(G5="ECO INFO",5,IF(G5="(ECO INFO)",5,IF(G5="$ INFO",6,IF(G5="SOC INFO",7,IF(G5="RULE INFO",8,IF(G5="EXP INFO",9,IF(G5="MON RES",10,IF(G5="MON EARN",11,IF(G5="MON BEH",12,IF(G5="POSE HARM",13,IF(G5="(POSE HARM)",13,IF(G5="POSE CONCERN",14,IF(G5="(POSE CONCERN)",14,IF(G5="RJ APOLOGY",15,IF(G5="RJ ATONE",16,IF(G5="RJ JUSTIFY",17,IF(G5="RJ JUSTIFY:SOC INFO",17,IF(G5="RJ-",18,IF(G5="RJ FORGIVE+",19,IF(G5="RJ FORGIVE-",19,IF(G5="COORD",20,IF(G5="(COORD)",20,IF(G5="ENF ACK",21,IF(G5="ENF PRAISE",22,IF(G5="ENF ASK",23,IF(G5="ENF TELL",24,IF(G5="ENF SHAME",25,IF(G5="ENF WARN",26,IF(G5="ENF THREATEN",27,IF(G5="ENF PUNISH",28,IF(G5="DEFECT",29,IF(G5="SM TALK",30,IF(G5="HUMOR",31,IF(G5="POLITE+",32,IF(G5="POLITE-",32,IF(G5="INPUT-",33,IF(G5="AMBIGUOUS",34,IF(G5="UNCODEABLE",35))))))))))))))))))))))))))))))))))))))))))))))))))</f>
        <v>3</v>
      </c>
      <c r="G5" t="s">
        <v>9379</v>
      </c>
    </row>
    <row r="6" spans="1:11" x14ac:dyDescent="0.35">
      <c r="A6" s="4">
        <v>2</v>
      </c>
      <c r="B6" s="4">
        <v>-386.47800000000001</v>
      </c>
      <c r="C6" t="s">
        <v>38</v>
      </c>
      <c r="D6" s="4">
        <v>1</v>
      </c>
      <c r="E6" t="s">
        <v>39</v>
      </c>
      <c r="F6" s="4">
        <f t="shared" ref="F6:F69" si="0">IF(G6="GREET",1,IF(G6="GOAL",2,IF(G6="GOAL:COOP",2,IF(G6="GOAL:SUSTAIN",2,IF(G6="GOAL:MAX EARN",2,IF(G6="GOAL:EQUITY",2,IF(G6="PROPOSAL",3,IF(G6="(PROPOSAL)",3,IF(G6="CHOOSE+",4,IF(G6="CHOOSE-",4,IF(G6="(CHOOSE+)",4,IF(G6="(CHOOSE-)",4,IF(G6="ECO INFO",5,IF(G6="(ECO INFO)",5,IF(G6="$ INFO",6,IF(G6="SOC INFO",7,IF(G6="RULE INFO",8,IF(G6="EXP INFO",9,IF(G6="MON RES",10,IF(G6="MON EARN",11,IF(G6="MON BEH",12,IF(G6="POSE HARM",13,IF(G6="(POSE HARM)",13,IF(G6="POSE CONCERN",14,IF(G6="(POSE CONCERN)",14,IF(G6="RJ APOLOGY",15,IF(G6="RJ ATONE",16,IF(G6="RJ JUSTIFY",17,IF(G6="RJ JUSTIFY:SOC INFO",17,IF(G6="RJ-",18,IF(G6="RJ FORGIVE+",19,IF(G6="RJ FORGIVE-",19,IF(G6="COORD",20,IF(G6="(COORD)",20,IF(G6="ENF ACK",21,IF(G6="ENF PRAISE",22,IF(G6="ENF ASK",23,IF(G6="ENF TELL",24,IF(G6="ENF SHAME",25,IF(G6="ENF WARN",26,IF(G6="ENF THREATEN",27,IF(G6="ENF PUNISH",28,IF(G6="DEFECT",29,IF(G6="SM TALK",30,IF(G6="HUMOR",31,IF(G6="POLITE+",32,IF(G6="POLITE-",32,IF(G6="INPUT-",33,IF(G6="AMBIGUOUS",34,IF(G6="UNCODEABLE",35))))))))))))))))))))))))))))))))))))))))))))))))))</f>
        <v>3</v>
      </c>
      <c r="G6" t="s">
        <v>9379</v>
      </c>
    </row>
    <row r="7" spans="1:11" x14ac:dyDescent="0.35">
      <c r="A7" s="4">
        <v>3</v>
      </c>
      <c r="B7" s="4">
        <v>-367.57900000000001</v>
      </c>
      <c r="C7" t="s">
        <v>47</v>
      </c>
      <c r="D7" s="4">
        <v>4</v>
      </c>
      <c r="E7" t="s">
        <v>48</v>
      </c>
      <c r="F7" s="4">
        <f t="shared" si="0"/>
        <v>8</v>
      </c>
      <c r="G7" t="s">
        <v>9374</v>
      </c>
    </row>
    <row r="8" spans="1:11" x14ac:dyDescent="0.35">
      <c r="A8" s="4">
        <v>4</v>
      </c>
      <c r="B8" s="4">
        <v>-365.28399999999999</v>
      </c>
      <c r="C8" t="s">
        <v>30</v>
      </c>
      <c r="D8" s="4">
        <v>3</v>
      </c>
      <c r="E8" t="s">
        <v>54</v>
      </c>
      <c r="F8" s="4">
        <f t="shared" si="0"/>
        <v>4</v>
      </c>
      <c r="G8" t="s">
        <v>9372</v>
      </c>
    </row>
    <row r="9" spans="1:11" x14ac:dyDescent="0.35">
      <c r="A9" s="4">
        <v>5</v>
      </c>
      <c r="B9" s="4">
        <v>-354.416</v>
      </c>
      <c r="C9" t="s">
        <v>56</v>
      </c>
      <c r="D9" s="4">
        <v>2</v>
      </c>
      <c r="E9" t="s">
        <v>57</v>
      </c>
    </row>
    <row r="10" spans="1:11" x14ac:dyDescent="0.35">
      <c r="E10" s="57" t="s">
        <v>9641</v>
      </c>
      <c r="F10" s="4">
        <f t="shared" si="0"/>
        <v>1</v>
      </c>
      <c r="G10" t="s">
        <v>10885</v>
      </c>
    </row>
    <row r="11" spans="1:11" x14ac:dyDescent="0.35">
      <c r="E11" s="57" t="s">
        <v>9642</v>
      </c>
      <c r="F11" s="4">
        <f t="shared" si="0"/>
        <v>7</v>
      </c>
      <c r="G11" t="s">
        <v>9377</v>
      </c>
    </row>
    <row r="12" spans="1:11" x14ac:dyDescent="0.35">
      <c r="E12" s="57" t="s">
        <v>9643</v>
      </c>
      <c r="F12" s="4">
        <f t="shared" si="0"/>
        <v>6</v>
      </c>
      <c r="G12" t="s">
        <v>10472</v>
      </c>
    </row>
    <row r="13" spans="1:11" x14ac:dyDescent="0.35">
      <c r="A13" s="4">
        <v>6</v>
      </c>
      <c r="B13" s="4">
        <v>-348.274</v>
      </c>
      <c r="C13" t="s">
        <v>30</v>
      </c>
      <c r="D13" s="4">
        <v>3</v>
      </c>
      <c r="E13" t="s">
        <v>58</v>
      </c>
      <c r="F13" s="4">
        <f t="shared" si="0"/>
        <v>6</v>
      </c>
      <c r="G13" t="s">
        <v>10472</v>
      </c>
    </row>
    <row r="14" spans="1:11" x14ac:dyDescent="0.35">
      <c r="A14" s="4">
        <v>7</v>
      </c>
      <c r="B14" s="4">
        <v>-319.923</v>
      </c>
      <c r="C14" t="s">
        <v>38</v>
      </c>
      <c r="D14" s="4">
        <v>1</v>
      </c>
      <c r="E14" t="s">
        <v>73</v>
      </c>
    </row>
    <row r="15" spans="1:11" x14ac:dyDescent="0.35">
      <c r="E15" s="57" t="s">
        <v>265</v>
      </c>
      <c r="F15" s="4">
        <f t="shared" si="0"/>
        <v>6</v>
      </c>
      <c r="G15" t="s">
        <v>10472</v>
      </c>
    </row>
    <row r="16" spans="1:11" x14ac:dyDescent="0.35">
      <c r="E16" s="57" t="s">
        <v>10451</v>
      </c>
      <c r="F16" s="4">
        <f t="shared" si="0"/>
        <v>4</v>
      </c>
      <c r="G16" t="s">
        <v>9372</v>
      </c>
    </row>
    <row r="17" spans="1:10" x14ac:dyDescent="0.35">
      <c r="A17" s="4">
        <v>8</v>
      </c>
      <c r="B17" s="4">
        <v>-318.93700000000001</v>
      </c>
      <c r="C17" t="s">
        <v>56</v>
      </c>
      <c r="D17" s="4">
        <v>2</v>
      </c>
      <c r="E17" t="s">
        <v>74</v>
      </c>
      <c r="F17" s="4">
        <f t="shared" si="0"/>
        <v>7</v>
      </c>
      <c r="G17" t="s">
        <v>9377</v>
      </c>
    </row>
    <row r="18" spans="1:10" x14ac:dyDescent="0.35">
      <c r="A18" s="4">
        <v>9</v>
      </c>
      <c r="B18" s="4">
        <v>-298.43900000000002</v>
      </c>
      <c r="C18" t="s">
        <v>47</v>
      </c>
      <c r="D18" s="4">
        <v>4</v>
      </c>
      <c r="E18" t="s">
        <v>80</v>
      </c>
      <c r="F18" s="4">
        <f t="shared" si="0"/>
        <v>4</v>
      </c>
      <c r="G18" t="s">
        <v>9372</v>
      </c>
    </row>
    <row r="19" spans="1:10" x14ac:dyDescent="0.35">
      <c r="A19" s="4">
        <v>10</v>
      </c>
      <c r="B19" s="4">
        <v>-294.44200000000001</v>
      </c>
      <c r="C19" t="s">
        <v>38</v>
      </c>
      <c r="D19" s="4">
        <v>1</v>
      </c>
      <c r="E19" t="s">
        <v>82</v>
      </c>
      <c r="F19" s="4">
        <f t="shared" si="0"/>
        <v>7</v>
      </c>
      <c r="G19" t="s">
        <v>9377</v>
      </c>
    </row>
    <row r="20" spans="1:10" x14ac:dyDescent="0.35">
      <c r="A20" s="4">
        <v>11</v>
      </c>
      <c r="B20" s="4">
        <v>-288.44200000000001</v>
      </c>
      <c r="C20" t="s">
        <v>30</v>
      </c>
      <c r="D20" s="4">
        <v>3</v>
      </c>
      <c r="E20" t="s">
        <v>86</v>
      </c>
      <c r="F20" s="4">
        <f t="shared" si="0"/>
        <v>2</v>
      </c>
      <c r="G20" t="s">
        <v>10938</v>
      </c>
    </row>
    <row r="21" spans="1:10" x14ac:dyDescent="0.35">
      <c r="A21" s="4">
        <v>12</v>
      </c>
      <c r="B21" s="4">
        <v>-288.065</v>
      </c>
      <c r="C21" t="s">
        <v>56</v>
      </c>
      <c r="D21" s="4">
        <v>2</v>
      </c>
      <c r="E21" t="s">
        <v>87</v>
      </c>
      <c r="F21" s="4">
        <f t="shared" si="0"/>
        <v>7</v>
      </c>
      <c r="G21" t="s">
        <v>9377</v>
      </c>
    </row>
    <row r="22" spans="1:10" x14ac:dyDescent="0.35">
      <c r="A22" s="4">
        <v>13</v>
      </c>
      <c r="B22" s="4">
        <v>-265.274</v>
      </c>
      <c r="C22" t="s">
        <v>30</v>
      </c>
      <c r="D22" s="4">
        <v>3</v>
      </c>
      <c r="E22" t="s">
        <v>91</v>
      </c>
      <c r="F22" s="4">
        <f t="shared" si="0"/>
        <v>2</v>
      </c>
      <c r="G22" t="s">
        <v>10938</v>
      </c>
    </row>
    <row r="23" spans="1:10" x14ac:dyDescent="0.35">
      <c r="B23" s="4">
        <v>-243.62200000000001</v>
      </c>
      <c r="C23" t="s">
        <v>30</v>
      </c>
      <c r="D23" s="4">
        <v>3</v>
      </c>
      <c r="E23" t="s">
        <v>96</v>
      </c>
    </row>
    <row r="24" spans="1:10" x14ac:dyDescent="0.35">
      <c r="A24" s="4">
        <v>14</v>
      </c>
      <c r="B24" s="4">
        <v>-216.733</v>
      </c>
      <c r="C24" t="s">
        <v>56</v>
      </c>
      <c r="D24" s="4">
        <v>2</v>
      </c>
      <c r="E24" t="s">
        <v>104</v>
      </c>
      <c r="F24" s="4">
        <f t="shared" si="0"/>
        <v>6</v>
      </c>
      <c r="G24" t="s">
        <v>10472</v>
      </c>
    </row>
    <row r="25" spans="1:10" x14ac:dyDescent="0.35">
      <c r="A25" s="4">
        <v>15</v>
      </c>
      <c r="B25" s="4">
        <v>-208.07599999999999</v>
      </c>
      <c r="C25" t="s">
        <v>30</v>
      </c>
      <c r="D25" s="4">
        <v>3</v>
      </c>
      <c r="E25" t="s">
        <v>106</v>
      </c>
      <c r="F25" s="4">
        <f t="shared" si="0"/>
        <v>7</v>
      </c>
      <c r="G25" t="s">
        <v>9377</v>
      </c>
    </row>
    <row r="26" spans="1:10" x14ac:dyDescent="0.35">
      <c r="A26" s="4">
        <v>16</v>
      </c>
      <c r="B26" s="4">
        <v>-201.91399999999999</v>
      </c>
      <c r="C26" t="s">
        <v>30</v>
      </c>
      <c r="D26" s="4">
        <v>3</v>
      </c>
      <c r="E26" t="s">
        <v>108</v>
      </c>
      <c r="F26" s="4">
        <f t="shared" si="0"/>
        <v>7</v>
      </c>
      <c r="G26" t="s">
        <v>9377</v>
      </c>
    </row>
    <row r="27" spans="1:10" x14ac:dyDescent="0.35">
      <c r="A27" s="4">
        <v>17</v>
      </c>
      <c r="B27" s="4">
        <v>-179.63299999999899</v>
      </c>
      <c r="C27" t="s">
        <v>30</v>
      </c>
      <c r="D27" s="4">
        <v>3</v>
      </c>
      <c r="E27" t="s">
        <v>112</v>
      </c>
      <c r="F27" s="4">
        <f t="shared" si="0"/>
        <v>7</v>
      </c>
      <c r="G27" t="s">
        <v>9377</v>
      </c>
    </row>
    <row r="28" spans="1:10" x14ac:dyDescent="0.35">
      <c r="A28" s="4">
        <v>18</v>
      </c>
      <c r="B28" s="4">
        <v>-163.298</v>
      </c>
      <c r="C28" t="s">
        <v>30</v>
      </c>
      <c r="D28" s="4">
        <v>3</v>
      </c>
      <c r="E28" t="s">
        <v>118</v>
      </c>
      <c r="F28" s="4">
        <f t="shared" si="0"/>
        <v>9</v>
      </c>
      <c r="G28" t="s">
        <v>9373</v>
      </c>
    </row>
    <row r="29" spans="1:10" x14ac:dyDescent="0.35">
      <c r="A29" s="4">
        <v>19</v>
      </c>
      <c r="B29" s="4">
        <v>-127.215</v>
      </c>
      <c r="C29" t="s">
        <v>56</v>
      </c>
      <c r="D29" s="4">
        <v>2</v>
      </c>
      <c r="E29" t="s">
        <v>133</v>
      </c>
    </row>
    <row r="30" spans="1:10" x14ac:dyDescent="0.35">
      <c r="E30" s="57" t="s">
        <v>10454</v>
      </c>
      <c r="F30" s="4">
        <f t="shared" si="0"/>
        <v>4</v>
      </c>
      <c r="G30" t="s">
        <v>9372</v>
      </c>
    </row>
    <row r="31" spans="1:10" x14ac:dyDescent="0.35">
      <c r="E31" s="57" t="s">
        <v>10455</v>
      </c>
      <c r="F31" s="4">
        <f t="shared" si="0"/>
        <v>7</v>
      </c>
      <c r="G31" t="s">
        <v>9377</v>
      </c>
    </row>
    <row r="32" spans="1:10" x14ac:dyDescent="0.35">
      <c r="E32" s="57" t="s">
        <v>10452</v>
      </c>
      <c r="F32" s="4">
        <f t="shared" si="0"/>
        <v>2</v>
      </c>
      <c r="G32" t="s">
        <v>10428</v>
      </c>
      <c r="J32" t="s">
        <v>10453</v>
      </c>
    </row>
    <row r="33" spans="1:10" x14ac:dyDescent="0.35">
      <c r="A33" s="4">
        <v>20</v>
      </c>
      <c r="B33" s="4">
        <v>-113.89299999999901</v>
      </c>
      <c r="C33" t="s">
        <v>38</v>
      </c>
      <c r="D33" s="4">
        <v>1</v>
      </c>
      <c r="E33" t="s">
        <v>134</v>
      </c>
      <c r="F33" s="4">
        <f t="shared" si="0"/>
        <v>14</v>
      </c>
      <c r="G33" t="s">
        <v>9381</v>
      </c>
      <c r="J33" t="s">
        <v>10456</v>
      </c>
    </row>
    <row r="34" spans="1:10" x14ac:dyDescent="0.35">
      <c r="A34" s="4">
        <v>21</v>
      </c>
      <c r="B34" s="4">
        <v>-91.423999999999893</v>
      </c>
      <c r="C34" t="s">
        <v>47</v>
      </c>
      <c r="D34" s="4">
        <v>4</v>
      </c>
      <c r="E34" t="s">
        <v>135</v>
      </c>
      <c r="F34" s="4">
        <f t="shared" si="0"/>
        <v>3</v>
      </c>
      <c r="G34" t="s">
        <v>9379</v>
      </c>
    </row>
    <row r="35" spans="1:10" x14ac:dyDescent="0.35">
      <c r="A35" s="4">
        <v>22</v>
      </c>
      <c r="B35" s="4">
        <v>-87.667000000000002</v>
      </c>
      <c r="C35" t="s">
        <v>30</v>
      </c>
      <c r="D35" s="4">
        <v>3</v>
      </c>
      <c r="E35" t="s">
        <v>136</v>
      </c>
      <c r="F35" s="4">
        <f t="shared" si="0"/>
        <v>4</v>
      </c>
      <c r="G35" t="s">
        <v>9372</v>
      </c>
    </row>
    <row r="36" spans="1:10" x14ac:dyDescent="0.35">
      <c r="A36" s="4">
        <v>23</v>
      </c>
      <c r="B36" s="4">
        <v>-84.168999999999997</v>
      </c>
      <c r="C36" t="s">
        <v>56</v>
      </c>
      <c r="D36" s="4">
        <v>2</v>
      </c>
      <c r="E36" t="s">
        <v>137</v>
      </c>
      <c r="F36" s="4">
        <f t="shared" si="0"/>
        <v>34</v>
      </c>
      <c r="G36" t="s">
        <v>9387</v>
      </c>
    </row>
    <row r="37" spans="1:10" x14ac:dyDescent="0.35">
      <c r="A37" s="4">
        <v>24</v>
      </c>
      <c r="B37" s="4">
        <v>-79.840999999999994</v>
      </c>
      <c r="C37" t="s">
        <v>56</v>
      </c>
      <c r="D37" s="4">
        <v>2</v>
      </c>
      <c r="E37" t="s">
        <v>55</v>
      </c>
      <c r="F37" s="4">
        <f t="shared" si="0"/>
        <v>4</v>
      </c>
      <c r="G37" t="s">
        <v>9372</v>
      </c>
    </row>
    <row r="39" spans="1:10" x14ac:dyDescent="0.35">
      <c r="B39" s="31" t="s">
        <v>9260</v>
      </c>
    </row>
    <row r="40" spans="1:10" x14ac:dyDescent="0.35">
      <c r="A40" s="4">
        <v>25</v>
      </c>
      <c r="B40" s="4">
        <v>-147.38800000000001</v>
      </c>
      <c r="C40" t="s">
        <v>30</v>
      </c>
      <c r="D40" s="4">
        <v>3</v>
      </c>
      <c r="E40" t="s">
        <v>124</v>
      </c>
      <c r="F40" s="4">
        <f t="shared" si="0"/>
        <v>5</v>
      </c>
      <c r="G40" t="s">
        <v>9378</v>
      </c>
    </row>
    <row r="41" spans="1:10" x14ac:dyDescent="0.35">
      <c r="B41" s="4">
        <v>-144.03799999999899</v>
      </c>
      <c r="C41" t="s">
        <v>30</v>
      </c>
      <c r="D41" s="4">
        <v>3</v>
      </c>
      <c r="E41" t="s">
        <v>127</v>
      </c>
    </row>
    <row r="43" spans="1:10" x14ac:dyDescent="0.35">
      <c r="B43" s="107" t="s">
        <v>9231</v>
      </c>
      <c r="C43" s="22"/>
      <c r="D43" s="21"/>
      <c r="E43" s="22"/>
    </row>
    <row r="44" spans="1:10" x14ac:dyDescent="0.35">
      <c r="B44" s="20"/>
    </row>
    <row r="45" spans="1:10" x14ac:dyDescent="0.35">
      <c r="A45" s="4">
        <v>26</v>
      </c>
      <c r="B45" s="4">
        <v>63.67</v>
      </c>
      <c r="C45" t="s">
        <v>30</v>
      </c>
      <c r="D45" s="4">
        <v>3</v>
      </c>
      <c r="E45" t="s">
        <v>146</v>
      </c>
      <c r="F45" s="4">
        <f t="shared" si="0"/>
        <v>22</v>
      </c>
      <c r="G45" t="s">
        <v>10418</v>
      </c>
    </row>
    <row r="47" spans="1:10" x14ac:dyDescent="0.35">
      <c r="A47" s="4">
        <v>27</v>
      </c>
      <c r="B47" s="4">
        <v>225.798</v>
      </c>
      <c r="C47" t="s">
        <v>30</v>
      </c>
      <c r="D47" s="4">
        <v>3</v>
      </c>
      <c r="E47" t="s">
        <v>150</v>
      </c>
      <c r="F47" s="4">
        <f t="shared" si="0"/>
        <v>9</v>
      </c>
      <c r="G47" t="s">
        <v>9373</v>
      </c>
      <c r="I47" s="38" t="s">
        <v>11119</v>
      </c>
    </row>
    <row r="49" spans="1:7" x14ac:dyDescent="0.35">
      <c r="A49" s="7"/>
      <c r="B49" s="11" t="s">
        <v>9230</v>
      </c>
      <c r="C49" s="13"/>
      <c r="D49" s="19"/>
      <c r="E49" s="13"/>
    </row>
    <row r="50" spans="1:7" x14ac:dyDescent="0.35">
      <c r="A50" s="7"/>
      <c r="B50" s="7"/>
      <c r="C50" s="6"/>
      <c r="E50" s="6"/>
    </row>
    <row r="51" spans="1:7" x14ac:dyDescent="0.35">
      <c r="A51" s="7">
        <v>3</v>
      </c>
      <c r="B51" s="31" t="s">
        <v>10981</v>
      </c>
      <c r="C51" s="28"/>
      <c r="D51" s="27"/>
    </row>
    <row r="52" spans="1:7" x14ac:dyDescent="0.35">
      <c r="B52" s="39" t="s">
        <v>10980</v>
      </c>
      <c r="C52" s="28"/>
      <c r="D52" s="27"/>
    </row>
    <row r="53" spans="1:7" x14ac:dyDescent="0.35">
      <c r="A53" s="4">
        <v>28</v>
      </c>
      <c r="B53" s="4">
        <v>-380.41699999999997</v>
      </c>
      <c r="C53" t="s">
        <v>30</v>
      </c>
      <c r="D53" s="4">
        <v>3</v>
      </c>
      <c r="E53" t="s">
        <v>152</v>
      </c>
      <c r="F53" s="4">
        <f t="shared" si="0"/>
        <v>22</v>
      </c>
      <c r="G53" t="s">
        <v>10418</v>
      </c>
    </row>
    <row r="54" spans="1:7" x14ac:dyDescent="0.35">
      <c r="A54" s="4">
        <v>29</v>
      </c>
      <c r="B54" s="4">
        <v>-368.47</v>
      </c>
      <c r="C54" t="s">
        <v>30</v>
      </c>
      <c r="D54" s="4">
        <v>3</v>
      </c>
      <c r="E54" t="s">
        <v>160</v>
      </c>
      <c r="F54" s="4">
        <f t="shared" si="0"/>
        <v>3</v>
      </c>
      <c r="G54" t="s">
        <v>9379</v>
      </c>
    </row>
    <row r="55" spans="1:7" x14ac:dyDescent="0.35">
      <c r="A55" s="4">
        <v>30</v>
      </c>
      <c r="B55" s="4">
        <v>-357.07900000000001</v>
      </c>
      <c r="C55" t="s">
        <v>38</v>
      </c>
      <c r="D55" s="4">
        <v>1</v>
      </c>
      <c r="E55" t="s">
        <v>162</v>
      </c>
      <c r="F55" s="4">
        <f t="shared" si="0"/>
        <v>22</v>
      </c>
      <c r="G55" t="s">
        <v>10418</v>
      </c>
    </row>
    <row r="56" spans="1:7" x14ac:dyDescent="0.35">
      <c r="A56" s="4">
        <v>31</v>
      </c>
      <c r="B56" s="4">
        <v>-336.26199999999898</v>
      </c>
      <c r="C56" t="s">
        <v>30</v>
      </c>
      <c r="D56" s="4">
        <v>3</v>
      </c>
      <c r="E56" t="s">
        <v>173</v>
      </c>
      <c r="F56" s="4">
        <f t="shared" si="0"/>
        <v>3</v>
      </c>
      <c r="G56" t="s">
        <v>9379</v>
      </c>
    </row>
    <row r="57" spans="1:7" x14ac:dyDescent="0.35">
      <c r="B57" s="4">
        <v>-310.709</v>
      </c>
      <c r="C57" t="s">
        <v>38</v>
      </c>
      <c r="D57" s="4">
        <v>1</v>
      </c>
      <c r="E57" t="s">
        <v>179</v>
      </c>
    </row>
    <row r="58" spans="1:7" x14ac:dyDescent="0.35">
      <c r="E58" s="57" t="s">
        <v>9644</v>
      </c>
      <c r="F58" s="4">
        <f t="shared" si="0"/>
        <v>3</v>
      </c>
      <c r="G58" t="s">
        <v>9379</v>
      </c>
    </row>
    <row r="59" spans="1:7" x14ac:dyDescent="0.35">
      <c r="E59" s="57" t="s">
        <v>9645</v>
      </c>
      <c r="F59" s="4">
        <f t="shared" si="0"/>
        <v>5</v>
      </c>
      <c r="G59" t="s">
        <v>9378</v>
      </c>
    </row>
    <row r="60" spans="1:7" x14ac:dyDescent="0.35">
      <c r="A60" s="4">
        <v>32</v>
      </c>
      <c r="B60" s="4">
        <v>-254.149</v>
      </c>
      <c r="C60" t="s">
        <v>30</v>
      </c>
      <c r="D60" s="4">
        <v>3</v>
      </c>
      <c r="E60" t="s">
        <v>191</v>
      </c>
      <c r="F60" s="4">
        <f t="shared" si="0"/>
        <v>5</v>
      </c>
      <c r="G60" t="s">
        <v>9378</v>
      </c>
    </row>
    <row r="61" spans="1:7" x14ac:dyDescent="0.35">
      <c r="B61" s="4">
        <v>-240.40599999999901</v>
      </c>
      <c r="C61" t="s">
        <v>30</v>
      </c>
      <c r="D61" s="4">
        <v>3</v>
      </c>
      <c r="E61" t="s">
        <v>197</v>
      </c>
    </row>
    <row r="62" spans="1:7" x14ac:dyDescent="0.35">
      <c r="A62" s="4">
        <v>33</v>
      </c>
      <c r="B62" s="4">
        <v>-229.982</v>
      </c>
      <c r="C62" t="s">
        <v>38</v>
      </c>
      <c r="D62" s="4">
        <v>1</v>
      </c>
      <c r="E62" t="s">
        <v>201</v>
      </c>
    </row>
    <row r="63" spans="1:7" x14ac:dyDescent="0.35">
      <c r="E63" s="57" t="s">
        <v>9646</v>
      </c>
      <c r="F63" s="4">
        <f t="shared" si="0"/>
        <v>9</v>
      </c>
      <c r="G63" t="s">
        <v>9373</v>
      </c>
    </row>
    <row r="64" spans="1:7" x14ac:dyDescent="0.35">
      <c r="E64" s="57" t="s">
        <v>9647</v>
      </c>
      <c r="F64" s="4">
        <f t="shared" si="0"/>
        <v>5</v>
      </c>
      <c r="G64" t="s">
        <v>9378</v>
      </c>
    </row>
    <row r="65" spans="1:7" x14ac:dyDescent="0.35">
      <c r="A65" s="4">
        <v>34</v>
      </c>
      <c r="B65" s="4">
        <v>-290.68700000000001</v>
      </c>
      <c r="C65" t="s">
        <v>30</v>
      </c>
      <c r="D65" s="4">
        <v>3</v>
      </c>
      <c r="E65" t="s">
        <v>184</v>
      </c>
      <c r="F65" s="4">
        <f t="shared" si="0"/>
        <v>5</v>
      </c>
      <c r="G65" t="s">
        <v>9378</v>
      </c>
    </row>
    <row r="66" spans="1:7" x14ac:dyDescent="0.35">
      <c r="A66" s="4">
        <v>35</v>
      </c>
      <c r="B66" s="4">
        <v>-164.60499999999999</v>
      </c>
      <c r="C66" t="s">
        <v>56</v>
      </c>
      <c r="D66" s="4">
        <v>2</v>
      </c>
      <c r="E66" t="s">
        <v>219</v>
      </c>
      <c r="F66" s="4">
        <f t="shared" si="0"/>
        <v>5</v>
      </c>
      <c r="G66" t="s">
        <v>9378</v>
      </c>
    </row>
    <row r="68" spans="1:7" x14ac:dyDescent="0.35">
      <c r="B68" s="20" t="s">
        <v>10978</v>
      </c>
    </row>
    <row r="69" spans="1:7" x14ac:dyDescent="0.35">
      <c r="A69" s="4">
        <v>36</v>
      </c>
      <c r="B69" s="4">
        <v>-343.01199999999898</v>
      </c>
      <c r="C69" t="s">
        <v>30</v>
      </c>
      <c r="D69" s="4">
        <v>3</v>
      </c>
      <c r="E69" t="s">
        <v>170</v>
      </c>
      <c r="F69" s="4">
        <f t="shared" si="0"/>
        <v>9</v>
      </c>
      <c r="G69" t="s">
        <v>9373</v>
      </c>
    </row>
    <row r="70" spans="1:7" x14ac:dyDescent="0.35">
      <c r="A70" s="4">
        <v>37</v>
      </c>
      <c r="B70" s="4">
        <v>-278.12200000000001</v>
      </c>
      <c r="C70" t="s">
        <v>56</v>
      </c>
      <c r="D70" s="4">
        <v>2</v>
      </c>
      <c r="E70" t="s">
        <v>187</v>
      </c>
      <c r="F70" s="4">
        <f t="shared" ref="F70:F131" si="1">IF(G70="GREET",1,IF(G70="GOAL",2,IF(G70="GOAL:COOP",2,IF(G70="GOAL:SUSTAIN",2,IF(G70="GOAL:MAX EARN",2,IF(G70="GOAL:EQUITY",2,IF(G70="PROPOSAL",3,IF(G70="(PROPOSAL)",3,IF(G70="CHOOSE+",4,IF(G70="CHOOSE-",4,IF(G70="(CHOOSE+)",4,IF(G70="(CHOOSE-)",4,IF(G70="ECO INFO",5,IF(G70="(ECO INFO)",5,IF(G70="$ INFO",6,IF(G70="SOC INFO",7,IF(G70="RULE INFO",8,IF(G70="EXP INFO",9,IF(G70="MON RES",10,IF(G70="MON EARN",11,IF(G70="MON BEH",12,IF(G70="POSE HARM",13,IF(G70="(POSE HARM)",13,IF(G70="POSE CONCERN",14,IF(G70="(POSE CONCERN)",14,IF(G70="RJ APOLOGY",15,IF(G70="RJ ATONE",16,IF(G70="RJ JUSTIFY",17,IF(G70="RJ JUSTIFY:SOC INFO",17,IF(G70="RJ-",18,IF(G70="RJ FORGIVE+",19,IF(G70="RJ FORGIVE-",19,IF(G70="COORD",20,IF(G70="(COORD)",20,IF(G70="ENF ACK",21,IF(G70="ENF PRAISE",22,IF(G70="ENF ASK",23,IF(G70="ENF TELL",24,IF(G70="ENF SHAME",25,IF(G70="ENF WARN",26,IF(G70="ENF THREATEN",27,IF(G70="ENF PUNISH",28,IF(G70="DEFECT",29,IF(G70="SM TALK",30,IF(G70="HUMOR",31,IF(G70="POLITE+",32,IF(G70="POLITE-",32,IF(G70="INPUT-",33,IF(G70="AMBIGUOUS",34,IF(G70="UNCODEABLE",35))))))))))))))))))))))))))))))))))))))))))))))))))</f>
        <v>9</v>
      </c>
      <c r="G70" t="s">
        <v>9373</v>
      </c>
    </row>
    <row r="71" spans="1:7" x14ac:dyDescent="0.35">
      <c r="A71" s="4">
        <v>38</v>
      </c>
      <c r="B71" s="4">
        <v>-266.35899999999998</v>
      </c>
      <c r="C71" t="s">
        <v>56</v>
      </c>
      <c r="D71" s="4">
        <v>2</v>
      </c>
      <c r="E71" t="s">
        <v>189</v>
      </c>
      <c r="F71" s="4">
        <f t="shared" si="1"/>
        <v>9</v>
      </c>
      <c r="G71" t="s">
        <v>9373</v>
      </c>
    </row>
    <row r="72" spans="1:7" x14ac:dyDescent="0.35">
      <c r="A72" s="4">
        <v>39</v>
      </c>
      <c r="B72" s="4">
        <v>-221.11699999999999</v>
      </c>
      <c r="C72" t="s">
        <v>56</v>
      </c>
      <c r="D72" s="4">
        <v>2</v>
      </c>
      <c r="E72" t="s">
        <v>203</v>
      </c>
      <c r="F72" s="4">
        <f t="shared" si="1"/>
        <v>9</v>
      </c>
      <c r="G72" t="s">
        <v>9373</v>
      </c>
    </row>
    <row r="73" spans="1:7" x14ac:dyDescent="0.35">
      <c r="A73" s="4">
        <v>40</v>
      </c>
      <c r="B73" s="4">
        <v>-188.268</v>
      </c>
      <c r="C73" t="s">
        <v>30</v>
      </c>
      <c r="D73" s="4">
        <v>3</v>
      </c>
      <c r="E73" t="s">
        <v>211</v>
      </c>
      <c r="F73" s="4">
        <f t="shared" si="1"/>
        <v>9</v>
      </c>
      <c r="G73" t="s">
        <v>9373</v>
      </c>
    </row>
    <row r="74" spans="1:7" x14ac:dyDescent="0.35">
      <c r="A74" s="4">
        <v>41</v>
      </c>
      <c r="B74" s="4">
        <v>-173.601</v>
      </c>
      <c r="C74" t="s">
        <v>30</v>
      </c>
      <c r="D74" s="4">
        <v>3</v>
      </c>
      <c r="E74" t="s">
        <v>217</v>
      </c>
      <c r="F74" s="4">
        <f t="shared" si="1"/>
        <v>9</v>
      </c>
      <c r="G74" t="s">
        <v>9373</v>
      </c>
    </row>
    <row r="75" spans="1:7" x14ac:dyDescent="0.35">
      <c r="A75" s="4">
        <v>42</v>
      </c>
      <c r="B75" s="4">
        <v>-167.45599999999999</v>
      </c>
      <c r="C75" t="s">
        <v>38</v>
      </c>
      <c r="D75" s="4">
        <v>1</v>
      </c>
      <c r="E75" t="s">
        <v>218</v>
      </c>
      <c r="F75" s="4">
        <f t="shared" si="1"/>
        <v>9</v>
      </c>
      <c r="G75" t="s">
        <v>9373</v>
      </c>
    </row>
    <row r="76" spans="1:7" x14ac:dyDescent="0.35">
      <c r="A76" s="4">
        <v>43</v>
      </c>
      <c r="B76" s="4">
        <v>-134.78399999999999</v>
      </c>
      <c r="C76" t="s">
        <v>47</v>
      </c>
      <c r="D76" s="4">
        <v>4</v>
      </c>
      <c r="E76" t="s">
        <v>228</v>
      </c>
      <c r="F76" s="4">
        <f t="shared" si="1"/>
        <v>9</v>
      </c>
      <c r="G76" t="s">
        <v>9373</v>
      </c>
    </row>
    <row r="78" spans="1:7" x14ac:dyDescent="0.35">
      <c r="A78" s="4">
        <v>44</v>
      </c>
      <c r="B78" s="4">
        <v>-104.303</v>
      </c>
      <c r="C78" t="s">
        <v>38</v>
      </c>
      <c r="D78" s="4">
        <v>1</v>
      </c>
      <c r="E78" t="s">
        <v>240</v>
      </c>
      <c r="F78" s="4">
        <f t="shared" si="1"/>
        <v>11</v>
      </c>
      <c r="G78" t="s">
        <v>9509</v>
      </c>
    </row>
    <row r="79" spans="1:7" x14ac:dyDescent="0.35">
      <c r="A79" s="4">
        <v>45</v>
      </c>
      <c r="B79" s="4">
        <v>-94.426000000000002</v>
      </c>
      <c r="C79" t="s">
        <v>30</v>
      </c>
      <c r="D79" s="4">
        <v>3</v>
      </c>
      <c r="E79" t="s">
        <v>243</v>
      </c>
      <c r="F79" s="4">
        <f t="shared" si="1"/>
        <v>11</v>
      </c>
      <c r="G79" t="s">
        <v>9509</v>
      </c>
    </row>
    <row r="80" spans="1:7" x14ac:dyDescent="0.35">
      <c r="A80" s="4">
        <v>46</v>
      </c>
      <c r="B80" s="4">
        <v>-94.584000000000003</v>
      </c>
      <c r="C80" t="s">
        <v>47</v>
      </c>
      <c r="D80" s="4">
        <v>4</v>
      </c>
      <c r="E80" t="s">
        <v>242</v>
      </c>
      <c r="F80" s="4">
        <f t="shared" si="1"/>
        <v>11</v>
      </c>
      <c r="G80" t="s">
        <v>9509</v>
      </c>
    </row>
    <row r="81" spans="1:9" x14ac:dyDescent="0.35">
      <c r="A81" s="4">
        <v>47</v>
      </c>
      <c r="B81" s="4">
        <v>-81.119</v>
      </c>
      <c r="C81" t="s">
        <v>30</v>
      </c>
      <c r="D81" s="4">
        <v>3</v>
      </c>
      <c r="E81" t="s">
        <v>246</v>
      </c>
      <c r="F81" s="4">
        <f t="shared" si="1"/>
        <v>11</v>
      </c>
      <c r="G81" t="s">
        <v>9509</v>
      </c>
    </row>
    <row r="82" spans="1:9" x14ac:dyDescent="0.35">
      <c r="A82" s="4">
        <v>48</v>
      </c>
      <c r="B82" s="4">
        <v>-69.688000000000002</v>
      </c>
      <c r="C82" t="s">
        <v>47</v>
      </c>
      <c r="D82" s="4">
        <v>4</v>
      </c>
      <c r="E82" t="s">
        <v>253</v>
      </c>
      <c r="F82" s="4">
        <f t="shared" si="1"/>
        <v>11</v>
      </c>
      <c r="G82" t="s">
        <v>9509</v>
      </c>
    </row>
    <row r="83" spans="1:9" x14ac:dyDescent="0.35">
      <c r="A83" s="4">
        <v>49</v>
      </c>
      <c r="B83" s="4">
        <v>-36.771000000000001</v>
      </c>
      <c r="C83" t="s">
        <v>56</v>
      </c>
      <c r="D83" s="4">
        <v>2</v>
      </c>
      <c r="E83" t="s">
        <v>268</v>
      </c>
      <c r="F83" s="4">
        <f t="shared" si="1"/>
        <v>11</v>
      </c>
      <c r="G83" t="s">
        <v>9509</v>
      </c>
    </row>
    <row r="85" spans="1:9" x14ac:dyDescent="0.35">
      <c r="A85" s="4">
        <v>50</v>
      </c>
      <c r="B85" s="4">
        <v>-27.443000000000001</v>
      </c>
      <c r="C85" t="s">
        <v>56</v>
      </c>
      <c r="D85" s="4">
        <v>2</v>
      </c>
      <c r="E85" t="s">
        <v>269</v>
      </c>
      <c r="F85" s="4">
        <f t="shared" si="1"/>
        <v>7</v>
      </c>
      <c r="G85" t="s">
        <v>9377</v>
      </c>
    </row>
    <row r="87" spans="1:9" x14ac:dyDescent="0.35">
      <c r="B87" s="31" t="s">
        <v>10979</v>
      </c>
      <c r="D87" s="27"/>
    </row>
    <row r="88" spans="1:9" x14ac:dyDescent="0.35">
      <c r="A88" s="4">
        <v>51</v>
      </c>
      <c r="B88" s="4">
        <v>-139.05500000000001</v>
      </c>
      <c r="C88" t="s">
        <v>30</v>
      </c>
      <c r="D88" s="4">
        <v>3</v>
      </c>
      <c r="E88" t="s">
        <v>226</v>
      </c>
      <c r="F88" s="4">
        <f t="shared" si="1"/>
        <v>3</v>
      </c>
      <c r="G88" t="s">
        <v>9379</v>
      </c>
    </row>
    <row r="89" spans="1:9" x14ac:dyDescent="0.35">
      <c r="A89" s="4">
        <v>52</v>
      </c>
      <c r="B89" s="4">
        <v>-121.34699999999999</v>
      </c>
      <c r="C89" t="s">
        <v>38</v>
      </c>
      <c r="D89" s="4">
        <v>1</v>
      </c>
      <c r="E89" t="s">
        <v>236</v>
      </c>
      <c r="F89" s="4">
        <f t="shared" si="1"/>
        <v>3</v>
      </c>
      <c r="G89" t="s">
        <v>9379</v>
      </c>
    </row>
    <row r="90" spans="1:9" x14ac:dyDescent="0.35">
      <c r="A90" s="4">
        <v>53</v>
      </c>
      <c r="B90" s="4">
        <v>-115.301</v>
      </c>
      <c r="C90" t="s">
        <v>56</v>
      </c>
      <c r="D90" s="4">
        <v>2</v>
      </c>
      <c r="E90" t="s">
        <v>237</v>
      </c>
      <c r="F90" s="4">
        <f t="shared" si="1"/>
        <v>5</v>
      </c>
      <c r="G90" t="s">
        <v>9378</v>
      </c>
    </row>
    <row r="91" spans="1:9" x14ac:dyDescent="0.35">
      <c r="A91" s="4">
        <v>54</v>
      </c>
      <c r="B91" s="4">
        <v>-73.971000000000004</v>
      </c>
      <c r="C91" t="s">
        <v>56</v>
      </c>
      <c r="D91" s="4">
        <v>2</v>
      </c>
      <c r="E91" t="s">
        <v>251</v>
      </c>
      <c r="F91" s="4">
        <f t="shared" si="1"/>
        <v>5</v>
      </c>
      <c r="G91" t="s">
        <v>9378</v>
      </c>
    </row>
    <row r="92" spans="1:9" x14ac:dyDescent="0.35">
      <c r="A92" s="4">
        <v>55</v>
      </c>
      <c r="B92" s="4">
        <v>-73.248999999999995</v>
      </c>
      <c r="C92" t="s">
        <v>38</v>
      </c>
      <c r="D92" s="4">
        <v>1</v>
      </c>
      <c r="E92" t="s">
        <v>252</v>
      </c>
      <c r="F92" s="4">
        <f t="shared" si="1"/>
        <v>3</v>
      </c>
      <c r="G92" t="s">
        <v>9379</v>
      </c>
    </row>
    <row r="93" spans="1:9" x14ac:dyDescent="0.35">
      <c r="A93" s="4">
        <v>56</v>
      </c>
      <c r="B93" s="4">
        <v>-58.963000000000001</v>
      </c>
      <c r="C93" t="s">
        <v>30</v>
      </c>
      <c r="D93" s="4">
        <v>3</v>
      </c>
      <c r="E93" t="s">
        <v>257</v>
      </c>
      <c r="F93" s="4">
        <f t="shared" si="1"/>
        <v>4</v>
      </c>
      <c r="G93" t="s">
        <v>9372</v>
      </c>
    </row>
    <row r="94" spans="1:9" x14ac:dyDescent="0.35">
      <c r="A94" s="4">
        <v>57</v>
      </c>
      <c r="B94" s="4">
        <v>-54.63</v>
      </c>
      <c r="C94" t="s">
        <v>30</v>
      </c>
      <c r="D94" s="4">
        <v>3</v>
      </c>
      <c r="E94" t="s">
        <v>260</v>
      </c>
      <c r="F94" s="4">
        <f t="shared" si="1"/>
        <v>24</v>
      </c>
      <c r="G94" t="s">
        <v>10409</v>
      </c>
      <c r="I94" s="38" t="s">
        <v>11120</v>
      </c>
    </row>
    <row r="95" spans="1:9" x14ac:dyDescent="0.35">
      <c r="A95" s="4">
        <v>58</v>
      </c>
      <c r="B95" s="4">
        <v>-49.45</v>
      </c>
      <c r="C95" t="s">
        <v>38</v>
      </c>
      <c r="D95" s="4">
        <v>1</v>
      </c>
      <c r="E95" t="s">
        <v>263</v>
      </c>
      <c r="F95" s="4">
        <f t="shared" si="1"/>
        <v>3</v>
      </c>
      <c r="G95" t="s">
        <v>9379</v>
      </c>
    </row>
    <row r="96" spans="1:9" x14ac:dyDescent="0.35">
      <c r="A96" s="4">
        <v>59</v>
      </c>
      <c r="B96" s="4">
        <v>-44.472000000000001</v>
      </c>
      <c r="C96" t="s">
        <v>30</v>
      </c>
      <c r="D96" s="4">
        <v>3</v>
      </c>
      <c r="E96" t="s">
        <v>264</v>
      </c>
      <c r="F96" s="4">
        <f t="shared" si="1"/>
        <v>24</v>
      </c>
      <c r="G96" t="s">
        <v>10409</v>
      </c>
    </row>
    <row r="97" spans="1:9" x14ac:dyDescent="0.35">
      <c r="B97" s="4">
        <v>-38.26</v>
      </c>
      <c r="C97" t="s">
        <v>30</v>
      </c>
      <c r="D97" s="4">
        <v>3</v>
      </c>
      <c r="E97" t="s">
        <v>266</v>
      </c>
    </row>
    <row r="98" spans="1:9" x14ac:dyDescent="0.35">
      <c r="A98" s="4">
        <v>60</v>
      </c>
      <c r="B98" s="4">
        <v>-36.963000000000001</v>
      </c>
      <c r="C98" t="s">
        <v>47</v>
      </c>
      <c r="D98" s="4">
        <v>4</v>
      </c>
      <c r="E98" t="s">
        <v>267</v>
      </c>
      <c r="F98" s="4">
        <f t="shared" si="1"/>
        <v>4</v>
      </c>
      <c r="G98" t="s">
        <v>9372</v>
      </c>
      <c r="H98" s="4">
        <f>IF(I98="GREET",1,IF(I98="GOAL",2,IF(I98="GOAL:COOP",2,IF(I98="GOAL:SUSTAIN",2,IF(I98="GOAL:MAX EARN",2,IF(I98="GOAL:EQUITY",2,IF(I98="PROPOSAL",3,IF(I98="(PROPOSAL)",3,IF(I98="CHOOSE+",4,IF(I98="CHOOSE-",4,IF(I98="(CHOOSE+)",4,IF(I98="(CHOOSE-)",4,IF(I98="ECO INFO",5,IF(I98="(ECO INFO)",5,IF(I98="$ INFO",6,IF(I98="SOC INFO",7,IF(I98="RULE INFO",8,IF(I98="EXP INFO",9,IF(I98="MON RES",10,IF(I98="MON EARN",11,IF(I98="MON BEH",12,IF(I98="POSE HARM",13,IF(I98="(POSE HARM)",13,IF(I98="POSE CONCERN",14,IF(I98="(POSE CONCERN)",14,IF(I98="RJ APOLOGY",15,IF(I98="RJ ATONE",16,IF(I98="(RJ ATONE)",16,IF(I98="RJ JUSTIFY",17,IF(I98="RJ JUSTIFY:SOC INFO",17,IF(I98="RJ-",18,IF(I98="RJ FORGIVE+",19,IF(I98="RJ FORGIVE-",19,IF(I98="(RJ FORGIVE+)",19,IF(I98="(RJ FORGIVE-)",19,IF(I98="COORD",20,IF(I98="(COORD)",20,IF(I98="ENF ACK",21,IF(I98="(ENF ACK)",21,IF(I98="ENF PRAISE",22,IF(I98="ENF ASK",23,IF(I98="ENF TELL",24,IF(I98="ENF SHAME",25,IF(I98="ENF WARN",26,IF(I98="ENF THREATEN",27,IF(I98="ENF PUNISH",28,IF(I98="DEFECT",29,IF(I98="SM TALK",30,IF(I98="HUMOR",31,IF(I98="POLITE+",32,IF(I98="POLITE-",32,IF(I98="INPUT-",33,IF(I98="AMBIGUOUS",34,IF(I98="UNCODEABLE",35))))))))))))))))))))))))))))))))))))))))))))))))))))))</f>
        <v>21</v>
      </c>
      <c r="I98" t="s">
        <v>10458</v>
      </c>
    </row>
    <row r="100" spans="1:9" x14ac:dyDescent="0.35">
      <c r="B100" s="21" t="s">
        <v>9233</v>
      </c>
      <c r="C100" s="22"/>
      <c r="D100" s="21"/>
      <c r="E100" s="22"/>
    </row>
    <row r="101" spans="1:9" x14ac:dyDescent="0.35">
      <c r="A101" s="7">
        <v>0</v>
      </c>
      <c r="B101" s="31" t="s">
        <v>12139</v>
      </c>
    </row>
    <row r="102" spans="1:9" x14ac:dyDescent="0.35">
      <c r="B102" s="39" t="s">
        <v>10984</v>
      </c>
    </row>
    <row r="103" spans="1:9" x14ac:dyDescent="0.35">
      <c r="A103" s="4">
        <v>61</v>
      </c>
      <c r="B103" s="4">
        <v>70.322000000000003</v>
      </c>
      <c r="C103" t="s">
        <v>30</v>
      </c>
      <c r="D103" s="4">
        <v>3</v>
      </c>
      <c r="E103" t="s">
        <v>272</v>
      </c>
      <c r="F103" s="4">
        <f t="shared" si="1"/>
        <v>25</v>
      </c>
      <c r="G103" t="s">
        <v>9648</v>
      </c>
    </row>
    <row r="104" spans="1:9" x14ac:dyDescent="0.35">
      <c r="A104" s="4">
        <v>62</v>
      </c>
      <c r="B104" s="4">
        <v>77.510999999999996</v>
      </c>
      <c r="C104" t="s">
        <v>38</v>
      </c>
      <c r="D104" s="4">
        <v>1</v>
      </c>
      <c r="E104" t="s">
        <v>273</v>
      </c>
      <c r="F104" s="4">
        <f t="shared" si="1"/>
        <v>25</v>
      </c>
      <c r="G104" t="s">
        <v>9648</v>
      </c>
    </row>
    <row r="105" spans="1:9" x14ac:dyDescent="0.35">
      <c r="A105" s="4">
        <v>63</v>
      </c>
      <c r="B105" s="4">
        <v>103.762</v>
      </c>
      <c r="C105" t="s">
        <v>30</v>
      </c>
      <c r="D105" s="4">
        <v>3</v>
      </c>
      <c r="E105" t="s">
        <v>274</v>
      </c>
      <c r="F105" s="4">
        <f t="shared" si="1"/>
        <v>25</v>
      </c>
      <c r="G105" t="s">
        <v>9648</v>
      </c>
    </row>
    <row r="106" spans="1:9" x14ac:dyDescent="0.35">
      <c r="A106" s="4">
        <v>64</v>
      </c>
      <c r="B106" s="4">
        <v>117.047</v>
      </c>
      <c r="C106" t="s">
        <v>38</v>
      </c>
      <c r="D106" s="4">
        <v>1</v>
      </c>
      <c r="E106" t="s">
        <v>276</v>
      </c>
      <c r="F106" s="4">
        <f t="shared" si="1"/>
        <v>5</v>
      </c>
      <c r="G106" t="s">
        <v>9378</v>
      </c>
      <c r="H106" s="4">
        <f>IF(I106="GREET",1,IF(I106="GOAL",2,IF(I106="GOAL:COOP",2,IF(I106="GOAL:SUSTAIN",2,IF(I106="GOAL:MAX EARN",2,IF(I106="GOAL:EQUITY",2,IF(I106="PROPOSAL",3,IF(I106="(PROPOSAL)",3,IF(I106="CHOOSE+",4,IF(I106="CHOOSE-",4,IF(I106="(CHOOSE+)",4,IF(I106="(CHOOSE-)",4,IF(I106="ECO INFO",5,IF(I106="(ECO INFO)",5,IF(I106="$ INFO",6,IF(I106="SOC INFO",7,IF(I106="RULE INFO",8,IF(I106="EXP INFO",9,IF(I106="MON RES",10,IF(I106="MON EARN",11,IF(I106="MON BEH",12,IF(I106="POSE HARM",13,IF(I106="(POSE HARM)",13,IF(I106="POSE CONCERN",14,IF(I106="(POSE CONCERN)",14,IF(I106="RJ APOLOGY",15,IF(I106="RJ ATONE",16,IF(I106="(RJ ATONE)",16,IF(I106="RJ JUSTIFY",17,IF(I106="RJ JUSTIFY:SOC INFO",17,IF(I106="RJ-",18,IF(I106="RJ FORGIVE+",19,IF(I106="RJ FORGIVE-",19,IF(I106="(RJ FORGIVE+)",19,IF(I106="(RJ FORGIVE-)",19,IF(I106="COORD",20,IF(I106="(COORD)",20,IF(I106="ENF ACK",21,IF(I106="ENF PRAISE",22,IF(I106="ENF ASK",23,IF(I106="ENF TELL",24,IF(I106="ENF SHAME",25,IF(I106="ENF WARN",26,IF(I106="ENF THREATEN",27,IF(I106="ENF PUNISH",28,IF(I106="DEFECT",29,IF(I106="SM TALK",30,IF(I106="HUMOR",31,IF(I106="POLITE+",32,IF(I106="POLITE-",32,IF(I106="INPUT-",33,IF(I106="AMBIGUOUS",34,IF(I106="UNCODEABLE",35)))))))))))))))))))))))))))))))))))))))))))))))))))))</f>
        <v>7</v>
      </c>
      <c r="I106" t="s">
        <v>9377</v>
      </c>
    </row>
    <row r="107" spans="1:9" x14ac:dyDescent="0.35">
      <c r="A107" s="4">
        <v>65</v>
      </c>
      <c r="B107" s="4">
        <v>125.178</v>
      </c>
      <c r="C107" t="s">
        <v>30</v>
      </c>
      <c r="D107" s="4">
        <v>3</v>
      </c>
      <c r="E107" t="s">
        <v>277</v>
      </c>
      <c r="F107" s="4">
        <f t="shared" si="1"/>
        <v>25</v>
      </c>
      <c r="G107" t="s">
        <v>9648</v>
      </c>
    </row>
    <row r="108" spans="1:9" x14ac:dyDescent="0.35">
      <c r="A108" s="4">
        <v>66</v>
      </c>
      <c r="B108" s="4">
        <v>142.24700000000001</v>
      </c>
      <c r="C108" t="s">
        <v>38</v>
      </c>
      <c r="D108" s="4">
        <v>1</v>
      </c>
      <c r="E108" t="s">
        <v>280</v>
      </c>
      <c r="F108" s="4">
        <f t="shared" si="1"/>
        <v>25</v>
      </c>
      <c r="G108" t="s">
        <v>9648</v>
      </c>
    </row>
    <row r="109" spans="1:9" x14ac:dyDescent="0.35">
      <c r="A109" s="4">
        <v>67</v>
      </c>
      <c r="B109" s="4">
        <v>191.77500000000001</v>
      </c>
      <c r="C109" t="s">
        <v>38</v>
      </c>
      <c r="D109" s="4">
        <v>1</v>
      </c>
      <c r="E109" t="s">
        <v>281</v>
      </c>
      <c r="F109" s="4">
        <f t="shared" si="1"/>
        <v>7</v>
      </c>
      <c r="G109" t="s">
        <v>9377</v>
      </c>
    </row>
    <row r="110" spans="1:9" x14ac:dyDescent="0.35">
      <c r="A110" s="4">
        <v>68</v>
      </c>
      <c r="B110" s="4">
        <v>198.95400000000001</v>
      </c>
      <c r="C110" t="s">
        <v>30</v>
      </c>
      <c r="D110" s="4">
        <v>3</v>
      </c>
      <c r="E110" t="s">
        <v>136</v>
      </c>
      <c r="F110" s="4">
        <f t="shared" si="1"/>
        <v>7</v>
      </c>
      <c r="G110" t="s">
        <v>9377</v>
      </c>
    </row>
    <row r="111" spans="1:9" x14ac:dyDescent="0.35">
      <c r="A111" s="4">
        <v>69</v>
      </c>
      <c r="B111" s="4">
        <v>214.20699999999999</v>
      </c>
      <c r="C111" t="s">
        <v>38</v>
      </c>
      <c r="D111" s="4">
        <v>1</v>
      </c>
      <c r="E111" t="s">
        <v>282</v>
      </c>
      <c r="F111" s="4">
        <f t="shared" si="1"/>
        <v>5</v>
      </c>
      <c r="G111" t="s">
        <v>9378</v>
      </c>
    </row>
    <row r="112" spans="1:9" x14ac:dyDescent="0.35">
      <c r="A112" s="4">
        <v>70</v>
      </c>
      <c r="B112" s="4">
        <v>227.21</v>
      </c>
      <c r="C112" t="s">
        <v>30</v>
      </c>
      <c r="D112" s="4">
        <v>3</v>
      </c>
      <c r="E112" t="s">
        <v>284</v>
      </c>
    </row>
    <row r="113" spans="1:9" x14ac:dyDescent="0.35">
      <c r="E113" s="57" t="s">
        <v>10982</v>
      </c>
      <c r="F113" s="4">
        <f t="shared" si="1"/>
        <v>5</v>
      </c>
      <c r="G113" t="s">
        <v>9378</v>
      </c>
    </row>
    <row r="114" spans="1:9" x14ac:dyDescent="0.35">
      <c r="E114" s="57" t="s">
        <v>10983</v>
      </c>
      <c r="F114" s="4">
        <f t="shared" si="1"/>
        <v>9</v>
      </c>
      <c r="G114" t="s">
        <v>9373</v>
      </c>
    </row>
    <row r="116" spans="1:9" x14ac:dyDescent="0.35">
      <c r="A116" s="7"/>
      <c r="B116" s="11" t="s">
        <v>9229</v>
      </c>
      <c r="C116" s="13"/>
      <c r="D116" s="19"/>
      <c r="E116" s="13"/>
    </row>
    <row r="117" spans="1:9" x14ac:dyDescent="0.35">
      <c r="B117" s="31" t="s">
        <v>10459</v>
      </c>
    </row>
    <row r="118" spans="1:9" x14ac:dyDescent="0.35">
      <c r="A118" s="4">
        <v>71</v>
      </c>
      <c r="B118" s="4">
        <v>-362.45599999999899</v>
      </c>
      <c r="C118" t="s">
        <v>56</v>
      </c>
      <c r="D118" s="4">
        <v>2</v>
      </c>
      <c r="E118" t="s">
        <v>293</v>
      </c>
      <c r="F118" s="4">
        <f t="shared" si="1"/>
        <v>15</v>
      </c>
      <c r="G118" t="s">
        <v>9706</v>
      </c>
    </row>
    <row r="119" spans="1:9" x14ac:dyDescent="0.35">
      <c r="A119" s="4">
        <v>72</v>
      </c>
      <c r="B119" s="4">
        <v>-350.15300000000002</v>
      </c>
      <c r="C119" t="s">
        <v>56</v>
      </c>
      <c r="D119" s="4">
        <v>2</v>
      </c>
      <c r="E119" t="s">
        <v>297</v>
      </c>
      <c r="F119" s="4">
        <f t="shared" si="1"/>
        <v>15</v>
      </c>
      <c r="G119" t="s">
        <v>9706</v>
      </c>
    </row>
    <row r="120" spans="1:9" x14ac:dyDescent="0.35">
      <c r="A120" s="4">
        <v>73</v>
      </c>
      <c r="B120" s="4">
        <v>-346.69</v>
      </c>
      <c r="C120" t="s">
        <v>47</v>
      </c>
      <c r="D120" s="4">
        <v>4</v>
      </c>
      <c r="E120" t="s">
        <v>300</v>
      </c>
      <c r="F120" s="4">
        <f t="shared" si="1"/>
        <v>5</v>
      </c>
      <c r="G120" t="s">
        <v>9378</v>
      </c>
    </row>
    <row r="121" spans="1:9" x14ac:dyDescent="0.35">
      <c r="A121" s="4">
        <v>74</v>
      </c>
      <c r="B121" s="4">
        <v>-344.31</v>
      </c>
      <c r="C121" t="s">
        <v>38</v>
      </c>
      <c r="D121" s="4">
        <v>1</v>
      </c>
      <c r="E121" t="s">
        <v>301</v>
      </c>
      <c r="F121" s="4">
        <f t="shared" si="1"/>
        <v>2</v>
      </c>
      <c r="G121" t="s">
        <v>10938</v>
      </c>
    </row>
    <row r="122" spans="1:9" x14ac:dyDescent="0.35">
      <c r="A122" s="4">
        <v>75</v>
      </c>
      <c r="B122" s="4">
        <v>-327.54700000000003</v>
      </c>
      <c r="C122" t="s">
        <v>30</v>
      </c>
      <c r="D122" s="4">
        <v>3</v>
      </c>
      <c r="E122" t="s">
        <v>305</v>
      </c>
      <c r="F122" s="4">
        <f t="shared" si="1"/>
        <v>34</v>
      </c>
      <c r="G122" t="s">
        <v>9387</v>
      </c>
    </row>
    <row r="123" spans="1:9" x14ac:dyDescent="0.35">
      <c r="A123" s="4">
        <v>76</v>
      </c>
      <c r="B123" s="4">
        <v>-320.68299999999999</v>
      </c>
      <c r="C123" t="s">
        <v>38</v>
      </c>
      <c r="D123" s="4">
        <v>1</v>
      </c>
      <c r="E123" t="s">
        <v>309</v>
      </c>
      <c r="F123" s="4">
        <f t="shared" si="1"/>
        <v>25</v>
      </c>
      <c r="G123" t="s">
        <v>9648</v>
      </c>
    </row>
    <row r="124" spans="1:9" x14ac:dyDescent="0.35">
      <c r="A124" s="4">
        <v>77</v>
      </c>
      <c r="B124" s="4">
        <v>-306.20400000000001</v>
      </c>
      <c r="C124" t="s">
        <v>56</v>
      </c>
      <c r="D124" s="4">
        <v>2</v>
      </c>
      <c r="E124" t="s">
        <v>312</v>
      </c>
      <c r="F124" s="4">
        <f t="shared" si="1"/>
        <v>7</v>
      </c>
      <c r="G124" t="s">
        <v>9377</v>
      </c>
    </row>
    <row r="125" spans="1:9" x14ac:dyDescent="0.35">
      <c r="A125" s="4">
        <v>78</v>
      </c>
      <c r="B125" s="4">
        <v>-299.695999999999</v>
      </c>
      <c r="C125" t="s">
        <v>30</v>
      </c>
      <c r="D125" s="4">
        <v>3</v>
      </c>
      <c r="E125" t="s">
        <v>314</v>
      </c>
      <c r="F125" s="4">
        <f t="shared" si="1"/>
        <v>24</v>
      </c>
      <c r="G125" t="s">
        <v>10409</v>
      </c>
      <c r="H125" s="4">
        <f>IF(I125="GREET",1,IF(I125="GOAL",2,IF(I125="GOAL:COOP",2,IF(I125="GOAL:SUSTAIN",2,IF(I125="GOAL:MAX EARN",2,IF(I125="GOAL:EQUITY",2,IF(I125="PROPOSAL",3,IF(I125="(PROPOSAL)",3,IF(I125="CHOOSE+",4,IF(I125="CHOOSE-",4,IF(I125="(CHOOSE+)",4,IF(I125="(CHOOSE-)",4,IF(I125="ECO INFO",5,IF(I125="(ECO INFO)",5,IF(I125="$ INFO",6,IF(I125="SOC INFO",7,IF(I125="RULE INFO",8,IF(I125="EXP INFO",9,IF(I125="MON RES",10,IF(I125="MON EARN",11,IF(I125="MON BEH",12,IF(I125="POSE HARM",13,IF(I125="(POSE HARM)",13,IF(I125="POSE CONCERN",14,IF(I125="(POSE CONCERN)",14,IF(I125="RJ APOLOGY",15,IF(I125="RJ ATONE",16,IF(I125="(RJ ATONE)",16,IF(I125="RJ JUSTIFY",17,IF(I125="RJ JUSTIFY:SOC INFO",17,IF(I125="RJ-",18,IF(I125="RJ FORGIVE+",19,IF(I125="RJ FORGIVE-",19,IF(I125="(RJ FORGIVE+)",19,IF(I125="(RJ FORGIVE-)",19,IF(I125="COORD",20,IF(I125="(COORD)",20,IF(I125="ENF ACK",21,IF(I125="ENF PRAISE",22,IF(I125="ENF ASK",23,IF(I125="ENF TELL",24,IF(I125="ENF SHAME",25,IF(I125="ENF WARN",26,IF(I125="ENF THREATEN",27,IF(I125="ENF PUNISH",28,IF(I125="DEFECT",29,IF(I125="SM TALK",30,IF(I125="HUMOR",31,IF(I125="POLITE+",32,IF(I125="POLITE-",32,IF(I125="INPUT-",33,IF(I125="AMBIGUOUS",34,IF(I125="UNCODEABLE",35)))))))))))))))))))))))))))))))))))))))))))))))))))))</f>
        <v>19</v>
      </c>
      <c r="I125" t="s">
        <v>12177</v>
      </c>
    </row>
    <row r="126" spans="1:9" x14ac:dyDescent="0.35">
      <c r="A126" s="4">
        <v>79</v>
      </c>
      <c r="B126" s="4">
        <v>-280.702</v>
      </c>
      <c r="C126" t="s">
        <v>38</v>
      </c>
      <c r="D126" s="4">
        <v>1</v>
      </c>
      <c r="E126" t="s">
        <v>317</v>
      </c>
      <c r="F126" s="4">
        <f t="shared" si="1"/>
        <v>19</v>
      </c>
      <c r="G126" t="s">
        <v>9732</v>
      </c>
    </row>
    <row r="127" spans="1:9" x14ac:dyDescent="0.35">
      <c r="A127" s="4">
        <v>80</v>
      </c>
      <c r="B127" s="4">
        <v>-264.18599999999998</v>
      </c>
      <c r="C127" t="s">
        <v>30</v>
      </c>
      <c r="D127" s="4">
        <v>3</v>
      </c>
      <c r="E127" t="s">
        <v>321</v>
      </c>
      <c r="F127" s="4">
        <f t="shared" si="1"/>
        <v>7</v>
      </c>
      <c r="G127" t="s">
        <v>9377</v>
      </c>
    </row>
    <row r="128" spans="1:9" x14ac:dyDescent="0.35">
      <c r="A128" s="4">
        <v>81</v>
      </c>
      <c r="B128" s="4">
        <v>-249.202</v>
      </c>
      <c r="C128" t="s">
        <v>30</v>
      </c>
      <c r="D128" s="4">
        <v>3</v>
      </c>
      <c r="E128" t="s">
        <v>328</v>
      </c>
      <c r="F128" s="4">
        <f t="shared" si="1"/>
        <v>31</v>
      </c>
      <c r="G128" t="s">
        <v>9386</v>
      </c>
    </row>
    <row r="130" spans="1:7" x14ac:dyDescent="0.35">
      <c r="A130" s="20">
        <v>0</v>
      </c>
      <c r="B130" s="31" t="s">
        <v>10462</v>
      </c>
    </row>
    <row r="131" spans="1:7" x14ac:dyDescent="0.35">
      <c r="A131" s="4">
        <v>82</v>
      </c>
      <c r="B131" s="4">
        <v>-223.75299999999999</v>
      </c>
      <c r="C131" t="s">
        <v>30</v>
      </c>
      <c r="D131" s="4">
        <v>3</v>
      </c>
      <c r="E131" t="s">
        <v>332</v>
      </c>
      <c r="F131" s="4">
        <f t="shared" si="1"/>
        <v>23</v>
      </c>
      <c r="G131" t="s">
        <v>10129</v>
      </c>
    </row>
    <row r="132" spans="1:7" x14ac:dyDescent="0.35">
      <c r="B132" s="4">
        <v>-194.13200000000001</v>
      </c>
      <c r="C132" t="s">
        <v>30</v>
      </c>
      <c r="D132" s="4">
        <v>3</v>
      </c>
      <c r="E132" t="s">
        <v>340</v>
      </c>
    </row>
    <row r="133" spans="1:7" x14ac:dyDescent="0.35">
      <c r="A133" s="4">
        <v>83</v>
      </c>
      <c r="B133" s="4">
        <v>-217.00899999999999</v>
      </c>
      <c r="C133" t="s">
        <v>56</v>
      </c>
      <c r="D133" s="4">
        <v>2</v>
      </c>
      <c r="E133" t="s">
        <v>334</v>
      </c>
    </row>
    <row r="134" spans="1:7" x14ac:dyDescent="0.35">
      <c r="E134" s="57" t="s">
        <v>10985</v>
      </c>
      <c r="F134" s="4">
        <f t="shared" ref="F134:F169" si="2">IF(G134="GREET",1,IF(G134="GOAL",2,IF(G134="GOAL:COOP",2,IF(G134="GOAL:SUSTAIN",2,IF(G134="GOAL:MAX EARN",2,IF(G134="GOAL:EQUITY",2,IF(G134="PROPOSAL",3,IF(G134="(PROPOSAL)",3,IF(G134="CHOOSE+",4,IF(G134="CHOOSE-",4,IF(G134="(CHOOSE+)",4,IF(G134="(CHOOSE-)",4,IF(G134="ECO INFO",5,IF(G134="(ECO INFO)",5,IF(G134="$ INFO",6,IF(G134="SOC INFO",7,IF(G134="RULE INFO",8,IF(G134="EXP INFO",9,IF(G134="MON RES",10,IF(G134="MON EARN",11,IF(G134="MON BEH",12,IF(G134="POSE HARM",13,IF(G134="(POSE HARM)",13,IF(G134="POSE CONCERN",14,IF(G134="(POSE CONCERN)",14,IF(G134="RJ APOLOGY",15,IF(G134="RJ ATONE",16,IF(G134="RJ JUSTIFY",17,IF(G134="RJ JUSTIFY:SOC INFO",17,IF(G134="RJ-",18,IF(G134="RJ FORGIVE+",19,IF(G134="RJ FORGIVE-",19,IF(G134="COORD",20,IF(G134="(COORD)",20,IF(G134="ENF ACK",21,IF(G134="ENF PRAISE",22,IF(G134="ENF ASK",23,IF(G134="ENF TELL",24,IF(G134="ENF SHAME",25,IF(G134="ENF WARN",26,IF(G134="ENF THREATEN",27,IF(G134="ENF PUNISH",28,IF(G134="DEFECT",29,IF(G134="SM TALK",30,IF(G134="HUMOR",31,IF(G134="POLITE+",32,IF(G134="POLITE-",32,IF(G134="INPUT-",33,IF(G134="AMBIGUOUS",34,IF(G134="UNCODEABLE",35))))))))))))))))))))))))))))))))))))))))))))))))))</f>
        <v>3</v>
      </c>
      <c r="G134" t="s">
        <v>9379</v>
      </c>
    </row>
    <row r="135" spans="1:7" x14ac:dyDescent="0.35">
      <c r="E135" s="57" t="s">
        <v>10986</v>
      </c>
      <c r="F135" s="4">
        <f t="shared" si="2"/>
        <v>5</v>
      </c>
      <c r="G135" t="s">
        <v>9378</v>
      </c>
    </row>
    <row r="136" spans="1:7" x14ac:dyDescent="0.35">
      <c r="A136" s="4">
        <v>84</v>
      </c>
      <c r="B136" s="4">
        <v>-165.434</v>
      </c>
      <c r="C136" t="s">
        <v>30</v>
      </c>
      <c r="D136" s="4">
        <v>3</v>
      </c>
      <c r="E136" t="s">
        <v>346</v>
      </c>
      <c r="F136" s="4">
        <f t="shared" si="2"/>
        <v>5</v>
      </c>
      <c r="G136" t="s">
        <v>9378</v>
      </c>
    </row>
    <row r="137" spans="1:7" x14ac:dyDescent="0.35">
      <c r="E137" s="57" t="s">
        <v>10987</v>
      </c>
      <c r="F137" s="4">
        <f t="shared" si="2"/>
        <v>7</v>
      </c>
      <c r="G137" t="s">
        <v>9377</v>
      </c>
    </row>
    <row r="138" spans="1:7" x14ac:dyDescent="0.35">
      <c r="E138" s="57" t="s">
        <v>10988</v>
      </c>
      <c r="F138" s="4">
        <f t="shared" si="2"/>
        <v>5</v>
      </c>
      <c r="G138" t="s">
        <v>9378</v>
      </c>
    </row>
    <row r="139" spans="1:7" x14ac:dyDescent="0.35">
      <c r="A139" s="4">
        <v>85</v>
      </c>
      <c r="B139" s="4">
        <v>-126.146</v>
      </c>
      <c r="C139" t="s">
        <v>38</v>
      </c>
      <c r="D139" s="4">
        <v>1</v>
      </c>
      <c r="E139" t="s">
        <v>358</v>
      </c>
    </row>
    <row r="140" spans="1:7" x14ac:dyDescent="0.35">
      <c r="E140" s="57" t="s">
        <v>9649</v>
      </c>
      <c r="F140" s="4">
        <f t="shared" si="2"/>
        <v>3</v>
      </c>
      <c r="G140" t="s">
        <v>9379</v>
      </c>
    </row>
    <row r="141" spans="1:7" x14ac:dyDescent="0.35">
      <c r="E141" s="57" t="s">
        <v>10461</v>
      </c>
      <c r="F141" s="4">
        <f t="shared" si="2"/>
        <v>25</v>
      </c>
      <c r="G141" t="s">
        <v>9648</v>
      </c>
    </row>
    <row r="142" spans="1:7" x14ac:dyDescent="0.35">
      <c r="E142" s="57" t="s">
        <v>10989</v>
      </c>
      <c r="F142" s="4">
        <f t="shared" si="2"/>
        <v>7</v>
      </c>
      <c r="G142" t="s">
        <v>9377</v>
      </c>
    </row>
    <row r="143" spans="1:7" x14ac:dyDescent="0.35">
      <c r="A143" s="4">
        <v>86</v>
      </c>
      <c r="B143" s="4">
        <v>-109.97</v>
      </c>
      <c r="C143" t="s">
        <v>30</v>
      </c>
      <c r="D143" s="4">
        <v>3</v>
      </c>
      <c r="E143" t="s">
        <v>360</v>
      </c>
      <c r="F143" s="4">
        <f t="shared" si="2"/>
        <v>7</v>
      </c>
      <c r="G143" t="s">
        <v>9377</v>
      </c>
    </row>
    <row r="144" spans="1:7" x14ac:dyDescent="0.35">
      <c r="A144" s="4">
        <v>87</v>
      </c>
      <c r="B144" s="4">
        <v>-100.333</v>
      </c>
      <c r="C144" t="s">
        <v>56</v>
      </c>
      <c r="D144" s="4">
        <v>2</v>
      </c>
      <c r="E144" t="s">
        <v>363</v>
      </c>
      <c r="F144" s="4">
        <f t="shared" si="2"/>
        <v>5</v>
      </c>
      <c r="G144" t="s">
        <v>9378</v>
      </c>
    </row>
    <row r="145" spans="1:9" x14ac:dyDescent="0.35">
      <c r="A145" s="4">
        <v>88</v>
      </c>
      <c r="B145" s="4">
        <v>-84.442999999999998</v>
      </c>
      <c r="C145" t="s">
        <v>30</v>
      </c>
      <c r="D145" s="4">
        <v>3</v>
      </c>
      <c r="E145" t="s">
        <v>368</v>
      </c>
      <c r="F145" s="4">
        <f t="shared" si="2"/>
        <v>9</v>
      </c>
      <c r="G145" t="s">
        <v>9373</v>
      </c>
    </row>
    <row r="146" spans="1:9" x14ac:dyDescent="0.35">
      <c r="B146" s="4">
        <v>-82.55</v>
      </c>
      <c r="C146" t="s">
        <v>30</v>
      </c>
      <c r="D146" s="4">
        <v>3</v>
      </c>
      <c r="E146" t="s">
        <v>370</v>
      </c>
    </row>
    <row r="147" spans="1:9" x14ac:dyDescent="0.35">
      <c r="A147" s="4">
        <v>89</v>
      </c>
      <c r="B147" s="4">
        <v>-76.75</v>
      </c>
      <c r="C147" t="s">
        <v>38</v>
      </c>
      <c r="D147" s="4">
        <v>1</v>
      </c>
      <c r="E147" t="s">
        <v>372</v>
      </c>
      <c r="F147" s="4">
        <f t="shared" si="2"/>
        <v>7</v>
      </c>
      <c r="G147" t="s">
        <v>9377</v>
      </c>
    </row>
    <row r="148" spans="1:9" x14ac:dyDescent="0.35">
      <c r="A148" s="4">
        <v>90</v>
      </c>
      <c r="B148" s="4">
        <v>-31.846</v>
      </c>
      <c r="C148" t="s">
        <v>38</v>
      </c>
      <c r="D148" s="4">
        <v>1</v>
      </c>
      <c r="E148" t="s">
        <v>384</v>
      </c>
      <c r="F148" s="4">
        <f t="shared" si="2"/>
        <v>29</v>
      </c>
      <c r="G148" t="s">
        <v>9422</v>
      </c>
    </row>
    <row r="150" spans="1:9" x14ac:dyDescent="0.35">
      <c r="B150" s="21" t="s">
        <v>9234</v>
      </c>
      <c r="C150" s="22"/>
      <c r="D150" s="21"/>
      <c r="E150" s="22"/>
    </row>
    <row r="151" spans="1:9" x14ac:dyDescent="0.35">
      <c r="A151" s="7" t="s">
        <v>12134</v>
      </c>
      <c r="B151" s="31" t="s">
        <v>12140</v>
      </c>
    </row>
    <row r="152" spans="1:9" x14ac:dyDescent="0.35">
      <c r="A152" s="7"/>
      <c r="B152" s="31" t="s">
        <v>12141</v>
      </c>
    </row>
    <row r="153" spans="1:9" x14ac:dyDescent="0.35">
      <c r="A153" s="7"/>
      <c r="B153" s="31" t="s">
        <v>12142</v>
      </c>
    </row>
    <row r="154" spans="1:9" x14ac:dyDescent="0.35">
      <c r="A154" s="4">
        <v>91</v>
      </c>
      <c r="B154" s="4">
        <v>83.566000000000003</v>
      </c>
      <c r="C154" t="s">
        <v>30</v>
      </c>
      <c r="D154" s="4">
        <v>3</v>
      </c>
      <c r="E154" t="s">
        <v>387</v>
      </c>
      <c r="F154" s="4">
        <f t="shared" si="2"/>
        <v>25</v>
      </c>
      <c r="G154" t="s">
        <v>9648</v>
      </c>
    </row>
    <row r="155" spans="1:9" x14ac:dyDescent="0.35">
      <c r="A155" s="4">
        <v>92</v>
      </c>
      <c r="B155" s="4">
        <v>95.846999999999994</v>
      </c>
      <c r="C155" t="s">
        <v>56</v>
      </c>
      <c r="D155" s="4">
        <v>2</v>
      </c>
      <c r="E155" t="s">
        <v>388</v>
      </c>
      <c r="F155" s="4">
        <f t="shared" si="2"/>
        <v>21</v>
      </c>
      <c r="G155" t="s">
        <v>9613</v>
      </c>
      <c r="H155" s="4">
        <f>IF(I155="GREET",1,IF(I155="GOAL",2,IF(I155="GOAL:COOP",2,IF(I155="GOAL:SUSTAIN",2,IF(I155="GOAL:MAX EARN",2,IF(I155="GOAL:EQUITY",2,IF(I155="PROPOSAL",3,IF(I155="(PROPOSAL)",3,IF(I155="CHOOSE+",4,IF(I155="CHOOSE-",4,IF(I155="(CHOOSE+)",4,IF(I155="(CHOOSE-)",4,IF(I155="ECO INFO",5,IF(I155="(ECO INFO)",5,IF(I155="$ INFO",6,IF(I155="SOC INFO",7,IF(I155="RULE INFO",8,IF(I155="EXP INFO",9,IF(I155="MON RES",10,IF(I155="MON EARN",11,IF(I155="MON BEH",12,IF(I155="POSE HARM",13,IF(I155="(POSE HARM)",13,IF(I155="POSE CONCERN",14,IF(I155="(POSE CONCERN)",14,IF(I155="RJ APOLOGY",15,IF(I155="RJ ATONE",16,IF(I155="(RJ ATONE)",16,IF(I155="RJ JUSTIFY",17,IF(I155="RJ JUSTIFY:SOC INFO",17,IF(I155="RJ-",18,IF(I155="RJ FORGIVE+",19,IF(I155="RJ FORGIVE-",19,IF(I155="COORD",20,IF(I155="(COORD)",20,IF(I155="ENF ACK",21,IF(I155="ENF PRAISE",22,IF(I155="ENF ASK",23,IF(I155="ENF TELL",24,IF(I155="ENF SHAME",25,IF(I155="ENF WARN",26,IF(I155="ENF THREATEN",27,IF(I155="ENF PUNISH",28,IF(I155="DEFECT",29,IF(I155="SM TALK",30,IF(I155="HUMOR",31,IF(I155="POLITE+",32,IF(I155="POLITE-",32,IF(I155="INPUT-",33,IF(I155="AMBIGUOUS",34,IF(I155="UNCODEABLE",35)))))))))))))))))))))))))))))))))))))))))))))))))))</f>
        <v>16</v>
      </c>
      <c r="I155" t="s">
        <v>10463</v>
      </c>
    </row>
    <row r="156" spans="1:9" x14ac:dyDescent="0.35">
      <c r="A156" s="4">
        <v>93</v>
      </c>
      <c r="B156" s="4">
        <v>99.034999999999997</v>
      </c>
      <c r="C156" t="s">
        <v>47</v>
      </c>
      <c r="D156" s="4">
        <v>4</v>
      </c>
      <c r="E156" t="s">
        <v>389</v>
      </c>
      <c r="F156" s="4">
        <f t="shared" si="2"/>
        <v>7</v>
      </c>
      <c r="G156" t="s">
        <v>9377</v>
      </c>
    </row>
    <row r="157" spans="1:9" x14ac:dyDescent="0.35">
      <c r="A157" s="4">
        <v>94</v>
      </c>
      <c r="B157" s="4">
        <v>108.49</v>
      </c>
      <c r="C157" t="s">
        <v>38</v>
      </c>
      <c r="D157" s="4">
        <v>1</v>
      </c>
      <c r="E157" t="s">
        <v>390</v>
      </c>
      <c r="F157" s="4">
        <f t="shared" si="2"/>
        <v>7</v>
      </c>
      <c r="G157" t="s">
        <v>9377</v>
      </c>
    </row>
    <row r="158" spans="1:9" x14ac:dyDescent="0.35">
      <c r="A158" s="4">
        <v>95</v>
      </c>
      <c r="B158" s="4">
        <v>130.08600000000001</v>
      </c>
      <c r="C158" t="s">
        <v>30</v>
      </c>
      <c r="D158" s="4">
        <v>3</v>
      </c>
      <c r="E158" t="s">
        <v>391</v>
      </c>
      <c r="F158" s="4">
        <f t="shared" si="2"/>
        <v>7</v>
      </c>
      <c r="G158" t="s">
        <v>9377</v>
      </c>
    </row>
    <row r="159" spans="1:9" x14ac:dyDescent="0.35">
      <c r="A159" s="4">
        <v>96</v>
      </c>
      <c r="B159" s="4">
        <v>150.41</v>
      </c>
      <c r="C159" t="s">
        <v>38</v>
      </c>
      <c r="D159" s="4">
        <v>1</v>
      </c>
      <c r="E159" t="s">
        <v>393</v>
      </c>
      <c r="F159" s="4">
        <f t="shared" si="2"/>
        <v>7</v>
      </c>
      <c r="G159" t="s">
        <v>9377</v>
      </c>
    </row>
    <row r="160" spans="1:9" x14ac:dyDescent="0.35">
      <c r="A160" s="4">
        <v>97</v>
      </c>
      <c r="B160" s="4">
        <v>154.68700000000001</v>
      </c>
      <c r="C160" t="s">
        <v>56</v>
      </c>
      <c r="D160" s="4">
        <v>2</v>
      </c>
      <c r="E160" t="s">
        <v>394</v>
      </c>
    </row>
    <row r="161" spans="1:9" x14ac:dyDescent="0.35">
      <c r="E161" s="57" t="s">
        <v>9650</v>
      </c>
      <c r="F161" s="4">
        <f t="shared" si="2"/>
        <v>7</v>
      </c>
      <c r="G161" t="s">
        <v>9377</v>
      </c>
    </row>
    <row r="162" spans="1:9" x14ac:dyDescent="0.35">
      <c r="E162" s="57" t="s">
        <v>9651</v>
      </c>
      <c r="F162" s="4">
        <f t="shared" si="2"/>
        <v>21</v>
      </c>
      <c r="G162" t="s">
        <v>9613</v>
      </c>
      <c r="H162" s="4">
        <f>IF(I162="GREET",1,IF(I162="GOAL",2,IF(I162="GOAL:COOP",2,IF(I162="GOAL:SUSTAIN",2,IF(I162="GOAL:MAX EARN",2,IF(I162="GOAL:EQUITY",2,IF(I162="PROPOSAL",3,IF(I162="(PROPOSAL)",3,IF(I162="CHOOSE+",4,IF(I162="CHOOSE-",4,IF(I162="(CHOOSE+)",4,IF(I162="(CHOOSE-)",4,IF(I162="ECO INFO",5,IF(I162="(ECO INFO)",5,IF(I162="$ INFO",6,IF(I162="SOC INFO",7,IF(I162="RULE INFO",8,IF(I162="EXP INFO",9,IF(I162="MON RES",10,IF(I162="MON EARN",11,IF(I162="MON BEH",12,IF(I162="POSE HARM",13,IF(I162="(POSE HARM)",13,IF(I162="POSE CONCERN",14,IF(I162="(POSE CONCERN)",14,IF(I162="RJ APOLOGY",15,IF(I162="RJ ATONE",16,IF(I162="(RJ ATONE)",16,IF(I162="RJ JUSTIFY",17,IF(I162="RJ JUSTIFY:SOC INFO",17,IF(I162="RJ-",18,IF(I162="RJ FORGIVE+",19,IF(I162="RJ FORGIVE-",19,IF(I162="COORD",20,IF(I162="(COORD)",20,IF(I162="ENF ACK",21,IF(I162="ENF PRAISE",22,IF(I162="ENF ASK",23,IF(I162="ENF TELL",24,IF(I162="ENF SHAME",25,IF(I162="ENF WARN",26,IF(I162="ENF THREATEN",27,IF(I162="ENF PUNISH",28,IF(I162="DEFECT",29,IF(I162="SM TALK",30,IF(I162="HUMOR",31,IF(I162="POLITE+",32,IF(I162="POLITE-",32,IF(I162="INPUT-",33,IF(I162="AMBIGUOUS",34,IF(I162="UNCODEABLE",35)))))))))))))))))))))))))))))))))))))))))))))))))))</f>
        <v>16</v>
      </c>
      <c r="I162" t="s">
        <v>10463</v>
      </c>
    </row>
    <row r="163" spans="1:9" x14ac:dyDescent="0.35">
      <c r="A163" s="4">
        <v>98</v>
      </c>
      <c r="B163" s="4">
        <v>177.142</v>
      </c>
      <c r="C163" t="s">
        <v>30</v>
      </c>
      <c r="D163" s="4">
        <v>3</v>
      </c>
      <c r="E163" t="s">
        <v>396</v>
      </c>
      <c r="F163" s="4">
        <f t="shared" si="2"/>
        <v>19</v>
      </c>
      <c r="G163" t="s">
        <v>9723</v>
      </c>
    </row>
    <row r="164" spans="1:9" x14ac:dyDescent="0.35">
      <c r="A164" s="4">
        <v>99</v>
      </c>
      <c r="B164" s="4">
        <v>186.435</v>
      </c>
      <c r="C164" t="s">
        <v>47</v>
      </c>
      <c r="D164" s="4">
        <v>4</v>
      </c>
      <c r="E164" t="s">
        <v>397</v>
      </c>
    </row>
    <row r="165" spans="1:9" x14ac:dyDescent="0.35">
      <c r="E165" s="57" t="s">
        <v>8242</v>
      </c>
      <c r="F165" s="4">
        <f t="shared" si="2"/>
        <v>15</v>
      </c>
      <c r="G165" t="s">
        <v>9706</v>
      </c>
    </row>
    <row r="166" spans="1:9" x14ac:dyDescent="0.35">
      <c r="E166" s="57" t="s">
        <v>9652</v>
      </c>
      <c r="F166" s="4">
        <f t="shared" si="2"/>
        <v>17</v>
      </c>
      <c r="G166" t="s">
        <v>9724</v>
      </c>
    </row>
    <row r="167" spans="1:9" x14ac:dyDescent="0.35">
      <c r="A167" s="4">
        <v>100</v>
      </c>
      <c r="B167" s="4">
        <v>189.458</v>
      </c>
      <c r="C167" t="s">
        <v>38</v>
      </c>
      <c r="D167" s="4">
        <v>1</v>
      </c>
      <c r="E167" t="s">
        <v>398</v>
      </c>
      <c r="F167" s="4">
        <f t="shared" si="2"/>
        <v>19</v>
      </c>
      <c r="G167" t="s">
        <v>9732</v>
      </c>
    </row>
    <row r="168" spans="1:9" x14ac:dyDescent="0.35">
      <c r="A168" s="4">
        <v>101</v>
      </c>
      <c r="B168" s="4">
        <v>224.39</v>
      </c>
      <c r="C168" t="s">
        <v>30</v>
      </c>
      <c r="D168" s="4">
        <v>3</v>
      </c>
      <c r="E168" t="s">
        <v>399</v>
      </c>
      <c r="F168" s="4">
        <f t="shared" si="2"/>
        <v>19</v>
      </c>
      <c r="G168" t="s">
        <v>9723</v>
      </c>
    </row>
    <row r="169" spans="1:9" x14ac:dyDescent="0.35">
      <c r="A169" s="4">
        <v>102</v>
      </c>
      <c r="B169" s="4">
        <v>238.00200000000001</v>
      </c>
      <c r="C169" t="s">
        <v>38</v>
      </c>
      <c r="D169" s="4">
        <v>1</v>
      </c>
      <c r="E169" t="s">
        <v>9867</v>
      </c>
      <c r="F169" s="4">
        <f t="shared" si="2"/>
        <v>7</v>
      </c>
      <c r="G169" t="s">
        <v>9377</v>
      </c>
    </row>
    <row r="172" spans="1:9" x14ac:dyDescent="0.35">
      <c r="A172" s="8" t="s">
        <v>11929</v>
      </c>
    </row>
    <row r="173" spans="1:9" x14ac:dyDescent="0.35">
      <c r="B173" s="98" t="s">
        <v>11936</v>
      </c>
    </row>
    <row r="174" spans="1:9" x14ac:dyDescent="0.35">
      <c r="A174" s="7" t="s">
        <v>11933</v>
      </c>
      <c r="B174" s="4">
        <v>0</v>
      </c>
      <c r="C174" t="s">
        <v>11953</v>
      </c>
    </row>
    <row r="175" spans="1:9" x14ac:dyDescent="0.35">
      <c r="A175" s="7" t="s">
        <v>11934</v>
      </c>
      <c r="B175" s="4">
        <v>1</v>
      </c>
      <c r="C175" t="s">
        <v>12074</v>
      </c>
    </row>
    <row r="176" spans="1:9" x14ac:dyDescent="0.35">
      <c r="A176" s="7" t="s">
        <v>11935</v>
      </c>
      <c r="B176" s="4">
        <v>1</v>
      </c>
      <c r="C176" t="s">
        <v>11954</v>
      </c>
    </row>
    <row r="178" spans="1:8" x14ac:dyDescent="0.35">
      <c r="A178" s="7" t="s">
        <v>12080</v>
      </c>
      <c r="B178" s="4">
        <v>1</v>
      </c>
    </row>
    <row r="179" spans="1:8" x14ac:dyDescent="0.35">
      <c r="A179" s="4" t="s">
        <v>12082</v>
      </c>
      <c r="B179" s="4">
        <v>2</v>
      </c>
    </row>
    <row r="182" spans="1:8" x14ac:dyDescent="0.35">
      <c r="B182" s="8" t="s">
        <v>12198</v>
      </c>
      <c r="C182" s="6"/>
      <c r="F182"/>
      <c r="H182"/>
    </row>
    <row r="183" spans="1:8" x14ac:dyDescent="0.35">
      <c r="A183" s="8" t="s">
        <v>12232</v>
      </c>
      <c r="B183" s="113" t="s">
        <v>12230</v>
      </c>
      <c r="C183" s="113" t="s">
        <v>12231</v>
      </c>
      <c r="F183"/>
      <c r="H183"/>
    </row>
    <row r="184" spans="1:8" x14ac:dyDescent="0.35">
      <c r="A184" s="7" t="s">
        <v>12083</v>
      </c>
      <c r="B184" s="102">
        <v>1</v>
      </c>
      <c r="C184" s="102">
        <v>1</v>
      </c>
      <c r="F184"/>
      <c r="H184"/>
    </row>
    <row r="185" spans="1:8" x14ac:dyDescent="0.35">
      <c r="A185" s="7" t="s">
        <v>12084</v>
      </c>
      <c r="B185" s="102">
        <v>1</v>
      </c>
      <c r="C185" s="102">
        <v>1</v>
      </c>
      <c r="F185"/>
      <c r="H185"/>
    </row>
    <row r="186" spans="1:8" x14ac:dyDescent="0.35">
      <c r="B186"/>
      <c r="C186" s="4"/>
      <c r="F186"/>
      <c r="H186"/>
    </row>
    <row r="187" spans="1:8" x14ac:dyDescent="0.35">
      <c r="A187" s="8" t="s">
        <v>12200</v>
      </c>
      <c r="B187"/>
      <c r="C187" s="4"/>
      <c r="F187"/>
      <c r="H187"/>
    </row>
    <row r="188" spans="1:8" x14ac:dyDescent="0.35">
      <c r="A188" s="7" t="s">
        <v>12083</v>
      </c>
      <c r="B188" s="102" t="s">
        <v>11932</v>
      </c>
      <c r="C188" s="102" t="s">
        <v>11932</v>
      </c>
      <c r="F188"/>
      <c r="H188"/>
    </row>
    <row r="189" spans="1:8" x14ac:dyDescent="0.35">
      <c r="A189" s="7" t="s">
        <v>12084</v>
      </c>
      <c r="B189" s="102" t="s">
        <v>11932</v>
      </c>
      <c r="C189" s="102" t="s">
        <v>11932</v>
      </c>
      <c r="F189"/>
      <c r="H189"/>
    </row>
    <row r="190" spans="1:8" x14ac:dyDescent="0.35">
      <c r="C190" s="4"/>
      <c r="F190"/>
      <c r="H190"/>
    </row>
    <row r="191" spans="1:8" x14ac:dyDescent="0.35">
      <c r="A191" s="8" t="s">
        <v>12201</v>
      </c>
      <c r="C191" s="4"/>
      <c r="F191"/>
      <c r="H191"/>
    </row>
    <row r="192" spans="1:8" x14ac:dyDescent="0.35">
      <c r="A192" s="7" t="s">
        <v>12083</v>
      </c>
      <c r="B192" s="102" t="s">
        <v>11932</v>
      </c>
      <c r="C192" s="102" t="s">
        <v>11932</v>
      </c>
      <c r="F192"/>
      <c r="H192"/>
    </row>
    <row r="193" spans="1:8" x14ac:dyDescent="0.35">
      <c r="A193" s="7" t="s">
        <v>12084</v>
      </c>
      <c r="B193" s="102" t="s">
        <v>11932</v>
      </c>
      <c r="C193" s="102" t="s">
        <v>11932</v>
      </c>
      <c r="F193"/>
      <c r="H193"/>
    </row>
    <row r="194" spans="1:8" x14ac:dyDescent="0.35">
      <c r="B194"/>
      <c r="C194" s="4"/>
      <c r="F194"/>
      <c r="H194"/>
    </row>
    <row r="195" spans="1:8" x14ac:dyDescent="0.35">
      <c r="A195" s="8" t="s">
        <v>12080</v>
      </c>
      <c r="B195"/>
      <c r="C195" s="4"/>
      <c r="F195"/>
      <c r="H195"/>
    </row>
    <row r="196" spans="1:8" x14ac:dyDescent="0.35">
      <c r="A196" s="7" t="s">
        <v>12083</v>
      </c>
      <c r="B196" s="102">
        <v>1</v>
      </c>
      <c r="C196" s="102">
        <v>1</v>
      </c>
      <c r="F196"/>
      <c r="H196"/>
    </row>
    <row r="197" spans="1:8" x14ac:dyDescent="0.35">
      <c r="A197" s="7" t="s">
        <v>12084</v>
      </c>
      <c r="B197" s="102">
        <v>1</v>
      </c>
      <c r="C197" s="102">
        <v>1</v>
      </c>
      <c r="F197"/>
      <c r="H197"/>
    </row>
    <row r="200" spans="1:8" x14ac:dyDescent="0.35">
      <c r="A200" s="8" t="s">
        <v>12089</v>
      </c>
    </row>
    <row r="202" spans="1:8" x14ac:dyDescent="0.35">
      <c r="A202" s="113" t="s">
        <v>11933</v>
      </c>
    </row>
    <row r="203" spans="1:8" x14ac:dyDescent="0.35">
      <c r="A203" s="113"/>
    </row>
    <row r="204" spans="1:8" x14ac:dyDescent="0.35">
      <c r="A204" s="116" t="s">
        <v>12090</v>
      </c>
      <c r="E204" t="s">
        <v>11932</v>
      </c>
    </row>
    <row r="205" spans="1:8" x14ac:dyDescent="0.35">
      <c r="A205" s="4" t="s">
        <v>12091</v>
      </c>
    </row>
    <row r="206" spans="1:8" x14ac:dyDescent="0.35">
      <c r="A206" s="4" t="s">
        <v>12092</v>
      </c>
    </row>
    <row r="207" spans="1:8" x14ac:dyDescent="0.35">
      <c r="A207" s="4" t="s">
        <v>12093</v>
      </c>
    </row>
    <row r="208" spans="1:8" x14ac:dyDescent="0.35">
      <c r="A208" s="4" t="s">
        <v>12094</v>
      </c>
    </row>
    <row r="209" spans="1:2" x14ac:dyDescent="0.35">
      <c r="A209" s="37" t="s">
        <v>12098</v>
      </c>
      <c r="B209" s="117"/>
    </row>
    <row r="210" spans="1:2" x14ac:dyDescent="0.35">
      <c r="A210" s="37"/>
    </row>
    <row r="211" spans="1:2" x14ac:dyDescent="0.35">
      <c r="A211" s="116" t="s">
        <v>12095</v>
      </c>
    </row>
    <row r="212" spans="1:2" x14ac:dyDescent="0.35">
      <c r="A212" s="4" t="s">
        <v>12091</v>
      </c>
      <c r="B212" s="4">
        <v>4</v>
      </c>
    </row>
    <row r="213" spans="1:2" x14ac:dyDescent="0.35">
      <c r="A213" s="4" t="s">
        <v>12092</v>
      </c>
    </row>
    <row r="214" spans="1:2" x14ac:dyDescent="0.35">
      <c r="A214" s="4" t="s">
        <v>12093</v>
      </c>
    </row>
    <row r="215" spans="1:2" x14ac:dyDescent="0.35">
      <c r="A215" s="4" t="s">
        <v>12094</v>
      </c>
    </row>
    <row r="216" spans="1:2" x14ac:dyDescent="0.35">
      <c r="A216" s="37" t="s">
        <v>12098</v>
      </c>
      <c r="B216" s="4">
        <v>4</v>
      </c>
    </row>
    <row r="217" spans="1:2" x14ac:dyDescent="0.35">
      <c r="A217" s="37"/>
    </row>
    <row r="218" spans="1:2" x14ac:dyDescent="0.35">
      <c r="A218" s="113" t="s">
        <v>11934</v>
      </c>
    </row>
    <row r="219" spans="1:2" x14ac:dyDescent="0.35">
      <c r="A219" s="113"/>
    </row>
    <row r="220" spans="1:2" x14ac:dyDescent="0.35">
      <c r="A220" s="116" t="s">
        <v>12090</v>
      </c>
    </row>
    <row r="221" spans="1:2" x14ac:dyDescent="0.35">
      <c r="A221" s="4" t="s">
        <v>12091</v>
      </c>
      <c r="B221" s="4">
        <v>3</v>
      </c>
    </row>
    <row r="222" spans="1:2" x14ac:dyDescent="0.35">
      <c r="A222" s="4" t="s">
        <v>12092</v>
      </c>
    </row>
    <row r="223" spans="1:2" x14ac:dyDescent="0.35">
      <c r="A223" s="4" t="s">
        <v>12093</v>
      </c>
    </row>
    <row r="224" spans="1:2" x14ac:dyDescent="0.35">
      <c r="A224" s="4" t="s">
        <v>12094</v>
      </c>
    </row>
    <row r="225" spans="1:5" x14ac:dyDescent="0.35">
      <c r="A225" s="37" t="s">
        <v>12098</v>
      </c>
      <c r="B225" s="117">
        <v>3</v>
      </c>
    </row>
    <row r="226" spans="1:5" x14ac:dyDescent="0.35">
      <c r="A226" s="37"/>
    </row>
    <row r="227" spans="1:5" x14ac:dyDescent="0.35">
      <c r="A227" s="116" t="s">
        <v>12095</v>
      </c>
      <c r="E227" t="s">
        <v>11932</v>
      </c>
    </row>
    <row r="228" spans="1:5" x14ac:dyDescent="0.35">
      <c r="A228" s="4" t="s">
        <v>12091</v>
      </c>
    </row>
    <row r="229" spans="1:5" x14ac:dyDescent="0.35">
      <c r="A229" s="4" t="s">
        <v>12092</v>
      </c>
    </row>
    <row r="230" spans="1:5" x14ac:dyDescent="0.35">
      <c r="A230" s="4" t="s">
        <v>12093</v>
      </c>
    </row>
    <row r="231" spans="1:5" x14ac:dyDescent="0.35">
      <c r="A231" s="4" t="s">
        <v>12094</v>
      </c>
    </row>
    <row r="232" spans="1:5" x14ac:dyDescent="0.35">
      <c r="A232" s="37" t="s">
        <v>12098</v>
      </c>
    </row>
    <row r="234" spans="1:5" x14ac:dyDescent="0.35">
      <c r="A234" s="113" t="s">
        <v>11935</v>
      </c>
    </row>
    <row r="235" spans="1:5" x14ac:dyDescent="0.35">
      <c r="A235" s="113"/>
    </row>
    <row r="236" spans="1:5" x14ac:dyDescent="0.35">
      <c r="A236" s="116" t="s">
        <v>12090</v>
      </c>
    </row>
    <row r="237" spans="1:5" x14ac:dyDescent="0.35">
      <c r="A237" s="4" t="s">
        <v>12091</v>
      </c>
      <c r="B237" s="4">
        <v>0</v>
      </c>
    </row>
    <row r="238" spans="1:5" x14ac:dyDescent="0.35">
      <c r="A238" s="4" t="s">
        <v>12092</v>
      </c>
    </row>
    <row r="239" spans="1:5" x14ac:dyDescent="0.35">
      <c r="A239" s="4" t="s">
        <v>12093</v>
      </c>
    </row>
    <row r="240" spans="1:5" x14ac:dyDescent="0.35">
      <c r="A240" s="4" t="s">
        <v>12094</v>
      </c>
    </row>
    <row r="241" spans="1:5" x14ac:dyDescent="0.35">
      <c r="A241" s="37" t="s">
        <v>12098</v>
      </c>
    </row>
    <row r="243" spans="1:5" x14ac:dyDescent="0.35">
      <c r="A243" s="116" t="s">
        <v>12095</v>
      </c>
      <c r="E243" t="s">
        <v>11932</v>
      </c>
    </row>
    <row r="244" spans="1:5" x14ac:dyDescent="0.35">
      <c r="A244" s="4" t="s">
        <v>12091</v>
      </c>
    </row>
    <row r="245" spans="1:5" x14ac:dyDescent="0.35">
      <c r="A245" s="4" t="s">
        <v>12092</v>
      </c>
    </row>
    <row r="246" spans="1:5" x14ac:dyDescent="0.35">
      <c r="A246" s="4" t="s">
        <v>12093</v>
      </c>
    </row>
    <row r="247" spans="1:5" x14ac:dyDescent="0.35">
      <c r="A247" s="4" t="s">
        <v>12094</v>
      </c>
    </row>
    <row r="248" spans="1:5" x14ac:dyDescent="0.35">
      <c r="A248" s="37" t="s">
        <v>12098</v>
      </c>
    </row>
    <row r="249" spans="1:5" x14ac:dyDescent="0.35">
      <c r="A249" s="37"/>
    </row>
    <row r="250" spans="1:5" x14ac:dyDescent="0.35">
      <c r="A250" s="7" t="s">
        <v>12227</v>
      </c>
      <c r="B250" s="117">
        <f>(B212+B221+B237)/3</f>
        <v>2.3333333333333335</v>
      </c>
    </row>
    <row r="251" spans="1:5" x14ac:dyDescent="0.35">
      <c r="A251" s="16"/>
      <c r="D251" s="117"/>
    </row>
    <row r="252" spans="1:5" x14ac:dyDescent="0.35">
      <c r="A252" s="16"/>
      <c r="D252" s="117"/>
    </row>
  </sheetData>
  <phoneticPr fontId="25"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76">
    <tabColor theme="9" tint="0.79998168889431442"/>
  </sheetPr>
  <dimension ref="A1:R288"/>
  <sheetViews>
    <sheetView zoomScale="80" zoomScaleNormal="80" workbookViewId="0">
      <selection activeCell="F1" sqref="F1"/>
    </sheetView>
  </sheetViews>
  <sheetFormatPr defaultColWidth="8.81640625" defaultRowHeight="14.5" x14ac:dyDescent="0.35"/>
  <cols>
    <col min="1" max="1" width="7.90625" style="4" customWidth="1"/>
    <col min="2" max="2" width="10.453125" style="4" customWidth="1"/>
    <col min="3" max="3" width="6.90625" customWidth="1"/>
    <col min="4" max="4" width="8.81640625" style="4" customWidth="1"/>
    <col min="5" max="5" width="99.81640625" style="16" customWidth="1"/>
    <col min="6" max="6" width="8.81640625" style="4"/>
    <col min="8" max="8" width="8.81640625" style="4"/>
    <col min="10" max="10" width="8.81640625" style="4"/>
    <col min="12" max="12" width="8.81640625" style="4"/>
  </cols>
  <sheetData>
    <row r="1" spans="1:18" s="40" customFormat="1" x14ac:dyDescent="0.35">
      <c r="A1" s="14" t="s">
        <v>9246</v>
      </c>
      <c r="B1" s="10"/>
      <c r="C1" s="12"/>
      <c r="D1" s="99"/>
      <c r="E1" s="14"/>
      <c r="F1" s="142" t="s">
        <v>9368</v>
      </c>
      <c r="G1" s="76"/>
      <c r="H1" s="125"/>
      <c r="I1" s="76"/>
      <c r="J1" s="125"/>
      <c r="K1" s="76"/>
      <c r="L1" s="125"/>
      <c r="M1" s="76"/>
      <c r="N1" s="76"/>
      <c r="O1" s="76"/>
      <c r="P1" s="76"/>
      <c r="Q1" s="76"/>
      <c r="R1" s="76"/>
    </row>
    <row r="2" spans="1:18" x14ac:dyDescent="0.35">
      <c r="A2" s="7" t="s">
        <v>9223</v>
      </c>
      <c r="B2" s="7" t="s">
        <v>3</v>
      </c>
      <c r="C2" s="6" t="s">
        <v>9459</v>
      </c>
      <c r="D2" s="7" t="s">
        <v>9224</v>
      </c>
      <c r="E2" s="8" t="s">
        <v>9225</v>
      </c>
    </row>
    <row r="3" spans="1:18" s="75" customFormat="1" x14ac:dyDescent="0.35">
      <c r="A3" s="11"/>
      <c r="B3" s="11" t="s">
        <v>9227</v>
      </c>
      <c r="C3" s="13"/>
      <c r="D3" s="19"/>
      <c r="E3" s="15"/>
      <c r="F3" s="19" t="s">
        <v>9370</v>
      </c>
      <c r="G3" s="75" t="s">
        <v>9382</v>
      </c>
      <c r="H3" s="19" t="s">
        <v>9370</v>
      </c>
      <c r="I3" s="75" t="s">
        <v>9369</v>
      </c>
      <c r="J3" s="19" t="s">
        <v>9370</v>
      </c>
      <c r="K3" s="75" t="s">
        <v>9369</v>
      </c>
      <c r="L3" s="19" t="s">
        <v>9370</v>
      </c>
      <c r="M3" s="75" t="s">
        <v>9369</v>
      </c>
    </row>
    <row r="5" spans="1:18" x14ac:dyDescent="0.35">
      <c r="A5" s="4">
        <v>1</v>
      </c>
      <c r="B5" s="4">
        <v>-414.45599999999899</v>
      </c>
      <c r="C5" t="s">
        <v>597</v>
      </c>
      <c r="D5" s="4">
        <v>3</v>
      </c>
      <c r="E5" t="s">
        <v>733</v>
      </c>
      <c r="F5" s="4">
        <f>IF(G5="GREET",1,IF(G5="GOAL",2,IF(G5="GOAL:COOP",2,IF(G5="GOAL:SUSTAIN",2,IF(G5="GOAL:MAX EARN",2,IF(G5="GOAL:EQUITY",2,IF(G5="PROPOSAL",3,IF(G5="(PROPOSAL)",3,IF(G5="CHOOSE+",4,IF(G5="CHOOSE-",4,IF(G5="(CHOOSE+)",4,IF(G5="(CHOOSE-)",4,IF(G5="ECO INFO",5,IF(G5="(ECO INFO)",5,IF(G5="$ INFO",6,IF(G5="SOC INFO",7,IF(G5="RULE INFO",8,IF(G5="EXP INFO",9,IF(G5="MON RES",10,IF(G5="MON EARN",11,IF(G5="MON BEH",12,IF(G5="POSE HARM",13,IF(G5="(POSE HARM)",13,IF(G5="POSE CONCERN",14,IF(G5="(POSE CONCERN)",14,IF(G5="RJ APOLOGY",15,IF(G5="RJ ATONE",16,IF(G5="(RJ ATONE)",16,IF(G5="RJ JUSTIFY",17,IF(G5="RJ JUSTIFY:SOC INFO",17,IF(G5="RJ-",18,IF(G5="RJ FORGIVE+",19,IF(G5="RJ FORGIVE-",19,IF(G5="(RJ FORGIVE+)",19,IF(G5="(RJ FORGIVE-)",19,IF(G5="COORD",20,IF(G5="(COORD)",20,IF(G5="ENF ACK",21,IF(G5="(ENF ACK)",21,IF(G5="ENF PRAISE",22,IF(G5="ENF ASK",23,IF(G5="ENF TELL",24,IF(G5="ENF SHAME",25,IF(G5="ENF WARN",26,IF(G5="ENF THREATEN",27,IF(G5="ENF PUNISH",28,IF(G5="DEFECT",29,IF(G5="SM TALK",30,IF(G5="HUMOR",31,IF(G5="POLITE+",32,IF(G5="POLITE-",32,IF(G5="INPUT-",33,IF(G5="AMBIGUOUS",34,IF(G5="UNCODEABLE",35))))))))))))))))))))))))))))))))))))))))))))))))))))))</f>
        <v>1</v>
      </c>
      <c r="G5" t="s">
        <v>10885</v>
      </c>
    </row>
    <row r="6" spans="1:18" x14ac:dyDescent="0.35">
      <c r="A6" s="4">
        <v>2</v>
      </c>
      <c r="B6" s="4">
        <v>-409.577</v>
      </c>
      <c r="C6" t="s">
        <v>599</v>
      </c>
      <c r="D6" s="4">
        <v>4</v>
      </c>
      <c r="E6" t="s">
        <v>736</v>
      </c>
      <c r="F6" s="4">
        <f>IF(G6="GREET",1,IF(G6="GOAL",2,IF(G6="GOAL:COOP",2,IF(G6="GOAL:SUSTAIN",2,IF(G6="GOAL:MAX EARN",2,IF(G6="GOAL:EQUITY",2,IF(G6="PROPOSAL",3,IF(G6="(PROPOSAL)",3,IF(G6="CHOOSE+",4,IF(G6="CHOOSE-",4,IF(G6="(CHOOSE+)",4,IF(G6="(CHOOSE-)",4,IF(G6="ECO INFO",5,IF(G6="(ECO INFO)",5,IF(G6="$ INFO",6,IF(G6="SOC INFO",7,IF(G6="RULE INFO",8,IF(G6="EXP INFO",9,IF(G6="MON RES",10,IF(G6="MON EARN",11,IF(G6="MON BEH",12,IF(G6="POSE HARM",13,IF(G6="(POSE HARM)",13,IF(G6="POSE CONCERN",14,IF(G6="(POSE CONCERN)",14,IF(G6="RJ APOLOGY",15,IF(G6="RJ ATONE",16,IF(G6="(RJ ATONE)",16,IF(G6="RJ JUSTIFY",17,IF(G6="RJ JUSTIFY:SOC INFO",17,IF(G6="RJ-",18,IF(G6="RJ FORGIVE+",19,IF(G6="RJ FORGIVE-",19,IF(G6="(RJ FORGIVE+)",19,IF(G6="(RJ FORGIVE-)",19,IF(G6="COORD",20,IF(G6="(COORD)",20,IF(G6="ENF ACK",21,IF(G6="(ENF ACK)",21,IF(G6="ENF PRAISE",22,IF(G6="ENF ASK",23,IF(G6="ENF TELL",24,IF(G6="ENF SHAME",25,IF(G6="ENF WARN",26,IF(G6="ENF THREATEN",27,IF(G6="ENF PUNISH",28,IF(G6="DEFECT",29,IF(G6="SM TALK",30,IF(G6="HUMOR",31,IF(G6="POLITE+",32,IF(G6="POLITE-",32,IF(G6="INPUT-",33,IF(G6="AMBIGUOUS",34,IF(G6="UNCODEABLE",35))))))))))))))))))))))))))))))))))))))))))))))))))))))</f>
        <v>1</v>
      </c>
      <c r="G6" t="s">
        <v>10885</v>
      </c>
    </row>
    <row r="7" spans="1:18" x14ac:dyDescent="0.35">
      <c r="E7"/>
    </row>
    <row r="8" spans="1:18" x14ac:dyDescent="0.35">
      <c r="A8" s="7" t="s">
        <v>11522</v>
      </c>
      <c r="B8" s="31" t="s">
        <v>11020</v>
      </c>
      <c r="E8"/>
    </row>
    <row r="9" spans="1:18" x14ac:dyDescent="0.35">
      <c r="A9" s="7"/>
      <c r="B9" s="39" t="s">
        <v>11121</v>
      </c>
      <c r="E9"/>
    </row>
    <row r="10" spans="1:18" x14ac:dyDescent="0.35">
      <c r="A10" s="4">
        <v>3</v>
      </c>
      <c r="B10" s="4">
        <v>-402.971</v>
      </c>
      <c r="C10" t="s">
        <v>602</v>
      </c>
      <c r="D10" s="4">
        <v>2</v>
      </c>
      <c r="E10" t="s">
        <v>739</v>
      </c>
      <c r="F10" s="4">
        <f>IF(G10="GREET",1,IF(G10="GOAL",2,IF(G10="GOAL:COOP",2,IF(G10="GOAL:SUSTAIN",2,IF(G10="GOAL:MAX EARN",2,IF(G10="GOAL:EQUITY",2,IF(G10="PROPOSAL",3,IF(G10="(PROPOSAL)",3,IF(G10="CHOOSE+",4,IF(G10="CHOOSE-",4,IF(G10="(CHOOSE+)",4,IF(G10="(CHOOSE-)",4,IF(G10="ECO INFO",5,IF(G10="(ECO INFO)",5,IF(G10="$ INFO",6,IF(G10="SOC INFO",7,IF(G10="RULE INFO",8,IF(G10="EXP INFO",9,IF(G10="MON RES",10,IF(G10="MON EARN",11,IF(G10="MON BEH",12,IF(G10="POSE HARM",13,IF(G10="(POSE HARM)",13,IF(G10="POSE CONCERN",14,IF(G10="(POSE CONCERN)",14,IF(G10="RJ APOLOGY",15,IF(G10="RJ ATONE",16,IF(G10="(RJ ATONE)",16,IF(G10="RJ JUSTIFY",17,IF(G10="RJ JUSTIFY:SOC INFO",17,IF(G10="RJ-",18,IF(G10="RJ FORGIVE+",19,IF(G10="RJ FORGIVE-",19,IF(G10="(RJ FORGIVE+)",19,IF(G10="(RJ FORGIVE-)",19,IF(G10="COORD",20,IF(G10="(COORD)",20,IF(G10="ENF ACK",21,IF(G10="(ENF ACK)",21,IF(G10="ENF PRAISE",22,IF(G10="ENF ASK",23,IF(G10="ENF TELL",24,IF(G10="ENF SHAME",25,IF(G10="ENF WARN",26,IF(G10="ENF THREATEN",27,IF(G10="ENF PUNISH",28,IF(G10="DEFECT",29,IF(G10="SM TALK",30,IF(G10="HUMOR",31,IF(G10="POLITE+",32,IF(G10="POLITE-",32,IF(G10="INPUT-",33,IF(G10="AMBIGUOUS",34,IF(G10="UNCODEABLE",35))))))))))))))))))))))))))))))))))))))))))))))))))))))</f>
        <v>3</v>
      </c>
      <c r="G10" t="s">
        <v>9379</v>
      </c>
    </row>
    <row r="11" spans="1:18" x14ac:dyDescent="0.35">
      <c r="A11" s="4">
        <v>4</v>
      </c>
      <c r="B11" s="4">
        <v>-361.50299999999999</v>
      </c>
      <c r="C11" t="s">
        <v>597</v>
      </c>
      <c r="D11" s="4">
        <v>3</v>
      </c>
      <c r="E11" t="s">
        <v>755</v>
      </c>
    </row>
    <row r="12" spans="1:18" x14ac:dyDescent="0.35">
      <c r="E12" s="57" t="s">
        <v>10991</v>
      </c>
      <c r="F12" s="4">
        <f>IF(G12="GREET",1,IF(G12="GOAL",2,IF(G12="GOAL:COOP",2,IF(G12="GOAL:SUSTAIN",2,IF(G12="GOAL:MAX EARN",2,IF(G12="GOAL:EQUITY",2,IF(G12="PROPOSAL",3,IF(G12="(PROPOSAL)",3,IF(G12="CHOOSE+",4,IF(G12="CHOOSE-",4,IF(G12="(CHOOSE+)",4,IF(G12="(CHOOSE-)",4,IF(G12="ECO INFO",5,IF(G12="(ECO INFO)",5,IF(G12="$ INFO",6,IF(G12="SOC INFO",7,IF(G12="RULE INFO",8,IF(G12="EXP INFO",9,IF(G12="MON RES",10,IF(G12="MON EARN",11,IF(G12="MON BEH",12,IF(G12="POSE HARM",13,IF(G12="(POSE HARM)",13,IF(G12="POSE CONCERN",14,IF(G12="(POSE CONCERN)",14,IF(G12="RJ APOLOGY",15,IF(G12="RJ ATONE",16,IF(G12="(RJ ATONE)",16,IF(G12="RJ JUSTIFY",17,IF(G12="RJ JUSTIFY:SOC INFO",17,IF(G12="RJ-",18,IF(G12="RJ FORGIVE+",19,IF(G12="RJ FORGIVE-",19,IF(G12="(RJ FORGIVE+)",19,IF(G12="(RJ FORGIVE-)",19,IF(G12="COORD",20,IF(G12="(COORD)",20,IF(G12="ENF ACK",21,IF(G12="(ENF ACK)",21,IF(G12="ENF PRAISE",22,IF(G12="ENF ASK",23,IF(G12="ENF TELL",24,IF(G12="ENF SHAME",25,IF(G12="ENF WARN",26,IF(G12="ENF THREATEN",27,IF(G12="ENF PUNISH",28,IF(G12="DEFECT",29,IF(G12="SM TALK",30,IF(G12="HUMOR",31,IF(G12="POLITE+",32,IF(G12="POLITE-",32,IF(G12="INPUT-",33,IF(G12="AMBIGUOUS",34,IF(G12="UNCODEABLE",35))))))))))))))))))))))))))))))))))))))))))))))))))))))</f>
        <v>3</v>
      </c>
      <c r="G12" t="s">
        <v>9379</v>
      </c>
    </row>
    <row r="13" spans="1:18" x14ac:dyDescent="0.35">
      <c r="E13" s="57" t="s">
        <v>9463</v>
      </c>
      <c r="F13" s="4">
        <f>IF(G13="GREET",1,IF(G13="GOAL",2,IF(G13="GOAL:COOP",2,IF(G13="GOAL:SUSTAIN",2,IF(G13="GOAL:MAX EARN",2,IF(G13="GOAL:EQUITY",2,IF(G13="PROPOSAL",3,IF(G13="(PROPOSAL)",3,IF(G13="CHOOSE+",4,IF(G13="CHOOSE-",4,IF(G13="(CHOOSE+)",4,IF(G13="(CHOOSE-)",4,IF(G13="ECO INFO",5,IF(G13="(ECO INFO)",5,IF(G13="$ INFO",6,IF(G13="SOC INFO",7,IF(G13="RULE INFO",8,IF(G13="EXP INFO",9,IF(G13="MON RES",10,IF(G13="MON EARN",11,IF(G13="MON BEH",12,IF(G13="POSE HARM",13,IF(G13="(POSE HARM)",13,IF(G13="POSE CONCERN",14,IF(G13="(POSE CONCERN)",14,IF(G13="RJ APOLOGY",15,IF(G13="RJ ATONE",16,IF(G13="(RJ ATONE)",16,IF(G13="RJ JUSTIFY",17,IF(G13="RJ JUSTIFY:SOC INFO",17,IF(G13="RJ-",18,IF(G13="RJ FORGIVE+",19,IF(G13="RJ FORGIVE-",19,IF(G13="(RJ FORGIVE+)",19,IF(G13="(RJ FORGIVE-)",19,IF(G13="COORD",20,IF(G13="(COORD)",20,IF(G13="ENF ACK",21,IF(G13="(ENF ACK)",21,IF(G13="ENF PRAISE",22,IF(G13="ENF ASK",23,IF(G13="ENF TELL",24,IF(G13="ENF SHAME",25,IF(G13="ENF WARN",26,IF(G13="ENF THREATEN",27,IF(G13="ENF PUNISH",28,IF(G13="DEFECT",29,IF(G13="SM TALK",30,IF(G13="HUMOR",31,IF(G13="POLITE+",32,IF(G13="POLITE-",32,IF(G13="INPUT-",33,IF(G13="AMBIGUOUS",34,IF(G13="UNCODEABLE",35))))))))))))))))))))))))))))))))))))))))))))))))))))))</f>
        <v>7</v>
      </c>
      <c r="G13" t="s">
        <v>9377</v>
      </c>
    </row>
    <row r="14" spans="1:18" x14ac:dyDescent="0.35">
      <c r="A14" s="4">
        <v>5</v>
      </c>
      <c r="B14" s="4">
        <v>-361.16</v>
      </c>
      <c r="C14" t="s">
        <v>599</v>
      </c>
      <c r="D14" s="4">
        <v>4</v>
      </c>
      <c r="E14" t="s">
        <v>756</v>
      </c>
    </row>
    <row r="15" spans="1:18" x14ac:dyDescent="0.35">
      <c r="E15" s="57" t="s">
        <v>9464</v>
      </c>
      <c r="F15" s="4">
        <f>IF(G15="GREET",1,IF(G15="GOAL",2,IF(G15="GOAL:COOP",2,IF(G15="GOAL:SUSTAIN",2,IF(G15="GOAL:MAX EARN",2,IF(G15="GOAL:EQUITY",2,IF(G15="PROPOSAL",3,IF(G15="(PROPOSAL)",3,IF(G15="CHOOSE+",4,IF(G15="CHOOSE-",4,IF(G15="(CHOOSE+)",4,IF(G15="(CHOOSE-)",4,IF(G15="ECO INFO",5,IF(G15="(ECO INFO)",5,IF(G15="$ INFO",6,IF(G15="SOC INFO",7,IF(G15="RULE INFO",8,IF(G15="EXP INFO",9,IF(G15="MON RES",10,IF(G15="MON EARN",11,IF(G15="MON BEH",12,IF(G15="POSE HARM",13,IF(G15="(POSE HARM)",13,IF(G15="POSE CONCERN",14,IF(G15="(POSE CONCERN)",14,IF(G15="RJ APOLOGY",15,IF(G15="RJ ATONE",16,IF(G15="(RJ ATONE)",16,IF(G15="RJ JUSTIFY",17,IF(G15="RJ JUSTIFY:SOC INFO",17,IF(G15="RJ-",18,IF(G15="RJ FORGIVE+",19,IF(G15="RJ FORGIVE-",19,IF(G15="(RJ FORGIVE+)",19,IF(G15="(RJ FORGIVE-)",19,IF(G15="COORD",20,IF(G15="(COORD)",20,IF(G15="ENF ACK",21,IF(G15="(ENF ACK)",21,IF(G15="ENF PRAISE",22,IF(G15="ENF ASK",23,IF(G15="ENF TELL",24,IF(G15="ENF SHAME",25,IF(G15="ENF WARN",26,IF(G15="ENF THREATEN",27,IF(G15="ENF PUNISH",28,IF(G15="DEFECT",29,IF(G15="SM TALK",30,IF(G15="HUMOR",31,IF(G15="POLITE+",32,IF(G15="POLITE-",32,IF(G15="INPUT-",33,IF(G15="AMBIGUOUS",34,IF(G15="UNCODEABLE",35))))))))))))))))))))))))))))))))))))))))))))))))))))))</f>
        <v>3</v>
      </c>
      <c r="G15" t="s">
        <v>9379</v>
      </c>
    </row>
    <row r="16" spans="1:18" x14ac:dyDescent="0.35">
      <c r="E16" s="57" t="s">
        <v>10992</v>
      </c>
      <c r="F16" s="4">
        <f t="shared" ref="F16:L29" si="0">IF(G16="GREET",1,IF(G16="GOAL",2,IF(G16="GOAL:COOP",2,IF(G16="GOAL:SUSTAIN",2,IF(G16="GOAL:MAX EARN",2,IF(G16="GOAL:EQUITY",2,IF(G16="PROPOSAL",3,IF(G16="(PROPOSAL)",3,IF(G16="CHOOSE+",4,IF(G16="CHOOSE-",4,IF(G16="(CHOOSE+)",4,IF(G16="(CHOOSE-)",4,IF(G16="ECO INFO",5,IF(G16="(ECO INFO)",5,IF(G16="$ INFO",6,IF(G16="SOC INFO",7,IF(G16="RULE INFO",8,IF(G16="EXP INFO",9,IF(G16="MON RES",10,IF(G16="MON EARN",11,IF(G16="MON BEH",12,IF(G16="POSE HARM",13,IF(G16="(POSE HARM)",13,IF(G16="POSE CONCERN",14,IF(G16="(POSE CONCERN)",14,IF(G16="RJ APOLOGY",15,IF(G16="RJ ATONE",16,IF(G16="(RJ ATONE)",16,IF(G16="RJ JUSTIFY",17,IF(G16="RJ JUSTIFY:SOC INFO",17,IF(G16="RJ-",18,IF(G16="RJ FORGIVE+",19,IF(G16="RJ FORGIVE-",19,IF(G16="(RJ FORGIVE+)",19,IF(G16="(RJ FORGIVE-)",19,IF(G16="COORD",20,IF(G16="(COORD)",20,IF(G16="ENF ACK",21,IF(G16="(ENF ACK)",21,IF(G16="ENF PRAISE",22,IF(G16="ENF ASK",23,IF(G16="ENF TELL",24,IF(G16="ENF SHAME",25,IF(G16="ENF WARN",26,IF(G16="ENF THREATEN",27,IF(G16="ENF PUNISH",28,IF(G16="DEFECT",29,IF(G16="SM TALK",30,IF(G16="HUMOR",31,IF(G16="POLITE+",32,IF(G16="POLITE-",32,IF(G16="INPUT-",33,IF(G16="AMBIGUOUS",34,IF(G16="UNCODEABLE",35))))))))))))))))))))))))))))))))))))))))))))))))))))))</f>
        <v>7</v>
      </c>
      <c r="G16" t="s">
        <v>9377</v>
      </c>
    </row>
    <row r="17" spans="1:13" x14ac:dyDescent="0.35">
      <c r="A17" s="4">
        <v>6</v>
      </c>
      <c r="B17" s="4">
        <v>-359.11900000000003</v>
      </c>
      <c r="C17" t="s">
        <v>602</v>
      </c>
      <c r="D17" s="4">
        <v>2</v>
      </c>
      <c r="E17" t="s">
        <v>757</v>
      </c>
      <c r="F17" s="4">
        <f t="shared" si="0"/>
        <v>6</v>
      </c>
      <c r="G17" t="s">
        <v>10472</v>
      </c>
    </row>
    <row r="18" spans="1:13" x14ac:dyDescent="0.35">
      <c r="A18" s="4">
        <v>7</v>
      </c>
      <c r="B18" s="4">
        <v>-343.1</v>
      </c>
      <c r="C18" t="s">
        <v>630</v>
      </c>
      <c r="D18" s="4">
        <v>1</v>
      </c>
      <c r="E18" t="s">
        <v>763</v>
      </c>
    </row>
    <row r="19" spans="1:13" x14ac:dyDescent="0.35">
      <c r="E19" s="57" t="s">
        <v>10993</v>
      </c>
      <c r="F19" s="4">
        <f t="shared" si="0"/>
        <v>5</v>
      </c>
      <c r="G19" t="s">
        <v>9378</v>
      </c>
    </row>
    <row r="20" spans="1:13" x14ac:dyDescent="0.35">
      <c r="E20" s="57" t="s">
        <v>9465</v>
      </c>
      <c r="F20" s="4">
        <f t="shared" si="0"/>
        <v>3</v>
      </c>
      <c r="G20" t="s">
        <v>9379</v>
      </c>
    </row>
    <row r="21" spans="1:13" x14ac:dyDescent="0.35">
      <c r="E21" s="57" t="s">
        <v>9466</v>
      </c>
      <c r="F21" s="4">
        <f t="shared" si="0"/>
        <v>6</v>
      </c>
      <c r="G21" t="s">
        <v>10472</v>
      </c>
      <c r="H21" s="4">
        <f t="shared" si="0"/>
        <v>2</v>
      </c>
      <c r="I21" t="s">
        <v>10428</v>
      </c>
      <c r="J21" s="4">
        <f t="shared" si="0"/>
        <v>2</v>
      </c>
      <c r="K21" t="s">
        <v>12175</v>
      </c>
    </row>
    <row r="22" spans="1:13" x14ac:dyDescent="0.35">
      <c r="A22" s="4">
        <v>8</v>
      </c>
      <c r="B22" s="4">
        <v>-334.64400000000001</v>
      </c>
      <c r="C22" t="s">
        <v>602</v>
      </c>
      <c r="D22" s="4">
        <v>2</v>
      </c>
      <c r="E22" s="16" t="b">
        <v>1</v>
      </c>
      <c r="F22" s="4">
        <f t="shared" si="0"/>
        <v>5</v>
      </c>
      <c r="G22" t="s">
        <v>9378</v>
      </c>
      <c r="H22" s="4">
        <f t="shared" si="0"/>
        <v>6</v>
      </c>
      <c r="I22" t="s">
        <v>10472</v>
      </c>
      <c r="J22" s="4">
        <f t="shared" si="0"/>
        <v>2</v>
      </c>
      <c r="K22" t="s">
        <v>10428</v>
      </c>
      <c r="L22" s="4">
        <f t="shared" si="0"/>
        <v>2</v>
      </c>
      <c r="M22" t="s">
        <v>12175</v>
      </c>
    </row>
    <row r="23" spans="1:13" x14ac:dyDescent="0.35">
      <c r="A23" s="4">
        <v>9</v>
      </c>
      <c r="B23" s="4">
        <v>-324.58600000000001</v>
      </c>
      <c r="C23" t="s">
        <v>602</v>
      </c>
      <c r="D23" s="4">
        <v>2</v>
      </c>
      <c r="E23" t="s">
        <v>772</v>
      </c>
      <c r="F23" s="4">
        <f t="shared" si="0"/>
        <v>3</v>
      </c>
      <c r="G23" t="s">
        <v>9379</v>
      </c>
    </row>
    <row r="24" spans="1:13" x14ac:dyDescent="0.35">
      <c r="A24" s="4">
        <v>10</v>
      </c>
      <c r="B24" s="4">
        <v>-298.59500000000003</v>
      </c>
      <c r="C24" t="s">
        <v>599</v>
      </c>
      <c r="D24" s="4">
        <v>4</v>
      </c>
      <c r="E24" t="s">
        <v>781</v>
      </c>
      <c r="F24" s="4">
        <f t="shared" si="0"/>
        <v>4</v>
      </c>
      <c r="G24" t="s">
        <v>9372</v>
      </c>
    </row>
    <row r="25" spans="1:13" x14ac:dyDescent="0.35">
      <c r="A25" s="4">
        <v>11</v>
      </c>
      <c r="B25" s="4">
        <v>-296.35899999999998</v>
      </c>
      <c r="C25" t="s">
        <v>597</v>
      </c>
      <c r="D25" s="4">
        <v>3</v>
      </c>
      <c r="E25" t="s">
        <v>782</v>
      </c>
      <c r="F25" s="4">
        <f t="shared" si="0"/>
        <v>4</v>
      </c>
      <c r="G25" t="s">
        <v>9372</v>
      </c>
    </row>
    <row r="26" spans="1:13" x14ac:dyDescent="0.35">
      <c r="A26" s="4">
        <v>12</v>
      </c>
      <c r="B26" s="4">
        <v>-273.24</v>
      </c>
      <c r="C26" t="s">
        <v>599</v>
      </c>
      <c r="D26" s="4">
        <v>4</v>
      </c>
      <c r="E26" t="s">
        <v>790</v>
      </c>
      <c r="F26" s="4">
        <f t="shared" si="0"/>
        <v>6</v>
      </c>
      <c r="G26" t="s">
        <v>10472</v>
      </c>
      <c r="H26" s="4">
        <f t="shared" si="0"/>
        <v>4</v>
      </c>
      <c r="I26" t="s">
        <v>10330</v>
      </c>
      <c r="K26" t="s">
        <v>10994</v>
      </c>
    </row>
    <row r="27" spans="1:13" x14ac:dyDescent="0.35">
      <c r="A27" s="4">
        <v>13</v>
      </c>
      <c r="B27" s="4">
        <v>-261.390999999999</v>
      </c>
      <c r="C27" t="s">
        <v>597</v>
      </c>
      <c r="D27" s="4">
        <v>3</v>
      </c>
      <c r="E27" t="s">
        <v>411</v>
      </c>
      <c r="F27" s="4">
        <f t="shared" si="0"/>
        <v>6</v>
      </c>
      <c r="G27" t="s">
        <v>10472</v>
      </c>
      <c r="H27" s="4">
        <f t="shared" ref="H27" si="1">IF(I27="GREET",1,IF(I27="GOAL",2,IF(I27="GOAL:COOP",2,IF(I27="GOAL:SUSTAIN",2,IF(I27="GOAL:MAX EARN",2,IF(I27="GOAL:EQUITY",2,IF(I27="PROPOSAL",3,IF(I27="(PROPOSAL)",3,IF(I27="CHOOSE+",4,IF(I27="CHOOSE-",4,IF(I27="(CHOOSE+)",4,IF(I27="(CHOOSE-)",4,IF(I27="ECO INFO",5,IF(I27="(ECO INFO)",5,IF(I27="$ INFO",6,IF(I27="SOC INFO",7,IF(I27="RULE INFO",8,IF(I27="EXP INFO",9,IF(I27="MON RES",10,IF(I27="MON EARN",11,IF(I27="MON BEH",12,IF(I27="POSE HARM",13,IF(I27="(POSE HARM)",13,IF(I27="POSE CONCERN",14,IF(I27="(POSE CONCERN)",14,IF(I27="RJ APOLOGY",15,IF(I27="RJ ATONE",16,IF(I27="(RJ ATONE)",16,IF(I27="RJ JUSTIFY",17,IF(I27="RJ JUSTIFY:SOC INFO",17,IF(I27="RJ-",18,IF(I27="RJ FORGIVE+",19,IF(I27="RJ FORGIVE-",19,IF(I27="(RJ FORGIVE+)",19,IF(I27="(RJ FORGIVE-)",19,IF(I27="COORD",20,IF(I27="(COORD)",20,IF(I27="ENF ACK",21,IF(I27="(ENF ACK)",21,IF(I27="ENF PRAISE",22,IF(I27="ENF ASK",23,IF(I27="ENF TELL",24,IF(I27="ENF SHAME",25,IF(I27="ENF WARN",26,IF(I27="ENF THREATEN",27,IF(I27="ENF PUNISH",28,IF(I27="DEFECT",29,IF(I27="SM TALK",30,IF(I27="HUMOR",31,IF(I27="POLITE+",32,IF(I27="POLITE-",32,IF(I27="INPUT-",33,IF(I27="AMBIGUOUS",34,IF(I27="UNCODEABLE",35))))))))))))))))))))))))))))))))))))))))))))))))))))))</f>
        <v>4</v>
      </c>
      <c r="I27" t="s">
        <v>10330</v>
      </c>
      <c r="K27" t="s">
        <v>10994</v>
      </c>
    </row>
    <row r="28" spans="1:13" x14ac:dyDescent="0.35">
      <c r="A28" s="4">
        <v>14</v>
      </c>
      <c r="B28" s="4">
        <v>-246.74599999999899</v>
      </c>
      <c r="C28" t="s">
        <v>602</v>
      </c>
      <c r="D28" s="4">
        <v>2</v>
      </c>
      <c r="E28" t="s">
        <v>798</v>
      </c>
      <c r="F28" s="4">
        <f t="shared" si="0"/>
        <v>6</v>
      </c>
      <c r="G28" t="s">
        <v>10472</v>
      </c>
      <c r="H28" s="4">
        <f t="shared" ref="H28" si="2">IF(I28="GREET",1,IF(I28="GOAL",2,IF(I28="GOAL:COOP",2,IF(I28="GOAL:SUSTAIN",2,IF(I28="GOAL:MAX EARN",2,IF(I28="GOAL:EQUITY",2,IF(I28="PROPOSAL",3,IF(I28="(PROPOSAL)",3,IF(I28="CHOOSE+",4,IF(I28="CHOOSE-",4,IF(I28="(CHOOSE+)",4,IF(I28="(CHOOSE-)",4,IF(I28="ECO INFO",5,IF(I28="(ECO INFO)",5,IF(I28="$ INFO",6,IF(I28="SOC INFO",7,IF(I28="RULE INFO",8,IF(I28="EXP INFO",9,IF(I28="MON RES",10,IF(I28="MON EARN",11,IF(I28="MON BEH",12,IF(I28="POSE HARM",13,IF(I28="(POSE HARM)",13,IF(I28="POSE CONCERN",14,IF(I28="(POSE CONCERN)",14,IF(I28="RJ APOLOGY",15,IF(I28="RJ ATONE",16,IF(I28="(RJ ATONE)",16,IF(I28="RJ JUSTIFY",17,IF(I28="RJ JUSTIFY:SOC INFO",17,IF(I28="RJ-",18,IF(I28="RJ FORGIVE+",19,IF(I28="RJ FORGIVE-",19,IF(I28="(RJ FORGIVE+)",19,IF(I28="(RJ FORGIVE-)",19,IF(I28="COORD",20,IF(I28="(COORD)",20,IF(I28="ENF ACK",21,IF(I28="(ENF ACK)",21,IF(I28="ENF PRAISE",22,IF(I28="ENF ASK",23,IF(I28="ENF TELL",24,IF(I28="ENF SHAME",25,IF(I28="ENF WARN",26,IF(I28="ENF THREATEN",27,IF(I28="ENF PUNISH",28,IF(I28="DEFECT",29,IF(I28="SM TALK",30,IF(I28="HUMOR",31,IF(I28="POLITE+",32,IF(I28="POLITE-",32,IF(I28="INPUT-",33,IF(I28="AMBIGUOUS",34,IF(I28="UNCODEABLE",35))))))))))))))))))))))))))))))))))))))))))))))))))))))</f>
        <v>4</v>
      </c>
      <c r="I28" t="s">
        <v>10330</v>
      </c>
      <c r="K28" t="s">
        <v>10994</v>
      </c>
    </row>
    <row r="29" spans="1:13" x14ac:dyDescent="0.35">
      <c r="A29" s="4">
        <v>15</v>
      </c>
      <c r="B29" s="4">
        <v>-233.518</v>
      </c>
      <c r="C29" t="s">
        <v>597</v>
      </c>
      <c r="D29" s="4">
        <v>3</v>
      </c>
      <c r="E29" t="s">
        <v>801</v>
      </c>
      <c r="F29" s="4">
        <f t="shared" si="0"/>
        <v>14</v>
      </c>
      <c r="G29" t="s">
        <v>9381</v>
      </c>
      <c r="H29" s="4">
        <f t="shared" ref="H29" si="3">IF(I29="GREET",1,IF(I29="GOAL",2,IF(I29="GOAL:COOP",2,IF(I29="GOAL:SUSTAIN",2,IF(I29="GOAL:MAX EARN",2,IF(I29="GOAL:EQUITY",2,IF(I29="PROPOSAL",3,IF(I29="(PROPOSAL)",3,IF(I29="CHOOSE+",4,IF(I29="CHOOSE-",4,IF(I29="(CHOOSE+)",4,IF(I29="(CHOOSE-)",4,IF(I29="ECO INFO",5,IF(I29="(ECO INFO)",5,IF(I29="$ INFO",6,IF(I29="SOC INFO",7,IF(I29="RULE INFO",8,IF(I29="EXP INFO",9,IF(I29="MON RES",10,IF(I29="MON EARN",11,IF(I29="MON BEH",12,IF(I29="POSE HARM",13,IF(I29="(POSE HARM)",13,IF(I29="POSE CONCERN",14,IF(I29="(POSE CONCERN)",14,IF(I29="RJ APOLOGY",15,IF(I29="RJ ATONE",16,IF(I29="(RJ ATONE)",16,IF(I29="RJ JUSTIFY",17,IF(I29="RJ JUSTIFY:SOC INFO",17,IF(I29="RJ-",18,IF(I29="RJ FORGIVE+",19,IF(I29="RJ FORGIVE-",19,IF(I29="(RJ FORGIVE+)",19,IF(I29="(RJ FORGIVE-)",19,IF(I29="COORD",20,IF(I29="(COORD)",20,IF(I29="ENF ACK",21,IF(I29="(ENF ACK)",21,IF(I29="ENF PRAISE",22,IF(I29="ENF ASK",23,IF(I29="ENF TELL",24,IF(I29="ENF SHAME",25,IF(I29="ENF WARN",26,IF(I29="ENF THREATEN",27,IF(I29="ENF PUNISH",28,IF(I29="DEFECT",29,IF(I29="SM TALK",30,IF(I29="HUMOR",31,IF(I29="POLITE+",32,IF(I29="POLITE-",32,IF(I29="INPUT-",33,IF(I29="AMBIGUOUS",34,IF(I29="UNCODEABLE",35))))))))))))))))))))))))))))))))))))))))))))))))))))))</f>
        <v>7</v>
      </c>
      <c r="I29" t="s">
        <v>9377</v>
      </c>
    </row>
    <row r="30" spans="1:13" x14ac:dyDescent="0.35">
      <c r="A30" s="4">
        <v>16</v>
      </c>
      <c r="B30" s="4">
        <v>-221.767</v>
      </c>
      <c r="C30" t="s">
        <v>597</v>
      </c>
      <c r="D30" s="4">
        <v>3</v>
      </c>
      <c r="E30" t="s">
        <v>806</v>
      </c>
    </row>
    <row r="31" spans="1:13" x14ac:dyDescent="0.35">
      <c r="E31" s="57" t="s">
        <v>10995</v>
      </c>
      <c r="F31" s="4">
        <f t="shared" ref="F31" si="4">IF(G31="GREET",1,IF(G31="GOAL",2,IF(G31="GOAL:COOP",2,IF(G31="GOAL:SUSTAIN",2,IF(G31="GOAL:MAX EARN",2,IF(G31="GOAL:EQUITY",2,IF(G31="PROPOSAL",3,IF(G31="(PROPOSAL)",3,IF(G31="CHOOSE+",4,IF(G31="CHOOSE-",4,IF(G31="(CHOOSE+)",4,IF(G31="(CHOOSE-)",4,IF(G31="ECO INFO",5,IF(G31="(ECO INFO)",5,IF(G31="$ INFO",6,IF(G31="SOC INFO",7,IF(G31="RULE INFO",8,IF(G31="EXP INFO",9,IF(G31="MON RES",10,IF(G31="MON EARN",11,IF(G31="MON BEH",12,IF(G31="POSE HARM",13,IF(G31="(POSE HARM)",13,IF(G31="POSE CONCERN",14,IF(G31="(POSE CONCERN)",14,IF(G31="RJ APOLOGY",15,IF(G31="RJ ATONE",16,IF(G31="(RJ ATONE)",16,IF(G31="RJ JUSTIFY",17,IF(G31="RJ JUSTIFY:SOC INFO",17,IF(G31="RJ-",18,IF(G31="RJ FORGIVE+",19,IF(G31="RJ FORGIVE-",19,IF(G31="(RJ FORGIVE+)",19,IF(G31="(RJ FORGIVE-)",19,IF(G31="COORD",20,IF(G31="(COORD)",20,IF(G31="ENF ACK",21,IF(G31="(ENF ACK)",21,IF(G31="ENF PRAISE",22,IF(G31="ENF ASK",23,IF(G31="ENF TELL",24,IF(G31="ENF SHAME",25,IF(G31="ENF WARN",26,IF(G31="ENF THREATEN",27,IF(G31="ENF PUNISH",28,IF(G31="DEFECT",29,IF(G31="SM TALK",30,IF(G31="HUMOR",31,IF(G31="POLITE+",32,IF(G31="POLITE-",32,IF(G31="INPUT-",33,IF(G31="AMBIGUOUS",34,IF(G31="UNCODEABLE",35))))))))))))))))))))))))))))))))))))))))))))))))))))))</f>
        <v>3</v>
      </c>
      <c r="G31" t="s">
        <v>9379</v>
      </c>
    </row>
    <row r="32" spans="1:13" x14ac:dyDescent="0.35">
      <c r="E32" s="57" t="s">
        <v>10996</v>
      </c>
      <c r="F32" s="4">
        <f t="shared" ref="F32" si="5">IF(G32="GREET",1,IF(G32="GOAL",2,IF(G32="GOAL:COOP",2,IF(G32="GOAL:SUSTAIN",2,IF(G32="GOAL:MAX EARN",2,IF(G32="GOAL:EQUITY",2,IF(G32="PROPOSAL",3,IF(G32="(PROPOSAL)",3,IF(G32="CHOOSE+",4,IF(G32="CHOOSE-",4,IF(G32="(CHOOSE+)",4,IF(G32="(CHOOSE-)",4,IF(G32="ECO INFO",5,IF(G32="(ECO INFO)",5,IF(G32="$ INFO",6,IF(G32="SOC INFO",7,IF(G32="RULE INFO",8,IF(G32="EXP INFO",9,IF(G32="MON RES",10,IF(G32="MON EARN",11,IF(G32="MON BEH",12,IF(G32="POSE HARM",13,IF(G32="(POSE HARM)",13,IF(G32="POSE CONCERN",14,IF(G32="(POSE CONCERN)",14,IF(G32="RJ APOLOGY",15,IF(G32="RJ ATONE",16,IF(G32="(RJ ATONE)",16,IF(G32="RJ JUSTIFY",17,IF(G32="RJ JUSTIFY:SOC INFO",17,IF(G32="RJ-",18,IF(G32="RJ FORGIVE+",19,IF(G32="RJ FORGIVE-",19,IF(G32="(RJ FORGIVE+)",19,IF(G32="(RJ FORGIVE-)",19,IF(G32="COORD",20,IF(G32="(COORD)",20,IF(G32="ENF ACK",21,IF(G32="(ENF ACK)",21,IF(G32="ENF PRAISE",22,IF(G32="ENF ASK",23,IF(G32="ENF TELL",24,IF(G32="ENF SHAME",25,IF(G32="ENF WARN",26,IF(G32="ENF THREATEN",27,IF(G32="ENF PUNISH",28,IF(G32="DEFECT",29,IF(G32="SM TALK",30,IF(G32="HUMOR",31,IF(G32="POLITE+",32,IF(G32="POLITE-",32,IF(G32="INPUT-",33,IF(G32="AMBIGUOUS",34,IF(G32="UNCODEABLE",35))))))))))))))))))))))))))))))))))))))))))))))))))))))</f>
        <v>7</v>
      </c>
      <c r="G32" t="s">
        <v>9377</v>
      </c>
    </row>
    <row r="33" spans="1:11" x14ac:dyDescent="0.35">
      <c r="A33" s="4">
        <v>17</v>
      </c>
      <c r="B33" s="4">
        <v>-218.233</v>
      </c>
      <c r="C33" t="s">
        <v>599</v>
      </c>
      <c r="D33" s="4">
        <v>4</v>
      </c>
      <c r="E33" t="s">
        <v>807</v>
      </c>
      <c r="F33" s="4">
        <f t="shared" ref="F33" si="6">IF(G33="GREET",1,IF(G33="GOAL",2,IF(G33="GOAL:COOP",2,IF(G33="GOAL:SUSTAIN",2,IF(G33="GOAL:MAX EARN",2,IF(G33="GOAL:EQUITY",2,IF(G33="PROPOSAL",3,IF(G33="(PROPOSAL)",3,IF(G33="CHOOSE+",4,IF(G33="CHOOSE-",4,IF(G33="(CHOOSE+)",4,IF(G33="(CHOOSE-)",4,IF(G33="ECO INFO",5,IF(G33="(ECO INFO)",5,IF(G33="$ INFO",6,IF(G33="SOC INFO",7,IF(G33="RULE INFO",8,IF(G33="EXP INFO",9,IF(G33="MON RES",10,IF(G33="MON EARN",11,IF(G33="MON BEH",12,IF(G33="POSE HARM",13,IF(G33="(POSE HARM)",13,IF(G33="POSE CONCERN",14,IF(G33="(POSE CONCERN)",14,IF(G33="RJ APOLOGY",15,IF(G33="RJ ATONE",16,IF(G33="(RJ ATONE)",16,IF(G33="RJ JUSTIFY",17,IF(G33="RJ JUSTIFY:SOC INFO",17,IF(G33="RJ-",18,IF(G33="RJ FORGIVE+",19,IF(G33="RJ FORGIVE-",19,IF(G33="(RJ FORGIVE+)",19,IF(G33="(RJ FORGIVE-)",19,IF(G33="COORD",20,IF(G33="(COORD)",20,IF(G33="ENF ACK",21,IF(G33="(ENF ACK)",21,IF(G33="ENF PRAISE",22,IF(G33="ENF ASK",23,IF(G33="ENF TELL",24,IF(G33="ENF SHAME",25,IF(G33="ENF WARN",26,IF(G33="ENF THREATEN",27,IF(G33="ENF PUNISH",28,IF(G33="DEFECT",29,IF(G33="SM TALK",30,IF(G33="HUMOR",31,IF(G33="POLITE+",32,IF(G33="POLITE-",32,IF(G33="INPUT-",33,IF(G33="AMBIGUOUS",34,IF(G33="UNCODEABLE",35))))))))))))))))))))))))))))))))))))))))))))))))))))))</f>
        <v>25</v>
      </c>
      <c r="G33" t="s">
        <v>9648</v>
      </c>
    </row>
    <row r="34" spans="1:11" x14ac:dyDescent="0.35">
      <c r="A34" s="4">
        <v>18</v>
      </c>
      <c r="B34" s="4">
        <v>-214.70599999999999</v>
      </c>
      <c r="C34" t="s">
        <v>602</v>
      </c>
      <c r="D34" s="4">
        <v>2</v>
      </c>
      <c r="E34" t="s">
        <v>336</v>
      </c>
      <c r="F34" s="4">
        <f t="shared" ref="F34" si="7">IF(G34="GREET",1,IF(G34="GOAL",2,IF(G34="GOAL:COOP",2,IF(G34="GOAL:SUSTAIN",2,IF(G34="GOAL:MAX EARN",2,IF(G34="GOAL:EQUITY",2,IF(G34="PROPOSAL",3,IF(G34="(PROPOSAL)",3,IF(G34="CHOOSE+",4,IF(G34="CHOOSE-",4,IF(G34="(CHOOSE+)",4,IF(G34="(CHOOSE-)",4,IF(G34="ECO INFO",5,IF(G34="(ECO INFO)",5,IF(G34="$ INFO",6,IF(G34="SOC INFO",7,IF(G34="RULE INFO",8,IF(G34="EXP INFO",9,IF(G34="MON RES",10,IF(G34="MON EARN",11,IF(G34="MON BEH",12,IF(G34="POSE HARM",13,IF(G34="(POSE HARM)",13,IF(G34="POSE CONCERN",14,IF(G34="(POSE CONCERN)",14,IF(G34="RJ APOLOGY",15,IF(G34="RJ ATONE",16,IF(G34="(RJ ATONE)",16,IF(G34="RJ JUSTIFY",17,IF(G34="RJ JUSTIFY:SOC INFO",17,IF(G34="RJ-",18,IF(G34="RJ FORGIVE+",19,IF(G34="RJ FORGIVE-",19,IF(G34="(RJ FORGIVE+)",19,IF(G34="(RJ FORGIVE-)",19,IF(G34="COORD",20,IF(G34="(COORD)",20,IF(G34="ENF ACK",21,IF(G34="(ENF ACK)",21,IF(G34="ENF PRAISE",22,IF(G34="ENF ASK",23,IF(G34="ENF TELL",24,IF(G34="ENF SHAME",25,IF(G34="ENF WARN",26,IF(G34="ENF THREATEN",27,IF(G34="ENF PUNISH",28,IF(G34="DEFECT",29,IF(G34="SM TALK",30,IF(G34="HUMOR",31,IF(G34="POLITE+",32,IF(G34="POLITE-",32,IF(G34="INPUT-",33,IF(G34="AMBIGUOUS",34,IF(G34="UNCODEABLE",35))))))))))))))))))))))))))))))))))))))))))))))))))))))</f>
        <v>31</v>
      </c>
      <c r="G34" t="s">
        <v>9386</v>
      </c>
    </row>
    <row r="35" spans="1:11" x14ac:dyDescent="0.35">
      <c r="A35" s="4">
        <v>19</v>
      </c>
      <c r="B35" s="4">
        <v>-197.703</v>
      </c>
      <c r="C35" t="s">
        <v>597</v>
      </c>
      <c r="D35" s="4">
        <v>3</v>
      </c>
      <c r="E35" t="s">
        <v>816</v>
      </c>
    </row>
    <row r="36" spans="1:11" x14ac:dyDescent="0.35">
      <c r="E36" s="57" t="s">
        <v>3169</v>
      </c>
      <c r="F36" s="4">
        <f t="shared" ref="F36" si="8">IF(G36="GREET",1,IF(G36="GOAL",2,IF(G36="GOAL:COOP",2,IF(G36="GOAL:SUSTAIN",2,IF(G36="GOAL:MAX EARN",2,IF(G36="GOAL:EQUITY",2,IF(G36="PROPOSAL",3,IF(G36="(PROPOSAL)",3,IF(G36="CHOOSE+",4,IF(G36="CHOOSE-",4,IF(G36="(CHOOSE+)",4,IF(G36="(CHOOSE-)",4,IF(G36="ECO INFO",5,IF(G36="(ECO INFO)",5,IF(G36="$ INFO",6,IF(G36="SOC INFO",7,IF(G36="RULE INFO",8,IF(G36="EXP INFO",9,IF(G36="MON RES",10,IF(G36="MON EARN",11,IF(G36="MON BEH",12,IF(G36="POSE HARM",13,IF(G36="(POSE HARM)",13,IF(G36="POSE CONCERN",14,IF(G36="(POSE CONCERN)",14,IF(G36="RJ APOLOGY",15,IF(G36="RJ ATONE",16,IF(G36="(RJ ATONE)",16,IF(G36="RJ JUSTIFY",17,IF(G36="RJ JUSTIFY:SOC INFO",17,IF(G36="RJ-",18,IF(G36="RJ FORGIVE+",19,IF(G36="RJ FORGIVE-",19,IF(G36="(RJ FORGIVE+)",19,IF(G36="(RJ FORGIVE-)",19,IF(G36="COORD",20,IF(G36="(COORD)",20,IF(G36="ENF ACK",21,IF(G36="(ENF ACK)",21,IF(G36="ENF PRAISE",22,IF(G36="ENF ASK",23,IF(G36="ENF TELL",24,IF(G36="ENF SHAME",25,IF(G36="ENF WARN",26,IF(G36="ENF THREATEN",27,IF(G36="ENF PUNISH",28,IF(G36="DEFECT",29,IF(G36="SM TALK",30,IF(G36="HUMOR",31,IF(G36="POLITE+",32,IF(G36="POLITE-",32,IF(G36="INPUT-",33,IF(G36="AMBIGUOUS",34,IF(G36="UNCODEABLE",35))))))))))))))))))))))))))))))))))))))))))))))))))))))</f>
        <v>4</v>
      </c>
      <c r="G36" t="s">
        <v>9372</v>
      </c>
      <c r="K36" t="s">
        <v>10997</v>
      </c>
    </row>
    <row r="37" spans="1:11" x14ac:dyDescent="0.35">
      <c r="E37" s="57" t="s">
        <v>10990</v>
      </c>
      <c r="F37" s="4">
        <f t="shared" ref="F37" si="9">IF(G37="GREET",1,IF(G37="GOAL",2,IF(G37="GOAL:COOP",2,IF(G37="GOAL:SUSTAIN",2,IF(G37="GOAL:MAX EARN",2,IF(G37="GOAL:EQUITY",2,IF(G37="PROPOSAL",3,IF(G37="(PROPOSAL)",3,IF(G37="CHOOSE+",4,IF(G37="CHOOSE-",4,IF(G37="(CHOOSE+)",4,IF(G37="(CHOOSE-)",4,IF(G37="ECO INFO",5,IF(G37="(ECO INFO)",5,IF(G37="$ INFO",6,IF(G37="SOC INFO",7,IF(G37="RULE INFO",8,IF(G37="EXP INFO",9,IF(G37="MON RES",10,IF(G37="MON EARN",11,IF(G37="MON BEH",12,IF(G37="POSE HARM",13,IF(G37="(POSE HARM)",13,IF(G37="POSE CONCERN",14,IF(G37="(POSE CONCERN)",14,IF(G37="RJ APOLOGY",15,IF(G37="RJ ATONE",16,IF(G37="(RJ ATONE)",16,IF(G37="RJ JUSTIFY",17,IF(G37="RJ JUSTIFY:SOC INFO",17,IF(G37="RJ-",18,IF(G37="RJ FORGIVE+",19,IF(G37="RJ FORGIVE-",19,IF(G37="(RJ FORGIVE+)",19,IF(G37="(RJ FORGIVE-)",19,IF(G37="COORD",20,IF(G37="(COORD)",20,IF(G37="ENF ACK",21,IF(G37="(ENF ACK)",21,IF(G37="ENF PRAISE",22,IF(G37="ENF ASK",23,IF(G37="ENF TELL",24,IF(G37="ENF SHAME",25,IF(G37="ENF WARN",26,IF(G37="ENF THREATEN",27,IF(G37="ENF PUNISH",28,IF(G37="DEFECT",29,IF(G37="SM TALK",30,IF(G37="HUMOR",31,IF(G37="POLITE+",32,IF(G37="POLITE-",32,IF(G37="INPUT-",33,IF(G37="AMBIGUOUS",34,IF(G37="UNCODEABLE",35))))))))))))))))))))))))))))))))))))))))))))))))))))))</f>
        <v>7</v>
      </c>
      <c r="G37" t="s">
        <v>9377</v>
      </c>
    </row>
    <row r="38" spans="1:11" x14ac:dyDescent="0.35">
      <c r="A38" s="4">
        <v>20</v>
      </c>
      <c r="B38" s="4">
        <v>-194.51</v>
      </c>
      <c r="C38" t="s">
        <v>599</v>
      </c>
      <c r="D38" s="4">
        <v>4</v>
      </c>
      <c r="E38" t="s">
        <v>817</v>
      </c>
      <c r="F38" s="4">
        <f t="shared" ref="F38" si="10">IF(G38="GREET",1,IF(G38="GOAL",2,IF(G38="GOAL:COOP",2,IF(G38="GOAL:SUSTAIN",2,IF(G38="GOAL:MAX EARN",2,IF(G38="GOAL:EQUITY",2,IF(G38="PROPOSAL",3,IF(G38="(PROPOSAL)",3,IF(G38="CHOOSE+",4,IF(G38="CHOOSE-",4,IF(G38="(CHOOSE+)",4,IF(G38="(CHOOSE-)",4,IF(G38="ECO INFO",5,IF(G38="(ECO INFO)",5,IF(G38="$ INFO",6,IF(G38="SOC INFO",7,IF(G38="RULE INFO",8,IF(G38="EXP INFO",9,IF(G38="MON RES",10,IF(G38="MON EARN",11,IF(G38="MON BEH",12,IF(G38="POSE HARM",13,IF(G38="(POSE HARM)",13,IF(G38="POSE CONCERN",14,IF(G38="(POSE CONCERN)",14,IF(G38="RJ APOLOGY",15,IF(G38="RJ ATONE",16,IF(G38="(RJ ATONE)",16,IF(G38="RJ JUSTIFY",17,IF(G38="RJ JUSTIFY:SOC INFO",17,IF(G38="RJ-",18,IF(G38="RJ FORGIVE+",19,IF(G38="RJ FORGIVE-",19,IF(G38="(RJ FORGIVE+)",19,IF(G38="(RJ FORGIVE-)",19,IF(G38="COORD",20,IF(G38="(COORD)",20,IF(G38="ENF ACK",21,IF(G38="(ENF ACK)",21,IF(G38="ENF PRAISE",22,IF(G38="ENF ASK",23,IF(G38="ENF TELL",24,IF(G38="ENF SHAME",25,IF(G38="ENF WARN",26,IF(G38="ENF THREATEN",27,IF(G38="ENF PUNISH",28,IF(G38="DEFECT",29,IF(G38="SM TALK",30,IF(G38="HUMOR",31,IF(G38="POLITE+",32,IF(G38="POLITE-",32,IF(G38="INPUT-",33,IF(G38="AMBIGUOUS",34,IF(G38="UNCODEABLE",35))))))))))))))))))))))))))))))))))))))))))))))))))))))</f>
        <v>24</v>
      </c>
      <c r="G38" t="s">
        <v>10409</v>
      </c>
      <c r="K38" t="s">
        <v>10997</v>
      </c>
    </row>
    <row r="39" spans="1:11" x14ac:dyDescent="0.35">
      <c r="A39" s="4">
        <v>21</v>
      </c>
      <c r="B39" s="4">
        <v>-185.81799999999899</v>
      </c>
      <c r="C39" t="s">
        <v>630</v>
      </c>
      <c r="D39" s="4">
        <v>1</v>
      </c>
      <c r="E39" t="s">
        <v>821</v>
      </c>
    </row>
    <row r="40" spans="1:11" x14ac:dyDescent="0.35">
      <c r="E40" s="57" t="s">
        <v>10998</v>
      </c>
      <c r="F40" s="4">
        <f t="shared" ref="F40" si="11">IF(G40="GREET",1,IF(G40="GOAL",2,IF(G40="GOAL:COOP",2,IF(G40="GOAL:SUSTAIN",2,IF(G40="GOAL:MAX EARN",2,IF(G40="GOAL:EQUITY",2,IF(G40="PROPOSAL",3,IF(G40="(PROPOSAL)",3,IF(G40="CHOOSE+",4,IF(G40="CHOOSE-",4,IF(G40="(CHOOSE+)",4,IF(G40="(CHOOSE-)",4,IF(G40="ECO INFO",5,IF(G40="(ECO INFO)",5,IF(G40="$ INFO",6,IF(G40="SOC INFO",7,IF(G40="RULE INFO",8,IF(G40="EXP INFO",9,IF(G40="MON RES",10,IF(G40="MON EARN",11,IF(G40="MON BEH",12,IF(G40="POSE HARM",13,IF(G40="(POSE HARM)",13,IF(G40="POSE CONCERN",14,IF(G40="(POSE CONCERN)",14,IF(G40="RJ APOLOGY",15,IF(G40="RJ ATONE",16,IF(G40="(RJ ATONE)",16,IF(G40="RJ JUSTIFY",17,IF(G40="RJ JUSTIFY:SOC INFO",17,IF(G40="RJ-",18,IF(G40="RJ FORGIVE+",19,IF(G40="RJ FORGIVE-",19,IF(G40="(RJ FORGIVE+)",19,IF(G40="(RJ FORGIVE-)",19,IF(G40="COORD",20,IF(G40="(COORD)",20,IF(G40="ENF ACK",21,IF(G40="(ENF ACK)",21,IF(G40="ENF PRAISE",22,IF(G40="ENF ASK",23,IF(G40="ENF TELL",24,IF(G40="ENF SHAME",25,IF(G40="ENF WARN",26,IF(G40="ENF THREATEN",27,IF(G40="ENF PUNISH",28,IF(G40="DEFECT",29,IF(G40="SM TALK",30,IF(G40="HUMOR",31,IF(G40="POLITE+",32,IF(G40="POLITE-",32,IF(G40="INPUT-",33,IF(G40="AMBIGUOUS",34,IF(G40="UNCODEABLE",35))))))))))))))))))))))))))))))))))))))))))))))))))))))</f>
        <v>4</v>
      </c>
      <c r="G40" t="s">
        <v>9372</v>
      </c>
    </row>
    <row r="41" spans="1:11" x14ac:dyDescent="0.35">
      <c r="E41" s="57" t="s">
        <v>10999</v>
      </c>
      <c r="F41" s="4">
        <f t="shared" ref="F41" si="12">IF(G41="GREET",1,IF(G41="GOAL",2,IF(G41="GOAL:COOP",2,IF(G41="GOAL:SUSTAIN",2,IF(G41="GOAL:MAX EARN",2,IF(G41="GOAL:EQUITY",2,IF(G41="PROPOSAL",3,IF(G41="(PROPOSAL)",3,IF(G41="CHOOSE+",4,IF(G41="CHOOSE-",4,IF(G41="(CHOOSE+)",4,IF(G41="(CHOOSE-)",4,IF(G41="ECO INFO",5,IF(G41="(ECO INFO)",5,IF(G41="$ INFO",6,IF(G41="SOC INFO",7,IF(G41="RULE INFO",8,IF(G41="EXP INFO",9,IF(G41="MON RES",10,IF(G41="MON EARN",11,IF(G41="MON BEH",12,IF(G41="POSE HARM",13,IF(G41="(POSE HARM)",13,IF(G41="POSE CONCERN",14,IF(G41="(POSE CONCERN)",14,IF(G41="RJ APOLOGY",15,IF(G41="RJ ATONE",16,IF(G41="(RJ ATONE)",16,IF(G41="RJ JUSTIFY",17,IF(G41="RJ JUSTIFY:SOC INFO",17,IF(G41="RJ-",18,IF(G41="RJ FORGIVE+",19,IF(G41="RJ FORGIVE-",19,IF(G41="(RJ FORGIVE+)",19,IF(G41="(RJ FORGIVE-)",19,IF(G41="COORD",20,IF(G41="(COORD)",20,IF(G41="ENF ACK",21,IF(G41="(ENF ACK)",21,IF(G41="ENF PRAISE",22,IF(G41="ENF ASK",23,IF(G41="ENF TELL",24,IF(G41="ENF SHAME",25,IF(G41="ENF WARN",26,IF(G41="ENF THREATEN",27,IF(G41="ENF PUNISH",28,IF(G41="DEFECT",29,IF(G41="SM TALK",30,IF(G41="HUMOR",31,IF(G41="POLITE+",32,IF(G41="POLITE-",32,IF(G41="INPUT-",33,IF(G41="AMBIGUOUS",34,IF(G41="UNCODEABLE",35))))))))))))))))))))))))))))))))))))))))))))))))))))))</f>
        <v>3</v>
      </c>
      <c r="G41" t="s">
        <v>9379</v>
      </c>
    </row>
    <row r="42" spans="1:11" x14ac:dyDescent="0.35">
      <c r="E42" s="57" t="s">
        <v>11000</v>
      </c>
      <c r="F42" s="4">
        <f t="shared" ref="F42" si="13">IF(G42="GREET",1,IF(G42="GOAL",2,IF(G42="GOAL:COOP",2,IF(G42="GOAL:SUSTAIN",2,IF(G42="GOAL:MAX EARN",2,IF(G42="GOAL:EQUITY",2,IF(G42="PROPOSAL",3,IF(G42="(PROPOSAL)",3,IF(G42="CHOOSE+",4,IF(G42="CHOOSE-",4,IF(G42="(CHOOSE+)",4,IF(G42="(CHOOSE-)",4,IF(G42="ECO INFO",5,IF(G42="(ECO INFO)",5,IF(G42="$ INFO",6,IF(G42="SOC INFO",7,IF(G42="RULE INFO",8,IF(G42="EXP INFO",9,IF(G42="MON RES",10,IF(G42="MON EARN",11,IF(G42="MON BEH",12,IF(G42="POSE HARM",13,IF(G42="(POSE HARM)",13,IF(G42="POSE CONCERN",14,IF(G42="(POSE CONCERN)",14,IF(G42="RJ APOLOGY",15,IF(G42="RJ ATONE",16,IF(G42="(RJ ATONE)",16,IF(G42="RJ JUSTIFY",17,IF(G42="RJ JUSTIFY:SOC INFO",17,IF(G42="RJ-",18,IF(G42="RJ FORGIVE+",19,IF(G42="RJ FORGIVE-",19,IF(G42="(RJ FORGIVE+)",19,IF(G42="(RJ FORGIVE-)",19,IF(G42="COORD",20,IF(G42="(COORD)",20,IF(G42="ENF ACK",21,IF(G42="(ENF ACK)",21,IF(G42="ENF PRAISE",22,IF(G42="ENF ASK",23,IF(G42="ENF TELL",24,IF(G42="ENF SHAME",25,IF(G42="ENF WARN",26,IF(G42="ENF THREATEN",27,IF(G42="ENF PUNISH",28,IF(G42="DEFECT",29,IF(G42="SM TALK",30,IF(G42="HUMOR",31,IF(G42="POLITE+",32,IF(G42="POLITE-",32,IF(G42="INPUT-",33,IF(G42="AMBIGUOUS",34,IF(G42="UNCODEABLE",35))))))))))))))))))))))))))))))))))))))))))))))))))))))</f>
        <v>5</v>
      </c>
      <c r="G42" t="s">
        <v>9378</v>
      </c>
      <c r="H42" s="4">
        <f t="shared" ref="F42:H43" si="14">IF(I42="GREET",1,IF(I42="GOAL",2,IF(I42="GOAL:COOP",2,IF(I42="GOAL:SUSTAIN",2,IF(I42="GOAL:MAX EARN",2,IF(I42="GOAL:EQUITY",2,IF(I42="PROPOSAL",3,IF(I42="(PROPOSAL)",3,IF(I42="CHOOSE+",4,IF(I42="CHOOSE-",4,IF(I42="(CHOOSE+)",4,IF(I42="(CHOOSE-)",4,IF(I42="ECO INFO",5,IF(I42="(ECO INFO)",5,IF(I42="$ INFO",6,IF(I42="SOC INFO",7,IF(I42="RULE INFO",8,IF(I42="EXP INFO",9,IF(I42="MON RES",10,IF(I42="MON EARN",11,IF(I42="MON BEH",12,IF(I42="POSE HARM",13,IF(I42="(POSE HARM)",13,IF(I42="POSE CONCERN",14,IF(I42="(POSE CONCERN)",14,IF(I42="RJ APOLOGY",15,IF(I42="RJ ATONE",16,IF(I42="(RJ ATONE)",16,IF(I42="RJ JUSTIFY",17,IF(I42="RJ JUSTIFY:SOC INFO",17,IF(I42="RJ-",18,IF(I42="RJ FORGIVE+",19,IF(I42="RJ FORGIVE-",19,IF(I42="(RJ FORGIVE+)",19,IF(I42="(RJ FORGIVE-)",19,IF(I42="COORD",20,IF(I42="(COORD)",20,IF(I42="ENF ACK",21,IF(I42="(ENF ACK)",21,IF(I42="ENF PRAISE",22,IF(I42="ENF ASK",23,IF(I42="ENF TELL",24,IF(I42="ENF SHAME",25,IF(I42="ENF WARN",26,IF(I42="ENF THREATEN",27,IF(I42="ENF PUNISH",28,IF(I42="DEFECT",29,IF(I42="SM TALK",30,IF(I42="HUMOR",31,IF(I42="POLITE+",32,IF(I42="POLITE-",32,IF(I42="INPUT-",33,IF(I42="AMBIGUOUS",34,IF(I42="UNCODEABLE",35))))))))))))))))))))))))))))))))))))))))))))))))))))))</f>
        <v>6</v>
      </c>
      <c r="I42" t="s">
        <v>10472</v>
      </c>
    </row>
    <row r="43" spans="1:11" x14ac:dyDescent="0.35">
      <c r="E43" s="57" t="s">
        <v>11001</v>
      </c>
      <c r="F43" s="4">
        <f t="shared" si="14"/>
        <v>6</v>
      </c>
      <c r="G43" t="s">
        <v>10472</v>
      </c>
      <c r="H43" s="4">
        <f t="shared" ref="H43" si="15">IF(I43="GREET",1,IF(I43="GOAL",2,IF(I43="GOAL:COOP",2,IF(I43="GOAL:SUSTAIN",2,IF(I43="GOAL:MAX EARN",2,IF(I43="GOAL:EQUITY",2,IF(I43="PROPOSAL",3,IF(I43="(PROPOSAL)",3,IF(I43="CHOOSE+",4,IF(I43="CHOOSE-",4,IF(I43="(CHOOSE+)",4,IF(I43="(CHOOSE-)",4,IF(I43="ECO INFO",5,IF(I43="(ECO INFO)",5,IF(I43="$ INFO",6,IF(I43="SOC INFO",7,IF(I43="RULE INFO",8,IF(I43="EXP INFO",9,IF(I43="MON RES",10,IF(I43="MON EARN",11,IF(I43="MON BEH",12,IF(I43="POSE HARM",13,IF(I43="(POSE HARM)",13,IF(I43="POSE CONCERN",14,IF(I43="(POSE CONCERN)",14,IF(I43="RJ APOLOGY",15,IF(I43="RJ ATONE",16,IF(I43="(RJ ATONE)",16,IF(I43="RJ JUSTIFY",17,IF(I43="RJ JUSTIFY:SOC INFO",17,IF(I43="RJ-",18,IF(I43="RJ FORGIVE+",19,IF(I43="RJ FORGIVE-",19,IF(I43="(RJ FORGIVE+)",19,IF(I43="(RJ FORGIVE-)",19,IF(I43="COORD",20,IF(I43="(COORD)",20,IF(I43="ENF ACK",21,IF(I43="(ENF ACK)",21,IF(I43="ENF PRAISE",22,IF(I43="ENF ASK",23,IF(I43="ENF TELL",24,IF(I43="ENF SHAME",25,IF(I43="ENF WARN",26,IF(I43="ENF THREATEN",27,IF(I43="ENF PUNISH",28,IF(I43="DEFECT",29,IF(I43="SM TALK",30,IF(I43="HUMOR",31,IF(I43="POLITE+",32,IF(I43="POLITE-",32,IF(I43="INPUT-",33,IF(I43="AMBIGUOUS",34,IF(I43="UNCODEABLE",35))))))))))))))))))))))))))))))))))))))))))))))))))))))</f>
        <v>4</v>
      </c>
      <c r="I43" t="s">
        <v>10330</v>
      </c>
      <c r="K43" t="s">
        <v>10997</v>
      </c>
    </row>
    <row r="44" spans="1:11" x14ac:dyDescent="0.35">
      <c r="E44" s="57" t="s">
        <v>11002</v>
      </c>
      <c r="F44" s="4">
        <f t="shared" ref="F44" si="16">IF(G44="GREET",1,IF(G44="GOAL",2,IF(G44="GOAL:COOP",2,IF(G44="GOAL:SUSTAIN",2,IF(G44="GOAL:MAX EARN",2,IF(G44="GOAL:EQUITY",2,IF(G44="PROPOSAL",3,IF(G44="(PROPOSAL)",3,IF(G44="CHOOSE+",4,IF(G44="CHOOSE-",4,IF(G44="(CHOOSE+)",4,IF(G44="(CHOOSE-)",4,IF(G44="ECO INFO",5,IF(G44="(ECO INFO)",5,IF(G44="$ INFO",6,IF(G44="SOC INFO",7,IF(G44="RULE INFO",8,IF(G44="EXP INFO",9,IF(G44="MON RES",10,IF(G44="MON EARN",11,IF(G44="MON BEH",12,IF(G44="POSE HARM",13,IF(G44="(POSE HARM)",13,IF(G44="POSE CONCERN",14,IF(G44="(POSE CONCERN)",14,IF(G44="RJ APOLOGY",15,IF(G44="RJ ATONE",16,IF(G44="(RJ ATONE)",16,IF(G44="RJ JUSTIFY",17,IF(G44="RJ JUSTIFY:SOC INFO",17,IF(G44="RJ-",18,IF(G44="RJ FORGIVE+",19,IF(G44="RJ FORGIVE-",19,IF(G44="(RJ FORGIVE+)",19,IF(G44="(RJ FORGIVE-)",19,IF(G44="COORD",20,IF(G44="(COORD)",20,IF(G44="ENF ACK",21,IF(G44="(ENF ACK)",21,IF(G44="ENF PRAISE",22,IF(G44="ENF ASK",23,IF(G44="ENF TELL",24,IF(G44="ENF SHAME",25,IF(G44="ENF WARN",26,IF(G44="ENF THREATEN",27,IF(G44="ENF PUNISH",28,IF(G44="DEFECT",29,IF(G44="SM TALK",30,IF(G44="HUMOR",31,IF(G44="POLITE+",32,IF(G44="POLITE-",32,IF(G44="INPUT-",33,IF(G44="AMBIGUOUS",34,IF(G44="UNCODEABLE",35))))))))))))))))))))))))))))))))))))))))))))))))))))))</f>
        <v>24</v>
      </c>
      <c r="G44" t="s">
        <v>10409</v>
      </c>
      <c r="H44" s="4">
        <f t="shared" ref="H44" si="17">IF(I44="GREET",1,IF(I44="GOAL",2,IF(I44="GOAL:COOP",2,IF(I44="GOAL:SUSTAIN",2,IF(I44="GOAL:MAX EARN",2,IF(I44="GOAL:EQUITY",2,IF(I44="PROPOSAL",3,IF(I44="(PROPOSAL)",3,IF(I44="CHOOSE+",4,IF(I44="CHOOSE-",4,IF(I44="(CHOOSE+)",4,IF(I44="(CHOOSE-)",4,IF(I44="ECO INFO",5,IF(I44="(ECO INFO)",5,IF(I44="$ INFO",6,IF(I44="SOC INFO",7,IF(I44="RULE INFO",8,IF(I44="EXP INFO",9,IF(I44="MON RES",10,IF(I44="MON EARN",11,IF(I44="MON BEH",12,IF(I44="POSE HARM",13,IF(I44="(POSE HARM)",13,IF(I44="POSE CONCERN",14,IF(I44="(POSE CONCERN)",14,IF(I44="RJ APOLOGY",15,IF(I44="RJ ATONE",16,IF(I44="(RJ ATONE)",16,IF(I44="RJ JUSTIFY",17,IF(I44="RJ JUSTIFY:SOC INFO",17,IF(I44="RJ-",18,IF(I44="RJ FORGIVE+",19,IF(I44="RJ FORGIVE-",19,IF(I44="(RJ FORGIVE+)",19,IF(I44="(RJ FORGIVE-)",19,IF(I44="COORD",20,IF(I44="(COORD)",20,IF(I44="ENF ACK",21,IF(I44="(ENF ACK)",21,IF(I44="ENF PRAISE",22,IF(I44="ENF ASK",23,IF(I44="ENF TELL",24,IF(I44="ENF SHAME",25,IF(I44="ENF WARN",26,IF(I44="ENF THREATEN",27,IF(I44="ENF PUNISH",28,IF(I44="DEFECT",29,IF(I44="SM TALK",30,IF(I44="HUMOR",31,IF(I44="POLITE+",32,IF(I44="POLITE-",32,IF(I44="INPUT-",33,IF(I44="AMBIGUOUS",34,IF(I44="UNCODEABLE",35))))))))))))))))))))))))))))))))))))))))))))))))))))))</f>
        <v>4</v>
      </c>
      <c r="I44" t="s">
        <v>10330</v>
      </c>
      <c r="K44" t="s">
        <v>11004</v>
      </c>
    </row>
    <row r="45" spans="1:11" x14ac:dyDescent="0.35">
      <c r="E45" s="57" t="s">
        <v>11003</v>
      </c>
      <c r="F45" s="4">
        <f t="shared" ref="F45" si="18">IF(G45="GREET",1,IF(G45="GOAL",2,IF(G45="GOAL:COOP",2,IF(G45="GOAL:SUSTAIN",2,IF(G45="GOAL:MAX EARN",2,IF(G45="GOAL:EQUITY",2,IF(G45="PROPOSAL",3,IF(G45="(PROPOSAL)",3,IF(G45="CHOOSE+",4,IF(G45="CHOOSE-",4,IF(G45="(CHOOSE+)",4,IF(G45="(CHOOSE-)",4,IF(G45="ECO INFO",5,IF(G45="(ECO INFO)",5,IF(G45="$ INFO",6,IF(G45="SOC INFO",7,IF(G45="RULE INFO",8,IF(G45="EXP INFO",9,IF(G45="MON RES",10,IF(G45="MON EARN",11,IF(G45="MON BEH",12,IF(G45="POSE HARM",13,IF(G45="(POSE HARM)",13,IF(G45="POSE CONCERN",14,IF(G45="(POSE CONCERN)",14,IF(G45="RJ APOLOGY",15,IF(G45="RJ ATONE",16,IF(G45="(RJ ATONE)",16,IF(G45="RJ JUSTIFY",17,IF(G45="RJ JUSTIFY:SOC INFO",17,IF(G45="RJ-",18,IF(G45="RJ FORGIVE+",19,IF(G45="RJ FORGIVE-",19,IF(G45="(RJ FORGIVE+)",19,IF(G45="(RJ FORGIVE-)",19,IF(G45="COORD",20,IF(G45="(COORD)",20,IF(G45="ENF ACK",21,IF(G45="(ENF ACK)",21,IF(G45="ENF PRAISE",22,IF(G45="ENF ASK",23,IF(G45="ENF TELL",24,IF(G45="ENF SHAME",25,IF(G45="ENF WARN",26,IF(G45="ENF THREATEN",27,IF(G45="ENF PUNISH",28,IF(G45="DEFECT",29,IF(G45="SM TALK",30,IF(G45="HUMOR",31,IF(G45="POLITE+",32,IF(G45="POLITE-",32,IF(G45="INPUT-",33,IF(G45="AMBIGUOUS",34,IF(G45="UNCODEABLE",35))))))))))))))))))))))))))))))))))))))))))))))))))))))</f>
        <v>3</v>
      </c>
      <c r="G45" t="s">
        <v>9379</v>
      </c>
    </row>
    <row r="46" spans="1:11" x14ac:dyDescent="0.35">
      <c r="A46" s="4">
        <v>22</v>
      </c>
      <c r="B46" s="4">
        <v>-172.072</v>
      </c>
      <c r="C46" t="s">
        <v>599</v>
      </c>
      <c r="D46" s="4">
        <v>4</v>
      </c>
      <c r="E46" t="s">
        <v>825</v>
      </c>
      <c r="F46" s="4">
        <f t="shared" ref="F46" si="19">IF(G46="GREET",1,IF(G46="GOAL",2,IF(G46="GOAL:COOP",2,IF(G46="GOAL:SUSTAIN",2,IF(G46="GOAL:MAX EARN",2,IF(G46="GOAL:EQUITY",2,IF(G46="PROPOSAL",3,IF(G46="(PROPOSAL)",3,IF(G46="CHOOSE+",4,IF(G46="CHOOSE-",4,IF(G46="(CHOOSE+)",4,IF(G46="(CHOOSE-)",4,IF(G46="ECO INFO",5,IF(G46="(ECO INFO)",5,IF(G46="$ INFO",6,IF(G46="SOC INFO",7,IF(G46="RULE INFO",8,IF(G46="EXP INFO",9,IF(G46="MON RES",10,IF(G46="MON EARN",11,IF(G46="MON BEH",12,IF(G46="POSE HARM",13,IF(G46="(POSE HARM)",13,IF(G46="POSE CONCERN",14,IF(G46="(POSE CONCERN)",14,IF(G46="RJ APOLOGY",15,IF(G46="RJ ATONE",16,IF(G46="(RJ ATONE)",16,IF(G46="RJ JUSTIFY",17,IF(G46="RJ JUSTIFY:SOC INFO",17,IF(G46="RJ-",18,IF(G46="RJ FORGIVE+",19,IF(G46="RJ FORGIVE-",19,IF(G46="(RJ FORGIVE+)",19,IF(G46="(RJ FORGIVE-)",19,IF(G46="COORD",20,IF(G46="(COORD)",20,IF(G46="ENF ACK",21,IF(G46="(ENF ACK)",21,IF(G46="ENF PRAISE",22,IF(G46="ENF ASK",23,IF(G46="ENF TELL",24,IF(G46="ENF SHAME",25,IF(G46="ENF WARN",26,IF(G46="ENF THREATEN",27,IF(G46="ENF PUNISH",28,IF(G46="DEFECT",29,IF(G46="SM TALK",30,IF(G46="HUMOR",31,IF(G46="POLITE+",32,IF(G46="POLITE-",32,IF(G46="INPUT-",33,IF(G46="AMBIGUOUS",34,IF(G46="UNCODEABLE",35))))))))))))))))))))))))))))))))))))))))))))))))))))))</f>
        <v>3</v>
      </c>
      <c r="G46" t="s">
        <v>9379</v>
      </c>
    </row>
    <row r="47" spans="1:11" x14ac:dyDescent="0.35">
      <c r="A47" s="4">
        <v>23</v>
      </c>
      <c r="B47" s="4">
        <v>-162.63900000000001</v>
      </c>
      <c r="C47" t="s">
        <v>599</v>
      </c>
      <c r="D47" s="4">
        <v>4</v>
      </c>
      <c r="E47" t="s">
        <v>830</v>
      </c>
      <c r="F47" s="4">
        <f t="shared" ref="F47" si="20">IF(G47="GREET",1,IF(G47="GOAL",2,IF(G47="GOAL:COOP",2,IF(G47="GOAL:SUSTAIN",2,IF(G47="GOAL:MAX EARN",2,IF(G47="GOAL:EQUITY",2,IF(G47="PROPOSAL",3,IF(G47="(PROPOSAL)",3,IF(G47="CHOOSE+",4,IF(G47="CHOOSE-",4,IF(G47="(CHOOSE+)",4,IF(G47="(CHOOSE-)",4,IF(G47="ECO INFO",5,IF(G47="(ECO INFO)",5,IF(G47="$ INFO",6,IF(G47="SOC INFO",7,IF(G47="RULE INFO",8,IF(G47="EXP INFO",9,IF(G47="MON RES",10,IF(G47="MON EARN",11,IF(G47="MON BEH",12,IF(G47="POSE HARM",13,IF(G47="(POSE HARM)",13,IF(G47="POSE CONCERN",14,IF(G47="(POSE CONCERN)",14,IF(G47="RJ APOLOGY",15,IF(G47="RJ ATONE",16,IF(G47="(RJ ATONE)",16,IF(G47="RJ JUSTIFY",17,IF(G47="RJ JUSTIFY:SOC INFO",17,IF(G47="RJ-",18,IF(G47="RJ FORGIVE+",19,IF(G47="RJ FORGIVE-",19,IF(G47="(RJ FORGIVE+)",19,IF(G47="(RJ FORGIVE-)",19,IF(G47="COORD",20,IF(G47="(COORD)",20,IF(G47="ENF ACK",21,IF(G47="(ENF ACK)",21,IF(G47="ENF PRAISE",22,IF(G47="ENF ASK",23,IF(G47="ENF TELL",24,IF(G47="ENF SHAME",25,IF(G47="ENF WARN",26,IF(G47="ENF THREATEN",27,IF(G47="ENF PUNISH",28,IF(G47="DEFECT",29,IF(G47="SM TALK",30,IF(G47="HUMOR",31,IF(G47="POLITE+",32,IF(G47="POLITE-",32,IF(G47="INPUT-",33,IF(G47="AMBIGUOUS",34,IF(G47="UNCODEABLE",35))))))))))))))))))))))))))))))))))))))))))))))))))))))</f>
        <v>4</v>
      </c>
      <c r="G47" t="s">
        <v>9372</v>
      </c>
      <c r="K47" t="s">
        <v>11005</v>
      </c>
    </row>
    <row r="48" spans="1:11" x14ac:dyDescent="0.35">
      <c r="A48" s="4">
        <v>24</v>
      </c>
      <c r="B48" s="4">
        <v>-158.65199999999999</v>
      </c>
      <c r="C48" t="s">
        <v>597</v>
      </c>
      <c r="D48" s="4">
        <v>3</v>
      </c>
      <c r="E48" t="s">
        <v>11006</v>
      </c>
      <c r="F48" s="4">
        <f t="shared" ref="F48" si="21">IF(G48="GREET",1,IF(G48="GOAL",2,IF(G48="GOAL:COOP",2,IF(G48="GOAL:SUSTAIN",2,IF(G48="GOAL:MAX EARN",2,IF(G48="GOAL:EQUITY",2,IF(G48="PROPOSAL",3,IF(G48="(PROPOSAL)",3,IF(G48="CHOOSE+",4,IF(G48="CHOOSE-",4,IF(G48="(CHOOSE+)",4,IF(G48="(CHOOSE-)",4,IF(G48="ECO INFO",5,IF(G48="(ECO INFO)",5,IF(G48="$ INFO",6,IF(G48="SOC INFO",7,IF(G48="RULE INFO",8,IF(G48="EXP INFO",9,IF(G48="MON RES",10,IF(G48="MON EARN",11,IF(G48="MON BEH",12,IF(G48="POSE HARM",13,IF(G48="(POSE HARM)",13,IF(G48="POSE CONCERN",14,IF(G48="(POSE CONCERN)",14,IF(G48="RJ APOLOGY",15,IF(G48="RJ ATONE",16,IF(G48="(RJ ATONE)",16,IF(G48="RJ JUSTIFY",17,IF(G48="RJ JUSTIFY:SOC INFO",17,IF(G48="RJ-",18,IF(G48="RJ FORGIVE+",19,IF(G48="RJ FORGIVE-",19,IF(G48="(RJ FORGIVE+)",19,IF(G48="(RJ FORGIVE-)",19,IF(G48="COORD",20,IF(G48="(COORD)",20,IF(G48="ENF ACK",21,IF(G48="(ENF ACK)",21,IF(G48="ENF PRAISE",22,IF(G48="ENF ASK",23,IF(G48="ENF TELL",24,IF(G48="ENF SHAME",25,IF(G48="ENF WARN",26,IF(G48="ENF THREATEN",27,IF(G48="ENF PUNISH",28,IF(G48="DEFECT",29,IF(G48="SM TALK",30,IF(G48="HUMOR",31,IF(G48="POLITE+",32,IF(G48="POLITE-",32,IF(G48="INPUT-",33,IF(G48="AMBIGUOUS",34,IF(G48="UNCODEABLE",35))))))))))))))))))))))))))))))))))))))))))))))))))))))</f>
        <v>32</v>
      </c>
      <c r="G48" t="s">
        <v>9376</v>
      </c>
    </row>
    <row r="49" spans="1:12" x14ac:dyDescent="0.35">
      <c r="A49" s="4">
        <v>25</v>
      </c>
      <c r="B49" s="4">
        <v>-152.666</v>
      </c>
      <c r="C49" t="s">
        <v>602</v>
      </c>
      <c r="D49" s="4">
        <v>2</v>
      </c>
      <c r="E49" t="s">
        <v>834</v>
      </c>
      <c r="F49" s="4">
        <f t="shared" ref="F49" si="22">IF(G49="GREET",1,IF(G49="GOAL",2,IF(G49="GOAL:COOP",2,IF(G49="GOAL:SUSTAIN",2,IF(G49="GOAL:MAX EARN",2,IF(G49="GOAL:EQUITY",2,IF(G49="PROPOSAL",3,IF(G49="(PROPOSAL)",3,IF(G49="CHOOSE+",4,IF(G49="CHOOSE-",4,IF(G49="(CHOOSE+)",4,IF(G49="(CHOOSE-)",4,IF(G49="ECO INFO",5,IF(G49="(ECO INFO)",5,IF(G49="$ INFO",6,IF(G49="SOC INFO",7,IF(G49="RULE INFO",8,IF(G49="EXP INFO",9,IF(G49="MON RES",10,IF(G49="MON EARN",11,IF(G49="MON BEH",12,IF(G49="POSE HARM",13,IF(G49="(POSE HARM)",13,IF(G49="POSE CONCERN",14,IF(G49="(POSE CONCERN)",14,IF(G49="RJ APOLOGY",15,IF(G49="RJ ATONE",16,IF(G49="(RJ ATONE)",16,IF(G49="RJ JUSTIFY",17,IF(G49="RJ JUSTIFY:SOC INFO",17,IF(G49="RJ-",18,IF(G49="RJ FORGIVE+",19,IF(G49="RJ FORGIVE-",19,IF(G49="(RJ FORGIVE+)",19,IF(G49="(RJ FORGIVE-)",19,IF(G49="COORD",20,IF(G49="(COORD)",20,IF(G49="ENF ACK",21,IF(G49="(ENF ACK)",21,IF(G49="ENF PRAISE",22,IF(G49="ENF ASK",23,IF(G49="ENF TELL",24,IF(G49="ENF SHAME",25,IF(G49="ENF WARN",26,IF(G49="ENF THREATEN",27,IF(G49="ENF PUNISH",28,IF(G49="DEFECT",29,IF(G49="SM TALK",30,IF(G49="HUMOR",31,IF(G49="POLITE+",32,IF(G49="POLITE-",32,IF(G49="INPUT-",33,IF(G49="AMBIGUOUS",34,IF(G49="UNCODEABLE",35))))))))))))))))))))))))))))))))))))))))))))))))))))))</f>
        <v>5</v>
      </c>
      <c r="G49" t="s">
        <v>9378</v>
      </c>
    </row>
    <row r="50" spans="1:12" x14ac:dyDescent="0.35">
      <c r="A50" s="4">
        <v>26</v>
      </c>
      <c r="B50" s="4">
        <v>-144.261</v>
      </c>
      <c r="C50" t="s">
        <v>630</v>
      </c>
      <c r="D50" s="4">
        <v>1</v>
      </c>
      <c r="E50" t="s">
        <v>55</v>
      </c>
      <c r="F50" s="4">
        <f t="shared" ref="F50:H64" si="23">IF(G50="GREET",1,IF(G50="GOAL",2,IF(G50="GOAL:COOP",2,IF(G50="GOAL:SUSTAIN",2,IF(G50="GOAL:MAX EARN",2,IF(G50="GOAL:EQUITY",2,IF(G50="PROPOSAL",3,IF(G50="(PROPOSAL)",3,IF(G50="CHOOSE+",4,IF(G50="CHOOSE-",4,IF(G50="(CHOOSE+)",4,IF(G50="(CHOOSE-)",4,IF(G50="ECO INFO",5,IF(G50="(ECO INFO)",5,IF(G50="$ INFO",6,IF(G50="SOC INFO",7,IF(G50="RULE INFO",8,IF(G50="EXP INFO",9,IF(G50="MON RES",10,IF(G50="MON EARN",11,IF(G50="MON BEH",12,IF(G50="POSE HARM",13,IF(G50="(POSE HARM)",13,IF(G50="POSE CONCERN",14,IF(G50="(POSE CONCERN)",14,IF(G50="RJ APOLOGY",15,IF(G50="RJ ATONE",16,IF(G50="(RJ ATONE)",16,IF(G50="RJ JUSTIFY",17,IF(G50="RJ JUSTIFY:SOC INFO",17,IF(G50="RJ-",18,IF(G50="RJ FORGIVE+",19,IF(G50="RJ FORGIVE-",19,IF(G50="(RJ FORGIVE+)",19,IF(G50="(RJ FORGIVE-)",19,IF(G50="COORD",20,IF(G50="(COORD)",20,IF(G50="ENF ACK",21,IF(G50="(ENF ACK)",21,IF(G50="ENF PRAISE",22,IF(G50="ENF ASK",23,IF(G50="ENF TELL",24,IF(G50="ENF SHAME",25,IF(G50="ENF WARN",26,IF(G50="ENF THREATEN",27,IF(G50="ENF PUNISH",28,IF(G50="DEFECT",29,IF(G50="SM TALK",30,IF(G50="HUMOR",31,IF(G50="POLITE+",32,IF(G50="POLITE-",32,IF(G50="INPUT-",33,IF(G50="AMBIGUOUS",34,IF(G50="UNCODEABLE",35))))))))))))))))))))))))))))))))))))))))))))))))))))))</f>
        <v>5</v>
      </c>
      <c r="G50" t="s">
        <v>9378</v>
      </c>
    </row>
    <row r="51" spans="1:12" x14ac:dyDescent="0.35">
      <c r="A51" s="4">
        <v>27</v>
      </c>
      <c r="B51" s="4">
        <v>-140.98599999999999</v>
      </c>
      <c r="C51" t="s">
        <v>602</v>
      </c>
      <c r="D51" s="4">
        <v>2</v>
      </c>
      <c r="E51" t="s">
        <v>839</v>
      </c>
    </row>
    <row r="52" spans="1:12" x14ac:dyDescent="0.35">
      <c r="E52" s="57" t="s">
        <v>11007</v>
      </c>
      <c r="F52" s="4">
        <f t="shared" si="23"/>
        <v>4</v>
      </c>
      <c r="G52" t="s">
        <v>9372</v>
      </c>
    </row>
    <row r="53" spans="1:12" x14ac:dyDescent="0.35">
      <c r="E53" s="57" t="s">
        <v>1209</v>
      </c>
      <c r="F53" s="4">
        <f t="shared" si="23"/>
        <v>5</v>
      </c>
      <c r="G53" t="s">
        <v>9378</v>
      </c>
    </row>
    <row r="54" spans="1:12" x14ac:dyDescent="0.35">
      <c r="A54" s="4">
        <v>28</v>
      </c>
      <c r="B54" s="4">
        <v>-133.054</v>
      </c>
      <c r="C54" t="s">
        <v>630</v>
      </c>
      <c r="D54" s="4">
        <v>1</v>
      </c>
      <c r="E54" t="s">
        <v>841</v>
      </c>
      <c r="F54" s="4">
        <f t="shared" si="23"/>
        <v>5</v>
      </c>
      <c r="G54" t="s">
        <v>9378</v>
      </c>
    </row>
    <row r="55" spans="1:12" x14ac:dyDescent="0.35">
      <c r="A55" s="4">
        <v>29</v>
      </c>
      <c r="B55" s="4">
        <v>-114.417999999999</v>
      </c>
      <c r="C55" t="s">
        <v>602</v>
      </c>
      <c r="D55" s="4">
        <v>2</v>
      </c>
      <c r="E55" t="s">
        <v>848</v>
      </c>
      <c r="F55" s="4">
        <f t="shared" si="23"/>
        <v>5</v>
      </c>
      <c r="G55" t="s">
        <v>9378</v>
      </c>
    </row>
    <row r="56" spans="1:12" x14ac:dyDescent="0.35">
      <c r="A56" s="4">
        <v>30</v>
      </c>
      <c r="B56" s="4">
        <v>-102.565</v>
      </c>
      <c r="C56" t="s">
        <v>597</v>
      </c>
      <c r="D56" s="4">
        <v>3</v>
      </c>
      <c r="E56" t="s">
        <v>853</v>
      </c>
      <c r="F56" s="4">
        <f t="shared" si="23"/>
        <v>8</v>
      </c>
      <c r="G56" t="s">
        <v>9374</v>
      </c>
    </row>
    <row r="57" spans="1:12" x14ac:dyDescent="0.35">
      <c r="A57" s="4">
        <v>31</v>
      </c>
      <c r="B57" s="4">
        <v>-94.912000000000006</v>
      </c>
      <c r="C57" t="s">
        <v>602</v>
      </c>
      <c r="D57" s="4">
        <v>2</v>
      </c>
      <c r="E57" t="s">
        <v>857</v>
      </c>
      <c r="F57" s="4">
        <f t="shared" si="23"/>
        <v>8</v>
      </c>
      <c r="G57" t="s">
        <v>9374</v>
      </c>
      <c r="H57" s="4">
        <f t="shared" si="23"/>
        <v>4</v>
      </c>
      <c r="I57" t="s">
        <v>10330</v>
      </c>
    </row>
    <row r="58" spans="1:12" x14ac:dyDescent="0.35">
      <c r="A58" s="4">
        <v>32</v>
      </c>
      <c r="B58" s="4">
        <v>-92.704999999999998</v>
      </c>
      <c r="C58" t="s">
        <v>630</v>
      </c>
      <c r="D58" s="4">
        <v>1</v>
      </c>
      <c r="E58" t="s">
        <v>859</v>
      </c>
      <c r="F58" s="4">
        <f t="shared" si="23"/>
        <v>5</v>
      </c>
      <c r="G58" t="s">
        <v>9378</v>
      </c>
    </row>
    <row r="59" spans="1:12" ht="13.4" customHeight="1" x14ac:dyDescent="0.35">
      <c r="A59" s="4">
        <v>33</v>
      </c>
      <c r="B59" s="4">
        <v>-86.18</v>
      </c>
      <c r="C59" t="s">
        <v>599</v>
      </c>
      <c r="D59" s="4">
        <v>4</v>
      </c>
      <c r="E59" t="s">
        <v>861</v>
      </c>
      <c r="F59" s="4">
        <f t="shared" si="23"/>
        <v>8</v>
      </c>
      <c r="G59" t="s">
        <v>9374</v>
      </c>
      <c r="H59" s="4">
        <f t="shared" si="23"/>
        <v>4</v>
      </c>
      <c r="I59" t="s">
        <v>10330</v>
      </c>
    </row>
    <row r="60" spans="1:12" x14ac:dyDescent="0.35">
      <c r="A60" s="4">
        <v>34</v>
      </c>
      <c r="B60" s="4">
        <v>-83.984999999999999</v>
      </c>
      <c r="C60" t="s">
        <v>597</v>
      </c>
      <c r="D60" s="4">
        <v>3</v>
      </c>
      <c r="E60" t="s">
        <v>864</v>
      </c>
      <c r="F60" s="4">
        <f t="shared" si="23"/>
        <v>8</v>
      </c>
      <c r="G60" t="s">
        <v>9374</v>
      </c>
      <c r="H60" s="4">
        <f t="shared" si="23"/>
        <v>4</v>
      </c>
      <c r="I60" t="s">
        <v>10330</v>
      </c>
    </row>
    <row r="61" spans="1:12" x14ac:dyDescent="0.35">
      <c r="B61" s="4">
        <v>-78.667000000000002</v>
      </c>
      <c r="C61" t="s">
        <v>597</v>
      </c>
      <c r="D61" s="4">
        <v>3</v>
      </c>
      <c r="E61" t="s">
        <v>867</v>
      </c>
      <c r="K61" s="65"/>
      <c r="L61" s="37" t="s">
        <v>10465</v>
      </c>
    </row>
    <row r="62" spans="1:12" x14ac:dyDescent="0.35">
      <c r="A62" s="4">
        <v>35</v>
      </c>
      <c r="B62" s="4">
        <v>-72.831999999999994</v>
      </c>
      <c r="C62" t="s">
        <v>599</v>
      </c>
      <c r="D62" s="4">
        <v>4</v>
      </c>
      <c r="E62" t="s">
        <v>874</v>
      </c>
      <c r="F62" s="4">
        <f t="shared" si="23"/>
        <v>22</v>
      </c>
      <c r="G62" t="s">
        <v>10418</v>
      </c>
    </row>
    <row r="63" spans="1:12" x14ac:dyDescent="0.35">
      <c r="A63" s="4">
        <v>36</v>
      </c>
      <c r="B63" s="4">
        <v>-68.956000000000003</v>
      </c>
      <c r="C63" t="s">
        <v>597</v>
      </c>
      <c r="D63" s="4">
        <v>3</v>
      </c>
      <c r="E63" t="s">
        <v>875</v>
      </c>
      <c r="F63" s="4">
        <f t="shared" si="23"/>
        <v>22</v>
      </c>
      <c r="G63" t="s">
        <v>10418</v>
      </c>
    </row>
    <row r="64" spans="1:12" x14ac:dyDescent="0.35">
      <c r="A64" s="4">
        <v>37</v>
      </c>
      <c r="B64" s="4">
        <v>-67.480999999999995</v>
      </c>
      <c r="C64" t="s">
        <v>630</v>
      </c>
      <c r="D64" s="4">
        <v>1</v>
      </c>
      <c r="E64" t="s">
        <v>876</v>
      </c>
      <c r="F64" s="4">
        <f t="shared" si="23"/>
        <v>8</v>
      </c>
      <c r="G64" t="s">
        <v>9374</v>
      </c>
      <c r="H64" s="4">
        <f t="shared" si="23"/>
        <v>4</v>
      </c>
      <c r="I64" t="s">
        <v>10330</v>
      </c>
    </row>
    <row r="66" spans="1:10" x14ac:dyDescent="0.35">
      <c r="B66" s="21" t="s">
        <v>9231</v>
      </c>
      <c r="C66" s="22"/>
      <c r="D66" s="21"/>
      <c r="E66" s="23"/>
    </row>
    <row r="67" spans="1:10" x14ac:dyDescent="0.35">
      <c r="B67" s="20"/>
    </row>
    <row r="68" spans="1:10" x14ac:dyDescent="0.35">
      <c r="A68" s="4">
        <v>38</v>
      </c>
      <c r="B68" s="4">
        <v>10.982999999999899</v>
      </c>
      <c r="C68" t="s">
        <v>630</v>
      </c>
      <c r="D68" s="4">
        <v>1</v>
      </c>
      <c r="E68" s="16" t="s">
        <v>877</v>
      </c>
      <c r="F68" s="4">
        <f t="shared" ref="F68:F84" si="24">IF(G68="GREET",1,IF(G68="GOAL",2,IF(G68="GOAL:COOP",2,IF(G68="GOAL:SUSTAIN",2,IF(G68="GOAL:MAX EARN",2,IF(G68="GOAL:EQUITY",2,IF(G68="PROPOSAL",3,IF(G68="(PROPOSAL)",3,IF(G68="CHOOSE+",4,IF(G68="CHOOSE-",4,IF(G68="(CHOOSE+)",4,IF(G68="(CHOOSE-)",4,IF(G68="ECO INFO",5,IF(G68="(ECO INFO)",5,IF(G68="$ INFO",6,IF(G68="SOC INFO",7,IF(G68="RULE INFO",8,IF(G68="EXP INFO",9,IF(G68="MON RES",10,IF(G68="MON EARN",11,IF(G68="MON BEH",12,IF(G68="POSE HARM",13,IF(G68="(POSE HARM)",13,IF(G68="POSE CONCERN",14,IF(G68="(POSE CONCERN)",14,IF(G68="RJ APOLOGY",15,IF(G68="RJ ATONE",16,IF(G68="(RJ ATONE)",16,IF(G68="RJ JUSTIFY",17,IF(G68="RJ JUSTIFY:SOC INFO",17,IF(G68="RJ-",18,IF(G68="RJ FORGIVE+",19,IF(G68="RJ FORGIVE-",19,IF(G68="(RJ FORGIVE+)",19,IF(G68="(RJ FORGIVE-)",19,IF(G68="COORD",20,IF(G68="(COORD)",20,IF(G68="ENF ACK",21,IF(G68="(ENF ACK)",21,IF(G68="ENF PRAISE",22,IF(G68="ENF ASK",23,IF(G68="ENF TELL",24,IF(G68="ENF SHAME",25,IF(G68="ENF WARN",26,IF(G68="ENF THREATEN",27,IF(G68="ENF PUNISH",28,IF(G68="DEFECT",29,IF(G68="SM TALK",30,IF(G68="HUMOR",31,IF(G68="POLITE+",32,IF(G68="POLITE-",32,IF(G68="INPUT-",33,IF(G68="AMBIGUOUS",34,IF(G68="UNCODEABLE",35))))))))))))))))))))))))))))))))))))))))))))))))))))))</f>
        <v>24</v>
      </c>
      <c r="G68" t="s">
        <v>10409</v>
      </c>
    </row>
    <row r="69" spans="1:10" x14ac:dyDescent="0.35">
      <c r="A69" s="4">
        <v>39</v>
      </c>
      <c r="B69" s="4">
        <v>42.905000000000001</v>
      </c>
      <c r="C69" t="s">
        <v>597</v>
      </c>
      <c r="D69" s="4">
        <v>3</v>
      </c>
      <c r="E69" s="16" t="s">
        <v>878</v>
      </c>
      <c r="F69" s="4">
        <f t="shared" si="24"/>
        <v>22</v>
      </c>
      <c r="G69" t="s">
        <v>10418</v>
      </c>
      <c r="I69" s="56"/>
      <c r="J69" s="45"/>
    </row>
    <row r="71" spans="1:10" x14ac:dyDescent="0.35">
      <c r="A71" s="4">
        <v>40</v>
      </c>
      <c r="B71" s="4">
        <v>43.038999999999902</v>
      </c>
      <c r="C71" t="s">
        <v>630</v>
      </c>
      <c r="D71" s="4">
        <v>1</v>
      </c>
      <c r="E71" s="16" t="s">
        <v>879</v>
      </c>
      <c r="F71" s="4">
        <f t="shared" si="24"/>
        <v>3</v>
      </c>
      <c r="G71" t="s">
        <v>9379</v>
      </c>
    </row>
    <row r="73" spans="1:10" x14ac:dyDescent="0.35">
      <c r="A73" s="4">
        <v>40</v>
      </c>
      <c r="B73" s="4">
        <v>66.894999999999996</v>
      </c>
      <c r="C73" t="s">
        <v>630</v>
      </c>
      <c r="D73" s="4">
        <v>1</v>
      </c>
      <c r="E73" s="16" t="s">
        <v>880</v>
      </c>
      <c r="F73" s="4">
        <f t="shared" si="24"/>
        <v>20</v>
      </c>
      <c r="G73" t="s">
        <v>9472</v>
      </c>
    </row>
    <row r="74" spans="1:10" x14ac:dyDescent="0.35">
      <c r="A74" s="4">
        <v>41</v>
      </c>
      <c r="B74" s="4">
        <v>102.497</v>
      </c>
      <c r="C74" t="s">
        <v>597</v>
      </c>
      <c r="D74" s="4">
        <v>3</v>
      </c>
      <c r="E74" s="16" t="s">
        <v>881</v>
      </c>
      <c r="F74" s="4">
        <f t="shared" si="24"/>
        <v>32</v>
      </c>
      <c r="G74" t="s">
        <v>9376</v>
      </c>
    </row>
    <row r="76" spans="1:10" x14ac:dyDescent="0.35">
      <c r="A76" s="4">
        <v>42</v>
      </c>
      <c r="B76" s="4">
        <v>104.33499999999999</v>
      </c>
      <c r="C76" t="s">
        <v>630</v>
      </c>
      <c r="D76" s="4">
        <v>1</v>
      </c>
      <c r="E76" s="16" t="s">
        <v>882</v>
      </c>
      <c r="F76" s="4">
        <f t="shared" si="24"/>
        <v>24</v>
      </c>
      <c r="G76" t="s">
        <v>10409</v>
      </c>
    </row>
    <row r="77" spans="1:10" x14ac:dyDescent="0.35">
      <c r="A77" s="4">
        <v>43</v>
      </c>
      <c r="B77" s="4">
        <v>115.982999999999</v>
      </c>
      <c r="C77" t="s">
        <v>630</v>
      </c>
      <c r="D77" s="4">
        <v>1</v>
      </c>
      <c r="E77" s="16" t="s">
        <v>883</v>
      </c>
      <c r="F77" s="4">
        <f t="shared" si="24"/>
        <v>25</v>
      </c>
      <c r="G77" t="s">
        <v>9648</v>
      </c>
    </row>
    <row r="79" spans="1:10" x14ac:dyDescent="0.35">
      <c r="A79" s="4">
        <v>44</v>
      </c>
      <c r="B79" s="4">
        <v>146.631</v>
      </c>
      <c r="C79" t="s">
        <v>630</v>
      </c>
      <c r="D79" s="4">
        <v>1</v>
      </c>
      <c r="E79" s="16" t="s">
        <v>884</v>
      </c>
      <c r="F79" s="4">
        <f t="shared" si="24"/>
        <v>3</v>
      </c>
      <c r="G79" t="s">
        <v>9379</v>
      </c>
    </row>
    <row r="81" spans="1:12" x14ac:dyDescent="0.35">
      <c r="A81" s="4">
        <v>45</v>
      </c>
      <c r="B81" s="4">
        <v>147.99799999999999</v>
      </c>
      <c r="C81" t="s">
        <v>602</v>
      </c>
      <c r="D81" s="4">
        <v>2</v>
      </c>
      <c r="E81" s="16" t="s">
        <v>885</v>
      </c>
      <c r="F81" s="4">
        <f t="shared" si="24"/>
        <v>5</v>
      </c>
      <c r="G81" t="s">
        <v>9378</v>
      </c>
    </row>
    <row r="82" spans="1:12" x14ac:dyDescent="0.35">
      <c r="A82" s="4">
        <v>46</v>
      </c>
      <c r="B82" s="4">
        <v>166.215</v>
      </c>
      <c r="C82" t="s">
        <v>630</v>
      </c>
      <c r="D82" s="4">
        <v>1</v>
      </c>
      <c r="E82" s="16" t="s">
        <v>887</v>
      </c>
      <c r="F82" s="4">
        <f t="shared" si="24"/>
        <v>5</v>
      </c>
      <c r="G82" t="s">
        <v>9378</v>
      </c>
    </row>
    <row r="84" spans="1:12" x14ac:dyDescent="0.35">
      <c r="A84" s="4">
        <v>47</v>
      </c>
      <c r="B84" s="4">
        <v>197.36599999999899</v>
      </c>
      <c r="C84" t="s">
        <v>602</v>
      </c>
      <c r="D84" s="4">
        <v>2</v>
      </c>
      <c r="E84" s="16" t="s">
        <v>891</v>
      </c>
      <c r="F84" s="4">
        <f t="shared" si="24"/>
        <v>9</v>
      </c>
      <c r="G84" t="s">
        <v>9373</v>
      </c>
    </row>
    <row r="86" spans="1:12" s="75" customFormat="1" x14ac:dyDescent="0.35">
      <c r="A86" s="11"/>
      <c r="B86" s="11" t="s">
        <v>9230</v>
      </c>
      <c r="C86" s="13"/>
      <c r="D86" s="19"/>
      <c r="E86" s="15"/>
      <c r="F86" s="19"/>
      <c r="H86" s="19"/>
      <c r="J86" s="19"/>
      <c r="L86" s="19"/>
    </row>
    <row r="87" spans="1:12" x14ac:dyDescent="0.35">
      <c r="B87" s="20"/>
    </row>
    <row r="88" spans="1:12" x14ac:dyDescent="0.35">
      <c r="A88" s="4">
        <v>48</v>
      </c>
      <c r="B88" s="4">
        <v>-360.04300000000001</v>
      </c>
      <c r="C88" t="s">
        <v>597</v>
      </c>
      <c r="D88" s="4">
        <v>3</v>
      </c>
      <c r="E88" s="16" t="s">
        <v>598</v>
      </c>
      <c r="F88" s="4">
        <f t="shared" ref="F88:H111" si="25">IF(G88="GREET",1,IF(G88="GOAL",2,IF(G88="GOAL:COOP",2,IF(G88="GOAL:SUSTAIN",2,IF(G88="GOAL:MAX EARN",2,IF(G88="GOAL:EQUITY",2,IF(G88="PROPOSAL",3,IF(G88="(PROPOSAL)",3,IF(G88="CHOOSE+",4,IF(G88="CHOOSE-",4,IF(G88="(CHOOSE+)",4,IF(G88="(CHOOSE-)",4,IF(G88="ECO INFO",5,IF(G88="(ECO INFO)",5,IF(G88="$ INFO",6,IF(G88="SOC INFO",7,IF(G88="RULE INFO",8,IF(G88="EXP INFO",9,IF(G88="MON RES",10,IF(G88="MON EARN",11,IF(G88="MON BEH",12,IF(G88="POSE HARM",13,IF(G88="(POSE HARM)",13,IF(G88="POSE CONCERN",14,IF(G88="(POSE CONCERN)",14,IF(G88="RJ APOLOGY",15,IF(G88="RJ ATONE",16,IF(G88="(RJ ATONE)",16,IF(G88="RJ JUSTIFY",17,IF(G88="RJ JUSTIFY:SOC INFO",17,IF(G88="RJ-",18,IF(G88="RJ FORGIVE+",19,IF(G88="RJ FORGIVE-",19,IF(G88="(RJ FORGIVE+)",19,IF(G88="(RJ FORGIVE-)",19,IF(G88="COORD",20,IF(G88="(COORD)",20,IF(G88="ENF ACK",21,IF(G88="(ENF ACK)",21,IF(G88="ENF PRAISE",22,IF(G88="ENF ASK",23,IF(G88="ENF TELL",24,IF(G88="ENF SHAME",25,IF(G88="ENF WARN",26,IF(G88="ENF THREATEN",27,IF(G88="ENF PUNISH",28,IF(G88="DEFECT",29,IF(G88="SM TALK",30,IF(G88="HUMOR",31,IF(G88="POLITE+",32,IF(G88="POLITE-",32,IF(G88="INPUT-",33,IF(G88="AMBIGUOUS",34,IF(G88="UNCODEABLE",35))))))))))))))))))))))))))))))))))))))))))))))))))))))</f>
        <v>22</v>
      </c>
      <c r="G88" t="s">
        <v>10418</v>
      </c>
    </row>
    <row r="89" spans="1:12" x14ac:dyDescent="0.35">
      <c r="A89" s="4">
        <v>49</v>
      </c>
      <c r="B89" s="4">
        <v>-356.75</v>
      </c>
      <c r="C89" t="s">
        <v>599</v>
      </c>
      <c r="D89" s="4">
        <v>4</v>
      </c>
      <c r="E89" s="16" t="s">
        <v>600</v>
      </c>
      <c r="F89" s="4">
        <f t="shared" si="25"/>
        <v>22</v>
      </c>
      <c r="G89" t="s">
        <v>10418</v>
      </c>
    </row>
    <row r="90" spans="1:12" x14ac:dyDescent="0.35">
      <c r="A90" s="4">
        <v>50</v>
      </c>
      <c r="B90" s="4">
        <v>-351.486999999999</v>
      </c>
      <c r="C90" t="s">
        <v>602</v>
      </c>
      <c r="D90" s="4">
        <v>2</v>
      </c>
      <c r="E90" s="16" t="s">
        <v>415</v>
      </c>
      <c r="F90" s="4">
        <f t="shared" si="25"/>
        <v>22</v>
      </c>
      <c r="G90" t="s">
        <v>10418</v>
      </c>
    </row>
    <row r="91" spans="1:12" x14ac:dyDescent="0.35">
      <c r="A91" s="4">
        <v>51</v>
      </c>
      <c r="B91" s="4">
        <v>-349.90199999999999</v>
      </c>
      <c r="C91" t="s">
        <v>599</v>
      </c>
      <c r="D91" s="4">
        <v>4</v>
      </c>
      <c r="E91" s="16" t="s">
        <v>603</v>
      </c>
      <c r="F91" s="4">
        <f t="shared" si="25"/>
        <v>22</v>
      </c>
      <c r="G91" t="s">
        <v>10418</v>
      </c>
    </row>
    <row r="92" spans="1:12" x14ac:dyDescent="0.35">
      <c r="A92" s="4">
        <v>52</v>
      </c>
      <c r="B92" s="4">
        <v>-345.178</v>
      </c>
      <c r="C92" t="s">
        <v>599</v>
      </c>
      <c r="D92" s="4">
        <v>4</v>
      </c>
      <c r="E92" s="16" t="s">
        <v>606</v>
      </c>
      <c r="F92" s="4">
        <f t="shared" si="25"/>
        <v>22</v>
      </c>
      <c r="G92" t="s">
        <v>10418</v>
      </c>
    </row>
    <row r="94" spans="1:12" x14ac:dyDescent="0.35">
      <c r="A94" s="7">
        <v>3</v>
      </c>
      <c r="B94" s="31" t="s">
        <v>11021</v>
      </c>
    </row>
    <row r="95" spans="1:12" x14ac:dyDescent="0.35">
      <c r="A95" s="4">
        <v>53</v>
      </c>
      <c r="B95" s="4">
        <v>-316.38400000000001</v>
      </c>
      <c r="C95" t="s">
        <v>597</v>
      </c>
      <c r="D95" s="4">
        <v>3</v>
      </c>
      <c r="E95" s="16" t="s">
        <v>613</v>
      </c>
      <c r="F95" s="4">
        <f t="shared" si="25"/>
        <v>3</v>
      </c>
      <c r="G95" s="43" t="s">
        <v>9379</v>
      </c>
    </row>
    <row r="96" spans="1:12" x14ac:dyDescent="0.35">
      <c r="A96" s="4">
        <v>54</v>
      </c>
      <c r="B96" s="4">
        <v>-309.75799999999998</v>
      </c>
      <c r="C96" t="s">
        <v>602</v>
      </c>
      <c r="D96" s="4">
        <v>2</v>
      </c>
      <c r="E96" s="16" t="s">
        <v>614</v>
      </c>
      <c r="F96" s="4">
        <f t="shared" si="25"/>
        <v>4</v>
      </c>
      <c r="G96" t="s">
        <v>9372</v>
      </c>
    </row>
    <row r="97" spans="1:10" x14ac:dyDescent="0.35">
      <c r="A97" s="4">
        <v>55</v>
      </c>
      <c r="B97" s="4">
        <v>-294.72899999999998</v>
      </c>
      <c r="C97" t="s">
        <v>599</v>
      </c>
      <c r="D97" s="4">
        <v>4</v>
      </c>
      <c r="E97" s="16" t="s">
        <v>617</v>
      </c>
    </row>
    <row r="98" spans="1:10" x14ac:dyDescent="0.35">
      <c r="E98" s="58" t="s">
        <v>9467</v>
      </c>
      <c r="F98" s="4">
        <f t="shared" si="25"/>
        <v>4</v>
      </c>
      <c r="G98" t="s">
        <v>9372</v>
      </c>
    </row>
    <row r="99" spans="1:10" x14ac:dyDescent="0.35">
      <c r="E99" s="58" t="s">
        <v>9468</v>
      </c>
      <c r="F99" s="4">
        <f t="shared" si="25"/>
        <v>3</v>
      </c>
      <c r="G99" t="s">
        <v>9379</v>
      </c>
    </row>
    <row r="100" spans="1:10" x14ac:dyDescent="0.35">
      <c r="A100" s="4">
        <v>56</v>
      </c>
      <c r="B100" s="4">
        <v>-274.25200000000001</v>
      </c>
      <c r="C100" t="s">
        <v>597</v>
      </c>
      <c r="D100" s="4">
        <v>3</v>
      </c>
      <c r="E100" s="16" t="s">
        <v>622</v>
      </c>
      <c r="F100" s="4">
        <f t="shared" si="25"/>
        <v>4</v>
      </c>
      <c r="G100" t="s">
        <v>9372</v>
      </c>
    </row>
    <row r="102" spans="1:10" x14ac:dyDescent="0.35">
      <c r="A102" s="4">
        <v>57</v>
      </c>
      <c r="B102" s="4">
        <v>-267.74099999999999</v>
      </c>
      <c r="C102" t="s">
        <v>599</v>
      </c>
      <c r="D102" s="4">
        <v>4</v>
      </c>
      <c r="E102" s="16" t="s">
        <v>624</v>
      </c>
      <c r="F102" s="4">
        <f t="shared" si="25"/>
        <v>22</v>
      </c>
      <c r="G102" t="s">
        <v>10418</v>
      </c>
    </row>
    <row r="103" spans="1:10" x14ac:dyDescent="0.35">
      <c r="A103" s="4">
        <v>58</v>
      </c>
      <c r="B103" s="4">
        <v>-249.38299999999899</v>
      </c>
      <c r="C103" t="s">
        <v>602</v>
      </c>
      <c r="D103" s="4">
        <v>2</v>
      </c>
      <c r="E103" s="16" t="s">
        <v>629</v>
      </c>
      <c r="F103" s="4">
        <f t="shared" si="25"/>
        <v>22</v>
      </c>
      <c r="G103" t="s">
        <v>10418</v>
      </c>
      <c r="I103" s="56"/>
      <c r="J103" s="45"/>
    </row>
    <row r="105" spans="1:10" x14ac:dyDescent="0.35">
      <c r="B105" s="31" t="s">
        <v>11122</v>
      </c>
    </row>
    <row r="106" spans="1:10" x14ac:dyDescent="0.35">
      <c r="A106" s="4">
        <v>59</v>
      </c>
      <c r="B106" s="4">
        <v>-210.51</v>
      </c>
      <c r="C106" t="s">
        <v>597</v>
      </c>
      <c r="D106" s="4">
        <v>3</v>
      </c>
      <c r="E106" s="16" t="s">
        <v>640</v>
      </c>
      <c r="F106" s="4">
        <f t="shared" si="25"/>
        <v>3</v>
      </c>
      <c r="G106" t="s">
        <v>9379</v>
      </c>
    </row>
    <row r="107" spans="1:10" x14ac:dyDescent="0.35">
      <c r="B107" s="4">
        <v>-207.37899999999999</v>
      </c>
      <c r="C107" t="s">
        <v>597</v>
      </c>
      <c r="D107" s="4">
        <v>3</v>
      </c>
      <c r="E107" s="16" t="s">
        <v>643</v>
      </c>
    </row>
    <row r="108" spans="1:10" x14ac:dyDescent="0.35">
      <c r="A108" s="4">
        <v>60</v>
      </c>
      <c r="B108" s="4">
        <v>-194.39699999999999</v>
      </c>
      <c r="C108" t="s">
        <v>630</v>
      </c>
      <c r="D108" s="4">
        <v>1</v>
      </c>
      <c r="E108" s="16" t="s">
        <v>647</v>
      </c>
      <c r="F108" s="4">
        <f t="shared" si="25"/>
        <v>7</v>
      </c>
      <c r="G108" t="s">
        <v>9377</v>
      </c>
      <c r="H108" s="4">
        <f t="shared" si="25"/>
        <v>4</v>
      </c>
      <c r="I108" t="s">
        <v>10429</v>
      </c>
    </row>
    <row r="109" spans="1:10" x14ac:dyDescent="0.35">
      <c r="A109" s="4">
        <v>61</v>
      </c>
      <c r="B109" s="4">
        <v>-182.66</v>
      </c>
      <c r="C109" t="s">
        <v>597</v>
      </c>
      <c r="D109" s="4">
        <v>3</v>
      </c>
      <c r="E109" s="16" t="s">
        <v>652</v>
      </c>
      <c r="F109" s="4">
        <f t="shared" si="25"/>
        <v>7</v>
      </c>
      <c r="G109" t="s">
        <v>9377</v>
      </c>
    </row>
    <row r="110" spans="1:10" x14ac:dyDescent="0.35">
      <c r="A110" s="4">
        <v>62</v>
      </c>
      <c r="B110" s="4">
        <v>-166.38800000000001</v>
      </c>
      <c r="C110" t="s">
        <v>597</v>
      </c>
      <c r="D110" s="4">
        <v>3</v>
      </c>
      <c r="E110" s="16" t="s">
        <v>659</v>
      </c>
      <c r="F110" s="4">
        <f t="shared" si="25"/>
        <v>7</v>
      </c>
      <c r="G110" t="s">
        <v>9377</v>
      </c>
      <c r="H110" s="45"/>
      <c r="I110" s="41"/>
    </row>
    <row r="111" spans="1:10" x14ac:dyDescent="0.35">
      <c r="A111" s="4">
        <v>63</v>
      </c>
      <c r="B111" s="4">
        <v>-161.541</v>
      </c>
      <c r="C111" t="s">
        <v>597</v>
      </c>
      <c r="D111" s="4">
        <v>3</v>
      </c>
      <c r="E111" s="16" t="s">
        <v>662</v>
      </c>
      <c r="F111" s="4">
        <f t="shared" si="25"/>
        <v>4</v>
      </c>
      <c r="G111" s="43" t="s">
        <v>9380</v>
      </c>
    </row>
    <row r="113" spans="1:7" x14ac:dyDescent="0.35">
      <c r="B113" s="31" t="s">
        <v>11009</v>
      </c>
    </row>
    <row r="114" spans="1:7" ht="12" customHeight="1" x14ac:dyDescent="0.35">
      <c r="A114" s="4">
        <v>64</v>
      </c>
      <c r="B114" s="4">
        <v>-243.99</v>
      </c>
      <c r="C114" t="s">
        <v>630</v>
      </c>
      <c r="D114" s="4">
        <v>1</v>
      </c>
      <c r="E114" s="16" t="s">
        <v>631</v>
      </c>
    </row>
    <row r="115" spans="1:7" x14ac:dyDescent="0.35">
      <c r="E115" s="58" t="s">
        <v>9469</v>
      </c>
      <c r="F115" s="4">
        <f t="shared" ref="F115:H152" si="26">IF(G115="GREET",1,IF(G115="GOAL",2,IF(G115="GOAL:COOP",2,IF(G115="GOAL:SUSTAIN",2,IF(G115="GOAL:MAX EARN",2,IF(G115="GOAL:EQUITY",2,IF(G115="PROPOSAL",3,IF(G115="(PROPOSAL)",3,IF(G115="CHOOSE+",4,IF(G115="CHOOSE-",4,IF(G115="(CHOOSE+)",4,IF(G115="(CHOOSE-)",4,IF(G115="ECO INFO",5,IF(G115="(ECO INFO)",5,IF(G115="$ INFO",6,IF(G115="SOC INFO",7,IF(G115="RULE INFO",8,IF(G115="EXP INFO",9,IF(G115="MON RES",10,IF(G115="MON EARN",11,IF(G115="MON BEH",12,IF(G115="POSE HARM",13,IF(G115="(POSE HARM)",13,IF(G115="POSE CONCERN",14,IF(G115="(POSE CONCERN)",14,IF(G115="RJ APOLOGY",15,IF(G115="RJ ATONE",16,IF(G115="(RJ ATONE)",16,IF(G115="RJ JUSTIFY",17,IF(G115="RJ JUSTIFY:SOC INFO",17,IF(G115="RJ-",18,IF(G115="RJ FORGIVE+",19,IF(G115="RJ FORGIVE-",19,IF(G115="(RJ FORGIVE+)",19,IF(G115="(RJ FORGIVE-)",19,IF(G115="COORD",20,IF(G115="(COORD)",20,IF(G115="ENF ACK",21,IF(G115="(ENF ACK)",21,IF(G115="ENF PRAISE",22,IF(G115="ENF ASK",23,IF(G115="ENF TELL",24,IF(G115="ENF SHAME",25,IF(G115="ENF WARN",26,IF(G115="ENF THREATEN",27,IF(G115="ENF PUNISH",28,IF(G115="DEFECT",29,IF(G115="SM TALK",30,IF(G115="HUMOR",31,IF(G115="POLITE+",32,IF(G115="POLITE-",32,IF(G115="INPUT-",33,IF(G115="AMBIGUOUS",34,IF(G115="UNCODEABLE",35))))))))))))))))))))))))))))))))))))))))))))))))))))))</f>
        <v>5</v>
      </c>
      <c r="G115" t="s">
        <v>9378</v>
      </c>
    </row>
    <row r="116" spans="1:7" x14ac:dyDescent="0.35">
      <c r="E116" s="58" t="s">
        <v>9470</v>
      </c>
      <c r="F116" s="4">
        <f t="shared" si="26"/>
        <v>2</v>
      </c>
      <c r="G116" t="s">
        <v>10428</v>
      </c>
    </row>
    <row r="117" spans="1:7" x14ac:dyDescent="0.35">
      <c r="E117" s="58" t="s">
        <v>11008</v>
      </c>
      <c r="F117" s="4">
        <f t="shared" si="26"/>
        <v>2</v>
      </c>
      <c r="G117" t="s">
        <v>12174</v>
      </c>
    </row>
    <row r="118" spans="1:7" x14ac:dyDescent="0.35">
      <c r="A118" s="4">
        <v>65</v>
      </c>
      <c r="B118" s="4">
        <v>-208.03299999999999</v>
      </c>
      <c r="C118" t="s">
        <v>599</v>
      </c>
      <c r="D118" s="4">
        <v>4</v>
      </c>
      <c r="E118" s="16" t="s">
        <v>641</v>
      </c>
      <c r="F118" s="4">
        <f t="shared" si="26"/>
        <v>22</v>
      </c>
      <c r="G118" t="s">
        <v>10418</v>
      </c>
    </row>
    <row r="119" spans="1:7" x14ac:dyDescent="0.35">
      <c r="A119" s="4">
        <v>66</v>
      </c>
      <c r="B119" s="4">
        <v>-161.607</v>
      </c>
      <c r="C119" t="s">
        <v>599</v>
      </c>
      <c r="D119" s="4">
        <v>4</v>
      </c>
      <c r="E119" s="16" t="s">
        <v>661</v>
      </c>
      <c r="F119" s="4">
        <f t="shared" si="26"/>
        <v>5</v>
      </c>
      <c r="G119" t="s">
        <v>9378</v>
      </c>
    </row>
    <row r="120" spans="1:7" x14ac:dyDescent="0.35">
      <c r="B120" s="4">
        <v>-147.95500000000001</v>
      </c>
      <c r="C120" t="s">
        <v>599</v>
      </c>
      <c r="D120" s="4">
        <v>4</v>
      </c>
      <c r="E120" s="16" t="s">
        <v>669</v>
      </c>
    </row>
    <row r="121" spans="1:7" x14ac:dyDescent="0.35">
      <c r="A121" s="4">
        <v>67</v>
      </c>
      <c r="B121" s="4">
        <v>-129.29300000000001</v>
      </c>
      <c r="C121" t="s">
        <v>630</v>
      </c>
      <c r="D121" s="4">
        <v>1</v>
      </c>
      <c r="E121" s="16" t="s">
        <v>673</v>
      </c>
    </row>
    <row r="122" spans="1:7" x14ac:dyDescent="0.35">
      <c r="E122" s="58" t="s">
        <v>10467</v>
      </c>
      <c r="F122" s="4">
        <f t="shared" si="26"/>
        <v>22</v>
      </c>
      <c r="G122" t="s">
        <v>10418</v>
      </c>
    </row>
    <row r="123" spans="1:7" x14ac:dyDescent="0.35">
      <c r="E123" s="58" t="s">
        <v>10466</v>
      </c>
      <c r="F123" s="4">
        <f t="shared" si="26"/>
        <v>6</v>
      </c>
      <c r="G123" t="s">
        <v>10472</v>
      </c>
    </row>
    <row r="124" spans="1:7" x14ac:dyDescent="0.35">
      <c r="E124" s="58" t="s">
        <v>9471</v>
      </c>
      <c r="F124" s="4">
        <f t="shared" si="26"/>
        <v>5</v>
      </c>
      <c r="G124" t="s">
        <v>9378</v>
      </c>
    </row>
    <row r="125" spans="1:7" x14ac:dyDescent="0.35">
      <c r="A125" s="42">
        <v>68</v>
      </c>
      <c r="B125" s="4">
        <v>-122.59699999999999</v>
      </c>
      <c r="C125" t="s">
        <v>599</v>
      </c>
      <c r="D125" s="4">
        <v>4</v>
      </c>
      <c r="E125" s="16" t="s">
        <v>675</v>
      </c>
      <c r="F125" s="4">
        <f t="shared" si="26"/>
        <v>5</v>
      </c>
      <c r="G125" t="s">
        <v>9378</v>
      </c>
    </row>
    <row r="126" spans="1:7" x14ac:dyDescent="0.35">
      <c r="A126" s="42">
        <v>69</v>
      </c>
      <c r="B126" s="4">
        <v>-112.87</v>
      </c>
      <c r="C126" t="s">
        <v>602</v>
      </c>
      <c r="D126" s="4">
        <v>2</v>
      </c>
      <c r="E126" s="16" t="s">
        <v>678</v>
      </c>
      <c r="F126" s="4">
        <f t="shared" si="26"/>
        <v>5</v>
      </c>
      <c r="G126" t="s">
        <v>9378</v>
      </c>
    </row>
    <row r="127" spans="1:7" x14ac:dyDescent="0.35">
      <c r="A127" s="42">
        <v>70</v>
      </c>
      <c r="B127" s="4">
        <v>-100.357</v>
      </c>
      <c r="C127" t="s">
        <v>630</v>
      </c>
      <c r="D127" s="4">
        <v>1</v>
      </c>
      <c r="E127" s="16" t="s">
        <v>683</v>
      </c>
      <c r="F127" s="4">
        <f t="shared" si="26"/>
        <v>5</v>
      </c>
      <c r="G127" t="s">
        <v>9378</v>
      </c>
    </row>
    <row r="128" spans="1:7" x14ac:dyDescent="0.35">
      <c r="A128" s="42">
        <v>71</v>
      </c>
      <c r="B128" s="4">
        <v>-72.221999999999994</v>
      </c>
      <c r="C128" t="s">
        <v>630</v>
      </c>
      <c r="D128" s="4">
        <v>1</v>
      </c>
      <c r="E128" s="16" t="s">
        <v>690</v>
      </c>
      <c r="F128" s="4">
        <f t="shared" si="26"/>
        <v>5</v>
      </c>
      <c r="G128" t="s">
        <v>9378</v>
      </c>
    </row>
    <row r="129" spans="1:8" x14ac:dyDescent="0.35">
      <c r="A129" s="42">
        <v>72</v>
      </c>
      <c r="B129" s="4">
        <v>-51.253999999999998</v>
      </c>
      <c r="C129" t="s">
        <v>602</v>
      </c>
      <c r="D129" s="4">
        <v>2</v>
      </c>
      <c r="E129" s="16" t="s">
        <v>701</v>
      </c>
      <c r="F129" s="4">
        <f t="shared" si="26"/>
        <v>22</v>
      </c>
      <c r="G129" t="s">
        <v>10418</v>
      </c>
    </row>
    <row r="130" spans="1:8" x14ac:dyDescent="0.35">
      <c r="A130" s="42">
        <v>73</v>
      </c>
      <c r="B130" s="4">
        <v>-44.638999999999903</v>
      </c>
      <c r="C130" t="s">
        <v>597</v>
      </c>
      <c r="D130" s="4">
        <v>3</v>
      </c>
      <c r="E130" s="16" t="s">
        <v>703</v>
      </c>
      <c r="F130" s="4">
        <f t="shared" si="26"/>
        <v>22</v>
      </c>
      <c r="G130" t="s">
        <v>10418</v>
      </c>
    </row>
    <row r="131" spans="1:8" x14ac:dyDescent="0.35">
      <c r="B131" s="4">
        <v>-32.704999999999998</v>
      </c>
      <c r="C131" t="s">
        <v>597</v>
      </c>
      <c r="D131" s="4">
        <v>3</v>
      </c>
      <c r="E131" s="16" t="s">
        <v>710</v>
      </c>
    </row>
    <row r="132" spans="1:8" x14ac:dyDescent="0.35">
      <c r="A132" s="4">
        <v>74</v>
      </c>
      <c r="B132" s="4">
        <v>-39.497999999999998</v>
      </c>
      <c r="C132" t="s">
        <v>599</v>
      </c>
      <c r="D132" s="4">
        <v>4</v>
      </c>
      <c r="E132" s="16" t="s">
        <v>705</v>
      </c>
      <c r="F132" s="4">
        <f t="shared" si="26"/>
        <v>22</v>
      </c>
      <c r="G132" t="s">
        <v>10418</v>
      </c>
    </row>
    <row r="133" spans="1:8" x14ac:dyDescent="0.35">
      <c r="A133" s="4">
        <v>75</v>
      </c>
      <c r="B133" s="4">
        <v>-37.628999999999998</v>
      </c>
      <c r="C133" t="s">
        <v>630</v>
      </c>
      <c r="D133" s="4">
        <v>1</v>
      </c>
      <c r="E133" s="16" t="s">
        <v>707</v>
      </c>
      <c r="F133" s="4">
        <f t="shared" si="26"/>
        <v>8</v>
      </c>
      <c r="G133" s="43" t="s">
        <v>9374</v>
      </c>
    </row>
    <row r="134" spans="1:8" x14ac:dyDescent="0.35">
      <c r="A134" s="4">
        <v>76</v>
      </c>
      <c r="B134" s="4">
        <v>-30.733000000000001</v>
      </c>
      <c r="C134" t="s">
        <v>630</v>
      </c>
      <c r="D134" s="4">
        <v>1</v>
      </c>
      <c r="E134" s="16" t="s">
        <v>711</v>
      </c>
      <c r="F134" s="4">
        <f t="shared" si="26"/>
        <v>32</v>
      </c>
      <c r="G134" t="s">
        <v>9376</v>
      </c>
    </row>
    <row r="136" spans="1:8" x14ac:dyDescent="0.35">
      <c r="B136" s="21" t="s">
        <v>9233</v>
      </c>
      <c r="C136" s="22"/>
      <c r="D136" s="21"/>
      <c r="E136" s="23"/>
    </row>
    <row r="137" spans="1:8" x14ac:dyDescent="0.35">
      <c r="B137" s="31"/>
    </row>
    <row r="138" spans="1:8" x14ac:dyDescent="0.35">
      <c r="A138" s="42">
        <v>77</v>
      </c>
      <c r="B138" s="4">
        <v>36.292000000000002</v>
      </c>
      <c r="C138" t="s">
        <v>630</v>
      </c>
      <c r="D138" s="4">
        <v>1</v>
      </c>
      <c r="E138" s="16" t="s">
        <v>714</v>
      </c>
      <c r="F138" s="4">
        <f t="shared" si="26"/>
        <v>20</v>
      </c>
      <c r="G138" s="43" t="s">
        <v>9472</v>
      </c>
      <c r="H138" s="126"/>
    </row>
    <row r="139" spans="1:8" x14ac:dyDescent="0.35">
      <c r="A139" s="4">
        <v>78</v>
      </c>
      <c r="B139" s="4">
        <v>138.619</v>
      </c>
      <c r="C139" t="s">
        <v>630</v>
      </c>
      <c r="D139" s="4">
        <v>1</v>
      </c>
      <c r="E139" s="16" t="s">
        <v>721</v>
      </c>
    </row>
    <row r="140" spans="1:8" x14ac:dyDescent="0.35">
      <c r="E140" s="58" t="s">
        <v>9473</v>
      </c>
      <c r="F140" s="4">
        <f t="shared" si="26"/>
        <v>10</v>
      </c>
      <c r="G140" t="s">
        <v>10136</v>
      </c>
    </row>
    <row r="141" spans="1:8" x14ac:dyDescent="0.35">
      <c r="E141" s="58" t="s">
        <v>9474</v>
      </c>
      <c r="F141" s="4">
        <f t="shared" si="26"/>
        <v>22</v>
      </c>
      <c r="G141" t="s">
        <v>10418</v>
      </c>
    </row>
    <row r="142" spans="1:8" x14ac:dyDescent="0.35">
      <c r="E142" s="39"/>
    </row>
    <row r="143" spans="1:8" x14ac:dyDescent="0.35">
      <c r="A143" s="4">
        <v>79</v>
      </c>
      <c r="B143" s="4">
        <v>149.15600000000001</v>
      </c>
      <c r="C143" t="s">
        <v>597</v>
      </c>
      <c r="D143" s="4">
        <v>3</v>
      </c>
      <c r="E143" s="16" t="s">
        <v>722</v>
      </c>
      <c r="F143" s="4">
        <f t="shared" si="26"/>
        <v>30</v>
      </c>
      <c r="G143" t="s">
        <v>9375</v>
      </c>
    </row>
    <row r="145" spans="1:12" x14ac:dyDescent="0.35">
      <c r="B145" s="31"/>
    </row>
    <row r="146" spans="1:12" x14ac:dyDescent="0.35">
      <c r="A146" s="4">
        <v>80</v>
      </c>
      <c r="B146" s="4">
        <v>158.179</v>
      </c>
      <c r="C146" t="s">
        <v>630</v>
      </c>
      <c r="D146" s="4">
        <v>1</v>
      </c>
      <c r="E146" s="16" t="s">
        <v>723</v>
      </c>
    </row>
    <row r="147" spans="1:12" x14ac:dyDescent="0.35">
      <c r="B147" s="4">
        <v>168.804</v>
      </c>
      <c r="C147" t="s">
        <v>630</v>
      </c>
      <c r="D147" s="4">
        <v>1</v>
      </c>
      <c r="E147" s="16" t="s">
        <v>724</v>
      </c>
      <c r="K147" s="43"/>
    </row>
    <row r="148" spans="1:12" x14ac:dyDescent="0.35">
      <c r="E148" s="58" t="s">
        <v>11010</v>
      </c>
      <c r="F148" s="4">
        <f t="shared" si="26"/>
        <v>3</v>
      </c>
      <c r="G148" t="s">
        <v>9379</v>
      </c>
      <c r="K148" s="43"/>
    </row>
    <row r="149" spans="1:12" x14ac:dyDescent="0.35">
      <c r="E149" s="58" t="s">
        <v>11011</v>
      </c>
      <c r="F149" s="4">
        <f t="shared" si="26"/>
        <v>10</v>
      </c>
      <c r="G149" t="s">
        <v>10136</v>
      </c>
      <c r="K149" s="43"/>
    </row>
    <row r="150" spans="1:12" x14ac:dyDescent="0.35">
      <c r="A150" s="4">
        <v>81</v>
      </c>
      <c r="B150" s="4">
        <v>177.386</v>
      </c>
      <c r="C150" t="s">
        <v>599</v>
      </c>
      <c r="D150" s="4">
        <v>4</v>
      </c>
      <c r="E150" s="16" t="s">
        <v>725</v>
      </c>
      <c r="F150" s="4">
        <f t="shared" si="26"/>
        <v>3</v>
      </c>
      <c r="G150" t="s">
        <v>9379</v>
      </c>
      <c r="H150" s="42">
        <f t="shared" si="26"/>
        <v>4</v>
      </c>
      <c r="I150" s="43" t="s">
        <v>10330</v>
      </c>
    </row>
    <row r="151" spans="1:12" x14ac:dyDescent="0.35">
      <c r="A151" s="4">
        <v>82</v>
      </c>
      <c r="B151" s="4">
        <v>188.90700000000001</v>
      </c>
      <c r="C151" t="s">
        <v>630</v>
      </c>
      <c r="D151" s="4">
        <v>1</v>
      </c>
      <c r="E151" s="16" t="s">
        <v>726</v>
      </c>
      <c r="F151" s="4">
        <f t="shared" si="26"/>
        <v>4</v>
      </c>
      <c r="G151" s="43" t="s">
        <v>9372</v>
      </c>
      <c r="H151" s="42"/>
      <c r="I151" s="43"/>
    </row>
    <row r="152" spans="1:12" x14ac:dyDescent="0.35">
      <c r="A152" s="4">
        <v>83</v>
      </c>
      <c r="B152" s="4">
        <v>202.72299999999899</v>
      </c>
      <c r="C152" t="s">
        <v>630</v>
      </c>
      <c r="D152" s="4">
        <v>1</v>
      </c>
      <c r="E152" s="16" t="s">
        <v>468</v>
      </c>
      <c r="F152" s="4">
        <f t="shared" si="26"/>
        <v>20</v>
      </c>
      <c r="G152" s="43" t="s">
        <v>9472</v>
      </c>
      <c r="H152" s="42"/>
      <c r="I152" s="43"/>
    </row>
    <row r="154" spans="1:12" s="75" customFormat="1" x14ac:dyDescent="0.35">
      <c r="A154" s="11"/>
      <c r="B154" s="11" t="s">
        <v>9229</v>
      </c>
      <c r="C154" s="13"/>
      <c r="D154" s="19"/>
      <c r="E154" s="15"/>
      <c r="F154" s="19"/>
      <c r="H154" s="19"/>
      <c r="J154" s="19"/>
      <c r="L154" s="19"/>
    </row>
    <row r="155" spans="1:12" x14ac:dyDescent="0.35">
      <c r="A155" s="4">
        <v>84</v>
      </c>
      <c r="B155" s="4">
        <v>-372.37299999999999</v>
      </c>
      <c r="C155" t="s">
        <v>602</v>
      </c>
      <c r="D155" s="4">
        <v>2</v>
      </c>
      <c r="E155" s="16" t="s">
        <v>894</v>
      </c>
      <c r="F155" s="4">
        <f t="shared" ref="F155:F156" si="27">IF(G155="GREET",1,IF(G155="GOAL",2,IF(G155="GOAL:COOP",2,IF(G155="GOAL:SUSTAIN",2,IF(G155="GOAL:MAX EARN",2,IF(G155="GOAL:EQUITY",2,IF(G155="PROPOSAL",3,IF(G155="(PROPOSAL)",3,IF(G155="CHOOSE+",4,IF(G155="CHOOSE-",4,IF(G155="(CHOOSE+)",4,IF(G155="(CHOOSE-)",4,IF(G155="ECO INFO",5,IF(G155="(ECO INFO)",5,IF(G155="$ INFO",6,IF(G155="SOC INFO",7,IF(G155="RULE INFO",8,IF(G155="EXP INFO",9,IF(G155="MON RES",10,IF(G155="MON EARN",11,IF(G155="MON BEH",12,IF(G155="POSE HARM",13,IF(G155="(POSE HARM)",13,IF(G155="POSE CONCERN",14,IF(G155="(POSE CONCERN)",14,IF(G155="RJ APOLOGY",15,IF(G155="RJ ATONE",16,IF(G155="(RJ ATONE)",16,IF(G155="RJ JUSTIFY",17,IF(G155="RJ JUSTIFY:SOC INFO",17,IF(G155="RJ-",18,IF(G155="RJ FORGIVE+",19,IF(G155="RJ FORGIVE-",19,IF(G155="(RJ FORGIVE+)",19,IF(G155="(RJ FORGIVE-)",19,IF(G155="COORD",20,IF(G155="(COORD)",20,IF(G155="ENF ACK",21,IF(G155="(ENF ACK)",21,IF(G155="ENF PRAISE",22,IF(G155="ENF ASK",23,IF(G155="ENF TELL",24,IF(G155="ENF SHAME",25,IF(G155="ENF WARN",26,IF(G155="ENF THREATEN",27,IF(G155="ENF PUNISH",28,IF(G155="DEFECT",29,IF(G155="SM TALK",30,IF(G155="HUMOR",31,IF(G155="POLITE+",32,IF(G155="POLITE-",32,IF(G155="INPUT-",33,IF(G155="AMBIGUOUS",34,IF(G155="UNCODEABLE",35))))))))))))))))))))))))))))))))))))))))))))))))))))))</f>
        <v>7</v>
      </c>
      <c r="G155" t="s">
        <v>9377</v>
      </c>
    </row>
    <row r="156" spans="1:12" x14ac:dyDescent="0.35">
      <c r="A156" s="42">
        <v>85</v>
      </c>
      <c r="B156" s="4">
        <v>-364.738</v>
      </c>
      <c r="C156" t="s">
        <v>599</v>
      </c>
      <c r="D156" s="4">
        <v>4</v>
      </c>
      <c r="E156" s="16" t="s">
        <v>415</v>
      </c>
      <c r="F156" s="4">
        <f t="shared" si="27"/>
        <v>7</v>
      </c>
      <c r="G156" t="s">
        <v>9377</v>
      </c>
    </row>
    <row r="158" spans="1:12" x14ac:dyDescent="0.35">
      <c r="A158" s="7">
        <v>4</v>
      </c>
      <c r="B158" s="31" t="s">
        <v>11022</v>
      </c>
    </row>
    <row r="159" spans="1:12" x14ac:dyDescent="0.35">
      <c r="A159" s="4">
        <v>86</v>
      </c>
      <c r="B159" s="4">
        <v>-366.820999999999</v>
      </c>
      <c r="C159" t="s">
        <v>599</v>
      </c>
      <c r="D159" s="4">
        <v>4</v>
      </c>
      <c r="E159" s="16" t="s">
        <v>897</v>
      </c>
      <c r="F159" s="4">
        <f t="shared" ref="F159:F184" si="28">IF(G159="GREET",1,IF(G159="GOAL",2,IF(G159="GOAL:COOP",2,IF(G159="GOAL:SUSTAIN",2,IF(G159="GOAL:MAX EARN",2,IF(G159="GOAL:EQUITY",2,IF(G159="PROPOSAL",3,IF(G159="(PROPOSAL)",3,IF(G159="CHOOSE+",4,IF(G159="CHOOSE-",4,IF(G159="(CHOOSE+)",4,IF(G159="(CHOOSE-)",4,IF(G159="ECO INFO",5,IF(G159="(ECO INFO)",5,IF(G159="$ INFO",6,IF(G159="SOC INFO",7,IF(G159="RULE INFO",8,IF(G159="EXP INFO",9,IF(G159="MON RES",10,IF(G159="MON EARN",11,IF(G159="MON BEH",12,IF(G159="POSE HARM",13,IF(G159="(POSE HARM)",13,IF(G159="POSE CONCERN",14,IF(G159="(POSE CONCERN)",14,IF(G159="RJ APOLOGY",15,IF(G159="RJ ATONE",16,IF(G159="(RJ ATONE)",16,IF(G159="RJ JUSTIFY",17,IF(G159="RJ JUSTIFY:SOC INFO",17,IF(G159="RJ-",18,IF(G159="RJ FORGIVE+",19,IF(G159="RJ FORGIVE-",19,IF(G159="(RJ FORGIVE+)",19,IF(G159="(RJ FORGIVE-)",19,IF(G159="COORD",20,IF(G159="(COORD)",20,IF(G159="ENF ACK",21,IF(G159="(ENF ACK)",21,IF(G159="ENF PRAISE",22,IF(G159="ENF ASK",23,IF(G159="ENF TELL",24,IF(G159="ENF SHAME",25,IF(G159="ENF WARN",26,IF(G159="ENF THREATEN",27,IF(G159="ENF PUNISH",28,IF(G159="DEFECT",29,IF(G159="SM TALK",30,IF(G159="HUMOR",31,IF(G159="POLITE+",32,IF(G159="POLITE-",32,IF(G159="INPUT-",33,IF(G159="AMBIGUOUS",34,IF(G159="UNCODEABLE",35))))))))))))))))))))))))))))))))))))))))))))))))))))))</f>
        <v>3</v>
      </c>
      <c r="G159" t="s">
        <v>9379</v>
      </c>
      <c r="H159" s="4">
        <f t="shared" ref="H159" si="29">IF(I159="GREET",1,IF(I159="GOAL",2,IF(I159="GOAL:COOP",2,IF(I159="GOAL:SUSTAIN",2,IF(I159="GOAL:MAX EARN",2,IF(I159="GOAL:EQUITY",2,IF(I159="PROPOSAL",3,IF(I159="(PROPOSAL)",3,IF(I159="CHOOSE+",4,IF(I159="CHOOSE-",4,IF(I159="(CHOOSE+)",4,IF(I159="(CHOOSE-)",4,IF(I159="ECO INFO",5,IF(I159="(ECO INFO)",5,IF(I159="$ INFO",6,IF(I159="SOC INFO",7,IF(I159="RULE INFO",8,IF(I159="EXP INFO",9,IF(I159="MON RES",10,IF(I159="MON EARN",11,IF(I159="MON BEH",12,IF(I159="POSE HARM",13,IF(I159="(POSE HARM)",13,IF(I159="POSE CONCERN",14,IF(I159="(POSE CONCERN)",14,IF(I159="RJ APOLOGY",15,IF(I159="RJ ATONE",16,IF(I159="(RJ ATONE)",16,IF(I159="RJ JUSTIFY",17,IF(I159="RJ JUSTIFY:SOC INFO",17,IF(I159="RJ-",18,IF(I159="RJ FORGIVE+",19,IF(I159="RJ FORGIVE-",19,IF(I159="(RJ FORGIVE+)",19,IF(I159="(RJ FORGIVE-)",19,IF(I159="COORD",20,IF(I159="(COORD)",20,IF(I159="ENF ACK",21,IF(I159="(ENF ACK)",21,IF(I159="ENF PRAISE",22,IF(I159="ENF ASK",23,IF(I159="ENF TELL",24,IF(I159="ENF SHAME",25,IF(I159="ENF WARN",26,IF(I159="ENF THREATEN",27,IF(I159="ENF PUNISH",28,IF(I159="DEFECT",29,IF(I159="SM TALK",30,IF(I159="HUMOR",31,IF(I159="POLITE+",32,IF(I159="POLITE-",32,IF(I159="INPUT-",33,IF(I159="AMBIGUOUS",34,IF(I159="UNCODEABLE",35))))))))))))))))))))))))))))))))))))))))))))))))))))))</f>
        <v>14</v>
      </c>
      <c r="I159" t="s">
        <v>10468</v>
      </c>
    </row>
    <row r="160" spans="1:12" x14ac:dyDescent="0.35">
      <c r="A160" s="4">
        <v>87</v>
      </c>
      <c r="B160" s="4">
        <v>-353.596</v>
      </c>
      <c r="C160" t="s">
        <v>597</v>
      </c>
      <c r="D160" s="4">
        <v>3</v>
      </c>
      <c r="E160" s="16" t="s">
        <v>902</v>
      </c>
      <c r="F160" s="4">
        <f t="shared" si="28"/>
        <v>3</v>
      </c>
      <c r="G160" t="s">
        <v>9379</v>
      </c>
    </row>
    <row r="161" spans="1:12" x14ac:dyDescent="0.35">
      <c r="A161" s="4">
        <v>88</v>
      </c>
      <c r="B161" s="4">
        <v>-348.79500000000002</v>
      </c>
      <c r="C161" t="s">
        <v>599</v>
      </c>
      <c r="D161" s="4">
        <v>4</v>
      </c>
      <c r="E161" s="16" t="s">
        <v>904</v>
      </c>
      <c r="F161" s="4">
        <f t="shared" si="28"/>
        <v>4</v>
      </c>
      <c r="G161" t="s">
        <v>9372</v>
      </c>
    </row>
    <row r="162" spans="1:12" x14ac:dyDescent="0.35">
      <c r="A162" s="4">
        <v>89</v>
      </c>
      <c r="B162" s="4">
        <v>-348.07799999999997</v>
      </c>
      <c r="C162" t="s">
        <v>602</v>
      </c>
      <c r="D162" s="4">
        <v>2</v>
      </c>
      <c r="E162" s="16" t="s">
        <v>905</v>
      </c>
      <c r="F162" s="4">
        <f t="shared" si="28"/>
        <v>4</v>
      </c>
      <c r="G162" t="s">
        <v>9372</v>
      </c>
    </row>
    <row r="163" spans="1:12" x14ac:dyDescent="0.35">
      <c r="A163" s="4">
        <v>90</v>
      </c>
      <c r="B163" s="4">
        <v>-339.541</v>
      </c>
      <c r="C163" t="s">
        <v>597</v>
      </c>
      <c r="D163" s="4">
        <v>3</v>
      </c>
      <c r="E163" s="16" t="s">
        <v>910</v>
      </c>
      <c r="F163" s="4">
        <f t="shared" si="28"/>
        <v>3</v>
      </c>
      <c r="G163" t="s">
        <v>9379</v>
      </c>
      <c r="I163" s="41"/>
    </row>
    <row r="164" spans="1:12" x14ac:dyDescent="0.35">
      <c r="A164" s="4">
        <v>91</v>
      </c>
      <c r="B164" s="4">
        <v>-336.49799999999999</v>
      </c>
      <c r="C164" t="s">
        <v>602</v>
      </c>
      <c r="D164" s="4">
        <v>2</v>
      </c>
      <c r="E164" s="16" t="s">
        <v>911</v>
      </c>
      <c r="F164" s="4">
        <f t="shared" si="28"/>
        <v>4</v>
      </c>
      <c r="G164" t="s">
        <v>9372</v>
      </c>
    </row>
    <row r="165" spans="1:12" x14ac:dyDescent="0.35">
      <c r="A165" s="4">
        <v>92</v>
      </c>
      <c r="B165" s="4">
        <v>-306.06200000000001</v>
      </c>
      <c r="C165" t="s">
        <v>602</v>
      </c>
      <c r="D165" s="4">
        <v>2</v>
      </c>
      <c r="E165" s="16" t="s">
        <v>922</v>
      </c>
      <c r="F165" s="4">
        <f t="shared" si="28"/>
        <v>22</v>
      </c>
      <c r="G165" t="s">
        <v>10418</v>
      </c>
    </row>
    <row r="166" spans="1:12" x14ac:dyDescent="0.35">
      <c r="A166" s="4">
        <v>93</v>
      </c>
      <c r="B166" s="4">
        <v>-329.94499999999999</v>
      </c>
      <c r="C166" t="s">
        <v>597</v>
      </c>
      <c r="D166" s="4">
        <v>3</v>
      </c>
      <c r="E166" s="16" t="s">
        <v>915</v>
      </c>
      <c r="F166" s="4">
        <f t="shared" si="28"/>
        <v>3</v>
      </c>
      <c r="G166" t="s">
        <v>9379</v>
      </c>
    </row>
    <row r="167" spans="1:12" x14ac:dyDescent="0.35">
      <c r="A167" s="4">
        <v>94</v>
      </c>
      <c r="B167" s="4">
        <v>-274.69400000000002</v>
      </c>
      <c r="C167" t="s">
        <v>597</v>
      </c>
      <c r="D167" s="4">
        <v>3</v>
      </c>
      <c r="E167" s="16" t="s">
        <v>930</v>
      </c>
      <c r="F167" s="4">
        <f t="shared" si="28"/>
        <v>11</v>
      </c>
      <c r="G167" t="s">
        <v>9509</v>
      </c>
    </row>
    <row r="168" spans="1:12" x14ac:dyDescent="0.35">
      <c r="A168" s="4">
        <v>95</v>
      </c>
      <c r="B168" s="4">
        <v>-207.233</v>
      </c>
      <c r="C168" t="s">
        <v>630</v>
      </c>
      <c r="D168" s="4">
        <v>1</v>
      </c>
      <c r="E168" s="16" t="s">
        <v>955</v>
      </c>
    </row>
    <row r="169" spans="1:12" s="38" customFormat="1" x14ac:dyDescent="0.35">
      <c r="A169" s="37"/>
      <c r="B169" s="37"/>
      <c r="D169" s="37"/>
      <c r="E169" s="58" t="s">
        <v>9430</v>
      </c>
      <c r="F169" s="4">
        <f t="shared" si="28"/>
        <v>3</v>
      </c>
      <c r="G169" t="s">
        <v>9379</v>
      </c>
      <c r="H169" s="37"/>
      <c r="J169" s="37"/>
      <c r="L169" s="37"/>
    </row>
    <row r="170" spans="1:12" s="38" customFormat="1" x14ac:dyDescent="0.35">
      <c r="A170" s="37"/>
      <c r="B170" s="37"/>
      <c r="D170" s="37"/>
      <c r="E170" s="58" t="s">
        <v>9432</v>
      </c>
      <c r="F170" s="4">
        <f t="shared" si="28"/>
        <v>3</v>
      </c>
      <c r="G170" t="s">
        <v>9379</v>
      </c>
      <c r="H170" s="37"/>
      <c r="J170" s="37"/>
      <c r="L170" s="37"/>
    </row>
    <row r="171" spans="1:12" s="38" customFormat="1" x14ac:dyDescent="0.35">
      <c r="A171" s="37"/>
      <c r="B171" s="37"/>
      <c r="D171" s="37"/>
      <c r="E171" s="58" t="s">
        <v>9431</v>
      </c>
      <c r="F171" s="4">
        <f t="shared" si="28"/>
        <v>5</v>
      </c>
      <c r="G171" t="s">
        <v>9378</v>
      </c>
      <c r="H171" s="37"/>
      <c r="J171" s="37"/>
      <c r="L171" s="37"/>
    </row>
    <row r="172" spans="1:12" s="38" customFormat="1" x14ac:dyDescent="0.35">
      <c r="A172" s="37"/>
      <c r="B172" s="37"/>
      <c r="D172" s="37"/>
      <c r="E172" s="58" t="s">
        <v>9429</v>
      </c>
      <c r="F172" s="4">
        <f t="shared" si="28"/>
        <v>3</v>
      </c>
      <c r="G172" t="s">
        <v>9379</v>
      </c>
      <c r="H172" s="37"/>
      <c r="J172" s="37"/>
      <c r="L172" s="37"/>
    </row>
    <row r="173" spans="1:12" x14ac:dyDescent="0.35">
      <c r="A173" s="4">
        <v>96</v>
      </c>
      <c r="B173" s="4">
        <v>-183.88200000000001</v>
      </c>
      <c r="C173" t="s">
        <v>599</v>
      </c>
      <c r="D173" s="4">
        <v>4</v>
      </c>
      <c r="E173" s="16" t="s">
        <v>119</v>
      </c>
      <c r="F173" s="4">
        <f t="shared" si="28"/>
        <v>4</v>
      </c>
      <c r="G173" t="s">
        <v>9372</v>
      </c>
    </row>
    <row r="174" spans="1:12" x14ac:dyDescent="0.35">
      <c r="A174" s="4">
        <v>97</v>
      </c>
      <c r="B174" s="4">
        <v>-179.12299999999999</v>
      </c>
      <c r="C174" t="s">
        <v>602</v>
      </c>
      <c r="D174" s="4">
        <v>2</v>
      </c>
      <c r="E174" s="16" t="s">
        <v>961</v>
      </c>
      <c r="F174" s="4">
        <f t="shared" si="28"/>
        <v>4</v>
      </c>
      <c r="G174" t="s">
        <v>9372</v>
      </c>
    </row>
    <row r="175" spans="1:12" x14ac:dyDescent="0.35">
      <c r="A175" s="4">
        <v>98</v>
      </c>
      <c r="B175" s="4">
        <v>-171.726</v>
      </c>
      <c r="C175" t="s">
        <v>597</v>
      </c>
      <c r="D175" s="4">
        <v>3</v>
      </c>
      <c r="E175" s="16" t="s">
        <v>964</v>
      </c>
      <c r="F175" s="4">
        <f t="shared" si="28"/>
        <v>4</v>
      </c>
      <c r="G175" t="s">
        <v>9372</v>
      </c>
    </row>
    <row r="176" spans="1:12" x14ac:dyDescent="0.35">
      <c r="A176" s="4">
        <v>99</v>
      </c>
      <c r="B176" s="4">
        <v>-168.30799999999999</v>
      </c>
      <c r="C176" t="s">
        <v>599</v>
      </c>
      <c r="D176" s="4">
        <v>4</v>
      </c>
      <c r="E176" s="16" t="s">
        <v>967</v>
      </c>
      <c r="F176" s="4">
        <f t="shared" si="28"/>
        <v>32</v>
      </c>
      <c r="G176" t="s">
        <v>9376</v>
      </c>
    </row>
    <row r="178" spans="1:7" x14ac:dyDescent="0.35">
      <c r="A178" s="7">
        <v>4</v>
      </c>
      <c r="B178" s="31" t="s">
        <v>11023</v>
      </c>
    </row>
    <row r="179" spans="1:7" x14ac:dyDescent="0.35">
      <c r="A179" s="4">
        <v>100</v>
      </c>
      <c r="B179" s="4">
        <v>-162.98400000000001</v>
      </c>
      <c r="C179" t="s">
        <v>630</v>
      </c>
      <c r="D179" s="4">
        <v>1</v>
      </c>
      <c r="E179" s="16" t="s">
        <v>971</v>
      </c>
      <c r="F179" s="4">
        <f t="shared" si="28"/>
        <v>3</v>
      </c>
      <c r="G179" s="43" t="s">
        <v>9379</v>
      </c>
    </row>
    <row r="180" spans="1:7" x14ac:dyDescent="0.35">
      <c r="A180" s="4">
        <v>101</v>
      </c>
      <c r="B180" s="4">
        <v>-162.83000000000001</v>
      </c>
      <c r="C180" t="s">
        <v>602</v>
      </c>
      <c r="D180" s="4">
        <v>2</v>
      </c>
      <c r="E180" s="16" t="s">
        <v>55</v>
      </c>
      <c r="F180" s="4">
        <f t="shared" si="28"/>
        <v>4</v>
      </c>
      <c r="G180" t="s">
        <v>9372</v>
      </c>
    </row>
    <row r="181" spans="1:7" x14ac:dyDescent="0.35">
      <c r="A181" s="4">
        <v>102</v>
      </c>
      <c r="B181" s="4">
        <v>-161.58600000000001</v>
      </c>
      <c r="C181" t="s">
        <v>599</v>
      </c>
      <c r="D181" s="4">
        <v>4</v>
      </c>
      <c r="E181" s="16" t="s">
        <v>55</v>
      </c>
      <c r="F181" s="4">
        <f t="shared" si="28"/>
        <v>4</v>
      </c>
      <c r="G181" t="s">
        <v>9372</v>
      </c>
    </row>
    <row r="182" spans="1:7" x14ac:dyDescent="0.35">
      <c r="A182" s="4">
        <v>103</v>
      </c>
      <c r="B182" s="4">
        <v>-150.934</v>
      </c>
      <c r="C182" t="s">
        <v>597</v>
      </c>
      <c r="D182" s="4">
        <v>3</v>
      </c>
      <c r="E182" s="16" t="s">
        <v>974</v>
      </c>
      <c r="F182" s="4">
        <f t="shared" si="28"/>
        <v>4</v>
      </c>
      <c r="G182" t="s">
        <v>9372</v>
      </c>
    </row>
    <row r="184" spans="1:7" x14ac:dyDescent="0.35">
      <c r="A184" s="4">
        <v>104</v>
      </c>
      <c r="B184" s="4">
        <v>-146.60900000000001</v>
      </c>
      <c r="C184" t="s">
        <v>630</v>
      </c>
      <c r="D184" s="4">
        <v>1</v>
      </c>
      <c r="E184" s="16" t="s">
        <v>976</v>
      </c>
      <c r="F184" s="4">
        <f t="shared" si="28"/>
        <v>22</v>
      </c>
      <c r="G184" t="s">
        <v>10418</v>
      </c>
    </row>
    <row r="186" spans="1:7" x14ac:dyDescent="0.35">
      <c r="B186" s="20" t="s">
        <v>9232</v>
      </c>
    </row>
    <row r="187" spans="1:7" x14ac:dyDescent="0.35">
      <c r="A187" s="4">
        <v>105</v>
      </c>
      <c r="B187" s="4">
        <v>-109.96299999999999</v>
      </c>
      <c r="C187" t="s">
        <v>597</v>
      </c>
      <c r="D187" s="4">
        <v>3</v>
      </c>
      <c r="E187" s="16" t="s">
        <v>991</v>
      </c>
      <c r="F187" s="4">
        <f t="shared" ref="F187" si="30">IF(G187="GREET",1,IF(G187="GOAL",2,IF(G187="GOAL:COOP",2,IF(G187="GOAL:SUSTAIN",2,IF(G187="GOAL:MAX EARN",2,IF(G187="GOAL:EQUITY",2,IF(G187="PROPOSAL",3,IF(G187="(PROPOSAL)",3,IF(G187="CHOOSE+",4,IF(G187="CHOOSE-",4,IF(G187="(CHOOSE+)",4,IF(G187="(CHOOSE-)",4,IF(G187="ECO INFO",5,IF(G187="(ECO INFO)",5,IF(G187="$ INFO",6,IF(G187="SOC INFO",7,IF(G187="RULE INFO",8,IF(G187="EXP INFO",9,IF(G187="MON RES",10,IF(G187="MON EARN",11,IF(G187="MON BEH",12,IF(G187="POSE HARM",13,IF(G187="(POSE HARM)",13,IF(G187="POSE CONCERN",14,IF(G187="(POSE CONCERN)",14,IF(G187="RJ APOLOGY",15,IF(G187="RJ ATONE",16,IF(G187="(RJ ATONE)",16,IF(G187="RJ JUSTIFY",17,IF(G187="RJ JUSTIFY:SOC INFO",17,IF(G187="RJ-",18,IF(G187="RJ FORGIVE+",19,IF(G187="RJ FORGIVE-",19,IF(G187="(RJ FORGIVE+)",19,IF(G187="(RJ FORGIVE-)",19,IF(G187="COORD",20,IF(G187="(COORD)",20,IF(G187="ENF ACK",21,IF(G187="(ENF ACK)",21,IF(G187="ENF PRAISE",22,IF(G187="ENF ASK",23,IF(G187="ENF TELL",24,IF(G187="ENF SHAME",25,IF(G187="ENF WARN",26,IF(G187="ENF THREATEN",27,IF(G187="ENF PUNISH",28,IF(G187="DEFECT",29,IF(G187="SM TALK",30,IF(G187="HUMOR",31,IF(G187="POLITE+",32,IF(G187="POLITE-",32,IF(G187="INPUT-",33,IF(G187="AMBIGUOUS",34,IF(G187="UNCODEABLE",35))))))))))))))))))))))))))))))))))))))))))))))))))))))</f>
        <v>30</v>
      </c>
      <c r="G187" t="s">
        <v>9375</v>
      </c>
    </row>
    <row r="188" spans="1:7" x14ac:dyDescent="0.35">
      <c r="B188" s="4">
        <v>-75.2</v>
      </c>
      <c r="C188" t="s">
        <v>597</v>
      </c>
      <c r="D188" s="4">
        <v>3</v>
      </c>
      <c r="E188" s="16" t="s">
        <v>1001</v>
      </c>
    </row>
    <row r="189" spans="1:7" x14ac:dyDescent="0.35">
      <c r="A189" s="4">
        <v>106</v>
      </c>
      <c r="B189" s="4">
        <v>-63.052999999999997</v>
      </c>
      <c r="C189" t="s">
        <v>630</v>
      </c>
      <c r="D189" s="4">
        <v>1</v>
      </c>
      <c r="E189" s="16" t="s">
        <v>1004</v>
      </c>
    </row>
    <row r="190" spans="1:7" x14ac:dyDescent="0.35">
      <c r="E190" s="58" t="s">
        <v>9475</v>
      </c>
      <c r="F190" s="4">
        <f t="shared" ref="F190" si="31">IF(G190="GREET",1,IF(G190="GOAL",2,IF(G190="GOAL:COOP",2,IF(G190="GOAL:SUSTAIN",2,IF(G190="GOAL:MAX EARN",2,IF(G190="GOAL:EQUITY",2,IF(G190="PROPOSAL",3,IF(G190="(PROPOSAL)",3,IF(G190="CHOOSE+",4,IF(G190="CHOOSE-",4,IF(G190="(CHOOSE+)",4,IF(G190="(CHOOSE-)",4,IF(G190="ECO INFO",5,IF(G190="(ECO INFO)",5,IF(G190="$ INFO",6,IF(G190="SOC INFO",7,IF(G190="RULE INFO",8,IF(G190="EXP INFO",9,IF(G190="MON RES",10,IF(G190="MON EARN",11,IF(G190="MON BEH",12,IF(G190="POSE HARM",13,IF(G190="(POSE HARM)",13,IF(G190="POSE CONCERN",14,IF(G190="(POSE CONCERN)",14,IF(G190="RJ APOLOGY",15,IF(G190="RJ ATONE",16,IF(G190="(RJ ATONE)",16,IF(G190="RJ JUSTIFY",17,IF(G190="RJ JUSTIFY:SOC INFO",17,IF(G190="RJ-",18,IF(G190="RJ FORGIVE+",19,IF(G190="RJ FORGIVE-",19,IF(G190="(RJ FORGIVE+)",19,IF(G190="(RJ FORGIVE-)",19,IF(G190="COORD",20,IF(G190="(COORD)",20,IF(G190="ENF ACK",21,IF(G190="(ENF ACK)",21,IF(G190="ENF PRAISE",22,IF(G190="ENF ASK",23,IF(G190="ENF TELL",24,IF(G190="ENF SHAME",25,IF(G190="ENF WARN",26,IF(G190="ENF THREATEN",27,IF(G190="ENF PUNISH",28,IF(G190="DEFECT",29,IF(G190="SM TALK",30,IF(G190="HUMOR",31,IF(G190="POLITE+",32,IF(G190="POLITE-",32,IF(G190="INPUT-",33,IF(G190="AMBIGUOUS",34,IF(G190="UNCODEABLE",35))))))))))))))))))))))))))))))))))))))))))))))))))))))</f>
        <v>3</v>
      </c>
      <c r="G190" t="s">
        <v>9379</v>
      </c>
    </row>
    <row r="191" spans="1:7" x14ac:dyDescent="0.35">
      <c r="E191" s="58" t="s">
        <v>9476</v>
      </c>
      <c r="G191" t="s">
        <v>9420</v>
      </c>
    </row>
    <row r="192" spans="1:7" x14ac:dyDescent="0.35">
      <c r="A192" s="4">
        <v>107</v>
      </c>
      <c r="B192" s="4">
        <v>-25.531999999999901</v>
      </c>
      <c r="C192" t="s">
        <v>597</v>
      </c>
      <c r="D192" s="4">
        <v>3</v>
      </c>
      <c r="E192" s="44" t="s">
        <v>10172</v>
      </c>
      <c r="G192" t="s">
        <v>9376</v>
      </c>
    </row>
    <row r="194" spans="1:9" x14ac:dyDescent="0.35">
      <c r="A194" s="4">
        <v>108</v>
      </c>
      <c r="B194" s="4">
        <v>-20.798999999999999</v>
      </c>
      <c r="C194" t="s">
        <v>630</v>
      </c>
      <c r="D194" s="4">
        <v>1</v>
      </c>
      <c r="E194" s="16" t="s">
        <v>1018</v>
      </c>
      <c r="F194" s="4">
        <f t="shared" ref="F194" si="32">IF(G194="GREET",1,IF(G194="GOAL",2,IF(G194="GOAL:COOP",2,IF(G194="GOAL:SUSTAIN",2,IF(G194="GOAL:MAX EARN",2,IF(G194="GOAL:EQUITY",2,IF(G194="PROPOSAL",3,IF(G194="(PROPOSAL)",3,IF(G194="CHOOSE+",4,IF(G194="CHOOSE-",4,IF(G194="(CHOOSE+)",4,IF(G194="(CHOOSE-)",4,IF(G194="ECO INFO",5,IF(G194="(ECO INFO)",5,IF(G194="$ INFO",6,IF(G194="SOC INFO",7,IF(G194="RULE INFO",8,IF(G194="EXP INFO",9,IF(G194="MON RES",10,IF(G194="MON EARN",11,IF(G194="MON BEH",12,IF(G194="POSE HARM",13,IF(G194="(POSE HARM)",13,IF(G194="POSE CONCERN",14,IF(G194="(POSE CONCERN)",14,IF(G194="RJ APOLOGY",15,IF(G194="RJ ATONE",16,IF(G194="(RJ ATONE)",16,IF(G194="RJ JUSTIFY",17,IF(G194="RJ JUSTIFY:SOC INFO",17,IF(G194="RJ-",18,IF(G194="RJ FORGIVE+",19,IF(G194="RJ FORGIVE-",19,IF(G194="(RJ FORGIVE+)",19,IF(G194="(RJ FORGIVE-)",19,IF(G194="COORD",20,IF(G194="(COORD)",20,IF(G194="ENF ACK",21,IF(G194="(ENF ACK)",21,IF(G194="ENF PRAISE",22,IF(G194="ENF ASK",23,IF(G194="ENF TELL",24,IF(G194="ENF SHAME",25,IF(G194="ENF WARN",26,IF(G194="ENF THREATEN",27,IF(G194="ENF PUNISH",28,IF(G194="DEFECT",29,IF(G194="SM TALK",30,IF(G194="HUMOR",31,IF(G194="POLITE+",32,IF(G194="POLITE-",32,IF(G194="INPUT-",33,IF(G194="AMBIGUOUS",34,IF(G194="UNCODEABLE",35))))))))))))))))))))))))))))))))))))))))))))))))))))))</f>
        <v>8</v>
      </c>
      <c r="G194" t="s">
        <v>9374</v>
      </c>
      <c r="I194" s="41"/>
    </row>
    <row r="196" spans="1:9" x14ac:dyDescent="0.35">
      <c r="B196" s="21" t="s">
        <v>9234</v>
      </c>
      <c r="C196" s="22"/>
      <c r="D196" s="21"/>
      <c r="E196" s="23"/>
    </row>
    <row r="197" spans="1:9" x14ac:dyDescent="0.35">
      <c r="B197" s="20"/>
    </row>
    <row r="198" spans="1:9" x14ac:dyDescent="0.35">
      <c r="A198" s="4">
        <v>109</v>
      </c>
      <c r="B198" s="4">
        <v>41.774999999999999</v>
      </c>
      <c r="C198" t="s">
        <v>630</v>
      </c>
      <c r="D198" s="4">
        <v>1</v>
      </c>
      <c r="E198" s="16" t="s">
        <v>1019</v>
      </c>
      <c r="F198" s="4">
        <f t="shared" ref="F198:F200" si="33">IF(G198="GREET",1,IF(G198="GOAL",2,IF(G198="GOAL:COOP",2,IF(G198="GOAL:SUSTAIN",2,IF(G198="GOAL:MAX EARN",2,IF(G198="GOAL:EQUITY",2,IF(G198="PROPOSAL",3,IF(G198="(PROPOSAL)",3,IF(G198="CHOOSE+",4,IF(G198="CHOOSE-",4,IF(G198="(CHOOSE+)",4,IF(G198="(CHOOSE-)",4,IF(G198="ECO INFO",5,IF(G198="(ECO INFO)",5,IF(G198="$ INFO",6,IF(G198="SOC INFO",7,IF(G198="RULE INFO",8,IF(G198="EXP INFO",9,IF(G198="MON RES",10,IF(G198="MON EARN",11,IF(G198="MON BEH",12,IF(G198="POSE HARM",13,IF(G198="(POSE HARM)",13,IF(G198="POSE CONCERN",14,IF(G198="(POSE CONCERN)",14,IF(G198="RJ APOLOGY",15,IF(G198="RJ ATONE",16,IF(G198="(RJ ATONE)",16,IF(G198="RJ JUSTIFY",17,IF(G198="RJ JUSTIFY:SOC INFO",17,IF(G198="RJ-",18,IF(G198="RJ FORGIVE+",19,IF(G198="RJ FORGIVE-",19,IF(G198="(RJ FORGIVE+)",19,IF(G198="(RJ FORGIVE-)",19,IF(G198="COORD",20,IF(G198="(COORD)",20,IF(G198="ENF ACK",21,IF(G198="(ENF ACK)",21,IF(G198="ENF PRAISE",22,IF(G198="ENF ASK",23,IF(G198="ENF TELL",24,IF(G198="ENF SHAME",25,IF(G198="ENF WARN",26,IF(G198="ENF THREATEN",27,IF(G198="ENF PUNISH",28,IF(G198="DEFECT",29,IF(G198="SM TALK",30,IF(G198="HUMOR",31,IF(G198="POLITE+",32,IF(G198="POLITE-",32,IF(G198="INPUT-",33,IF(G198="AMBIGUOUS",34,IF(G198="UNCODEABLE",35))))))))))))))))))))))))))))))))))))))))))))))))))))))</f>
        <v>3</v>
      </c>
      <c r="G198" s="43" t="s">
        <v>9379</v>
      </c>
      <c r="I198" s="41"/>
    </row>
    <row r="199" spans="1:9" x14ac:dyDescent="0.35">
      <c r="B199" s="20"/>
    </row>
    <row r="200" spans="1:9" x14ac:dyDescent="0.35">
      <c r="A200" s="4">
        <v>110</v>
      </c>
      <c r="B200" s="4">
        <v>123.575</v>
      </c>
      <c r="C200" t="s">
        <v>630</v>
      </c>
      <c r="D200" s="4">
        <v>1</v>
      </c>
      <c r="E200" s="16" t="s">
        <v>1025</v>
      </c>
      <c r="F200" s="4">
        <f t="shared" si="33"/>
        <v>20</v>
      </c>
      <c r="G200" s="43" t="s">
        <v>9472</v>
      </c>
      <c r="I200" s="41"/>
    </row>
    <row r="201" spans="1:9" x14ac:dyDescent="0.35">
      <c r="B201" s="31"/>
    </row>
    <row r="202" spans="1:9" x14ac:dyDescent="0.35">
      <c r="A202" s="4">
        <v>111</v>
      </c>
      <c r="B202" s="4">
        <v>147.59899999999999</v>
      </c>
      <c r="C202" t="s">
        <v>630</v>
      </c>
      <c r="D202" s="4">
        <v>1</v>
      </c>
      <c r="E202" s="16" t="s">
        <v>1028</v>
      </c>
      <c r="F202" s="4">
        <f t="shared" ref="F202" si="34">IF(G202="GREET",1,IF(G202="GOAL",2,IF(G202="GOAL:COOP",2,IF(G202="GOAL:SUSTAIN",2,IF(G202="GOAL:MAX EARN",2,IF(G202="GOAL:EQUITY",2,IF(G202="PROPOSAL",3,IF(G202="(PROPOSAL)",3,IF(G202="CHOOSE+",4,IF(G202="CHOOSE-",4,IF(G202="(CHOOSE+)",4,IF(G202="(CHOOSE-)",4,IF(G202="ECO INFO",5,IF(G202="(ECO INFO)",5,IF(G202="$ INFO",6,IF(G202="SOC INFO",7,IF(G202="RULE INFO",8,IF(G202="EXP INFO",9,IF(G202="MON RES",10,IF(G202="MON EARN",11,IF(G202="MON BEH",12,IF(G202="POSE HARM",13,IF(G202="(POSE HARM)",13,IF(G202="POSE CONCERN",14,IF(G202="(POSE CONCERN)",14,IF(G202="RJ APOLOGY",15,IF(G202="RJ ATONE",16,IF(G202="(RJ ATONE)",16,IF(G202="RJ JUSTIFY",17,IF(G202="RJ JUSTIFY:SOC INFO",17,IF(G202="RJ-",18,IF(G202="RJ FORGIVE+",19,IF(G202="RJ FORGIVE-",19,IF(G202="(RJ FORGIVE+)",19,IF(G202="(RJ FORGIVE-)",19,IF(G202="COORD",20,IF(G202="(COORD)",20,IF(G202="ENF ACK",21,IF(G202="(ENF ACK)",21,IF(G202="ENF PRAISE",22,IF(G202="ENF ASK",23,IF(G202="ENF TELL",24,IF(G202="ENF SHAME",25,IF(G202="ENF WARN",26,IF(G202="ENF THREATEN",27,IF(G202="ENF PUNISH",28,IF(G202="DEFECT",29,IF(G202="SM TALK",30,IF(G202="HUMOR",31,IF(G202="POLITE+",32,IF(G202="POLITE-",32,IF(G202="INPUT-",33,IF(G202="AMBIGUOUS",34,IF(G202="UNCODEABLE",35))))))))))))))))))))))))))))))))))))))))))))))))))))))</f>
        <v>8</v>
      </c>
      <c r="G202" t="s">
        <v>9374</v>
      </c>
    </row>
    <row r="204" spans="1:9" x14ac:dyDescent="0.35">
      <c r="A204" s="4">
        <v>112</v>
      </c>
      <c r="B204" s="4">
        <v>174.97499999999999</v>
      </c>
      <c r="C204" t="s">
        <v>630</v>
      </c>
      <c r="D204" s="4">
        <v>1</v>
      </c>
      <c r="E204" s="16" t="s">
        <v>1029</v>
      </c>
      <c r="F204" s="4">
        <f t="shared" ref="F204:F205" si="35">IF(G204="GREET",1,IF(G204="GOAL",2,IF(G204="GOAL:COOP",2,IF(G204="GOAL:SUSTAIN",2,IF(G204="GOAL:MAX EARN",2,IF(G204="GOAL:EQUITY",2,IF(G204="PROPOSAL",3,IF(G204="(PROPOSAL)",3,IF(G204="CHOOSE+",4,IF(G204="CHOOSE-",4,IF(G204="(CHOOSE+)",4,IF(G204="(CHOOSE-)",4,IF(G204="ECO INFO",5,IF(G204="(ECO INFO)",5,IF(G204="$ INFO",6,IF(G204="SOC INFO",7,IF(G204="RULE INFO",8,IF(G204="EXP INFO",9,IF(G204="MON RES",10,IF(G204="MON EARN",11,IF(G204="MON BEH",12,IF(G204="POSE HARM",13,IF(G204="(POSE HARM)",13,IF(G204="POSE CONCERN",14,IF(G204="(POSE CONCERN)",14,IF(G204="RJ APOLOGY",15,IF(G204="RJ ATONE",16,IF(G204="(RJ ATONE)",16,IF(G204="RJ JUSTIFY",17,IF(G204="RJ JUSTIFY:SOC INFO",17,IF(G204="RJ-",18,IF(G204="RJ FORGIVE+",19,IF(G204="RJ FORGIVE-",19,IF(G204="(RJ FORGIVE+)",19,IF(G204="(RJ FORGIVE-)",19,IF(G204="COORD",20,IF(G204="(COORD)",20,IF(G204="ENF ACK",21,IF(G204="(ENF ACK)",21,IF(G204="ENF PRAISE",22,IF(G204="ENF ASK",23,IF(G204="ENF TELL",24,IF(G204="ENF SHAME",25,IF(G204="ENF WARN",26,IF(G204="ENF THREATEN",27,IF(G204="ENF PUNISH",28,IF(G204="DEFECT",29,IF(G204="SM TALK",30,IF(G204="HUMOR",31,IF(G204="POLITE+",32,IF(G204="POLITE-",32,IF(G204="INPUT-",33,IF(G204="AMBIGUOUS",34,IF(G204="UNCODEABLE",35))))))))))))))))))))))))))))))))))))))))))))))))))))))</f>
        <v>20</v>
      </c>
      <c r="G204" s="43" t="s">
        <v>9472</v>
      </c>
    </row>
    <row r="205" spans="1:9" x14ac:dyDescent="0.35">
      <c r="A205" s="4">
        <v>113</v>
      </c>
      <c r="B205" s="4">
        <v>179.45500000000001</v>
      </c>
      <c r="C205" t="s">
        <v>630</v>
      </c>
      <c r="D205" s="4">
        <v>1</v>
      </c>
      <c r="E205" s="16" t="s">
        <v>468</v>
      </c>
      <c r="F205" s="4">
        <f t="shared" si="35"/>
        <v>20</v>
      </c>
      <c r="G205" s="43" t="s">
        <v>9472</v>
      </c>
    </row>
    <row r="208" spans="1:9" x14ac:dyDescent="0.35">
      <c r="A208" s="8" t="s">
        <v>11929</v>
      </c>
    </row>
    <row r="209" spans="1:12" x14ac:dyDescent="0.35">
      <c r="B209" s="98" t="s">
        <v>11936</v>
      </c>
    </row>
    <row r="210" spans="1:12" x14ac:dyDescent="0.35">
      <c r="A210" s="7" t="s">
        <v>11933</v>
      </c>
      <c r="B210" s="4">
        <v>2</v>
      </c>
      <c r="C210" t="s">
        <v>11950</v>
      </c>
    </row>
    <row r="211" spans="1:12" x14ac:dyDescent="0.35">
      <c r="A211" s="7" t="s">
        <v>11934</v>
      </c>
      <c r="B211" s="4">
        <v>2</v>
      </c>
      <c r="C211" t="s">
        <v>11955</v>
      </c>
    </row>
    <row r="212" spans="1:12" x14ac:dyDescent="0.35">
      <c r="A212" s="7" t="s">
        <v>11935</v>
      </c>
      <c r="B212" s="4">
        <v>2</v>
      </c>
      <c r="C212" t="s">
        <v>11956</v>
      </c>
    </row>
    <row r="214" spans="1:12" x14ac:dyDescent="0.35">
      <c r="A214" s="7" t="s">
        <v>12080</v>
      </c>
      <c r="B214" s="4">
        <v>2</v>
      </c>
    </row>
    <row r="215" spans="1:12" x14ac:dyDescent="0.35">
      <c r="A215" s="4" t="s">
        <v>12082</v>
      </c>
      <c r="B215" s="4">
        <v>1</v>
      </c>
    </row>
    <row r="218" spans="1:12" x14ac:dyDescent="0.35">
      <c r="B218" s="64" t="s">
        <v>12198</v>
      </c>
      <c r="F218"/>
      <c r="H218"/>
      <c r="J218"/>
      <c r="L218"/>
    </row>
    <row r="219" spans="1:12" x14ac:dyDescent="0.35">
      <c r="A219" s="8" t="s">
        <v>12232</v>
      </c>
      <c r="B219" s="113" t="s">
        <v>12230</v>
      </c>
      <c r="C219" s="113" t="s">
        <v>12231</v>
      </c>
      <c r="F219"/>
      <c r="H219"/>
      <c r="J219"/>
      <c r="L219"/>
    </row>
    <row r="220" spans="1:12" x14ac:dyDescent="0.35">
      <c r="A220" s="7" t="s">
        <v>12083</v>
      </c>
      <c r="B220" s="102">
        <v>1</v>
      </c>
      <c r="C220" s="102">
        <v>1</v>
      </c>
      <c r="F220"/>
      <c r="H220"/>
      <c r="J220"/>
      <c r="L220"/>
    </row>
    <row r="221" spans="1:12" x14ac:dyDescent="0.35">
      <c r="A221" s="7" t="s">
        <v>12084</v>
      </c>
      <c r="B221" s="102">
        <v>1</v>
      </c>
      <c r="C221" s="102">
        <v>1</v>
      </c>
      <c r="F221"/>
      <c r="H221"/>
      <c r="J221"/>
      <c r="L221"/>
    </row>
    <row r="222" spans="1:12" x14ac:dyDescent="0.35">
      <c r="B222"/>
      <c r="C222" s="4"/>
      <c r="F222"/>
      <c r="H222"/>
      <c r="J222"/>
      <c r="L222"/>
    </row>
    <row r="223" spans="1:12" x14ac:dyDescent="0.35">
      <c r="A223" s="8" t="s">
        <v>12200</v>
      </c>
      <c r="B223"/>
      <c r="C223" s="4"/>
      <c r="F223"/>
      <c r="H223"/>
      <c r="J223"/>
      <c r="L223"/>
    </row>
    <row r="224" spans="1:12" x14ac:dyDescent="0.35">
      <c r="A224" s="7" t="s">
        <v>12083</v>
      </c>
      <c r="B224" s="102">
        <v>1</v>
      </c>
      <c r="C224" s="102" t="s">
        <v>11932</v>
      </c>
      <c r="F224"/>
      <c r="H224"/>
      <c r="J224"/>
      <c r="L224"/>
    </row>
    <row r="225" spans="1:12" x14ac:dyDescent="0.35">
      <c r="A225" s="7" t="s">
        <v>12084</v>
      </c>
      <c r="B225" s="102">
        <v>1</v>
      </c>
      <c r="C225" s="102" t="s">
        <v>11932</v>
      </c>
      <c r="F225"/>
      <c r="H225"/>
      <c r="J225"/>
      <c r="L225"/>
    </row>
    <row r="226" spans="1:12" x14ac:dyDescent="0.35">
      <c r="B226"/>
      <c r="C226" s="4"/>
      <c r="F226"/>
      <c r="H226"/>
      <c r="J226"/>
      <c r="L226"/>
    </row>
    <row r="227" spans="1:12" x14ac:dyDescent="0.35">
      <c r="A227" s="8" t="s">
        <v>12201</v>
      </c>
      <c r="B227"/>
      <c r="C227" s="4"/>
      <c r="F227"/>
      <c r="H227"/>
      <c r="J227"/>
      <c r="L227"/>
    </row>
    <row r="228" spans="1:12" x14ac:dyDescent="0.35">
      <c r="A228" s="7" t="s">
        <v>12083</v>
      </c>
      <c r="B228" s="102" t="s">
        <v>11932</v>
      </c>
      <c r="C228" s="102" t="s">
        <v>11932</v>
      </c>
      <c r="F228"/>
      <c r="H228"/>
      <c r="J228"/>
      <c r="L228"/>
    </row>
    <row r="229" spans="1:12" x14ac:dyDescent="0.35">
      <c r="A229" s="7" t="s">
        <v>12084</v>
      </c>
      <c r="B229" s="102" t="s">
        <v>11932</v>
      </c>
      <c r="C229" s="102" t="s">
        <v>11932</v>
      </c>
      <c r="F229"/>
      <c r="H229"/>
      <c r="J229"/>
      <c r="L229"/>
    </row>
    <row r="230" spans="1:12" x14ac:dyDescent="0.35">
      <c r="B230"/>
      <c r="C230" s="4"/>
      <c r="F230"/>
      <c r="H230"/>
      <c r="J230"/>
      <c r="L230"/>
    </row>
    <row r="231" spans="1:12" x14ac:dyDescent="0.35">
      <c r="A231" s="8" t="s">
        <v>12080</v>
      </c>
      <c r="B231"/>
      <c r="C231" s="4"/>
      <c r="F231"/>
      <c r="H231"/>
      <c r="J231"/>
      <c r="L231"/>
    </row>
    <row r="232" spans="1:12" x14ac:dyDescent="0.35">
      <c r="A232" s="7" t="s">
        <v>12083</v>
      </c>
      <c r="B232" s="102">
        <v>1</v>
      </c>
      <c r="C232" s="102">
        <v>1</v>
      </c>
      <c r="F232"/>
      <c r="H232"/>
      <c r="J232"/>
      <c r="L232"/>
    </row>
    <row r="233" spans="1:12" x14ac:dyDescent="0.35">
      <c r="A233" s="7" t="s">
        <v>12084</v>
      </c>
      <c r="B233" s="102">
        <v>1</v>
      </c>
      <c r="C233" s="102">
        <v>1</v>
      </c>
      <c r="F233"/>
      <c r="H233"/>
      <c r="J233"/>
      <c r="L233"/>
    </row>
    <row r="236" spans="1:12" x14ac:dyDescent="0.35">
      <c r="A236" s="8" t="s">
        <v>12089</v>
      </c>
    </row>
    <row r="238" spans="1:12" x14ac:dyDescent="0.35">
      <c r="A238" s="113" t="s">
        <v>11933</v>
      </c>
    </row>
    <row r="239" spans="1:12" x14ac:dyDescent="0.35">
      <c r="A239" s="113"/>
    </row>
    <row r="240" spans="1:12" x14ac:dyDescent="0.35">
      <c r="A240" s="116" t="s">
        <v>12090</v>
      </c>
    </row>
    <row r="241" spans="1:2" x14ac:dyDescent="0.35">
      <c r="A241" s="4" t="s">
        <v>12091</v>
      </c>
      <c r="B241" s="4">
        <v>4</v>
      </c>
    </row>
    <row r="242" spans="1:2" x14ac:dyDescent="0.35">
      <c r="A242" s="4" t="s">
        <v>12092</v>
      </c>
    </row>
    <row r="243" spans="1:2" x14ac:dyDescent="0.35">
      <c r="A243" s="4" t="s">
        <v>12093</v>
      </c>
    </row>
    <row r="244" spans="1:2" x14ac:dyDescent="0.35">
      <c r="A244" s="4" t="s">
        <v>12094</v>
      </c>
    </row>
    <row r="245" spans="1:2" x14ac:dyDescent="0.35">
      <c r="A245" s="37" t="s">
        <v>12098</v>
      </c>
      <c r="B245" s="117">
        <v>4</v>
      </c>
    </row>
    <row r="246" spans="1:2" x14ac:dyDescent="0.35">
      <c r="A246" s="37"/>
    </row>
    <row r="247" spans="1:2" x14ac:dyDescent="0.35">
      <c r="A247" s="116" t="s">
        <v>12095</v>
      </c>
    </row>
    <row r="248" spans="1:2" x14ac:dyDescent="0.35">
      <c r="A248" s="4" t="s">
        <v>12091</v>
      </c>
      <c r="B248" s="4">
        <v>4</v>
      </c>
    </row>
    <row r="249" spans="1:2" x14ac:dyDescent="0.35">
      <c r="A249" s="4" t="s">
        <v>12092</v>
      </c>
    </row>
    <row r="250" spans="1:2" x14ac:dyDescent="0.35">
      <c r="A250" s="4" t="s">
        <v>12093</v>
      </c>
    </row>
    <row r="251" spans="1:2" x14ac:dyDescent="0.35">
      <c r="A251" s="4" t="s">
        <v>12094</v>
      </c>
    </row>
    <row r="252" spans="1:2" x14ac:dyDescent="0.35">
      <c r="A252" s="37" t="s">
        <v>12098</v>
      </c>
      <c r="B252" s="4">
        <v>4</v>
      </c>
    </row>
    <row r="253" spans="1:2" x14ac:dyDescent="0.35">
      <c r="A253" s="37"/>
    </row>
    <row r="254" spans="1:2" x14ac:dyDescent="0.35">
      <c r="A254" s="113" t="s">
        <v>11934</v>
      </c>
    </row>
    <row r="255" spans="1:2" x14ac:dyDescent="0.35">
      <c r="A255" s="113"/>
    </row>
    <row r="256" spans="1:2" x14ac:dyDescent="0.35">
      <c r="A256" s="116" t="s">
        <v>12090</v>
      </c>
    </row>
    <row r="257" spans="1:5" x14ac:dyDescent="0.35">
      <c r="A257" s="4" t="s">
        <v>12091</v>
      </c>
      <c r="B257" s="4">
        <v>3</v>
      </c>
      <c r="E257" s="16" t="s">
        <v>12103</v>
      </c>
    </row>
    <row r="258" spans="1:5" x14ac:dyDescent="0.35">
      <c r="A258" s="4" t="s">
        <v>12092</v>
      </c>
    </row>
    <row r="259" spans="1:5" x14ac:dyDescent="0.35">
      <c r="A259" s="4" t="s">
        <v>12093</v>
      </c>
    </row>
    <row r="260" spans="1:5" x14ac:dyDescent="0.35">
      <c r="A260" s="4" t="s">
        <v>12094</v>
      </c>
    </row>
    <row r="261" spans="1:5" x14ac:dyDescent="0.35">
      <c r="A261" s="37" t="s">
        <v>12098</v>
      </c>
      <c r="B261" s="117">
        <v>3</v>
      </c>
    </row>
    <row r="262" spans="1:5" x14ac:dyDescent="0.35">
      <c r="A262" s="37"/>
    </row>
    <row r="263" spans="1:5" x14ac:dyDescent="0.35">
      <c r="A263" s="116" t="s">
        <v>12095</v>
      </c>
    </row>
    <row r="264" spans="1:5" x14ac:dyDescent="0.35">
      <c r="A264" s="4" t="s">
        <v>12091</v>
      </c>
      <c r="B264" s="4">
        <v>3</v>
      </c>
      <c r="E264" s="16" t="s">
        <v>12103</v>
      </c>
    </row>
    <row r="265" spans="1:5" x14ac:dyDescent="0.35">
      <c r="A265" s="4" t="s">
        <v>12092</v>
      </c>
    </row>
    <row r="266" spans="1:5" x14ac:dyDescent="0.35">
      <c r="A266" s="4" t="s">
        <v>12093</v>
      </c>
    </row>
    <row r="267" spans="1:5" x14ac:dyDescent="0.35">
      <c r="A267" s="4" t="s">
        <v>12094</v>
      </c>
    </row>
    <row r="268" spans="1:5" x14ac:dyDescent="0.35">
      <c r="A268" s="37" t="s">
        <v>12098</v>
      </c>
      <c r="B268" s="4">
        <v>3</v>
      </c>
    </row>
    <row r="270" spans="1:5" x14ac:dyDescent="0.35">
      <c r="A270" s="113" t="s">
        <v>11935</v>
      </c>
    </row>
    <row r="271" spans="1:5" x14ac:dyDescent="0.35">
      <c r="A271" s="113"/>
    </row>
    <row r="272" spans="1:5" x14ac:dyDescent="0.35">
      <c r="A272" s="116" t="s">
        <v>12090</v>
      </c>
    </row>
    <row r="273" spans="1:5" x14ac:dyDescent="0.35">
      <c r="A273" s="4" t="s">
        <v>12091</v>
      </c>
      <c r="B273" s="4">
        <v>4</v>
      </c>
    </row>
    <row r="274" spans="1:5" x14ac:dyDescent="0.35">
      <c r="A274" s="4" t="s">
        <v>12092</v>
      </c>
      <c r="B274" s="4">
        <v>4</v>
      </c>
    </row>
    <row r="275" spans="1:5" x14ac:dyDescent="0.35">
      <c r="A275" s="4" t="s">
        <v>12093</v>
      </c>
    </row>
    <row r="276" spans="1:5" x14ac:dyDescent="0.35">
      <c r="A276" s="4" t="s">
        <v>12094</v>
      </c>
    </row>
    <row r="277" spans="1:5" x14ac:dyDescent="0.35">
      <c r="A277" s="37" t="s">
        <v>12098</v>
      </c>
      <c r="B277" s="4">
        <f>(B273+B274)/2</f>
        <v>4</v>
      </c>
    </row>
    <row r="279" spans="1:5" x14ac:dyDescent="0.35">
      <c r="A279" s="116" t="s">
        <v>12095</v>
      </c>
      <c r="E279" s="16" t="s">
        <v>11932</v>
      </c>
    </row>
    <row r="280" spans="1:5" x14ac:dyDescent="0.35">
      <c r="A280" s="4" t="s">
        <v>12091</v>
      </c>
    </row>
    <row r="281" spans="1:5" x14ac:dyDescent="0.35">
      <c r="A281" s="4" t="s">
        <v>12092</v>
      </c>
    </row>
    <row r="282" spans="1:5" x14ac:dyDescent="0.35">
      <c r="A282" s="4" t="s">
        <v>12093</v>
      </c>
    </row>
    <row r="283" spans="1:5" x14ac:dyDescent="0.35">
      <c r="A283" s="4" t="s">
        <v>12094</v>
      </c>
    </row>
    <row r="284" spans="1:5" x14ac:dyDescent="0.35">
      <c r="A284" s="39" t="s">
        <v>12098</v>
      </c>
    </row>
    <row r="285" spans="1:5" x14ac:dyDescent="0.35">
      <c r="A285" s="37"/>
    </row>
    <row r="286" spans="1:5" x14ac:dyDescent="0.35">
      <c r="A286" s="8" t="s">
        <v>12227</v>
      </c>
      <c r="B286" s="117">
        <f>(B241+B248+B257+B264+B273+B274)/6</f>
        <v>3.6666666666666665</v>
      </c>
    </row>
    <row r="287" spans="1:5" x14ac:dyDescent="0.35">
      <c r="A287" s="16"/>
      <c r="D287" s="117"/>
    </row>
    <row r="288" spans="1:5" x14ac:dyDescent="0.35">
      <c r="A288" s="16"/>
      <c r="D288" s="117"/>
    </row>
  </sheetData>
  <phoneticPr fontId="25"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77">
    <tabColor theme="9" tint="0.79998168889431442"/>
  </sheetPr>
  <dimension ref="A1:N375"/>
  <sheetViews>
    <sheetView zoomScale="80" zoomScaleNormal="80" workbookViewId="0">
      <selection activeCell="G1" sqref="G1"/>
    </sheetView>
  </sheetViews>
  <sheetFormatPr defaultRowHeight="14.5" x14ac:dyDescent="0.35"/>
  <cols>
    <col min="1" max="1" width="8.36328125" customWidth="1"/>
    <col min="2" max="2" width="10.453125" customWidth="1"/>
    <col min="3" max="3" width="7.08984375" customWidth="1"/>
    <col min="4" max="4" width="7.81640625" style="102" customWidth="1"/>
    <col min="5" max="5" width="66.81640625" customWidth="1"/>
    <col min="7" max="7" width="8.90625" style="4"/>
    <col min="9" max="9" width="10.08984375" style="4" customWidth="1"/>
    <col min="10" max="10" width="10" customWidth="1"/>
    <col min="11" max="11" width="8.90625" style="4"/>
  </cols>
  <sheetData>
    <row r="1" spans="1:12" x14ac:dyDescent="0.35">
      <c r="A1" s="14" t="s">
        <v>9261</v>
      </c>
      <c r="B1" s="10"/>
      <c r="C1" s="12"/>
      <c r="D1" s="99"/>
      <c r="E1" s="14"/>
      <c r="F1" s="12"/>
      <c r="G1" s="127" t="s">
        <v>9368</v>
      </c>
      <c r="H1" s="36"/>
      <c r="I1" s="121"/>
      <c r="J1" s="36"/>
      <c r="K1" s="121"/>
      <c r="L1" s="36"/>
    </row>
    <row r="2" spans="1:12" x14ac:dyDescent="0.35">
      <c r="A2" s="7" t="s">
        <v>9223</v>
      </c>
      <c r="B2" s="7" t="s">
        <v>3</v>
      </c>
      <c r="C2" s="7" t="s">
        <v>9459</v>
      </c>
      <c r="D2" s="100" t="s">
        <v>9224</v>
      </c>
      <c r="E2" s="8" t="s">
        <v>9225</v>
      </c>
      <c r="F2" s="6"/>
      <c r="G2" s="121"/>
      <c r="H2" s="36"/>
      <c r="I2" s="121"/>
      <c r="J2" s="36"/>
      <c r="K2" s="121"/>
      <c r="L2" s="36"/>
    </row>
    <row r="3" spans="1:12" x14ac:dyDescent="0.35">
      <c r="A3" s="11"/>
      <c r="B3" s="11" t="s">
        <v>9227</v>
      </c>
      <c r="C3" s="13"/>
      <c r="D3" s="101"/>
      <c r="E3" s="15"/>
      <c r="F3" s="13"/>
      <c r="G3" s="19" t="s">
        <v>9370</v>
      </c>
      <c r="H3" s="75" t="s">
        <v>9382</v>
      </c>
      <c r="I3" s="19" t="s">
        <v>9370</v>
      </c>
      <c r="J3" s="75" t="s">
        <v>9369</v>
      </c>
      <c r="K3" s="19" t="s">
        <v>9370</v>
      </c>
      <c r="L3" s="75" t="s">
        <v>9369</v>
      </c>
    </row>
    <row r="5" spans="1:12" x14ac:dyDescent="0.35">
      <c r="A5" s="20" t="s">
        <v>11522</v>
      </c>
      <c r="B5" s="29" t="s">
        <v>11123</v>
      </c>
    </row>
    <row r="6" spans="1:12" x14ac:dyDescent="0.35">
      <c r="B6" s="38" t="s">
        <v>11124</v>
      </c>
    </row>
    <row r="7" spans="1:12" x14ac:dyDescent="0.35">
      <c r="A7" s="4">
        <v>1</v>
      </c>
      <c r="B7">
        <v>-418.68599999999998</v>
      </c>
      <c r="C7" t="s">
        <v>586</v>
      </c>
      <c r="D7" s="102">
        <v>3</v>
      </c>
      <c r="E7" t="s">
        <v>732</v>
      </c>
      <c r="G7" s="4">
        <f>IF(H7="GREET",1,IF(H7="GOAL",2,IF(H7="GOAL:COOP",2,IF(H7="GOAL:SUSTAIN",2,IF(H7="GOAL:MAX EARN",2,IF(H7="GOAL:EQUITY",2,IF(H7="PROPOSAL",3,IF(H7="(PROPOSAL)",3,IF(H7="CHOOSE+",4,IF(H7="CHOOSE-",4,IF(H7="(CHOOSE+)",4,IF(H7="(CHOOSE-)",4,IF(H7="ECO INFO",5,IF(H7="(ECO INFO)",5,IF(H7="$ INFO",6,IF(H7="SOC INFO",7,IF(H7="RULE INFO",8,IF(H7="EXP INFO",9,IF(H7="MON RES",10,IF(H7="MON EARN",11,IF(H7="MON BEH",12,IF(H7="POSE HARM",13,IF(H7="(POSE HARM)",13,IF(H7="POSE CONCERN",14,IF(H7="(POSE CONCERN)",14,IF(H7="RJ APOLOGY",15,IF(H7="RJ ATONE",16,IF(H7="(RJ ATONE)",16,IF(H7="RJ JUSTIFY",17,IF(H7="RJ JUSTIFY:SOC INFO",17,IF(H7="RJ-",18,IF(H7="RJ FORGIVE+",19,IF(H7="RJ FORGIVE-",19,IF(H7="(RJ FORGIVE+)",19,IF(H7="(RJ FORGIVE-)",19,IF(H7="COORD",20,IF(H7="(COORD)",20,IF(H7="ENF ACK",21,IF(H7="(ENF ACK)",21,IF(H7="ENF PRAISE",22,IF(H7="ENF ASK",23,IF(H7="ENF TELL",24,IF(H7="ENF SHAME",25,IF(H7="ENF WARN",26,IF(H7="ENF THREATEN",27,IF(H7="ENF PUNISH",28,IF(H7="DEFECT",29,IF(H7="SM TALK",30,IF(H7="HUMOR",31,IF(H7="POLITE+",32,IF(H7="POLITE-",32,IF(H7="INPUT-",33,IF(H7="AMBIGUOUS",34,IF(H7="UNCODEABLE",35))))))))))))))))))))))))))))))))))))))))))))))))))))))</f>
        <v>2</v>
      </c>
      <c r="H7" t="s">
        <v>12174</v>
      </c>
    </row>
    <row r="8" spans="1:12" x14ac:dyDescent="0.35">
      <c r="A8" s="4">
        <v>2</v>
      </c>
      <c r="B8">
        <v>-411.12199999999899</v>
      </c>
      <c r="C8" t="s">
        <v>591</v>
      </c>
      <c r="D8" s="102">
        <v>4</v>
      </c>
      <c r="E8" t="s">
        <v>735</v>
      </c>
      <c r="G8" s="4">
        <f t="shared" ref="G8:I71" si="0">IF(H8="GREET",1,IF(H8="GOAL",2,IF(H8="GOAL:COOP",2,IF(H8="GOAL:SUSTAIN",2,IF(H8="GOAL:MAX EARN",2,IF(H8="GOAL:EQUITY",2,IF(H8="PROPOSAL",3,IF(H8="(PROPOSAL)",3,IF(H8="CHOOSE+",4,IF(H8="CHOOSE-",4,IF(H8="(CHOOSE+)",4,IF(H8="(CHOOSE-)",4,IF(H8="ECO INFO",5,IF(H8="(ECO INFO)",5,IF(H8="$ INFO",6,IF(H8="SOC INFO",7,IF(H8="RULE INFO",8,IF(H8="EXP INFO",9,IF(H8="MON RES",10,IF(H8="MON EARN",11,IF(H8="MON BEH",12,IF(H8="POSE HARM",13,IF(H8="(POSE HARM)",13,IF(H8="POSE CONCERN",14,IF(H8="(POSE CONCERN)",14,IF(H8="RJ APOLOGY",15,IF(H8="RJ ATONE",16,IF(H8="(RJ ATONE)",16,IF(H8="RJ JUSTIFY",17,IF(H8="RJ JUSTIFY:SOC INFO",17,IF(H8="RJ-",18,IF(H8="RJ FORGIVE+",19,IF(H8="RJ FORGIVE-",19,IF(H8="(RJ FORGIVE+)",19,IF(H8="(RJ FORGIVE-)",19,IF(H8="COORD",20,IF(H8="(COORD)",20,IF(H8="ENF ACK",21,IF(H8="(ENF ACK)",21,IF(H8="ENF PRAISE",22,IF(H8="ENF ASK",23,IF(H8="ENF TELL",24,IF(H8="ENF SHAME",25,IF(H8="ENF WARN",26,IF(H8="ENF THREATEN",27,IF(H8="ENF PUNISH",28,IF(H8="DEFECT",29,IF(H8="SM TALK",30,IF(H8="HUMOR",31,IF(H8="POLITE+",32,IF(H8="POLITE-",32,IF(H8="INPUT-",33,IF(H8="AMBIGUOUS",34,IF(H8="UNCODEABLE",35))))))))))))))))))))))))))))))))))))))))))))))))))))))</f>
        <v>3</v>
      </c>
      <c r="H8" t="s">
        <v>9379</v>
      </c>
    </row>
    <row r="9" spans="1:12" x14ac:dyDescent="0.35">
      <c r="A9" s="4">
        <v>3</v>
      </c>
      <c r="B9">
        <v>-398.86099999999999</v>
      </c>
      <c r="C9" t="s">
        <v>580</v>
      </c>
      <c r="D9" s="102">
        <v>2</v>
      </c>
      <c r="E9" t="s">
        <v>741</v>
      </c>
    </row>
    <row r="10" spans="1:12" x14ac:dyDescent="0.35">
      <c r="A10" s="4"/>
      <c r="E10" s="57" t="s">
        <v>9433</v>
      </c>
      <c r="G10" s="4">
        <f t="shared" si="0"/>
        <v>3</v>
      </c>
      <c r="H10" t="s">
        <v>9379</v>
      </c>
    </row>
    <row r="11" spans="1:12" x14ac:dyDescent="0.35">
      <c r="A11" s="4"/>
      <c r="E11" s="57" t="s">
        <v>11012</v>
      </c>
      <c r="G11" s="4">
        <f t="shared" si="0"/>
        <v>2</v>
      </c>
      <c r="H11" t="s">
        <v>12174</v>
      </c>
    </row>
    <row r="12" spans="1:12" x14ac:dyDescent="0.35">
      <c r="A12" s="4">
        <v>4</v>
      </c>
      <c r="B12">
        <v>-395.62799999999999</v>
      </c>
      <c r="C12" t="s">
        <v>588</v>
      </c>
      <c r="D12" s="102">
        <v>1</v>
      </c>
      <c r="E12" t="s">
        <v>743</v>
      </c>
      <c r="G12" s="4">
        <f t="shared" si="0"/>
        <v>3</v>
      </c>
      <c r="H12" t="s">
        <v>9379</v>
      </c>
    </row>
    <row r="13" spans="1:12" x14ac:dyDescent="0.35">
      <c r="A13" s="4">
        <v>5</v>
      </c>
      <c r="B13">
        <v>-389.10500000000002</v>
      </c>
      <c r="C13" t="s">
        <v>586</v>
      </c>
      <c r="D13" s="102">
        <v>3</v>
      </c>
      <c r="E13" t="s">
        <v>745</v>
      </c>
      <c r="G13" s="4">
        <f t="shared" si="0"/>
        <v>5</v>
      </c>
      <c r="H13" t="s">
        <v>9378</v>
      </c>
    </row>
    <row r="14" spans="1:12" x14ac:dyDescent="0.35">
      <c r="A14" s="4">
        <v>6</v>
      </c>
      <c r="B14">
        <v>-387.541</v>
      </c>
      <c r="C14" t="s">
        <v>591</v>
      </c>
      <c r="D14" s="102">
        <v>4</v>
      </c>
      <c r="E14" t="s">
        <v>747</v>
      </c>
      <c r="G14" s="4">
        <f t="shared" si="0"/>
        <v>5</v>
      </c>
      <c r="H14" t="s">
        <v>9378</v>
      </c>
    </row>
    <row r="15" spans="1:12" x14ac:dyDescent="0.35">
      <c r="A15" s="4">
        <v>7</v>
      </c>
      <c r="B15">
        <v>-380.851</v>
      </c>
      <c r="C15" t="s">
        <v>591</v>
      </c>
      <c r="D15" s="102">
        <v>4</v>
      </c>
      <c r="E15" t="s">
        <v>748</v>
      </c>
      <c r="G15" s="4">
        <f t="shared" si="0"/>
        <v>4</v>
      </c>
      <c r="H15" t="s">
        <v>9372</v>
      </c>
    </row>
    <row r="16" spans="1:12" x14ac:dyDescent="0.35">
      <c r="A16" s="4">
        <v>8</v>
      </c>
      <c r="B16">
        <v>-379.048</v>
      </c>
      <c r="C16" t="s">
        <v>588</v>
      </c>
      <c r="D16" s="102">
        <v>1</v>
      </c>
      <c r="E16" t="s">
        <v>749</v>
      </c>
      <c r="G16" s="4">
        <f t="shared" si="0"/>
        <v>3</v>
      </c>
      <c r="H16" t="s">
        <v>9379</v>
      </c>
    </row>
    <row r="17" spans="1:11" x14ac:dyDescent="0.35">
      <c r="A17" s="4">
        <v>9</v>
      </c>
      <c r="B17">
        <v>-370.640999999999</v>
      </c>
      <c r="C17" t="s">
        <v>580</v>
      </c>
      <c r="D17" s="102">
        <v>2</v>
      </c>
      <c r="E17" t="s">
        <v>752</v>
      </c>
      <c r="G17" s="4">
        <f t="shared" si="0"/>
        <v>4</v>
      </c>
      <c r="H17" t="s">
        <v>9372</v>
      </c>
      <c r="J17" s="38" t="s">
        <v>11013</v>
      </c>
    </row>
    <row r="18" spans="1:11" x14ac:dyDescent="0.35">
      <c r="A18" s="4">
        <v>10</v>
      </c>
      <c r="B18">
        <v>-364.048</v>
      </c>
      <c r="C18" t="s">
        <v>591</v>
      </c>
      <c r="D18" s="102">
        <v>4</v>
      </c>
      <c r="E18" t="s">
        <v>753</v>
      </c>
      <c r="G18" s="4">
        <f t="shared" si="0"/>
        <v>3</v>
      </c>
      <c r="H18" t="s">
        <v>9379</v>
      </c>
    </row>
    <row r="19" spans="1:11" x14ac:dyDescent="0.35">
      <c r="A19" s="4">
        <v>11</v>
      </c>
      <c r="B19">
        <v>-363.66</v>
      </c>
      <c r="C19" t="s">
        <v>580</v>
      </c>
      <c r="D19" s="102">
        <v>2</v>
      </c>
      <c r="E19" t="s">
        <v>754</v>
      </c>
      <c r="G19" s="4">
        <f t="shared" si="0"/>
        <v>4</v>
      </c>
      <c r="H19" t="s">
        <v>9372</v>
      </c>
      <c r="J19" s="38" t="s">
        <v>11013</v>
      </c>
    </row>
    <row r="20" spans="1:11" x14ac:dyDescent="0.35">
      <c r="A20" s="4">
        <v>12</v>
      </c>
      <c r="B20">
        <v>-355.71100000000001</v>
      </c>
      <c r="C20" t="s">
        <v>580</v>
      </c>
      <c r="D20" s="102">
        <v>2</v>
      </c>
      <c r="E20" t="s">
        <v>761</v>
      </c>
      <c r="G20" s="4">
        <f t="shared" si="0"/>
        <v>3</v>
      </c>
      <c r="H20" t="s">
        <v>9379</v>
      </c>
    </row>
    <row r="21" spans="1:11" x14ac:dyDescent="0.35">
      <c r="A21" s="4">
        <v>13</v>
      </c>
      <c r="B21">
        <v>-341.19199999999898</v>
      </c>
      <c r="C21" t="s">
        <v>591</v>
      </c>
      <c r="D21" s="102">
        <v>4</v>
      </c>
      <c r="E21" t="s">
        <v>765</v>
      </c>
      <c r="G21" s="4">
        <f t="shared" si="0"/>
        <v>3</v>
      </c>
      <c r="H21" t="s">
        <v>9379</v>
      </c>
    </row>
    <row r="22" spans="1:11" x14ac:dyDescent="0.35">
      <c r="A22" s="4">
        <v>14</v>
      </c>
      <c r="B22">
        <v>-332.63900000000001</v>
      </c>
      <c r="C22" t="s">
        <v>580</v>
      </c>
      <c r="D22" s="102">
        <v>2</v>
      </c>
      <c r="E22" t="s">
        <v>55</v>
      </c>
      <c r="G22" s="4">
        <f t="shared" si="0"/>
        <v>4</v>
      </c>
      <c r="H22" t="s">
        <v>9372</v>
      </c>
    </row>
    <row r="23" spans="1:11" x14ac:dyDescent="0.35">
      <c r="A23" s="4">
        <v>15</v>
      </c>
      <c r="B23">
        <v>-332.28899999999999</v>
      </c>
      <c r="C23" t="s">
        <v>586</v>
      </c>
      <c r="D23" s="102">
        <v>3</v>
      </c>
      <c r="E23" t="s">
        <v>769</v>
      </c>
      <c r="G23" s="4">
        <f t="shared" si="0"/>
        <v>3</v>
      </c>
      <c r="H23" t="s">
        <v>9379</v>
      </c>
    </row>
    <row r="24" spans="1:11" x14ac:dyDescent="0.35">
      <c r="A24" s="4">
        <v>16</v>
      </c>
      <c r="B24">
        <v>-327.16000000000003</v>
      </c>
      <c r="C24" t="s">
        <v>588</v>
      </c>
      <c r="D24" s="102">
        <v>1</v>
      </c>
      <c r="E24" t="s">
        <v>771</v>
      </c>
      <c r="G24" s="4">
        <f t="shared" si="0"/>
        <v>4</v>
      </c>
      <c r="H24" t="s">
        <v>9372</v>
      </c>
    </row>
    <row r="25" spans="1:11" x14ac:dyDescent="0.35">
      <c r="A25" s="4">
        <v>17</v>
      </c>
      <c r="B25">
        <v>-322.43099999999998</v>
      </c>
      <c r="C25" t="s">
        <v>580</v>
      </c>
      <c r="D25" s="102">
        <v>2</v>
      </c>
      <c r="E25" t="s">
        <v>773</v>
      </c>
      <c r="G25" s="4">
        <f t="shared" si="0"/>
        <v>34</v>
      </c>
      <c r="H25" t="s">
        <v>9387</v>
      </c>
    </row>
    <row r="26" spans="1:11" x14ac:dyDescent="0.35">
      <c r="A26" s="4">
        <v>18</v>
      </c>
      <c r="B26">
        <v>-310.52199999999999</v>
      </c>
      <c r="C26" t="s">
        <v>588</v>
      </c>
      <c r="D26" s="102">
        <v>1</v>
      </c>
      <c r="E26" t="s">
        <v>775</v>
      </c>
      <c r="G26" s="4">
        <f t="shared" si="0"/>
        <v>30</v>
      </c>
      <c r="H26" t="s">
        <v>9375</v>
      </c>
    </row>
    <row r="27" spans="1:11" x14ac:dyDescent="0.35">
      <c r="A27" s="4">
        <v>19</v>
      </c>
      <c r="B27">
        <v>-308.65100000000001</v>
      </c>
      <c r="C27" t="s">
        <v>591</v>
      </c>
      <c r="D27" s="102">
        <v>4</v>
      </c>
      <c r="E27" t="s">
        <v>11014</v>
      </c>
      <c r="G27" s="4">
        <f t="shared" si="0"/>
        <v>3</v>
      </c>
      <c r="H27" t="s">
        <v>9379</v>
      </c>
    </row>
    <row r="28" spans="1:11" x14ac:dyDescent="0.35">
      <c r="A28" s="4">
        <v>20</v>
      </c>
      <c r="B28">
        <v>-302.649</v>
      </c>
      <c r="C28" t="s">
        <v>580</v>
      </c>
      <c r="D28" s="102">
        <v>2</v>
      </c>
      <c r="E28" t="s">
        <v>778</v>
      </c>
      <c r="G28" s="4">
        <f t="shared" si="0"/>
        <v>3</v>
      </c>
      <c r="H28" t="s">
        <v>9379</v>
      </c>
    </row>
    <row r="29" spans="1:11" x14ac:dyDescent="0.35">
      <c r="A29" s="4">
        <v>21</v>
      </c>
      <c r="B29">
        <v>-300.272999999999</v>
      </c>
      <c r="C29" t="s">
        <v>580</v>
      </c>
      <c r="D29" s="102">
        <v>2</v>
      </c>
      <c r="E29" t="s">
        <v>780</v>
      </c>
      <c r="G29" s="4">
        <f t="shared" si="0"/>
        <v>30</v>
      </c>
      <c r="H29" t="s">
        <v>9375</v>
      </c>
    </row>
    <row r="30" spans="1:11" x14ac:dyDescent="0.35">
      <c r="A30" s="4">
        <v>22</v>
      </c>
      <c r="B30">
        <v>-296.32799999999997</v>
      </c>
      <c r="C30" t="s">
        <v>591</v>
      </c>
      <c r="D30" s="102">
        <v>4</v>
      </c>
      <c r="E30" t="s">
        <v>783</v>
      </c>
      <c r="G30" s="4">
        <f t="shared" si="0"/>
        <v>3</v>
      </c>
      <c r="H30" t="s">
        <v>9379</v>
      </c>
    </row>
    <row r="31" spans="1:11" x14ac:dyDescent="0.35">
      <c r="A31" s="4">
        <v>23</v>
      </c>
      <c r="B31">
        <v>-292.48200000000003</v>
      </c>
      <c r="C31" t="s">
        <v>580</v>
      </c>
      <c r="D31" s="102">
        <v>2</v>
      </c>
      <c r="E31" t="s">
        <v>785</v>
      </c>
      <c r="G31" s="4">
        <f t="shared" si="0"/>
        <v>31</v>
      </c>
      <c r="H31" t="s">
        <v>9386</v>
      </c>
    </row>
    <row r="32" spans="1:11" x14ac:dyDescent="0.35">
      <c r="A32" s="4">
        <v>24</v>
      </c>
      <c r="B32">
        <v>-278.65100000000001</v>
      </c>
      <c r="C32" t="s">
        <v>586</v>
      </c>
      <c r="D32" s="102">
        <v>3</v>
      </c>
      <c r="E32" t="s">
        <v>787</v>
      </c>
      <c r="G32" s="4">
        <f t="shared" si="0"/>
        <v>3</v>
      </c>
      <c r="H32" t="s">
        <v>9379</v>
      </c>
      <c r="J32" s="4"/>
      <c r="K32" t="s">
        <v>11016</v>
      </c>
    </row>
    <row r="33" spans="1:11" x14ac:dyDescent="0.35">
      <c r="A33" s="4">
        <v>25</v>
      </c>
      <c r="B33">
        <v>-272.84399999999999</v>
      </c>
      <c r="C33" t="s">
        <v>591</v>
      </c>
      <c r="D33" s="102">
        <v>4</v>
      </c>
      <c r="E33" t="s">
        <v>791</v>
      </c>
      <c r="G33" s="4">
        <f t="shared" si="0"/>
        <v>3</v>
      </c>
      <c r="H33" t="s">
        <v>9379</v>
      </c>
      <c r="J33" s="4"/>
    </row>
    <row r="34" spans="1:11" x14ac:dyDescent="0.35">
      <c r="A34" s="4">
        <v>26</v>
      </c>
      <c r="B34">
        <v>-254.476</v>
      </c>
      <c r="C34" t="s">
        <v>580</v>
      </c>
      <c r="D34" s="102">
        <v>2</v>
      </c>
      <c r="E34" t="s">
        <v>794</v>
      </c>
      <c r="G34" s="4">
        <f t="shared" si="0"/>
        <v>4</v>
      </c>
      <c r="H34" t="s">
        <v>9372</v>
      </c>
      <c r="J34" s="4"/>
    </row>
    <row r="35" spans="1:11" x14ac:dyDescent="0.35">
      <c r="A35" s="4">
        <v>27</v>
      </c>
      <c r="B35">
        <v>-254.065</v>
      </c>
      <c r="C35" t="s">
        <v>586</v>
      </c>
      <c r="D35" s="102">
        <v>3</v>
      </c>
      <c r="E35" t="s">
        <v>795</v>
      </c>
      <c r="J35" s="4"/>
    </row>
    <row r="36" spans="1:11" x14ac:dyDescent="0.35">
      <c r="A36" s="4"/>
      <c r="E36" s="57" t="s">
        <v>310</v>
      </c>
      <c r="G36" s="4">
        <f t="shared" si="0"/>
        <v>4</v>
      </c>
      <c r="H36" t="s">
        <v>9372</v>
      </c>
      <c r="J36" s="4"/>
    </row>
    <row r="37" spans="1:11" x14ac:dyDescent="0.35">
      <c r="A37" s="4"/>
      <c r="E37" s="57" t="s">
        <v>9655</v>
      </c>
      <c r="G37" s="4">
        <f t="shared" si="0"/>
        <v>9</v>
      </c>
      <c r="H37" t="s">
        <v>9373</v>
      </c>
      <c r="J37" s="4"/>
    </row>
    <row r="38" spans="1:11" x14ac:dyDescent="0.35">
      <c r="A38" s="4">
        <v>28</v>
      </c>
      <c r="B38">
        <v>-252.44900000000001</v>
      </c>
      <c r="C38" t="s">
        <v>588</v>
      </c>
      <c r="D38" s="102">
        <v>1</v>
      </c>
      <c r="E38" t="s">
        <v>796</v>
      </c>
      <c r="J38" s="4"/>
    </row>
    <row r="39" spans="1:11" x14ac:dyDescent="0.35">
      <c r="A39" s="4"/>
      <c r="E39" s="38" t="s">
        <v>11015</v>
      </c>
      <c r="G39" s="4">
        <f t="shared" si="0"/>
        <v>9</v>
      </c>
      <c r="H39" t="s">
        <v>9373</v>
      </c>
      <c r="J39" s="4"/>
    </row>
    <row r="40" spans="1:11" x14ac:dyDescent="0.35">
      <c r="A40" s="4"/>
      <c r="E40" s="38" t="s">
        <v>9653</v>
      </c>
      <c r="G40" s="4">
        <f t="shared" si="0"/>
        <v>4</v>
      </c>
      <c r="H40" t="s">
        <v>9372</v>
      </c>
      <c r="J40" s="4"/>
      <c r="K40" t="s">
        <v>11016</v>
      </c>
    </row>
    <row r="41" spans="1:11" x14ac:dyDescent="0.35">
      <c r="A41" s="4">
        <v>29</v>
      </c>
      <c r="B41">
        <v>-248.05599999999899</v>
      </c>
      <c r="C41" t="s">
        <v>591</v>
      </c>
      <c r="D41" s="102">
        <v>4</v>
      </c>
      <c r="E41" t="s">
        <v>797</v>
      </c>
      <c r="G41" s="4">
        <f t="shared" si="0"/>
        <v>8</v>
      </c>
      <c r="H41" t="s">
        <v>9374</v>
      </c>
      <c r="J41" s="4"/>
      <c r="K41"/>
    </row>
    <row r="42" spans="1:11" x14ac:dyDescent="0.35">
      <c r="A42" s="4">
        <v>30</v>
      </c>
      <c r="B42">
        <v>-229.083</v>
      </c>
      <c r="C42" t="s">
        <v>588</v>
      </c>
      <c r="D42" s="102">
        <v>1</v>
      </c>
      <c r="E42" t="s">
        <v>802</v>
      </c>
      <c r="G42" s="4">
        <f t="shared" si="0"/>
        <v>9</v>
      </c>
      <c r="H42" t="s">
        <v>9373</v>
      </c>
      <c r="J42" s="4"/>
      <c r="K42"/>
    </row>
    <row r="43" spans="1:11" x14ac:dyDescent="0.35">
      <c r="A43" s="4">
        <v>31</v>
      </c>
      <c r="B43">
        <v>-222.00099999999901</v>
      </c>
      <c r="C43" t="s">
        <v>586</v>
      </c>
      <c r="D43" s="102">
        <v>3</v>
      </c>
      <c r="E43" t="s">
        <v>805</v>
      </c>
      <c r="G43" s="4">
        <f t="shared" si="0"/>
        <v>4</v>
      </c>
      <c r="H43" t="s">
        <v>9372</v>
      </c>
      <c r="J43" s="4"/>
      <c r="K43" t="s">
        <v>11016</v>
      </c>
    </row>
    <row r="44" spans="1:11" x14ac:dyDescent="0.35">
      <c r="A44" s="4">
        <v>32</v>
      </c>
      <c r="B44">
        <v>-221.91299999999899</v>
      </c>
      <c r="C44" t="s">
        <v>580</v>
      </c>
      <c r="D44" s="102">
        <v>2</v>
      </c>
      <c r="E44" s="16" t="b">
        <v>1</v>
      </c>
      <c r="G44" s="4">
        <f t="shared" si="0"/>
        <v>4</v>
      </c>
      <c r="H44" t="s">
        <v>9372</v>
      </c>
      <c r="J44" s="4"/>
      <c r="K44"/>
    </row>
    <row r="45" spans="1:11" x14ac:dyDescent="0.35">
      <c r="A45" s="4">
        <v>33</v>
      </c>
      <c r="B45">
        <v>-209.89599999999999</v>
      </c>
      <c r="C45" t="s">
        <v>591</v>
      </c>
      <c r="D45" s="102">
        <v>4</v>
      </c>
      <c r="E45" t="s">
        <v>811</v>
      </c>
      <c r="G45" s="4">
        <f t="shared" si="0"/>
        <v>6</v>
      </c>
      <c r="H45" t="s">
        <v>10472</v>
      </c>
      <c r="J45" s="4"/>
      <c r="K45"/>
    </row>
    <row r="46" spans="1:11" x14ac:dyDescent="0.35">
      <c r="A46" s="4">
        <v>34</v>
      </c>
      <c r="B46">
        <v>-200.61500000000001</v>
      </c>
      <c r="C46" t="s">
        <v>591</v>
      </c>
      <c r="D46" s="102">
        <v>4</v>
      </c>
      <c r="E46" t="s">
        <v>815</v>
      </c>
      <c r="G46" s="4">
        <f t="shared" si="0"/>
        <v>4</v>
      </c>
      <c r="H46" t="s">
        <v>9372</v>
      </c>
      <c r="J46" s="4"/>
      <c r="K46" t="s">
        <v>11016</v>
      </c>
    </row>
    <row r="47" spans="1:11" x14ac:dyDescent="0.35">
      <c r="A47" s="4">
        <v>35</v>
      </c>
      <c r="B47">
        <v>-193.63499999999999</v>
      </c>
      <c r="C47" t="s">
        <v>588</v>
      </c>
      <c r="D47" s="102">
        <v>1</v>
      </c>
      <c r="E47" t="s">
        <v>818</v>
      </c>
      <c r="G47" s="4">
        <f t="shared" si="0"/>
        <v>3</v>
      </c>
      <c r="H47" t="s">
        <v>9379</v>
      </c>
      <c r="J47" s="4"/>
      <c r="K47" t="s">
        <v>11016</v>
      </c>
    </row>
    <row r="48" spans="1:11" x14ac:dyDescent="0.35">
      <c r="A48" s="4">
        <v>36</v>
      </c>
      <c r="B48">
        <v>-193.393</v>
      </c>
      <c r="C48" t="s">
        <v>591</v>
      </c>
      <c r="D48" s="102">
        <v>4</v>
      </c>
      <c r="E48" t="s">
        <v>222</v>
      </c>
      <c r="G48" s="4">
        <f t="shared" si="0"/>
        <v>4</v>
      </c>
      <c r="H48" t="s">
        <v>9372</v>
      </c>
      <c r="J48" s="4"/>
      <c r="K48" t="s">
        <v>11016</v>
      </c>
    </row>
    <row r="49" spans="1:11" x14ac:dyDescent="0.35">
      <c r="A49" s="4">
        <v>37</v>
      </c>
      <c r="B49">
        <v>-187.495</v>
      </c>
      <c r="C49" t="s">
        <v>580</v>
      </c>
      <c r="D49" s="102">
        <v>2</v>
      </c>
      <c r="E49" t="s">
        <v>222</v>
      </c>
      <c r="G49" s="4">
        <f t="shared" si="0"/>
        <v>4</v>
      </c>
      <c r="H49" t="s">
        <v>9372</v>
      </c>
      <c r="J49" s="4"/>
      <c r="K49" t="s">
        <v>11016</v>
      </c>
    </row>
    <row r="50" spans="1:11" x14ac:dyDescent="0.35">
      <c r="A50" s="4">
        <v>38</v>
      </c>
      <c r="B50">
        <v>-183.815</v>
      </c>
      <c r="C50" t="s">
        <v>586</v>
      </c>
      <c r="D50" s="102">
        <v>3</v>
      </c>
      <c r="E50" t="s">
        <v>822</v>
      </c>
      <c r="J50" s="4"/>
      <c r="K50"/>
    </row>
    <row r="51" spans="1:11" x14ac:dyDescent="0.35">
      <c r="A51" s="4"/>
      <c r="E51" s="57" t="s">
        <v>9654</v>
      </c>
      <c r="G51" s="4">
        <f t="shared" si="0"/>
        <v>4</v>
      </c>
      <c r="H51" t="s">
        <v>9372</v>
      </c>
      <c r="J51" s="4"/>
      <c r="K51" t="s">
        <v>11016</v>
      </c>
    </row>
    <row r="52" spans="1:11" x14ac:dyDescent="0.35">
      <c r="A52" s="4"/>
      <c r="E52" s="57" t="s">
        <v>11017</v>
      </c>
      <c r="G52" s="4">
        <f t="shared" si="0"/>
        <v>3</v>
      </c>
      <c r="H52" t="s">
        <v>9379</v>
      </c>
      <c r="I52" s="4">
        <f t="shared" si="0"/>
        <v>4</v>
      </c>
      <c r="J52" t="s">
        <v>10330</v>
      </c>
      <c r="K52" s="16" t="s">
        <v>11018</v>
      </c>
    </row>
    <row r="53" spans="1:11" x14ac:dyDescent="0.35">
      <c r="A53" s="4">
        <v>39</v>
      </c>
      <c r="B53">
        <v>-177.28299999999999</v>
      </c>
      <c r="C53" t="s">
        <v>588</v>
      </c>
      <c r="D53" s="102">
        <v>1</v>
      </c>
      <c r="E53" t="s">
        <v>824</v>
      </c>
      <c r="G53" s="4">
        <f t="shared" si="0"/>
        <v>4</v>
      </c>
      <c r="H53" t="s">
        <v>9372</v>
      </c>
    </row>
    <row r="54" spans="1:11" x14ac:dyDescent="0.35">
      <c r="A54" s="4">
        <v>40</v>
      </c>
      <c r="B54">
        <v>-174.41200000000001</v>
      </c>
      <c r="C54" t="s">
        <v>580</v>
      </c>
      <c r="D54" s="102">
        <v>2</v>
      </c>
      <c r="E54" t="s">
        <v>614</v>
      </c>
      <c r="G54" s="4">
        <f t="shared" si="0"/>
        <v>4</v>
      </c>
      <c r="H54" t="s">
        <v>9372</v>
      </c>
    </row>
    <row r="55" spans="1:11" x14ac:dyDescent="0.35">
      <c r="A55" s="4">
        <v>41</v>
      </c>
      <c r="B55">
        <v>-171.62700000000001</v>
      </c>
      <c r="C55" t="s">
        <v>591</v>
      </c>
      <c r="D55" s="102">
        <v>4</v>
      </c>
      <c r="E55" t="s">
        <v>826</v>
      </c>
      <c r="G55" s="4">
        <f t="shared" si="0"/>
        <v>4</v>
      </c>
      <c r="H55" t="s">
        <v>9380</v>
      </c>
    </row>
    <row r="56" spans="1:11" x14ac:dyDescent="0.35">
      <c r="A56" s="4">
        <v>42</v>
      </c>
      <c r="B56">
        <v>-166.953</v>
      </c>
      <c r="C56" t="s">
        <v>586</v>
      </c>
      <c r="D56" s="102">
        <v>3</v>
      </c>
      <c r="E56" t="s">
        <v>828</v>
      </c>
      <c r="G56" s="4">
        <f t="shared" si="0"/>
        <v>8</v>
      </c>
      <c r="H56" t="s">
        <v>9374</v>
      </c>
    </row>
    <row r="57" spans="1:11" x14ac:dyDescent="0.35">
      <c r="A57" s="4">
        <v>43</v>
      </c>
      <c r="B57">
        <v>-155.73599999999999</v>
      </c>
      <c r="C57" t="s">
        <v>591</v>
      </c>
      <c r="D57" s="102">
        <v>4</v>
      </c>
      <c r="E57" t="s">
        <v>833</v>
      </c>
      <c r="G57" s="4">
        <f t="shared" si="0"/>
        <v>3</v>
      </c>
      <c r="H57" t="s">
        <v>9379</v>
      </c>
    </row>
    <row r="58" spans="1:11" x14ac:dyDescent="0.35">
      <c r="A58" s="4"/>
      <c r="B58">
        <v>-148.697</v>
      </c>
      <c r="C58" t="s">
        <v>591</v>
      </c>
      <c r="D58" s="102">
        <v>4</v>
      </c>
      <c r="E58" t="s">
        <v>836</v>
      </c>
    </row>
    <row r="59" spans="1:11" x14ac:dyDescent="0.35">
      <c r="A59" s="4"/>
      <c r="B59">
        <v>-142.73599999999999</v>
      </c>
      <c r="C59" t="s">
        <v>591</v>
      </c>
      <c r="D59" s="102">
        <v>4</v>
      </c>
      <c r="E59" t="s">
        <v>838</v>
      </c>
    </row>
    <row r="60" spans="1:11" x14ac:dyDescent="0.35">
      <c r="A60" s="4">
        <v>45</v>
      </c>
      <c r="B60">
        <v>-148.12299999999999</v>
      </c>
      <c r="C60" t="s">
        <v>586</v>
      </c>
      <c r="D60" s="102">
        <v>3</v>
      </c>
      <c r="E60" t="s">
        <v>837</v>
      </c>
      <c r="G60" s="4">
        <f t="shared" si="0"/>
        <v>8</v>
      </c>
      <c r="H60" t="s">
        <v>9374</v>
      </c>
    </row>
    <row r="61" spans="1:11" x14ac:dyDescent="0.35">
      <c r="A61" s="4">
        <v>47</v>
      </c>
      <c r="B61">
        <v>-138.536</v>
      </c>
      <c r="C61" t="s">
        <v>588</v>
      </c>
      <c r="D61" s="102">
        <v>1</v>
      </c>
      <c r="E61" t="s">
        <v>840</v>
      </c>
      <c r="G61" s="4">
        <f t="shared" si="0"/>
        <v>3</v>
      </c>
      <c r="H61" t="s">
        <v>9379</v>
      </c>
    </row>
    <row r="62" spans="1:11" x14ac:dyDescent="0.35">
      <c r="A62" s="4">
        <v>48</v>
      </c>
      <c r="B62">
        <v>-136.27799999999999</v>
      </c>
      <c r="C62" t="s">
        <v>580</v>
      </c>
      <c r="D62" s="102">
        <v>2</v>
      </c>
      <c r="E62" t="s">
        <v>119</v>
      </c>
      <c r="G62" s="4">
        <f t="shared" si="0"/>
        <v>4</v>
      </c>
      <c r="H62" t="s">
        <v>9372</v>
      </c>
    </row>
    <row r="63" spans="1:11" x14ac:dyDescent="0.35">
      <c r="A63" s="4">
        <v>49</v>
      </c>
      <c r="B63">
        <v>-131.71</v>
      </c>
      <c r="C63" t="s">
        <v>580</v>
      </c>
      <c r="D63" s="102">
        <v>2</v>
      </c>
      <c r="E63" t="s">
        <v>11019</v>
      </c>
      <c r="G63" s="4">
        <f t="shared" si="0"/>
        <v>8</v>
      </c>
      <c r="H63" t="s">
        <v>9374</v>
      </c>
    </row>
    <row r="64" spans="1:11" x14ac:dyDescent="0.35">
      <c r="A64" s="4"/>
      <c r="B64">
        <v>-127.48399999999999</v>
      </c>
      <c r="C64" t="s">
        <v>580</v>
      </c>
      <c r="D64" s="102">
        <v>2</v>
      </c>
      <c r="E64" t="s">
        <v>844</v>
      </c>
    </row>
    <row r="65" spans="1:10" x14ac:dyDescent="0.35">
      <c r="A65" s="4">
        <v>51</v>
      </c>
      <c r="B65">
        <v>-125.04</v>
      </c>
      <c r="C65" t="s">
        <v>591</v>
      </c>
      <c r="D65" s="102">
        <v>4</v>
      </c>
      <c r="E65" t="s">
        <v>845</v>
      </c>
      <c r="G65" s="4">
        <f t="shared" si="0"/>
        <v>4</v>
      </c>
      <c r="H65" t="s">
        <v>9372</v>
      </c>
    </row>
    <row r="66" spans="1:10" x14ac:dyDescent="0.35">
      <c r="A66" s="4">
        <v>52</v>
      </c>
      <c r="B66">
        <v>-121.679</v>
      </c>
      <c r="C66" t="s">
        <v>591</v>
      </c>
      <c r="D66" s="102">
        <v>4</v>
      </c>
      <c r="E66" t="s">
        <v>847</v>
      </c>
      <c r="G66" s="4">
        <f t="shared" si="0"/>
        <v>8</v>
      </c>
      <c r="H66" t="s">
        <v>9374</v>
      </c>
    </row>
    <row r="67" spans="1:10" x14ac:dyDescent="0.35">
      <c r="A67" s="4">
        <v>53</v>
      </c>
      <c r="B67">
        <v>-113.47499999999999</v>
      </c>
      <c r="C67" t="s">
        <v>580</v>
      </c>
      <c r="D67" s="102">
        <v>2</v>
      </c>
      <c r="E67" t="s">
        <v>501</v>
      </c>
      <c r="G67" s="4">
        <f t="shared" si="0"/>
        <v>4</v>
      </c>
      <c r="H67" t="s">
        <v>9372</v>
      </c>
    </row>
    <row r="68" spans="1:10" x14ac:dyDescent="0.35">
      <c r="A68" s="4">
        <v>54</v>
      </c>
      <c r="B68">
        <v>-111.142</v>
      </c>
      <c r="C68" t="s">
        <v>586</v>
      </c>
      <c r="D68" s="102">
        <v>3</v>
      </c>
      <c r="E68" t="s">
        <v>850</v>
      </c>
      <c r="G68" s="4">
        <f t="shared" si="0"/>
        <v>8</v>
      </c>
      <c r="H68" t="s">
        <v>9374</v>
      </c>
    </row>
    <row r="69" spans="1:10" x14ac:dyDescent="0.35">
      <c r="A69" s="4">
        <v>55</v>
      </c>
      <c r="B69">
        <v>-109.346</v>
      </c>
      <c r="C69" t="s">
        <v>591</v>
      </c>
      <c r="D69" s="102">
        <v>4</v>
      </c>
      <c r="E69" t="s">
        <v>68</v>
      </c>
      <c r="G69" s="4">
        <f t="shared" si="0"/>
        <v>8</v>
      </c>
      <c r="H69" t="s">
        <v>9374</v>
      </c>
    </row>
    <row r="70" spans="1:10" x14ac:dyDescent="0.35">
      <c r="A70" s="4">
        <v>56</v>
      </c>
      <c r="B70">
        <v>-102.947</v>
      </c>
      <c r="C70" t="s">
        <v>588</v>
      </c>
      <c r="D70" s="102">
        <v>1</v>
      </c>
      <c r="E70" t="s">
        <v>852</v>
      </c>
      <c r="G70" s="4">
        <f t="shared" si="0"/>
        <v>8</v>
      </c>
      <c r="H70" t="s">
        <v>9374</v>
      </c>
    </row>
    <row r="71" spans="1:10" x14ac:dyDescent="0.35">
      <c r="A71" s="4">
        <v>57</v>
      </c>
      <c r="B71">
        <v>-99.657999999999902</v>
      </c>
      <c r="C71" t="s">
        <v>588</v>
      </c>
      <c r="D71" s="102">
        <v>1</v>
      </c>
      <c r="E71" t="s">
        <v>854</v>
      </c>
      <c r="G71" s="4">
        <f t="shared" si="0"/>
        <v>8</v>
      </c>
      <c r="H71" t="s">
        <v>9374</v>
      </c>
      <c r="I71" s="4">
        <f t="shared" ref="G71:I84" si="1">IF(J71="GREET",1,IF(J71="GOAL",2,IF(J71="GOAL:COOP",2,IF(J71="GOAL:SUSTAIN",2,IF(J71="GOAL:MAX EARN",2,IF(J71="GOAL:EQUITY",2,IF(J71="PROPOSAL",3,IF(J71="(PROPOSAL)",3,IF(J71="CHOOSE+",4,IF(J71="CHOOSE-",4,IF(J71="(CHOOSE+)",4,IF(J71="(CHOOSE-)",4,IF(J71="ECO INFO",5,IF(J71="(ECO INFO)",5,IF(J71="$ INFO",6,IF(J71="SOC INFO",7,IF(J71="RULE INFO",8,IF(J71="EXP INFO",9,IF(J71="MON RES",10,IF(J71="MON EARN",11,IF(J71="MON BEH",12,IF(J71="POSE HARM",13,IF(J71="(POSE HARM)",13,IF(J71="POSE CONCERN",14,IF(J71="(POSE CONCERN)",14,IF(J71="RJ APOLOGY",15,IF(J71="RJ ATONE",16,IF(J71="(RJ ATONE)",16,IF(J71="RJ JUSTIFY",17,IF(J71="RJ JUSTIFY:SOC INFO",17,IF(J71="RJ-",18,IF(J71="RJ FORGIVE+",19,IF(J71="RJ FORGIVE-",19,IF(J71="(RJ FORGIVE+)",19,IF(J71="(RJ FORGIVE-)",19,IF(J71="COORD",20,IF(J71="(COORD)",20,IF(J71="ENF ACK",21,IF(J71="(ENF ACK)",21,IF(J71="ENF PRAISE",22,IF(J71="ENF ASK",23,IF(J71="ENF TELL",24,IF(J71="ENF SHAME",25,IF(J71="ENF WARN",26,IF(J71="ENF THREATEN",27,IF(J71="ENF PUNISH",28,IF(J71="DEFECT",29,IF(J71="SM TALK",30,IF(J71="HUMOR",31,IF(J71="POLITE+",32,IF(J71="POLITE-",32,IF(J71="INPUT-",33,IF(J71="AMBIGUOUS",34,IF(J71="UNCODEABLE",35))))))))))))))))))))))))))))))))))))))))))))))))))))))</f>
        <v>4</v>
      </c>
      <c r="J71" t="s">
        <v>10330</v>
      </c>
    </row>
    <row r="72" spans="1:10" x14ac:dyDescent="0.35">
      <c r="A72" s="4">
        <v>58</v>
      </c>
      <c r="B72">
        <v>-95.988999999999905</v>
      </c>
      <c r="C72" t="s">
        <v>586</v>
      </c>
      <c r="D72" s="102">
        <v>3</v>
      </c>
      <c r="E72" t="s">
        <v>856</v>
      </c>
      <c r="G72" s="4">
        <f t="shared" si="1"/>
        <v>8</v>
      </c>
      <c r="H72" t="s">
        <v>9374</v>
      </c>
      <c r="I72" s="4">
        <f t="shared" ref="I72" si="2">IF(J72="GREET",1,IF(J72="GOAL",2,IF(J72="GOAL:COOP",2,IF(J72="GOAL:SUSTAIN",2,IF(J72="GOAL:MAX EARN",2,IF(J72="GOAL:EQUITY",2,IF(J72="PROPOSAL",3,IF(J72="(PROPOSAL)",3,IF(J72="CHOOSE+",4,IF(J72="CHOOSE-",4,IF(J72="(CHOOSE+)",4,IF(J72="(CHOOSE-)",4,IF(J72="ECO INFO",5,IF(J72="(ECO INFO)",5,IF(J72="$ INFO",6,IF(J72="SOC INFO",7,IF(J72="RULE INFO",8,IF(J72="EXP INFO",9,IF(J72="MON RES",10,IF(J72="MON EARN",11,IF(J72="MON BEH",12,IF(J72="POSE HARM",13,IF(J72="(POSE HARM)",13,IF(J72="POSE CONCERN",14,IF(J72="(POSE CONCERN)",14,IF(J72="RJ APOLOGY",15,IF(J72="RJ ATONE",16,IF(J72="(RJ ATONE)",16,IF(J72="RJ JUSTIFY",17,IF(J72="RJ JUSTIFY:SOC INFO",17,IF(J72="RJ-",18,IF(J72="RJ FORGIVE+",19,IF(J72="RJ FORGIVE-",19,IF(J72="(RJ FORGIVE+)",19,IF(J72="(RJ FORGIVE-)",19,IF(J72="COORD",20,IF(J72="(COORD)",20,IF(J72="ENF ACK",21,IF(J72="(ENF ACK)",21,IF(J72="ENF PRAISE",22,IF(J72="ENF ASK",23,IF(J72="ENF TELL",24,IF(J72="ENF SHAME",25,IF(J72="ENF WARN",26,IF(J72="ENF THREATEN",27,IF(J72="ENF PUNISH",28,IF(J72="DEFECT",29,IF(J72="SM TALK",30,IF(J72="HUMOR",31,IF(J72="POLITE+",32,IF(J72="POLITE-",32,IF(J72="INPUT-",33,IF(J72="AMBIGUOUS",34,IF(J72="UNCODEABLE",35))))))))))))))))))))))))))))))))))))))))))))))))))))))</f>
        <v>4</v>
      </c>
      <c r="J72" t="s">
        <v>10330</v>
      </c>
    </row>
    <row r="73" spans="1:10" x14ac:dyDescent="0.35">
      <c r="A73" s="4">
        <v>59</v>
      </c>
      <c r="B73">
        <v>-93.796000000000006</v>
      </c>
      <c r="C73" t="s">
        <v>580</v>
      </c>
      <c r="D73" s="102">
        <v>2</v>
      </c>
      <c r="E73" t="s">
        <v>858</v>
      </c>
      <c r="G73" s="4">
        <f t="shared" si="1"/>
        <v>8</v>
      </c>
      <c r="H73" t="s">
        <v>9374</v>
      </c>
      <c r="I73" s="4">
        <f t="shared" ref="I73" si="3">IF(J73="GREET",1,IF(J73="GOAL",2,IF(J73="GOAL:COOP",2,IF(J73="GOAL:SUSTAIN",2,IF(J73="GOAL:MAX EARN",2,IF(J73="GOAL:EQUITY",2,IF(J73="PROPOSAL",3,IF(J73="(PROPOSAL)",3,IF(J73="CHOOSE+",4,IF(J73="CHOOSE-",4,IF(J73="(CHOOSE+)",4,IF(J73="(CHOOSE-)",4,IF(J73="ECO INFO",5,IF(J73="(ECO INFO)",5,IF(J73="$ INFO",6,IF(J73="SOC INFO",7,IF(J73="RULE INFO",8,IF(J73="EXP INFO",9,IF(J73="MON RES",10,IF(J73="MON EARN",11,IF(J73="MON BEH",12,IF(J73="POSE HARM",13,IF(J73="(POSE HARM)",13,IF(J73="POSE CONCERN",14,IF(J73="(POSE CONCERN)",14,IF(J73="RJ APOLOGY",15,IF(J73="RJ ATONE",16,IF(J73="(RJ ATONE)",16,IF(J73="RJ JUSTIFY",17,IF(J73="RJ JUSTIFY:SOC INFO",17,IF(J73="RJ-",18,IF(J73="RJ FORGIVE+",19,IF(J73="RJ FORGIVE-",19,IF(J73="(RJ FORGIVE+)",19,IF(J73="(RJ FORGIVE-)",19,IF(J73="COORD",20,IF(J73="(COORD)",20,IF(J73="ENF ACK",21,IF(J73="(ENF ACK)",21,IF(J73="ENF PRAISE",22,IF(J73="ENF ASK",23,IF(J73="ENF TELL",24,IF(J73="ENF SHAME",25,IF(J73="ENF WARN",26,IF(J73="ENF THREATEN",27,IF(J73="ENF PUNISH",28,IF(J73="DEFECT",29,IF(J73="SM TALK",30,IF(J73="HUMOR",31,IF(J73="POLITE+",32,IF(J73="POLITE-",32,IF(J73="INPUT-",33,IF(J73="AMBIGUOUS",34,IF(J73="UNCODEABLE",35))))))))))))))))))))))))))))))))))))))))))))))))))))))</f>
        <v>4</v>
      </c>
      <c r="J73" t="s">
        <v>10330</v>
      </c>
    </row>
    <row r="74" spans="1:10" x14ac:dyDescent="0.35">
      <c r="A74" s="4">
        <v>60</v>
      </c>
      <c r="B74">
        <v>-92.393999999999906</v>
      </c>
      <c r="C74" t="s">
        <v>591</v>
      </c>
      <c r="D74" s="102">
        <v>4</v>
      </c>
      <c r="E74" t="s">
        <v>90</v>
      </c>
      <c r="G74" s="4">
        <f t="shared" si="1"/>
        <v>8</v>
      </c>
      <c r="H74" t="s">
        <v>9374</v>
      </c>
      <c r="I74" s="4">
        <f t="shared" ref="I74" si="4">IF(J74="GREET",1,IF(J74="GOAL",2,IF(J74="GOAL:COOP",2,IF(J74="GOAL:SUSTAIN",2,IF(J74="GOAL:MAX EARN",2,IF(J74="GOAL:EQUITY",2,IF(J74="PROPOSAL",3,IF(J74="(PROPOSAL)",3,IF(J74="CHOOSE+",4,IF(J74="CHOOSE-",4,IF(J74="(CHOOSE+)",4,IF(J74="(CHOOSE-)",4,IF(J74="ECO INFO",5,IF(J74="(ECO INFO)",5,IF(J74="$ INFO",6,IF(J74="SOC INFO",7,IF(J74="RULE INFO",8,IF(J74="EXP INFO",9,IF(J74="MON RES",10,IF(J74="MON EARN",11,IF(J74="MON BEH",12,IF(J74="POSE HARM",13,IF(J74="(POSE HARM)",13,IF(J74="POSE CONCERN",14,IF(J74="(POSE CONCERN)",14,IF(J74="RJ APOLOGY",15,IF(J74="RJ ATONE",16,IF(J74="(RJ ATONE)",16,IF(J74="RJ JUSTIFY",17,IF(J74="RJ JUSTIFY:SOC INFO",17,IF(J74="RJ-",18,IF(J74="RJ FORGIVE+",19,IF(J74="RJ FORGIVE-",19,IF(J74="(RJ FORGIVE+)",19,IF(J74="(RJ FORGIVE-)",19,IF(J74="COORD",20,IF(J74="(COORD)",20,IF(J74="ENF ACK",21,IF(J74="(ENF ACK)",21,IF(J74="ENF PRAISE",22,IF(J74="ENF ASK",23,IF(J74="ENF TELL",24,IF(J74="ENF SHAME",25,IF(J74="ENF WARN",26,IF(J74="ENF THREATEN",27,IF(J74="ENF PUNISH",28,IF(J74="DEFECT",29,IF(J74="SM TALK",30,IF(J74="HUMOR",31,IF(J74="POLITE+",32,IF(J74="POLITE-",32,IF(J74="INPUT-",33,IF(J74="AMBIGUOUS",34,IF(J74="UNCODEABLE",35))))))))))))))))))))))))))))))))))))))))))))))))))))))</f>
        <v>4</v>
      </c>
      <c r="J74" t="s">
        <v>10330</v>
      </c>
    </row>
    <row r="75" spans="1:10" x14ac:dyDescent="0.35">
      <c r="A75" s="4"/>
    </row>
    <row r="76" spans="1:10" x14ac:dyDescent="0.35">
      <c r="A76" s="4">
        <v>61</v>
      </c>
      <c r="B76">
        <v>-84.592999999999904</v>
      </c>
      <c r="C76" t="s">
        <v>588</v>
      </c>
      <c r="D76" s="102">
        <v>1</v>
      </c>
      <c r="E76" t="s">
        <v>863</v>
      </c>
      <c r="G76" s="4">
        <f t="shared" si="1"/>
        <v>22</v>
      </c>
      <c r="H76" t="s">
        <v>10418</v>
      </c>
    </row>
    <row r="77" spans="1:10" x14ac:dyDescent="0.35">
      <c r="A77" s="4">
        <v>62</v>
      </c>
      <c r="B77">
        <v>-77.465000000000003</v>
      </c>
      <c r="C77" t="s">
        <v>588</v>
      </c>
      <c r="D77" s="102">
        <v>1</v>
      </c>
      <c r="E77" t="s">
        <v>868</v>
      </c>
      <c r="G77" s="4">
        <f t="shared" si="1"/>
        <v>22</v>
      </c>
      <c r="H77" t="s">
        <v>10418</v>
      </c>
    </row>
    <row r="78" spans="1:10" x14ac:dyDescent="0.35">
      <c r="A78" s="4">
        <v>63</v>
      </c>
      <c r="B78">
        <v>-76.555999999999997</v>
      </c>
      <c r="C78" t="s">
        <v>586</v>
      </c>
      <c r="D78" s="102">
        <v>3</v>
      </c>
      <c r="E78" t="s">
        <v>870</v>
      </c>
      <c r="G78" s="4">
        <f t="shared" si="1"/>
        <v>22</v>
      </c>
      <c r="H78" t="s">
        <v>10418</v>
      </c>
    </row>
    <row r="79" spans="1:10" x14ac:dyDescent="0.35">
      <c r="A79" s="4">
        <v>64</v>
      </c>
      <c r="B79">
        <v>-76.223999999999904</v>
      </c>
      <c r="C79" t="s">
        <v>591</v>
      </c>
      <c r="D79" s="102">
        <v>4</v>
      </c>
      <c r="E79" t="s">
        <v>871</v>
      </c>
      <c r="G79" s="4">
        <f t="shared" si="1"/>
        <v>22</v>
      </c>
      <c r="H79" t="s">
        <v>10418</v>
      </c>
    </row>
    <row r="81" spans="1:14" x14ac:dyDescent="0.35">
      <c r="A81" s="4"/>
      <c r="B81" s="21" t="s">
        <v>9231</v>
      </c>
      <c r="C81" s="22"/>
      <c r="D81" s="21"/>
      <c r="E81" s="23"/>
    </row>
    <row r="82" spans="1:14" x14ac:dyDescent="0.35">
      <c r="A82" s="4"/>
      <c r="B82" s="20" t="s">
        <v>9243</v>
      </c>
      <c r="D82" s="4"/>
      <c r="E82" s="16"/>
    </row>
    <row r="83" spans="1:14" x14ac:dyDescent="0.35">
      <c r="A83" s="4">
        <v>65</v>
      </c>
      <c r="B83" s="4">
        <v>176.67699999999999</v>
      </c>
      <c r="C83" t="s">
        <v>588</v>
      </c>
      <c r="D83" s="4">
        <v>1</v>
      </c>
      <c r="E83" s="16" t="s">
        <v>889</v>
      </c>
      <c r="G83" s="4">
        <f t="shared" si="1"/>
        <v>22</v>
      </c>
      <c r="H83" s="16" t="s">
        <v>10418</v>
      </c>
    </row>
    <row r="84" spans="1:14" x14ac:dyDescent="0.35">
      <c r="A84" s="4">
        <v>66</v>
      </c>
      <c r="B84" s="4">
        <v>179.86500000000001</v>
      </c>
      <c r="C84" t="s">
        <v>591</v>
      </c>
      <c r="D84" s="4">
        <v>4</v>
      </c>
      <c r="E84" s="16" t="s">
        <v>890</v>
      </c>
      <c r="G84" s="4">
        <f t="shared" si="1"/>
        <v>22</v>
      </c>
      <c r="H84" s="16" t="s">
        <v>10418</v>
      </c>
    </row>
    <row r="85" spans="1:14" x14ac:dyDescent="0.35">
      <c r="A85" s="4"/>
      <c r="B85" s="4"/>
      <c r="D85" s="4"/>
      <c r="E85" s="16"/>
    </row>
    <row r="86" spans="1:14" x14ac:dyDescent="0.35">
      <c r="A86" s="11"/>
      <c r="B86" s="11" t="s">
        <v>9230</v>
      </c>
      <c r="C86" s="13"/>
      <c r="D86" s="19"/>
      <c r="E86" s="15"/>
      <c r="F86" s="13"/>
      <c r="G86" s="19"/>
      <c r="H86" s="75"/>
      <c r="I86" s="19"/>
      <c r="J86" s="75"/>
      <c r="K86" s="19"/>
      <c r="L86" s="75"/>
      <c r="M86" s="75"/>
      <c r="N86" s="75"/>
    </row>
    <row r="87" spans="1:14" x14ac:dyDescent="0.35">
      <c r="A87" s="4"/>
      <c r="B87" s="20"/>
      <c r="D87" s="4"/>
      <c r="E87" s="16"/>
    </row>
    <row r="88" spans="1:14" x14ac:dyDescent="0.35">
      <c r="A88" s="4">
        <v>67</v>
      </c>
      <c r="B88" s="4">
        <v>-387.33699999999999</v>
      </c>
      <c r="C88" t="s">
        <v>580</v>
      </c>
      <c r="D88" s="4">
        <v>2</v>
      </c>
      <c r="E88" s="16" t="s">
        <v>76</v>
      </c>
      <c r="G88" s="4">
        <f t="shared" ref="G88:G150" si="5">IF(H88="GREET",1,IF(H88="GOAL",2,IF(H88="GOAL:COOP",2,IF(H88="GOAL:SUSTAIN",2,IF(H88="GOAL:MAX EARN",2,IF(H88="GOAL:EQUITY",2,IF(H88="PROPOSAL",3,IF(H88="(PROPOSAL)",3,IF(H88="CHOOSE+",4,IF(H88="CHOOSE-",4,IF(H88="(CHOOSE+)",4,IF(H88="(CHOOSE-)",4,IF(H88="ECO INFO",5,IF(H88="(ECO INFO)",5,IF(H88="$ INFO",6,IF(H88="SOC INFO",7,IF(H88="RULE INFO",8,IF(H88="EXP INFO",9,IF(H88="MON RES",10,IF(H88="MON EARN",11,IF(H88="MON BEH",12,IF(H88="POSE HARM",13,IF(H88="(POSE HARM)",13,IF(H88="POSE CONCERN",14,IF(H88="(POSE CONCERN)",14,IF(H88="RJ APOLOGY",15,IF(H88="RJ ATONE",16,IF(H88="(RJ ATONE)",16,IF(H88="RJ JUSTIFY",17,IF(H88="RJ JUSTIFY:SOC INFO",17,IF(H88="RJ-",18,IF(H88="RJ FORGIVE+",19,IF(H88="RJ FORGIVE-",19,IF(H88="(RJ FORGIVE+)",19,IF(H88="(RJ FORGIVE-)",19,IF(H88="COORD",20,IF(H88="(COORD)",20,IF(H88="ENF ACK",21,IF(H88="(ENF ACK)",21,IF(H88="ENF PRAISE",22,IF(H88="ENF ASK",23,IF(H88="ENF TELL",24,IF(H88="ENF SHAME",25,IF(H88="ENF WARN",26,IF(H88="ENF THREATEN",27,IF(H88="ENF PUNISH",28,IF(H88="DEFECT",29,IF(H88="SM TALK",30,IF(H88="HUMOR",31,IF(H88="POLITE+",32,IF(H88="POLITE-",32,IF(H88="INPUT-",33,IF(H88="AMBIGUOUS",34,IF(H88="UNCODEABLE",35))))))))))))))))))))))))))))))))))))))))))))))))))))))</f>
        <v>34</v>
      </c>
      <c r="H88" t="s">
        <v>9387</v>
      </c>
    </row>
    <row r="89" spans="1:14" x14ac:dyDescent="0.35">
      <c r="A89" s="4">
        <v>68</v>
      </c>
      <c r="B89" s="4">
        <v>-376.589</v>
      </c>
      <c r="C89" t="s">
        <v>586</v>
      </c>
      <c r="D89" s="4">
        <v>3</v>
      </c>
      <c r="E89" s="16" t="s">
        <v>587</v>
      </c>
      <c r="G89" s="4">
        <f t="shared" si="5"/>
        <v>12</v>
      </c>
      <c r="H89" t="s">
        <v>10124</v>
      </c>
      <c r="I89" s="4">
        <f t="shared" ref="I89" si="6">IF(J89="GREET",1,IF(J89="GOAL",2,IF(J89="GOAL:COOP",2,IF(J89="GOAL:SUSTAIN",2,IF(J89="GOAL:MAX EARN",2,IF(J89="GOAL:EQUITY",2,IF(J89="PROPOSAL",3,IF(J89="(PROPOSAL)",3,IF(J89="CHOOSE+",4,IF(J89="CHOOSE-",4,IF(J89="(CHOOSE+)",4,IF(J89="(CHOOSE-)",4,IF(J89="ECO INFO",5,IF(J89="(ECO INFO)",5,IF(J89="$ INFO",6,IF(J89="SOC INFO",7,IF(J89="RULE INFO",8,IF(J89="EXP INFO",9,IF(J89="MON RES",10,IF(J89="MON EARN",11,IF(J89="MON BEH",12,IF(J89="POSE HARM",13,IF(J89="(POSE HARM)",13,IF(J89="POSE CONCERN",14,IF(J89="(POSE CONCERN)",14,IF(J89="RJ APOLOGY",15,IF(J89="RJ ATONE",16,IF(J89="(RJ ATONE)",16,IF(J89="RJ JUSTIFY",17,IF(J89="RJ JUSTIFY:SOC INFO",17,IF(J89="RJ-",18,IF(J89="RJ FORGIVE+",19,IF(J89="RJ FORGIVE-",19,IF(J89="(RJ FORGIVE+)",19,IF(J89="(RJ FORGIVE-)",19,IF(J89="COORD",20,IF(J89="(COORD)",20,IF(J89="ENF ACK",21,IF(J89="(ENF ACK)",21,IF(J89="ENF PRAISE",22,IF(J89="ENF ASK",23,IF(J89="ENF TELL",24,IF(J89="ENF SHAME",25,IF(J89="ENF WARN",26,IF(J89="ENF THREATEN",27,IF(J89="ENF PUNISH",28,IF(J89="DEFECT",29,IF(J89="SM TALK",30,IF(J89="HUMOR",31,IF(J89="POLITE+",32,IF(J89="POLITE-",32,IF(J89="INPUT-",33,IF(J89="AMBIGUOUS",34,IF(J89="UNCODEABLE",35))))))))))))))))))))))))))))))))))))))))))))))))))))))</f>
        <v>10</v>
      </c>
      <c r="J89" t="s">
        <v>10136</v>
      </c>
    </row>
    <row r="90" spans="1:14" x14ac:dyDescent="0.35">
      <c r="A90" s="4">
        <v>69</v>
      </c>
      <c r="B90" s="4">
        <v>-370.31599999999997</v>
      </c>
      <c r="C90" t="s">
        <v>591</v>
      </c>
      <c r="D90" s="4">
        <v>4</v>
      </c>
      <c r="E90" s="16" t="s">
        <v>592</v>
      </c>
      <c r="G90" s="4">
        <f t="shared" si="5"/>
        <v>7</v>
      </c>
      <c r="H90" t="s">
        <v>9377</v>
      </c>
    </row>
    <row r="91" spans="1:14" x14ac:dyDescent="0.35">
      <c r="A91" s="4">
        <v>70</v>
      </c>
      <c r="B91" s="4">
        <v>-375.87299999999999</v>
      </c>
      <c r="C91" t="s">
        <v>588</v>
      </c>
      <c r="D91" s="4">
        <v>1</v>
      </c>
      <c r="E91" s="16" t="s">
        <v>589</v>
      </c>
      <c r="G91" s="4">
        <f t="shared" si="5"/>
        <v>11</v>
      </c>
      <c r="H91" t="s">
        <v>9509</v>
      </c>
    </row>
    <row r="92" spans="1:14" x14ac:dyDescent="0.35">
      <c r="A92" s="4">
        <v>71</v>
      </c>
      <c r="B92" s="4">
        <v>-371.553</v>
      </c>
      <c r="C92" t="s">
        <v>586</v>
      </c>
      <c r="D92" s="4">
        <v>3</v>
      </c>
      <c r="E92" s="16" t="s">
        <v>55</v>
      </c>
      <c r="G92" s="4">
        <f t="shared" si="5"/>
        <v>11</v>
      </c>
      <c r="H92" t="s">
        <v>9509</v>
      </c>
    </row>
    <row r="93" spans="1:14" x14ac:dyDescent="0.35">
      <c r="A93" s="4">
        <v>72</v>
      </c>
      <c r="B93" s="4">
        <v>-370.28500000000003</v>
      </c>
      <c r="C93" t="s">
        <v>580</v>
      </c>
      <c r="D93" s="4">
        <v>2</v>
      </c>
      <c r="E93" s="16" t="s">
        <v>55</v>
      </c>
      <c r="G93" s="4">
        <f t="shared" si="5"/>
        <v>11</v>
      </c>
      <c r="H93" t="s">
        <v>9509</v>
      </c>
    </row>
    <row r="94" spans="1:14" x14ac:dyDescent="0.35">
      <c r="A94" s="4">
        <v>73</v>
      </c>
      <c r="B94" s="4">
        <v>-353.44299999999998</v>
      </c>
      <c r="C94" t="s">
        <v>591</v>
      </c>
      <c r="D94" s="4">
        <v>4</v>
      </c>
      <c r="E94" s="16" t="s">
        <v>10310</v>
      </c>
      <c r="G94" s="4">
        <f t="shared" si="5"/>
        <v>3</v>
      </c>
      <c r="H94" t="s">
        <v>9379</v>
      </c>
    </row>
    <row r="95" spans="1:14" x14ac:dyDescent="0.35">
      <c r="A95" s="4">
        <v>74</v>
      </c>
      <c r="B95" s="4">
        <v>-366.85</v>
      </c>
      <c r="C95" t="s">
        <v>591</v>
      </c>
      <c r="D95" s="4">
        <v>4</v>
      </c>
      <c r="E95" s="16" t="s">
        <v>594</v>
      </c>
      <c r="G95" s="4">
        <f t="shared" si="5"/>
        <v>11</v>
      </c>
      <c r="H95" t="s">
        <v>9509</v>
      </c>
    </row>
    <row r="96" spans="1:14" x14ac:dyDescent="0.35">
      <c r="A96" s="4">
        <v>75</v>
      </c>
      <c r="B96" s="4">
        <v>-349.08</v>
      </c>
      <c r="C96" t="s">
        <v>588</v>
      </c>
      <c r="D96" s="4">
        <v>1</v>
      </c>
      <c r="E96" s="16" t="s">
        <v>604</v>
      </c>
    </row>
    <row r="97" spans="1:10" x14ac:dyDescent="0.35">
      <c r="A97" s="4"/>
      <c r="B97" s="4"/>
      <c r="D97" s="4"/>
      <c r="E97" s="58" t="s">
        <v>9656</v>
      </c>
      <c r="G97" s="4">
        <f t="shared" si="5"/>
        <v>5</v>
      </c>
      <c r="H97" s="43" t="s">
        <v>9378</v>
      </c>
    </row>
    <row r="98" spans="1:10" x14ac:dyDescent="0.35">
      <c r="A98" s="4"/>
      <c r="B98" s="4"/>
      <c r="D98" s="4"/>
      <c r="E98" s="58" t="s">
        <v>9657</v>
      </c>
      <c r="G98" s="4">
        <f t="shared" si="5"/>
        <v>7</v>
      </c>
      <c r="H98" s="43" t="s">
        <v>9377</v>
      </c>
    </row>
    <row r="99" spans="1:10" x14ac:dyDescent="0.35">
      <c r="A99" s="4">
        <v>76</v>
      </c>
      <c r="B99" s="4">
        <v>-346.63099999999997</v>
      </c>
      <c r="C99" t="s">
        <v>586</v>
      </c>
      <c r="D99" s="4">
        <v>3</v>
      </c>
      <c r="E99" s="16" t="s">
        <v>605</v>
      </c>
      <c r="G99" s="4">
        <f t="shared" si="5"/>
        <v>31</v>
      </c>
      <c r="H99" s="43" t="s">
        <v>9386</v>
      </c>
      <c r="J99" s="56"/>
    </row>
    <row r="100" spans="1:10" x14ac:dyDescent="0.35">
      <c r="A100" s="4">
        <v>77</v>
      </c>
      <c r="B100" s="4">
        <v>-342.745</v>
      </c>
      <c r="C100" t="s">
        <v>591</v>
      </c>
      <c r="D100" s="4">
        <v>4</v>
      </c>
      <c r="E100" s="16" t="s">
        <v>607</v>
      </c>
      <c r="G100" s="4">
        <f t="shared" si="5"/>
        <v>31</v>
      </c>
      <c r="H100" s="43" t="s">
        <v>9386</v>
      </c>
    </row>
    <row r="101" spans="1:10" x14ac:dyDescent="0.35">
      <c r="A101" s="4">
        <v>78</v>
      </c>
      <c r="B101" s="4">
        <v>-342.38499999999999</v>
      </c>
      <c r="C101" t="s">
        <v>580</v>
      </c>
      <c r="D101" s="4">
        <v>2</v>
      </c>
      <c r="E101" s="16" t="s">
        <v>119</v>
      </c>
      <c r="G101" s="4">
        <f t="shared" si="5"/>
        <v>5</v>
      </c>
      <c r="H101" s="43" t="s">
        <v>9378</v>
      </c>
    </row>
    <row r="102" spans="1:10" x14ac:dyDescent="0.35">
      <c r="A102" s="4">
        <v>79</v>
      </c>
      <c r="B102" s="4">
        <v>-333.42899999999997</v>
      </c>
      <c r="C102" t="s">
        <v>580</v>
      </c>
      <c r="D102" s="4">
        <v>2</v>
      </c>
      <c r="E102" s="16" t="s">
        <v>10311</v>
      </c>
      <c r="G102" s="4">
        <f t="shared" si="5"/>
        <v>31</v>
      </c>
      <c r="H102" s="43" t="s">
        <v>9386</v>
      </c>
    </row>
    <row r="103" spans="1:10" x14ac:dyDescent="0.35">
      <c r="A103" s="4">
        <v>80</v>
      </c>
      <c r="B103" s="4">
        <v>-329.72300000000001</v>
      </c>
      <c r="C103" t="s">
        <v>580</v>
      </c>
      <c r="D103" s="4">
        <v>2</v>
      </c>
      <c r="E103" s="16" t="s">
        <v>609</v>
      </c>
      <c r="G103" s="4">
        <f t="shared" si="5"/>
        <v>31</v>
      </c>
      <c r="H103" s="43" t="s">
        <v>9386</v>
      </c>
    </row>
    <row r="104" spans="1:10" x14ac:dyDescent="0.35">
      <c r="A104" s="4">
        <v>81</v>
      </c>
      <c r="B104" s="4">
        <v>-323.49</v>
      </c>
      <c r="C104" t="s">
        <v>588</v>
      </c>
      <c r="D104" s="4">
        <v>1</v>
      </c>
      <c r="E104" s="16" t="s">
        <v>611</v>
      </c>
      <c r="G104" s="4">
        <f t="shared" si="5"/>
        <v>5</v>
      </c>
      <c r="H104" s="43" t="s">
        <v>9378</v>
      </c>
    </row>
    <row r="105" spans="1:10" x14ac:dyDescent="0.35">
      <c r="A105" s="4">
        <v>82</v>
      </c>
      <c r="B105" s="4">
        <v>-318.20599999999899</v>
      </c>
      <c r="C105" t="s">
        <v>586</v>
      </c>
      <c r="D105" s="4">
        <v>3</v>
      </c>
      <c r="E105" s="16" t="s">
        <v>612</v>
      </c>
      <c r="G105" s="4">
        <f t="shared" si="5"/>
        <v>31</v>
      </c>
      <c r="H105" s="43" t="s">
        <v>9386</v>
      </c>
      <c r="J105" s="56"/>
    </row>
    <row r="106" spans="1:10" x14ac:dyDescent="0.35">
      <c r="A106" s="4">
        <v>83</v>
      </c>
      <c r="B106" s="4">
        <v>-304.83999999999997</v>
      </c>
      <c r="C106" t="s">
        <v>588</v>
      </c>
      <c r="D106" s="4">
        <v>1</v>
      </c>
      <c r="E106" s="16" t="s">
        <v>615</v>
      </c>
      <c r="G106" s="4">
        <f t="shared" si="5"/>
        <v>5</v>
      </c>
      <c r="H106" s="43" t="s">
        <v>9378</v>
      </c>
      <c r="I106" s="4">
        <f t="shared" ref="I106" si="7">IF(J106="GREET",1,IF(J106="GOAL",2,IF(J106="GOAL:COOP",2,IF(J106="GOAL:SUSTAIN",2,IF(J106="GOAL:MAX EARN",2,IF(J106="GOAL:EQUITY",2,IF(J106="PROPOSAL",3,IF(J106="(PROPOSAL)",3,IF(J106="CHOOSE+",4,IF(J106="CHOOSE-",4,IF(J106="(CHOOSE+)",4,IF(J106="(CHOOSE-)",4,IF(J106="ECO INFO",5,IF(J106="(ECO INFO)",5,IF(J106="$ INFO",6,IF(J106="SOC INFO",7,IF(J106="RULE INFO",8,IF(J106="EXP INFO",9,IF(J106="MON RES",10,IF(J106="MON EARN",11,IF(J106="MON BEH",12,IF(J106="POSE HARM",13,IF(J106="(POSE HARM)",13,IF(J106="POSE CONCERN",14,IF(J106="(POSE CONCERN)",14,IF(J106="RJ APOLOGY",15,IF(J106="RJ ATONE",16,IF(J106="(RJ ATONE)",16,IF(J106="RJ JUSTIFY",17,IF(J106="RJ JUSTIFY:SOC INFO",17,IF(J106="RJ-",18,IF(J106="RJ FORGIVE+",19,IF(J106="RJ FORGIVE-",19,IF(J106="(RJ FORGIVE+)",19,IF(J106="(RJ FORGIVE-)",19,IF(J106="COORD",20,IF(J106="(COORD)",20,IF(J106="ENF ACK",21,IF(J106="(ENF ACK)",21,IF(J106="ENF PRAISE",22,IF(J106="ENF ASK",23,IF(J106="ENF TELL",24,IF(J106="ENF SHAME",25,IF(J106="ENF WARN",26,IF(J106="ENF THREATEN",27,IF(J106="ENF PUNISH",28,IF(J106="DEFECT",29,IF(J106="SM TALK",30,IF(J106="HUMOR",31,IF(J106="POLITE+",32,IF(J106="POLITE-",32,IF(J106="INPUT-",33,IF(J106="AMBIGUOUS",34,IF(J106="UNCODEABLE",35))))))))))))))))))))))))))))))))))))))))))))))))))))))</f>
        <v>2</v>
      </c>
      <c r="J106" t="s">
        <v>12175</v>
      </c>
    </row>
    <row r="107" spans="1:10" x14ac:dyDescent="0.35">
      <c r="A107" s="4">
        <v>84</v>
      </c>
      <c r="B107" s="4">
        <v>-302.55500000000001</v>
      </c>
      <c r="C107" t="s">
        <v>591</v>
      </c>
      <c r="D107" s="4">
        <v>4</v>
      </c>
      <c r="E107" s="16" t="b">
        <v>1</v>
      </c>
      <c r="G107" s="4">
        <f t="shared" si="5"/>
        <v>5</v>
      </c>
      <c r="H107" s="43" t="s">
        <v>9378</v>
      </c>
    </row>
    <row r="108" spans="1:10" x14ac:dyDescent="0.35">
      <c r="A108" s="4">
        <v>85</v>
      </c>
      <c r="B108" s="4">
        <v>-299.83499999999998</v>
      </c>
      <c r="C108" t="s">
        <v>580</v>
      </c>
      <c r="D108" s="4">
        <v>2</v>
      </c>
      <c r="E108" s="16" t="s">
        <v>616</v>
      </c>
      <c r="G108" s="4">
        <f t="shared" si="5"/>
        <v>5</v>
      </c>
      <c r="H108" t="s">
        <v>9378</v>
      </c>
    </row>
    <row r="109" spans="1:10" x14ac:dyDescent="0.35">
      <c r="A109" s="4">
        <v>86</v>
      </c>
      <c r="B109" s="4">
        <v>-289.00299999999999</v>
      </c>
      <c r="C109" t="s">
        <v>591</v>
      </c>
      <c r="D109" s="4">
        <v>4</v>
      </c>
      <c r="E109" s="16" t="s">
        <v>618</v>
      </c>
      <c r="G109" s="4">
        <f t="shared" si="5"/>
        <v>5</v>
      </c>
      <c r="H109" t="s">
        <v>9378</v>
      </c>
    </row>
    <row r="110" spans="1:10" x14ac:dyDescent="0.35">
      <c r="A110" s="4">
        <v>87</v>
      </c>
      <c r="B110" s="4">
        <v>-282.27600000000001</v>
      </c>
      <c r="C110" t="s">
        <v>586</v>
      </c>
      <c r="D110" s="4">
        <v>3</v>
      </c>
      <c r="E110" s="16" t="s">
        <v>620</v>
      </c>
      <c r="G110" s="4">
        <f t="shared" si="5"/>
        <v>5</v>
      </c>
      <c r="H110" t="s">
        <v>9378</v>
      </c>
    </row>
    <row r="111" spans="1:10" x14ac:dyDescent="0.35">
      <c r="A111" s="4">
        <v>88</v>
      </c>
      <c r="B111" s="4">
        <v>-276.017</v>
      </c>
      <c r="C111" t="s">
        <v>580</v>
      </c>
      <c r="D111" s="4">
        <v>2</v>
      </c>
      <c r="E111" s="16" t="s">
        <v>11025</v>
      </c>
      <c r="G111" s="4">
        <f t="shared" si="5"/>
        <v>5</v>
      </c>
      <c r="H111" t="s">
        <v>9378</v>
      </c>
    </row>
    <row r="112" spans="1:10" x14ac:dyDescent="0.35">
      <c r="A112" s="4"/>
      <c r="B112" s="4">
        <v>-271.640999999999</v>
      </c>
      <c r="C112" t="s">
        <v>580</v>
      </c>
      <c r="D112" s="4">
        <v>2</v>
      </c>
      <c r="E112" s="16" t="s">
        <v>11024</v>
      </c>
    </row>
    <row r="113" spans="1:10" x14ac:dyDescent="0.35">
      <c r="A113" s="4"/>
      <c r="B113" s="4"/>
      <c r="D113" s="4"/>
      <c r="E113" s="16"/>
    </row>
    <row r="114" spans="1:10" x14ac:dyDescent="0.35">
      <c r="A114" s="4"/>
      <c r="B114" s="20" t="s">
        <v>9263</v>
      </c>
      <c r="D114" s="4"/>
      <c r="E114" s="16"/>
    </row>
    <row r="115" spans="1:10" x14ac:dyDescent="0.35">
      <c r="A115" s="4">
        <v>89</v>
      </c>
      <c r="B115" s="4">
        <v>-265.40899999999999</v>
      </c>
      <c r="C115" t="s">
        <v>586</v>
      </c>
      <c r="D115" s="4">
        <v>3</v>
      </c>
      <c r="E115" s="16" t="s">
        <v>625</v>
      </c>
      <c r="G115" s="4">
        <f t="shared" si="5"/>
        <v>11</v>
      </c>
      <c r="H115" t="s">
        <v>9509</v>
      </c>
    </row>
    <row r="116" spans="1:10" x14ac:dyDescent="0.35">
      <c r="A116" s="4"/>
      <c r="B116" s="4">
        <v>-262.18</v>
      </c>
      <c r="C116" t="s">
        <v>586</v>
      </c>
      <c r="D116" s="4">
        <v>3</v>
      </c>
      <c r="E116" s="16" t="s">
        <v>627</v>
      </c>
      <c r="G116" s="4">
        <f t="shared" si="5"/>
        <v>11</v>
      </c>
      <c r="H116" t="s">
        <v>9509</v>
      </c>
    </row>
    <row r="117" spans="1:10" x14ac:dyDescent="0.35">
      <c r="A117" s="4">
        <v>90</v>
      </c>
      <c r="B117" s="4">
        <v>-259.48099999999999</v>
      </c>
      <c r="C117" t="s">
        <v>580</v>
      </c>
      <c r="D117" s="4">
        <v>2</v>
      </c>
      <c r="E117" s="16">
        <v>98</v>
      </c>
      <c r="G117" s="4">
        <f t="shared" si="5"/>
        <v>11</v>
      </c>
      <c r="H117" t="s">
        <v>9509</v>
      </c>
    </row>
    <row r="118" spans="1:10" x14ac:dyDescent="0.35">
      <c r="A118" s="4">
        <v>91</v>
      </c>
      <c r="B118" s="4">
        <v>-258.93099999999998</v>
      </c>
      <c r="C118" t="s">
        <v>591</v>
      </c>
      <c r="D118" s="4">
        <v>4</v>
      </c>
      <c r="E118" s="16" t="s">
        <v>628</v>
      </c>
      <c r="G118" s="4">
        <f t="shared" si="5"/>
        <v>11</v>
      </c>
      <c r="H118" t="s">
        <v>9509</v>
      </c>
    </row>
    <row r="119" spans="1:10" x14ac:dyDescent="0.35">
      <c r="A119" s="4">
        <v>92</v>
      </c>
      <c r="B119" s="4">
        <v>-236.571</v>
      </c>
      <c r="C119" t="s">
        <v>591</v>
      </c>
      <c r="D119" s="4">
        <v>4</v>
      </c>
      <c r="E119" s="16" t="s">
        <v>632</v>
      </c>
    </row>
    <row r="120" spans="1:10" x14ac:dyDescent="0.35">
      <c r="A120" s="4"/>
      <c r="B120" s="4"/>
      <c r="D120" s="4"/>
      <c r="E120" s="58" t="s">
        <v>10328</v>
      </c>
      <c r="G120" s="4">
        <f t="shared" si="5"/>
        <v>9</v>
      </c>
      <c r="H120" t="s">
        <v>9373</v>
      </c>
    </row>
    <row r="121" spans="1:10" x14ac:dyDescent="0.35">
      <c r="A121" s="4"/>
      <c r="B121" s="4"/>
      <c r="D121" s="4"/>
      <c r="E121" s="61" t="s">
        <v>10327</v>
      </c>
      <c r="G121" s="4">
        <f t="shared" si="5"/>
        <v>11</v>
      </c>
      <c r="H121" t="s">
        <v>9509</v>
      </c>
    </row>
    <row r="122" spans="1:10" x14ac:dyDescent="0.35">
      <c r="A122" s="4"/>
      <c r="B122" s="4"/>
      <c r="D122" s="4"/>
      <c r="E122" s="58" t="s">
        <v>9658</v>
      </c>
      <c r="G122" s="4">
        <f t="shared" si="5"/>
        <v>7</v>
      </c>
      <c r="H122" t="s">
        <v>9377</v>
      </c>
    </row>
    <row r="123" spans="1:10" x14ac:dyDescent="0.35">
      <c r="A123" s="4">
        <v>93</v>
      </c>
      <c r="B123" s="4">
        <v>-214.792</v>
      </c>
      <c r="C123" t="s">
        <v>588</v>
      </c>
      <c r="D123" s="4">
        <v>1</v>
      </c>
      <c r="E123" s="16" t="s">
        <v>10312</v>
      </c>
      <c r="G123" s="4">
        <f t="shared" si="5"/>
        <v>7</v>
      </c>
      <c r="H123" s="43" t="s">
        <v>9377</v>
      </c>
    </row>
    <row r="124" spans="1:10" x14ac:dyDescent="0.35">
      <c r="A124" s="4">
        <v>94</v>
      </c>
      <c r="B124" s="4">
        <v>-207.46599999999901</v>
      </c>
      <c r="C124" t="s">
        <v>588</v>
      </c>
      <c r="D124" s="4">
        <v>1</v>
      </c>
      <c r="E124" s="16" t="s">
        <v>642</v>
      </c>
      <c r="G124" s="4">
        <f t="shared" si="5"/>
        <v>11</v>
      </c>
      <c r="H124" t="s">
        <v>9509</v>
      </c>
    </row>
    <row r="125" spans="1:10" x14ac:dyDescent="0.35">
      <c r="A125" s="4"/>
      <c r="B125" s="4"/>
      <c r="D125" s="4"/>
      <c r="E125" s="16"/>
    </row>
    <row r="126" spans="1:10" x14ac:dyDescent="0.35">
      <c r="A126" s="4"/>
      <c r="B126" s="20" t="s">
        <v>9249</v>
      </c>
      <c r="D126" s="4"/>
      <c r="E126" s="16"/>
    </row>
    <row r="127" spans="1:10" x14ac:dyDescent="0.35">
      <c r="A127" s="4">
        <v>95</v>
      </c>
      <c r="B127" s="4">
        <v>-235.19200000000001</v>
      </c>
      <c r="C127" t="s">
        <v>588</v>
      </c>
      <c r="D127" s="4">
        <v>1</v>
      </c>
      <c r="E127" s="16" t="s">
        <v>633</v>
      </c>
      <c r="G127" s="4">
        <f t="shared" si="5"/>
        <v>5</v>
      </c>
      <c r="H127" t="s">
        <v>9378</v>
      </c>
    </row>
    <row r="128" spans="1:10" x14ac:dyDescent="0.35">
      <c r="A128" s="4">
        <v>96</v>
      </c>
      <c r="B128" s="4">
        <v>-233.78399999999999</v>
      </c>
      <c r="C128" t="s">
        <v>586</v>
      </c>
      <c r="D128" s="4">
        <v>3</v>
      </c>
      <c r="E128" s="16" t="s">
        <v>635</v>
      </c>
      <c r="F128" s="56"/>
      <c r="G128" s="4">
        <f t="shared" si="5"/>
        <v>5</v>
      </c>
      <c r="H128" t="s">
        <v>9378</v>
      </c>
      <c r="J128" s="41"/>
    </row>
    <row r="129" spans="1:10" x14ac:dyDescent="0.35">
      <c r="A129" s="4">
        <v>97</v>
      </c>
      <c r="B129" s="4">
        <v>-219.84200000000001</v>
      </c>
      <c r="C129" t="s">
        <v>591</v>
      </c>
      <c r="D129" s="4">
        <v>4</v>
      </c>
      <c r="E129" s="16" t="s">
        <v>636</v>
      </c>
      <c r="G129" s="4">
        <f t="shared" si="5"/>
        <v>5</v>
      </c>
      <c r="H129" t="s">
        <v>9378</v>
      </c>
    </row>
    <row r="130" spans="1:10" x14ac:dyDescent="0.35">
      <c r="A130" s="4">
        <v>98</v>
      </c>
      <c r="B130" s="4">
        <v>-204.018</v>
      </c>
      <c r="C130" t="s">
        <v>580</v>
      </c>
      <c r="D130" s="4">
        <v>2</v>
      </c>
      <c r="E130" s="16" t="s">
        <v>10313</v>
      </c>
      <c r="F130" s="56"/>
      <c r="G130" s="4">
        <f t="shared" si="5"/>
        <v>5</v>
      </c>
      <c r="H130" t="s">
        <v>9378</v>
      </c>
    </row>
    <row r="131" spans="1:10" x14ac:dyDescent="0.35">
      <c r="A131" s="4"/>
      <c r="B131" s="4"/>
      <c r="D131" s="4"/>
      <c r="E131" s="16"/>
    </row>
    <row r="132" spans="1:10" x14ac:dyDescent="0.35">
      <c r="A132" s="4"/>
      <c r="B132" s="20" t="s">
        <v>9232</v>
      </c>
      <c r="D132" s="4"/>
      <c r="E132" s="16"/>
    </row>
    <row r="133" spans="1:10" x14ac:dyDescent="0.35">
      <c r="A133" s="4">
        <v>99</v>
      </c>
      <c r="B133" s="4">
        <v>-203.435</v>
      </c>
      <c r="C133" t="s">
        <v>591</v>
      </c>
      <c r="D133" s="4">
        <v>4</v>
      </c>
      <c r="E133" s="16" t="s">
        <v>10314</v>
      </c>
      <c r="G133" s="4">
        <f t="shared" si="5"/>
        <v>9</v>
      </c>
      <c r="H133" t="s">
        <v>9373</v>
      </c>
    </row>
    <row r="134" spans="1:10" x14ac:dyDescent="0.35">
      <c r="A134" s="4">
        <v>100</v>
      </c>
      <c r="B134" s="4">
        <v>-194.71099999999899</v>
      </c>
      <c r="C134" t="s">
        <v>588</v>
      </c>
      <c r="D134" s="4">
        <v>1</v>
      </c>
      <c r="E134" s="16" t="s">
        <v>646</v>
      </c>
      <c r="G134" s="4">
        <f t="shared" si="5"/>
        <v>9</v>
      </c>
      <c r="H134" t="s">
        <v>9373</v>
      </c>
    </row>
    <row r="135" spans="1:10" x14ac:dyDescent="0.35">
      <c r="A135" s="4">
        <v>101</v>
      </c>
      <c r="B135" s="4">
        <v>-194.08500000000001</v>
      </c>
      <c r="C135" t="s">
        <v>586</v>
      </c>
      <c r="D135" s="4">
        <v>3</v>
      </c>
      <c r="E135" s="16" t="s">
        <v>648</v>
      </c>
      <c r="G135" s="4">
        <f t="shared" si="5"/>
        <v>30</v>
      </c>
      <c r="H135" s="43" t="s">
        <v>9375</v>
      </c>
    </row>
    <row r="136" spans="1:10" x14ac:dyDescent="0.35">
      <c r="A136" s="4">
        <v>102</v>
      </c>
      <c r="B136" s="4">
        <v>-186.392</v>
      </c>
      <c r="C136" t="s">
        <v>588</v>
      </c>
      <c r="D136" s="4">
        <v>1</v>
      </c>
      <c r="E136" s="16" t="s">
        <v>649</v>
      </c>
      <c r="G136" s="4">
        <f t="shared" si="5"/>
        <v>34</v>
      </c>
      <c r="H136" t="s">
        <v>9387</v>
      </c>
    </row>
    <row r="137" spans="1:10" x14ac:dyDescent="0.35">
      <c r="A137" s="4">
        <v>103</v>
      </c>
      <c r="B137" s="4">
        <v>-185.74</v>
      </c>
      <c r="C137" t="s">
        <v>580</v>
      </c>
      <c r="D137" s="4">
        <v>2</v>
      </c>
      <c r="E137" s="16" t="s">
        <v>650</v>
      </c>
      <c r="G137" s="4">
        <f t="shared" si="5"/>
        <v>9</v>
      </c>
      <c r="H137" t="s">
        <v>9373</v>
      </c>
    </row>
    <row r="138" spans="1:10" x14ac:dyDescent="0.35">
      <c r="A138" s="4">
        <v>104</v>
      </c>
      <c r="B138" s="4">
        <v>-181.904</v>
      </c>
      <c r="C138" t="s">
        <v>591</v>
      </c>
      <c r="D138" s="4">
        <v>4</v>
      </c>
      <c r="E138" s="16" t="s">
        <v>653</v>
      </c>
      <c r="G138" s="4">
        <f t="shared" si="5"/>
        <v>11</v>
      </c>
      <c r="H138" t="s">
        <v>9509</v>
      </c>
      <c r="I138" s="4">
        <f>IF(J138="GREET",1,IF(J138="GOAL",2,IF(J138="GOAL:COOP",2,IF(J138="GOAL:SUSTAIN",2,IF(J138="GOAL:MAX EARN",2,IF(J138="GOAL:EQUITY",2,IF(J138="PROPOSAL",3,IF(J138="(PROPOSAL)",3,IF(J138="CHOOSE+",4,IF(J138="CHOOSE-",4,IF(J138="(CHOOSE+)",4,IF(J138="(CHOOSE-)",4,IF(J138="ECO INFO",5,IF(J138="(ECO INFO)",5,IF(J138="$ INFO",6,IF(J138="SOC INFO",7,IF(J138="(SOC INFO)",7,IF(J138="RULE INFO",8,IF(J138="EXP INFO",9,IF(J138="MON RES",10,IF(J138="MON EARN",11,IF(J138="MON BEH",12,IF(J138="POSE HARM",13,IF(J138="(POSE HARM)",13,IF(J138="POSE CONCERN",14,IF(J138="(POSE CONCERN)",14,IF(J138="RJ APOLOGY",15,IF(J138="RJ ATONE",16,IF(J138="(RJ ATONE)",16,IF(J138="RJ JUSTIFY",17,IF(J138="RJ JUSTIFY:SOC INFO",17,IF(J138="RJ-",18,IF(J138="RJ FORGIVE+",19,IF(J138="RJ FORGIVE-",19,IF(J138="(RJ FORGIVE+)",19,IF(J138="(RJ FORGIVE-)",19,IF(J138="COORD",20,IF(J138="(COORD)",20,IF(J138="ENF ACK",21,IF(J138="(ENF ACK)",21,IF(J138="ENF PRAISE",22,IF(J138="ENF ASK",23,IF(J138="ENF TELL",24,IF(J138="ENF SHAME",25,IF(J138="ENF WARN",26,IF(J138="ENF THREATEN",27,IF(J138="ENF PUNISH",28,IF(J138="DEFECT",29,IF(J138="SM TALK",30,IF(J138="HUMOR",31,IF(J138="POLITE+",32,IF(J138="POLITE-",32,IF(J138="INPUT-",33,IF(J138="AMBIGUOUS",34,IF(J138="UNCODEABLE",35)))))))))))))))))))))))))))))))))))))))))))))))))))))))</f>
        <v>7</v>
      </c>
      <c r="J138" t="s">
        <v>10474</v>
      </c>
    </row>
    <row r="139" spans="1:10" x14ac:dyDescent="0.35">
      <c r="A139" s="4">
        <v>105</v>
      </c>
      <c r="B139" s="4">
        <v>-178.93799999999999</v>
      </c>
      <c r="C139" t="s">
        <v>580</v>
      </c>
      <c r="D139" s="4">
        <v>2</v>
      </c>
      <c r="E139" s="16" t="s">
        <v>655</v>
      </c>
      <c r="G139" s="4">
        <f t="shared" si="5"/>
        <v>30</v>
      </c>
      <c r="H139" t="s">
        <v>9375</v>
      </c>
    </row>
    <row r="140" spans="1:10" x14ac:dyDescent="0.35">
      <c r="A140" s="4"/>
      <c r="B140" s="4">
        <v>-173.37</v>
      </c>
      <c r="C140" t="s">
        <v>580</v>
      </c>
      <c r="D140" s="4">
        <v>2</v>
      </c>
      <c r="E140" s="16" t="s">
        <v>656</v>
      </c>
    </row>
    <row r="141" spans="1:10" x14ac:dyDescent="0.35">
      <c r="A141" s="4">
        <v>106</v>
      </c>
      <c r="B141" s="4">
        <v>-169.245</v>
      </c>
      <c r="C141" t="s">
        <v>591</v>
      </c>
      <c r="D141" s="4">
        <v>4</v>
      </c>
      <c r="E141" s="16" t="s">
        <v>657</v>
      </c>
      <c r="G141" s="4">
        <f t="shared" si="5"/>
        <v>30</v>
      </c>
      <c r="H141" t="s">
        <v>9375</v>
      </c>
    </row>
    <row r="142" spans="1:10" x14ac:dyDescent="0.35">
      <c r="A142" s="4">
        <v>107</v>
      </c>
      <c r="B142" s="4">
        <v>-166.864</v>
      </c>
      <c r="C142" t="s">
        <v>588</v>
      </c>
      <c r="D142" s="4">
        <v>1</v>
      </c>
      <c r="E142" s="16" t="s">
        <v>658</v>
      </c>
      <c r="G142" s="4">
        <f t="shared" si="5"/>
        <v>9</v>
      </c>
      <c r="H142" t="s">
        <v>9373</v>
      </c>
    </row>
    <row r="143" spans="1:10" x14ac:dyDescent="0.35">
      <c r="A143" s="4">
        <v>108</v>
      </c>
      <c r="B143" s="4">
        <v>-159.56399999999999</v>
      </c>
      <c r="C143" t="s">
        <v>586</v>
      </c>
      <c r="D143" s="4">
        <v>3</v>
      </c>
      <c r="E143" s="16" t="s">
        <v>663</v>
      </c>
      <c r="G143" s="4">
        <f t="shared" si="5"/>
        <v>9</v>
      </c>
      <c r="H143" t="s">
        <v>9373</v>
      </c>
    </row>
    <row r="144" spans="1:10" x14ac:dyDescent="0.35">
      <c r="A144" s="4">
        <v>109</v>
      </c>
      <c r="B144" s="4">
        <v>-152.49600000000001</v>
      </c>
      <c r="C144" t="s">
        <v>588</v>
      </c>
      <c r="D144" s="4">
        <v>1</v>
      </c>
      <c r="E144" s="16" t="s">
        <v>665</v>
      </c>
      <c r="G144" s="4">
        <f t="shared" si="5"/>
        <v>9</v>
      </c>
      <c r="H144" t="s">
        <v>9373</v>
      </c>
    </row>
    <row r="145" spans="1:10" x14ac:dyDescent="0.35">
      <c r="A145" s="4"/>
      <c r="B145" s="4"/>
      <c r="D145" s="4"/>
      <c r="E145" s="16"/>
    </row>
    <row r="146" spans="1:10" x14ac:dyDescent="0.35">
      <c r="A146" s="4"/>
      <c r="B146" s="20" t="s">
        <v>9256</v>
      </c>
      <c r="D146" s="4"/>
      <c r="E146" s="16"/>
    </row>
    <row r="147" spans="1:10" x14ac:dyDescent="0.35">
      <c r="A147" s="4">
        <v>110</v>
      </c>
      <c r="B147" s="4">
        <v>-152.45500000000001</v>
      </c>
      <c r="C147" t="s">
        <v>580</v>
      </c>
      <c r="D147" s="4">
        <v>2</v>
      </c>
      <c r="E147" s="16" t="s">
        <v>666</v>
      </c>
      <c r="G147" s="4">
        <f t="shared" si="5"/>
        <v>9</v>
      </c>
      <c r="H147" t="s">
        <v>9373</v>
      </c>
    </row>
    <row r="148" spans="1:10" x14ac:dyDescent="0.35">
      <c r="A148" s="4">
        <v>111</v>
      </c>
      <c r="B148" s="4">
        <v>-152.048</v>
      </c>
      <c r="C148" t="s">
        <v>586</v>
      </c>
      <c r="D148" s="4">
        <v>3</v>
      </c>
      <c r="E148" s="16" t="s">
        <v>667</v>
      </c>
      <c r="G148" s="4">
        <f t="shared" si="5"/>
        <v>9</v>
      </c>
      <c r="H148" t="s">
        <v>9373</v>
      </c>
    </row>
    <row r="149" spans="1:10" x14ac:dyDescent="0.35">
      <c r="A149" s="4"/>
      <c r="B149" s="4">
        <v>-143.08500000000001</v>
      </c>
      <c r="C149" t="s">
        <v>586</v>
      </c>
      <c r="D149" s="4">
        <v>3</v>
      </c>
      <c r="E149" s="16" t="s">
        <v>670</v>
      </c>
    </row>
    <row r="150" spans="1:10" x14ac:dyDescent="0.35">
      <c r="A150" s="4">
        <v>112</v>
      </c>
      <c r="B150" s="4">
        <v>-149.57299999999901</v>
      </c>
      <c r="C150" t="s">
        <v>580</v>
      </c>
      <c r="D150" s="4">
        <v>2</v>
      </c>
      <c r="E150" s="16" t="s">
        <v>668</v>
      </c>
      <c r="G150" s="4">
        <f t="shared" si="5"/>
        <v>9</v>
      </c>
      <c r="H150" t="s">
        <v>9373</v>
      </c>
    </row>
    <row r="151" spans="1:10" x14ac:dyDescent="0.35">
      <c r="A151" s="4"/>
      <c r="B151" s="4">
        <v>-142.28</v>
      </c>
      <c r="C151" t="s">
        <v>580</v>
      </c>
      <c r="D151" s="4">
        <v>2</v>
      </c>
      <c r="E151" s="16" t="s">
        <v>671</v>
      </c>
    </row>
    <row r="152" spans="1:10" x14ac:dyDescent="0.35">
      <c r="A152" s="4">
        <v>113</v>
      </c>
      <c r="B152" s="4">
        <v>-129.98099999999999</v>
      </c>
      <c r="C152" t="s">
        <v>586</v>
      </c>
      <c r="D152" s="4">
        <v>3</v>
      </c>
      <c r="E152" s="16" t="s">
        <v>672</v>
      </c>
      <c r="G152" s="4">
        <f t="shared" ref="G152:I193" si="8">IF(H152="GREET",1,IF(H152="GOAL",2,IF(H152="GOAL:COOP",2,IF(H152="GOAL:SUSTAIN",2,IF(H152="GOAL:MAX EARN",2,IF(H152="GOAL:EQUITY",2,IF(H152="PROPOSAL",3,IF(H152="(PROPOSAL)",3,IF(H152="CHOOSE+",4,IF(H152="CHOOSE-",4,IF(H152="(CHOOSE+)",4,IF(H152="(CHOOSE-)",4,IF(H152="ECO INFO",5,IF(H152="(ECO INFO)",5,IF(H152="$ INFO",6,IF(H152="SOC INFO",7,IF(H152="RULE INFO",8,IF(H152="EXP INFO",9,IF(H152="MON RES",10,IF(H152="MON EARN",11,IF(H152="MON BEH",12,IF(H152="POSE HARM",13,IF(H152="(POSE HARM)",13,IF(H152="POSE CONCERN",14,IF(H152="(POSE CONCERN)",14,IF(H152="RJ APOLOGY",15,IF(H152="RJ ATONE",16,IF(H152="(RJ ATONE)",16,IF(H152="RJ JUSTIFY",17,IF(H152="RJ JUSTIFY:SOC INFO",17,IF(H152="RJ-",18,IF(H152="RJ FORGIVE+",19,IF(H152="RJ FORGIVE-",19,IF(H152="(RJ FORGIVE+)",19,IF(H152="(RJ FORGIVE-)",19,IF(H152="COORD",20,IF(H152="(COORD)",20,IF(H152="ENF ACK",21,IF(H152="(ENF ACK)",21,IF(H152="ENF PRAISE",22,IF(H152="ENF ASK",23,IF(H152="ENF TELL",24,IF(H152="ENF SHAME",25,IF(H152="ENF WARN",26,IF(H152="ENF THREATEN",27,IF(H152="ENF PUNISH",28,IF(H152="DEFECT",29,IF(H152="SM TALK",30,IF(H152="HUMOR",31,IF(H152="POLITE+",32,IF(H152="POLITE-",32,IF(H152="INPUT-",33,IF(H152="AMBIGUOUS",34,IF(H152="UNCODEABLE",35))))))))))))))))))))))))))))))))))))))))))))))))))))))</f>
        <v>9</v>
      </c>
      <c r="H152" t="s">
        <v>9373</v>
      </c>
    </row>
    <row r="153" spans="1:10" x14ac:dyDescent="0.35">
      <c r="A153" s="4">
        <v>114</v>
      </c>
      <c r="B153" s="4">
        <v>-126.235</v>
      </c>
      <c r="C153" t="s">
        <v>591</v>
      </c>
      <c r="D153" s="4">
        <v>4</v>
      </c>
      <c r="E153" s="16" t="s">
        <v>674</v>
      </c>
      <c r="G153" s="4">
        <f t="shared" si="8"/>
        <v>9</v>
      </c>
      <c r="H153" t="s">
        <v>9373</v>
      </c>
    </row>
    <row r="154" spans="1:10" x14ac:dyDescent="0.35">
      <c r="A154" s="4"/>
      <c r="B154" s="4">
        <v>-117.607999999999</v>
      </c>
      <c r="C154" t="s">
        <v>591</v>
      </c>
      <c r="D154" s="4">
        <v>4</v>
      </c>
      <c r="E154" s="16" t="s">
        <v>676</v>
      </c>
    </row>
    <row r="155" spans="1:10" x14ac:dyDescent="0.35">
      <c r="A155" s="4">
        <v>115</v>
      </c>
      <c r="B155" s="4">
        <v>-117.065</v>
      </c>
      <c r="C155" t="s">
        <v>588</v>
      </c>
      <c r="D155" s="4">
        <v>1</v>
      </c>
      <c r="E155" s="16" t="b">
        <v>1</v>
      </c>
      <c r="G155" s="4">
        <f t="shared" si="8"/>
        <v>9</v>
      </c>
      <c r="H155" t="s">
        <v>9373</v>
      </c>
    </row>
    <row r="156" spans="1:10" x14ac:dyDescent="0.35">
      <c r="A156" s="4">
        <v>116</v>
      </c>
      <c r="B156" s="4">
        <v>-115.441</v>
      </c>
      <c r="C156" t="s">
        <v>580</v>
      </c>
      <c r="D156" s="4">
        <v>2</v>
      </c>
      <c r="E156" s="16" t="s">
        <v>677</v>
      </c>
      <c r="G156" s="4">
        <f t="shared" si="8"/>
        <v>9</v>
      </c>
      <c r="H156" t="s">
        <v>9373</v>
      </c>
    </row>
    <row r="157" spans="1:10" x14ac:dyDescent="0.35">
      <c r="A157" s="4"/>
      <c r="B157" s="4">
        <v>-111.54600000000001</v>
      </c>
      <c r="C157" t="s">
        <v>580</v>
      </c>
      <c r="D157" s="4">
        <v>2</v>
      </c>
      <c r="E157" s="16" t="s">
        <v>679</v>
      </c>
    </row>
    <row r="158" spans="1:10" x14ac:dyDescent="0.35">
      <c r="A158" s="4">
        <v>117</v>
      </c>
      <c r="B158" s="4">
        <v>-105.386</v>
      </c>
      <c r="C158" t="s">
        <v>591</v>
      </c>
      <c r="D158" s="4">
        <v>4</v>
      </c>
      <c r="E158" s="16" t="s">
        <v>680</v>
      </c>
      <c r="G158" s="4">
        <f t="shared" si="8"/>
        <v>6</v>
      </c>
      <c r="H158" t="s">
        <v>10472</v>
      </c>
    </row>
    <row r="159" spans="1:10" x14ac:dyDescent="0.35">
      <c r="A159" s="4"/>
      <c r="B159" s="4">
        <v>-102.027</v>
      </c>
      <c r="C159" t="s">
        <v>591</v>
      </c>
      <c r="D159" s="4">
        <v>4</v>
      </c>
      <c r="E159" s="16" t="s">
        <v>10325</v>
      </c>
      <c r="G159" s="4">
        <f t="shared" si="8"/>
        <v>7</v>
      </c>
      <c r="H159" t="s">
        <v>9377</v>
      </c>
      <c r="J159" s="41"/>
    </row>
    <row r="160" spans="1:10" x14ac:dyDescent="0.35">
      <c r="A160" s="4">
        <v>118</v>
      </c>
      <c r="B160" s="4">
        <v>-100.652</v>
      </c>
      <c r="C160" t="s">
        <v>580</v>
      </c>
      <c r="D160" s="4">
        <v>2</v>
      </c>
      <c r="E160" s="16" t="s">
        <v>682</v>
      </c>
      <c r="G160" s="4">
        <f t="shared" si="8"/>
        <v>7</v>
      </c>
      <c r="H160" t="s">
        <v>9377</v>
      </c>
    </row>
    <row r="161" spans="1:12" x14ac:dyDescent="0.35">
      <c r="A161" s="4"/>
      <c r="B161" s="4"/>
      <c r="D161" s="4"/>
      <c r="E161" s="16"/>
    </row>
    <row r="162" spans="1:12" x14ac:dyDescent="0.35">
      <c r="A162" s="7">
        <v>4</v>
      </c>
      <c r="B162" s="31" t="s">
        <v>11026</v>
      </c>
      <c r="D162" s="4"/>
      <c r="E162" s="16"/>
    </row>
    <row r="163" spans="1:12" x14ac:dyDescent="0.35">
      <c r="A163" s="4">
        <v>119</v>
      </c>
      <c r="B163" s="4">
        <v>-98.025999999999996</v>
      </c>
      <c r="C163" t="s">
        <v>586</v>
      </c>
      <c r="D163" s="4">
        <v>3</v>
      </c>
      <c r="E163" s="16" t="s">
        <v>685</v>
      </c>
      <c r="G163" s="4">
        <f t="shared" si="8"/>
        <v>3</v>
      </c>
      <c r="H163" t="s">
        <v>9379</v>
      </c>
    </row>
    <row r="164" spans="1:12" x14ac:dyDescent="0.35">
      <c r="A164" s="4"/>
      <c r="B164" s="4">
        <v>-79.093000000000004</v>
      </c>
      <c r="C164" t="s">
        <v>586</v>
      </c>
      <c r="D164" s="4">
        <v>3</v>
      </c>
      <c r="E164" s="16" t="s">
        <v>688</v>
      </c>
      <c r="J164" s="41"/>
    </row>
    <row r="165" spans="1:12" x14ac:dyDescent="0.35">
      <c r="A165" s="4">
        <v>120</v>
      </c>
      <c r="B165" s="4">
        <v>-82.182000000000002</v>
      </c>
      <c r="C165" t="s">
        <v>591</v>
      </c>
      <c r="D165" s="4">
        <v>4</v>
      </c>
      <c r="E165" s="16" t="s">
        <v>687</v>
      </c>
      <c r="G165" s="4">
        <f t="shared" si="8"/>
        <v>9</v>
      </c>
      <c r="H165" s="43" t="s">
        <v>9373</v>
      </c>
    </row>
    <row r="166" spans="1:12" x14ac:dyDescent="0.35">
      <c r="A166" s="4">
        <v>121</v>
      </c>
      <c r="B166" s="4">
        <v>-63.621000000000002</v>
      </c>
      <c r="C166" t="s">
        <v>586</v>
      </c>
      <c r="D166" s="4">
        <v>3</v>
      </c>
      <c r="E166" s="16" t="s">
        <v>693</v>
      </c>
      <c r="G166" s="4">
        <f t="shared" si="8"/>
        <v>7</v>
      </c>
      <c r="H166" t="s">
        <v>9377</v>
      </c>
    </row>
    <row r="167" spans="1:12" x14ac:dyDescent="0.35">
      <c r="A167" s="4">
        <v>122</v>
      </c>
      <c r="B167" s="4">
        <v>-70.936999999999998</v>
      </c>
      <c r="C167" t="s">
        <v>591</v>
      </c>
      <c r="D167" s="4">
        <v>4</v>
      </c>
      <c r="E167" s="16" t="s">
        <v>691</v>
      </c>
      <c r="G167" s="4">
        <f t="shared" si="8"/>
        <v>4</v>
      </c>
      <c r="H167" t="s">
        <v>9380</v>
      </c>
      <c r="I167" s="4">
        <f t="shared" si="8"/>
        <v>3</v>
      </c>
      <c r="J167" t="s">
        <v>10329</v>
      </c>
      <c r="L167" s="41"/>
    </row>
    <row r="168" spans="1:12" x14ac:dyDescent="0.35">
      <c r="A168" s="4">
        <v>123</v>
      </c>
      <c r="B168" s="4">
        <v>-63.133999999999901</v>
      </c>
      <c r="C168" t="s">
        <v>580</v>
      </c>
      <c r="D168" s="4">
        <v>2</v>
      </c>
      <c r="E168" s="16" t="s">
        <v>694</v>
      </c>
      <c r="G168" s="4">
        <f t="shared" si="8"/>
        <v>4</v>
      </c>
      <c r="H168" t="s">
        <v>9372</v>
      </c>
    </row>
    <row r="169" spans="1:12" x14ac:dyDescent="0.35">
      <c r="A169" s="4">
        <v>124</v>
      </c>
      <c r="B169" s="4">
        <v>-60.716999999999999</v>
      </c>
      <c r="C169" t="s">
        <v>588</v>
      </c>
      <c r="D169" s="4">
        <v>1</v>
      </c>
      <c r="E169" s="16" t="s">
        <v>697</v>
      </c>
      <c r="G169" s="4">
        <f t="shared" si="8"/>
        <v>4</v>
      </c>
      <c r="H169" t="s">
        <v>9372</v>
      </c>
    </row>
    <row r="170" spans="1:12" x14ac:dyDescent="0.35">
      <c r="A170" s="4">
        <v>125</v>
      </c>
      <c r="B170" s="4">
        <v>-52.448999999999998</v>
      </c>
      <c r="C170" t="s">
        <v>580</v>
      </c>
      <c r="D170" s="4">
        <v>2</v>
      </c>
      <c r="E170" s="16" t="s">
        <v>699</v>
      </c>
      <c r="G170" s="4">
        <f t="shared" si="8"/>
        <v>31</v>
      </c>
      <c r="H170" t="s">
        <v>9386</v>
      </c>
    </row>
    <row r="171" spans="1:12" x14ac:dyDescent="0.35">
      <c r="A171" s="4">
        <v>126</v>
      </c>
      <c r="B171" s="4">
        <v>-51.755000000000003</v>
      </c>
      <c r="C171" t="s">
        <v>586</v>
      </c>
      <c r="D171" s="4">
        <v>3</v>
      </c>
      <c r="E171" s="16" t="s">
        <v>10324</v>
      </c>
      <c r="G171" s="4">
        <f t="shared" si="8"/>
        <v>7</v>
      </c>
      <c r="H171" t="s">
        <v>9377</v>
      </c>
    </row>
    <row r="172" spans="1:12" x14ac:dyDescent="0.35">
      <c r="A172" s="4">
        <v>127</v>
      </c>
      <c r="B172" s="4">
        <v>-41.951000000000001</v>
      </c>
      <c r="C172" t="s">
        <v>580</v>
      </c>
      <c r="D172" s="4">
        <v>2</v>
      </c>
      <c r="E172" s="16" t="s">
        <v>704</v>
      </c>
      <c r="G172" s="4">
        <f t="shared" si="8"/>
        <v>7</v>
      </c>
      <c r="H172" t="s">
        <v>9377</v>
      </c>
    </row>
    <row r="173" spans="1:12" x14ac:dyDescent="0.35">
      <c r="A173" s="4">
        <v>128</v>
      </c>
      <c r="B173" s="4">
        <v>-36.765999999999998</v>
      </c>
      <c r="C173" t="s">
        <v>588</v>
      </c>
      <c r="D173" s="4">
        <v>1</v>
      </c>
      <c r="E173" s="16" t="s">
        <v>708</v>
      </c>
      <c r="G173" s="4">
        <f t="shared" si="8"/>
        <v>34</v>
      </c>
      <c r="H173" t="s">
        <v>9387</v>
      </c>
    </row>
    <row r="174" spans="1:12" x14ac:dyDescent="0.35">
      <c r="A174" s="4">
        <v>129</v>
      </c>
      <c r="B174" s="4">
        <v>-29.684000000000001</v>
      </c>
      <c r="C174" t="s">
        <v>586</v>
      </c>
      <c r="D174" s="4">
        <v>3</v>
      </c>
      <c r="E174" s="16" t="s">
        <v>10315</v>
      </c>
      <c r="G174" s="4">
        <f t="shared" si="8"/>
        <v>7</v>
      </c>
      <c r="H174" t="s">
        <v>9377</v>
      </c>
      <c r="I174" s="4">
        <f t="shared" si="8"/>
        <v>4</v>
      </c>
      <c r="J174" t="s">
        <v>10330</v>
      </c>
    </row>
    <row r="175" spans="1:12" x14ac:dyDescent="0.35">
      <c r="A175" s="4"/>
      <c r="B175" s="4"/>
      <c r="D175" s="4"/>
      <c r="E175" s="16"/>
    </row>
    <row r="176" spans="1:12" x14ac:dyDescent="0.35">
      <c r="A176" s="4"/>
      <c r="B176" s="20" t="s">
        <v>9285</v>
      </c>
      <c r="D176" s="4"/>
      <c r="E176" s="16"/>
    </row>
    <row r="177" spans="1:10" x14ac:dyDescent="0.35">
      <c r="A177" s="4">
        <v>130</v>
      </c>
      <c r="B177" s="4">
        <v>-85.260999999999996</v>
      </c>
      <c r="C177" t="s">
        <v>588</v>
      </c>
      <c r="D177" s="4">
        <v>1</v>
      </c>
      <c r="E177" s="16" t="s">
        <v>686</v>
      </c>
      <c r="G177" s="4">
        <f t="shared" si="8"/>
        <v>9</v>
      </c>
      <c r="H177" t="s">
        <v>9373</v>
      </c>
    </row>
    <row r="178" spans="1:10" x14ac:dyDescent="0.35">
      <c r="A178" s="4">
        <v>131</v>
      </c>
      <c r="B178" s="4">
        <v>-76.408999999999907</v>
      </c>
      <c r="C178" t="s">
        <v>580</v>
      </c>
      <c r="D178" s="4">
        <v>2</v>
      </c>
      <c r="E178" s="24">
        <v>0.20833333333333334</v>
      </c>
      <c r="G178" s="4">
        <f t="shared" si="8"/>
        <v>9</v>
      </c>
      <c r="H178" s="1" t="s">
        <v>9373</v>
      </c>
    </row>
    <row r="179" spans="1:10" x14ac:dyDescent="0.35">
      <c r="A179" s="4">
        <v>132</v>
      </c>
      <c r="B179" s="4">
        <v>-66.593999999999994</v>
      </c>
      <c r="C179" t="s">
        <v>580</v>
      </c>
      <c r="D179" s="4">
        <v>2</v>
      </c>
      <c r="E179" s="16" t="s">
        <v>692</v>
      </c>
      <c r="G179" s="4">
        <f t="shared" si="8"/>
        <v>7</v>
      </c>
      <c r="H179" t="s">
        <v>9377</v>
      </c>
    </row>
    <row r="180" spans="1:10" x14ac:dyDescent="0.35">
      <c r="A180" s="4">
        <v>133</v>
      </c>
      <c r="B180" s="4">
        <v>-36.378999999999998</v>
      </c>
      <c r="C180" t="s">
        <v>580</v>
      </c>
      <c r="D180" s="4">
        <v>2</v>
      </c>
      <c r="E180" s="16">
        <v>6</v>
      </c>
      <c r="G180" s="4">
        <f t="shared" si="8"/>
        <v>9</v>
      </c>
      <c r="H180" t="s">
        <v>9373</v>
      </c>
    </row>
    <row r="181" spans="1:10" x14ac:dyDescent="0.35">
      <c r="A181" s="4"/>
      <c r="B181" s="4">
        <v>-35.656999999999996</v>
      </c>
      <c r="C181" t="s">
        <v>580</v>
      </c>
      <c r="D181" s="4">
        <v>2</v>
      </c>
      <c r="E181" s="16">
        <v>5</v>
      </c>
    </row>
    <row r="182" spans="1:10" x14ac:dyDescent="0.35">
      <c r="A182" s="4"/>
      <c r="B182" s="4">
        <v>-34.192</v>
      </c>
      <c r="C182" t="s">
        <v>580</v>
      </c>
      <c r="D182" s="4">
        <v>2</v>
      </c>
      <c r="E182" s="16">
        <v>4</v>
      </c>
    </row>
    <row r="183" spans="1:10" x14ac:dyDescent="0.35">
      <c r="A183" s="4"/>
      <c r="B183" s="4">
        <v>-33.665999999999997</v>
      </c>
      <c r="C183" t="s">
        <v>588</v>
      </c>
      <c r="D183" s="4">
        <v>1</v>
      </c>
      <c r="E183" s="16">
        <v>3</v>
      </c>
    </row>
    <row r="184" spans="1:10" x14ac:dyDescent="0.35">
      <c r="A184" s="4"/>
      <c r="B184" s="4">
        <v>-33.154000000000003</v>
      </c>
      <c r="C184" t="s">
        <v>580</v>
      </c>
      <c r="D184" s="4">
        <v>2</v>
      </c>
      <c r="E184" s="16">
        <v>3</v>
      </c>
    </row>
    <row r="185" spans="1:10" x14ac:dyDescent="0.35">
      <c r="A185" s="4"/>
      <c r="B185" s="4">
        <v>-32.006</v>
      </c>
      <c r="C185" t="s">
        <v>580</v>
      </c>
      <c r="D185" s="4">
        <v>2</v>
      </c>
      <c r="E185" s="16">
        <v>2</v>
      </c>
    </row>
    <row r="186" spans="1:10" x14ac:dyDescent="0.35">
      <c r="A186" s="4"/>
      <c r="B186" s="4">
        <v>-30.89</v>
      </c>
      <c r="C186" t="s">
        <v>580</v>
      </c>
      <c r="D186" s="4">
        <v>2</v>
      </c>
      <c r="E186" s="16">
        <v>1</v>
      </c>
    </row>
    <row r="187" spans="1:10" x14ac:dyDescent="0.35">
      <c r="A187" s="4"/>
      <c r="B187" s="4"/>
      <c r="D187" s="4"/>
      <c r="E187" s="16"/>
    </row>
    <row r="188" spans="1:10" x14ac:dyDescent="0.35">
      <c r="A188" s="4"/>
      <c r="B188" s="21" t="s">
        <v>9233</v>
      </c>
      <c r="C188" s="22"/>
      <c r="D188" s="21"/>
      <c r="E188" s="23"/>
    </row>
    <row r="189" spans="1:10" x14ac:dyDescent="0.35">
      <c r="A189" s="4"/>
      <c r="B189" s="20"/>
      <c r="D189" s="4"/>
      <c r="E189" s="16"/>
    </row>
    <row r="190" spans="1:10" x14ac:dyDescent="0.35">
      <c r="A190" s="4">
        <v>134</v>
      </c>
      <c r="B190" s="4">
        <v>44.383999999999901</v>
      </c>
      <c r="C190" t="s">
        <v>588</v>
      </c>
      <c r="D190" s="4">
        <v>1</v>
      </c>
      <c r="E190" s="16" t="s">
        <v>715</v>
      </c>
      <c r="G190" s="4">
        <f t="shared" si="8"/>
        <v>22</v>
      </c>
      <c r="H190" s="43" t="s">
        <v>10418</v>
      </c>
      <c r="J190" s="41"/>
    </row>
    <row r="191" spans="1:10" x14ac:dyDescent="0.35">
      <c r="A191" s="4">
        <v>135</v>
      </c>
      <c r="B191" s="4">
        <v>56.526000000000003</v>
      </c>
      <c r="C191" t="s">
        <v>580</v>
      </c>
      <c r="D191" s="4">
        <v>2</v>
      </c>
      <c r="E191" s="16" t="s">
        <v>718</v>
      </c>
      <c r="G191" s="4">
        <f t="shared" si="8"/>
        <v>26</v>
      </c>
      <c r="H191" t="s">
        <v>10123</v>
      </c>
    </row>
    <row r="192" spans="1:10" x14ac:dyDescent="0.35">
      <c r="A192" s="4"/>
      <c r="B192" s="4"/>
      <c r="D192" s="4"/>
      <c r="E192" s="16"/>
    </row>
    <row r="193" spans="1:14" x14ac:dyDescent="0.35">
      <c r="A193" s="4">
        <v>136</v>
      </c>
      <c r="B193" s="4">
        <v>101.89100000000001</v>
      </c>
      <c r="C193" t="s">
        <v>586</v>
      </c>
      <c r="D193" s="4">
        <v>3</v>
      </c>
      <c r="E193" s="16" t="s">
        <v>10316</v>
      </c>
      <c r="G193" s="4">
        <f t="shared" si="8"/>
        <v>9</v>
      </c>
      <c r="H193" t="s">
        <v>9373</v>
      </c>
      <c r="J193" t="s">
        <v>11027</v>
      </c>
    </row>
    <row r="194" spans="1:14" x14ac:dyDescent="0.35">
      <c r="A194" s="4"/>
      <c r="B194" s="4"/>
      <c r="D194" s="4"/>
      <c r="E194" s="16"/>
    </row>
    <row r="195" spans="1:14" x14ac:dyDescent="0.35">
      <c r="A195" s="11"/>
      <c r="B195" s="11" t="s">
        <v>9229</v>
      </c>
      <c r="C195" s="13"/>
      <c r="D195" s="19"/>
      <c r="E195" s="15"/>
      <c r="F195" s="13"/>
      <c r="G195" s="19"/>
      <c r="H195" s="75"/>
      <c r="I195" s="19"/>
      <c r="J195" s="75"/>
      <c r="K195" s="19"/>
      <c r="L195" s="75"/>
      <c r="M195" s="75"/>
      <c r="N195" s="75"/>
    </row>
    <row r="196" spans="1:14" x14ac:dyDescent="0.35">
      <c r="A196" s="7"/>
      <c r="B196" s="7"/>
      <c r="C196" s="6"/>
      <c r="D196" s="4"/>
      <c r="E196" s="8"/>
      <c r="F196" s="6"/>
    </row>
    <row r="197" spans="1:14" x14ac:dyDescent="0.35">
      <c r="A197" s="4">
        <v>137</v>
      </c>
      <c r="B197" s="4">
        <v>-376.046999999999</v>
      </c>
      <c r="C197" t="s">
        <v>580</v>
      </c>
      <c r="D197" s="4">
        <v>2</v>
      </c>
      <c r="E197" s="16" t="s">
        <v>76</v>
      </c>
      <c r="G197" s="4">
        <f>IF(H197="GREET",1,IF(H197="GOAL",2,IF(H197="GOAL:COOP",2,IF(H197="GOAL:SUSTAIN",2,IF(H197="GOAL:MAX EARN",2,IF(H197="GOAL:EQUITY",2,IF(H197="PROPOSAL",3,IF(H197="(PROPOSAL)",3,IF(H197="CHOOSE+",4,IF(H197="CHOOSE-",4,IF(H197="(CHOOSE+)",4,IF(H197="(CHOOSE-)",4,IF(H197="ECO INFO",5,IF(H197="(ECO INFO)",5,IF(H197="$ INFO",6,IF(H197="SOC INFO",7,IF(H197="(SOC INFO)",7,IF(H197="RULE INFO",8,IF(H197="EXP INFO",9,IF(H197="MON RES",10,IF(H197="MON EARN",11,IF(H197="MON BEH",12,IF(H197="POSE HARM",13,IF(H197="(POSE HARM)",13,IF(H197="POSE CONCERN",14,IF(H197="(POSE CONCERN)",14,IF(H197="RJ APOLOGY",15,IF(H197="RJ ATONE",16,IF(H197="(RJ ATONE)",16,IF(H197="RJ JUSTIFY",17,IF(H197="RJ JUSTIFY:SOC INFO",17,IF(H197="RJ-",18,IF(H197="RJ FORGIVE+",19,IF(H197="RJ FORGIVE-",19,IF(H197="(RJ FORGIVE+)",19,IF(H197="(RJ FORGIVE-)",19,IF(H197="COORD",20,IF(H197="(COORD)",20,IF(H197="ENF ACK",21,IF(H197="(ENF ACK)",21,IF(H197="ENF PRAISE",22,IF(H197="ENF ASK",23,IF(H197="ENF TELL",24,IF(H197="ENF SHAME",25,IF(H197="ENF WARN",26,IF(H197="ENF THREATEN",27,IF(H197="ENF PUNISH",28,IF(H197="DEFECT",29,IF(H197="SM TALK",30,IF(H197="HUMOR",31,IF(H197="POLITE+",32,IF(H197="POLITE-",32,IF(H197="INPUT-",33,IF(H197="AMBIGUOUS",34,IF(H197="UNCODEABLE",35)))))))))))))))))))))))))))))))))))))))))))))))))))))))</f>
        <v>35</v>
      </c>
      <c r="H197" t="s">
        <v>9391</v>
      </c>
    </row>
    <row r="198" spans="1:14" x14ac:dyDescent="0.35">
      <c r="A198" s="4">
        <v>138</v>
      </c>
      <c r="B198" s="4">
        <v>-373.90699999999998</v>
      </c>
      <c r="C198" t="s">
        <v>588</v>
      </c>
      <c r="D198" s="4">
        <v>1</v>
      </c>
      <c r="E198" s="16" t="s">
        <v>10317</v>
      </c>
      <c r="G198" s="4">
        <f t="shared" ref="G198:I261" si="9">IF(H198="GREET",1,IF(H198="GOAL",2,IF(H198="GOAL:COOP",2,IF(H198="GOAL:SUSTAIN",2,IF(H198="GOAL:MAX EARN",2,IF(H198="GOAL:EQUITY",2,IF(H198="PROPOSAL",3,IF(H198="(PROPOSAL)",3,IF(H198="CHOOSE+",4,IF(H198="CHOOSE-",4,IF(H198="(CHOOSE+)",4,IF(H198="(CHOOSE-)",4,IF(H198="ECO INFO",5,IF(H198="(ECO INFO)",5,IF(H198="$ INFO",6,IF(H198="SOC INFO",7,IF(H198="(SOC INFO)",7,IF(H198="RULE INFO",8,IF(H198="EXP INFO",9,IF(H198="MON RES",10,IF(H198="MON EARN",11,IF(H198="MON BEH",12,IF(H198="POSE HARM",13,IF(H198="(POSE HARM)",13,IF(H198="POSE CONCERN",14,IF(H198="(POSE CONCERN)",14,IF(H198="RJ APOLOGY",15,IF(H198="RJ ATONE",16,IF(H198="(RJ ATONE)",16,IF(H198="RJ JUSTIFY",17,IF(H198="RJ JUSTIFY:SOC INFO",17,IF(H198="RJ-",18,IF(H198="RJ FORGIVE+",19,IF(H198="RJ FORGIVE-",19,IF(H198="(RJ FORGIVE+)",19,IF(H198="(RJ FORGIVE-)",19,IF(H198="COORD",20,IF(H198="(COORD)",20,IF(H198="ENF ACK",21,IF(H198="(ENF ACK)",21,IF(H198="ENF PRAISE",22,IF(H198="ENF ASK",23,IF(H198="ENF TELL",24,IF(H198="ENF SHAME",25,IF(H198="ENF WARN",26,IF(H198="ENF THREATEN",27,IF(H198="ENF PUNISH",28,IF(H198="DEFECT",29,IF(H198="SM TALK",30,IF(H198="HUMOR",31,IF(H198="POLITE+",32,IF(H198="POLITE-",32,IF(H198="INPUT-",33,IF(H198="AMBIGUOUS",34,IF(H198="UNCODEABLE",35)))))))))))))))))))))))))))))))))))))))))))))))))))))))</f>
        <v>22</v>
      </c>
      <c r="H198" t="s">
        <v>10418</v>
      </c>
    </row>
    <row r="199" spans="1:14" x14ac:dyDescent="0.35">
      <c r="A199" s="4">
        <v>139</v>
      </c>
      <c r="B199" s="4">
        <v>-368.140999999999</v>
      </c>
      <c r="C199" t="s">
        <v>586</v>
      </c>
      <c r="D199" s="4">
        <v>3</v>
      </c>
      <c r="E199" s="16" t="s">
        <v>10318</v>
      </c>
      <c r="G199" s="4">
        <f t="shared" si="9"/>
        <v>9</v>
      </c>
      <c r="H199" t="s">
        <v>9373</v>
      </c>
    </row>
    <row r="200" spans="1:14" x14ac:dyDescent="0.35">
      <c r="A200" s="4">
        <v>140</v>
      </c>
      <c r="B200" s="4">
        <v>-365.53500000000003</v>
      </c>
      <c r="C200" t="s">
        <v>580</v>
      </c>
      <c r="D200" s="4">
        <v>2</v>
      </c>
      <c r="E200" s="16" t="s">
        <v>898</v>
      </c>
      <c r="G200" s="4">
        <f t="shared" si="9"/>
        <v>11</v>
      </c>
      <c r="H200" t="s">
        <v>9509</v>
      </c>
    </row>
    <row r="201" spans="1:14" x14ac:dyDescent="0.35">
      <c r="A201" s="4">
        <v>141</v>
      </c>
      <c r="B201" s="4">
        <v>-365.21600000000001</v>
      </c>
      <c r="C201" t="s">
        <v>591</v>
      </c>
      <c r="D201" s="4">
        <v>4</v>
      </c>
      <c r="E201" s="16" t="s">
        <v>899</v>
      </c>
      <c r="G201" s="4">
        <f t="shared" si="9"/>
        <v>7</v>
      </c>
      <c r="H201" t="s">
        <v>9377</v>
      </c>
    </row>
    <row r="202" spans="1:14" x14ac:dyDescent="0.35">
      <c r="A202" s="4">
        <v>142</v>
      </c>
      <c r="B202" s="4">
        <v>-356.27</v>
      </c>
      <c r="C202" t="s">
        <v>591</v>
      </c>
      <c r="D202" s="4">
        <v>4</v>
      </c>
      <c r="E202" s="16" t="s">
        <v>901</v>
      </c>
      <c r="G202" s="4">
        <f t="shared" si="9"/>
        <v>11</v>
      </c>
      <c r="H202" t="s">
        <v>9509</v>
      </c>
    </row>
    <row r="203" spans="1:14" x14ac:dyDescent="0.35">
      <c r="A203" s="4">
        <v>143</v>
      </c>
      <c r="B203" s="4">
        <v>-351.36599999999999</v>
      </c>
      <c r="C203" t="s">
        <v>580</v>
      </c>
      <c r="D203" s="4">
        <v>2</v>
      </c>
      <c r="E203" s="16" t="s">
        <v>903</v>
      </c>
      <c r="G203" s="4">
        <f t="shared" si="9"/>
        <v>7</v>
      </c>
      <c r="H203" t="s">
        <v>9377</v>
      </c>
    </row>
    <row r="204" spans="1:14" x14ac:dyDescent="0.35">
      <c r="A204" s="4"/>
      <c r="B204" s="4">
        <v>-346.524</v>
      </c>
      <c r="C204" t="s">
        <v>580</v>
      </c>
      <c r="D204" s="4">
        <v>2</v>
      </c>
      <c r="E204" s="16" t="s">
        <v>906</v>
      </c>
    </row>
    <row r="205" spans="1:14" x14ac:dyDescent="0.35">
      <c r="A205" s="4"/>
      <c r="B205" s="4">
        <v>-344.51900000000001</v>
      </c>
      <c r="C205" t="s">
        <v>580</v>
      </c>
      <c r="D205" s="4">
        <v>2</v>
      </c>
      <c r="E205" s="16" t="s">
        <v>908</v>
      </c>
    </row>
    <row r="206" spans="1:14" x14ac:dyDescent="0.35">
      <c r="A206" s="4"/>
      <c r="B206" s="4">
        <v>-343.43900000000002</v>
      </c>
      <c r="C206" t="s">
        <v>580</v>
      </c>
      <c r="D206" s="4">
        <v>2</v>
      </c>
      <c r="E206" s="16" t="s">
        <v>908</v>
      </c>
    </row>
    <row r="207" spans="1:14" x14ac:dyDescent="0.35">
      <c r="A207" s="4">
        <v>144</v>
      </c>
      <c r="B207" s="4">
        <v>-342.36399999999998</v>
      </c>
      <c r="C207" t="s">
        <v>588</v>
      </c>
      <c r="D207" s="4">
        <v>1</v>
      </c>
      <c r="E207" s="16" t="s">
        <v>909</v>
      </c>
      <c r="G207" s="4">
        <f t="shared" si="9"/>
        <v>11</v>
      </c>
      <c r="H207" t="s">
        <v>9509</v>
      </c>
    </row>
    <row r="208" spans="1:14" x14ac:dyDescent="0.35">
      <c r="A208" s="4">
        <v>145</v>
      </c>
      <c r="B208" s="4">
        <v>-340.926999999999</v>
      </c>
      <c r="C208" t="s">
        <v>591</v>
      </c>
      <c r="D208" s="4">
        <v>4</v>
      </c>
      <c r="E208" s="16" t="s">
        <v>415</v>
      </c>
      <c r="G208" s="4">
        <f t="shared" si="9"/>
        <v>11</v>
      </c>
      <c r="H208" t="s">
        <v>9509</v>
      </c>
    </row>
    <row r="209" spans="1:8" x14ac:dyDescent="0.35">
      <c r="A209" s="4">
        <v>146</v>
      </c>
      <c r="B209" s="4">
        <v>-338.52699999999999</v>
      </c>
      <c r="C209" t="s">
        <v>580</v>
      </c>
      <c r="D209" s="4">
        <v>2</v>
      </c>
      <c r="E209" s="16" t="s">
        <v>415</v>
      </c>
      <c r="G209" s="4">
        <f t="shared" si="9"/>
        <v>11</v>
      </c>
      <c r="H209" t="s">
        <v>9509</v>
      </c>
    </row>
    <row r="210" spans="1:8" x14ac:dyDescent="0.35">
      <c r="A210" s="4">
        <v>147</v>
      </c>
      <c r="B210" s="4">
        <v>-336.226</v>
      </c>
      <c r="C210" t="s">
        <v>586</v>
      </c>
      <c r="D210" s="4">
        <v>3</v>
      </c>
      <c r="E210" s="16" t="s">
        <v>912</v>
      </c>
      <c r="G210" s="4">
        <f t="shared" si="9"/>
        <v>11</v>
      </c>
      <c r="H210" t="s">
        <v>9509</v>
      </c>
    </row>
    <row r="211" spans="1:8" x14ac:dyDescent="0.35">
      <c r="A211" s="4">
        <v>148</v>
      </c>
      <c r="B211" s="4">
        <v>-330.06599999999997</v>
      </c>
      <c r="C211" t="s">
        <v>580</v>
      </c>
      <c r="D211" s="4">
        <v>2</v>
      </c>
      <c r="E211" s="16" t="s">
        <v>914</v>
      </c>
      <c r="G211" s="4">
        <f t="shared" si="9"/>
        <v>11</v>
      </c>
      <c r="H211" t="s">
        <v>9509</v>
      </c>
    </row>
    <row r="212" spans="1:8" x14ac:dyDescent="0.35">
      <c r="A212" s="4">
        <v>149</v>
      </c>
      <c r="B212" s="4">
        <v>-328.17399999999998</v>
      </c>
      <c r="C212" t="s">
        <v>591</v>
      </c>
      <c r="D212" s="4">
        <v>4</v>
      </c>
      <c r="E212" s="16" t="s">
        <v>916</v>
      </c>
      <c r="G212" s="4">
        <f t="shared" si="9"/>
        <v>9</v>
      </c>
      <c r="H212" t="s">
        <v>9373</v>
      </c>
    </row>
    <row r="213" spans="1:8" x14ac:dyDescent="0.35">
      <c r="A213" s="4">
        <v>150</v>
      </c>
      <c r="B213" s="4">
        <v>-323.09100000000001</v>
      </c>
      <c r="C213" t="s">
        <v>580</v>
      </c>
      <c r="D213" s="4">
        <v>2</v>
      </c>
      <c r="E213" s="16" t="s">
        <v>917</v>
      </c>
      <c r="G213" s="4">
        <f t="shared" si="9"/>
        <v>7</v>
      </c>
      <c r="H213" t="s">
        <v>9377</v>
      </c>
    </row>
    <row r="214" spans="1:8" x14ac:dyDescent="0.35">
      <c r="A214" s="4">
        <v>151</v>
      </c>
      <c r="B214" s="4">
        <v>-320.47300000000001</v>
      </c>
      <c r="C214" t="s">
        <v>588</v>
      </c>
      <c r="D214" s="4">
        <v>1</v>
      </c>
      <c r="E214" s="16" t="s">
        <v>918</v>
      </c>
      <c r="G214" s="4">
        <f t="shared" si="9"/>
        <v>7</v>
      </c>
      <c r="H214" t="s">
        <v>9377</v>
      </c>
    </row>
    <row r="215" spans="1:8" x14ac:dyDescent="0.35">
      <c r="A215" s="4">
        <v>152</v>
      </c>
      <c r="B215" s="4">
        <v>-310.96100000000001</v>
      </c>
      <c r="C215" t="s">
        <v>586</v>
      </c>
      <c r="D215" s="4">
        <v>3</v>
      </c>
      <c r="E215" s="16" t="s">
        <v>920</v>
      </c>
      <c r="G215" s="4">
        <f t="shared" si="9"/>
        <v>11</v>
      </c>
      <c r="H215" t="s">
        <v>9509</v>
      </c>
    </row>
    <row r="216" spans="1:8" x14ac:dyDescent="0.35">
      <c r="A216" s="4">
        <v>153</v>
      </c>
      <c r="B216" s="4">
        <v>-304.46199999999999</v>
      </c>
      <c r="C216" t="s">
        <v>591</v>
      </c>
      <c r="D216" s="4">
        <v>4</v>
      </c>
      <c r="E216" s="16" t="s">
        <v>923</v>
      </c>
      <c r="G216" s="4">
        <f t="shared" si="9"/>
        <v>9</v>
      </c>
      <c r="H216" t="s">
        <v>9373</v>
      </c>
    </row>
    <row r="217" spans="1:8" x14ac:dyDescent="0.35">
      <c r="A217" s="4">
        <v>154</v>
      </c>
      <c r="B217" s="4">
        <v>-292.084</v>
      </c>
      <c r="C217" t="s">
        <v>588</v>
      </c>
      <c r="D217" s="4">
        <v>1</v>
      </c>
      <c r="E217" s="16" t="s">
        <v>925</v>
      </c>
      <c r="G217" s="4">
        <f t="shared" si="9"/>
        <v>9</v>
      </c>
      <c r="H217" t="s">
        <v>9373</v>
      </c>
    </row>
    <row r="218" spans="1:8" x14ac:dyDescent="0.35">
      <c r="A218" s="4">
        <v>155</v>
      </c>
      <c r="B218" s="4">
        <v>-292.06400000000002</v>
      </c>
      <c r="C218" t="s">
        <v>586</v>
      </c>
      <c r="D218" s="4">
        <v>3</v>
      </c>
      <c r="E218" s="16" t="s">
        <v>926</v>
      </c>
      <c r="G218" s="4">
        <f t="shared" si="9"/>
        <v>9</v>
      </c>
      <c r="H218" t="s">
        <v>9373</v>
      </c>
    </row>
    <row r="219" spans="1:8" x14ac:dyDescent="0.35">
      <c r="A219" s="4">
        <v>156</v>
      </c>
      <c r="B219" s="4">
        <v>-281.452</v>
      </c>
      <c r="C219" t="s">
        <v>588</v>
      </c>
      <c r="D219" s="4">
        <v>1</v>
      </c>
      <c r="E219" s="16" t="s">
        <v>927</v>
      </c>
      <c r="G219" s="4">
        <f t="shared" si="9"/>
        <v>9</v>
      </c>
      <c r="H219" t="s">
        <v>9373</v>
      </c>
    </row>
    <row r="220" spans="1:8" x14ac:dyDescent="0.35">
      <c r="A220" s="4">
        <v>157</v>
      </c>
      <c r="B220" s="4">
        <v>-276.582999999999</v>
      </c>
      <c r="C220" t="s">
        <v>580</v>
      </c>
      <c r="D220" s="4">
        <v>2</v>
      </c>
      <c r="E220" s="16" t="s">
        <v>929</v>
      </c>
      <c r="G220" s="4">
        <f t="shared" si="9"/>
        <v>9</v>
      </c>
      <c r="H220" t="s">
        <v>9373</v>
      </c>
    </row>
    <row r="221" spans="1:8" x14ac:dyDescent="0.35">
      <c r="A221" s="4">
        <v>158</v>
      </c>
      <c r="B221" s="4">
        <v>-274.00200000000001</v>
      </c>
      <c r="C221" t="s">
        <v>591</v>
      </c>
      <c r="D221" s="4">
        <v>4</v>
      </c>
      <c r="E221" s="16" t="s">
        <v>931</v>
      </c>
      <c r="G221" s="4">
        <f t="shared" si="9"/>
        <v>9</v>
      </c>
      <c r="H221" t="s">
        <v>9373</v>
      </c>
    </row>
    <row r="222" spans="1:8" x14ac:dyDescent="0.35">
      <c r="A222" s="4">
        <v>159</v>
      </c>
      <c r="B222" s="4">
        <v>-273.928</v>
      </c>
      <c r="C222" t="s">
        <v>586</v>
      </c>
      <c r="D222" s="4">
        <v>3</v>
      </c>
      <c r="E222" s="16" t="s">
        <v>932</v>
      </c>
      <c r="G222" s="4">
        <f t="shared" si="9"/>
        <v>31</v>
      </c>
      <c r="H222" t="s">
        <v>9386</v>
      </c>
    </row>
    <row r="223" spans="1:8" x14ac:dyDescent="0.35">
      <c r="A223" s="4">
        <v>160</v>
      </c>
      <c r="B223" s="4">
        <v>-272.77699999999999</v>
      </c>
      <c r="C223" t="s">
        <v>580</v>
      </c>
      <c r="D223" s="4">
        <v>2</v>
      </c>
      <c r="E223" s="16" t="s">
        <v>933</v>
      </c>
      <c r="G223" s="4">
        <f t="shared" si="9"/>
        <v>9</v>
      </c>
      <c r="H223" t="s">
        <v>9373</v>
      </c>
    </row>
    <row r="224" spans="1:8" x14ac:dyDescent="0.35">
      <c r="A224" s="4"/>
      <c r="B224" s="4">
        <v>-262.53800000000001</v>
      </c>
      <c r="C224" t="s">
        <v>580</v>
      </c>
      <c r="D224" s="4">
        <v>2</v>
      </c>
      <c r="E224" s="16" t="s">
        <v>936</v>
      </c>
    </row>
    <row r="225" spans="1:8" x14ac:dyDescent="0.35">
      <c r="A225" s="4"/>
      <c r="B225" s="4"/>
      <c r="D225" s="4"/>
      <c r="E225" s="16"/>
    </row>
    <row r="226" spans="1:8" x14ac:dyDescent="0.35">
      <c r="A226" s="4"/>
      <c r="B226" s="20" t="s">
        <v>9232</v>
      </c>
      <c r="D226" s="4"/>
      <c r="E226" s="16"/>
    </row>
    <row r="227" spans="1:8" x14ac:dyDescent="0.35">
      <c r="A227" s="4">
        <v>161</v>
      </c>
      <c r="B227" s="4">
        <v>-262.29899999999998</v>
      </c>
      <c r="C227" t="s">
        <v>588</v>
      </c>
      <c r="D227" s="4">
        <v>1</v>
      </c>
      <c r="E227" s="16" t="s">
        <v>937</v>
      </c>
      <c r="G227" s="4">
        <f t="shared" si="9"/>
        <v>30</v>
      </c>
      <c r="H227" t="s">
        <v>9375</v>
      </c>
    </row>
    <row r="228" spans="1:8" x14ac:dyDescent="0.35">
      <c r="A228" s="4">
        <v>162</v>
      </c>
      <c r="B228" s="4">
        <v>-252.23400000000001</v>
      </c>
      <c r="C228" t="s">
        <v>586</v>
      </c>
      <c r="D228" s="4">
        <v>3</v>
      </c>
      <c r="E228" s="16" t="s">
        <v>940</v>
      </c>
      <c r="G228" s="4">
        <f t="shared" si="9"/>
        <v>30</v>
      </c>
      <c r="H228" t="s">
        <v>9375</v>
      </c>
    </row>
    <row r="229" spans="1:8" x14ac:dyDescent="0.35">
      <c r="A229" s="4">
        <v>163</v>
      </c>
      <c r="B229" s="4">
        <v>-244.58699999999999</v>
      </c>
      <c r="C229" t="s">
        <v>580</v>
      </c>
      <c r="D229" s="4">
        <v>2</v>
      </c>
      <c r="E229" s="16" t="s">
        <v>944</v>
      </c>
      <c r="G229" s="4">
        <f t="shared" si="9"/>
        <v>30</v>
      </c>
      <c r="H229" t="s">
        <v>9375</v>
      </c>
    </row>
    <row r="230" spans="1:8" x14ac:dyDescent="0.35">
      <c r="A230" s="4">
        <v>164</v>
      </c>
      <c r="B230" s="4">
        <v>-252.959</v>
      </c>
      <c r="C230" t="s">
        <v>591</v>
      </c>
      <c r="D230" s="4">
        <v>4</v>
      </c>
      <c r="E230" s="16" t="s">
        <v>939</v>
      </c>
      <c r="G230" s="4">
        <f t="shared" si="9"/>
        <v>9</v>
      </c>
      <c r="H230" t="s">
        <v>9373</v>
      </c>
    </row>
    <row r="231" spans="1:8" x14ac:dyDescent="0.35">
      <c r="A231" s="4">
        <v>165</v>
      </c>
      <c r="B231" s="4">
        <v>-251.34700000000001</v>
      </c>
      <c r="C231" t="s">
        <v>580</v>
      </c>
      <c r="D231" s="4">
        <v>2</v>
      </c>
      <c r="E231" s="16" t="s">
        <v>941</v>
      </c>
      <c r="G231" s="4">
        <f t="shared" si="9"/>
        <v>9</v>
      </c>
      <c r="H231" t="s">
        <v>9373</v>
      </c>
    </row>
    <row r="232" spans="1:8" x14ac:dyDescent="0.35">
      <c r="A232" s="4">
        <v>166</v>
      </c>
      <c r="B232" s="4">
        <v>-240.935</v>
      </c>
      <c r="C232" t="s">
        <v>586</v>
      </c>
      <c r="D232" s="4">
        <v>3</v>
      </c>
      <c r="E232" s="16" t="s">
        <v>945</v>
      </c>
      <c r="G232" s="4">
        <f t="shared" si="9"/>
        <v>9</v>
      </c>
      <c r="H232" t="s">
        <v>9373</v>
      </c>
    </row>
    <row r="233" spans="1:8" x14ac:dyDescent="0.35">
      <c r="A233" s="4">
        <v>167</v>
      </c>
      <c r="B233" s="4">
        <v>-236.863</v>
      </c>
      <c r="C233" t="s">
        <v>591</v>
      </c>
      <c r="D233" s="4">
        <v>4</v>
      </c>
      <c r="E233" s="16" t="s">
        <v>946</v>
      </c>
      <c r="G233" s="4">
        <f t="shared" si="9"/>
        <v>9</v>
      </c>
      <c r="H233" t="s">
        <v>9373</v>
      </c>
    </row>
    <row r="234" spans="1:8" x14ac:dyDescent="0.35">
      <c r="A234" s="4">
        <v>168</v>
      </c>
      <c r="B234" s="4">
        <v>-227.32900000000001</v>
      </c>
      <c r="C234" t="s">
        <v>591</v>
      </c>
      <c r="D234" s="4">
        <v>4</v>
      </c>
      <c r="E234" s="16" t="s">
        <v>948</v>
      </c>
      <c r="G234" s="4">
        <f t="shared" si="9"/>
        <v>9</v>
      </c>
      <c r="H234" t="s">
        <v>9373</v>
      </c>
    </row>
    <row r="235" spans="1:8" x14ac:dyDescent="0.35">
      <c r="A235" s="4">
        <v>169</v>
      </c>
      <c r="B235" s="4">
        <v>-227.00899999999999</v>
      </c>
      <c r="C235" t="s">
        <v>580</v>
      </c>
      <c r="D235" s="4">
        <v>2</v>
      </c>
      <c r="E235" s="16" t="s">
        <v>10470</v>
      </c>
      <c r="G235" s="4">
        <f t="shared" si="9"/>
        <v>9</v>
      </c>
      <c r="H235" t="s">
        <v>9373</v>
      </c>
    </row>
    <row r="236" spans="1:8" x14ac:dyDescent="0.35">
      <c r="A236" s="4"/>
      <c r="B236" s="4">
        <v>-222.983</v>
      </c>
      <c r="C236" t="s">
        <v>580</v>
      </c>
      <c r="D236" s="4">
        <v>2</v>
      </c>
      <c r="E236" s="16" t="s">
        <v>951</v>
      </c>
    </row>
    <row r="237" spans="1:8" x14ac:dyDescent="0.35">
      <c r="A237" s="4"/>
      <c r="B237" s="4">
        <v>-219.78899999999999</v>
      </c>
      <c r="C237" t="s">
        <v>580</v>
      </c>
      <c r="D237" s="4">
        <v>2</v>
      </c>
      <c r="E237" s="16" t="s">
        <v>608</v>
      </c>
      <c r="G237" s="4">
        <f t="shared" si="9"/>
        <v>31</v>
      </c>
      <c r="H237" t="s">
        <v>9386</v>
      </c>
    </row>
    <row r="238" spans="1:8" x14ac:dyDescent="0.35">
      <c r="A238" s="4">
        <v>170</v>
      </c>
      <c r="B238" s="4">
        <v>-213.614</v>
      </c>
      <c r="C238" t="s">
        <v>586</v>
      </c>
      <c r="D238" s="4">
        <v>3</v>
      </c>
      <c r="E238" s="16" t="s">
        <v>954</v>
      </c>
      <c r="G238" s="4">
        <f t="shared" si="9"/>
        <v>9</v>
      </c>
      <c r="H238" t="s">
        <v>9373</v>
      </c>
    </row>
    <row r="239" spans="1:8" x14ac:dyDescent="0.35">
      <c r="A239" s="4">
        <v>171</v>
      </c>
      <c r="B239" s="4">
        <v>-214.86599999999899</v>
      </c>
      <c r="C239" t="s">
        <v>588</v>
      </c>
      <c r="D239" s="4">
        <v>1</v>
      </c>
      <c r="E239" s="16" t="s">
        <v>953</v>
      </c>
      <c r="G239" s="4">
        <f t="shared" si="9"/>
        <v>30</v>
      </c>
      <c r="H239" t="s">
        <v>9375</v>
      </c>
    </row>
    <row r="240" spans="1:8" x14ac:dyDescent="0.35">
      <c r="A240" s="4">
        <v>172</v>
      </c>
      <c r="B240" s="4">
        <v>-204.018</v>
      </c>
      <c r="C240" t="s">
        <v>580</v>
      </c>
      <c r="D240" s="4">
        <v>2</v>
      </c>
      <c r="E240" s="16" t="s">
        <v>956</v>
      </c>
      <c r="G240" s="4">
        <f t="shared" si="9"/>
        <v>30</v>
      </c>
      <c r="H240" t="s">
        <v>9375</v>
      </c>
    </row>
    <row r="241" spans="1:12" x14ac:dyDescent="0.35">
      <c r="A241" s="4">
        <v>173</v>
      </c>
      <c r="B241" s="4">
        <v>-195.005</v>
      </c>
      <c r="C241" t="s">
        <v>588</v>
      </c>
      <c r="D241" s="4">
        <v>1</v>
      </c>
      <c r="E241" s="16" t="s">
        <v>958</v>
      </c>
      <c r="G241" s="4">
        <f t="shared" si="9"/>
        <v>30</v>
      </c>
      <c r="H241" t="s">
        <v>9375</v>
      </c>
    </row>
    <row r="242" spans="1:12" x14ac:dyDescent="0.35">
      <c r="A242" s="4">
        <v>174</v>
      </c>
      <c r="B242" s="4">
        <v>-172.26300000000001</v>
      </c>
      <c r="C242" t="s">
        <v>588</v>
      </c>
      <c r="D242" s="4">
        <v>1</v>
      </c>
      <c r="E242" s="16" t="s">
        <v>963</v>
      </c>
      <c r="G242" s="4">
        <f t="shared" si="9"/>
        <v>30</v>
      </c>
      <c r="H242" t="s">
        <v>9375</v>
      </c>
    </row>
    <row r="243" spans="1:12" x14ac:dyDescent="0.35">
      <c r="A243" s="4"/>
      <c r="B243" s="4"/>
      <c r="D243" s="4"/>
      <c r="E243" s="16"/>
    </row>
    <row r="244" spans="1:12" x14ac:dyDescent="0.35">
      <c r="A244" s="7">
        <v>3</v>
      </c>
      <c r="B244" s="31" t="s">
        <v>11125</v>
      </c>
      <c r="D244" s="4"/>
      <c r="E244" s="16"/>
    </row>
    <row r="245" spans="1:12" x14ac:dyDescent="0.35">
      <c r="A245" s="4">
        <v>175</v>
      </c>
      <c r="B245" s="4">
        <v>-186.887</v>
      </c>
      <c r="C245" t="s">
        <v>586</v>
      </c>
      <c r="D245" s="4">
        <v>3</v>
      </c>
      <c r="E245" s="16" t="s">
        <v>959</v>
      </c>
      <c r="G245" s="4">
        <f t="shared" si="9"/>
        <v>3</v>
      </c>
      <c r="H245" t="s">
        <v>9379</v>
      </c>
    </row>
    <row r="246" spans="1:12" x14ac:dyDescent="0.35">
      <c r="A246" s="4">
        <v>176</v>
      </c>
      <c r="B246" s="4">
        <v>-181.68700000000001</v>
      </c>
      <c r="C246" t="s">
        <v>580</v>
      </c>
      <c r="D246" s="4">
        <v>2</v>
      </c>
      <c r="E246" s="16" t="s">
        <v>960</v>
      </c>
      <c r="G246" s="4">
        <f t="shared" si="9"/>
        <v>7</v>
      </c>
      <c r="H246" s="43" t="s">
        <v>9377</v>
      </c>
      <c r="K246" s="45"/>
    </row>
    <row r="247" spans="1:12" x14ac:dyDescent="0.35">
      <c r="A247" s="4">
        <v>177</v>
      </c>
      <c r="B247" s="4">
        <v>-168.39099999999999</v>
      </c>
      <c r="C247" t="s">
        <v>591</v>
      </c>
      <c r="D247" s="4">
        <v>4</v>
      </c>
      <c r="E247" s="16" t="s">
        <v>966</v>
      </c>
      <c r="G247" s="4">
        <f t="shared" si="9"/>
        <v>6</v>
      </c>
      <c r="H247" t="s">
        <v>10472</v>
      </c>
      <c r="I247" s="4">
        <f>IF(J247="GREET",1,IF(J247="GOAL",2,IF(J247="GOAL:COOP",2,IF(J247="GOAL:SUSTAIN",2,IF(J247="GOAL:MAX EARN",2,IF(J247="GOAL:EQUITY",2,IF(J247="PROPOSAL",3,IF(J247="(PROPOSAL)",3,IF(J247="CHOOSE+",4,IF(J247="CHOOSE-",4,IF(J247="(CHOOSE+)",4,IF(J247="(CHOOSE-)",4,IF(J247="ECO INFO",5,IF(J247="(ECO INFO)",5,IF(J247="$ INFO",6,IF(J247="SOC INFO",7,IF(J247="(SOC INFO)",7,IF(J247="RULE INFO",8,IF(J247="EXP INFO",9,IF(J247="MON RES",10,IF(J247="MON EARN",11,IF(J247="MON BEH",12,IF(J247="POSE HARM",13,IF(J247="(POSE HARM)",13,IF(J247="POSE CONCERN",14,IF(J247="(POSE CONCERN)",14,IF(J247="RJ APOLOGY",15,IF(J247="RJ ATONE",16,IF(J247="(RJ ATONE)",16,IF(J247="RJ JUSTIFY",17,IF(J247="RJ JUSTIFY:SOC INFO",17,IF(J247="RJ-",18,IF(J247="RJ FORGIVE+",19,IF(J247="RJ FORGIVE-",19,IF(J247="(RJ FORGIVE+)",19,IF(J247="(RJ FORGIVE-)",19,IF(J247="COORD",20,IF(J247="(COORD)",20,IF(J247="ENF ACK",21,IF(J247="(ENF ACK)",21,IF(J247="ENF PRAISE",22,IF(J247="ENF ASK",23,IF(J247="ENF TELL",24,IF(J247="ENF SHAME",25,IF(J247="ENF WARN",26,IF(J247="ENF THREATEN",27,IF(J247="ENF PUNISH",28,IF(J247="DEFECT",29,IF(J247="SM TALK",30,IF(J247="HUMOR",31,IF(J247="POLITE+",32,IF(J247="POLITE-",32,IF(J247="INPUT-",33,IF(J247="AMBIGUOUS",34,IF(J247="UNCODEABLE",35)))))))))))))))))))))))))))))))))))))))))))))))))))))))</f>
        <v>4</v>
      </c>
      <c r="J247" t="s">
        <v>10429</v>
      </c>
    </row>
    <row r="248" spans="1:12" x14ac:dyDescent="0.35">
      <c r="A248" s="4"/>
      <c r="B248" s="4">
        <v>-164.46299999999999</v>
      </c>
      <c r="C248" t="s">
        <v>591</v>
      </c>
      <c r="D248" s="4">
        <v>4</v>
      </c>
      <c r="E248" s="16" t="s">
        <v>970</v>
      </c>
    </row>
    <row r="249" spans="1:12" x14ac:dyDescent="0.35">
      <c r="A249" s="4">
        <v>178</v>
      </c>
      <c r="B249" s="4">
        <v>-165.80099999999999</v>
      </c>
      <c r="C249" t="s">
        <v>586</v>
      </c>
      <c r="D249" s="4">
        <v>3</v>
      </c>
      <c r="E249" s="16" t="s">
        <v>969</v>
      </c>
      <c r="G249" s="4">
        <f t="shared" si="9"/>
        <v>7</v>
      </c>
      <c r="H249" t="s">
        <v>9377</v>
      </c>
    </row>
    <row r="250" spans="1:12" x14ac:dyDescent="0.35">
      <c r="A250" s="4"/>
      <c r="B250" s="4">
        <v>-158.542</v>
      </c>
      <c r="C250" t="s">
        <v>586</v>
      </c>
      <c r="D250" s="4">
        <v>3</v>
      </c>
      <c r="E250" s="16" t="s">
        <v>10319</v>
      </c>
      <c r="G250" s="4">
        <f t="shared" si="9"/>
        <v>34</v>
      </c>
      <c r="H250" t="s">
        <v>9387</v>
      </c>
    </row>
    <row r="251" spans="1:12" x14ac:dyDescent="0.35">
      <c r="A251" s="4">
        <v>179</v>
      </c>
      <c r="B251" s="4">
        <v>-156.655</v>
      </c>
      <c r="C251" t="s">
        <v>580</v>
      </c>
      <c r="D251" s="4">
        <v>2</v>
      </c>
      <c r="E251" s="16" t="s">
        <v>972</v>
      </c>
      <c r="G251" s="4">
        <f t="shared" si="9"/>
        <v>4</v>
      </c>
      <c r="H251" t="s">
        <v>9380</v>
      </c>
    </row>
    <row r="252" spans="1:12" x14ac:dyDescent="0.35">
      <c r="A252" s="4"/>
      <c r="B252" s="4">
        <v>-152.36799999999999</v>
      </c>
      <c r="C252" t="s">
        <v>580</v>
      </c>
      <c r="D252" s="4">
        <v>2</v>
      </c>
      <c r="E252" s="16" t="s">
        <v>973</v>
      </c>
      <c r="G252" s="4">
        <f t="shared" si="9"/>
        <v>6</v>
      </c>
      <c r="H252" t="s">
        <v>10472</v>
      </c>
      <c r="I252" s="4">
        <f>IF(J252="GREET",1,IF(J252="GOAL",2,IF(J252="GOAL:COOP",2,IF(J252="GOAL:SUSTAIN",2,IF(J252="GOAL:MAX EARN",2,IF(J252="GOAL:EQUITY",2,IF(J252="PROPOSAL",3,IF(J252="(PROPOSAL)",3,IF(J252="CHOOSE+",4,IF(J252="CHOOSE-",4,IF(J252="(CHOOSE+)",4,IF(J252="(CHOOSE-)",4,IF(J252="ECO INFO",5,IF(J252="(ECO INFO)",5,IF(J252="$ INFO",6,IF(J252="SOC INFO",7,IF(J252="(SOC INFO)",7,IF(J252="RULE INFO",8,IF(J252="EXP INFO",9,IF(J252="MON RES",10,IF(J252="MON EARN",11,IF(J252="MON BEH",12,IF(J252="POSE HARM",13,IF(J252="(POSE HARM)",13,IF(J252="POSE CONCERN",14,IF(J252="(POSE CONCERN)",14,IF(J252="RJ APOLOGY",15,IF(J252="RJ ATONE",16,IF(J252="(RJ ATONE)",16,IF(J252="RJ JUSTIFY",17,IF(J252="RJ JUSTIFY:SOC INFO",17,IF(J252="RJ-",18,IF(J252="RJ FORGIVE+",19,IF(J252="RJ FORGIVE-",19,IF(J252="(RJ FORGIVE+)",19,IF(J252="(RJ FORGIVE-)",19,IF(J252="COORD",20,IF(J252="(COORD)",20,IF(J252="ENF ACK",21,IF(J252="(ENF ACK)",21,IF(J252="ENF PRAISE",22,IF(J252="ENF ASK",23,IF(J252="ENF TELL",24,IF(J252="ENF SHAME",25,IF(J252="ENF WARN",26,IF(J252="ENF THREATEN",27,IF(J252="ENF PUNISH",28,IF(J252="DEFECT",29,IF(J252="SM TALK",30,IF(J252="HUMOR",31,IF(J252="POLITE+",32,IF(J252="POLITE-",32,IF(J252="INPUT-",33,IF(J252="AMBIGUOUS",34,IF(J252="UNCODEABLE",35)))))))))))))))))))))))))))))))))))))))))))))))))))))))</f>
        <v>7</v>
      </c>
      <c r="J252" s="43" t="s">
        <v>9377</v>
      </c>
    </row>
    <row r="253" spans="1:12" x14ac:dyDescent="0.35">
      <c r="A253" s="4">
        <v>180</v>
      </c>
      <c r="B253" s="4">
        <v>-147.77099999999999</v>
      </c>
      <c r="C253" t="s">
        <v>586</v>
      </c>
      <c r="D253" s="4">
        <v>3</v>
      </c>
      <c r="E253" s="16" t="s">
        <v>975</v>
      </c>
      <c r="G253" s="4">
        <f t="shared" si="9"/>
        <v>31</v>
      </c>
      <c r="H253" t="s">
        <v>9386</v>
      </c>
      <c r="L253" s="5"/>
    </row>
    <row r="254" spans="1:12" x14ac:dyDescent="0.35">
      <c r="A254" s="4">
        <v>181</v>
      </c>
      <c r="B254" s="4">
        <v>-145.113</v>
      </c>
      <c r="C254" t="s">
        <v>580</v>
      </c>
      <c r="D254" s="4">
        <v>2</v>
      </c>
      <c r="E254" s="16" t="s">
        <v>979</v>
      </c>
      <c r="G254" s="4">
        <f t="shared" si="9"/>
        <v>8</v>
      </c>
      <c r="H254" t="s">
        <v>9374</v>
      </c>
      <c r="J254" t="s">
        <v>10471</v>
      </c>
      <c r="K254" s="45"/>
    </row>
    <row r="255" spans="1:12" x14ac:dyDescent="0.35">
      <c r="A255" s="4">
        <v>182</v>
      </c>
      <c r="B255" s="4">
        <v>-144.02099999999999</v>
      </c>
      <c r="C255" t="s">
        <v>588</v>
      </c>
      <c r="D255" s="4">
        <v>1</v>
      </c>
      <c r="E255" s="16" t="s">
        <v>980</v>
      </c>
    </row>
    <row r="256" spans="1:12" x14ac:dyDescent="0.35">
      <c r="A256" s="4"/>
      <c r="B256" s="4"/>
      <c r="D256" s="4"/>
      <c r="E256" s="58" t="s">
        <v>10320</v>
      </c>
      <c r="G256" s="4">
        <f t="shared" si="9"/>
        <v>4</v>
      </c>
      <c r="H256" t="s">
        <v>9380</v>
      </c>
    </row>
    <row r="257" spans="1:12" x14ac:dyDescent="0.35">
      <c r="A257" s="4"/>
      <c r="B257" s="4"/>
      <c r="D257" s="4"/>
      <c r="E257" s="58" t="s">
        <v>10321</v>
      </c>
      <c r="G257" s="4">
        <f t="shared" si="9"/>
        <v>6</v>
      </c>
      <c r="H257" t="s">
        <v>10472</v>
      </c>
      <c r="I257" s="4">
        <f t="shared" si="9"/>
        <v>7</v>
      </c>
      <c r="J257" t="s">
        <v>9377</v>
      </c>
    </row>
    <row r="258" spans="1:12" x14ac:dyDescent="0.35">
      <c r="A258" s="4">
        <v>183</v>
      </c>
      <c r="B258" s="4">
        <v>-142.96199999999999</v>
      </c>
      <c r="C258" t="s">
        <v>580</v>
      </c>
      <c r="D258" s="4">
        <v>2</v>
      </c>
      <c r="E258" s="16" t="s">
        <v>981</v>
      </c>
      <c r="G258" s="4">
        <f t="shared" si="9"/>
        <v>31</v>
      </c>
      <c r="H258" s="43" t="s">
        <v>9386</v>
      </c>
    </row>
    <row r="259" spans="1:12" x14ac:dyDescent="0.35">
      <c r="A259" s="4"/>
      <c r="B259" s="4">
        <v>-140.00700000000001</v>
      </c>
      <c r="C259" t="s">
        <v>580</v>
      </c>
      <c r="D259" s="4">
        <v>2</v>
      </c>
      <c r="E259" s="16" t="s">
        <v>983</v>
      </c>
    </row>
    <row r="260" spans="1:12" x14ac:dyDescent="0.35">
      <c r="A260" s="4">
        <v>184</v>
      </c>
      <c r="B260" s="4">
        <v>-142.20400000000001</v>
      </c>
      <c r="C260" t="s">
        <v>586</v>
      </c>
      <c r="D260" s="4">
        <v>3</v>
      </c>
      <c r="E260" s="16" t="s">
        <v>982</v>
      </c>
      <c r="G260" s="4">
        <f t="shared" si="9"/>
        <v>31</v>
      </c>
      <c r="H260" s="43" t="s">
        <v>9386</v>
      </c>
    </row>
    <row r="261" spans="1:12" x14ac:dyDescent="0.35">
      <c r="A261" s="4">
        <v>185</v>
      </c>
      <c r="B261" s="4">
        <v>-128.232</v>
      </c>
      <c r="C261" t="s">
        <v>580</v>
      </c>
      <c r="D261" s="4">
        <v>2</v>
      </c>
      <c r="E261" s="16" t="s">
        <v>984</v>
      </c>
      <c r="G261" s="4">
        <f t="shared" si="9"/>
        <v>7</v>
      </c>
      <c r="H261" t="s">
        <v>9377</v>
      </c>
    </row>
    <row r="262" spans="1:12" x14ac:dyDescent="0.35">
      <c r="A262" s="4"/>
      <c r="B262" s="4">
        <v>-115.651</v>
      </c>
      <c r="C262" t="s">
        <v>580</v>
      </c>
      <c r="D262" s="4">
        <v>2</v>
      </c>
      <c r="E262" s="16" t="s">
        <v>989</v>
      </c>
    </row>
    <row r="263" spans="1:12" x14ac:dyDescent="0.35">
      <c r="A263" s="4">
        <v>186</v>
      </c>
      <c r="B263" s="4">
        <v>-121.081</v>
      </c>
      <c r="C263" t="s">
        <v>586</v>
      </c>
      <c r="D263" s="4">
        <v>3</v>
      </c>
      <c r="E263" s="16" t="s">
        <v>986</v>
      </c>
      <c r="G263" s="4">
        <f t="shared" ref="G263:G292" si="10">IF(H263="GREET",1,IF(H263="GOAL",2,IF(H263="GOAL:COOP",2,IF(H263="GOAL:SUSTAIN",2,IF(H263="GOAL:MAX EARN",2,IF(H263="GOAL:EQUITY",2,IF(H263="PROPOSAL",3,IF(H263="(PROPOSAL)",3,IF(H263="CHOOSE+",4,IF(H263="CHOOSE-",4,IF(H263="(CHOOSE+)",4,IF(H263="(CHOOSE-)",4,IF(H263="ECO INFO",5,IF(H263="(ECO INFO)",5,IF(H263="$ INFO",6,IF(H263="SOC INFO",7,IF(H263="(SOC INFO)",7,IF(H263="RULE INFO",8,IF(H263="EXP INFO",9,IF(H263="MON RES",10,IF(H263="MON EARN",11,IF(H263="MON BEH",12,IF(H263="POSE HARM",13,IF(H263="(POSE HARM)",13,IF(H263="POSE CONCERN",14,IF(H263="(POSE CONCERN)",14,IF(H263="RJ APOLOGY",15,IF(H263="RJ ATONE",16,IF(H263="(RJ ATONE)",16,IF(H263="RJ JUSTIFY",17,IF(H263="RJ JUSTIFY:SOC INFO",17,IF(H263="RJ-",18,IF(H263="RJ FORGIVE+",19,IF(H263="RJ FORGIVE-",19,IF(H263="(RJ FORGIVE+)",19,IF(H263="(RJ FORGIVE-)",19,IF(H263="COORD",20,IF(H263="(COORD)",20,IF(H263="ENF ACK",21,IF(H263="(ENF ACK)",21,IF(H263="ENF PRAISE",22,IF(H263="ENF ASK",23,IF(H263="ENF TELL",24,IF(H263="ENF SHAME",25,IF(H263="ENF WARN",26,IF(H263="ENF THREATEN",27,IF(H263="ENF PUNISH",28,IF(H263="DEFECT",29,IF(H263="SM TALK",30,IF(H263="HUMOR",31,IF(H263="POLITE+",32,IF(H263="POLITE-",32,IF(H263="INPUT-",33,IF(H263="AMBIGUOUS",34,IF(H263="UNCODEABLE",35)))))))))))))))))))))))))))))))))))))))))))))))))))))))</f>
        <v>31</v>
      </c>
      <c r="H263" t="s">
        <v>9386</v>
      </c>
    </row>
    <row r="264" spans="1:12" x14ac:dyDescent="0.35">
      <c r="A264" s="4">
        <v>187</v>
      </c>
      <c r="B264" s="4">
        <v>-119.34899999999899</v>
      </c>
      <c r="C264" t="s">
        <v>588</v>
      </c>
      <c r="D264" s="4">
        <v>1</v>
      </c>
      <c r="E264" s="16" t="s">
        <v>987</v>
      </c>
      <c r="G264" s="4">
        <f t="shared" si="10"/>
        <v>7</v>
      </c>
      <c r="H264" t="s">
        <v>9377</v>
      </c>
      <c r="K264" s="9"/>
    </row>
    <row r="265" spans="1:12" x14ac:dyDescent="0.35">
      <c r="A265" s="4">
        <v>188</v>
      </c>
      <c r="B265" s="4">
        <v>-112.42299999999901</v>
      </c>
      <c r="C265" t="s">
        <v>591</v>
      </c>
      <c r="D265" s="4">
        <v>4</v>
      </c>
      <c r="E265" s="16" t="s">
        <v>990</v>
      </c>
      <c r="G265" s="4">
        <f t="shared" si="10"/>
        <v>7</v>
      </c>
      <c r="H265" t="s">
        <v>9377</v>
      </c>
    </row>
    <row r="266" spans="1:12" x14ac:dyDescent="0.35">
      <c r="A266" s="4"/>
      <c r="B266" s="4">
        <v>-103.904</v>
      </c>
      <c r="C266" t="s">
        <v>591</v>
      </c>
      <c r="D266" s="4">
        <v>4</v>
      </c>
      <c r="E266" s="16" t="s">
        <v>992</v>
      </c>
    </row>
    <row r="267" spans="1:12" x14ac:dyDescent="0.35">
      <c r="A267" s="4">
        <v>189</v>
      </c>
      <c r="B267" s="4">
        <v>-69.003</v>
      </c>
      <c r="C267" t="s">
        <v>586</v>
      </c>
      <c r="D267" s="4">
        <v>3</v>
      </c>
      <c r="E267" s="16" t="s">
        <v>1002</v>
      </c>
      <c r="G267" s="4">
        <f t="shared" si="10"/>
        <v>3</v>
      </c>
      <c r="H267" t="s">
        <v>9379</v>
      </c>
      <c r="I267" s="4">
        <f t="shared" ref="I267" si="11">IF(J267="GREET",1,IF(J267="GOAL",2,IF(J267="GOAL:COOP",2,IF(J267="GOAL:SUSTAIN",2,IF(J267="GOAL:MAX EARN",2,IF(J267="GOAL:EQUITY",2,IF(J267="PROPOSAL",3,IF(J267="(PROPOSAL)",3,IF(J267="CHOOSE+",4,IF(J267="CHOOSE-",4,IF(J267="(CHOOSE+)",4,IF(J267="(CHOOSE-)",4,IF(J267="ECO INFO",5,IF(J267="(ECO INFO)",5,IF(J267="$ INFO",6,IF(J267="SOC INFO",7,IF(J267="(SOC INFO)",7,IF(J267="RULE INFO",8,IF(J267="EXP INFO",9,IF(J267="MON RES",10,IF(J267="MON EARN",11,IF(J267="MON BEH",12,IF(J267="POSE HARM",13,IF(J267="(POSE HARM)",13,IF(J267="POSE CONCERN",14,IF(J267="(POSE CONCERN)",14,IF(J267="RJ APOLOGY",15,IF(J267="RJ ATONE",16,IF(J267="(RJ ATONE)",16,IF(J267="RJ JUSTIFY",17,IF(J267="RJ JUSTIFY:SOC INFO",17,IF(J267="RJ-",18,IF(J267="RJ FORGIVE+",19,IF(J267="RJ FORGIVE-",19,IF(J267="(RJ FORGIVE+)",19,IF(J267="(RJ FORGIVE-)",19,IF(J267="COORD",20,IF(J267="(COORD)",20,IF(J267="ENF ACK",21,IF(J267="(ENF ACK)",21,IF(J267="ENF PRAISE",22,IF(J267="ENF ASK",23,IF(J267="ENF TELL",24,IF(J267="ENF SHAME",25,IF(J267="ENF WARN",26,IF(J267="ENF THREATEN",27,IF(J267="ENF PUNISH",28,IF(J267="DEFECT",29,IF(J267="SM TALK",30,IF(J267="HUMOR",31,IF(J267="POLITE+",32,IF(J267="POLITE-",32,IF(J267="INPUT-",33,IF(J267="AMBIGUOUS",34,IF(J267="UNCODEABLE",35)))))))))))))))))))))))))))))))))))))))))))))))))))))))</f>
        <v>4</v>
      </c>
      <c r="J267" t="s">
        <v>10330</v>
      </c>
      <c r="L267" t="s">
        <v>11126</v>
      </c>
    </row>
    <row r="268" spans="1:12" x14ac:dyDescent="0.35">
      <c r="A268" s="4">
        <v>190</v>
      </c>
      <c r="B268" s="4">
        <v>-63.943999999999903</v>
      </c>
      <c r="C268" t="s">
        <v>588</v>
      </c>
      <c r="D268" s="4">
        <v>1</v>
      </c>
      <c r="E268" s="16" t="s">
        <v>871</v>
      </c>
      <c r="G268" s="4">
        <f t="shared" si="10"/>
        <v>4</v>
      </c>
      <c r="H268" t="s">
        <v>9372</v>
      </c>
    </row>
    <row r="269" spans="1:12" x14ac:dyDescent="0.35">
      <c r="A269" s="4">
        <v>191</v>
      </c>
      <c r="B269" s="4">
        <v>-62.198</v>
      </c>
      <c r="C269" t="s">
        <v>580</v>
      </c>
      <c r="D269" s="4">
        <v>2</v>
      </c>
      <c r="E269" s="16" t="s">
        <v>55</v>
      </c>
      <c r="G269" s="4">
        <f t="shared" si="10"/>
        <v>4</v>
      </c>
      <c r="H269" t="s">
        <v>9372</v>
      </c>
    </row>
    <row r="270" spans="1:12" x14ac:dyDescent="0.35">
      <c r="A270" s="4">
        <v>192</v>
      </c>
      <c r="B270" s="4">
        <v>-51.28</v>
      </c>
      <c r="C270" t="s">
        <v>586</v>
      </c>
      <c r="D270" s="4">
        <v>3</v>
      </c>
      <c r="E270" s="16" t="s">
        <v>1007</v>
      </c>
      <c r="G270" s="4">
        <f t="shared" si="10"/>
        <v>31</v>
      </c>
      <c r="H270" t="s">
        <v>9386</v>
      </c>
      <c r="K270" s="45"/>
    </row>
    <row r="271" spans="1:12" x14ac:dyDescent="0.35">
      <c r="A271" s="4">
        <v>193</v>
      </c>
      <c r="B271" s="4">
        <v>-40.423999999999999</v>
      </c>
      <c r="C271" t="s">
        <v>580</v>
      </c>
      <c r="D271" s="4">
        <v>2</v>
      </c>
      <c r="E271" s="16" t="s">
        <v>1008</v>
      </c>
      <c r="G271" s="4">
        <f t="shared" si="10"/>
        <v>31</v>
      </c>
      <c r="H271" t="s">
        <v>9386</v>
      </c>
    </row>
    <row r="272" spans="1:12" x14ac:dyDescent="0.35">
      <c r="A272" s="4">
        <v>194</v>
      </c>
      <c r="B272" s="4">
        <v>-31.195999999999898</v>
      </c>
      <c r="C272" t="s">
        <v>580</v>
      </c>
      <c r="D272" s="4">
        <v>2</v>
      </c>
      <c r="E272" s="16" t="s">
        <v>1011</v>
      </c>
      <c r="G272" s="4">
        <f t="shared" si="10"/>
        <v>7</v>
      </c>
      <c r="H272" t="s">
        <v>9377</v>
      </c>
      <c r="I272" s="4">
        <f>IF(J272="GREET",1,IF(J272="GOAL",2,IF(J272="GOAL:COOP",2,IF(J272="GOAL:SUSTAIN",2,IF(J272="GOAL:MAX EARN",2,IF(J272="GOAL:EQUITY",2,IF(J272="PROPOSAL",3,IF(J272="(PROPOSAL)",3,IF(J272="CHOOSE+",4,IF(J272="CHOOSE-",4,IF(J272="(CHOOSE+)",4,IF(J272="(CHOOSE-)",4,IF(J272="ECO INFO",5,IF(J272="(ECO INFO)",5,IF(J272="$ INFO",6,IF(J272="($ INFO)",6,IF(J272="SOC INFO",7,IF(J272="(SOC INFO)",7,IF(J272="RULE INFO",8,IF(J272="EXP INFO",9,IF(J272="MON RES",10,IF(J272="MON EARN",11,IF(J272="MON BEH",12,IF(J272="POSE HARM",13,IF(J272="(POSE HARM)",13,IF(J272="POSE CONCERN",14,IF(J272="(POSE CONCERN)",14,IF(J272="RJ APOLOGY",15,IF(J272="RJ ATONE",16,IF(J272="(RJ ATONE)",16,IF(J272="RJ JUSTIFY",17,IF(J272="RJ JUSTIFY:SOC INFO",17,IF(J272="RJ-",18,IF(J272="RJ FORGIVE+",19,IF(J272="RJ FORGIVE-",19,IF(J272="(RJ FORGIVE+)",19,IF(J272="(RJ FORGIVE-)",19,IF(J272="COORD",20,IF(J272="(COORD)",20,IF(J272="ENF ACK",21,IF(J272="(ENF ACK)",21,IF(J272="ENF PRAISE",22,IF(J272="ENF ASK",23,IF(J272="ENF TELL",24,IF(J272="ENF SHAME",25,IF(J272="ENF WARN",26,IF(J272="ENF THREATEN",27,IF(J272="ENF PUNISH",28,IF(J272="DEFECT",29,IF(J272="SM TALK",30,IF(J272="HUMOR",31,IF(J272="POLITE+",32,IF(J272="POLITE-",32,IF(J272="INPUT-",33,IF(J272="AMBIGUOUS",34,IF(J272="UNCODEABLE",35))))))))))))))))))))))))))))))))))))))))))))))))))))))))</f>
        <v>6</v>
      </c>
      <c r="J272" t="s">
        <v>11028</v>
      </c>
    </row>
    <row r="273" spans="1:8" x14ac:dyDescent="0.35">
      <c r="A273" s="4"/>
      <c r="B273" s="4"/>
      <c r="D273" s="4"/>
      <c r="E273" s="16"/>
    </row>
    <row r="274" spans="1:8" x14ac:dyDescent="0.35">
      <c r="A274" s="4"/>
      <c r="B274" s="20" t="s">
        <v>9265</v>
      </c>
      <c r="D274" s="4"/>
      <c r="E274" s="16"/>
    </row>
    <row r="275" spans="1:8" x14ac:dyDescent="0.35">
      <c r="A275" s="4">
        <v>195</v>
      </c>
      <c r="B275" s="4">
        <v>-98.245000000000005</v>
      </c>
      <c r="C275" t="s">
        <v>586</v>
      </c>
      <c r="D275" s="4">
        <v>3</v>
      </c>
      <c r="E275" s="16" t="s">
        <v>994</v>
      </c>
      <c r="G275" s="4">
        <f t="shared" si="10"/>
        <v>30</v>
      </c>
      <c r="H275" t="s">
        <v>9375</v>
      </c>
    </row>
    <row r="276" spans="1:8" x14ac:dyDescent="0.35">
      <c r="A276" s="4">
        <v>196</v>
      </c>
      <c r="B276" s="4">
        <v>-79.087000000000003</v>
      </c>
      <c r="C276" t="s">
        <v>588</v>
      </c>
      <c r="D276" s="4">
        <v>1</v>
      </c>
      <c r="E276" s="16" t="s">
        <v>998</v>
      </c>
      <c r="G276" s="4">
        <f t="shared" si="10"/>
        <v>30</v>
      </c>
      <c r="H276" t="s">
        <v>9375</v>
      </c>
    </row>
    <row r="277" spans="1:8" x14ac:dyDescent="0.35">
      <c r="A277" s="4">
        <v>197</v>
      </c>
      <c r="B277" s="4">
        <v>-63.68</v>
      </c>
      <c r="C277" t="s">
        <v>580</v>
      </c>
      <c r="D277" s="4">
        <v>2</v>
      </c>
      <c r="E277" s="16" t="s">
        <v>1003</v>
      </c>
      <c r="G277" s="4">
        <f t="shared" si="10"/>
        <v>30</v>
      </c>
      <c r="H277" t="s">
        <v>9375</v>
      </c>
    </row>
    <row r="278" spans="1:8" x14ac:dyDescent="0.35">
      <c r="A278" s="4">
        <v>198</v>
      </c>
      <c r="B278" s="4">
        <v>-56.866999999999997</v>
      </c>
      <c r="C278" t="s">
        <v>591</v>
      </c>
      <c r="D278" s="4">
        <v>4</v>
      </c>
      <c r="E278" s="16" t="s">
        <v>1006</v>
      </c>
      <c r="G278" s="4">
        <f t="shared" si="10"/>
        <v>30</v>
      </c>
      <c r="H278" t="s">
        <v>9375</v>
      </c>
    </row>
    <row r="279" spans="1:8" x14ac:dyDescent="0.35">
      <c r="A279" s="4">
        <v>199</v>
      </c>
      <c r="B279" s="4">
        <v>-29.381999999999898</v>
      </c>
      <c r="C279" t="s">
        <v>591</v>
      </c>
      <c r="D279" s="4">
        <v>4</v>
      </c>
      <c r="E279" s="16" t="s">
        <v>1012</v>
      </c>
      <c r="G279" s="4">
        <f t="shared" si="10"/>
        <v>30</v>
      </c>
      <c r="H279" t="s">
        <v>9375</v>
      </c>
    </row>
    <row r="280" spans="1:8" x14ac:dyDescent="0.35">
      <c r="A280" s="4">
        <v>200</v>
      </c>
      <c r="B280" s="4">
        <v>-28.361000000000001</v>
      </c>
      <c r="C280" t="s">
        <v>586</v>
      </c>
      <c r="D280" s="4">
        <v>3</v>
      </c>
      <c r="E280" s="16" t="s">
        <v>10326</v>
      </c>
      <c r="G280" s="4">
        <f t="shared" si="10"/>
        <v>30</v>
      </c>
      <c r="H280" t="s">
        <v>9375</v>
      </c>
    </row>
    <row r="281" spans="1:8" x14ac:dyDescent="0.35">
      <c r="A281" s="4"/>
      <c r="B281" s="4">
        <v>-25.286999999999999</v>
      </c>
      <c r="C281" t="s">
        <v>586</v>
      </c>
      <c r="D281" s="4">
        <v>3</v>
      </c>
      <c r="E281" s="16" t="s">
        <v>1014</v>
      </c>
    </row>
    <row r="282" spans="1:8" x14ac:dyDescent="0.35">
      <c r="A282" s="4">
        <v>201</v>
      </c>
      <c r="B282" s="4">
        <v>-24.759</v>
      </c>
      <c r="C282" t="s">
        <v>580</v>
      </c>
      <c r="D282" s="4">
        <v>2</v>
      </c>
      <c r="E282" s="16" t="s">
        <v>1015</v>
      </c>
      <c r="G282" s="4">
        <f t="shared" si="10"/>
        <v>30</v>
      </c>
      <c r="H282" t="s">
        <v>9375</v>
      </c>
    </row>
    <row r="283" spans="1:8" x14ac:dyDescent="0.35">
      <c r="A283" s="4">
        <v>202</v>
      </c>
      <c r="B283" s="4">
        <v>-22.596</v>
      </c>
      <c r="C283" t="s">
        <v>588</v>
      </c>
      <c r="D283" s="4">
        <v>1</v>
      </c>
      <c r="E283" s="16" t="s">
        <v>1017</v>
      </c>
      <c r="G283" s="4">
        <f t="shared" si="10"/>
        <v>30</v>
      </c>
      <c r="H283" t="s">
        <v>9375</v>
      </c>
    </row>
    <row r="284" spans="1:8" x14ac:dyDescent="0.35">
      <c r="A284" s="4"/>
      <c r="B284" s="4"/>
      <c r="D284" s="4"/>
      <c r="E284" s="16"/>
    </row>
    <row r="285" spans="1:8" x14ac:dyDescent="0.35">
      <c r="A285" s="4"/>
      <c r="B285" s="21" t="s">
        <v>9234</v>
      </c>
      <c r="C285" s="22"/>
      <c r="D285" s="21"/>
      <c r="E285" s="23"/>
    </row>
    <row r="286" spans="1:8" x14ac:dyDescent="0.35">
      <c r="A286" s="4"/>
      <c r="B286" s="20" t="s">
        <v>9232</v>
      </c>
      <c r="D286" s="4"/>
      <c r="E286" s="16"/>
    </row>
    <row r="287" spans="1:8" x14ac:dyDescent="0.35">
      <c r="A287" s="4">
        <v>203</v>
      </c>
      <c r="B287" s="4">
        <v>54.483999999999902</v>
      </c>
      <c r="C287" t="s">
        <v>588</v>
      </c>
      <c r="D287" s="4">
        <v>1</v>
      </c>
      <c r="E287" s="16" t="s">
        <v>1020</v>
      </c>
      <c r="G287" s="4">
        <f t="shared" si="10"/>
        <v>30</v>
      </c>
      <c r="H287" t="s">
        <v>9375</v>
      </c>
    </row>
    <row r="288" spans="1:8" x14ac:dyDescent="0.35">
      <c r="A288" s="4">
        <v>204</v>
      </c>
      <c r="B288" s="4">
        <v>59.465000000000003</v>
      </c>
      <c r="C288" t="s">
        <v>591</v>
      </c>
      <c r="D288" s="4">
        <v>4</v>
      </c>
      <c r="E288" s="16" t="s">
        <v>1021</v>
      </c>
      <c r="G288" s="4">
        <f t="shared" si="10"/>
        <v>30</v>
      </c>
      <c r="H288" t="s">
        <v>9375</v>
      </c>
    </row>
    <row r="289" spans="1:8" x14ac:dyDescent="0.35">
      <c r="A289" s="4">
        <v>205</v>
      </c>
      <c r="B289" s="4">
        <v>64.929000000000002</v>
      </c>
      <c r="C289" t="s">
        <v>591</v>
      </c>
      <c r="D289" s="4">
        <v>4</v>
      </c>
      <c r="E289" s="16" t="s">
        <v>1022</v>
      </c>
      <c r="G289" s="4">
        <f t="shared" si="10"/>
        <v>30</v>
      </c>
      <c r="H289" t="s">
        <v>9375</v>
      </c>
    </row>
    <row r="290" spans="1:8" x14ac:dyDescent="0.35">
      <c r="A290" s="4"/>
      <c r="B290" s="4"/>
      <c r="D290" s="4"/>
      <c r="E290" s="16"/>
    </row>
    <row r="291" spans="1:8" x14ac:dyDescent="0.35">
      <c r="A291" s="4">
        <v>206</v>
      </c>
      <c r="B291" s="4">
        <v>117.012</v>
      </c>
      <c r="C291" t="s">
        <v>588</v>
      </c>
      <c r="D291" s="4">
        <v>1</v>
      </c>
      <c r="E291" s="16" t="s">
        <v>1024</v>
      </c>
      <c r="G291" s="4">
        <f t="shared" si="10"/>
        <v>10</v>
      </c>
      <c r="H291" t="s">
        <v>10136</v>
      </c>
    </row>
    <row r="292" spans="1:8" x14ac:dyDescent="0.35">
      <c r="A292" s="4">
        <v>207</v>
      </c>
      <c r="B292" s="4">
        <v>128.4</v>
      </c>
      <c r="C292" t="s">
        <v>580</v>
      </c>
      <c r="D292" s="4">
        <v>2</v>
      </c>
      <c r="E292" s="16" t="s">
        <v>1026</v>
      </c>
      <c r="G292" s="4">
        <f t="shared" si="10"/>
        <v>10</v>
      </c>
      <c r="H292" t="s">
        <v>10136</v>
      </c>
    </row>
    <row r="295" spans="1:8" x14ac:dyDescent="0.35">
      <c r="A295" s="8" t="s">
        <v>11929</v>
      </c>
      <c r="B295" s="4"/>
    </row>
    <row r="296" spans="1:8" x14ac:dyDescent="0.35">
      <c r="A296" s="4"/>
      <c r="B296" s="98" t="s">
        <v>11936</v>
      </c>
    </row>
    <row r="297" spans="1:8" x14ac:dyDescent="0.35">
      <c r="A297" s="7" t="s">
        <v>11933</v>
      </c>
      <c r="B297" s="4">
        <v>1</v>
      </c>
      <c r="C297" t="s">
        <v>11957</v>
      </c>
    </row>
    <row r="298" spans="1:8" x14ac:dyDescent="0.35">
      <c r="A298" s="7" t="s">
        <v>11934</v>
      </c>
      <c r="B298" s="4">
        <v>1</v>
      </c>
      <c r="C298" t="s">
        <v>11958</v>
      </c>
    </row>
    <row r="299" spans="1:8" x14ac:dyDescent="0.35">
      <c r="A299" s="7" t="s">
        <v>11935</v>
      </c>
      <c r="B299" s="4">
        <v>1</v>
      </c>
      <c r="C299" t="s">
        <v>11958</v>
      </c>
    </row>
    <row r="301" spans="1:8" x14ac:dyDescent="0.35">
      <c r="A301" s="7" t="s">
        <v>12080</v>
      </c>
      <c r="B301" s="4">
        <v>1</v>
      </c>
    </row>
    <row r="302" spans="1:8" x14ac:dyDescent="0.35">
      <c r="A302" s="7" t="s">
        <v>12082</v>
      </c>
      <c r="B302" s="4">
        <v>1</v>
      </c>
    </row>
    <row r="305" spans="1:11" x14ac:dyDescent="0.35">
      <c r="B305" s="6" t="s">
        <v>12198</v>
      </c>
      <c r="G305"/>
      <c r="I305"/>
      <c r="K305"/>
    </row>
    <row r="306" spans="1:11" x14ac:dyDescent="0.35">
      <c r="A306" s="8" t="s">
        <v>12232</v>
      </c>
      <c r="B306" s="139" t="s">
        <v>12230</v>
      </c>
      <c r="C306" s="139" t="s">
        <v>12231</v>
      </c>
      <c r="G306"/>
      <c r="I306"/>
      <c r="K306"/>
    </row>
    <row r="307" spans="1:11" x14ac:dyDescent="0.35">
      <c r="A307" s="7" t="s">
        <v>12083</v>
      </c>
      <c r="B307" s="102">
        <v>2</v>
      </c>
      <c r="C307" s="102">
        <v>2</v>
      </c>
      <c r="G307"/>
      <c r="I307"/>
      <c r="K307"/>
    </row>
    <row r="308" spans="1:11" x14ac:dyDescent="0.35">
      <c r="A308" s="7" t="s">
        <v>12084</v>
      </c>
      <c r="B308" s="102">
        <v>2</v>
      </c>
      <c r="C308" s="102">
        <v>2</v>
      </c>
      <c r="G308"/>
      <c r="I308"/>
      <c r="K308"/>
    </row>
    <row r="309" spans="1:11" x14ac:dyDescent="0.35">
      <c r="A309" s="4"/>
      <c r="C309" s="4"/>
      <c r="G309"/>
      <c r="I309"/>
      <c r="K309"/>
    </row>
    <row r="310" spans="1:11" x14ac:dyDescent="0.35">
      <c r="A310" s="8" t="s">
        <v>12200</v>
      </c>
      <c r="C310" s="4"/>
      <c r="G310"/>
      <c r="I310"/>
      <c r="K310"/>
    </row>
    <row r="311" spans="1:11" x14ac:dyDescent="0.35">
      <c r="A311" s="7" t="s">
        <v>12083</v>
      </c>
      <c r="C311" s="102" t="s">
        <v>11932</v>
      </c>
      <c r="G311"/>
      <c r="I311"/>
      <c r="K311"/>
    </row>
    <row r="312" spans="1:11" x14ac:dyDescent="0.35">
      <c r="A312" s="7" t="s">
        <v>12084</v>
      </c>
      <c r="C312" s="102" t="s">
        <v>11932</v>
      </c>
      <c r="G312"/>
      <c r="I312"/>
      <c r="K312"/>
    </row>
    <row r="313" spans="1:11" x14ac:dyDescent="0.35">
      <c r="A313" s="4"/>
      <c r="C313" s="4"/>
      <c r="G313"/>
      <c r="I313"/>
      <c r="K313"/>
    </row>
    <row r="314" spans="1:11" x14ac:dyDescent="0.35">
      <c r="A314" s="8" t="s">
        <v>12201</v>
      </c>
      <c r="C314" s="4"/>
      <c r="G314"/>
      <c r="I314"/>
      <c r="K314"/>
    </row>
    <row r="315" spans="1:11" x14ac:dyDescent="0.35">
      <c r="A315" s="7" t="s">
        <v>12083</v>
      </c>
      <c r="B315" s="102">
        <v>2</v>
      </c>
      <c r="C315" s="102">
        <v>1</v>
      </c>
      <c r="G315"/>
      <c r="I315"/>
      <c r="K315"/>
    </row>
    <row r="316" spans="1:11" x14ac:dyDescent="0.35">
      <c r="A316" s="7" t="s">
        <v>12084</v>
      </c>
      <c r="B316" s="102">
        <v>2</v>
      </c>
      <c r="C316" s="102">
        <v>1</v>
      </c>
      <c r="G316"/>
      <c r="I316"/>
      <c r="K316"/>
    </row>
    <row r="317" spans="1:11" x14ac:dyDescent="0.35">
      <c r="G317"/>
      <c r="I317"/>
      <c r="K317"/>
    </row>
    <row r="318" spans="1:11" x14ac:dyDescent="0.35">
      <c r="A318" s="6" t="s">
        <v>12080</v>
      </c>
      <c r="G318"/>
      <c r="I318"/>
      <c r="K318"/>
    </row>
    <row r="319" spans="1:11" x14ac:dyDescent="0.35">
      <c r="A319" s="7" t="s">
        <v>12083</v>
      </c>
      <c r="B319" s="102">
        <v>2</v>
      </c>
      <c r="C319" s="102">
        <v>1</v>
      </c>
      <c r="G319"/>
      <c r="I319"/>
      <c r="K319"/>
    </row>
    <row r="320" spans="1:11" x14ac:dyDescent="0.35">
      <c r="A320" s="7" t="s">
        <v>12084</v>
      </c>
      <c r="B320" s="102">
        <v>2</v>
      </c>
      <c r="C320" s="102">
        <v>1</v>
      </c>
      <c r="G320"/>
      <c r="I320"/>
      <c r="K320"/>
    </row>
    <row r="323" spans="1:4" x14ac:dyDescent="0.35">
      <c r="A323" s="8" t="s">
        <v>12089</v>
      </c>
      <c r="B323" s="4"/>
      <c r="D323" s="4"/>
    </row>
    <row r="324" spans="1:4" x14ac:dyDescent="0.35">
      <c r="A324" s="4"/>
      <c r="B324" s="4"/>
      <c r="D324" s="4"/>
    </row>
    <row r="325" spans="1:4" x14ac:dyDescent="0.35">
      <c r="A325" s="113" t="s">
        <v>11933</v>
      </c>
      <c r="B325" s="4"/>
      <c r="D325" s="4"/>
    </row>
    <row r="326" spans="1:4" x14ac:dyDescent="0.35">
      <c r="A326" s="113"/>
      <c r="B326" s="4"/>
      <c r="D326" s="4"/>
    </row>
    <row r="327" spans="1:4" x14ac:dyDescent="0.35">
      <c r="A327" s="116" t="s">
        <v>12090</v>
      </c>
      <c r="B327" s="4"/>
      <c r="D327" s="4"/>
    </row>
    <row r="328" spans="1:4" x14ac:dyDescent="0.35">
      <c r="A328" s="4" t="s">
        <v>12091</v>
      </c>
      <c r="B328" s="4">
        <v>4</v>
      </c>
      <c r="D328" s="4"/>
    </row>
    <row r="329" spans="1:4" x14ac:dyDescent="0.35">
      <c r="A329" s="4" t="s">
        <v>12092</v>
      </c>
      <c r="B329" s="4"/>
      <c r="D329" s="4"/>
    </row>
    <row r="330" spans="1:4" x14ac:dyDescent="0.35">
      <c r="A330" s="4" t="s">
        <v>12093</v>
      </c>
      <c r="B330" s="4"/>
      <c r="D330" s="4"/>
    </row>
    <row r="331" spans="1:4" x14ac:dyDescent="0.35">
      <c r="A331" s="4" t="s">
        <v>12094</v>
      </c>
      <c r="B331" s="4"/>
      <c r="D331" s="4"/>
    </row>
    <row r="332" spans="1:4" x14ac:dyDescent="0.35">
      <c r="A332" s="37" t="s">
        <v>12098</v>
      </c>
      <c r="B332" s="117">
        <v>4</v>
      </c>
      <c r="D332" s="4"/>
    </row>
    <row r="333" spans="1:4" x14ac:dyDescent="0.35">
      <c r="A333" s="37"/>
      <c r="B333" s="4"/>
      <c r="D333" s="4"/>
    </row>
    <row r="334" spans="1:4" x14ac:dyDescent="0.35">
      <c r="A334" s="116" t="s">
        <v>12095</v>
      </c>
      <c r="B334" s="4"/>
      <c r="D334" s="4"/>
    </row>
    <row r="335" spans="1:4" x14ac:dyDescent="0.35">
      <c r="A335" s="4" t="s">
        <v>12091</v>
      </c>
      <c r="B335" s="4">
        <v>4</v>
      </c>
      <c r="D335" s="4"/>
    </row>
    <row r="336" spans="1:4" x14ac:dyDescent="0.35">
      <c r="A336" s="4" t="s">
        <v>12092</v>
      </c>
      <c r="B336" s="4"/>
      <c r="D336" s="4"/>
    </row>
    <row r="337" spans="1:5" x14ac:dyDescent="0.35">
      <c r="A337" s="4" t="s">
        <v>12093</v>
      </c>
      <c r="B337" s="4"/>
      <c r="D337" s="4"/>
    </row>
    <row r="338" spans="1:5" x14ac:dyDescent="0.35">
      <c r="A338" s="4" t="s">
        <v>12094</v>
      </c>
      <c r="B338" s="4"/>
      <c r="D338" s="4"/>
    </row>
    <row r="339" spans="1:5" x14ac:dyDescent="0.35">
      <c r="A339" s="37" t="s">
        <v>12098</v>
      </c>
      <c r="B339" s="4">
        <v>4</v>
      </c>
      <c r="D339" s="4"/>
    </row>
    <row r="340" spans="1:5" x14ac:dyDescent="0.35">
      <c r="A340" s="37"/>
      <c r="B340" s="4"/>
      <c r="D340" s="4"/>
    </row>
    <row r="341" spans="1:5" x14ac:dyDescent="0.35">
      <c r="A341" s="113" t="s">
        <v>11934</v>
      </c>
      <c r="B341" s="4"/>
      <c r="D341" s="4"/>
    </row>
    <row r="342" spans="1:5" x14ac:dyDescent="0.35">
      <c r="A342" s="113"/>
      <c r="B342" s="4"/>
      <c r="D342" s="4"/>
    </row>
    <row r="343" spans="1:5" x14ac:dyDescent="0.35">
      <c r="A343" s="116" t="s">
        <v>12090</v>
      </c>
      <c r="B343" s="4"/>
      <c r="D343" s="4"/>
    </row>
    <row r="344" spans="1:5" x14ac:dyDescent="0.35">
      <c r="A344" s="4" t="s">
        <v>12091</v>
      </c>
      <c r="B344" s="4">
        <v>4</v>
      </c>
      <c r="D344" s="4"/>
      <c r="E344" t="s">
        <v>12104</v>
      </c>
    </row>
    <row r="345" spans="1:5" x14ac:dyDescent="0.35">
      <c r="A345" s="4" t="s">
        <v>12092</v>
      </c>
      <c r="B345" s="4"/>
      <c r="D345" s="4"/>
    </row>
    <row r="346" spans="1:5" x14ac:dyDescent="0.35">
      <c r="A346" s="4" t="s">
        <v>12093</v>
      </c>
      <c r="B346" s="4"/>
      <c r="D346" s="4"/>
    </row>
    <row r="347" spans="1:5" x14ac:dyDescent="0.35">
      <c r="A347" s="4" t="s">
        <v>12094</v>
      </c>
      <c r="B347" s="4"/>
      <c r="D347" s="4"/>
    </row>
    <row r="348" spans="1:5" x14ac:dyDescent="0.35">
      <c r="A348" s="37" t="s">
        <v>12098</v>
      </c>
      <c r="B348" s="117"/>
      <c r="D348" s="4"/>
    </row>
    <row r="349" spans="1:5" x14ac:dyDescent="0.35">
      <c r="A349" s="37"/>
      <c r="B349" s="4"/>
      <c r="D349" s="4"/>
    </row>
    <row r="350" spans="1:5" x14ac:dyDescent="0.35">
      <c r="A350" s="116" t="s">
        <v>12095</v>
      </c>
      <c r="B350" s="4"/>
      <c r="D350" s="4"/>
    </row>
    <row r="351" spans="1:5" x14ac:dyDescent="0.35">
      <c r="A351" s="4" t="s">
        <v>12091</v>
      </c>
      <c r="B351" s="4">
        <v>4</v>
      </c>
      <c r="D351" s="4"/>
      <c r="E351" t="s">
        <v>12104</v>
      </c>
    </row>
    <row r="352" spans="1:5" x14ac:dyDescent="0.35">
      <c r="A352" s="4" t="s">
        <v>12092</v>
      </c>
      <c r="B352" s="4"/>
      <c r="D352" s="4"/>
    </row>
    <row r="353" spans="1:5" x14ac:dyDescent="0.35">
      <c r="A353" s="4" t="s">
        <v>12093</v>
      </c>
      <c r="B353" s="4"/>
      <c r="D353" s="4"/>
    </row>
    <row r="354" spans="1:5" x14ac:dyDescent="0.35">
      <c r="A354" s="4" t="s">
        <v>12094</v>
      </c>
      <c r="B354" s="4"/>
      <c r="D354" s="4"/>
    </row>
    <row r="355" spans="1:5" x14ac:dyDescent="0.35">
      <c r="A355" s="37" t="s">
        <v>12098</v>
      </c>
      <c r="B355" s="4"/>
      <c r="D355" s="4"/>
    </row>
    <row r="356" spans="1:5" x14ac:dyDescent="0.35">
      <c r="A356" s="4"/>
      <c r="B356" s="4"/>
      <c r="D356" s="4"/>
    </row>
    <row r="357" spans="1:5" x14ac:dyDescent="0.35">
      <c r="A357" s="113" t="s">
        <v>11935</v>
      </c>
      <c r="B357" s="4"/>
      <c r="D357" s="4"/>
    </row>
    <row r="358" spans="1:5" x14ac:dyDescent="0.35">
      <c r="A358" s="113"/>
      <c r="B358" s="4"/>
      <c r="D358" s="4"/>
    </row>
    <row r="359" spans="1:5" x14ac:dyDescent="0.35">
      <c r="A359" s="116" t="s">
        <v>12090</v>
      </c>
      <c r="B359" s="4"/>
      <c r="D359" s="4"/>
      <c r="E359" t="s">
        <v>11932</v>
      </c>
    </row>
    <row r="360" spans="1:5" x14ac:dyDescent="0.35">
      <c r="A360" s="4" t="s">
        <v>12091</v>
      </c>
      <c r="B360" s="4"/>
      <c r="D360" s="4"/>
    </row>
    <row r="361" spans="1:5" x14ac:dyDescent="0.35">
      <c r="A361" s="4" t="s">
        <v>12092</v>
      </c>
      <c r="B361" s="4"/>
      <c r="D361" s="4"/>
    </row>
    <row r="362" spans="1:5" x14ac:dyDescent="0.35">
      <c r="A362" s="4" t="s">
        <v>12093</v>
      </c>
      <c r="B362" s="4"/>
      <c r="D362" s="4"/>
    </row>
    <row r="363" spans="1:5" x14ac:dyDescent="0.35">
      <c r="A363" s="4" t="s">
        <v>12094</v>
      </c>
      <c r="B363" s="4"/>
      <c r="D363" s="4"/>
    </row>
    <row r="364" spans="1:5" x14ac:dyDescent="0.35">
      <c r="A364" s="37" t="s">
        <v>12098</v>
      </c>
      <c r="B364" s="4"/>
      <c r="D364" s="4"/>
    </row>
    <row r="365" spans="1:5" x14ac:dyDescent="0.35">
      <c r="A365" s="4"/>
      <c r="B365" s="4"/>
      <c r="D365" s="4"/>
    </row>
    <row r="366" spans="1:5" x14ac:dyDescent="0.35">
      <c r="A366" s="116" t="s">
        <v>12095</v>
      </c>
      <c r="B366" s="4"/>
      <c r="D366" s="4"/>
    </row>
    <row r="367" spans="1:5" x14ac:dyDescent="0.35">
      <c r="A367" s="4" t="s">
        <v>12091</v>
      </c>
      <c r="B367" s="4">
        <v>3</v>
      </c>
      <c r="D367" s="4"/>
    </row>
    <row r="368" spans="1:5" x14ac:dyDescent="0.35">
      <c r="A368" s="4" t="s">
        <v>12092</v>
      </c>
      <c r="B368" s="4"/>
      <c r="D368" s="4"/>
    </row>
    <row r="369" spans="1:4" x14ac:dyDescent="0.35">
      <c r="A369" s="4" t="s">
        <v>12093</v>
      </c>
      <c r="B369" s="4"/>
      <c r="D369" s="4"/>
    </row>
    <row r="370" spans="1:4" x14ac:dyDescent="0.35">
      <c r="A370" s="4" t="s">
        <v>12094</v>
      </c>
      <c r="B370" s="4"/>
      <c r="D370" s="4"/>
    </row>
    <row r="371" spans="1:4" x14ac:dyDescent="0.35">
      <c r="A371" s="39" t="s">
        <v>12098</v>
      </c>
      <c r="B371" s="4"/>
      <c r="D371" s="4"/>
    </row>
    <row r="372" spans="1:4" x14ac:dyDescent="0.35">
      <c r="A372" s="37"/>
      <c r="B372" s="4"/>
      <c r="D372" s="4"/>
    </row>
    <row r="373" spans="1:4" x14ac:dyDescent="0.35">
      <c r="A373" s="8" t="s">
        <v>12227</v>
      </c>
      <c r="B373" s="117">
        <f>(B328+B335+B344+B351+B367)/5</f>
        <v>3.8</v>
      </c>
    </row>
    <row r="374" spans="1:4" x14ac:dyDescent="0.35">
      <c r="A374" s="16"/>
      <c r="B374" s="4"/>
      <c r="D374" s="117"/>
    </row>
    <row r="375" spans="1:4" x14ac:dyDescent="0.35">
      <c r="A375" s="16"/>
      <c r="B375" s="4"/>
      <c r="D375" s="117"/>
    </row>
  </sheetData>
  <phoneticPr fontId="25"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78">
    <tabColor theme="9" tint="0.79998168889431442"/>
  </sheetPr>
  <dimension ref="A1:K298"/>
  <sheetViews>
    <sheetView zoomScale="80" zoomScaleNormal="80" workbookViewId="0">
      <selection activeCell="F1" sqref="F1"/>
    </sheetView>
  </sheetViews>
  <sheetFormatPr defaultRowHeight="14.5" x14ac:dyDescent="0.35"/>
  <cols>
    <col min="1" max="1" width="8.6328125" style="4" customWidth="1"/>
    <col min="2" max="2" width="11.54296875" style="4" customWidth="1"/>
    <col min="3" max="3" width="7.36328125" style="16" customWidth="1"/>
    <col min="4" max="4" width="7.54296875" style="4" customWidth="1"/>
    <col min="5" max="5" width="80" style="16" customWidth="1"/>
    <col min="6" max="6" width="8.90625" style="4"/>
    <col min="8" max="8" width="8.90625" style="4"/>
    <col min="9" max="9" width="8.90625" style="16"/>
  </cols>
  <sheetData>
    <row r="1" spans="1:11" x14ac:dyDescent="0.35">
      <c r="A1" s="14" t="s">
        <v>9266</v>
      </c>
      <c r="B1" s="10"/>
      <c r="C1" s="14"/>
      <c r="D1" s="18"/>
      <c r="E1" s="14"/>
      <c r="F1" s="127" t="s">
        <v>9368</v>
      </c>
      <c r="G1" s="36"/>
      <c r="H1" s="121"/>
      <c r="I1" s="127"/>
      <c r="J1" s="36"/>
      <c r="K1" s="36"/>
    </row>
    <row r="2" spans="1:11" x14ac:dyDescent="0.35">
      <c r="A2" s="7" t="s">
        <v>9223</v>
      </c>
      <c r="B2" s="7" t="s">
        <v>3</v>
      </c>
      <c r="C2" s="7" t="s">
        <v>9459</v>
      </c>
      <c r="D2" s="7" t="s">
        <v>9224</v>
      </c>
      <c r="E2" s="8" t="s">
        <v>9225</v>
      </c>
      <c r="F2" s="121"/>
      <c r="G2" s="36"/>
      <c r="H2" s="121"/>
      <c r="I2" s="127"/>
      <c r="J2" s="36"/>
      <c r="K2" s="36"/>
    </row>
    <row r="3" spans="1:11" x14ac:dyDescent="0.35">
      <c r="A3" s="7"/>
      <c r="B3" s="11" t="s">
        <v>9227</v>
      </c>
      <c r="C3" s="15"/>
      <c r="D3" s="19"/>
      <c r="E3" s="15"/>
      <c r="F3" s="4" t="s">
        <v>9370</v>
      </c>
      <c r="G3" t="s">
        <v>9382</v>
      </c>
      <c r="H3" s="4" t="s">
        <v>9370</v>
      </c>
      <c r="I3" s="16" t="s">
        <v>9369</v>
      </c>
      <c r="J3" t="s">
        <v>9370</v>
      </c>
      <c r="K3" t="s">
        <v>9369</v>
      </c>
    </row>
    <row r="4" spans="1:11" s="8" customFormat="1" ht="13.75" customHeight="1" x14ac:dyDescent="0.35">
      <c r="A4" s="7"/>
      <c r="B4" s="20"/>
      <c r="D4" s="7"/>
      <c r="F4" s="7"/>
      <c r="H4" s="7"/>
    </row>
    <row r="5" spans="1:11" x14ac:dyDescent="0.35">
      <c r="A5" s="4">
        <v>1</v>
      </c>
      <c r="B5" s="4">
        <v>-439.29300000000001</v>
      </c>
      <c r="C5" s="16" t="s">
        <v>1592</v>
      </c>
      <c r="D5" s="4">
        <v>1</v>
      </c>
      <c r="E5" s="16" t="s">
        <v>1688</v>
      </c>
      <c r="F5" s="4">
        <f t="shared" ref="F5:F13" si="0">IF(G5="GREET",1,IF(G5="GOAL",2,IF(G5="GOAL:COOP",2,IF(G5="(GOAL:COOP)",2,IF(G5="GOAL:CIVILITY",2,IF(G5="GOAL:SUSTAIN",2,IF(G5="GOAL:MAX EARN",2,IF(G5="GOAL:EQUITY",2,IF(G5="PROPOSAL",3,IF(G5="(PROPOSAL)",3,IF(G5="CHOOSE+",4,IF(G5="CHOOSE-",4,IF(G5="(CHOOSE+)",4,IF(G5="(CHOOSE-)",4,IF(G5="ECO INFO",5,IF(G5="(ECO INFO)",5,IF(G5="$ INFO",6,IF(G5="($ INFO)",6,IF(G5="SOC INFO",7,IF(G5="(SOC INFO)",7,IF(G5="RULE INFO",8,IF(G5="EXP INFO",9,IF(G5="MON RES",10,IF(G5="MON EARN",11,IF(G5="MON BEH",12,IF(G5="POSE HARM",13,IF(G5="(POSE HARM)",13,IF(G5="POSE CONCERN",14,IF(G5="(POSE CONCERN)",14,IF(G5="RJ APOLOGY",15,IF(G5="RJ ATONE",16,IF(G5="(RJ ATONE)",16,IF(G5="RJ JUSTIFY",17,IF(G5="RJ JUSTIFY:SOC INFO",17,IF(G5="RJ-",18,IF(G5="RJ FORGIVE+",19,IF(G5="RJ FORGIVE-",19,IF(G5="(RJ FORGIVE+)",19,IF(G5="(RJ FORGIVE-)",19,IF(G5="COORD",20,IF(G5="(COORD)",20,IF(G5="ENF ACK",21,IF(G5="(ENF ACK)",21,IF(G5="ENF PRAISE",22,IF(G5="ENF ASK",23,IF(G5="ENF TELL",24,IF(G5="ENF SHAME",25,IF(G5="ENF WARN",26,IF(G5="ENF THREATEN",27,IF(G5="ENF PUNISH",28,IF(G5="DEFECT",29,IF(G5="SM TALK",30,IF(G5="HUMOR",31,IF(G5="POLITE+",32,IF(G5="POLITE-",32,IF(G5="INPUT-",33,IF(G5="AMBIGUOUS",34,IF(G5="UNCODEABLE",35))))))))))))))))))))))))))))))))))))))))))))))))))))))))))</f>
        <v>1</v>
      </c>
      <c r="G5" t="s">
        <v>10885</v>
      </c>
    </row>
    <row r="6" spans="1:11" x14ac:dyDescent="0.35">
      <c r="A6" s="4">
        <v>2</v>
      </c>
      <c r="B6" s="4">
        <v>-432.83800000000002</v>
      </c>
      <c r="C6" s="16" t="s">
        <v>1594</v>
      </c>
      <c r="D6" s="4">
        <v>3</v>
      </c>
      <c r="E6" s="16" t="s">
        <v>9868</v>
      </c>
      <c r="F6" s="4">
        <f t="shared" si="0"/>
        <v>25</v>
      </c>
      <c r="G6" t="s">
        <v>9648</v>
      </c>
    </row>
    <row r="7" spans="1:11" x14ac:dyDescent="0.35">
      <c r="A7" s="4">
        <v>3</v>
      </c>
      <c r="B7" s="4">
        <v>-426.57299999999998</v>
      </c>
      <c r="C7" s="16" t="s">
        <v>1596</v>
      </c>
      <c r="D7" s="4">
        <v>2</v>
      </c>
      <c r="E7" s="16" t="s">
        <v>1695</v>
      </c>
      <c r="F7" s="4">
        <f t="shared" si="0"/>
        <v>7</v>
      </c>
      <c r="G7" t="s">
        <v>9377</v>
      </c>
    </row>
    <row r="8" spans="1:11" x14ac:dyDescent="0.35">
      <c r="A8" s="4">
        <v>4</v>
      </c>
      <c r="B8" s="4">
        <v>-419.515999999999</v>
      </c>
      <c r="C8" s="16" t="s">
        <v>1594</v>
      </c>
      <c r="D8" s="4">
        <v>3</v>
      </c>
      <c r="E8" s="16" t="s">
        <v>1697</v>
      </c>
      <c r="F8" s="4">
        <f t="shared" si="0"/>
        <v>7</v>
      </c>
      <c r="G8" t="s">
        <v>9377</v>
      </c>
    </row>
    <row r="9" spans="1:11" x14ac:dyDescent="0.35">
      <c r="A9" s="4">
        <v>5</v>
      </c>
      <c r="B9" s="4">
        <v>-414.32900000000001</v>
      </c>
      <c r="C9" s="16" t="s">
        <v>1592</v>
      </c>
      <c r="D9" s="4">
        <v>1</v>
      </c>
      <c r="E9" s="16" t="s">
        <v>1698</v>
      </c>
      <c r="F9" s="4">
        <f t="shared" si="0"/>
        <v>7</v>
      </c>
      <c r="G9" t="s">
        <v>9377</v>
      </c>
    </row>
    <row r="10" spans="1:11" x14ac:dyDescent="0.35">
      <c r="A10" s="4">
        <v>6</v>
      </c>
      <c r="B10" s="4">
        <v>-409.78300000000002</v>
      </c>
      <c r="C10" s="16" t="s">
        <v>1596</v>
      </c>
      <c r="D10" s="4">
        <v>2</v>
      </c>
      <c r="E10" s="16" t="s">
        <v>1701</v>
      </c>
      <c r="F10" s="4">
        <f t="shared" si="0"/>
        <v>27</v>
      </c>
      <c r="G10" t="s">
        <v>11680</v>
      </c>
    </row>
    <row r="11" spans="1:11" x14ac:dyDescent="0.35">
      <c r="B11" s="4">
        <v>-403.21300000000002</v>
      </c>
      <c r="C11" s="16" t="s">
        <v>1596</v>
      </c>
      <c r="D11" s="4">
        <v>2</v>
      </c>
      <c r="E11" s="16" t="s">
        <v>1706</v>
      </c>
    </row>
    <row r="12" spans="1:11" x14ac:dyDescent="0.35">
      <c r="A12" s="4">
        <v>7</v>
      </c>
      <c r="B12" s="4">
        <v>-408.051999999999</v>
      </c>
      <c r="C12" s="16" t="s">
        <v>1592</v>
      </c>
      <c r="D12" s="4">
        <v>1</v>
      </c>
      <c r="E12" s="16" t="s">
        <v>1703</v>
      </c>
      <c r="F12" s="4">
        <f t="shared" si="0"/>
        <v>1</v>
      </c>
      <c r="G12" t="s">
        <v>10885</v>
      </c>
    </row>
    <row r="13" spans="1:11" x14ac:dyDescent="0.35">
      <c r="A13" s="4">
        <v>8</v>
      </c>
      <c r="B13" s="4">
        <v>-396.09300000000002</v>
      </c>
      <c r="C13" s="16" t="s">
        <v>1592</v>
      </c>
      <c r="D13" s="4">
        <v>1</v>
      </c>
      <c r="E13" s="16" t="s">
        <v>1709</v>
      </c>
      <c r="F13" s="4">
        <f t="shared" si="0"/>
        <v>7</v>
      </c>
      <c r="G13" t="s">
        <v>9377</v>
      </c>
    </row>
    <row r="14" spans="1:11" x14ac:dyDescent="0.35">
      <c r="A14" s="4">
        <v>9</v>
      </c>
      <c r="B14" s="4">
        <v>-387.301999999999</v>
      </c>
      <c r="C14" s="16" t="s">
        <v>1594</v>
      </c>
      <c r="D14" s="4">
        <v>3</v>
      </c>
      <c r="E14" s="16" t="s">
        <v>1712</v>
      </c>
      <c r="F14" s="4">
        <f>IF(G14="GREET",1,IF(G14="GOAL",2,IF(G14="GOAL:COOP",2,IF(G14="(GOAL:COOP)",2,IF(G14="GOAL:CIVILITY",2,IF(G14="GOAL:SUSTAIN",2,IF(G14="GOAL:MAX EARN",2,IF(G14="GOAL:EQUITY",2,IF(G14="PROPOSAL",3,IF(G14="(PROPOSAL)",3,IF(G14="CHOOSE+",4,IF(G14="CHOOSE-",4,IF(G14="(CHOOSE+)",4,IF(G14="(CHOOSE-)",4,IF(G14="ECO INFO",5,IF(G14="(ECO INFO)",5,IF(G14="$ INFO",6,IF(G14="($ INFO)",6,IF(G14="SOC INFO",7,IF(G14="(SOC INFO)",7,IF(G14="RULE INFO",8,IF(G14="EXP INFO",9,IF(G14="MON RES",10,IF(G14="MON EARN",11,IF(G14="MON BEH",12,IF(G14="POSE HARM",13,IF(G14="(POSE HARM)",13,IF(G14="POSE CONCERN",14,IF(G14="(POSE CONCERN)",14,IF(G14="RJ APOLOGY",15,IF(G14="RJ ATONE",16,IF(G14="(RJ ATONE)",16,IF(G14="RJ JUSTIFY",17,IF(G14="RJ JUSTIFY:SOC INFO",17,IF(G14="RJ-",18,IF(G14="RJ FORGIVE+",19,IF(G14="RJ FORGIVE-",19,IF(G14="(RJ FORGIVE+)",19,IF(G14="(RJ FORGIVE-)",19,IF(G14="COORD",20,IF(G14="(COORD)",20,IF(G14="ENF ACK",21,IF(G14="(ENF ACK)",21,IF(G14="ENF PRAISE",22,IF(G14="ENF ASK",23,IF(G14="ENF TELL",24,IF(G14="ENF SHAME",25,IF(G14="ENF WARN",26,IF(G14="ENF THREATEN",27,IF(G14="ENF PUNISH",28,IF(G14="DEFECT",29,IF(G14="SM TALK",30,IF(G14="HUMOR",31,IF(G14="POLITE+",32,IF(G14="POLITE-",32,IF(G14="INPUT-",33,IF(G14="AMBIGUOUS",34,IF(G14="UNCODEABLE",35))))))))))))))))))))))))))))))))))))))))))))))))))))))))))</f>
        <v>2</v>
      </c>
      <c r="G14" t="s">
        <v>12178</v>
      </c>
    </row>
    <row r="15" spans="1:11" x14ac:dyDescent="0.35">
      <c r="A15" s="4">
        <v>10</v>
      </c>
      <c r="B15" s="4">
        <v>-384.55699999999899</v>
      </c>
      <c r="C15" s="16" t="s">
        <v>1596</v>
      </c>
      <c r="D15" s="4">
        <v>2</v>
      </c>
      <c r="E15" s="16" t="s">
        <v>1713</v>
      </c>
      <c r="F15" s="4">
        <f t="shared" ref="F15:F23" si="1">IF(G15="GREET",1,IF(G15="GOAL",2,IF(G15="GOAL:COOP",2,IF(G15="(GOAL:COOP)",2,IF(G15="GOAL:CIVILITY",2,IF(G15="GOAL:SUSTAIN",2,IF(G15="GOAL:MAX EARN",2,IF(G15="GOAL:EQUITY",2,IF(G15="PROPOSAL",3,IF(G15="(PROPOSAL)",3,IF(G15="CHOOSE+",4,IF(G15="CHOOSE-",4,IF(G15="(CHOOSE+)",4,IF(G15="(CHOOSE-)",4,IF(G15="ECO INFO",5,IF(G15="(ECO INFO)",5,IF(G15="$ INFO",6,IF(G15="($ INFO)",6,IF(G15="SOC INFO",7,IF(G15="(SOC INFO)",7,IF(G15="RULE INFO",8,IF(G15="EXP INFO",9,IF(G15="MON RES",10,IF(G15="MON EARN",11,IF(G15="MON BEH",12,IF(G15="POSE HARM",13,IF(G15="(POSE HARM)",13,IF(G15="POSE CONCERN",14,IF(G15="(POSE CONCERN)",14,IF(G15="RJ APOLOGY",15,IF(G15="RJ ATONE",16,IF(G15="(RJ ATONE)",16,IF(G15="RJ JUSTIFY",17,IF(G15="RJ JUSTIFY:SOC INFO",17,IF(G15="RJ-",18,IF(G15="RJ FORGIVE+",19,IF(G15="RJ FORGIVE-",19,IF(G15="(RJ FORGIVE+)",19,IF(G15="(RJ FORGIVE-)",19,IF(G15="COORD",20,IF(G15="(COORD)",20,IF(G15="ENF ACK",21,IF(G15="(ENF ACK)",21,IF(G15="ENF PRAISE",22,IF(G15="ENF ASK",23,IF(G15="ENF TELL",24,IF(G15="ENF SHAME",25,IF(G15="ENF WARN",26,IF(G15="ENF THREATEN",27,IF(G15="ENF PUNISH",28,IF(G15="DEFECT",29,IF(G15="SM TALK",30,IF(G15="HUMOR",31,IF(G15="POLITE+",32,IF(G15="POLITE-",32,IF(G15="INPUT-",33,IF(G15="AMBIGUOUS",34,IF(G15="UNCODEABLE",35))))))))))))))))))))))))))))))))))))))))))))))))))))))))))</f>
        <v>25</v>
      </c>
      <c r="G15" t="s">
        <v>9648</v>
      </c>
    </row>
    <row r="17" spans="1:11" x14ac:dyDescent="0.35">
      <c r="A17" s="7">
        <v>2</v>
      </c>
      <c r="B17" s="31" t="s">
        <v>10464</v>
      </c>
    </row>
    <row r="18" spans="1:11" x14ac:dyDescent="0.35">
      <c r="A18" s="4">
        <v>11</v>
      </c>
      <c r="B18" s="4">
        <v>-403.72800000000001</v>
      </c>
      <c r="C18" s="16" t="s">
        <v>1594</v>
      </c>
      <c r="D18" s="4">
        <v>3</v>
      </c>
      <c r="E18" s="16" t="s">
        <v>1704</v>
      </c>
      <c r="F18" s="4">
        <f t="shared" si="1"/>
        <v>3</v>
      </c>
      <c r="G18" t="s">
        <v>9379</v>
      </c>
    </row>
    <row r="19" spans="1:11" x14ac:dyDescent="0.35">
      <c r="A19" s="4">
        <v>12</v>
      </c>
      <c r="B19" s="4">
        <v>-384.06599999999997</v>
      </c>
      <c r="C19" s="16" t="s">
        <v>1605</v>
      </c>
      <c r="D19" s="4">
        <v>4</v>
      </c>
      <c r="E19" s="16" t="s">
        <v>1714</v>
      </c>
      <c r="F19" s="4">
        <f t="shared" si="1"/>
        <v>4</v>
      </c>
      <c r="G19" t="s">
        <v>9372</v>
      </c>
    </row>
    <row r="20" spans="1:11" x14ac:dyDescent="0.35">
      <c r="B20" s="4">
        <v>-361.834</v>
      </c>
      <c r="C20" s="16" t="s">
        <v>1605</v>
      </c>
      <c r="D20" s="4">
        <v>4</v>
      </c>
      <c r="E20" s="16" t="s">
        <v>1180</v>
      </c>
    </row>
    <row r="21" spans="1:11" x14ac:dyDescent="0.35">
      <c r="A21" s="4">
        <v>13</v>
      </c>
      <c r="B21" s="4">
        <v>-365.47300000000001</v>
      </c>
      <c r="C21" s="16" t="s">
        <v>1594</v>
      </c>
      <c r="D21" s="4">
        <v>3</v>
      </c>
      <c r="E21" s="16" t="s">
        <v>1719</v>
      </c>
    </row>
    <row r="22" spans="1:11" x14ac:dyDescent="0.35">
      <c r="E22" s="58" t="s">
        <v>9733</v>
      </c>
      <c r="F22" s="4">
        <f t="shared" si="1"/>
        <v>3</v>
      </c>
      <c r="G22" t="s">
        <v>9379</v>
      </c>
    </row>
    <row r="23" spans="1:11" x14ac:dyDescent="0.35">
      <c r="E23" s="58" t="s">
        <v>9659</v>
      </c>
      <c r="F23" s="4">
        <f t="shared" si="1"/>
        <v>6</v>
      </c>
      <c r="G23" t="s">
        <v>10472</v>
      </c>
      <c r="H23" s="4">
        <f>IF(I23="GREET",1,IF(I23="GOAL",2,IF(I23="GOAL:COOP",2,IF(I23="(GOAL:COOP)",2,IF(I23="GOAL:CIVILITY",2,IF(I23="GOAL:SUSTAIN",2,IF(I23="GOAL:MAX EARN",2,IF(I23="GOAL:EQUITY",2,IF(I23="PROPOSAL",3,IF(I23="(PROPOSAL)",3,IF(I23="CHOOSE+",4,IF(I23="CHOOSE-",4,IF(I23="(CHOOSE+)",4,IF(I23="(CHOOSE-)",4,IF(I23="ECO INFO",5,IF(I23="(ECO INFO)",5,IF(I23="$ INFO",6,IF(I23="($ INFO)",6,IF(I23="SOC INFO",7,IF(I23="(SOC INFO)",7,IF(I23="RULE INFO",8,IF(I23="EXP INFO",9,IF(I23="MON RES",10,IF(I23="MON EARN",11,IF(I23="MON BEH",12,IF(I23="POSE HARM",13,IF(I23="(POSE HARM)",13,IF(I23="POSE CONCERN",14,IF(I23="(POSE CONCERN)",14,IF(I23="RJ APOLOGY",15,IF(I23="RJ ATONE",16,IF(I23="(RJ ATONE)",16,IF(I23="RJ JUSTIFY",17,IF(I23="RJ JUSTIFY:SOC INFO",17,IF(I23="RJ-",18,IF(I23="RJ FORGIVE+",19,IF(I23="RJ FORGIVE-",19,IF(I23="(RJ FORGIVE+)",19,IF(I23="(RJ FORGIVE-)",19,IF(I23="COORD",20,IF(I23="(COORD)",20,IF(I23="ENF ACK",21,IF(I23="(ENF ACK)",21,IF(I23="ENF PRAISE",22,IF(I23="ENF ASK",23,IF(I23="ENF TELL",24,IF(I23="ENF SHAME",25,IF(I23="ENF WARN",26,IF(I23="ENF THREATEN",27,IF(I23="ENF PUNISH",28,IF(I23="DEFECT",29,IF(I23="SM TALK",30,IF(I23="HUMOR",31,IF(I23="POLITE+",32,IF(I23="POLITE-",32,IF(I23="INPUT-",33,IF(I23="AMBIGUOUS",34,IF(I23="UNCODEABLE",35))))))))))))))))))))))))))))))))))))))))))))))))))))))))))</f>
        <v>2</v>
      </c>
      <c r="I23" s="16" t="s">
        <v>12179</v>
      </c>
    </row>
    <row r="24" spans="1:11" x14ac:dyDescent="0.35">
      <c r="E24" s="39"/>
    </row>
    <row r="25" spans="1:11" x14ac:dyDescent="0.35">
      <c r="A25" s="7">
        <v>4</v>
      </c>
      <c r="B25" s="31" t="s">
        <v>11127</v>
      </c>
      <c r="E25" s="39"/>
    </row>
    <row r="26" spans="1:11" x14ac:dyDescent="0.35">
      <c r="A26" s="4">
        <v>14</v>
      </c>
      <c r="B26" s="4">
        <v>-345.79899999999998</v>
      </c>
      <c r="C26" s="16" t="s">
        <v>1596</v>
      </c>
      <c r="D26" s="4">
        <v>2</v>
      </c>
      <c r="E26" s="16" t="s">
        <v>9869</v>
      </c>
      <c r="F26" s="4">
        <f>IF(G26="GREET",1,IF(G26="GOAL",2,IF(G26="GOAL:COOP",2,IF(G26="(GOAL:COOP)",2,IF(G26="GOAL:CIVILITY",2,IF(G26="GOAL:SUSTAIN",2,IF(G26="GOAL:MAX EARN",2,IF(G26="GOAL:EQUITY",2,IF(G26="PROPOSAL",3,IF(G26="(PROPOSAL)",3,IF(G26="CHOOSE+",4,IF(G26="CHOOSE-",4,IF(G26="(CHOOSE+)",4,IF(G26="(CHOOSE-)",4,IF(G26="ECO INFO",5,IF(G26="(ECO INFO)",5,IF(G26="$ INFO",6,IF(G26="($ INFO)",6,IF(G26="SOC INFO",7,IF(G26="(SOC INFO)",7,IF(G26="RULE INFO",8,IF(G26="EXP INFO",9,IF(G26="MON RES",10,IF(G26="MON EARN",11,IF(G26="MON BEH",12,IF(G26="POSE HARM",13,IF(G26="(POSE HARM)",13,IF(G26="POSE CONCERN",14,IF(G26="(POSE CONCERN)",14,IF(G26="RJ APOLOGY",15,IF(G26="RJ ATONE",16,IF(G26="(RJ ATONE)",16,IF(G26="RJ JUSTIFY",17,IF(G26="RJ JUSTIFY:SOC INFO",17,IF(G26="RJ-",18,IF(G26="RJ FORGIVE+",19,IF(G26="RJ FORGIVE-",19,IF(G26="(RJ FORGIVE+)",19,IF(G26="(RJ FORGIVE-)",19,IF(G26="COORD",20,IF(G26="(COORD)",20,IF(G26="ENF ACK",21,IF(G26="(ENF ACK)",21,IF(G26="ENF PRAISE",22,IF(G26="ENF ASK",23,IF(G26="ENF TELL",24,IF(G26="ENF SHAME",25,IF(G26="ENF WARN",26,IF(G26="ENF THREATEN",27,IF(G26="ENF PUNISH",28,IF(G26="DEFECT",29,IF(G26="SM TALK",30,IF(G26="HUMOR",31,IF(G26="POLITE+",32,IF(G26="POLITE-",32,IF(G26="INPUT-",33,IF(G26="AMBIGUOUS",34,IF(G26="UNCODEABLE",35))))))))))))))))))))))))))))))))))))))))))))))))))))))))))</f>
        <v>3</v>
      </c>
      <c r="G26" t="s">
        <v>9379</v>
      </c>
    </row>
    <row r="27" spans="1:11" x14ac:dyDescent="0.35">
      <c r="B27" s="4">
        <v>-338.005</v>
      </c>
      <c r="C27" s="16" t="s">
        <v>1596</v>
      </c>
      <c r="D27" s="4">
        <v>2</v>
      </c>
      <c r="E27" s="16" t="s">
        <v>1727</v>
      </c>
      <c r="F27" s="4">
        <f t="shared" ref="F27:H71" si="2">IF(G27="GREET",1,IF(G27="GOAL",2,IF(G27="GOAL:COOP",2,IF(G27="(GOAL:COOP)",2,IF(G27="GOAL:CIVILITY",2,IF(G27="GOAL:SUSTAIN",2,IF(G27="GOAL:MAX EARN",2,IF(G27="GOAL:EQUITY",2,IF(G27="PROPOSAL",3,IF(G27="(PROPOSAL)",3,IF(G27="CHOOSE+",4,IF(G27="CHOOSE-",4,IF(G27="(CHOOSE+)",4,IF(G27="(CHOOSE-)",4,IF(G27="ECO INFO",5,IF(G27="(ECO INFO)",5,IF(G27="$ INFO",6,IF(G27="($ INFO)",6,IF(G27="SOC INFO",7,IF(G27="(SOC INFO)",7,IF(G27="RULE INFO",8,IF(G27="EXP INFO",9,IF(G27="MON RES",10,IF(G27="MON EARN",11,IF(G27="MON BEH",12,IF(G27="POSE HARM",13,IF(G27="(POSE HARM)",13,IF(G27="POSE CONCERN",14,IF(G27="(POSE CONCERN)",14,IF(G27="RJ APOLOGY",15,IF(G27="RJ ATONE",16,IF(G27="(RJ ATONE)",16,IF(G27="RJ JUSTIFY",17,IF(G27="RJ JUSTIFY:SOC INFO",17,IF(G27="RJ-",18,IF(G27="RJ FORGIVE+",19,IF(G27="RJ FORGIVE-",19,IF(G27="(RJ FORGIVE+)",19,IF(G27="(RJ FORGIVE-)",19,IF(G27="COORD",20,IF(G27="(COORD)",20,IF(G27="ENF ACK",21,IF(G27="(ENF ACK)",21,IF(G27="ENF PRAISE",22,IF(G27="ENF ASK",23,IF(G27="ENF TELL",24,IF(G27="ENF SHAME",25,IF(G27="ENF WARN",26,IF(G27="ENF THREATEN",27,IF(G27="ENF PUNISH",28,IF(G27="DEFECT",29,IF(G27="SM TALK",30,IF(G27="HUMOR",31,IF(G27="POLITE+",32,IF(G27="POLITE-",32,IF(G27="INPUT-",33,IF(G27="AMBIGUOUS",34,IF(G27="UNCODEABLE",35))))))))))))))))))))))))))))))))))))))))))))))))))))))))))</f>
        <v>5</v>
      </c>
      <c r="G27" t="s">
        <v>9378</v>
      </c>
    </row>
    <row r="28" spans="1:11" x14ac:dyDescent="0.35">
      <c r="E28" s="58" t="s">
        <v>11029</v>
      </c>
      <c r="F28" s="4">
        <f t="shared" si="2"/>
        <v>7</v>
      </c>
      <c r="G28" t="s">
        <v>9377</v>
      </c>
      <c r="H28" s="4">
        <f>IF(I28="GREET",1,IF(I28="GOAL",2,IF(I28="GOAL:COOP",2,IF(I28="(GOAL:COOP)",2,IF(I28="GOAL:CIVILITY",2,IF(I28="GOAL:SUSTAIN",2,IF(I28="GOAL:MAX EARN",2,IF(I28="GOAL:EQUITY",2,IF(I28="PROPOSAL",3,IF(I28="(PROPOSAL)",3,IF(I28="CHOOSE+",4,IF(I28="CHOOSE-",4,IF(I28="(CHOOSE+)",4,IF(I28="(CHOOSE-)",4,IF(I28="ECO INFO",5,IF(I28="(ECO INFO)",5,IF(I28="$ INFO",6,IF(I28="($ INFO)",6,IF(I28="SOC INFO",7,IF(I28="(SOC INFO)",7,IF(I28="RULE INFO",8,IF(I28="EXP INFO",9,IF(I28="MON RES",10,IF(I28="MON EARN",11,IF(I28="MON BEH",12,IF(I28="POSE HARM",13,IF(I28="(POSE HARM)",13,IF(I28="POSE CONCERN",14,IF(I28="(POSE CONCERN)",14,IF(I28="RJ APOLOGY",15,IF(I28="RJ ATONE",16,IF(I28="(RJ ATONE)",16,IF(I28="RJ JUSTIFY",17,IF(I28="RJ JUSTIFY:SOC INFO",17,IF(I28="RJ-",18,IF(I28="RJ FORGIVE+",19,IF(I28="RJ FORGIVE-",19,IF(I28="(RJ FORGIVE+)",19,IF(I28="(RJ FORGIVE-)",19,IF(I28="COORD",20,IF(I28="(COORD)",20,IF(I28="ENF ACK",21,IF(I28="(ENF ACK)",21,IF(I28="ENF PRAISE",22,IF(I28="ENF ASK",23,IF(I28="ENF TELL",24,IF(I28="ENF SHAME",25,IF(I28="ENF WARN",26,IF(I28="ENF THREATEN",27,IF(I28="ENF PUNISH",28,IF(I28="DEFECT",29,IF(I28="SM TALK",30,IF(I28="HUMOR",31,IF(I28="POLITE+",32,IF(I28="POLITE-",32,IF(I28="INPUT-",33,IF(I28="AMBIGUOUS",34,IF(I28="UNCODEABLE",35))))))))))))))))))))))))))))))))))))))))))))))))))))))))))</f>
        <v>19</v>
      </c>
      <c r="I28" s="16" t="s">
        <v>11030</v>
      </c>
      <c r="K28" s="38" t="s">
        <v>11031</v>
      </c>
    </row>
    <row r="29" spans="1:11" x14ac:dyDescent="0.35">
      <c r="E29" s="58" t="s">
        <v>11032</v>
      </c>
      <c r="F29" s="4">
        <f t="shared" si="2"/>
        <v>3</v>
      </c>
      <c r="G29" t="s">
        <v>9379</v>
      </c>
    </row>
    <row r="30" spans="1:11" x14ac:dyDescent="0.35">
      <c r="E30" s="58" t="s">
        <v>1727</v>
      </c>
      <c r="F30" s="4">
        <f t="shared" si="2"/>
        <v>5</v>
      </c>
      <c r="G30" t="s">
        <v>9378</v>
      </c>
    </row>
    <row r="31" spans="1:11" x14ac:dyDescent="0.35">
      <c r="A31" s="4">
        <v>15</v>
      </c>
      <c r="B31" s="4">
        <v>-334.48399999999998</v>
      </c>
      <c r="C31" s="16" t="s">
        <v>1592</v>
      </c>
      <c r="D31" s="4">
        <v>1</v>
      </c>
      <c r="E31" s="16" t="s">
        <v>1730</v>
      </c>
      <c r="F31" s="4">
        <f t="shared" si="2"/>
        <v>4</v>
      </c>
      <c r="G31" t="s">
        <v>9372</v>
      </c>
    </row>
    <row r="32" spans="1:11" x14ac:dyDescent="0.35">
      <c r="A32" s="4">
        <v>16</v>
      </c>
      <c r="B32" s="4">
        <v>-333.921999999999</v>
      </c>
      <c r="C32" s="16" t="s">
        <v>1594</v>
      </c>
      <c r="D32" s="4">
        <v>3</v>
      </c>
      <c r="E32" s="16" t="s">
        <v>1731</v>
      </c>
      <c r="F32" s="4">
        <f t="shared" si="2"/>
        <v>4</v>
      </c>
      <c r="G32" t="s">
        <v>9372</v>
      </c>
    </row>
    <row r="33" spans="1:9" x14ac:dyDescent="0.35">
      <c r="A33" s="4">
        <v>17</v>
      </c>
      <c r="B33" s="4">
        <v>-323.87</v>
      </c>
      <c r="C33" s="16" t="s">
        <v>1605</v>
      </c>
      <c r="D33" s="4">
        <v>4</v>
      </c>
      <c r="E33" s="16" t="s">
        <v>501</v>
      </c>
      <c r="F33" s="4">
        <f t="shared" si="2"/>
        <v>4</v>
      </c>
      <c r="G33" t="s">
        <v>9372</v>
      </c>
    </row>
    <row r="34" spans="1:9" x14ac:dyDescent="0.35">
      <c r="A34" s="4">
        <v>18</v>
      </c>
      <c r="B34" s="4">
        <v>-321.96499999999997</v>
      </c>
      <c r="C34" s="16" t="s">
        <v>1596</v>
      </c>
      <c r="D34" s="4">
        <v>2</v>
      </c>
      <c r="E34" s="16" t="s">
        <v>1733</v>
      </c>
      <c r="F34" s="4">
        <f t="shared" si="2"/>
        <v>3</v>
      </c>
      <c r="G34" t="s">
        <v>9379</v>
      </c>
    </row>
    <row r="35" spans="1:9" x14ac:dyDescent="0.35">
      <c r="B35" s="4">
        <v>-312.33999999999997</v>
      </c>
      <c r="C35" s="16" t="s">
        <v>1596</v>
      </c>
      <c r="D35" s="4">
        <v>2</v>
      </c>
      <c r="E35" s="16" t="s">
        <v>1738</v>
      </c>
    </row>
    <row r="36" spans="1:9" x14ac:dyDescent="0.35">
      <c r="A36" s="4">
        <v>19</v>
      </c>
      <c r="B36" s="4">
        <v>-313.27800000000002</v>
      </c>
      <c r="C36" s="16" t="s">
        <v>1594</v>
      </c>
      <c r="D36" s="4">
        <v>3</v>
      </c>
      <c r="E36" s="16" t="s">
        <v>1736</v>
      </c>
      <c r="F36" s="4">
        <f t="shared" si="2"/>
        <v>5</v>
      </c>
      <c r="G36" t="s">
        <v>9378</v>
      </c>
    </row>
    <row r="37" spans="1:9" x14ac:dyDescent="0.35">
      <c r="A37" s="4">
        <v>20</v>
      </c>
      <c r="B37" s="4">
        <v>-300.50900000000001</v>
      </c>
      <c r="C37" s="16" t="s">
        <v>1592</v>
      </c>
      <c r="D37" s="4">
        <v>1</v>
      </c>
      <c r="E37" s="16" t="s">
        <v>1742</v>
      </c>
    </row>
    <row r="38" spans="1:9" x14ac:dyDescent="0.35">
      <c r="E38" s="58" t="s">
        <v>11033</v>
      </c>
      <c r="F38" s="4">
        <f t="shared" si="2"/>
        <v>14</v>
      </c>
      <c r="G38" t="s">
        <v>9381</v>
      </c>
    </row>
    <row r="39" spans="1:9" x14ac:dyDescent="0.35">
      <c r="E39" s="58" t="s">
        <v>11034</v>
      </c>
      <c r="F39" s="4">
        <f t="shared" si="2"/>
        <v>5</v>
      </c>
      <c r="G39" t="s">
        <v>9378</v>
      </c>
    </row>
    <row r="40" spans="1:9" x14ac:dyDescent="0.35">
      <c r="A40" s="4">
        <v>21</v>
      </c>
      <c r="B40" s="4">
        <v>-293.80900000000003</v>
      </c>
      <c r="C40" s="16" t="s">
        <v>1596</v>
      </c>
      <c r="D40" s="4">
        <v>2</v>
      </c>
      <c r="E40" s="16" t="s">
        <v>1744</v>
      </c>
      <c r="F40" s="4">
        <f t="shared" si="2"/>
        <v>14</v>
      </c>
      <c r="G40" t="s">
        <v>9381</v>
      </c>
      <c r="H40" s="4">
        <f t="shared" si="2"/>
        <v>5</v>
      </c>
      <c r="I40" s="16" t="s">
        <v>9378</v>
      </c>
    </row>
    <row r="41" spans="1:9" x14ac:dyDescent="0.35">
      <c r="A41" s="4">
        <v>22</v>
      </c>
      <c r="B41" s="4">
        <v>-291.00400000000002</v>
      </c>
      <c r="C41" s="16" t="s">
        <v>1596</v>
      </c>
      <c r="D41" s="4">
        <v>2</v>
      </c>
      <c r="E41" s="16" t="s">
        <v>1746</v>
      </c>
      <c r="F41" s="4">
        <f t="shared" si="2"/>
        <v>7</v>
      </c>
      <c r="G41" t="s">
        <v>9377</v>
      </c>
    </row>
    <row r="42" spans="1:9" x14ac:dyDescent="0.35">
      <c r="A42" s="4">
        <v>23</v>
      </c>
      <c r="B42" s="4">
        <v>-261.88</v>
      </c>
      <c r="C42" s="16" t="s">
        <v>1592</v>
      </c>
      <c r="D42" s="4">
        <v>1</v>
      </c>
      <c r="E42" s="16" t="s">
        <v>1753</v>
      </c>
      <c r="F42" s="4">
        <f t="shared" si="2"/>
        <v>3</v>
      </c>
      <c r="G42" t="s">
        <v>9379</v>
      </c>
    </row>
    <row r="43" spans="1:9" x14ac:dyDescent="0.35">
      <c r="A43" s="4">
        <v>24</v>
      </c>
      <c r="B43" s="4">
        <v>-256.10599999999999</v>
      </c>
      <c r="C43" s="16" t="s">
        <v>1594</v>
      </c>
      <c r="D43" s="4">
        <v>3</v>
      </c>
      <c r="E43" s="16" t="s">
        <v>1754</v>
      </c>
    </row>
    <row r="44" spans="1:9" x14ac:dyDescent="0.35">
      <c r="E44" s="58" t="s">
        <v>8752</v>
      </c>
      <c r="F44" s="4">
        <f t="shared" si="2"/>
        <v>14</v>
      </c>
      <c r="G44" t="s">
        <v>9381</v>
      </c>
      <c r="H44" s="4">
        <f t="shared" si="2"/>
        <v>5</v>
      </c>
      <c r="I44" s="16" t="s">
        <v>9378</v>
      </c>
    </row>
    <row r="45" spans="1:9" x14ac:dyDescent="0.35">
      <c r="E45" s="58" t="s">
        <v>9660</v>
      </c>
      <c r="F45" s="4">
        <f t="shared" si="2"/>
        <v>3</v>
      </c>
      <c r="G45" t="s">
        <v>9379</v>
      </c>
    </row>
    <row r="46" spans="1:9" x14ac:dyDescent="0.35">
      <c r="A46" s="4">
        <v>25</v>
      </c>
      <c r="B46" s="4">
        <v>-255.91800000000001</v>
      </c>
      <c r="C46" s="16" t="s">
        <v>1596</v>
      </c>
      <c r="D46" s="4">
        <v>2</v>
      </c>
      <c r="E46" s="16" t="s">
        <v>1755</v>
      </c>
      <c r="F46" s="4">
        <f t="shared" si="2"/>
        <v>4</v>
      </c>
      <c r="G46" t="s">
        <v>9372</v>
      </c>
    </row>
    <row r="47" spans="1:9" x14ac:dyDescent="0.35">
      <c r="A47" s="4">
        <v>26</v>
      </c>
      <c r="B47" s="4">
        <v>-234.602</v>
      </c>
      <c r="C47" s="16" t="s">
        <v>1592</v>
      </c>
      <c r="D47" s="4">
        <v>1</v>
      </c>
      <c r="E47" s="16" t="s">
        <v>1757</v>
      </c>
    </row>
    <row r="48" spans="1:9" x14ac:dyDescent="0.35">
      <c r="E48" s="58" t="s">
        <v>10475</v>
      </c>
      <c r="F48" s="4">
        <f t="shared" si="2"/>
        <v>4</v>
      </c>
      <c r="G48" t="s">
        <v>9372</v>
      </c>
    </row>
    <row r="49" spans="1:9" x14ac:dyDescent="0.35">
      <c r="E49" s="58" t="s">
        <v>10476</v>
      </c>
      <c r="F49" s="4">
        <f t="shared" si="2"/>
        <v>3</v>
      </c>
      <c r="G49" t="s">
        <v>9379</v>
      </c>
    </row>
    <row r="50" spans="1:9" x14ac:dyDescent="0.35">
      <c r="A50" s="4">
        <v>27</v>
      </c>
      <c r="B50" s="4">
        <v>-227.917</v>
      </c>
      <c r="C50" s="16" t="s">
        <v>1596</v>
      </c>
      <c r="D50" s="4">
        <v>2</v>
      </c>
      <c r="E50" s="16" t="s">
        <v>1759</v>
      </c>
      <c r="F50" s="4">
        <f t="shared" si="2"/>
        <v>4</v>
      </c>
      <c r="G50" t="s">
        <v>9372</v>
      </c>
    </row>
    <row r="51" spans="1:9" x14ac:dyDescent="0.35">
      <c r="A51" s="4">
        <v>28</v>
      </c>
      <c r="B51" s="4">
        <v>-226.90700000000001</v>
      </c>
      <c r="C51" s="16" t="s">
        <v>1592</v>
      </c>
      <c r="D51" s="4">
        <v>1</v>
      </c>
      <c r="E51" s="16" t="s">
        <v>1517</v>
      </c>
      <c r="F51" s="4">
        <f t="shared" si="2"/>
        <v>4</v>
      </c>
      <c r="G51" t="s">
        <v>9372</v>
      </c>
    </row>
    <row r="52" spans="1:9" x14ac:dyDescent="0.35">
      <c r="A52" s="4">
        <v>29</v>
      </c>
      <c r="B52" s="4">
        <v>-224.92</v>
      </c>
      <c r="C52" s="16" t="s">
        <v>1605</v>
      </c>
      <c r="D52" s="4">
        <v>4</v>
      </c>
      <c r="E52" s="16" t="s">
        <v>1762</v>
      </c>
      <c r="F52" s="4">
        <f t="shared" si="2"/>
        <v>4</v>
      </c>
      <c r="G52" t="s">
        <v>9372</v>
      </c>
    </row>
    <row r="53" spans="1:9" x14ac:dyDescent="0.35">
      <c r="A53" s="4">
        <v>30</v>
      </c>
      <c r="B53" s="4">
        <v>-211.08599999999899</v>
      </c>
      <c r="C53" s="16" t="s">
        <v>1594</v>
      </c>
      <c r="D53" s="4">
        <v>3</v>
      </c>
      <c r="E53" s="16" t="s">
        <v>1763</v>
      </c>
    </row>
    <row r="54" spans="1:9" x14ac:dyDescent="0.35">
      <c r="E54" s="58" t="s">
        <v>10477</v>
      </c>
      <c r="F54" s="4">
        <f t="shared" si="2"/>
        <v>3</v>
      </c>
      <c r="G54" t="s">
        <v>9379</v>
      </c>
    </row>
    <row r="55" spans="1:9" x14ac:dyDescent="0.35">
      <c r="E55" s="58" t="s">
        <v>10478</v>
      </c>
      <c r="F55" s="4">
        <f t="shared" si="2"/>
        <v>2</v>
      </c>
      <c r="G55" t="s">
        <v>12175</v>
      </c>
    </row>
    <row r="56" spans="1:9" x14ac:dyDescent="0.35">
      <c r="A56" s="4">
        <v>31</v>
      </c>
      <c r="B56" s="4">
        <v>-202.40799999999999</v>
      </c>
      <c r="C56" s="16" t="s">
        <v>1592</v>
      </c>
      <c r="D56" s="4">
        <v>1</v>
      </c>
      <c r="E56" s="16" t="s">
        <v>1765</v>
      </c>
      <c r="F56" s="4">
        <f t="shared" si="2"/>
        <v>4</v>
      </c>
      <c r="G56" t="s">
        <v>9372</v>
      </c>
    </row>
    <row r="57" spans="1:9" x14ac:dyDescent="0.35">
      <c r="A57" s="4">
        <v>32</v>
      </c>
      <c r="B57" s="4">
        <v>-184.453</v>
      </c>
      <c r="C57" s="16" t="s">
        <v>1596</v>
      </c>
      <c r="D57" s="4">
        <v>2</v>
      </c>
      <c r="E57" s="16" t="s">
        <v>1767</v>
      </c>
      <c r="F57" s="4">
        <f t="shared" si="2"/>
        <v>4</v>
      </c>
      <c r="G57" t="s">
        <v>9372</v>
      </c>
    </row>
    <row r="58" spans="1:9" x14ac:dyDescent="0.35">
      <c r="A58" s="4">
        <v>33</v>
      </c>
      <c r="B58" s="4">
        <v>-176.023</v>
      </c>
      <c r="C58" s="16" t="s">
        <v>1594</v>
      </c>
      <c r="D58" s="4">
        <v>3</v>
      </c>
      <c r="E58" s="16" t="s">
        <v>1769</v>
      </c>
    </row>
    <row r="59" spans="1:9" x14ac:dyDescent="0.35">
      <c r="B59" s="4">
        <v>-165.06200000000001</v>
      </c>
      <c r="C59" s="16" t="s">
        <v>1594</v>
      </c>
      <c r="D59" s="4">
        <v>3</v>
      </c>
      <c r="E59" s="16" t="s">
        <v>1774</v>
      </c>
    </row>
    <row r="60" spans="1:9" x14ac:dyDescent="0.35">
      <c r="E60" s="58" t="s">
        <v>10479</v>
      </c>
      <c r="F60" s="4">
        <f t="shared" si="2"/>
        <v>8</v>
      </c>
      <c r="G60" t="s">
        <v>9374</v>
      </c>
    </row>
    <row r="61" spans="1:9" x14ac:dyDescent="0.35">
      <c r="E61" s="58" t="s">
        <v>10480</v>
      </c>
      <c r="F61" s="4">
        <f t="shared" si="2"/>
        <v>5</v>
      </c>
      <c r="G61" t="s">
        <v>9378</v>
      </c>
    </row>
    <row r="62" spans="1:9" x14ac:dyDescent="0.35">
      <c r="A62" s="4">
        <v>34</v>
      </c>
      <c r="B62" s="4">
        <v>-161.38399999999999</v>
      </c>
      <c r="C62" s="16" t="s">
        <v>1592</v>
      </c>
      <c r="D62" s="4">
        <v>1</v>
      </c>
      <c r="E62" s="16" t="s">
        <v>1775</v>
      </c>
      <c r="F62" s="4">
        <f t="shared" si="2"/>
        <v>3</v>
      </c>
      <c r="G62" t="s">
        <v>9379</v>
      </c>
    </row>
    <row r="63" spans="1:9" x14ac:dyDescent="0.35">
      <c r="A63" s="4">
        <v>35</v>
      </c>
      <c r="B63" s="4">
        <v>-147.71799999999999</v>
      </c>
      <c r="C63" s="16" t="s">
        <v>1594</v>
      </c>
      <c r="D63" s="4">
        <v>3</v>
      </c>
      <c r="E63" s="16" t="s">
        <v>1777</v>
      </c>
      <c r="F63" s="4">
        <f t="shared" si="2"/>
        <v>9</v>
      </c>
      <c r="G63" t="s">
        <v>9373</v>
      </c>
      <c r="H63" s="4">
        <f t="shared" si="2"/>
        <v>4</v>
      </c>
      <c r="I63" s="16" t="s">
        <v>10429</v>
      </c>
    </row>
    <row r="64" spans="1:9" x14ac:dyDescent="0.35">
      <c r="A64" s="4">
        <v>36</v>
      </c>
      <c r="B64" s="4">
        <v>-134.65799999999999</v>
      </c>
      <c r="C64" s="16" t="s">
        <v>1594</v>
      </c>
      <c r="D64" s="4">
        <v>3</v>
      </c>
      <c r="E64" s="16" t="s">
        <v>1780</v>
      </c>
      <c r="F64" s="4">
        <f t="shared" si="2"/>
        <v>3</v>
      </c>
      <c r="G64" t="s">
        <v>9379</v>
      </c>
    </row>
    <row r="65" spans="1:7" x14ac:dyDescent="0.35">
      <c r="A65" s="4">
        <v>37</v>
      </c>
      <c r="B65" s="4">
        <v>-125.822</v>
      </c>
      <c r="C65" s="16" t="s">
        <v>1596</v>
      </c>
      <c r="D65" s="4">
        <v>2</v>
      </c>
      <c r="E65" s="16" t="s">
        <v>1782</v>
      </c>
      <c r="F65" s="4">
        <f t="shared" si="2"/>
        <v>3</v>
      </c>
      <c r="G65" t="s">
        <v>9379</v>
      </c>
    </row>
    <row r="66" spans="1:7" x14ac:dyDescent="0.35">
      <c r="A66" s="4">
        <v>38</v>
      </c>
      <c r="B66" s="4">
        <v>-121.301</v>
      </c>
      <c r="C66" s="16" t="s">
        <v>1592</v>
      </c>
      <c r="D66" s="4">
        <v>1</v>
      </c>
      <c r="E66" s="16" t="s">
        <v>1784</v>
      </c>
      <c r="F66" s="4">
        <f t="shared" si="2"/>
        <v>4</v>
      </c>
      <c r="G66" t="s">
        <v>9372</v>
      </c>
    </row>
    <row r="67" spans="1:7" x14ac:dyDescent="0.35">
      <c r="A67" s="4">
        <v>39</v>
      </c>
      <c r="B67" s="4">
        <v>-115.054</v>
      </c>
      <c r="C67" s="16" t="s">
        <v>1594</v>
      </c>
      <c r="D67" s="4">
        <v>3</v>
      </c>
      <c r="E67" s="16" t="s">
        <v>1786</v>
      </c>
      <c r="F67" s="4">
        <f t="shared" si="2"/>
        <v>4</v>
      </c>
      <c r="G67" t="s">
        <v>9372</v>
      </c>
    </row>
    <row r="68" spans="1:7" x14ac:dyDescent="0.35">
      <c r="A68" s="4">
        <v>40</v>
      </c>
      <c r="B68" s="4">
        <v>-105.767</v>
      </c>
      <c r="C68" s="16" t="s">
        <v>1594</v>
      </c>
      <c r="D68" s="4">
        <v>3</v>
      </c>
      <c r="E68" s="16" t="s">
        <v>1787</v>
      </c>
      <c r="F68" s="4">
        <f t="shared" si="2"/>
        <v>8</v>
      </c>
      <c r="G68" t="s">
        <v>9374</v>
      </c>
    </row>
    <row r="69" spans="1:7" x14ac:dyDescent="0.35">
      <c r="A69" s="4">
        <v>41</v>
      </c>
      <c r="B69" s="4">
        <v>-100.241</v>
      </c>
      <c r="C69" s="16" t="s">
        <v>1596</v>
      </c>
      <c r="D69" s="4">
        <v>2</v>
      </c>
      <c r="E69" s="16" t="s">
        <v>1790</v>
      </c>
      <c r="F69" s="4">
        <f t="shared" si="2"/>
        <v>11</v>
      </c>
      <c r="G69" t="s">
        <v>9509</v>
      </c>
    </row>
    <row r="70" spans="1:7" x14ac:dyDescent="0.35">
      <c r="A70" s="4">
        <v>42</v>
      </c>
      <c r="B70" s="4">
        <v>-92.685000000000002</v>
      </c>
      <c r="C70" s="16" t="s">
        <v>1592</v>
      </c>
      <c r="D70" s="4">
        <v>1</v>
      </c>
      <c r="E70" s="16" t="s">
        <v>1794</v>
      </c>
      <c r="F70" s="4">
        <f t="shared" si="2"/>
        <v>11</v>
      </c>
      <c r="G70" t="s">
        <v>9509</v>
      </c>
    </row>
    <row r="71" spans="1:7" x14ac:dyDescent="0.35">
      <c r="A71" s="4">
        <v>43</v>
      </c>
      <c r="B71" s="4">
        <v>-84.13</v>
      </c>
      <c r="C71" s="16" t="s">
        <v>1605</v>
      </c>
      <c r="D71" s="4">
        <v>4</v>
      </c>
      <c r="E71" s="16" t="s">
        <v>1797</v>
      </c>
      <c r="F71" s="4">
        <f t="shared" si="2"/>
        <v>4</v>
      </c>
      <c r="G71" t="s">
        <v>9372</v>
      </c>
    </row>
    <row r="73" spans="1:7" x14ac:dyDescent="0.35">
      <c r="B73" s="21" t="s">
        <v>9231</v>
      </c>
      <c r="C73" s="23"/>
      <c r="D73" s="21"/>
      <c r="E73" s="23"/>
    </row>
    <row r="74" spans="1:7" x14ac:dyDescent="0.35">
      <c r="B74" s="20"/>
    </row>
    <row r="75" spans="1:7" x14ac:dyDescent="0.35">
      <c r="A75" s="4">
        <v>44</v>
      </c>
      <c r="B75" s="4">
        <v>8.6660000000000004</v>
      </c>
      <c r="C75" s="16" t="s">
        <v>1594</v>
      </c>
      <c r="D75" s="4">
        <v>3</v>
      </c>
      <c r="E75" s="16" t="s">
        <v>1799</v>
      </c>
      <c r="F75" s="4">
        <f t="shared" ref="F75:F82" si="3">IF(G75="GREET",1,IF(G75="GOAL",2,IF(G75="GOAL:COOP",2,IF(G75="(GOAL:COOP)",2,IF(G75="GOAL:CIVILITY",2,IF(G75="GOAL:SUSTAIN",2,IF(G75="GOAL:MAX EARN",2,IF(G75="GOAL:EQUITY",2,IF(G75="PROPOSAL",3,IF(G75="(PROPOSAL)",3,IF(G75="CHOOSE+",4,IF(G75="CHOOSE-",4,IF(G75="(CHOOSE+)",4,IF(G75="(CHOOSE-)",4,IF(G75="ECO INFO",5,IF(G75="(ECO INFO)",5,IF(G75="$ INFO",6,IF(G75="($ INFO)",6,IF(G75="SOC INFO",7,IF(G75="(SOC INFO)",7,IF(G75="RULE INFO",8,IF(G75="EXP INFO",9,IF(G75="MON RES",10,IF(G75="MON EARN",11,IF(G75="MON BEH",12,IF(G75="POSE HARM",13,IF(G75="(POSE HARM)",13,IF(G75="POSE CONCERN",14,IF(G75="(POSE CONCERN)",14,IF(G75="RJ APOLOGY",15,IF(G75="RJ ATONE",16,IF(G75="(RJ ATONE)",16,IF(G75="RJ JUSTIFY",17,IF(G75="RJ JUSTIFY:SOC INFO",17,IF(G75="RJ-",18,IF(G75="RJ FORGIVE+",19,IF(G75="RJ FORGIVE-",19,IF(G75="(RJ FORGIVE+)",19,IF(G75="(RJ FORGIVE-)",19,IF(G75="COORD",20,IF(G75="(COORD)",20,IF(G75="ENF ACK",21,IF(G75="(ENF ACK)",21,IF(G75="ENF PRAISE",22,IF(G75="ENF ASK",23,IF(G75="ENF TELL",24,IF(G75="ENF SHAME",25,IF(G75="ENF WARN",26,IF(G75="ENF THREATEN",27,IF(G75="ENF PUNISH",28,IF(G75="DEFECT",29,IF(G75="SM TALK",30,IF(G75="HUMOR",31,IF(G75="POLITE+",32,IF(G75="POLITE-",32,IF(G75="INPUT-",33,IF(G75="AMBIGUOUS",34,IF(G75="UNCODEABLE",35))))))))))))))))))))))))))))))))))))))))))))))))))))))))))</f>
        <v>20</v>
      </c>
      <c r="G75" t="s">
        <v>9472</v>
      </c>
    </row>
    <row r="76" spans="1:7" x14ac:dyDescent="0.35">
      <c r="A76" s="4">
        <v>45</v>
      </c>
      <c r="B76" s="4">
        <v>32.549999999999997</v>
      </c>
      <c r="C76" s="16" t="s">
        <v>1594</v>
      </c>
      <c r="D76" s="4">
        <v>3</v>
      </c>
      <c r="E76" s="16" t="s">
        <v>1800</v>
      </c>
      <c r="F76" s="4">
        <f t="shared" si="3"/>
        <v>20</v>
      </c>
      <c r="G76" t="s">
        <v>9472</v>
      </c>
    </row>
    <row r="77" spans="1:7" x14ac:dyDescent="0.35">
      <c r="A77" s="4">
        <v>46</v>
      </c>
      <c r="B77" s="4">
        <v>68.227000000000004</v>
      </c>
      <c r="C77" s="16" t="s">
        <v>1596</v>
      </c>
      <c r="D77" s="4">
        <v>2</v>
      </c>
      <c r="E77" s="16" t="s">
        <v>1802</v>
      </c>
      <c r="F77" s="4">
        <f t="shared" si="3"/>
        <v>3</v>
      </c>
      <c r="G77" t="s">
        <v>9379</v>
      </c>
    </row>
    <row r="79" spans="1:7" x14ac:dyDescent="0.35">
      <c r="A79" s="4">
        <v>47</v>
      </c>
      <c r="B79" s="4">
        <v>125.202</v>
      </c>
      <c r="C79" s="16" t="s">
        <v>1594</v>
      </c>
      <c r="D79" s="4">
        <v>3</v>
      </c>
      <c r="E79" s="16" t="s">
        <v>1803</v>
      </c>
      <c r="F79" s="4">
        <f t="shared" si="3"/>
        <v>22</v>
      </c>
      <c r="G79" t="s">
        <v>10418</v>
      </c>
    </row>
    <row r="80" spans="1:7" x14ac:dyDescent="0.35">
      <c r="A80" s="4">
        <v>48</v>
      </c>
      <c r="B80" s="4">
        <v>156.315</v>
      </c>
      <c r="C80" s="16" t="s">
        <v>1594</v>
      </c>
      <c r="D80" s="4">
        <v>3</v>
      </c>
      <c r="E80" s="16" t="s">
        <v>1804</v>
      </c>
      <c r="F80" s="4">
        <f t="shared" si="3"/>
        <v>22</v>
      </c>
      <c r="G80" t="s">
        <v>10418</v>
      </c>
    </row>
    <row r="81" spans="1:9" x14ac:dyDescent="0.35">
      <c r="B81" s="20"/>
    </row>
    <row r="82" spans="1:9" x14ac:dyDescent="0.35">
      <c r="A82" s="4">
        <v>49</v>
      </c>
      <c r="B82" s="4">
        <v>211.02599999999899</v>
      </c>
      <c r="C82" s="16" t="s">
        <v>1594</v>
      </c>
      <c r="D82" s="4">
        <v>3</v>
      </c>
      <c r="E82" s="16" t="s">
        <v>1805</v>
      </c>
      <c r="F82" s="4">
        <f t="shared" si="3"/>
        <v>20</v>
      </c>
      <c r="G82" t="s">
        <v>9472</v>
      </c>
    </row>
    <row r="84" spans="1:9" x14ac:dyDescent="0.35">
      <c r="A84" s="7"/>
      <c r="B84" s="11" t="s">
        <v>9230</v>
      </c>
      <c r="C84" s="15"/>
      <c r="D84" s="19"/>
      <c r="E84" s="15"/>
    </row>
    <row r="85" spans="1:9" x14ac:dyDescent="0.35">
      <c r="A85" s="20">
        <v>4</v>
      </c>
      <c r="B85" s="31" t="s">
        <v>11035</v>
      </c>
    </row>
    <row r="86" spans="1:9" x14ac:dyDescent="0.35">
      <c r="A86" s="4">
        <v>50</v>
      </c>
      <c r="B86" s="4">
        <v>-360.010999999999</v>
      </c>
      <c r="C86" s="16" t="s">
        <v>1592</v>
      </c>
      <c r="D86" s="4">
        <v>1</v>
      </c>
      <c r="E86" s="16" t="s">
        <v>1593</v>
      </c>
    </row>
    <row r="87" spans="1:9" x14ac:dyDescent="0.35">
      <c r="E87" s="58" t="s">
        <v>9661</v>
      </c>
      <c r="F87" s="4">
        <f t="shared" ref="F87" si="4">IF(G87="GREET",1,IF(G87="GOAL",2,IF(G87="GOAL:COOP",2,IF(G87="(GOAL:COOP)",2,IF(G87="GOAL:CIVILITY",2,IF(G87="GOAL:SUSTAIN",2,IF(G87="GOAL:MAX EARN",2,IF(G87="GOAL:EQUITY",2,IF(G87="PROPOSAL",3,IF(G87="(PROPOSAL)",3,IF(G87="CHOOSE+",4,IF(G87="CHOOSE-",4,IF(G87="(CHOOSE+)",4,IF(G87="(CHOOSE-)",4,IF(G87="ECO INFO",5,IF(G87="(ECO INFO)",5,IF(G87="$ INFO",6,IF(G87="($ INFO)",6,IF(G87="SOC INFO",7,IF(G87="(SOC INFO)",7,IF(G87="RULE INFO",8,IF(G87="EXP INFO",9,IF(G87="MON RES",10,IF(G87="MON EARN",11,IF(G87="MON BEH",12,IF(G87="POSE HARM",13,IF(G87="(POSE HARM)",13,IF(G87="POSE CONCERN",14,IF(G87="(POSE CONCERN)",14,IF(G87="RJ APOLOGY",15,IF(G87="RJ ATONE",16,IF(G87="(RJ ATONE)",16,IF(G87="RJ JUSTIFY",17,IF(G87="RJ JUSTIFY:SOC INFO",17,IF(G87="RJ-",18,IF(G87="RJ FORGIVE+",19,IF(G87="RJ FORGIVE-",19,IF(G87="(RJ FORGIVE+)",19,IF(G87="(RJ FORGIVE-)",19,IF(G87="COORD",20,IF(G87="(COORD)",20,IF(G87="ENF ACK",21,IF(G87="(ENF ACK)",21,IF(G87="ENF PRAISE",22,IF(G87="ENF ASK",23,IF(G87="ENF TELL",24,IF(G87="ENF SHAME",25,IF(G87="ENF WARN",26,IF(G87="ENF THREATEN",27,IF(G87="ENF PUNISH",28,IF(G87="DEFECT",29,IF(G87="SM TALK",30,IF(G87="HUMOR",31,IF(G87="POLITE+",32,IF(G87="POLITE-",32,IF(G87="INPUT-",33,IF(G87="AMBIGUOUS",34,IF(G87="UNCODEABLE",35))))))))))))))))))))))))))))))))))))))))))))))))))))))))))</f>
        <v>10</v>
      </c>
      <c r="G87" t="s">
        <v>10136</v>
      </c>
      <c r="H87" s="4">
        <f>IF(I87="GREET",1,IF(I87="GOAL",2,IF(I87="GOAL:COOP",2,IF(I87="(GOAL:COOP)",2,IF(I87="GOAL:CIVILITY",2,IF(I87="GOAL:SUSTAIN",2,IF(I87="GOAL:MAX EARN",2,IF(I87="GOAL:EQUITY",2,IF(I87="PROPOSAL",3,IF(I87="(PROPOSAL)",3,IF(I87="CHOOSE+",4,IF(I87="CHOOSE-",4,IF(I87="(CHOOSE+)",4,IF(I87="(CHOOSE-)",4,IF(I87="ECO INFO",5,IF(I87="(ECO INFO)",5,IF(I87="$ INFO",6,IF(I87="($ INFO)",6,IF(I87="SOC INFO",7,IF(I87="(SOC INFO)",7,IF(I87="RULE INFO",8,IF(I87="EXP INFO",9,IF(I87="(EXP INFO)",9,IF(I87="MON RES",10,IF(I87="MON EARN",11,IF(I87="MON BEH",12,IF(I87="POSE HARM",13,IF(I87="(POSE HARM)",13,IF(I87="POSE CONCERN",14,IF(I87="(POSE CONCERN)",14,IF(I87="RJ APOLOGY",15,IF(I87="RJ ATONE",16,IF(I87="(RJ ATONE)",16,IF(I87="RJ JUSTIFY",17,IF(I87="RJ JUSTIFY:SOC INFO",17,IF(I87="RJ-",18,IF(I87="RJ FORGIVE+",19,IF(I87="RJ FORGIVE-",19,IF(I87="(RJ FORGIVE+)",19,IF(I87="(RJ FORGIVE-)",19,IF(I87="COORD",20,IF(I87="(COORD)",20,IF(I87="ENF ACK",21,IF(I87="(ENF ACK)",21,IF(I87="ENF PRAISE",22,IF(I87="ENF ASK",23,IF(I87="ENF TELL",24,IF(I87="ENF SHAME",25,IF(I87="ENF WARN",26,IF(I87="ENF THREATEN",27,IF(I87="ENF PUNISH",28,IF(I87="DEFECT",29,IF(I87="SM TALK",30,IF(I87="HUMOR",31,IF(I87="POLITE+",32,IF(I87="POLITE-",32,IF(I87="INPUT-",33,IF(I87="AMBIGUOUS",34,IF(I87="UNCODEABLE",35)))))))))))))))))))))))))))))))))))))))))))))))))))))))))))</f>
        <v>9</v>
      </c>
      <c r="I87" s="16" t="s">
        <v>10363</v>
      </c>
    </row>
    <row r="88" spans="1:9" x14ac:dyDescent="0.35">
      <c r="E88" s="58" t="s">
        <v>9662</v>
      </c>
      <c r="F88" s="4">
        <f>IF(G88="GREET",1,IF(G88="GOAL",2,IF(G88="GOAL:COOP",2,IF(G88="(GOAL:COOP)",2,IF(G88="GOAL:CIVILITY",2,IF(G88="GOAL:SUSTAIN",2,IF(G88="GOAL:MAX EARN",2,IF(G88="GOAL:EQUITY",2,IF(G88="PROPOSAL",3,IF(G88="(PROPOSAL)",3,IF(G88="CHOOSE+",4,IF(G88="CHOOSE-",4,IF(G88="(CHOOSE+)",4,IF(G88="(CHOOSE-)",4,IF(G88="ECO INFO",5,IF(G88="(ECO INFO)",5,IF(G88="$ INFO",6,IF(G88="($ INFO)",6,IF(G88="SOC INFO",7,IF(G88="(SOC INFO)",7,IF(G88="RULE INFO",8,IF(G88="EXP INFO",9,IF(G88="(EXP INFO)",9,IF(G88="MON RES",10,IF(G88="MON EARN",11,IF(G88="MON BEH",12,IF(G88="POSE HARM",13,IF(G88="(POSE HARM)",13,IF(G88="POSE CONCERN",14,IF(G88="(POSE CONCERN)",14,IF(G88="RJ APOLOGY",15,IF(G88="RJ ATONE",16,IF(G88="(RJ ATONE)",16,IF(G88="RJ JUSTIFY",17,IF(G88="RJ JUSTIFY:SOC INFO",17,IF(G88="RJ-",18,IF(G88="RJ FORGIVE+",19,IF(G88="RJ FORGIVE-",19,IF(G88="(RJ FORGIVE+)",19,IF(G88="(RJ FORGIVE-)",19,IF(G88="COORD",20,IF(G88="(COORD)",20,IF(G88="ENF ACK",21,IF(G88="(ENF ACK)",21,IF(G88="ENF PRAISE",22,IF(G88="ENF ASK",23,IF(G88="ENF TELL",24,IF(G88="ENF SHAME",25,IF(G88="ENF WARN",26,IF(G88="ENF THREATEN",27,IF(G88="ENF PUNISH",28,IF(G88="DEFECT",29,IF(G88="SM TALK",30,IF(G88="HUMOR",31,IF(G88="POLITE+",32,IF(G88="POLITE-",32,IF(G88="INPUT-",33,IF(G88="AMBIGUOUS",34,IF(G88="UNCODEABLE",35)))))))))))))))))))))))))))))))))))))))))))))))))))))))))))</f>
        <v>3</v>
      </c>
      <c r="G88" t="s">
        <v>9379</v>
      </c>
    </row>
    <row r="89" spans="1:9" x14ac:dyDescent="0.35">
      <c r="A89" s="4">
        <v>51</v>
      </c>
      <c r="B89" s="4">
        <v>-346.92899999999997</v>
      </c>
      <c r="C89" s="16" t="s">
        <v>1594</v>
      </c>
      <c r="D89" s="4">
        <v>3</v>
      </c>
      <c r="E89" s="16" t="s">
        <v>1595</v>
      </c>
      <c r="F89" s="4">
        <f t="shared" ref="F89:H109" si="5">IF(G89="GREET",1,IF(G89="GOAL",2,IF(G89="GOAL:COOP",2,IF(G89="(GOAL:COOP)",2,IF(G89="GOAL:CIVILITY",2,IF(G89="GOAL:SUSTAIN",2,IF(G89="GOAL:MAX EARN",2,IF(G89="GOAL:EQUITY",2,IF(G89="PROPOSAL",3,IF(G89="(PROPOSAL)",3,IF(G89="CHOOSE+",4,IF(G89="CHOOSE-",4,IF(G89="(CHOOSE+)",4,IF(G89="(CHOOSE-)",4,IF(G89="ECO INFO",5,IF(G89="(ECO INFO)",5,IF(G89="$ INFO",6,IF(G89="($ INFO)",6,IF(G89="SOC INFO",7,IF(G89="(SOC INFO)",7,IF(G89="RULE INFO",8,IF(G89="EXP INFO",9,IF(G89="(EXP INFO)",9,IF(G89="MON RES",10,IF(G89="MON EARN",11,IF(G89="MON BEH",12,IF(G89="POSE HARM",13,IF(G89="(POSE HARM)",13,IF(G89="POSE CONCERN",14,IF(G89="(POSE CONCERN)",14,IF(G89="RJ APOLOGY",15,IF(G89="RJ ATONE",16,IF(G89="(RJ ATONE)",16,IF(G89="RJ JUSTIFY",17,IF(G89="RJ JUSTIFY:SOC INFO",17,IF(G89="RJ-",18,IF(G89="RJ FORGIVE+",19,IF(G89="RJ FORGIVE-",19,IF(G89="(RJ FORGIVE+)",19,IF(G89="(RJ FORGIVE-)",19,IF(G89="COORD",20,IF(G89="(COORD)",20,IF(G89="ENF ACK",21,IF(G89="(ENF ACK)",21,IF(G89="ENF PRAISE",22,IF(G89="ENF ASK",23,IF(G89="ENF TELL",24,IF(G89="ENF SHAME",25,IF(G89="ENF WARN",26,IF(G89="ENF THREATEN",27,IF(G89="ENF PUNISH",28,IF(G89="DEFECT",29,IF(G89="SM TALK",30,IF(G89="HUMOR",31,IF(G89="POLITE+",32,IF(G89="POLITE-",32,IF(G89="INPUT-",33,IF(G89="AMBIGUOUS",34,IF(G89="UNCODEABLE",35)))))))))))))))))))))))))))))))))))))))))))))))))))))))))))</f>
        <v>4</v>
      </c>
      <c r="G89" t="s">
        <v>9372</v>
      </c>
    </row>
    <row r="90" spans="1:9" x14ac:dyDescent="0.35">
      <c r="A90" s="4">
        <v>52</v>
      </c>
      <c r="B90" s="4">
        <v>-344.76</v>
      </c>
      <c r="C90" s="16" t="s">
        <v>1596</v>
      </c>
      <c r="D90" s="4">
        <v>2</v>
      </c>
      <c r="E90" s="16" t="s">
        <v>1597</v>
      </c>
      <c r="F90" s="4">
        <f t="shared" si="5"/>
        <v>4</v>
      </c>
      <c r="G90" t="s">
        <v>9372</v>
      </c>
    </row>
    <row r="91" spans="1:9" x14ac:dyDescent="0.35">
      <c r="A91" s="4">
        <v>53</v>
      </c>
      <c r="B91" s="4">
        <v>-341.43599999999998</v>
      </c>
      <c r="C91" s="16" t="s">
        <v>1592</v>
      </c>
      <c r="D91" s="4">
        <v>1</v>
      </c>
      <c r="E91" s="16" t="s">
        <v>1599</v>
      </c>
      <c r="F91" s="4">
        <f t="shared" si="5"/>
        <v>22</v>
      </c>
      <c r="G91" t="s">
        <v>10418</v>
      </c>
    </row>
    <row r="92" spans="1:9" x14ac:dyDescent="0.35">
      <c r="A92" s="4">
        <v>54</v>
      </c>
      <c r="B92" s="4">
        <v>-333.43299999999999</v>
      </c>
      <c r="C92" s="16" t="s">
        <v>1594</v>
      </c>
      <c r="D92" s="4">
        <v>3</v>
      </c>
      <c r="E92" s="16" t="s">
        <v>1602</v>
      </c>
      <c r="F92" s="4">
        <f t="shared" si="5"/>
        <v>22</v>
      </c>
      <c r="G92" t="s">
        <v>10418</v>
      </c>
    </row>
    <row r="93" spans="1:9" x14ac:dyDescent="0.35">
      <c r="A93" s="4">
        <v>55</v>
      </c>
      <c r="B93" s="4">
        <v>-319.911</v>
      </c>
      <c r="C93" s="16" t="s">
        <v>1605</v>
      </c>
      <c r="D93" s="4">
        <v>4</v>
      </c>
      <c r="E93" s="16" t="s">
        <v>1606</v>
      </c>
      <c r="F93" s="4">
        <f t="shared" si="5"/>
        <v>8</v>
      </c>
      <c r="G93" t="s">
        <v>9374</v>
      </c>
      <c r="H93" s="4">
        <f t="shared" si="5"/>
        <v>4</v>
      </c>
      <c r="I93" s="16" t="s">
        <v>10330</v>
      </c>
    </row>
    <row r="94" spans="1:9" x14ac:dyDescent="0.35">
      <c r="A94" s="4">
        <v>56</v>
      </c>
      <c r="B94" s="4">
        <v>-313.14</v>
      </c>
      <c r="C94" s="16" t="s">
        <v>1594</v>
      </c>
      <c r="D94" s="4">
        <v>3</v>
      </c>
      <c r="E94" s="16" t="s">
        <v>136</v>
      </c>
      <c r="F94" s="4">
        <f t="shared" si="5"/>
        <v>4</v>
      </c>
      <c r="G94" t="s">
        <v>9372</v>
      </c>
    </row>
    <row r="95" spans="1:9" x14ac:dyDescent="0.35">
      <c r="A95" s="4">
        <v>57</v>
      </c>
      <c r="B95" s="4">
        <v>-313.065</v>
      </c>
      <c r="C95" s="16" t="s">
        <v>1596</v>
      </c>
      <c r="D95" s="4">
        <v>2</v>
      </c>
      <c r="E95" s="16" t="s">
        <v>1517</v>
      </c>
      <c r="F95" s="4">
        <f t="shared" si="5"/>
        <v>4</v>
      </c>
      <c r="G95" t="s">
        <v>9372</v>
      </c>
    </row>
    <row r="97" spans="1:7" x14ac:dyDescent="0.35">
      <c r="A97" s="4">
        <v>58</v>
      </c>
      <c r="B97" s="4">
        <v>-304.74</v>
      </c>
      <c r="C97" s="16" t="s">
        <v>1592</v>
      </c>
      <c r="D97" s="4">
        <v>1</v>
      </c>
      <c r="E97" s="16" t="s">
        <v>1611</v>
      </c>
      <c r="F97" s="4">
        <f t="shared" si="5"/>
        <v>11</v>
      </c>
      <c r="G97" t="s">
        <v>9509</v>
      </c>
    </row>
    <row r="98" spans="1:7" x14ac:dyDescent="0.35">
      <c r="A98" s="4">
        <v>59</v>
      </c>
      <c r="B98" s="4">
        <v>-298.995</v>
      </c>
      <c r="C98" s="16" t="s">
        <v>1605</v>
      </c>
      <c r="D98" s="4">
        <v>4</v>
      </c>
      <c r="E98" s="16">
        <v>120</v>
      </c>
      <c r="F98" s="4">
        <f t="shared" si="5"/>
        <v>11</v>
      </c>
      <c r="G98" t="s">
        <v>9509</v>
      </c>
    </row>
    <row r="99" spans="1:7" x14ac:dyDescent="0.35">
      <c r="A99" s="4">
        <v>60</v>
      </c>
      <c r="B99" s="4">
        <v>-296.10500000000002</v>
      </c>
      <c r="C99" s="16" t="s">
        <v>1596</v>
      </c>
      <c r="D99" s="4">
        <v>2</v>
      </c>
      <c r="E99" s="16" t="s">
        <v>1614</v>
      </c>
      <c r="F99" s="4">
        <f t="shared" si="5"/>
        <v>11</v>
      </c>
      <c r="G99" t="s">
        <v>9509</v>
      </c>
    </row>
    <row r="100" spans="1:7" x14ac:dyDescent="0.35">
      <c r="A100" s="4">
        <v>61</v>
      </c>
      <c r="B100" s="4">
        <v>-287.325999999999</v>
      </c>
      <c r="C100" s="16" t="s">
        <v>1596</v>
      </c>
      <c r="D100" s="4">
        <v>2</v>
      </c>
      <c r="E100" s="16" t="s">
        <v>9870</v>
      </c>
      <c r="F100" s="4">
        <f t="shared" si="5"/>
        <v>7</v>
      </c>
      <c r="G100" t="s">
        <v>9377</v>
      </c>
    </row>
    <row r="101" spans="1:7" x14ac:dyDescent="0.35">
      <c r="A101" s="4">
        <v>62</v>
      </c>
      <c r="B101" s="4">
        <v>-281.721</v>
      </c>
      <c r="C101" s="16" t="s">
        <v>1594</v>
      </c>
      <c r="D101" s="4">
        <v>3</v>
      </c>
      <c r="E101" s="16" t="s">
        <v>1619</v>
      </c>
      <c r="F101" s="4">
        <f t="shared" si="5"/>
        <v>11</v>
      </c>
      <c r="G101" t="s">
        <v>9509</v>
      </c>
    </row>
    <row r="102" spans="1:7" x14ac:dyDescent="0.35">
      <c r="A102" s="4">
        <v>63</v>
      </c>
      <c r="B102" s="4">
        <v>-278.089</v>
      </c>
      <c r="C102" s="16" t="s">
        <v>1596</v>
      </c>
      <c r="D102" s="4">
        <v>2</v>
      </c>
      <c r="E102" s="16" t="s">
        <v>1621</v>
      </c>
      <c r="F102" s="4">
        <f t="shared" si="5"/>
        <v>22</v>
      </c>
      <c r="G102" t="s">
        <v>10418</v>
      </c>
    </row>
    <row r="103" spans="1:7" x14ac:dyDescent="0.35">
      <c r="A103" s="4">
        <v>64</v>
      </c>
      <c r="B103" s="4">
        <v>-275.86500000000001</v>
      </c>
      <c r="C103" s="16" t="s">
        <v>1596</v>
      </c>
      <c r="D103" s="4">
        <v>2</v>
      </c>
      <c r="E103" s="16" t="s">
        <v>1622</v>
      </c>
      <c r="F103" s="4">
        <f t="shared" si="5"/>
        <v>5</v>
      </c>
      <c r="G103" t="s">
        <v>9378</v>
      </c>
    </row>
    <row r="104" spans="1:7" x14ac:dyDescent="0.35">
      <c r="A104" s="4">
        <v>65</v>
      </c>
      <c r="B104" s="4">
        <v>-254.715</v>
      </c>
      <c r="C104" s="16" t="s">
        <v>1592</v>
      </c>
      <c r="D104" s="4">
        <v>1</v>
      </c>
      <c r="E104" s="16" t="s">
        <v>1623</v>
      </c>
      <c r="F104" s="4">
        <f t="shared" si="5"/>
        <v>5</v>
      </c>
      <c r="G104" t="s">
        <v>9378</v>
      </c>
    </row>
    <row r="105" spans="1:7" x14ac:dyDescent="0.35">
      <c r="A105" s="4">
        <v>66</v>
      </c>
      <c r="B105" s="4">
        <v>-244.33599999999899</v>
      </c>
      <c r="C105" s="16" t="s">
        <v>1594</v>
      </c>
      <c r="D105" s="4">
        <v>3</v>
      </c>
      <c r="E105" s="16" t="s">
        <v>1624</v>
      </c>
      <c r="F105" s="4">
        <f t="shared" si="5"/>
        <v>7</v>
      </c>
      <c r="G105" t="s">
        <v>9377</v>
      </c>
    </row>
    <row r="106" spans="1:7" x14ac:dyDescent="0.35">
      <c r="A106" s="4">
        <v>67</v>
      </c>
      <c r="B106" s="4">
        <v>-243.07</v>
      </c>
      <c r="C106" s="16" t="s">
        <v>1596</v>
      </c>
      <c r="D106" s="4">
        <v>2</v>
      </c>
      <c r="E106" s="16" t="s">
        <v>1626</v>
      </c>
      <c r="F106" s="4">
        <f t="shared" si="5"/>
        <v>7</v>
      </c>
      <c r="G106" t="s">
        <v>9377</v>
      </c>
    </row>
    <row r="107" spans="1:7" x14ac:dyDescent="0.35">
      <c r="A107" s="4">
        <v>68</v>
      </c>
      <c r="B107" s="4">
        <v>-239.40199999999999</v>
      </c>
      <c r="C107" s="16" t="s">
        <v>1592</v>
      </c>
      <c r="D107" s="4">
        <v>1</v>
      </c>
      <c r="E107" s="16" t="s">
        <v>1627</v>
      </c>
      <c r="F107" s="4">
        <f t="shared" si="5"/>
        <v>5</v>
      </c>
      <c r="G107" t="s">
        <v>9378</v>
      </c>
    </row>
    <row r="108" spans="1:7" x14ac:dyDescent="0.35">
      <c r="A108" s="4">
        <v>69</v>
      </c>
      <c r="B108" s="4">
        <v>-234.334</v>
      </c>
      <c r="C108" s="16" t="s">
        <v>1596</v>
      </c>
      <c r="D108" s="4">
        <v>2</v>
      </c>
      <c r="E108" s="16" t="s">
        <v>1628</v>
      </c>
      <c r="F108" s="4">
        <f t="shared" si="5"/>
        <v>31</v>
      </c>
      <c r="G108" t="s">
        <v>9386</v>
      </c>
    </row>
    <row r="109" spans="1:7" x14ac:dyDescent="0.35">
      <c r="A109" s="4">
        <v>70</v>
      </c>
      <c r="B109" s="4">
        <v>-216.42500000000001</v>
      </c>
      <c r="C109" s="16" t="s">
        <v>1594</v>
      </c>
      <c r="D109" s="4">
        <v>3</v>
      </c>
      <c r="E109" s="16" t="s">
        <v>215</v>
      </c>
      <c r="F109" s="4">
        <f t="shared" si="5"/>
        <v>31</v>
      </c>
      <c r="G109" t="s">
        <v>9386</v>
      </c>
    </row>
    <row r="111" spans="1:7" x14ac:dyDescent="0.35">
      <c r="B111" s="20" t="s">
        <v>9256</v>
      </c>
    </row>
    <row r="112" spans="1:7" x14ac:dyDescent="0.35">
      <c r="A112" s="4">
        <v>71</v>
      </c>
      <c r="B112" s="4">
        <v>-215.78700000000001</v>
      </c>
      <c r="C112" s="16" t="s">
        <v>1592</v>
      </c>
      <c r="D112" s="4">
        <v>1</v>
      </c>
      <c r="E112" s="16" t="s">
        <v>1631</v>
      </c>
      <c r="F112" s="4">
        <f t="shared" ref="F112:F175" si="6">IF(G112="GREET",1,IF(G112="GOAL",2,IF(G112="GOAL:COOP",2,IF(G112="(GOAL:COOP)",2,IF(G112="GOAL:CIVILITY",2,IF(G112="GOAL:SUSTAIN",2,IF(G112="GOAL:MAX EARN",2,IF(G112="GOAL:EQUITY",2,IF(G112="PROPOSAL",3,IF(G112="(PROPOSAL)",3,IF(G112="CHOOSE+",4,IF(G112="CHOOSE-",4,IF(G112="(CHOOSE+)",4,IF(G112="(CHOOSE-)",4,IF(G112="ECO INFO",5,IF(G112="(ECO INFO)",5,IF(G112="$ INFO",6,IF(G112="($ INFO)",6,IF(G112="SOC INFO",7,IF(G112="(SOC INFO)",7,IF(G112="RULE INFO",8,IF(G112="EXP INFO",9,IF(G112="(EXP INFO)",9,IF(G112="MON RES",10,IF(G112="MON EARN",11,IF(G112="MON BEH",12,IF(G112="POSE HARM",13,IF(G112="(POSE HARM)",13,IF(G112="POSE CONCERN",14,IF(G112="(POSE CONCERN)",14,IF(G112="RJ APOLOGY",15,IF(G112="RJ ATONE",16,IF(G112="(RJ ATONE)",16,IF(G112="RJ JUSTIFY",17,IF(G112="RJ JUSTIFY:SOC INFO",17,IF(G112="RJ-",18,IF(G112="RJ FORGIVE+",19,IF(G112="RJ FORGIVE-",19,IF(G112="(RJ FORGIVE+)",19,IF(G112="(RJ FORGIVE-)",19,IF(G112="COORD",20,IF(G112="(COORD)",20,IF(G112="ENF ACK",21,IF(G112="(ENF ACK)",21,IF(G112="ENF PRAISE",22,IF(G112="ENF ASK",23,IF(G112="ENF TELL",24,IF(G112="ENF SHAME",25,IF(G112="ENF WARN",26,IF(G112="ENF THREATEN",27,IF(G112="ENF PUNISH",28,IF(G112="DEFECT",29,IF(G112="SM TALK",30,IF(G112="HUMOR",31,IF(G112="POLITE+",32,IF(G112="POLITE-",32,IF(G112="INPUT-",33,IF(G112="AMBIGUOUS",34,IF(G112="UNCODEABLE",35)))))))))))))))))))))))))))))))))))))))))))))))))))))))))))</f>
        <v>9</v>
      </c>
      <c r="G112" t="s">
        <v>9373</v>
      </c>
    </row>
    <row r="113" spans="1:7" x14ac:dyDescent="0.35">
      <c r="A113" s="4">
        <v>72</v>
      </c>
      <c r="B113" s="4">
        <v>-203.732</v>
      </c>
      <c r="C113" s="16" t="s">
        <v>1596</v>
      </c>
      <c r="D113" s="4">
        <v>2</v>
      </c>
      <c r="E113" s="16" t="s">
        <v>1633</v>
      </c>
      <c r="F113" s="4">
        <f t="shared" si="6"/>
        <v>9</v>
      </c>
      <c r="G113" t="s">
        <v>9373</v>
      </c>
    </row>
    <row r="114" spans="1:7" x14ac:dyDescent="0.35">
      <c r="A114" s="4">
        <v>73</v>
      </c>
      <c r="B114" s="4">
        <v>-199.37</v>
      </c>
      <c r="C114" s="16" t="s">
        <v>1592</v>
      </c>
      <c r="D114" s="4">
        <v>1</v>
      </c>
      <c r="E114" s="16" t="s">
        <v>1635</v>
      </c>
      <c r="F114" s="4">
        <f t="shared" si="6"/>
        <v>7</v>
      </c>
      <c r="G114" t="s">
        <v>9377</v>
      </c>
    </row>
    <row r="115" spans="1:7" x14ac:dyDescent="0.35">
      <c r="A115" s="4">
        <v>74</v>
      </c>
      <c r="B115" s="4">
        <v>-189.54499999999999</v>
      </c>
      <c r="C115" s="16" t="s">
        <v>1594</v>
      </c>
      <c r="D115" s="4">
        <v>3</v>
      </c>
      <c r="E115" s="16" t="s">
        <v>9871</v>
      </c>
      <c r="F115" s="4">
        <f t="shared" si="6"/>
        <v>9</v>
      </c>
      <c r="G115" t="s">
        <v>9373</v>
      </c>
    </row>
    <row r="116" spans="1:7" x14ac:dyDescent="0.35">
      <c r="A116" s="4">
        <v>75</v>
      </c>
      <c r="B116" s="4">
        <v>-187.96099999999899</v>
      </c>
      <c r="C116" s="16" t="s">
        <v>1596</v>
      </c>
      <c r="D116" s="4">
        <v>2</v>
      </c>
      <c r="E116" s="16" t="s">
        <v>1637</v>
      </c>
      <c r="F116" s="4">
        <f t="shared" si="6"/>
        <v>34</v>
      </c>
      <c r="G116" t="s">
        <v>9387</v>
      </c>
    </row>
    <row r="117" spans="1:7" x14ac:dyDescent="0.35">
      <c r="A117" s="4">
        <v>76</v>
      </c>
      <c r="B117" s="4">
        <v>-185.95099999999999</v>
      </c>
      <c r="C117" s="16" t="s">
        <v>1605</v>
      </c>
      <c r="D117" s="4">
        <v>4</v>
      </c>
      <c r="E117" s="16" t="s">
        <v>1638</v>
      </c>
      <c r="F117" s="4">
        <f t="shared" si="6"/>
        <v>9</v>
      </c>
      <c r="G117" t="s">
        <v>9373</v>
      </c>
    </row>
    <row r="118" spans="1:7" x14ac:dyDescent="0.35">
      <c r="A118" s="4">
        <v>77</v>
      </c>
      <c r="B118" s="4">
        <v>-180.24099999999899</v>
      </c>
      <c r="C118" s="16" t="s">
        <v>1596</v>
      </c>
      <c r="D118" s="4">
        <v>2</v>
      </c>
      <c r="E118" s="16" t="s">
        <v>9872</v>
      </c>
      <c r="F118" s="4">
        <f t="shared" si="6"/>
        <v>9</v>
      </c>
      <c r="G118" t="s">
        <v>9373</v>
      </c>
    </row>
    <row r="119" spans="1:7" x14ac:dyDescent="0.35">
      <c r="A119" s="4">
        <v>78</v>
      </c>
      <c r="B119" s="4">
        <v>-169.78700000000001</v>
      </c>
      <c r="C119" s="16" t="s">
        <v>1605</v>
      </c>
      <c r="D119" s="4">
        <v>4</v>
      </c>
      <c r="E119" s="16" t="s">
        <v>1643</v>
      </c>
      <c r="F119" s="4">
        <f t="shared" si="6"/>
        <v>9</v>
      </c>
      <c r="G119" t="s">
        <v>9373</v>
      </c>
    </row>
    <row r="120" spans="1:7" x14ac:dyDescent="0.35">
      <c r="A120" s="4">
        <v>79</v>
      </c>
      <c r="B120" s="4">
        <v>-168.98699999999999</v>
      </c>
      <c r="C120" s="16" t="s">
        <v>1592</v>
      </c>
      <c r="D120" s="4">
        <v>1</v>
      </c>
      <c r="E120" s="16" t="s">
        <v>310</v>
      </c>
      <c r="F120" s="4">
        <f t="shared" si="6"/>
        <v>9</v>
      </c>
      <c r="G120" t="s">
        <v>9373</v>
      </c>
    </row>
    <row r="121" spans="1:7" x14ac:dyDescent="0.35">
      <c r="A121" s="4">
        <v>80</v>
      </c>
      <c r="B121" s="4">
        <v>-166.202</v>
      </c>
      <c r="C121" s="16" t="s">
        <v>1592</v>
      </c>
      <c r="D121" s="4">
        <v>1</v>
      </c>
      <c r="E121" s="16" t="s">
        <v>1644</v>
      </c>
      <c r="F121" s="4">
        <f t="shared" si="6"/>
        <v>9</v>
      </c>
      <c r="G121" t="s">
        <v>9373</v>
      </c>
    </row>
    <row r="122" spans="1:7" x14ac:dyDescent="0.35">
      <c r="A122" s="4">
        <v>81</v>
      </c>
      <c r="B122" s="4">
        <v>-163.75799999999899</v>
      </c>
      <c r="C122" s="16" t="s">
        <v>1596</v>
      </c>
      <c r="D122" s="4">
        <v>2</v>
      </c>
      <c r="E122" s="16" t="s">
        <v>1646</v>
      </c>
      <c r="F122" s="4">
        <f t="shared" si="6"/>
        <v>7</v>
      </c>
      <c r="G122" t="s">
        <v>9377</v>
      </c>
    </row>
    <row r="123" spans="1:7" x14ac:dyDescent="0.35">
      <c r="A123" s="4">
        <v>82</v>
      </c>
      <c r="B123" s="4">
        <v>-158.82299999999901</v>
      </c>
      <c r="C123" s="16" t="s">
        <v>1596</v>
      </c>
      <c r="D123" s="4">
        <v>2</v>
      </c>
      <c r="E123" s="16" t="s">
        <v>1648</v>
      </c>
      <c r="F123" s="4">
        <f t="shared" si="6"/>
        <v>9</v>
      </c>
      <c r="G123" t="s">
        <v>9373</v>
      </c>
    </row>
    <row r="124" spans="1:7" x14ac:dyDescent="0.35">
      <c r="A124" s="4">
        <v>83</v>
      </c>
      <c r="B124" s="4">
        <v>-155.44200000000001</v>
      </c>
      <c r="C124" s="16" t="s">
        <v>1592</v>
      </c>
      <c r="D124" s="4">
        <v>1</v>
      </c>
      <c r="E124" s="16" t="s">
        <v>1649</v>
      </c>
      <c r="F124" s="4">
        <f t="shared" si="6"/>
        <v>7</v>
      </c>
      <c r="G124" t="s">
        <v>9377</v>
      </c>
    </row>
    <row r="125" spans="1:7" x14ac:dyDescent="0.35">
      <c r="A125" s="4">
        <v>84</v>
      </c>
      <c r="B125" s="4">
        <v>-144.60399999999899</v>
      </c>
      <c r="C125" s="16" t="s">
        <v>1594</v>
      </c>
      <c r="D125" s="4">
        <v>3</v>
      </c>
      <c r="E125" s="16" t="s">
        <v>1651</v>
      </c>
      <c r="F125" s="4">
        <f t="shared" si="6"/>
        <v>9</v>
      </c>
      <c r="G125" t="s">
        <v>9373</v>
      </c>
    </row>
    <row r="126" spans="1:7" x14ac:dyDescent="0.35">
      <c r="A126" s="4">
        <v>85</v>
      </c>
      <c r="B126" s="4">
        <v>-132.63499999999999</v>
      </c>
      <c r="C126" s="16" t="s">
        <v>1592</v>
      </c>
      <c r="D126" s="4">
        <v>1</v>
      </c>
      <c r="E126" s="16" t="s">
        <v>1652</v>
      </c>
      <c r="F126" s="4">
        <f t="shared" si="6"/>
        <v>7</v>
      </c>
      <c r="G126" t="s">
        <v>9377</v>
      </c>
    </row>
    <row r="127" spans="1:7" x14ac:dyDescent="0.35">
      <c r="A127" s="4">
        <v>86</v>
      </c>
      <c r="B127" s="4">
        <v>-132.262</v>
      </c>
      <c r="C127" s="16" t="s">
        <v>1596</v>
      </c>
      <c r="D127" s="4">
        <v>2</v>
      </c>
      <c r="E127" s="16" t="s">
        <v>1653</v>
      </c>
      <c r="F127" s="4">
        <f t="shared" si="6"/>
        <v>6</v>
      </c>
      <c r="G127" t="s">
        <v>10472</v>
      </c>
    </row>
    <row r="128" spans="1:7" x14ac:dyDescent="0.35">
      <c r="A128" s="4">
        <v>87</v>
      </c>
      <c r="B128" s="4">
        <v>-123.955</v>
      </c>
      <c r="C128" s="16" t="s">
        <v>1596</v>
      </c>
      <c r="D128" s="4">
        <v>2</v>
      </c>
      <c r="E128" s="16" t="s">
        <v>1655</v>
      </c>
      <c r="F128" s="4">
        <f t="shared" si="6"/>
        <v>34</v>
      </c>
      <c r="G128" t="s">
        <v>9387</v>
      </c>
    </row>
    <row r="129" spans="1:7" x14ac:dyDescent="0.35">
      <c r="A129" s="4">
        <v>88</v>
      </c>
      <c r="B129" s="4">
        <v>-121.58499999999999</v>
      </c>
      <c r="C129" s="16" t="s">
        <v>1594</v>
      </c>
      <c r="D129" s="4">
        <v>3</v>
      </c>
      <c r="E129" s="16" t="s">
        <v>1656</v>
      </c>
      <c r="F129" s="4">
        <f t="shared" si="6"/>
        <v>7</v>
      </c>
      <c r="G129" t="s">
        <v>9377</v>
      </c>
    </row>
    <row r="131" spans="1:7" x14ac:dyDescent="0.35">
      <c r="A131" s="4">
        <v>89</v>
      </c>
      <c r="B131" s="4">
        <v>-104.526</v>
      </c>
      <c r="C131" s="16" t="s">
        <v>1594</v>
      </c>
      <c r="D131" s="4">
        <v>3</v>
      </c>
      <c r="E131" s="16" t="s">
        <v>1658</v>
      </c>
      <c r="F131" s="4">
        <f t="shared" si="6"/>
        <v>22</v>
      </c>
      <c r="G131" t="s">
        <v>10418</v>
      </c>
    </row>
    <row r="132" spans="1:7" x14ac:dyDescent="0.35">
      <c r="A132" s="4">
        <v>90</v>
      </c>
      <c r="B132" s="4">
        <v>-98.194999999999993</v>
      </c>
      <c r="C132" s="16" t="s">
        <v>1596</v>
      </c>
      <c r="D132" s="4">
        <v>2</v>
      </c>
      <c r="E132" s="16" t="s">
        <v>1660</v>
      </c>
      <c r="F132" s="4">
        <f t="shared" si="6"/>
        <v>22</v>
      </c>
      <c r="G132" t="s">
        <v>10418</v>
      </c>
    </row>
    <row r="134" spans="1:7" x14ac:dyDescent="0.35">
      <c r="B134" s="20"/>
    </row>
    <row r="135" spans="1:7" x14ac:dyDescent="0.35">
      <c r="A135" s="4">
        <v>91</v>
      </c>
      <c r="B135" s="4">
        <v>-91.435000000000002</v>
      </c>
      <c r="C135" s="16" t="s">
        <v>1594</v>
      </c>
      <c r="D135" s="4">
        <v>3</v>
      </c>
      <c r="E135" s="16" t="s">
        <v>1661</v>
      </c>
      <c r="F135" s="4">
        <f t="shared" si="6"/>
        <v>11</v>
      </c>
      <c r="G135" t="s">
        <v>9509</v>
      </c>
    </row>
    <row r="136" spans="1:7" x14ac:dyDescent="0.35">
      <c r="B136" s="4">
        <v>-86.252999999999901</v>
      </c>
      <c r="C136" s="16" t="s">
        <v>1594</v>
      </c>
      <c r="D136" s="4">
        <v>3</v>
      </c>
      <c r="E136" s="16" t="s">
        <v>1663</v>
      </c>
    </row>
    <row r="137" spans="1:7" x14ac:dyDescent="0.35">
      <c r="A137" s="4">
        <v>92</v>
      </c>
      <c r="B137" s="4">
        <v>-73.808999999999997</v>
      </c>
      <c r="C137" s="16" t="s">
        <v>1592</v>
      </c>
      <c r="D137" s="4">
        <v>1</v>
      </c>
      <c r="E137" s="16" t="s">
        <v>1667</v>
      </c>
      <c r="F137" s="4">
        <f t="shared" si="6"/>
        <v>11</v>
      </c>
      <c r="G137" t="s">
        <v>9509</v>
      </c>
    </row>
    <row r="138" spans="1:7" x14ac:dyDescent="0.35">
      <c r="B138" s="4">
        <v>-69.578000000000003</v>
      </c>
      <c r="C138" s="16" t="s">
        <v>1592</v>
      </c>
      <c r="D138" s="4">
        <v>1</v>
      </c>
      <c r="E138" s="16" t="s">
        <v>1668</v>
      </c>
    </row>
    <row r="139" spans="1:7" x14ac:dyDescent="0.35">
      <c r="A139" s="4">
        <v>93</v>
      </c>
      <c r="B139" s="4">
        <v>-64.953000000000003</v>
      </c>
      <c r="C139" s="16" t="s">
        <v>1596</v>
      </c>
      <c r="D139" s="4">
        <v>2</v>
      </c>
      <c r="E139" s="16" t="s">
        <v>1670</v>
      </c>
      <c r="F139" s="4">
        <f t="shared" si="6"/>
        <v>11</v>
      </c>
      <c r="G139" t="s">
        <v>9509</v>
      </c>
    </row>
    <row r="140" spans="1:7" x14ac:dyDescent="0.35">
      <c r="A140" s="4">
        <v>94</v>
      </c>
      <c r="B140" s="4">
        <v>-57.046999999999997</v>
      </c>
      <c r="C140" s="16" t="s">
        <v>1605</v>
      </c>
      <c r="D140" s="4">
        <v>4</v>
      </c>
      <c r="E140" s="16" t="s">
        <v>1672</v>
      </c>
      <c r="F140" s="4">
        <f t="shared" si="6"/>
        <v>11</v>
      </c>
      <c r="G140" t="s">
        <v>9509</v>
      </c>
    </row>
    <row r="142" spans="1:7" x14ac:dyDescent="0.35">
      <c r="A142" s="4">
        <v>95</v>
      </c>
      <c r="B142" s="4">
        <v>-54.845999999999997</v>
      </c>
      <c r="C142" s="16" t="s">
        <v>1596</v>
      </c>
      <c r="D142" s="4">
        <v>2</v>
      </c>
      <c r="E142" s="16" t="s">
        <v>1674</v>
      </c>
      <c r="F142" s="4">
        <f t="shared" si="6"/>
        <v>22</v>
      </c>
      <c r="G142" t="s">
        <v>10418</v>
      </c>
    </row>
    <row r="143" spans="1:7" x14ac:dyDescent="0.35">
      <c r="A143" s="4">
        <v>96</v>
      </c>
      <c r="B143" s="4">
        <v>-48.033999999999999</v>
      </c>
      <c r="C143" s="16" t="s">
        <v>1594</v>
      </c>
      <c r="D143" s="4">
        <v>3</v>
      </c>
      <c r="E143" s="16" t="s">
        <v>1676</v>
      </c>
      <c r="F143" s="4">
        <f t="shared" si="6"/>
        <v>11</v>
      </c>
      <c r="G143" t="s">
        <v>9509</v>
      </c>
    </row>
    <row r="144" spans="1:7" x14ac:dyDescent="0.35">
      <c r="A144" s="4">
        <v>97</v>
      </c>
      <c r="B144" s="4">
        <v>-40.438000000000002</v>
      </c>
      <c r="C144" s="16" t="s">
        <v>1592</v>
      </c>
      <c r="D144" s="4">
        <v>1</v>
      </c>
      <c r="E144" s="16" t="s">
        <v>9873</v>
      </c>
      <c r="F144" s="4">
        <f t="shared" si="6"/>
        <v>22</v>
      </c>
      <c r="G144" t="s">
        <v>10418</v>
      </c>
    </row>
    <row r="145" spans="1:7" x14ac:dyDescent="0.35">
      <c r="A145" s="4">
        <v>98</v>
      </c>
      <c r="B145" s="4">
        <v>-33.173000000000002</v>
      </c>
      <c r="C145" s="16" t="s">
        <v>1596</v>
      </c>
      <c r="D145" s="4">
        <v>2</v>
      </c>
      <c r="E145" s="16" t="s">
        <v>1679</v>
      </c>
      <c r="F145" s="4">
        <f t="shared" si="6"/>
        <v>22</v>
      </c>
      <c r="G145" t="s">
        <v>10418</v>
      </c>
    </row>
    <row r="147" spans="1:7" x14ac:dyDescent="0.35">
      <c r="A147" s="4">
        <v>99</v>
      </c>
      <c r="B147" s="4">
        <v>-28.728999999999999</v>
      </c>
      <c r="C147" s="16" t="s">
        <v>1594</v>
      </c>
      <c r="D147" s="4">
        <v>3</v>
      </c>
      <c r="E147" s="16" t="s">
        <v>1681</v>
      </c>
      <c r="F147" s="4">
        <f t="shared" si="6"/>
        <v>7</v>
      </c>
      <c r="G147" t="s">
        <v>9377</v>
      </c>
    </row>
    <row r="149" spans="1:7" x14ac:dyDescent="0.35">
      <c r="B149" s="21" t="s">
        <v>9233</v>
      </c>
      <c r="C149" s="23"/>
      <c r="D149" s="21"/>
      <c r="E149" s="23"/>
    </row>
    <row r="150" spans="1:7" x14ac:dyDescent="0.35">
      <c r="B150" s="20"/>
    </row>
    <row r="151" spans="1:7" x14ac:dyDescent="0.35">
      <c r="A151" s="4">
        <v>100</v>
      </c>
      <c r="B151" s="4">
        <v>12.782999999999999</v>
      </c>
      <c r="C151" s="16" t="s">
        <v>1594</v>
      </c>
      <c r="D151" s="4">
        <v>3</v>
      </c>
      <c r="E151" s="16" t="s">
        <v>1682</v>
      </c>
      <c r="F151" s="4">
        <f t="shared" si="6"/>
        <v>24</v>
      </c>
      <c r="G151" t="s">
        <v>10409</v>
      </c>
    </row>
    <row r="153" spans="1:7" x14ac:dyDescent="0.35">
      <c r="A153" s="4">
        <v>101</v>
      </c>
      <c r="B153" s="4">
        <v>149.613</v>
      </c>
      <c r="C153" s="16" t="s">
        <v>1592</v>
      </c>
      <c r="D153" s="4">
        <v>1</v>
      </c>
      <c r="E153" s="16" t="s">
        <v>1683</v>
      </c>
    </row>
    <row r="154" spans="1:7" x14ac:dyDescent="0.35">
      <c r="E154" s="58" t="s">
        <v>10481</v>
      </c>
      <c r="F154" s="4">
        <f t="shared" si="6"/>
        <v>20</v>
      </c>
      <c r="G154" t="s">
        <v>9472</v>
      </c>
    </row>
    <row r="155" spans="1:7" x14ac:dyDescent="0.35">
      <c r="E155" s="58" t="s">
        <v>10482</v>
      </c>
      <c r="F155" s="4">
        <f t="shared" si="6"/>
        <v>10</v>
      </c>
      <c r="G155" t="s">
        <v>10136</v>
      </c>
    </row>
    <row r="156" spans="1:7" x14ac:dyDescent="0.35">
      <c r="B156" s="20"/>
    </row>
    <row r="157" spans="1:7" x14ac:dyDescent="0.35">
      <c r="A157" s="4">
        <v>102</v>
      </c>
      <c r="B157" s="4">
        <v>236.80500000000001</v>
      </c>
      <c r="C157" s="16" t="s">
        <v>1592</v>
      </c>
      <c r="D157" s="4">
        <v>1</v>
      </c>
      <c r="E157" s="16" t="s">
        <v>1684</v>
      </c>
      <c r="F157" s="4">
        <f t="shared" si="6"/>
        <v>22</v>
      </c>
      <c r="G157" t="s">
        <v>10418</v>
      </c>
    </row>
    <row r="158" spans="1:7" x14ac:dyDescent="0.35">
      <c r="A158" s="4">
        <v>103</v>
      </c>
      <c r="B158" s="4">
        <v>237.239</v>
      </c>
      <c r="C158" s="16" t="s">
        <v>1594</v>
      </c>
      <c r="D158" s="4">
        <v>3</v>
      </c>
      <c r="E158" s="16" t="s">
        <v>1685</v>
      </c>
      <c r="F158" s="4">
        <f t="shared" si="6"/>
        <v>22</v>
      </c>
      <c r="G158" t="s">
        <v>10418</v>
      </c>
    </row>
    <row r="159" spans="1:7" x14ac:dyDescent="0.35">
      <c r="A159" s="4">
        <v>104</v>
      </c>
      <c r="B159" s="4">
        <v>237.43899999999999</v>
      </c>
      <c r="C159" s="16" t="s">
        <v>1596</v>
      </c>
      <c r="D159" s="4">
        <v>2</v>
      </c>
      <c r="E159" s="16" t="s">
        <v>1686</v>
      </c>
      <c r="F159" s="4">
        <f t="shared" si="6"/>
        <v>22</v>
      </c>
      <c r="G159" t="s">
        <v>10418</v>
      </c>
    </row>
    <row r="161" spans="1:7" x14ac:dyDescent="0.35">
      <c r="A161" s="7"/>
      <c r="B161" s="11" t="s">
        <v>9229</v>
      </c>
      <c r="C161" s="15"/>
      <c r="D161" s="19"/>
      <c r="E161" s="15"/>
    </row>
    <row r="162" spans="1:7" x14ac:dyDescent="0.35">
      <c r="B162" s="20"/>
    </row>
    <row r="163" spans="1:7" x14ac:dyDescent="0.35">
      <c r="A163" s="4">
        <v>105</v>
      </c>
      <c r="B163" s="4">
        <v>-372.04199999999997</v>
      </c>
      <c r="C163" s="16" t="s">
        <v>1596</v>
      </c>
      <c r="D163" s="4">
        <v>2</v>
      </c>
      <c r="E163" s="16" t="s">
        <v>1806</v>
      </c>
      <c r="F163" s="4">
        <f t="shared" si="6"/>
        <v>22</v>
      </c>
      <c r="G163" t="s">
        <v>10418</v>
      </c>
    </row>
    <row r="164" spans="1:7" x14ac:dyDescent="0.35">
      <c r="A164" s="4">
        <v>106</v>
      </c>
      <c r="B164" s="4">
        <v>-367.63199999999898</v>
      </c>
      <c r="C164" s="16" t="s">
        <v>1594</v>
      </c>
      <c r="D164" s="4">
        <v>3</v>
      </c>
      <c r="E164" s="16" t="s">
        <v>1809</v>
      </c>
      <c r="F164" s="4">
        <f t="shared" si="6"/>
        <v>22</v>
      </c>
      <c r="G164" t="s">
        <v>10418</v>
      </c>
    </row>
    <row r="166" spans="1:7" x14ac:dyDescent="0.35">
      <c r="B166" s="20"/>
    </row>
    <row r="167" spans="1:7" x14ac:dyDescent="0.35">
      <c r="A167" s="4">
        <v>107</v>
      </c>
      <c r="B167" s="4">
        <v>-369.01799999999997</v>
      </c>
      <c r="C167" s="16" t="s">
        <v>1592</v>
      </c>
      <c r="D167" s="4">
        <v>1</v>
      </c>
      <c r="E167" s="16" t="s">
        <v>1808</v>
      </c>
      <c r="F167" s="4">
        <f t="shared" si="6"/>
        <v>9</v>
      </c>
      <c r="G167" t="s">
        <v>9373</v>
      </c>
    </row>
    <row r="168" spans="1:7" x14ac:dyDescent="0.35">
      <c r="A168" s="4">
        <v>108</v>
      </c>
      <c r="B168" s="4">
        <v>-351.69099999999997</v>
      </c>
      <c r="C168" s="16" t="s">
        <v>1594</v>
      </c>
      <c r="D168" s="4">
        <v>3</v>
      </c>
      <c r="E168" s="16" t="s">
        <v>1812</v>
      </c>
      <c r="F168" s="4">
        <f t="shared" si="6"/>
        <v>7</v>
      </c>
      <c r="G168" t="s">
        <v>9377</v>
      </c>
    </row>
    <row r="169" spans="1:7" x14ac:dyDescent="0.35">
      <c r="A169" s="4">
        <v>109</v>
      </c>
      <c r="B169" s="4">
        <v>-338.82499999999999</v>
      </c>
      <c r="C169" s="16" t="s">
        <v>1596</v>
      </c>
      <c r="D169" s="4">
        <v>2</v>
      </c>
      <c r="E169" s="16" t="s">
        <v>1818</v>
      </c>
      <c r="F169" s="4">
        <f t="shared" si="6"/>
        <v>7</v>
      </c>
      <c r="G169" t="s">
        <v>9377</v>
      </c>
    </row>
    <row r="171" spans="1:7" x14ac:dyDescent="0.35">
      <c r="A171" s="4">
        <v>110</v>
      </c>
      <c r="B171" s="4">
        <v>-333.56699999999898</v>
      </c>
      <c r="C171" s="16" t="s">
        <v>1596</v>
      </c>
      <c r="D171" s="4">
        <v>2</v>
      </c>
      <c r="E171" s="16" t="s">
        <v>1820</v>
      </c>
      <c r="F171" s="4">
        <f t="shared" si="6"/>
        <v>31</v>
      </c>
      <c r="G171" t="s">
        <v>9386</v>
      </c>
    </row>
    <row r="172" spans="1:7" x14ac:dyDescent="0.35">
      <c r="A172" s="4">
        <v>111</v>
      </c>
      <c r="B172" s="4">
        <v>-324.90100000000001</v>
      </c>
      <c r="C172" s="16" t="s">
        <v>1594</v>
      </c>
      <c r="D172" s="4">
        <v>3</v>
      </c>
      <c r="E172" s="16" t="s">
        <v>1823</v>
      </c>
      <c r="F172" s="4">
        <f t="shared" si="6"/>
        <v>31</v>
      </c>
      <c r="G172" t="s">
        <v>9386</v>
      </c>
    </row>
    <row r="173" spans="1:7" x14ac:dyDescent="0.35">
      <c r="A173" s="4">
        <v>112</v>
      </c>
      <c r="B173" s="4">
        <v>-320.59399999999999</v>
      </c>
      <c r="C173" s="16" t="s">
        <v>1592</v>
      </c>
      <c r="D173" s="4">
        <v>1</v>
      </c>
      <c r="E173" s="16" t="s">
        <v>1825</v>
      </c>
      <c r="F173" s="4">
        <f t="shared" si="6"/>
        <v>31</v>
      </c>
      <c r="G173" t="s">
        <v>9386</v>
      </c>
    </row>
    <row r="175" spans="1:7" x14ac:dyDescent="0.35">
      <c r="A175" s="4">
        <v>113</v>
      </c>
      <c r="B175" s="4">
        <v>-291.05500000000001</v>
      </c>
      <c r="C175" s="16" t="s">
        <v>1592</v>
      </c>
      <c r="D175" s="4">
        <v>1</v>
      </c>
      <c r="E175" s="16" t="s">
        <v>1831</v>
      </c>
      <c r="F175" s="4">
        <f t="shared" si="6"/>
        <v>30</v>
      </c>
      <c r="G175" t="s">
        <v>9375</v>
      </c>
    </row>
    <row r="176" spans="1:7" x14ac:dyDescent="0.35">
      <c r="A176" s="4">
        <v>114</v>
      </c>
      <c r="B176" s="4">
        <v>-268.79599999999999</v>
      </c>
      <c r="C176" s="16" t="s">
        <v>1594</v>
      </c>
      <c r="D176" s="4">
        <v>3</v>
      </c>
      <c r="E176" s="16" t="s">
        <v>1837</v>
      </c>
      <c r="F176" s="4">
        <f t="shared" ref="F176:H215" si="7">IF(G176="GREET",1,IF(G176="GOAL",2,IF(G176="GOAL:COOP",2,IF(G176="(GOAL:COOP)",2,IF(G176="GOAL:CIVILITY",2,IF(G176="GOAL:SUSTAIN",2,IF(G176="GOAL:MAX EARN",2,IF(G176="GOAL:EQUITY",2,IF(G176="PROPOSAL",3,IF(G176="(PROPOSAL)",3,IF(G176="CHOOSE+",4,IF(G176="CHOOSE-",4,IF(G176="(CHOOSE+)",4,IF(G176="(CHOOSE-)",4,IF(G176="ECO INFO",5,IF(G176="(ECO INFO)",5,IF(G176="$ INFO",6,IF(G176="($ INFO)",6,IF(G176="SOC INFO",7,IF(G176="(SOC INFO)",7,IF(G176="RULE INFO",8,IF(G176="EXP INFO",9,IF(G176="(EXP INFO)",9,IF(G176="MON RES",10,IF(G176="MON EARN",11,IF(G176="MON BEH",12,IF(G176="POSE HARM",13,IF(G176="(POSE HARM)",13,IF(G176="POSE CONCERN",14,IF(G176="(POSE CONCERN)",14,IF(G176="RJ APOLOGY",15,IF(G176="RJ ATONE",16,IF(G176="(RJ ATONE)",16,IF(G176="RJ JUSTIFY",17,IF(G176="RJ JUSTIFY:SOC INFO",17,IF(G176="RJ-",18,IF(G176="RJ FORGIVE+",19,IF(G176="RJ FORGIVE-",19,IF(G176="(RJ FORGIVE+)",19,IF(G176="(RJ FORGIVE-)",19,IF(G176="COORD",20,IF(G176="(COORD)",20,IF(G176="ENF ACK",21,IF(G176="(ENF ACK)",21,IF(G176="ENF PRAISE",22,IF(G176="ENF ASK",23,IF(G176="ENF TELL",24,IF(G176="ENF SHAME",25,IF(G176="ENF WARN",26,IF(G176="ENF THREATEN",27,IF(G176="ENF PUNISH",28,IF(G176="DEFECT",29,IF(G176="SM TALK",30,IF(G176="HUMOR",31,IF(G176="POLITE+",32,IF(G176="POLITE-",32,IF(G176="INPUT-",33,IF(G176="AMBIGUOUS",34,IF(G176="UNCODEABLE",35)))))))))))))))))))))))))))))))))))))))))))))))))))))))))))</f>
        <v>6</v>
      </c>
      <c r="G176" t="s">
        <v>10472</v>
      </c>
    </row>
    <row r="177" spans="1:7" x14ac:dyDescent="0.35">
      <c r="A177" s="4">
        <v>115</v>
      </c>
      <c r="B177" s="4">
        <v>-261.536</v>
      </c>
      <c r="C177" s="16" t="s">
        <v>1592</v>
      </c>
      <c r="D177" s="4">
        <v>1</v>
      </c>
      <c r="E177" s="16" t="s">
        <v>1838</v>
      </c>
      <c r="F177" s="4">
        <f t="shared" si="7"/>
        <v>6</v>
      </c>
      <c r="G177" t="s">
        <v>10472</v>
      </c>
    </row>
    <row r="178" spans="1:7" x14ac:dyDescent="0.35">
      <c r="A178" s="4">
        <v>116</v>
      </c>
      <c r="B178" s="4">
        <v>-247.64099999999999</v>
      </c>
      <c r="C178" s="16" t="s">
        <v>1605</v>
      </c>
      <c r="D178" s="4">
        <v>4</v>
      </c>
      <c r="E178" s="16" t="s">
        <v>1843</v>
      </c>
      <c r="F178" s="4">
        <f t="shared" si="7"/>
        <v>30</v>
      </c>
      <c r="G178" t="s">
        <v>9375</v>
      </c>
    </row>
    <row r="180" spans="1:7" x14ac:dyDescent="0.35">
      <c r="B180" s="20"/>
    </row>
    <row r="181" spans="1:7" x14ac:dyDescent="0.35">
      <c r="A181" s="4">
        <v>117</v>
      </c>
      <c r="B181" s="4">
        <v>-252.309</v>
      </c>
      <c r="C181" s="16" t="s">
        <v>1594</v>
      </c>
      <c r="D181" s="4">
        <v>3</v>
      </c>
      <c r="E181" s="16" t="s">
        <v>9874</v>
      </c>
      <c r="F181" s="4">
        <f t="shared" si="7"/>
        <v>11</v>
      </c>
      <c r="G181" t="s">
        <v>9509</v>
      </c>
    </row>
    <row r="182" spans="1:7" x14ac:dyDescent="0.35">
      <c r="B182" s="4">
        <v>-246.36199999999999</v>
      </c>
      <c r="C182" s="16" t="s">
        <v>1594</v>
      </c>
      <c r="D182" s="4">
        <v>3</v>
      </c>
      <c r="E182" s="16" t="s">
        <v>1844</v>
      </c>
      <c r="F182" s="4">
        <f t="shared" si="7"/>
        <v>11</v>
      </c>
      <c r="G182" t="s">
        <v>9509</v>
      </c>
    </row>
    <row r="183" spans="1:7" x14ac:dyDescent="0.35">
      <c r="A183" s="4">
        <v>118</v>
      </c>
      <c r="B183" s="4">
        <v>-245.04499999999999</v>
      </c>
      <c r="C183" s="16" t="s">
        <v>1596</v>
      </c>
      <c r="D183" s="4">
        <v>2</v>
      </c>
      <c r="E183" s="16" t="s">
        <v>1846</v>
      </c>
      <c r="F183" s="4">
        <f t="shared" si="7"/>
        <v>30</v>
      </c>
      <c r="G183" t="s">
        <v>9375</v>
      </c>
    </row>
    <row r="184" spans="1:7" x14ac:dyDescent="0.35">
      <c r="A184" s="4">
        <v>119</v>
      </c>
      <c r="B184" s="4">
        <v>-237.69900000000001</v>
      </c>
      <c r="C184" s="16" t="s">
        <v>1594</v>
      </c>
      <c r="D184" s="4">
        <v>3</v>
      </c>
      <c r="E184" s="16" t="s">
        <v>1850</v>
      </c>
      <c r="F184" s="4">
        <f t="shared" si="7"/>
        <v>30</v>
      </c>
      <c r="G184" t="s">
        <v>9375</v>
      </c>
    </row>
    <row r="185" spans="1:7" x14ac:dyDescent="0.35">
      <c r="A185" s="4">
        <v>120</v>
      </c>
      <c r="B185" s="4">
        <v>-231.19</v>
      </c>
      <c r="C185" s="16" t="s">
        <v>1592</v>
      </c>
      <c r="D185" s="4">
        <v>1</v>
      </c>
      <c r="E185" s="16" t="s">
        <v>1853</v>
      </c>
    </row>
    <row r="186" spans="1:7" x14ac:dyDescent="0.35">
      <c r="E186" s="58" t="s">
        <v>9663</v>
      </c>
      <c r="F186" s="4">
        <f t="shared" si="7"/>
        <v>9</v>
      </c>
      <c r="G186" t="s">
        <v>9373</v>
      </c>
    </row>
    <row r="187" spans="1:7" x14ac:dyDescent="0.35">
      <c r="E187" s="58" t="s">
        <v>9664</v>
      </c>
      <c r="F187" s="4">
        <f t="shared" si="7"/>
        <v>11</v>
      </c>
      <c r="G187" t="s">
        <v>9509</v>
      </c>
    </row>
    <row r="188" spans="1:7" x14ac:dyDescent="0.35">
      <c r="A188" s="4">
        <v>121</v>
      </c>
      <c r="B188" s="4">
        <v>-216.69200000000001</v>
      </c>
      <c r="C188" s="16" t="s">
        <v>1605</v>
      </c>
      <c r="D188" s="4">
        <v>4</v>
      </c>
      <c r="E188" s="16" t="s">
        <v>1855</v>
      </c>
      <c r="F188" s="4">
        <f t="shared" si="7"/>
        <v>30</v>
      </c>
      <c r="G188" t="s">
        <v>9375</v>
      </c>
    </row>
    <row r="189" spans="1:7" x14ac:dyDescent="0.35">
      <c r="A189" s="4">
        <v>122</v>
      </c>
      <c r="B189" s="4">
        <v>-214.16</v>
      </c>
      <c r="C189" s="16" t="s">
        <v>1592</v>
      </c>
      <c r="D189" s="4">
        <v>1</v>
      </c>
      <c r="E189" s="16" t="s">
        <v>1857</v>
      </c>
      <c r="F189" s="4">
        <f t="shared" si="7"/>
        <v>30</v>
      </c>
      <c r="G189" t="s">
        <v>9375</v>
      </c>
    </row>
    <row r="190" spans="1:7" x14ac:dyDescent="0.35">
      <c r="A190" s="4">
        <v>123</v>
      </c>
      <c r="B190" s="4">
        <v>-199.66200000000001</v>
      </c>
      <c r="C190" s="16" t="s">
        <v>1596</v>
      </c>
      <c r="D190" s="4">
        <v>2</v>
      </c>
      <c r="E190" s="16" t="s">
        <v>1861</v>
      </c>
      <c r="F190" s="4">
        <f t="shared" si="7"/>
        <v>30</v>
      </c>
      <c r="G190" t="s">
        <v>9375</v>
      </c>
    </row>
    <row r="191" spans="1:7" x14ac:dyDescent="0.35">
      <c r="B191" s="4">
        <v>-196.27799999999999</v>
      </c>
      <c r="C191" s="16" t="s">
        <v>1596</v>
      </c>
      <c r="D191" s="4">
        <v>2</v>
      </c>
      <c r="E191" s="16" t="s">
        <v>1421</v>
      </c>
    </row>
    <row r="192" spans="1:7" x14ac:dyDescent="0.35">
      <c r="A192" s="4">
        <v>124</v>
      </c>
      <c r="B192" s="4">
        <v>-183.09299999999999</v>
      </c>
      <c r="C192" s="16" t="s">
        <v>1594</v>
      </c>
      <c r="D192" s="4">
        <v>3</v>
      </c>
      <c r="E192" s="16" t="s">
        <v>1868</v>
      </c>
      <c r="F192" s="4">
        <f t="shared" si="7"/>
        <v>30</v>
      </c>
      <c r="G192" t="s">
        <v>9375</v>
      </c>
    </row>
    <row r="193" spans="1:7" x14ac:dyDescent="0.35">
      <c r="A193" s="4">
        <v>125</v>
      </c>
      <c r="B193" s="4">
        <v>-168.71099999999899</v>
      </c>
      <c r="C193" s="16" t="s">
        <v>1596</v>
      </c>
      <c r="D193" s="4">
        <v>2</v>
      </c>
      <c r="E193" s="16" t="s">
        <v>1871</v>
      </c>
      <c r="F193" s="4">
        <f t="shared" si="7"/>
        <v>30</v>
      </c>
      <c r="G193" t="s">
        <v>9375</v>
      </c>
    </row>
    <row r="194" spans="1:7" x14ac:dyDescent="0.35">
      <c r="A194" s="4">
        <v>126</v>
      </c>
      <c r="B194" s="4">
        <v>-164.041</v>
      </c>
      <c r="C194" s="16" t="s">
        <v>1605</v>
      </c>
      <c r="D194" s="4">
        <v>4</v>
      </c>
      <c r="E194" s="16">
        <v>98</v>
      </c>
      <c r="F194" s="4">
        <f t="shared" si="7"/>
        <v>30</v>
      </c>
      <c r="G194" t="s">
        <v>9375</v>
      </c>
    </row>
    <row r="195" spans="1:7" x14ac:dyDescent="0.35">
      <c r="A195" s="4">
        <v>127</v>
      </c>
      <c r="B195" s="4">
        <v>-159.917</v>
      </c>
      <c r="C195" s="16" t="s">
        <v>1594</v>
      </c>
      <c r="D195" s="4">
        <v>3</v>
      </c>
      <c r="E195" s="16" t="s">
        <v>1872</v>
      </c>
      <c r="F195" s="4">
        <f t="shared" si="7"/>
        <v>30</v>
      </c>
      <c r="G195" t="s">
        <v>9375</v>
      </c>
    </row>
    <row r="196" spans="1:7" x14ac:dyDescent="0.35">
      <c r="A196" s="4">
        <v>128</v>
      </c>
      <c r="B196" s="4">
        <v>-159.83500000000001</v>
      </c>
      <c r="C196" s="16" t="s">
        <v>1596</v>
      </c>
      <c r="D196" s="4">
        <v>2</v>
      </c>
      <c r="E196" s="16" t="s">
        <v>1873</v>
      </c>
      <c r="F196" s="4">
        <f t="shared" si="7"/>
        <v>30</v>
      </c>
      <c r="G196" t="s">
        <v>9375</v>
      </c>
    </row>
    <row r="197" spans="1:7" x14ac:dyDescent="0.35">
      <c r="A197" s="4">
        <v>129</v>
      </c>
      <c r="B197" s="4">
        <v>-154.77000000000001</v>
      </c>
      <c r="C197" s="16" t="s">
        <v>1594</v>
      </c>
      <c r="D197" s="4">
        <v>3</v>
      </c>
      <c r="E197" s="16" t="s">
        <v>1874</v>
      </c>
      <c r="F197" s="4">
        <f t="shared" si="7"/>
        <v>30</v>
      </c>
      <c r="G197" t="s">
        <v>9375</v>
      </c>
    </row>
    <row r="198" spans="1:7" x14ac:dyDescent="0.35">
      <c r="B198" s="4">
        <v>-143.25899999999999</v>
      </c>
      <c r="C198" s="16" t="s">
        <v>1594</v>
      </c>
      <c r="D198" s="4">
        <v>3</v>
      </c>
      <c r="E198" s="16" t="s">
        <v>1877</v>
      </c>
      <c r="F198" s="4">
        <f t="shared" si="7"/>
        <v>30</v>
      </c>
      <c r="G198" t="s">
        <v>9375</v>
      </c>
    </row>
    <row r="199" spans="1:7" x14ac:dyDescent="0.35">
      <c r="A199" s="4">
        <v>130</v>
      </c>
      <c r="B199" s="4">
        <v>-139.91499999999999</v>
      </c>
      <c r="C199" s="16" t="s">
        <v>1605</v>
      </c>
      <c r="D199" s="4">
        <v>4</v>
      </c>
      <c r="E199" s="16" t="s">
        <v>1282</v>
      </c>
      <c r="F199" s="4">
        <f t="shared" si="7"/>
        <v>32</v>
      </c>
      <c r="G199" t="s">
        <v>9376</v>
      </c>
    </row>
    <row r="200" spans="1:7" x14ac:dyDescent="0.35">
      <c r="A200" s="4">
        <v>131</v>
      </c>
      <c r="B200" s="4">
        <v>-125.685</v>
      </c>
      <c r="C200" s="16" t="s">
        <v>1594</v>
      </c>
      <c r="D200" s="4">
        <v>3</v>
      </c>
      <c r="E200" s="16" t="s">
        <v>1879</v>
      </c>
      <c r="F200" s="4">
        <f t="shared" si="7"/>
        <v>30</v>
      </c>
      <c r="G200" t="s">
        <v>9375</v>
      </c>
    </row>
    <row r="201" spans="1:7" x14ac:dyDescent="0.35">
      <c r="A201" s="4">
        <v>132</v>
      </c>
      <c r="B201" s="4">
        <v>-120.83199999999999</v>
      </c>
      <c r="C201" s="16" t="s">
        <v>1592</v>
      </c>
      <c r="D201" s="4">
        <v>1</v>
      </c>
      <c r="E201" s="16" t="s">
        <v>1880</v>
      </c>
      <c r="F201" s="4">
        <f t="shared" si="7"/>
        <v>30</v>
      </c>
      <c r="G201" t="s">
        <v>9375</v>
      </c>
    </row>
    <row r="202" spans="1:7" x14ac:dyDescent="0.35">
      <c r="A202" s="4">
        <v>133</v>
      </c>
      <c r="B202" s="4">
        <v>-111.068</v>
      </c>
      <c r="C202" s="16" t="s">
        <v>1596</v>
      </c>
      <c r="D202" s="4">
        <v>2</v>
      </c>
      <c r="E202" s="16" t="s">
        <v>1881</v>
      </c>
      <c r="F202" s="4">
        <f t="shared" si="7"/>
        <v>22</v>
      </c>
      <c r="G202" t="s">
        <v>10418</v>
      </c>
    </row>
    <row r="203" spans="1:7" x14ac:dyDescent="0.35">
      <c r="A203" s="4">
        <v>134</v>
      </c>
      <c r="B203" s="4">
        <v>-104.221</v>
      </c>
      <c r="C203" s="16" t="s">
        <v>1594</v>
      </c>
      <c r="D203" s="4">
        <v>3</v>
      </c>
      <c r="E203" s="16" t="s">
        <v>1882</v>
      </c>
      <c r="F203" s="4">
        <f t="shared" si="7"/>
        <v>30</v>
      </c>
      <c r="G203" t="s">
        <v>9375</v>
      </c>
    </row>
    <row r="204" spans="1:7" x14ac:dyDescent="0.35">
      <c r="A204" s="4">
        <v>135</v>
      </c>
      <c r="B204" s="4">
        <v>-94.393999999999906</v>
      </c>
      <c r="C204" s="16" t="s">
        <v>1592</v>
      </c>
      <c r="D204" s="4">
        <v>1</v>
      </c>
      <c r="E204" s="16" t="s">
        <v>1883</v>
      </c>
      <c r="F204" s="4">
        <f t="shared" si="7"/>
        <v>30</v>
      </c>
      <c r="G204" t="s">
        <v>9375</v>
      </c>
    </row>
    <row r="205" spans="1:7" x14ac:dyDescent="0.35">
      <c r="A205" s="4">
        <v>136</v>
      </c>
      <c r="B205" s="4">
        <v>-74.093000000000004</v>
      </c>
      <c r="C205" s="16" t="s">
        <v>1594</v>
      </c>
      <c r="D205" s="4">
        <v>3</v>
      </c>
      <c r="E205" s="16" t="s">
        <v>1885</v>
      </c>
      <c r="F205" s="4">
        <f t="shared" si="7"/>
        <v>9</v>
      </c>
      <c r="G205" t="s">
        <v>9373</v>
      </c>
    </row>
    <row r="206" spans="1:7" x14ac:dyDescent="0.35">
      <c r="A206" s="4">
        <v>137</v>
      </c>
      <c r="B206" s="4">
        <v>-68.766000000000005</v>
      </c>
      <c r="C206" s="16" t="s">
        <v>1596</v>
      </c>
      <c r="D206" s="4">
        <v>2</v>
      </c>
      <c r="E206" s="16" t="s">
        <v>1887</v>
      </c>
      <c r="F206" s="4">
        <f t="shared" si="7"/>
        <v>7</v>
      </c>
      <c r="G206" t="s">
        <v>9377</v>
      </c>
    </row>
    <row r="207" spans="1:7" x14ac:dyDescent="0.35">
      <c r="A207" s="4">
        <v>138</v>
      </c>
      <c r="B207" s="4">
        <v>-62.731000000000002</v>
      </c>
      <c r="C207" s="16" t="s">
        <v>1596</v>
      </c>
      <c r="D207" s="4">
        <v>2</v>
      </c>
      <c r="E207" s="16" t="s">
        <v>1889</v>
      </c>
    </row>
    <row r="208" spans="1:7" x14ac:dyDescent="0.35">
      <c r="A208" s="4">
        <v>139</v>
      </c>
      <c r="B208" s="4">
        <v>-64.509</v>
      </c>
      <c r="C208" s="16" t="s">
        <v>1605</v>
      </c>
      <c r="D208" s="4">
        <v>4</v>
      </c>
      <c r="E208" s="16" t="s">
        <v>140</v>
      </c>
      <c r="F208" s="4">
        <f t="shared" si="7"/>
        <v>31</v>
      </c>
      <c r="G208" t="s">
        <v>9386</v>
      </c>
    </row>
    <row r="209" spans="1:9" x14ac:dyDescent="0.35">
      <c r="A209" s="4">
        <v>140</v>
      </c>
      <c r="B209" s="4">
        <v>-43.075000000000003</v>
      </c>
      <c r="C209" s="16" t="s">
        <v>1594</v>
      </c>
      <c r="D209" s="4">
        <v>3</v>
      </c>
      <c r="E209" s="16" t="s">
        <v>1892</v>
      </c>
      <c r="F209" s="4">
        <f t="shared" si="7"/>
        <v>9</v>
      </c>
      <c r="G209" t="s">
        <v>9373</v>
      </c>
    </row>
    <row r="211" spans="1:9" x14ac:dyDescent="0.35">
      <c r="B211" s="21" t="s">
        <v>9234</v>
      </c>
      <c r="C211" s="23"/>
      <c r="D211" s="21"/>
      <c r="E211" s="23"/>
    </row>
    <row r="212" spans="1:9" x14ac:dyDescent="0.35">
      <c r="B212" s="20"/>
    </row>
    <row r="213" spans="1:9" x14ac:dyDescent="0.35">
      <c r="A213" s="4">
        <v>141</v>
      </c>
      <c r="B213" s="4">
        <v>131.85499999999999</v>
      </c>
      <c r="C213" s="16" t="s">
        <v>1592</v>
      </c>
      <c r="D213" s="4">
        <v>1</v>
      </c>
      <c r="E213" s="16" t="s">
        <v>1897</v>
      </c>
      <c r="F213" s="4">
        <f t="shared" si="7"/>
        <v>3</v>
      </c>
      <c r="G213" t="s">
        <v>9379</v>
      </c>
      <c r="H213" s="4">
        <f t="shared" si="7"/>
        <v>20</v>
      </c>
      <c r="I213" s="16" t="s">
        <v>10965</v>
      </c>
    </row>
    <row r="215" spans="1:9" x14ac:dyDescent="0.35">
      <c r="A215" s="4">
        <v>142</v>
      </c>
      <c r="B215" s="4">
        <v>225.05500000000001</v>
      </c>
      <c r="C215" s="16" t="s">
        <v>1592</v>
      </c>
      <c r="D215" s="4">
        <v>1</v>
      </c>
      <c r="E215" s="16" t="s">
        <v>1899</v>
      </c>
      <c r="F215" s="4">
        <f t="shared" si="7"/>
        <v>22</v>
      </c>
      <c r="G215" t="s">
        <v>10418</v>
      </c>
    </row>
    <row r="218" spans="1:9" x14ac:dyDescent="0.35">
      <c r="A218" s="8" t="s">
        <v>11929</v>
      </c>
      <c r="C218"/>
    </row>
    <row r="219" spans="1:9" x14ac:dyDescent="0.35">
      <c r="B219" s="98" t="s">
        <v>11936</v>
      </c>
      <c r="C219"/>
    </row>
    <row r="220" spans="1:9" x14ac:dyDescent="0.35">
      <c r="A220" s="7" t="s">
        <v>11933</v>
      </c>
      <c r="B220" s="4">
        <v>4</v>
      </c>
      <c r="C220" t="s">
        <v>11959</v>
      </c>
    </row>
    <row r="221" spans="1:9" x14ac:dyDescent="0.35">
      <c r="A221" s="7" t="s">
        <v>11934</v>
      </c>
      <c r="B221" s="4">
        <v>4</v>
      </c>
      <c r="C221" t="s">
        <v>11960</v>
      </c>
    </row>
    <row r="222" spans="1:9" x14ac:dyDescent="0.35">
      <c r="A222" s="7" t="s">
        <v>11935</v>
      </c>
      <c r="B222" s="4" t="s">
        <v>11932</v>
      </c>
      <c r="C222"/>
    </row>
    <row r="224" spans="1:9" x14ac:dyDescent="0.35">
      <c r="A224" s="7" t="s">
        <v>12080</v>
      </c>
      <c r="B224" s="4">
        <v>4</v>
      </c>
    </row>
    <row r="225" spans="1:9" x14ac:dyDescent="0.35">
      <c r="A225" s="4" t="s">
        <v>12082</v>
      </c>
      <c r="B225" s="4">
        <v>1</v>
      </c>
    </row>
    <row r="228" spans="1:9" x14ac:dyDescent="0.35">
      <c r="B228" s="8" t="s">
        <v>12198</v>
      </c>
      <c r="F228"/>
      <c r="H228"/>
      <c r="I228"/>
    </row>
    <row r="229" spans="1:9" x14ac:dyDescent="0.35">
      <c r="A229" s="8" t="s">
        <v>12232</v>
      </c>
      <c r="B229" s="139" t="s">
        <v>12230</v>
      </c>
      <c r="C229" s="139" t="s">
        <v>12231</v>
      </c>
      <c r="F229"/>
      <c r="H229"/>
      <c r="I229"/>
    </row>
    <row r="230" spans="1:9" x14ac:dyDescent="0.35">
      <c r="A230" s="7" t="s">
        <v>12083</v>
      </c>
      <c r="B230" s="102">
        <v>0</v>
      </c>
      <c r="C230" s="102">
        <v>0</v>
      </c>
      <c r="F230"/>
      <c r="H230"/>
      <c r="I230"/>
    </row>
    <row r="231" spans="1:9" x14ac:dyDescent="0.35">
      <c r="A231" s="7" t="s">
        <v>12084</v>
      </c>
      <c r="B231" s="102">
        <v>1</v>
      </c>
      <c r="C231" s="102">
        <v>1</v>
      </c>
      <c r="F231"/>
      <c r="H231"/>
      <c r="I231"/>
    </row>
    <row r="232" spans="1:9" x14ac:dyDescent="0.35">
      <c r="B232" s="102"/>
      <c r="C232" s="102"/>
      <c r="F232"/>
      <c r="H232"/>
      <c r="I232"/>
    </row>
    <row r="233" spans="1:9" x14ac:dyDescent="0.35">
      <c r="A233" s="8" t="s">
        <v>12200</v>
      </c>
      <c r="B233" s="102"/>
      <c r="C233" s="102"/>
      <c r="F233"/>
      <c r="H233"/>
      <c r="I233"/>
    </row>
    <row r="234" spans="1:9" x14ac:dyDescent="0.35">
      <c r="A234" s="7" t="s">
        <v>12083</v>
      </c>
      <c r="B234" s="102" t="s">
        <v>11932</v>
      </c>
      <c r="C234" s="102" t="s">
        <v>11932</v>
      </c>
      <c r="F234"/>
      <c r="H234"/>
      <c r="I234"/>
    </row>
    <row r="235" spans="1:9" x14ac:dyDescent="0.35">
      <c r="A235" s="7" t="s">
        <v>12084</v>
      </c>
      <c r="B235" s="102" t="s">
        <v>11932</v>
      </c>
      <c r="C235" s="102" t="s">
        <v>11932</v>
      </c>
      <c r="F235"/>
      <c r="H235"/>
      <c r="I235"/>
    </row>
    <row r="236" spans="1:9" x14ac:dyDescent="0.35">
      <c r="B236" s="102"/>
      <c r="C236" s="102"/>
      <c r="F236"/>
      <c r="H236"/>
      <c r="I236"/>
    </row>
    <row r="237" spans="1:9" x14ac:dyDescent="0.35">
      <c r="A237" s="8" t="s">
        <v>12201</v>
      </c>
      <c r="B237" s="102"/>
      <c r="C237" s="102"/>
      <c r="F237"/>
      <c r="H237"/>
      <c r="I237"/>
    </row>
    <row r="238" spans="1:9" x14ac:dyDescent="0.35">
      <c r="A238" s="7" t="s">
        <v>12083</v>
      </c>
      <c r="B238" s="102" t="s">
        <v>11932</v>
      </c>
      <c r="C238" s="102" t="s">
        <v>11932</v>
      </c>
      <c r="F238"/>
      <c r="H238"/>
      <c r="I238"/>
    </row>
    <row r="239" spans="1:9" x14ac:dyDescent="0.35">
      <c r="A239" s="7" t="s">
        <v>12084</v>
      </c>
      <c r="B239" s="102" t="s">
        <v>11932</v>
      </c>
      <c r="C239" s="102" t="s">
        <v>11932</v>
      </c>
      <c r="F239"/>
      <c r="H239"/>
      <c r="I239"/>
    </row>
    <row r="240" spans="1:9" x14ac:dyDescent="0.35">
      <c r="B240" s="102"/>
      <c r="C240" s="102"/>
      <c r="F240"/>
      <c r="H240"/>
      <c r="I240"/>
    </row>
    <row r="241" spans="1:9" x14ac:dyDescent="0.35">
      <c r="A241" s="64" t="s">
        <v>12080</v>
      </c>
      <c r="B241" s="102"/>
      <c r="C241" s="102"/>
      <c r="F241"/>
      <c r="H241"/>
      <c r="I241"/>
    </row>
    <row r="242" spans="1:9" x14ac:dyDescent="0.35">
      <c r="A242" s="7" t="s">
        <v>12083</v>
      </c>
      <c r="B242" s="102">
        <v>0</v>
      </c>
      <c r="C242" s="102">
        <v>0</v>
      </c>
      <c r="F242"/>
      <c r="H242"/>
      <c r="I242"/>
    </row>
    <row r="243" spans="1:9" x14ac:dyDescent="0.35">
      <c r="A243" s="7" t="s">
        <v>12084</v>
      </c>
      <c r="B243" s="102">
        <v>1</v>
      </c>
      <c r="C243" s="102">
        <v>1</v>
      </c>
      <c r="F243"/>
      <c r="H243"/>
      <c r="I243"/>
    </row>
    <row r="246" spans="1:9" x14ac:dyDescent="0.35">
      <c r="A246" s="8" t="s">
        <v>12089</v>
      </c>
      <c r="C246"/>
    </row>
    <row r="247" spans="1:9" x14ac:dyDescent="0.35">
      <c r="C247"/>
    </row>
    <row r="248" spans="1:9" x14ac:dyDescent="0.35">
      <c r="A248" s="113" t="s">
        <v>11933</v>
      </c>
      <c r="C248"/>
    </row>
    <row r="249" spans="1:9" x14ac:dyDescent="0.35">
      <c r="A249" s="113"/>
      <c r="C249"/>
    </row>
    <row r="250" spans="1:9" x14ac:dyDescent="0.35">
      <c r="A250" s="116" t="s">
        <v>12090</v>
      </c>
      <c r="C250"/>
    </row>
    <row r="251" spans="1:9" x14ac:dyDescent="0.35">
      <c r="A251" s="4" t="s">
        <v>12091</v>
      </c>
      <c r="B251" s="4">
        <v>4</v>
      </c>
      <c r="C251"/>
    </row>
    <row r="252" spans="1:9" x14ac:dyDescent="0.35">
      <c r="A252" s="4" t="s">
        <v>12092</v>
      </c>
      <c r="C252"/>
    </row>
    <row r="253" spans="1:9" x14ac:dyDescent="0.35">
      <c r="A253" s="4" t="s">
        <v>12093</v>
      </c>
      <c r="C253"/>
    </row>
    <row r="254" spans="1:9" x14ac:dyDescent="0.35">
      <c r="A254" s="4" t="s">
        <v>12094</v>
      </c>
      <c r="C254"/>
    </row>
    <row r="255" spans="1:9" x14ac:dyDescent="0.35">
      <c r="A255" s="37" t="s">
        <v>12098</v>
      </c>
      <c r="B255" s="117">
        <v>4</v>
      </c>
      <c r="C255"/>
    </row>
    <row r="256" spans="1:9" x14ac:dyDescent="0.35">
      <c r="A256" s="37"/>
      <c r="C256"/>
    </row>
    <row r="257" spans="1:3" x14ac:dyDescent="0.35">
      <c r="A257" s="116" t="s">
        <v>12095</v>
      </c>
      <c r="C257"/>
    </row>
    <row r="258" spans="1:3" x14ac:dyDescent="0.35">
      <c r="A258" s="4" t="s">
        <v>12091</v>
      </c>
      <c r="B258" s="4">
        <v>2</v>
      </c>
      <c r="C258"/>
    </row>
    <row r="259" spans="1:3" x14ac:dyDescent="0.35">
      <c r="A259" s="4" t="s">
        <v>12092</v>
      </c>
      <c r="C259"/>
    </row>
    <row r="260" spans="1:3" x14ac:dyDescent="0.35">
      <c r="A260" s="4" t="s">
        <v>12093</v>
      </c>
      <c r="C260"/>
    </row>
    <row r="261" spans="1:3" x14ac:dyDescent="0.35">
      <c r="A261" s="4" t="s">
        <v>12094</v>
      </c>
      <c r="C261"/>
    </row>
    <row r="262" spans="1:3" x14ac:dyDescent="0.35">
      <c r="A262" s="37" t="s">
        <v>12098</v>
      </c>
      <c r="B262" s="4">
        <v>2</v>
      </c>
      <c r="C262"/>
    </row>
    <row r="263" spans="1:3" x14ac:dyDescent="0.35">
      <c r="A263" s="37"/>
      <c r="C263"/>
    </row>
    <row r="264" spans="1:3" x14ac:dyDescent="0.35">
      <c r="A264" s="113" t="s">
        <v>11934</v>
      </c>
      <c r="C264"/>
    </row>
    <row r="265" spans="1:3" x14ac:dyDescent="0.35">
      <c r="A265" s="113"/>
      <c r="C265"/>
    </row>
    <row r="266" spans="1:3" x14ac:dyDescent="0.35">
      <c r="A266" s="116" t="s">
        <v>12090</v>
      </c>
      <c r="C266"/>
    </row>
    <row r="267" spans="1:3" x14ac:dyDescent="0.35">
      <c r="A267" s="4" t="s">
        <v>12091</v>
      </c>
      <c r="B267" s="4">
        <v>4</v>
      </c>
      <c r="C267"/>
    </row>
    <row r="268" spans="1:3" x14ac:dyDescent="0.35">
      <c r="A268" s="4" t="s">
        <v>12092</v>
      </c>
      <c r="C268"/>
    </row>
    <row r="269" spans="1:3" x14ac:dyDescent="0.35">
      <c r="A269" s="4" t="s">
        <v>12093</v>
      </c>
      <c r="C269"/>
    </row>
    <row r="270" spans="1:3" x14ac:dyDescent="0.35">
      <c r="A270" s="4" t="s">
        <v>12094</v>
      </c>
      <c r="C270"/>
    </row>
    <row r="271" spans="1:3" x14ac:dyDescent="0.35">
      <c r="A271" s="37" t="s">
        <v>12098</v>
      </c>
      <c r="B271" s="117"/>
      <c r="C271"/>
    </row>
    <row r="272" spans="1:3" x14ac:dyDescent="0.35">
      <c r="A272" s="37"/>
      <c r="C272"/>
    </row>
    <row r="273" spans="1:5" x14ac:dyDescent="0.35">
      <c r="A273" s="116" t="s">
        <v>12095</v>
      </c>
      <c r="C273"/>
      <c r="E273" s="16" t="s">
        <v>11932</v>
      </c>
    </row>
    <row r="274" spans="1:5" x14ac:dyDescent="0.35">
      <c r="A274" s="4" t="s">
        <v>12091</v>
      </c>
      <c r="C274"/>
    </row>
    <row r="275" spans="1:5" x14ac:dyDescent="0.35">
      <c r="A275" s="4" t="s">
        <v>12092</v>
      </c>
      <c r="C275"/>
    </row>
    <row r="276" spans="1:5" x14ac:dyDescent="0.35">
      <c r="A276" s="4" t="s">
        <v>12093</v>
      </c>
      <c r="C276"/>
    </row>
    <row r="277" spans="1:5" x14ac:dyDescent="0.35">
      <c r="A277" s="4" t="s">
        <v>12094</v>
      </c>
      <c r="C277"/>
    </row>
    <row r="278" spans="1:5" x14ac:dyDescent="0.35">
      <c r="A278" s="37" t="s">
        <v>12098</v>
      </c>
      <c r="C278"/>
    </row>
    <row r="279" spans="1:5" x14ac:dyDescent="0.35">
      <c r="C279"/>
    </row>
    <row r="280" spans="1:5" x14ac:dyDescent="0.35">
      <c r="A280" s="113" t="s">
        <v>11935</v>
      </c>
      <c r="C280"/>
    </row>
    <row r="281" spans="1:5" x14ac:dyDescent="0.35">
      <c r="A281" s="113"/>
      <c r="C281"/>
    </row>
    <row r="282" spans="1:5" x14ac:dyDescent="0.35">
      <c r="A282" s="116" t="s">
        <v>12090</v>
      </c>
      <c r="C282"/>
      <c r="E282" s="16" t="s">
        <v>11932</v>
      </c>
    </row>
    <row r="283" spans="1:5" x14ac:dyDescent="0.35">
      <c r="A283" s="4" t="s">
        <v>12091</v>
      </c>
      <c r="C283"/>
    </row>
    <row r="284" spans="1:5" x14ac:dyDescent="0.35">
      <c r="A284" s="4" t="s">
        <v>12092</v>
      </c>
      <c r="C284"/>
    </row>
    <row r="285" spans="1:5" x14ac:dyDescent="0.35">
      <c r="A285" s="4" t="s">
        <v>12093</v>
      </c>
      <c r="C285"/>
    </row>
    <row r="286" spans="1:5" x14ac:dyDescent="0.35">
      <c r="A286" s="4" t="s">
        <v>12094</v>
      </c>
      <c r="C286"/>
    </row>
    <row r="287" spans="1:5" x14ac:dyDescent="0.35">
      <c r="A287" s="37" t="s">
        <v>12098</v>
      </c>
      <c r="C287"/>
    </row>
    <row r="288" spans="1:5" x14ac:dyDescent="0.35">
      <c r="C288"/>
    </row>
    <row r="289" spans="1:5" x14ac:dyDescent="0.35">
      <c r="A289" s="116" t="s">
        <v>12095</v>
      </c>
      <c r="C289"/>
      <c r="E289" s="16" t="s">
        <v>11932</v>
      </c>
    </row>
    <row r="290" spans="1:5" x14ac:dyDescent="0.35">
      <c r="A290" s="4" t="s">
        <v>12091</v>
      </c>
      <c r="C290"/>
    </row>
    <row r="291" spans="1:5" x14ac:dyDescent="0.35">
      <c r="A291" s="4" t="s">
        <v>12092</v>
      </c>
      <c r="C291"/>
    </row>
    <row r="292" spans="1:5" x14ac:dyDescent="0.35">
      <c r="A292" s="4" t="s">
        <v>12093</v>
      </c>
      <c r="C292"/>
    </row>
    <row r="293" spans="1:5" x14ac:dyDescent="0.35">
      <c r="A293" s="4" t="s">
        <v>12094</v>
      </c>
      <c r="C293"/>
    </row>
    <row r="294" spans="1:5" x14ac:dyDescent="0.35">
      <c r="A294" s="39" t="s">
        <v>12098</v>
      </c>
      <c r="C294"/>
    </row>
    <row r="295" spans="1:5" x14ac:dyDescent="0.35">
      <c r="A295" s="37"/>
      <c r="C295"/>
    </row>
    <row r="296" spans="1:5" x14ac:dyDescent="0.35">
      <c r="A296" s="8" t="s">
        <v>12227</v>
      </c>
      <c r="B296" s="117">
        <f>(B251+B258+B267)/3</f>
        <v>3.3333333333333335</v>
      </c>
      <c r="C296"/>
    </row>
    <row r="297" spans="1:5" x14ac:dyDescent="0.35">
      <c r="A297" s="16"/>
      <c r="C297"/>
      <c r="D297" s="117"/>
    </row>
    <row r="298" spans="1:5" x14ac:dyDescent="0.35">
      <c r="A298" s="16"/>
      <c r="C298"/>
      <c r="D298" s="117"/>
    </row>
  </sheetData>
  <phoneticPr fontId="25" type="noConversion"/>
  <pageMargins left="0.7" right="0.7" top="0.75" bottom="0.75" header="0.3" footer="0.3"/>
  <pageSetup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79">
    <tabColor theme="9" tint="0.79998168889431442"/>
  </sheetPr>
  <dimension ref="A1:L285"/>
  <sheetViews>
    <sheetView zoomScale="80" zoomScaleNormal="80" workbookViewId="0">
      <selection activeCell="G1" sqref="G1"/>
    </sheetView>
  </sheetViews>
  <sheetFormatPr defaultRowHeight="14.5" x14ac:dyDescent="0.35"/>
  <cols>
    <col min="1" max="1" width="8.26953125" style="4" customWidth="1"/>
    <col min="2" max="2" width="10.453125" style="4" customWidth="1"/>
    <col min="3" max="3" width="7.36328125" customWidth="1"/>
    <col min="4" max="4" width="10.453125" style="4" bestFit="1" customWidth="1"/>
    <col min="5" max="5" width="84.453125" style="16" customWidth="1"/>
    <col min="7" max="7" width="8.90625" style="4"/>
    <col min="9" max="9" width="8.90625" style="4"/>
  </cols>
  <sheetData>
    <row r="1" spans="1:12" x14ac:dyDescent="0.35">
      <c r="A1" s="14" t="s">
        <v>9268</v>
      </c>
      <c r="B1" s="10"/>
      <c r="C1" s="12"/>
      <c r="D1" s="18"/>
      <c r="E1" s="14"/>
      <c r="F1" s="12"/>
      <c r="G1" s="127" t="s">
        <v>9368</v>
      </c>
      <c r="H1" s="36"/>
      <c r="I1" s="121"/>
      <c r="J1" s="36"/>
      <c r="K1" s="36"/>
      <c r="L1" s="36"/>
    </row>
    <row r="2" spans="1:12" x14ac:dyDescent="0.35">
      <c r="A2" s="7" t="s">
        <v>9223</v>
      </c>
      <c r="B2" s="7" t="s">
        <v>3</v>
      </c>
      <c r="C2" s="7" t="s">
        <v>9459</v>
      </c>
      <c r="D2" s="7" t="s">
        <v>9224</v>
      </c>
      <c r="E2" s="8" t="s">
        <v>9225</v>
      </c>
      <c r="F2" s="6"/>
      <c r="G2" s="121"/>
      <c r="H2" s="36"/>
      <c r="I2" s="121"/>
      <c r="J2" s="36"/>
      <c r="K2" s="36"/>
      <c r="L2" s="36"/>
    </row>
    <row r="3" spans="1:12" x14ac:dyDescent="0.35">
      <c r="A3" s="7"/>
      <c r="B3" s="11" t="s">
        <v>9227</v>
      </c>
      <c r="C3" s="13"/>
      <c r="D3" s="19"/>
      <c r="E3" s="15"/>
      <c r="F3" s="13"/>
      <c r="G3" s="4" t="s">
        <v>9370</v>
      </c>
      <c r="H3" t="s">
        <v>9382</v>
      </c>
      <c r="I3" s="4" t="s">
        <v>9370</v>
      </c>
      <c r="J3" t="s">
        <v>9369</v>
      </c>
      <c r="K3" t="s">
        <v>9370</v>
      </c>
      <c r="L3" t="s">
        <v>9369</v>
      </c>
    </row>
    <row r="4" spans="1:12" x14ac:dyDescent="0.35">
      <c r="A4" s="4">
        <v>1</v>
      </c>
      <c r="B4" s="4">
        <v>-431.851</v>
      </c>
      <c r="C4" t="s">
        <v>1586</v>
      </c>
      <c r="D4" s="4">
        <v>3</v>
      </c>
      <c r="E4" s="16" t="s">
        <v>1691</v>
      </c>
      <c r="G4" s="4">
        <f>IF(H4="GREET",1,IF(H4="GOAL",2,IF(H4="GOAL:COOP",2,IF(H4="(GOAL:COOP)",2,IF(H4="GOAL:CIVILITY",2,IF(H4="GOAL:SUSTAIN",2,IF(H4="GOAL:MAX EARN",2,IF(H4="GOAL:EQUITY",2,IF(H4="PROPOSAL",3,IF(H4="(PROPOSAL)",3,IF(H4="CHOOSE+",4,IF(H4="CHOOSE-",4,IF(H4="(CHOOSE+)",4,IF(H4="(CHOOSE-)",4,IF(H4="ECO INFO",5,IF(H4="(ECO INFO)",5,IF(H4="$ INFO",6,IF(H4="($ INFO)",6,IF(H4="SOC INFO",7,IF(H4="(SOC INFO)",7,IF(H4="RULE INFO",8,IF(H4="EXP INFO",9,IF(H4="(EXP INFO)",9,IF(H4="MON RES",10,IF(H4="MON EARN",11,IF(H4="MON BEH",12,IF(H4="POSE HARM",13,IF(H4="(POSE HARM)",13,IF(H4="POSE CONCERN",14,IF(H4="(POSE CONCERN)",14,IF(H4="RJ APOLOGY",15,IF(H4="RJ ATONE",16,IF(H4="(RJ ATONE)",16,IF(H4="RJ JUSTIFY",17,IF(H4="RJ JUSTIFY:SOC INFO",17,IF(H4="RJ-",18,IF(H4="RJ FORGIVE+",19,IF(H4="RJ FORGIVE-",19,IF(H4="(RJ FORGIVE+)",19,IF(H4="(RJ FORGIVE-)",19,IF(H4="COORD",20,IF(H4="(COORD)",20,IF(H4="ENF ACK",21,IF(H4="(ENF ACK)",21,IF(H4="ENF PRAISE",22,IF(H4="ENF ASK",23,IF(H4="ENF TELL",24,IF(H4="ENF SHAME",25,IF(H4="ENF WARN",26,IF(H4="ENF THREATEN",27,IF(H4="ENF PUNISH",28,IF(H4="DEFECT",29,IF(H4="SM TALK",30,IF(H4="HUMOR",31,IF(H4="POLITE+",32,IF(H4="POLITE-",32,IF(H4="INPUT-",33,IF(H4="AMBIGUOUS",34,IF(H4="UNCODEABLE",35)))))))))))))))))))))))))))))))))))))))))))))))))))))))))))</f>
        <v>1</v>
      </c>
      <c r="H4" t="s">
        <v>10885</v>
      </c>
    </row>
    <row r="5" spans="1:12" x14ac:dyDescent="0.35">
      <c r="A5" s="4">
        <v>2</v>
      </c>
      <c r="B5" s="4">
        <v>-428.09800000000001</v>
      </c>
      <c r="C5" t="s">
        <v>1588</v>
      </c>
      <c r="D5" s="4">
        <v>2</v>
      </c>
      <c r="E5" s="16" t="s">
        <v>1693</v>
      </c>
      <c r="G5" s="4">
        <f>IF(H5="GREET",1,IF(H5="GOAL",2,IF(H5="GOAL:COOP",2,IF(H5="(GOAL:COOP)",2,IF(H5="GOAL:CIVILITY",2,IF(H5="GOAL:SUSTAIN",2,IF(H5="GOAL:MAX EARN",2,IF(H5="GOAL:EQUITY",2,IF(H5="PROPOSAL",3,IF(H5="(PROPOSAL)",3,IF(H5="CHOOSE+",4,IF(H5="CHOOSE-",4,IF(H5="(CHOOSE+)",4,IF(H5="(CHOOSE-)",4,IF(H5="ECO INFO",5,IF(H5="(ECO INFO)",5,IF(H5="$ INFO",6,IF(H5="($ INFO)",6,IF(H5="SOC INFO",7,IF(H5="(SOC INFO)",7,IF(H5="RULE INFO",8,IF(H5="EXP INFO",9,IF(H5="(EXP INFO)",9,IF(H5="MON RES",10,IF(H5="MON EARN",11,IF(H5="MON BEH",12,IF(H5="POSE HARM",13,IF(H5="(POSE HARM)",13,IF(H5="POSE CONCERN",14,IF(H5="(POSE CONCERN)",14,IF(H5="RJ APOLOGY",15,IF(H5="RJ ATONE",16,IF(H5="(RJ ATONE)",16,IF(H5="RJ JUSTIFY",17,IF(H5="RJ JUSTIFY:SOC INFO",17,IF(H5="RJ-",18,IF(H5="RJ FORGIVE+",19,IF(H5="RJ FORGIVE-",19,IF(H5="(RJ FORGIVE+)",19,IF(H5="(RJ FORGIVE-)",19,IF(H5="COORD",20,IF(H5="(COORD)",20,IF(H5="ENF ACK",21,IF(H5="(ENF ACK)",21,IF(H5="ENF PRAISE",22,IF(H5="ENF ASK",23,IF(H5="ENF TELL",24,IF(H5="ENF SHAME",25,IF(H5="ENF WARN",26,IF(H5="ENF THREATEN",27,IF(H5="ENF PUNISH",28,IF(H5="DEFECT",29,IF(H5="SM TALK",30,IF(H5="HUMOR",31,IF(H5="POLITE+",32,IF(H5="POLITE-",32,IF(H5="INPUT-",33,IF(H5="AMBIGUOUS",34,IF(H5="UNCODEABLE",35)))))))))))))))))))))))))))))))))))))))))))))))))))))))))))</f>
        <v>1</v>
      </c>
      <c r="H5" t="s">
        <v>10885</v>
      </c>
    </row>
    <row r="7" spans="1:12" x14ac:dyDescent="0.35">
      <c r="A7" s="20">
        <v>4</v>
      </c>
      <c r="B7" s="31" t="s">
        <v>10424</v>
      </c>
    </row>
    <row r="8" spans="1:12" x14ac:dyDescent="0.35">
      <c r="A8" s="4">
        <v>3</v>
      </c>
      <c r="B8" s="4">
        <v>-427.94699999999898</v>
      </c>
      <c r="C8" t="s">
        <v>1603</v>
      </c>
      <c r="D8" s="4">
        <v>4</v>
      </c>
      <c r="E8" s="16" t="s">
        <v>1694</v>
      </c>
      <c r="G8" s="4">
        <f>IF(H8="GREET",1,IF(H8="GOAL",2,IF(H8="GOAL:COOP",2,IF(H8="(GOAL:COOP)",2,IF(H8="GOAL:CIVILITY",2,IF(H8="GOAL:SUSTAIN",2,IF(H8="GOAL:MAX EARN",2,IF(H8="GOAL:EQUITY",2,IF(H8="PROPOSAL",3,IF(H8="(PROPOSAL)",3,IF(H8="CHOOSE+",4,IF(H8="CHOOSE-",4,IF(H8="(CHOOSE+)",4,IF(H8="(CHOOSE-)",4,IF(H8="ECO INFO",5,IF(H8="(ECO INFO)",5,IF(H8="$ INFO",6,IF(H8="($ INFO)",6,IF(H8="SOC INFO",7,IF(H8="(SOC INFO)",7,IF(H8="RULE INFO",8,IF(H8="EXP INFO",9,IF(H8="(EXP INFO)",9,IF(H8="MON RES",10,IF(H8="MON EARN",11,IF(H8="MON BEH",12,IF(H8="POSE HARM",13,IF(H8="(POSE HARM)",13,IF(H8="POSE CONCERN",14,IF(H8="(POSE CONCERN)",14,IF(H8="RJ APOLOGY",15,IF(H8="RJ ATONE",16,IF(H8="(RJ ATONE)",16,IF(H8="RJ JUSTIFY",17,IF(H8="RJ JUSTIFY:SOC INFO",17,IF(H8="RJ-",18,IF(H8="RJ FORGIVE+",19,IF(H8="RJ FORGIVE-",19,IF(H8="(RJ FORGIVE+)",19,IF(H8="(RJ FORGIVE-)",19,IF(H8="COORD",20,IF(H8="(COORD)",20,IF(H8="ENF ACK",21,IF(H8="(ENF ACK)",21,IF(H8="ENF PRAISE",22,IF(H8="ENF ASK",23,IF(H8="ENF TELL",24,IF(H8="ENF SHAME",25,IF(H8="ENF WARN",26,IF(H8="ENF THREATEN",27,IF(H8="ENF PUNISH",28,IF(H8="DEFECT",29,IF(H8="SM TALK",30,IF(H8="HUMOR",31,IF(H8="POLITE+",32,IF(H8="POLITE-",32,IF(H8="INPUT-",33,IF(H8="AMBIGUOUS",34,IF(H8="UNCODEABLE",35)))))))))))))))))))))))))))))))))))))))))))))))))))))))))))</f>
        <v>3</v>
      </c>
      <c r="H8" t="s">
        <v>9379</v>
      </c>
    </row>
    <row r="9" spans="1:12" x14ac:dyDescent="0.35">
      <c r="A9" s="4">
        <v>4</v>
      </c>
      <c r="B9" s="4">
        <v>-421.97500000000002</v>
      </c>
      <c r="C9" t="s">
        <v>1588</v>
      </c>
      <c r="D9" s="4">
        <v>2</v>
      </c>
      <c r="E9" s="16" t="s">
        <v>55</v>
      </c>
      <c r="G9" s="4">
        <f t="shared" ref="G9:I55" si="0">IF(H9="GREET",1,IF(H9="GOAL",2,IF(H9="GOAL:COOP",2,IF(H9="(GOAL:COOP)",2,IF(H9="GOAL:CIVILITY",2,IF(H9="GOAL:SUSTAIN",2,IF(H9="GOAL:MAX EARN",2,IF(H9="GOAL:EQUITY",2,IF(H9="PROPOSAL",3,IF(H9="(PROPOSAL)",3,IF(H9="CHOOSE+",4,IF(H9="CHOOSE-",4,IF(H9="(CHOOSE+)",4,IF(H9="(CHOOSE-)",4,IF(H9="ECO INFO",5,IF(H9="(ECO INFO)",5,IF(H9="$ INFO",6,IF(H9="($ INFO)",6,IF(H9="SOC INFO",7,IF(H9="(SOC INFO)",7,IF(H9="RULE INFO",8,IF(H9="EXP INFO",9,IF(H9="(EXP INFO)",9,IF(H9="MON RES",10,IF(H9="MON EARN",11,IF(H9="MON BEH",12,IF(H9="POSE HARM",13,IF(H9="(POSE HARM)",13,IF(H9="POSE CONCERN",14,IF(H9="(POSE CONCERN)",14,IF(H9="RJ APOLOGY",15,IF(H9="RJ ATONE",16,IF(H9="(RJ ATONE)",16,IF(H9="RJ JUSTIFY",17,IF(H9="RJ JUSTIFY:SOC INFO",17,IF(H9="RJ-",18,IF(H9="RJ FORGIVE+",19,IF(H9="RJ FORGIVE-",19,IF(H9="(RJ FORGIVE+)",19,IF(H9="(RJ FORGIVE-)",19,IF(H9="COORD",20,IF(H9="(COORD)",20,IF(H9="ENF ACK",21,IF(H9="(ENF ACK)",21,IF(H9="ENF PRAISE",22,IF(H9="ENF ASK",23,IF(H9="ENF TELL",24,IF(H9="ENF SHAME",25,IF(H9="ENF WARN",26,IF(H9="ENF THREATEN",27,IF(H9="ENF PUNISH",28,IF(H9="DEFECT",29,IF(H9="SM TALK",30,IF(H9="HUMOR",31,IF(H9="POLITE+",32,IF(H9="POLITE-",32,IF(H9="INPUT-",33,IF(H9="AMBIGUOUS",34,IF(H9="UNCODEABLE",35)))))))))))))))))))))))))))))))))))))))))))))))))))))))))))</f>
        <v>4</v>
      </c>
      <c r="H9" t="s">
        <v>9372</v>
      </c>
    </row>
    <row r="10" spans="1:12" x14ac:dyDescent="0.35">
      <c r="A10" s="4">
        <v>5</v>
      </c>
      <c r="B10" s="4">
        <v>-410.18599999999998</v>
      </c>
      <c r="C10" t="s">
        <v>1581</v>
      </c>
      <c r="D10" s="4">
        <v>1</v>
      </c>
      <c r="E10" s="16" t="s">
        <v>1700</v>
      </c>
      <c r="G10" s="4">
        <f t="shared" si="0"/>
        <v>4</v>
      </c>
      <c r="H10" t="s">
        <v>9372</v>
      </c>
    </row>
    <row r="11" spans="1:12" x14ac:dyDescent="0.35">
      <c r="A11" s="4">
        <v>6</v>
      </c>
      <c r="B11" s="4">
        <v>-403.515999999999</v>
      </c>
      <c r="C11" t="s">
        <v>1586</v>
      </c>
      <c r="D11" s="4">
        <v>3</v>
      </c>
      <c r="E11" s="16" t="s">
        <v>1705</v>
      </c>
    </row>
    <row r="12" spans="1:12" s="92" customFormat="1" x14ac:dyDescent="0.35">
      <c r="A12" s="90"/>
      <c r="B12" s="90"/>
      <c r="D12" s="90"/>
      <c r="E12" s="58" t="s">
        <v>9665</v>
      </c>
      <c r="G12" s="4">
        <f t="shared" si="0"/>
        <v>4</v>
      </c>
      <c r="H12" s="92" t="s">
        <v>9372</v>
      </c>
      <c r="I12" s="90"/>
    </row>
    <row r="13" spans="1:12" s="92" customFormat="1" x14ac:dyDescent="0.35">
      <c r="A13" s="90"/>
      <c r="B13" s="90"/>
      <c r="D13" s="90"/>
      <c r="E13" s="58" t="s">
        <v>9666</v>
      </c>
      <c r="G13" s="4">
        <f t="shared" si="0"/>
        <v>7</v>
      </c>
      <c r="H13" s="92" t="s">
        <v>9377</v>
      </c>
      <c r="I13" s="90"/>
    </row>
    <row r="14" spans="1:12" x14ac:dyDescent="0.35">
      <c r="A14" s="4">
        <v>7</v>
      </c>
      <c r="B14" s="4">
        <v>-399.21899999999999</v>
      </c>
      <c r="C14" t="s">
        <v>1588</v>
      </c>
      <c r="D14" s="4">
        <v>2</v>
      </c>
      <c r="E14" s="16" t="s">
        <v>1707</v>
      </c>
      <c r="G14" s="4">
        <f t="shared" si="0"/>
        <v>8</v>
      </c>
      <c r="H14" t="s">
        <v>9374</v>
      </c>
    </row>
    <row r="15" spans="1:12" x14ac:dyDescent="0.35">
      <c r="A15" s="4">
        <v>8</v>
      </c>
      <c r="B15" s="4">
        <v>-396.18799999999999</v>
      </c>
      <c r="C15" t="s">
        <v>1603</v>
      </c>
      <c r="D15" s="4">
        <v>4</v>
      </c>
      <c r="E15" s="16" t="s">
        <v>1708</v>
      </c>
      <c r="G15" s="4">
        <f t="shared" si="0"/>
        <v>7</v>
      </c>
      <c r="H15" t="s">
        <v>9377</v>
      </c>
      <c r="J15" t="s">
        <v>11036</v>
      </c>
    </row>
    <row r="16" spans="1:12" x14ac:dyDescent="0.35">
      <c r="A16" s="4">
        <v>9</v>
      </c>
      <c r="B16" s="4">
        <v>-352.02300000000002</v>
      </c>
      <c r="C16" t="s">
        <v>1603</v>
      </c>
      <c r="D16" s="4">
        <v>4</v>
      </c>
      <c r="E16" s="16" t="s">
        <v>1722</v>
      </c>
      <c r="G16" s="4">
        <f t="shared" si="0"/>
        <v>8</v>
      </c>
      <c r="H16" t="s">
        <v>9374</v>
      </c>
    </row>
    <row r="17" spans="1:8" x14ac:dyDescent="0.35">
      <c r="A17" s="4">
        <v>10</v>
      </c>
      <c r="B17" s="4">
        <v>-334.70599999999899</v>
      </c>
      <c r="C17" t="s">
        <v>1588</v>
      </c>
      <c r="D17" s="4">
        <v>2</v>
      </c>
      <c r="E17" s="16" t="s">
        <v>1729</v>
      </c>
      <c r="F17" s="62"/>
      <c r="G17" s="4">
        <f t="shared" si="0"/>
        <v>8</v>
      </c>
      <c r="H17" t="s">
        <v>9374</v>
      </c>
    </row>
    <row r="18" spans="1:8" x14ac:dyDescent="0.35">
      <c r="B18" s="4">
        <v>-337.24099999999999</v>
      </c>
      <c r="C18" t="s">
        <v>1603</v>
      </c>
      <c r="D18" s="4">
        <v>4</v>
      </c>
      <c r="E18" s="16" t="s">
        <v>1728</v>
      </c>
    </row>
    <row r="19" spans="1:8" x14ac:dyDescent="0.35">
      <c r="E19" s="93" t="s">
        <v>11037</v>
      </c>
      <c r="G19" s="4">
        <f t="shared" si="0"/>
        <v>8</v>
      </c>
      <c r="H19" t="s">
        <v>9374</v>
      </c>
    </row>
    <row r="20" spans="1:8" x14ac:dyDescent="0.35">
      <c r="E20" s="93" t="s">
        <v>4943</v>
      </c>
      <c r="G20" s="4">
        <f t="shared" si="0"/>
        <v>15</v>
      </c>
      <c r="H20" t="s">
        <v>9706</v>
      </c>
    </row>
    <row r="22" spans="1:8" x14ac:dyDescent="0.35">
      <c r="A22" s="20">
        <v>3</v>
      </c>
      <c r="B22" s="31" t="s">
        <v>10483</v>
      </c>
    </row>
    <row r="23" spans="1:8" x14ac:dyDescent="0.35">
      <c r="A23" s="4">
        <v>11</v>
      </c>
      <c r="B23" s="4">
        <v>-412.7</v>
      </c>
      <c r="C23" t="s">
        <v>1603</v>
      </c>
      <c r="D23" s="4">
        <v>4</v>
      </c>
      <c r="E23" s="16" t="s">
        <v>1699</v>
      </c>
      <c r="G23" s="4">
        <f t="shared" si="0"/>
        <v>3</v>
      </c>
      <c r="H23" t="s">
        <v>9379</v>
      </c>
    </row>
    <row r="24" spans="1:8" x14ac:dyDescent="0.35">
      <c r="A24" s="4">
        <v>12</v>
      </c>
      <c r="B24" s="4">
        <v>-393.68599999999998</v>
      </c>
      <c r="C24" t="s">
        <v>1581</v>
      </c>
      <c r="D24" s="4">
        <v>1</v>
      </c>
      <c r="E24" s="16" t="s">
        <v>1711</v>
      </c>
      <c r="G24" s="4">
        <f t="shared" si="0"/>
        <v>3</v>
      </c>
      <c r="H24" t="s">
        <v>9379</v>
      </c>
    </row>
    <row r="25" spans="1:8" x14ac:dyDescent="0.35">
      <c r="A25" s="4">
        <v>13</v>
      </c>
      <c r="B25" s="4">
        <v>-384.113</v>
      </c>
      <c r="C25" t="s">
        <v>1588</v>
      </c>
      <c r="D25" s="4">
        <v>2</v>
      </c>
      <c r="E25" s="16" t="s">
        <v>415</v>
      </c>
      <c r="G25" s="4">
        <f t="shared" si="0"/>
        <v>4</v>
      </c>
      <c r="H25" t="s">
        <v>9372</v>
      </c>
    </row>
    <row r="26" spans="1:8" x14ac:dyDescent="0.35">
      <c r="A26" s="4">
        <v>14</v>
      </c>
      <c r="B26" s="4">
        <v>-382.62900000000002</v>
      </c>
      <c r="C26" t="s">
        <v>1586</v>
      </c>
      <c r="D26" s="4">
        <v>3</v>
      </c>
      <c r="E26" s="16" t="s">
        <v>1715</v>
      </c>
    </row>
    <row r="27" spans="1:8" x14ac:dyDescent="0.35">
      <c r="E27" s="93" t="s">
        <v>9667</v>
      </c>
      <c r="G27" s="4">
        <f t="shared" si="0"/>
        <v>4</v>
      </c>
      <c r="H27" t="s">
        <v>9372</v>
      </c>
    </row>
    <row r="28" spans="1:8" x14ac:dyDescent="0.35">
      <c r="E28" s="93" t="s">
        <v>9668</v>
      </c>
      <c r="G28" s="4">
        <f t="shared" si="0"/>
        <v>3</v>
      </c>
      <c r="H28" t="s">
        <v>9379</v>
      </c>
    </row>
    <row r="29" spans="1:8" x14ac:dyDescent="0.35">
      <c r="A29" s="4">
        <v>15</v>
      </c>
      <c r="B29" s="4">
        <v>-376.92500000000001</v>
      </c>
      <c r="C29" t="s">
        <v>1588</v>
      </c>
      <c r="D29" s="4">
        <v>2</v>
      </c>
      <c r="E29" s="16" t="s">
        <v>1142</v>
      </c>
      <c r="G29" s="4">
        <f t="shared" si="0"/>
        <v>4</v>
      </c>
      <c r="H29" t="s">
        <v>9372</v>
      </c>
    </row>
    <row r="30" spans="1:8" x14ac:dyDescent="0.35">
      <c r="A30" s="4">
        <v>16</v>
      </c>
      <c r="B30" s="4">
        <v>-368.491999999999</v>
      </c>
      <c r="C30" t="s">
        <v>1603</v>
      </c>
      <c r="D30" s="4">
        <v>4</v>
      </c>
      <c r="E30" s="16" t="s">
        <v>1717</v>
      </c>
      <c r="G30" s="4">
        <f t="shared" si="0"/>
        <v>4</v>
      </c>
      <c r="H30" t="s">
        <v>9372</v>
      </c>
    </row>
    <row r="32" spans="1:8" x14ac:dyDescent="0.35">
      <c r="A32" s="4">
        <v>17</v>
      </c>
      <c r="B32" s="4">
        <v>-357.524</v>
      </c>
      <c r="C32" t="s">
        <v>1586</v>
      </c>
      <c r="D32" s="4">
        <v>3</v>
      </c>
      <c r="E32" s="16" t="s">
        <v>1721</v>
      </c>
      <c r="G32" s="4">
        <f t="shared" si="0"/>
        <v>32</v>
      </c>
      <c r="H32" t="s">
        <v>9376</v>
      </c>
    </row>
    <row r="33" spans="1:10" x14ac:dyDescent="0.35">
      <c r="A33" s="4">
        <v>18</v>
      </c>
      <c r="B33" s="4">
        <v>-345.78800000000001</v>
      </c>
      <c r="C33" t="s">
        <v>1603</v>
      </c>
      <c r="D33" s="4">
        <v>4</v>
      </c>
      <c r="E33" s="16" t="s">
        <v>1726</v>
      </c>
      <c r="G33" s="4">
        <f t="shared" si="0"/>
        <v>32</v>
      </c>
      <c r="H33" t="s">
        <v>9376</v>
      </c>
    </row>
    <row r="35" spans="1:10" x14ac:dyDescent="0.35">
      <c r="A35" s="20">
        <v>4</v>
      </c>
      <c r="B35" s="31" t="s">
        <v>10484</v>
      </c>
    </row>
    <row r="36" spans="1:10" x14ac:dyDescent="0.35">
      <c r="A36" s="4">
        <v>19</v>
      </c>
      <c r="B36" s="4">
        <v>-328.40600000000001</v>
      </c>
      <c r="C36" t="s">
        <v>1586</v>
      </c>
      <c r="D36" s="4">
        <v>3</v>
      </c>
      <c r="E36" s="16" t="s">
        <v>1732</v>
      </c>
      <c r="G36" s="4">
        <f t="shared" si="0"/>
        <v>14</v>
      </c>
      <c r="H36" t="s">
        <v>9381</v>
      </c>
      <c r="I36" s="4">
        <f t="shared" si="0"/>
        <v>5</v>
      </c>
      <c r="J36" t="s">
        <v>9378</v>
      </c>
    </row>
    <row r="37" spans="1:10" x14ac:dyDescent="0.35">
      <c r="A37" s="4">
        <v>20</v>
      </c>
      <c r="B37" s="4">
        <v>-313.90600000000001</v>
      </c>
      <c r="C37" t="s">
        <v>1586</v>
      </c>
      <c r="D37" s="4">
        <v>3</v>
      </c>
      <c r="E37" s="16" t="s">
        <v>1735</v>
      </c>
      <c r="G37" s="4">
        <f t="shared" si="0"/>
        <v>3</v>
      </c>
      <c r="H37" t="s">
        <v>9379</v>
      </c>
    </row>
    <row r="38" spans="1:10" x14ac:dyDescent="0.35">
      <c r="A38" s="4">
        <v>21</v>
      </c>
      <c r="B38" s="4">
        <v>-312.707999999999</v>
      </c>
      <c r="C38" t="s">
        <v>1603</v>
      </c>
      <c r="D38" s="4">
        <v>4</v>
      </c>
      <c r="E38" s="16" t="s">
        <v>1737</v>
      </c>
      <c r="G38" s="4">
        <f t="shared" si="0"/>
        <v>4</v>
      </c>
      <c r="H38" t="s">
        <v>9372</v>
      </c>
    </row>
    <row r="39" spans="1:10" x14ac:dyDescent="0.35">
      <c r="B39" s="4">
        <v>-307.77499999999998</v>
      </c>
      <c r="C39" t="s">
        <v>1603</v>
      </c>
      <c r="D39" s="4">
        <v>4</v>
      </c>
      <c r="E39" s="16" t="s">
        <v>1740</v>
      </c>
    </row>
    <row r="40" spans="1:10" x14ac:dyDescent="0.35">
      <c r="A40" s="4">
        <v>22</v>
      </c>
      <c r="B40" s="4">
        <v>-301.46600000000001</v>
      </c>
      <c r="C40" t="s">
        <v>1588</v>
      </c>
      <c r="D40" s="4">
        <v>2</v>
      </c>
      <c r="E40" s="16" t="s">
        <v>501</v>
      </c>
      <c r="G40" s="4">
        <f t="shared" si="0"/>
        <v>4</v>
      </c>
      <c r="H40" t="s">
        <v>9372</v>
      </c>
    </row>
    <row r="41" spans="1:10" x14ac:dyDescent="0.35">
      <c r="A41" s="4">
        <v>23</v>
      </c>
      <c r="B41" s="4">
        <v>-289.08600000000001</v>
      </c>
      <c r="C41" t="s">
        <v>1586</v>
      </c>
      <c r="D41" s="4">
        <v>3</v>
      </c>
      <c r="E41" s="16" t="s">
        <v>1747</v>
      </c>
      <c r="G41" s="4">
        <f t="shared" si="0"/>
        <v>8</v>
      </c>
      <c r="H41" t="s">
        <v>9374</v>
      </c>
    </row>
    <row r="42" spans="1:10" x14ac:dyDescent="0.35">
      <c r="A42" s="4">
        <v>24</v>
      </c>
      <c r="B42" s="4">
        <v>-271.23700000000002</v>
      </c>
      <c r="C42" t="s">
        <v>1603</v>
      </c>
      <c r="D42" s="4">
        <v>4</v>
      </c>
      <c r="E42" s="16" t="s">
        <v>1750</v>
      </c>
      <c r="G42" s="4">
        <f t="shared" si="0"/>
        <v>8</v>
      </c>
      <c r="H42" t="s">
        <v>9374</v>
      </c>
    </row>
    <row r="43" spans="1:10" x14ac:dyDescent="0.35">
      <c r="A43" s="4">
        <v>25</v>
      </c>
      <c r="B43" s="4">
        <v>-247.934</v>
      </c>
      <c r="C43" t="s">
        <v>1586</v>
      </c>
      <c r="D43" s="4">
        <v>3</v>
      </c>
      <c r="E43" s="16" t="s">
        <v>1756</v>
      </c>
      <c r="G43" s="4">
        <f t="shared" si="0"/>
        <v>8</v>
      </c>
      <c r="H43" t="s">
        <v>9374</v>
      </c>
    </row>
    <row r="44" spans="1:10" x14ac:dyDescent="0.35">
      <c r="A44" s="4">
        <v>26</v>
      </c>
      <c r="B44" s="4">
        <v>-235.32</v>
      </c>
      <c r="C44" t="s">
        <v>1588</v>
      </c>
      <c r="D44" s="4">
        <v>2</v>
      </c>
      <c r="E44" s="16" t="s">
        <v>501</v>
      </c>
      <c r="G44" s="4">
        <f t="shared" si="0"/>
        <v>4</v>
      </c>
      <c r="H44" t="s">
        <v>9372</v>
      </c>
    </row>
    <row r="45" spans="1:10" x14ac:dyDescent="0.35">
      <c r="A45" s="4">
        <v>27</v>
      </c>
      <c r="B45" s="4">
        <v>-230.73400000000001</v>
      </c>
      <c r="C45" t="s">
        <v>1586</v>
      </c>
      <c r="D45" s="4">
        <v>3</v>
      </c>
      <c r="E45" s="16" t="s">
        <v>1758</v>
      </c>
      <c r="G45" s="4">
        <f t="shared" si="0"/>
        <v>22</v>
      </c>
      <c r="H45" t="s">
        <v>10418</v>
      </c>
    </row>
    <row r="46" spans="1:10" x14ac:dyDescent="0.35">
      <c r="A46" s="4">
        <v>28</v>
      </c>
      <c r="B46" s="4">
        <v>-227.09799999999899</v>
      </c>
      <c r="C46" t="s">
        <v>1603</v>
      </c>
      <c r="D46" s="4">
        <v>4</v>
      </c>
      <c r="E46" s="16" t="s">
        <v>436</v>
      </c>
      <c r="G46" s="4">
        <f t="shared" si="0"/>
        <v>4</v>
      </c>
      <c r="H46" t="s">
        <v>9372</v>
      </c>
    </row>
    <row r="47" spans="1:10" x14ac:dyDescent="0.35">
      <c r="A47" s="4">
        <v>29</v>
      </c>
      <c r="B47" s="4">
        <v>-226.47</v>
      </c>
      <c r="C47" t="s">
        <v>1581</v>
      </c>
      <c r="D47" s="4">
        <v>1</v>
      </c>
      <c r="E47" s="16" t="s">
        <v>1760</v>
      </c>
      <c r="G47" s="4">
        <f t="shared" si="0"/>
        <v>4</v>
      </c>
      <c r="H47" t="s">
        <v>9372</v>
      </c>
    </row>
    <row r="49" spans="1:8" x14ac:dyDescent="0.35">
      <c r="A49" s="20">
        <v>3</v>
      </c>
      <c r="B49" s="31" t="s">
        <v>10485</v>
      </c>
    </row>
    <row r="50" spans="1:8" x14ac:dyDescent="0.35">
      <c r="A50" s="4">
        <v>30</v>
      </c>
      <c r="B50" s="4">
        <v>-172.953</v>
      </c>
      <c r="C50" t="s">
        <v>1588</v>
      </c>
      <c r="D50" s="4">
        <v>2</v>
      </c>
      <c r="E50" s="16" t="s">
        <v>1770</v>
      </c>
      <c r="G50" s="4">
        <f t="shared" si="0"/>
        <v>8</v>
      </c>
      <c r="H50" t="s">
        <v>9374</v>
      </c>
    </row>
    <row r="51" spans="1:8" x14ac:dyDescent="0.35">
      <c r="A51" s="4">
        <v>31</v>
      </c>
      <c r="B51" s="4">
        <v>-170.196</v>
      </c>
      <c r="C51" t="s">
        <v>1603</v>
      </c>
      <c r="D51" s="4">
        <v>4</v>
      </c>
      <c r="E51" s="16" t="s">
        <v>1772</v>
      </c>
    </row>
    <row r="52" spans="1:8" x14ac:dyDescent="0.35">
      <c r="E52" s="58" t="s">
        <v>9669</v>
      </c>
      <c r="G52" s="4">
        <f t="shared" si="0"/>
        <v>3</v>
      </c>
      <c r="H52" t="s">
        <v>9379</v>
      </c>
    </row>
    <row r="53" spans="1:8" x14ac:dyDescent="0.35">
      <c r="E53" s="58" t="s">
        <v>9670</v>
      </c>
      <c r="G53" s="4">
        <f t="shared" si="0"/>
        <v>5</v>
      </c>
      <c r="H53" t="s">
        <v>9378</v>
      </c>
    </row>
    <row r="54" spans="1:8" x14ac:dyDescent="0.35">
      <c r="A54" s="4">
        <v>32</v>
      </c>
      <c r="B54" s="4">
        <v>-155.49199999999999</v>
      </c>
      <c r="C54" t="s">
        <v>1588</v>
      </c>
      <c r="D54" s="4">
        <v>2</v>
      </c>
      <c r="E54" s="16" t="s">
        <v>999</v>
      </c>
      <c r="G54" s="4">
        <f t="shared" si="0"/>
        <v>4</v>
      </c>
      <c r="H54" t="s">
        <v>9372</v>
      </c>
    </row>
    <row r="55" spans="1:8" x14ac:dyDescent="0.35">
      <c r="A55" s="4">
        <v>33</v>
      </c>
      <c r="B55" s="4">
        <v>-139.86099999999999</v>
      </c>
      <c r="C55" t="s">
        <v>1586</v>
      </c>
      <c r="D55" s="4">
        <v>3</v>
      </c>
      <c r="E55" s="16" t="s">
        <v>1779</v>
      </c>
      <c r="G55" s="4">
        <f t="shared" si="0"/>
        <v>4</v>
      </c>
      <c r="H55" t="s">
        <v>9372</v>
      </c>
    </row>
    <row r="57" spans="1:8" x14ac:dyDescent="0.35">
      <c r="B57" s="20" t="s">
        <v>9232</v>
      </c>
    </row>
    <row r="58" spans="1:8" x14ac:dyDescent="0.35">
      <c r="A58" s="4">
        <v>34</v>
      </c>
      <c r="B58" s="4">
        <v>-193.767</v>
      </c>
      <c r="C58" t="s">
        <v>1586</v>
      </c>
      <c r="D58" s="4">
        <v>3</v>
      </c>
      <c r="E58" s="16" t="s">
        <v>1766</v>
      </c>
      <c r="G58" s="4">
        <f t="shared" ref="G58:G78" si="1">IF(H58="GREET",1,IF(H58="GOAL",2,IF(H58="GOAL:COOP",2,IF(H58="(GOAL:COOP)",2,IF(H58="GOAL:CIVILITY",2,IF(H58="GOAL:SUSTAIN",2,IF(H58="GOAL:MAX EARN",2,IF(H58="GOAL:EQUITY",2,IF(H58="PROPOSAL",3,IF(H58="(PROPOSAL)",3,IF(H58="CHOOSE+",4,IF(H58="CHOOSE-",4,IF(H58="(CHOOSE+)",4,IF(H58="(CHOOSE-)",4,IF(H58="ECO INFO",5,IF(H58="(ECO INFO)",5,IF(H58="$ INFO",6,IF(H58="($ INFO)",6,IF(H58="SOC INFO",7,IF(H58="(SOC INFO)",7,IF(H58="RULE INFO",8,IF(H58="EXP INFO",9,IF(H58="(EXP INFO)",9,IF(H58="MON RES",10,IF(H58="MON EARN",11,IF(H58="MON BEH",12,IF(H58="POSE HARM",13,IF(H58="(POSE HARM)",13,IF(H58="POSE CONCERN",14,IF(H58="(POSE CONCERN)",14,IF(H58="RJ APOLOGY",15,IF(H58="RJ ATONE",16,IF(H58="(RJ ATONE)",16,IF(H58="RJ JUSTIFY",17,IF(H58="RJ JUSTIFY:SOC INFO",17,IF(H58="RJ-",18,IF(H58="RJ FORGIVE+",19,IF(H58="RJ FORGIVE-",19,IF(H58="(RJ FORGIVE+)",19,IF(H58="(RJ FORGIVE-)",19,IF(H58="COORD",20,IF(H58="(COORD)",20,IF(H58="ENF ACK",21,IF(H58="(ENF ACK)",21,IF(H58="ENF PRAISE",22,IF(H58="ENF ASK",23,IF(H58="ENF TELL",24,IF(H58="ENF SHAME",25,IF(H58="ENF WARN",26,IF(H58="ENF THREATEN",27,IF(H58="ENF PUNISH",28,IF(H58="DEFECT",29,IF(H58="SM TALK",30,IF(H58="HUMOR",31,IF(H58="POLITE+",32,IF(H58="POLITE-",32,IF(H58="INPUT-",33,IF(H58="AMBIGUOUS",34,IF(H58="UNCODEABLE",35)))))))))))))))))))))))))))))))))))))))))))))))))))))))))))</f>
        <v>30</v>
      </c>
      <c r="H58" t="s">
        <v>9375</v>
      </c>
    </row>
    <row r="59" spans="1:8" x14ac:dyDescent="0.35">
      <c r="A59" s="4">
        <v>35</v>
      </c>
      <c r="B59" s="4">
        <v>-182.892</v>
      </c>
      <c r="C59" t="s">
        <v>1581</v>
      </c>
      <c r="D59" s="4">
        <v>1</v>
      </c>
      <c r="E59" s="16" t="s">
        <v>1768</v>
      </c>
      <c r="G59" s="4">
        <f t="shared" si="1"/>
        <v>30</v>
      </c>
      <c r="H59" t="s">
        <v>9375</v>
      </c>
    </row>
    <row r="60" spans="1:8" x14ac:dyDescent="0.35">
      <c r="A60" s="4">
        <v>36</v>
      </c>
      <c r="B60" s="4">
        <v>-172.172</v>
      </c>
      <c r="C60" t="s">
        <v>1586</v>
      </c>
      <c r="D60" s="4">
        <v>3</v>
      </c>
      <c r="E60" s="16" t="s">
        <v>1771</v>
      </c>
      <c r="G60" s="4">
        <f t="shared" si="1"/>
        <v>30</v>
      </c>
      <c r="H60" t="s">
        <v>9375</v>
      </c>
    </row>
    <row r="61" spans="1:8" x14ac:dyDescent="0.35">
      <c r="A61" s="4">
        <v>37</v>
      </c>
      <c r="B61" s="4">
        <v>-165.22</v>
      </c>
      <c r="C61" t="s">
        <v>1603</v>
      </c>
      <c r="D61" s="4">
        <v>4</v>
      </c>
      <c r="E61" s="16" t="s">
        <v>1773</v>
      </c>
      <c r="G61" s="4">
        <f t="shared" si="1"/>
        <v>30</v>
      </c>
      <c r="H61" t="s">
        <v>9375</v>
      </c>
    </row>
    <row r="62" spans="1:8" x14ac:dyDescent="0.35">
      <c r="A62" s="4">
        <v>38</v>
      </c>
      <c r="B62" s="4">
        <v>-152.96100000000001</v>
      </c>
      <c r="C62" t="s">
        <v>1588</v>
      </c>
      <c r="D62" s="4">
        <v>2</v>
      </c>
      <c r="E62" s="16" t="s">
        <v>1776</v>
      </c>
      <c r="G62" s="4">
        <f t="shared" si="1"/>
        <v>30</v>
      </c>
      <c r="H62" t="s">
        <v>9375</v>
      </c>
    </row>
    <row r="63" spans="1:8" x14ac:dyDescent="0.35">
      <c r="A63" s="4">
        <v>39</v>
      </c>
      <c r="B63" s="4">
        <v>-117.973</v>
      </c>
      <c r="C63" t="s">
        <v>1586</v>
      </c>
      <c r="D63" s="4">
        <v>3</v>
      </c>
      <c r="E63" s="16" t="s">
        <v>1785</v>
      </c>
      <c r="G63" s="4">
        <f t="shared" si="1"/>
        <v>30</v>
      </c>
      <c r="H63" t="s">
        <v>9375</v>
      </c>
    </row>
    <row r="64" spans="1:8" x14ac:dyDescent="0.35">
      <c r="A64" s="4">
        <v>40</v>
      </c>
      <c r="B64" s="4">
        <v>-104.64</v>
      </c>
      <c r="C64" t="s">
        <v>1603</v>
      </c>
      <c r="D64" s="4">
        <v>4</v>
      </c>
      <c r="E64" s="16" t="s">
        <v>1788</v>
      </c>
      <c r="G64" s="4">
        <f t="shared" si="1"/>
        <v>30</v>
      </c>
      <c r="H64" t="s">
        <v>9375</v>
      </c>
    </row>
    <row r="65" spans="1:8" x14ac:dyDescent="0.35">
      <c r="A65" s="4">
        <v>41</v>
      </c>
      <c r="B65" s="4">
        <v>-88.995999999999995</v>
      </c>
      <c r="C65" t="s">
        <v>1586</v>
      </c>
      <c r="D65" s="4">
        <v>3</v>
      </c>
      <c r="E65" s="16" t="s">
        <v>1795</v>
      </c>
      <c r="G65" s="4">
        <f t="shared" si="1"/>
        <v>30</v>
      </c>
      <c r="H65" t="s">
        <v>9375</v>
      </c>
    </row>
    <row r="66" spans="1:8" x14ac:dyDescent="0.35">
      <c r="A66" s="4">
        <v>42</v>
      </c>
      <c r="B66" s="4">
        <v>-82.376000000000005</v>
      </c>
      <c r="C66" t="s">
        <v>1581</v>
      </c>
      <c r="D66" s="4">
        <v>1</v>
      </c>
      <c r="E66" s="16" t="s">
        <v>1798</v>
      </c>
      <c r="G66" s="4">
        <f t="shared" si="1"/>
        <v>30</v>
      </c>
      <c r="H66" t="s">
        <v>9375</v>
      </c>
    </row>
    <row r="68" spans="1:8" x14ac:dyDescent="0.35">
      <c r="B68" s="20" t="s">
        <v>9270</v>
      </c>
    </row>
    <row r="69" spans="1:8" x14ac:dyDescent="0.35">
      <c r="A69" s="4">
        <v>43</v>
      </c>
      <c r="B69" s="4">
        <v>-123.788</v>
      </c>
      <c r="C69" t="s">
        <v>1603</v>
      </c>
      <c r="D69" s="4">
        <v>4</v>
      </c>
      <c r="E69" s="16" t="s">
        <v>1783</v>
      </c>
      <c r="G69" s="4">
        <f t="shared" si="1"/>
        <v>22</v>
      </c>
      <c r="H69" t="s">
        <v>10418</v>
      </c>
    </row>
    <row r="70" spans="1:8" x14ac:dyDescent="0.35">
      <c r="A70" s="4">
        <v>44</v>
      </c>
      <c r="B70" s="4">
        <v>-104.35599999999999</v>
      </c>
      <c r="C70" t="s">
        <v>1586</v>
      </c>
      <c r="D70" s="4">
        <v>3</v>
      </c>
      <c r="E70" s="16" t="s">
        <v>1789</v>
      </c>
      <c r="G70" s="4">
        <f t="shared" si="1"/>
        <v>22</v>
      </c>
      <c r="H70" t="s">
        <v>10418</v>
      </c>
    </row>
    <row r="72" spans="1:8" x14ac:dyDescent="0.35">
      <c r="A72" s="4">
        <v>45</v>
      </c>
      <c r="B72" s="4">
        <v>-96.164000000000001</v>
      </c>
      <c r="C72" t="s">
        <v>1588</v>
      </c>
      <c r="D72" s="4">
        <v>2</v>
      </c>
      <c r="E72" s="16" t="s">
        <v>1792</v>
      </c>
      <c r="G72" s="4">
        <f t="shared" si="1"/>
        <v>7</v>
      </c>
      <c r="H72" t="s">
        <v>9377</v>
      </c>
    </row>
    <row r="73" spans="1:8" x14ac:dyDescent="0.35">
      <c r="A73" s="4">
        <v>46</v>
      </c>
      <c r="B73" s="4">
        <v>-93.292999999999907</v>
      </c>
      <c r="C73" t="s">
        <v>1603</v>
      </c>
      <c r="D73" s="4">
        <v>4</v>
      </c>
      <c r="E73" s="16" t="s">
        <v>1793</v>
      </c>
      <c r="G73" s="4">
        <f t="shared" si="1"/>
        <v>7</v>
      </c>
      <c r="H73" t="s">
        <v>9377</v>
      </c>
    </row>
    <row r="75" spans="1:8" x14ac:dyDescent="0.35">
      <c r="B75" s="21" t="s">
        <v>9231</v>
      </c>
      <c r="C75" s="22"/>
      <c r="D75" s="21"/>
      <c r="E75" s="23"/>
    </row>
    <row r="76" spans="1:8" x14ac:dyDescent="0.35">
      <c r="B76" s="31" t="s">
        <v>9269</v>
      </c>
    </row>
    <row r="77" spans="1:8" x14ac:dyDescent="0.35">
      <c r="A77" s="4">
        <v>47</v>
      </c>
      <c r="B77" s="4">
        <v>51.276000000000003</v>
      </c>
      <c r="C77" t="s">
        <v>1603</v>
      </c>
      <c r="D77" s="4">
        <v>4</v>
      </c>
      <c r="E77" s="16" t="s">
        <v>1801</v>
      </c>
      <c r="G77" s="4">
        <f t="shared" si="1"/>
        <v>8</v>
      </c>
      <c r="H77" t="s">
        <v>9374</v>
      </c>
    </row>
    <row r="78" spans="1:8" x14ac:dyDescent="0.35">
      <c r="A78" s="4">
        <v>48</v>
      </c>
      <c r="B78" s="4">
        <v>175.624</v>
      </c>
      <c r="C78" t="s">
        <v>1588</v>
      </c>
      <c r="D78" s="4">
        <v>2</v>
      </c>
      <c r="E78" s="16" t="s">
        <v>55</v>
      </c>
      <c r="G78" s="4">
        <f t="shared" si="1"/>
        <v>8</v>
      </c>
      <c r="H78" t="s">
        <v>9374</v>
      </c>
    </row>
    <row r="80" spans="1:8" x14ac:dyDescent="0.35">
      <c r="A80" s="7"/>
      <c r="B80" s="11" t="s">
        <v>9230</v>
      </c>
      <c r="C80" s="13"/>
      <c r="D80" s="19"/>
      <c r="E80" s="15"/>
      <c r="F80" s="13"/>
    </row>
    <row r="81" spans="1:8" x14ac:dyDescent="0.35">
      <c r="B81" s="20" t="s">
        <v>9243</v>
      </c>
    </row>
    <row r="82" spans="1:8" x14ac:dyDescent="0.35">
      <c r="A82" s="4">
        <v>49</v>
      </c>
      <c r="B82" s="4">
        <v>-371.97</v>
      </c>
      <c r="C82" t="s">
        <v>1581</v>
      </c>
      <c r="D82" s="4">
        <v>1</v>
      </c>
      <c r="E82" s="16" t="s">
        <v>1582</v>
      </c>
      <c r="G82" s="4">
        <f t="shared" ref="G82:I145" si="2">IF(H82="GREET",1,IF(H82="GOAL",2,IF(H82="GOAL:COOP",2,IF(H82="(GOAL:COOP)",2,IF(H82="GOAL:CIVILITY",2,IF(H82="GOAL:SUSTAIN",2,IF(H82="GOAL:MAX EARN",2,IF(H82="GOAL:EQUITY",2,IF(H82="PROPOSAL",3,IF(H82="(PROPOSAL)",3,IF(H82="CHOOSE+",4,IF(H82="CHOOSE-",4,IF(H82="(CHOOSE+)",4,IF(H82="(CHOOSE-)",4,IF(H82="ECO INFO",5,IF(H82="(ECO INFO)",5,IF(H82="$ INFO",6,IF(H82="($ INFO)",6,IF(H82="SOC INFO",7,IF(H82="(SOC INFO)",7,IF(H82="RULE INFO",8,IF(H82="EXP INFO",9,IF(H82="(EXP INFO)",9,IF(H82="MON RES",10,IF(H82="MON EARN",11,IF(H82="MON BEH",12,IF(H82="POSE HARM",13,IF(H82="(POSE HARM)",13,IF(H82="POSE CONCERN",14,IF(H82="(POSE CONCERN)",14,IF(H82="RJ APOLOGY",15,IF(H82="RJ ATONE",16,IF(H82="(RJ ATONE)",16,IF(H82="RJ JUSTIFY",17,IF(H82="RJ JUSTIFY:SOC INFO",17,IF(H82="RJ-",18,IF(H82="RJ FORGIVE+",19,IF(H82="RJ FORGIVE-",19,IF(H82="(RJ FORGIVE+)",19,IF(H82="(RJ FORGIVE-)",19,IF(H82="COORD",20,IF(H82="(COORD)",20,IF(H82="ENF ACK",21,IF(H82="(ENF ACK)",21,IF(H82="ENF PRAISE",22,IF(H82="ENF ASK",23,IF(H82="ENF TELL",24,IF(H82="ENF SHAME",25,IF(H82="ENF WARN",26,IF(H82="ENF THREATEN",27,IF(H82="ENF PUNISH",28,IF(H82="DEFECT",29,IF(H82="SM TALK",30,IF(H82="HUMOR",31,IF(H82="POLITE+",32,IF(H82="POLITE-",32,IF(H82="INPUT-",33,IF(H82="AMBIGUOUS",34,IF(H82="UNCODEABLE",35)))))))))))))))))))))))))))))))))))))))))))))))))))))))))))</f>
        <v>22</v>
      </c>
      <c r="H82" t="s">
        <v>10418</v>
      </c>
    </row>
    <row r="83" spans="1:8" x14ac:dyDescent="0.35">
      <c r="A83" s="4">
        <v>50</v>
      </c>
      <c r="B83" s="4">
        <v>-366.40899999999999</v>
      </c>
      <c r="C83" t="s">
        <v>1586</v>
      </c>
      <c r="D83" s="4">
        <v>3</v>
      </c>
      <c r="E83" s="16" t="s">
        <v>1587</v>
      </c>
      <c r="G83" s="4">
        <f t="shared" si="2"/>
        <v>22</v>
      </c>
      <c r="H83" t="s">
        <v>10418</v>
      </c>
    </row>
    <row r="84" spans="1:8" x14ac:dyDescent="0.35">
      <c r="A84" s="4">
        <v>51</v>
      </c>
      <c r="B84" s="4">
        <v>-364.90600000000001</v>
      </c>
      <c r="C84" t="s">
        <v>1588</v>
      </c>
      <c r="D84" s="4">
        <v>2</v>
      </c>
      <c r="E84" s="16" t="s">
        <v>1142</v>
      </c>
      <c r="G84" s="4">
        <f t="shared" si="2"/>
        <v>22</v>
      </c>
      <c r="H84" t="s">
        <v>10418</v>
      </c>
    </row>
    <row r="86" spans="1:8" x14ac:dyDescent="0.35">
      <c r="A86" s="4">
        <v>52</v>
      </c>
      <c r="B86" s="4">
        <v>-343.98</v>
      </c>
      <c r="C86" t="s">
        <v>1586</v>
      </c>
      <c r="D86" s="4">
        <v>3</v>
      </c>
      <c r="E86" s="16" t="s">
        <v>1598</v>
      </c>
      <c r="G86" s="4">
        <f t="shared" si="2"/>
        <v>7</v>
      </c>
      <c r="H86" t="s">
        <v>9377</v>
      </c>
    </row>
    <row r="87" spans="1:8" x14ac:dyDescent="0.35">
      <c r="A87" s="4">
        <v>53</v>
      </c>
      <c r="B87" s="4">
        <v>-335.24099999999999</v>
      </c>
      <c r="C87" t="s">
        <v>1588</v>
      </c>
      <c r="D87" s="4">
        <v>2</v>
      </c>
      <c r="E87" s="16" t="s">
        <v>215</v>
      </c>
      <c r="G87" s="4">
        <f t="shared" si="2"/>
        <v>31</v>
      </c>
      <c r="H87" t="s">
        <v>9386</v>
      </c>
    </row>
    <row r="89" spans="1:8" x14ac:dyDescent="0.35">
      <c r="B89" s="31" t="s">
        <v>9249</v>
      </c>
    </row>
    <row r="90" spans="1:8" x14ac:dyDescent="0.35">
      <c r="A90" s="4">
        <v>54</v>
      </c>
      <c r="B90" s="4">
        <v>-327.05200000000002</v>
      </c>
      <c r="C90" t="s">
        <v>1603</v>
      </c>
      <c r="D90" s="4">
        <v>4</v>
      </c>
      <c r="E90" s="16" t="s">
        <v>1604</v>
      </c>
      <c r="G90" s="4">
        <f t="shared" si="2"/>
        <v>5</v>
      </c>
      <c r="H90" t="s">
        <v>9378</v>
      </c>
    </row>
    <row r="91" spans="1:8" x14ac:dyDescent="0.35">
      <c r="B91" s="4">
        <v>-318.59399999999999</v>
      </c>
      <c r="C91" t="s">
        <v>1603</v>
      </c>
      <c r="D91" s="4">
        <v>4</v>
      </c>
      <c r="E91" s="16" t="s">
        <v>1607</v>
      </c>
    </row>
    <row r="92" spans="1:8" x14ac:dyDescent="0.35">
      <c r="A92" s="4">
        <v>55</v>
      </c>
      <c r="B92" s="4">
        <v>-304.74599999999998</v>
      </c>
      <c r="C92" t="s">
        <v>1581</v>
      </c>
      <c r="D92" s="4">
        <v>1</v>
      </c>
      <c r="E92" s="16" t="s">
        <v>1610</v>
      </c>
      <c r="G92" s="4">
        <f t="shared" si="2"/>
        <v>3</v>
      </c>
      <c r="H92" t="s">
        <v>9379</v>
      </c>
    </row>
    <row r="93" spans="1:8" x14ac:dyDescent="0.35">
      <c r="A93" s="4">
        <v>56</v>
      </c>
      <c r="B93" s="4">
        <v>-303.71600000000001</v>
      </c>
      <c r="C93" t="s">
        <v>1586</v>
      </c>
      <c r="D93" s="4">
        <v>3</v>
      </c>
      <c r="E93" s="16" t="s">
        <v>1612</v>
      </c>
      <c r="G93" s="4">
        <f t="shared" si="2"/>
        <v>5</v>
      </c>
      <c r="H93" t="s">
        <v>9378</v>
      </c>
    </row>
    <row r="94" spans="1:8" x14ac:dyDescent="0.35">
      <c r="B94" s="4">
        <v>-293.84500000000003</v>
      </c>
      <c r="C94" t="s">
        <v>1586</v>
      </c>
      <c r="D94" s="4">
        <v>3</v>
      </c>
      <c r="E94" s="16" t="s">
        <v>1615</v>
      </c>
    </row>
    <row r="95" spans="1:8" x14ac:dyDescent="0.35">
      <c r="A95" s="4">
        <v>57</v>
      </c>
      <c r="B95" s="4">
        <v>-293.56099999999998</v>
      </c>
      <c r="C95" t="s">
        <v>1603</v>
      </c>
      <c r="D95" s="4">
        <v>4</v>
      </c>
      <c r="E95" s="16" t="s">
        <v>1616</v>
      </c>
      <c r="G95" s="4">
        <f t="shared" si="2"/>
        <v>5</v>
      </c>
      <c r="H95" t="s">
        <v>9378</v>
      </c>
    </row>
    <row r="96" spans="1:8" x14ac:dyDescent="0.35">
      <c r="A96" s="4">
        <v>58</v>
      </c>
      <c r="B96" s="4">
        <v>-282.358</v>
      </c>
      <c r="C96" t="s">
        <v>1588</v>
      </c>
      <c r="D96" s="4">
        <v>2</v>
      </c>
      <c r="E96" s="16" t="s">
        <v>1618</v>
      </c>
      <c r="G96" s="4">
        <f t="shared" si="2"/>
        <v>5</v>
      </c>
      <c r="H96" t="s">
        <v>9378</v>
      </c>
    </row>
    <row r="97" spans="1:10" x14ac:dyDescent="0.35">
      <c r="A97" s="4">
        <v>59</v>
      </c>
      <c r="B97" s="4">
        <v>-208.64400000000001</v>
      </c>
      <c r="C97" t="s">
        <v>1603</v>
      </c>
      <c r="D97" s="4">
        <v>4</v>
      </c>
      <c r="E97" s="16" t="s">
        <v>1632</v>
      </c>
      <c r="G97" s="4">
        <f t="shared" si="2"/>
        <v>5</v>
      </c>
      <c r="H97" t="s">
        <v>9378</v>
      </c>
    </row>
    <row r="98" spans="1:10" x14ac:dyDescent="0.35">
      <c r="A98" s="4">
        <v>60</v>
      </c>
      <c r="B98" s="4">
        <v>-180.11799999999999</v>
      </c>
      <c r="C98" t="s">
        <v>1588</v>
      </c>
      <c r="D98" s="4">
        <v>2</v>
      </c>
      <c r="E98" s="16" t="s">
        <v>1640</v>
      </c>
      <c r="G98" s="4">
        <f t="shared" si="2"/>
        <v>5</v>
      </c>
      <c r="H98" t="s">
        <v>9378</v>
      </c>
    </row>
    <row r="99" spans="1:10" x14ac:dyDescent="0.35">
      <c r="B99" s="4">
        <v>-176.88900000000001</v>
      </c>
      <c r="C99" t="s">
        <v>1588</v>
      </c>
      <c r="D99" s="4">
        <v>2</v>
      </c>
      <c r="E99" s="16" t="s">
        <v>450</v>
      </c>
    </row>
    <row r="100" spans="1:10" x14ac:dyDescent="0.35">
      <c r="A100" s="4">
        <v>61</v>
      </c>
      <c r="B100" s="4">
        <v>-173.62200000000001</v>
      </c>
      <c r="C100" t="s">
        <v>1588</v>
      </c>
      <c r="D100" s="4">
        <v>2</v>
      </c>
      <c r="E100" s="16" t="s">
        <v>1641</v>
      </c>
      <c r="G100" s="4">
        <f t="shared" si="2"/>
        <v>32</v>
      </c>
      <c r="H100" t="s">
        <v>9376</v>
      </c>
    </row>
    <row r="101" spans="1:10" x14ac:dyDescent="0.35">
      <c r="A101" s="4">
        <v>62</v>
      </c>
      <c r="B101" s="4">
        <v>-171.40799999999999</v>
      </c>
      <c r="C101" t="s">
        <v>1586</v>
      </c>
      <c r="D101" s="4">
        <v>3</v>
      </c>
      <c r="E101" s="16" t="s">
        <v>1642</v>
      </c>
      <c r="G101" s="4">
        <f t="shared" si="2"/>
        <v>5</v>
      </c>
      <c r="H101" t="s">
        <v>9378</v>
      </c>
    </row>
    <row r="102" spans="1:10" x14ac:dyDescent="0.35">
      <c r="A102" s="4">
        <v>63</v>
      </c>
      <c r="B102" s="4">
        <v>-165.23400000000001</v>
      </c>
      <c r="C102" t="s">
        <v>1603</v>
      </c>
      <c r="D102" s="4">
        <v>4</v>
      </c>
      <c r="E102" s="16" t="s">
        <v>1645</v>
      </c>
    </row>
    <row r="103" spans="1:10" x14ac:dyDescent="0.35">
      <c r="E103" s="93" t="s">
        <v>10587</v>
      </c>
      <c r="G103" s="4">
        <f t="shared" si="2"/>
        <v>11</v>
      </c>
      <c r="H103" t="s">
        <v>9509</v>
      </c>
    </row>
    <row r="104" spans="1:10" x14ac:dyDescent="0.35">
      <c r="E104" s="93" t="s">
        <v>11038</v>
      </c>
      <c r="G104" s="4">
        <f t="shared" si="2"/>
        <v>10</v>
      </c>
      <c r="H104" t="s">
        <v>10136</v>
      </c>
    </row>
    <row r="105" spans="1:10" x14ac:dyDescent="0.35">
      <c r="A105" s="4">
        <v>64</v>
      </c>
      <c r="B105" s="4">
        <v>-159.596</v>
      </c>
      <c r="C105" t="s">
        <v>1586</v>
      </c>
      <c r="D105" s="4">
        <v>3</v>
      </c>
      <c r="E105" s="16" t="s">
        <v>1647</v>
      </c>
      <c r="G105" s="4">
        <f t="shared" si="2"/>
        <v>9</v>
      </c>
      <c r="H105" t="s">
        <v>9373</v>
      </c>
    </row>
    <row r="107" spans="1:10" x14ac:dyDescent="0.35">
      <c r="A107" s="20">
        <v>4</v>
      </c>
      <c r="B107" s="31" t="s">
        <v>10486</v>
      </c>
    </row>
    <row r="108" spans="1:10" x14ac:dyDescent="0.35">
      <c r="A108" s="4">
        <v>65</v>
      </c>
      <c r="B108" s="4">
        <v>-279.52099999999899</v>
      </c>
      <c r="C108" t="s">
        <v>1603</v>
      </c>
      <c r="D108" s="4">
        <v>4</v>
      </c>
      <c r="E108" s="16" t="s">
        <v>1620</v>
      </c>
      <c r="G108" s="4">
        <f t="shared" si="2"/>
        <v>8</v>
      </c>
      <c r="H108" t="s">
        <v>9374</v>
      </c>
      <c r="I108" s="4">
        <f t="shared" si="2"/>
        <v>3</v>
      </c>
      <c r="J108" t="s">
        <v>10329</v>
      </c>
    </row>
    <row r="109" spans="1:10" x14ac:dyDescent="0.35">
      <c r="A109" s="4">
        <v>66</v>
      </c>
      <c r="B109" s="4">
        <v>-243.898</v>
      </c>
      <c r="C109" t="s">
        <v>1586</v>
      </c>
      <c r="D109" s="4">
        <v>3</v>
      </c>
      <c r="E109" s="16" t="s">
        <v>1625</v>
      </c>
      <c r="G109" s="4">
        <f t="shared" si="2"/>
        <v>4</v>
      </c>
      <c r="H109" t="s">
        <v>9372</v>
      </c>
      <c r="I109" s="4">
        <f t="shared" ref="I109" si="3">IF(J109="GREET",1,IF(J109="GOAL",2,IF(J109="GOAL:COOP",2,IF(J109="(GOAL:COOP)",2,IF(J109="GOAL:CIVILITY",2,IF(J109="GOAL:SUSTAIN",2,IF(J109="GOAL:MAX EARN",2,IF(J109="GOAL:EQUITY",2,IF(J109="PROPOSAL",3,IF(J109="(PROPOSAL)",3,IF(J109="CHOOSE+",4,IF(J109="CHOOSE-",4,IF(J109="(CHOOSE+)",4,IF(J109="(CHOOSE-)",4,IF(J109="ECO INFO",5,IF(J109="(ECO INFO)",5,IF(J109="$ INFO",6,IF(J109="($ INFO)",6,IF(J109="SOC INFO",7,IF(J109="(SOC INFO)",7,IF(J109="RULE INFO",8,IF(J109="EXP INFO",9,IF(J109="(EXP INFO)",9,IF(J109="MON RES",10,IF(J109="MON EARN",11,IF(J109="MON BEH",12,IF(J109="POSE HARM",13,IF(J109="(POSE HARM)",13,IF(J109="POSE CONCERN",14,IF(J109="(POSE CONCERN)",14,IF(J109="RJ APOLOGY",15,IF(J109="RJ ATONE",16,IF(J109="(RJ ATONE)",16,IF(J109="RJ JUSTIFY",17,IF(J109="RJ JUSTIFY:SOC INFO",17,IF(J109="RJ-",18,IF(J109="RJ FORGIVE+",19,IF(J109="RJ FORGIVE-",19,IF(J109="(RJ FORGIVE+)",19,IF(J109="(RJ FORGIVE-)",19,IF(J109="COORD",20,IF(J109="(COORD)",20,IF(J109="ENF ACK",21,IF(J109="(ENF ACK)",21,IF(J109="ENF PRAISE",22,IF(J109="ENF ASK",23,IF(J109="ENF TELL",24,IF(J109="ENF SHAME",25,IF(J109="ENF WARN",26,IF(J109="ENF THREATEN",27,IF(J109="ENF PUNISH",28,IF(J109="DEFECT",29,IF(J109="SM TALK",30,IF(J109="HUMOR",31,IF(J109="POLITE+",32,IF(J109="POLITE-",32,IF(J109="INPUT-",33,IF(J109="AMBIGUOUS",34,IF(J109="UNCODEABLE",35)))))))))))))))))))))))))))))))))))))))))))))))))))))))))))</f>
        <v>8</v>
      </c>
      <c r="J109" t="s">
        <v>9374</v>
      </c>
    </row>
    <row r="110" spans="1:10" x14ac:dyDescent="0.35">
      <c r="A110" s="4">
        <v>67</v>
      </c>
      <c r="B110" s="4">
        <v>-229.583</v>
      </c>
      <c r="C110" t="s">
        <v>1588</v>
      </c>
      <c r="D110" s="4">
        <v>2</v>
      </c>
      <c r="E110" s="16" t="s">
        <v>1629</v>
      </c>
      <c r="G110" s="4">
        <f t="shared" si="2"/>
        <v>4</v>
      </c>
      <c r="H110" t="s">
        <v>9372</v>
      </c>
      <c r="I110" s="4">
        <f t="shared" ref="I110" si="4">IF(J110="GREET",1,IF(J110="GOAL",2,IF(J110="GOAL:COOP",2,IF(J110="(GOAL:COOP)",2,IF(J110="GOAL:CIVILITY",2,IF(J110="GOAL:SUSTAIN",2,IF(J110="GOAL:MAX EARN",2,IF(J110="GOAL:EQUITY",2,IF(J110="PROPOSAL",3,IF(J110="(PROPOSAL)",3,IF(J110="CHOOSE+",4,IF(J110="CHOOSE-",4,IF(J110="(CHOOSE+)",4,IF(J110="(CHOOSE-)",4,IF(J110="ECO INFO",5,IF(J110="(ECO INFO)",5,IF(J110="$ INFO",6,IF(J110="($ INFO)",6,IF(J110="SOC INFO",7,IF(J110="(SOC INFO)",7,IF(J110="RULE INFO",8,IF(J110="EXP INFO",9,IF(J110="(EXP INFO)",9,IF(J110="MON RES",10,IF(J110="MON EARN",11,IF(J110="MON BEH",12,IF(J110="POSE HARM",13,IF(J110="(POSE HARM)",13,IF(J110="POSE CONCERN",14,IF(J110="(POSE CONCERN)",14,IF(J110="RJ APOLOGY",15,IF(J110="RJ ATONE",16,IF(J110="(RJ ATONE)",16,IF(J110="RJ JUSTIFY",17,IF(J110="RJ JUSTIFY:SOC INFO",17,IF(J110="RJ-",18,IF(J110="RJ FORGIVE+",19,IF(J110="RJ FORGIVE-",19,IF(J110="(RJ FORGIVE+)",19,IF(J110="(RJ FORGIVE-)",19,IF(J110="COORD",20,IF(J110="(COORD)",20,IF(J110="ENF ACK",21,IF(J110="(ENF ACK)",21,IF(J110="ENF PRAISE",22,IF(J110="ENF ASK",23,IF(J110="ENF TELL",24,IF(J110="ENF SHAME",25,IF(J110="ENF WARN",26,IF(J110="ENF THREATEN",27,IF(J110="ENF PUNISH",28,IF(J110="DEFECT",29,IF(J110="SM TALK",30,IF(J110="HUMOR",31,IF(J110="POLITE+",32,IF(J110="POLITE-",32,IF(J110="INPUT-",33,IF(J110="AMBIGUOUS",34,IF(J110="UNCODEABLE",35)))))))))))))))))))))))))))))))))))))))))))))))))))))))))))</f>
        <v>8</v>
      </c>
      <c r="J110" t="s">
        <v>9374</v>
      </c>
    </row>
    <row r="111" spans="1:10" x14ac:dyDescent="0.35">
      <c r="A111" s="4">
        <v>68</v>
      </c>
      <c r="B111" s="4">
        <v>-218.62299999999999</v>
      </c>
      <c r="C111" t="s">
        <v>1581</v>
      </c>
      <c r="D111" s="4">
        <v>1</v>
      </c>
      <c r="E111" s="16" t="s">
        <v>1630</v>
      </c>
      <c r="G111" s="4">
        <f t="shared" si="2"/>
        <v>4</v>
      </c>
      <c r="H111" t="s">
        <v>9372</v>
      </c>
      <c r="I111" s="4">
        <f t="shared" ref="I111" si="5">IF(J111="GREET",1,IF(J111="GOAL",2,IF(J111="GOAL:COOP",2,IF(J111="(GOAL:COOP)",2,IF(J111="GOAL:CIVILITY",2,IF(J111="GOAL:SUSTAIN",2,IF(J111="GOAL:MAX EARN",2,IF(J111="GOAL:EQUITY",2,IF(J111="PROPOSAL",3,IF(J111="(PROPOSAL)",3,IF(J111="CHOOSE+",4,IF(J111="CHOOSE-",4,IF(J111="(CHOOSE+)",4,IF(J111="(CHOOSE-)",4,IF(J111="ECO INFO",5,IF(J111="(ECO INFO)",5,IF(J111="$ INFO",6,IF(J111="($ INFO)",6,IF(J111="SOC INFO",7,IF(J111="(SOC INFO)",7,IF(J111="RULE INFO",8,IF(J111="EXP INFO",9,IF(J111="(EXP INFO)",9,IF(J111="MON RES",10,IF(J111="MON EARN",11,IF(J111="MON BEH",12,IF(J111="POSE HARM",13,IF(J111="(POSE HARM)",13,IF(J111="POSE CONCERN",14,IF(J111="(POSE CONCERN)",14,IF(J111="RJ APOLOGY",15,IF(J111="RJ ATONE",16,IF(J111="(RJ ATONE)",16,IF(J111="RJ JUSTIFY",17,IF(J111="RJ JUSTIFY:SOC INFO",17,IF(J111="RJ-",18,IF(J111="RJ FORGIVE+",19,IF(J111="RJ FORGIVE-",19,IF(J111="(RJ FORGIVE+)",19,IF(J111="(RJ FORGIVE-)",19,IF(J111="COORD",20,IF(J111="(COORD)",20,IF(J111="ENF ACK",21,IF(J111="(ENF ACK)",21,IF(J111="ENF PRAISE",22,IF(J111="ENF ASK",23,IF(J111="ENF TELL",24,IF(J111="ENF SHAME",25,IF(J111="ENF WARN",26,IF(J111="ENF THREATEN",27,IF(J111="ENF PUNISH",28,IF(J111="DEFECT",29,IF(J111="SM TALK",30,IF(J111="HUMOR",31,IF(J111="POLITE+",32,IF(J111="POLITE-",32,IF(J111="INPUT-",33,IF(J111="AMBIGUOUS",34,IF(J111="UNCODEABLE",35)))))))))))))))))))))))))))))))))))))))))))))))))))))))))))</f>
        <v>8</v>
      </c>
      <c r="J111" t="s">
        <v>9374</v>
      </c>
    </row>
    <row r="112" spans="1:10" x14ac:dyDescent="0.35">
      <c r="A112" s="4">
        <v>69</v>
      </c>
      <c r="B112" s="4">
        <v>-202.05799999999999</v>
      </c>
      <c r="C112" t="s">
        <v>1603</v>
      </c>
      <c r="D112" s="4">
        <v>4</v>
      </c>
      <c r="E112" s="16" t="s">
        <v>1634</v>
      </c>
      <c r="G112" s="4">
        <f t="shared" si="2"/>
        <v>4</v>
      </c>
      <c r="H112" t="s">
        <v>9372</v>
      </c>
      <c r="I112" s="4">
        <f t="shared" ref="I112" si="6">IF(J112="GREET",1,IF(J112="GOAL",2,IF(J112="GOAL:COOP",2,IF(J112="(GOAL:COOP)",2,IF(J112="GOAL:CIVILITY",2,IF(J112="GOAL:SUSTAIN",2,IF(J112="GOAL:MAX EARN",2,IF(J112="GOAL:EQUITY",2,IF(J112="PROPOSAL",3,IF(J112="(PROPOSAL)",3,IF(J112="CHOOSE+",4,IF(J112="CHOOSE-",4,IF(J112="(CHOOSE+)",4,IF(J112="(CHOOSE-)",4,IF(J112="ECO INFO",5,IF(J112="(ECO INFO)",5,IF(J112="$ INFO",6,IF(J112="($ INFO)",6,IF(J112="SOC INFO",7,IF(J112="(SOC INFO)",7,IF(J112="RULE INFO",8,IF(J112="EXP INFO",9,IF(J112="(EXP INFO)",9,IF(J112="MON RES",10,IF(J112="MON EARN",11,IF(J112="MON BEH",12,IF(J112="POSE HARM",13,IF(J112="(POSE HARM)",13,IF(J112="POSE CONCERN",14,IF(J112="(POSE CONCERN)",14,IF(J112="RJ APOLOGY",15,IF(J112="RJ ATONE",16,IF(J112="(RJ ATONE)",16,IF(J112="RJ JUSTIFY",17,IF(J112="RJ JUSTIFY:SOC INFO",17,IF(J112="RJ-",18,IF(J112="RJ FORGIVE+",19,IF(J112="RJ FORGIVE-",19,IF(J112="(RJ FORGIVE+)",19,IF(J112="(RJ FORGIVE-)",19,IF(J112="COORD",20,IF(J112="(COORD)",20,IF(J112="ENF ACK",21,IF(J112="(ENF ACK)",21,IF(J112="ENF PRAISE",22,IF(J112="ENF ASK",23,IF(J112="ENF TELL",24,IF(J112="ENF SHAME",25,IF(J112="ENF WARN",26,IF(J112="ENF THREATEN",27,IF(J112="ENF PUNISH",28,IF(J112="DEFECT",29,IF(J112="SM TALK",30,IF(J112="HUMOR",31,IF(J112="POLITE+",32,IF(J112="POLITE-",32,IF(J112="INPUT-",33,IF(J112="AMBIGUOUS",34,IF(J112="UNCODEABLE",35)))))))))))))))))))))))))))))))))))))))))))))))))))))))))))</f>
        <v>8</v>
      </c>
      <c r="J112" t="s">
        <v>9374</v>
      </c>
    </row>
    <row r="114" spans="1:10" x14ac:dyDescent="0.35">
      <c r="A114" s="20">
        <v>3</v>
      </c>
      <c r="B114" s="31" t="s">
        <v>10487</v>
      </c>
    </row>
    <row r="115" spans="1:10" x14ac:dyDescent="0.35">
      <c r="A115" s="4">
        <v>70</v>
      </c>
      <c r="B115" s="4">
        <v>-150.262</v>
      </c>
      <c r="C115" t="s">
        <v>1603</v>
      </c>
      <c r="D115" s="4">
        <v>4</v>
      </c>
      <c r="E115" s="16" t="s">
        <v>1650</v>
      </c>
      <c r="G115" s="4">
        <f t="shared" si="2"/>
        <v>8</v>
      </c>
      <c r="H115" t="s">
        <v>9374</v>
      </c>
      <c r="I115" s="4">
        <f t="shared" si="2"/>
        <v>3</v>
      </c>
      <c r="J115" t="s">
        <v>10329</v>
      </c>
    </row>
    <row r="116" spans="1:10" x14ac:dyDescent="0.35">
      <c r="A116" s="4">
        <v>71</v>
      </c>
      <c r="B116" s="4">
        <v>-138.11000000000001</v>
      </c>
      <c r="C116" t="s">
        <v>1586</v>
      </c>
      <c r="D116" s="4">
        <v>3</v>
      </c>
      <c r="E116" s="16" t="s">
        <v>23</v>
      </c>
      <c r="G116" s="4">
        <f t="shared" si="2"/>
        <v>4</v>
      </c>
      <c r="H116" t="s">
        <v>9372</v>
      </c>
    </row>
    <row r="117" spans="1:10" x14ac:dyDescent="0.35">
      <c r="A117" s="4">
        <v>72</v>
      </c>
      <c r="B117" s="4">
        <v>-130.143</v>
      </c>
      <c r="C117" t="s">
        <v>1581</v>
      </c>
      <c r="D117" s="4">
        <v>1</v>
      </c>
      <c r="E117" s="16" t="s">
        <v>23</v>
      </c>
      <c r="G117" s="4">
        <f t="shared" si="2"/>
        <v>4</v>
      </c>
      <c r="H117" t="s">
        <v>9372</v>
      </c>
    </row>
    <row r="119" spans="1:10" x14ac:dyDescent="0.35">
      <c r="B119" s="20" t="s">
        <v>9232</v>
      </c>
    </row>
    <row r="120" spans="1:10" x14ac:dyDescent="0.35">
      <c r="A120" s="4">
        <v>73</v>
      </c>
      <c r="B120" s="4">
        <v>-124.232999999999</v>
      </c>
      <c r="C120" t="s">
        <v>1603</v>
      </c>
      <c r="D120" s="4">
        <v>4</v>
      </c>
      <c r="E120" s="16" t="s">
        <v>1654</v>
      </c>
      <c r="G120" s="4">
        <f t="shared" si="2"/>
        <v>30</v>
      </c>
      <c r="H120" t="s">
        <v>9375</v>
      </c>
    </row>
    <row r="121" spans="1:10" x14ac:dyDescent="0.35">
      <c r="A121" s="4">
        <v>74</v>
      </c>
      <c r="B121" s="4">
        <v>-112.93799999999899</v>
      </c>
      <c r="C121" t="s">
        <v>1588</v>
      </c>
      <c r="D121" s="4">
        <v>2</v>
      </c>
      <c r="E121" s="16" t="s">
        <v>1657</v>
      </c>
      <c r="G121" s="4">
        <f t="shared" si="2"/>
        <v>30</v>
      </c>
      <c r="H121" t="s">
        <v>9375</v>
      </c>
    </row>
    <row r="122" spans="1:10" x14ac:dyDescent="0.35">
      <c r="A122" s="4">
        <v>75</v>
      </c>
      <c r="B122" s="4">
        <v>-100.69499999999999</v>
      </c>
      <c r="C122" t="s">
        <v>1581</v>
      </c>
      <c r="D122" s="4">
        <v>1</v>
      </c>
      <c r="E122" s="16" t="s">
        <v>1659</v>
      </c>
      <c r="G122" s="4">
        <f t="shared" si="2"/>
        <v>30</v>
      </c>
      <c r="H122" t="s">
        <v>9375</v>
      </c>
    </row>
    <row r="123" spans="1:10" x14ac:dyDescent="0.35">
      <c r="A123" s="4">
        <v>76</v>
      </c>
      <c r="B123" s="4">
        <v>-88.025000000000006</v>
      </c>
      <c r="C123" t="s">
        <v>1603</v>
      </c>
      <c r="D123" s="4">
        <v>4</v>
      </c>
      <c r="E123" s="16" t="s">
        <v>1662</v>
      </c>
      <c r="G123" s="4">
        <f t="shared" si="2"/>
        <v>30</v>
      </c>
      <c r="H123" t="s">
        <v>9375</v>
      </c>
    </row>
    <row r="124" spans="1:10" x14ac:dyDescent="0.35">
      <c r="A124" s="4">
        <v>77</v>
      </c>
      <c r="B124" s="4">
        <v>-82.067999999999998</v>
      </c>
      <c r="C124" t="s">
        <v>1586</v>
      </c>
      <c r="D124" s="4">
        <v>3</v>
      </c>
      <c r="E124" s="16" t="s">
        <v>1664</v>
      </c>
      <c r="G124" s="4">
        <f t="shared" si="2"/>
        <v>30</v>
      </c>
      <c r="H124" t="s">
        <v>9375</v>
      </c>
    </row>
    <row r="125" spans="1:10" x14ac:dyDescent="0.35">
      <c r="A125" s="4">
        <v>78</v>
      </c>
      <c r="B125" s="4">
        <v>-80.084000000000003</v>
      </c>
      <c r="C125" t="s">
        <v>1586</v>
      </c>
      <c r="D125" s="4">
        <v>3</v>
      </c>
      <c r="E125" s="16" t="s">
        <v>1665</v>
      </c>
      <c r="G125" s="4">
        <f t="shared" si="2"/>
        <v>30</v>
      </c>
      <c r="H125" t="s">
        <v>9375</v>
      </c>
    </row>
    <row r="126" spans="1:10" x14ac:dyDescent="0.35">
      <c r="A126" s="4">
        <v>79</v>
      </c>
      <c r="B126" s="4">
        <v>-77.171999999999997</v>
      </c>
      <c r="C126" t="s">
        <v>1586</v>
      </c>
      <c r="D126" s="4">
        <v>3</v>
      </c>
      <c r="E126" s="16" t="s">
        <v>1666</v>
      </c>
      <c r="G126" s="4">
        <f t="shared" si="2"/>
        <v>30</v>
      </c>
      <c r="H126" t="s">
        <v>9375</v>
      </c>
    </row>
    <row r="127" spans="1:10" x14ac:dyDescent="0.35">
      <c r="A127" s="4">
        <v>80</v>
      </c>
      <c r="B127" s="4">
        <v>-67.611999999999995</v>
      </c>
      <c r="C127" t="s">
        <v>1603</v>
      </c>
      <c r="D127" s="4">
        <v>4</v>
      </c>
      <c r="E127" s="16" t="s">
        <v>1669</v>
      </c>
      <c r="G127" s="4">
        <f t="shared" si="2"/>
        <v>30</v>
      </c>
      <c r="H127" t="s">
        <v>9375</v>
      </c>
    </row>
    <row r="128" spans="1:10" x14ac:dyDescent="0.35">
      <c r="A128" s="4">
        <v>81</v>
      </c>
      <c r="B128" s="4">
        <v>-61.027000000000001</v>
      </c>
      <c r="C128" t="s">
        <v>1581</v>
      </c>
      <c r="D128" s="4">
        <v>1</v>
      </c>
      <c r="E128" s="16" t="s">
        <v>1671</v>
      </c>
      <c r="G128" s="4">
        <f t="shared" si="2"/>
        <v>30</v>
      </c>
      <c r="H128" t="s">
        <v>9375</v>
      </c>
    </row>
    <row r="129" spans="1:10" x14ac:dyDescent="0.35">
      <c r="A129" s="4">
        <v>82</v>
      </c>
      <c r="B129" s="4">
        <v>-54.948</v>
      </c>
      <c r="C129" t="s">
        <v>1586</v>
      </c>
      <c r="D129" s="4">
        <v>3</v>
      </c>
      <c r="E129" s="16" t="s">
        <v>1673</v>
      </c>
      <c r="G129" s="4">
        <f t="shared" si="2"/>
        <v>30</v>
      </c>
      <c r="H129" t="s">
        <v>9375</v>
      </c>
    </row>
    <row r="130" spans="1:10" x14ac:dyDescent="0.35">
      <c r="A130" s="4">
        <v>83</v>
      </c>
      <c r="B130" s="4">
        <v>-49.708999999999897</v>
      </c>
      <c r="C130" t="s">
        <v>1588</v>
      </c>
      <c r="D130" s="4">
        <v>2</v>
      </c>
      <c r="E130" s="16" t="s">
        <v>1675</v>
      </c>
      <c r="G130" s="4">
        <f t="shared" si="2"/>
        <v>30</v>
      </c>
      <c r="H130" t="s">
        <v>9375</v>
      </c>
    </row>
    <row r="131" spans="1:10" x14ac:dyDescent="0.35">
      <c r="A131" s="4">
        <v>84</v>
      </c>
      <c r="B131" s="4">
        <v>-44.667000000000002</v>
      </c>
      <c r="C131" t="s">
        <v>1586</v>
      </c>
      <c r="D131" s="4">
        <v>3</v>
      </c>
      <c r="E131" s="16" t="s">
        <v>1677</v>
      </c>
      <c r="G131" s="4">
        <f t="shared" si="2"/>
        <v>30</v>
      </c>
      <c r="H131" t="s">
        <v>9375</v>
      </c>
    </row>
    <row r="132" spans="1:10" x14ac:dyDescent="0.35">
      <c r="A132" s="4">
        <v>85</v>
      </c>
      <c r="B132" s="4">
        <v>-30.545000000000002</v>
      </c>
      <c r="C132" t="s">
        <v>1603</v>
      </c>
      <c r="D132" s="4">
        <v>4</v>
      </c>
      <c r="E132" s="16" t="s">
        <v>1680</v>
      </c>
      <c r="G132" s="4">
        <f t="shared" si="2"/>
        <v>30</v>
      </c>
      <c r="H132" t="s">
        <v>9375</v>
      </c>
    </row>
    <row r="134" spans="1:10" x14ac:dyDescent="0.35">
      <c r="B134" s="21" t="s">
        <v>9233</v>
      </c>
      <c r="C134" s="22"/>
      <c r="D134" s="21"/>
      <c r="E134" s="23"/>
    </row>
    <row r="135" spans="1:10" x14ac:dyDescent="0.35">
      <c r="B135" s="20"/>
    </row>
    <row r="136" spans="1:10" x14ac:dyDescent="0.35">
      <c r="A136" s="4">
        <v>86</v>
      </c>
      <c r="B136" s="4">
        <v>238.61199999999999</v>
      </c>
      <c r="C136" t="s">
        <v>1586</v>
      </c>
      <c r="D136" s="4">
        <v>3</v>
      </c>
      <c r="E136" s="16" t="s">
        <v>1687</v>
      </c>
      <c r="G136" s="4">
        <f t="shared" si="2"/>
        <v>22</v>
      </c>
      <c r="H136" t="s">
        <v>10418</v>
      </c>
      <c r="J136" t="s">
        <v>11039</v>
      </c>
    </row>
    <row r="138" spans="1:10" x14ac:dyDescent="0.35">
      <c r="A138" s="7"/>
      <c r="B138" s="11" t="s">
        <v>9229</v>
      </c>
      <c r="C138" s="13"/>
      <c r="D138" s="19"/>
      <c r="E138" s="15"/>
      <c r="F138" s="13"/>
    </row>
    <row r="139" spans="1:10" x14ac:dyDescent="0.35">
      <c r="B139" s="20" t="s">
        <v>9243</v>
      </c>
    </row>
    <row r="140" spans="1:10" x14ac:dyDescent="0.35">
      <c r="A140" s="4">
        <v>87</v>
      </c>
      <c r="B140" s="4">
        <v>-370.63499999999999</v>
      </c>
      <c r="C140" t="s">
        <v>1603</v>
      </c>
      <c r="D140" s="4">
        <v>4</v>
      </c>
      <c r="E140" s="16" t="s">
        <v>1807</v>
      </c>
      <c r="G140" s="4">
        <f t="shared" si="2"/>
        <v>22</v>
      </c>
      <c r="H140" t="s">
        <v>10418</v>
      </c>
    </row>
    <row r="141" spans="1:10" x14ac:dyDescent="0.35">
      <c r="A141" s="4">
        <v>88</v>
      </c>
      <c r="B141" s="4">
        <v>-359.70599999999899</v>
      </c>
      <c r="C141" t="s">
        <v>1588</v>
      </c>
      <c r="D141" s="4">
        <v>2</v>
      </c>
      <c r="E141" s="16" t="s">
        <v>1810</v>
      </c>
      <c r="G141" s="4">
        <f t="shared" si="2"/>
        <v>32</v>
      </c>
      <c r="H141" t="s">
        <v>9376</v>
      </c>
    </row>
    <row r="143" spans="1:10" x14ac:dyDescent="0.35">
      <c r="A143" s="7" t="s">
        <v>11522</v>
      </c>
      <c r="B143" s="31" t="s">
        <v>10488</v>
      </c>
    </row>
    <row r="144" spans="1:10" x14ac:dyDescent="0.35">
      <c r="A144" s="4">
        <v>89</v>
      </c>
      <c r="B144" s="4">
        <v>-355.01299999999998</v>
      </c>
      <c r="C144" t="s">
        <v>1586</v>
      </c>
      <c r="D144" s="4">
        <v>3</v>
      </c>
      <c r="E144" s="16" t="s">
        <v>1811</v>
      </c>
    </row>
    <row r="145" spans="1:8" x14ac:dyDescent="0.35">
      <c r="E145" s="58" t="s">
        <v>9671</v>
      </c>
      <c r="G145" s="4">
        <f t="shared" si="2"/>
        <v>22</v>
      </c>
      <c r="H145" t="s">
        <v>10418</v>
      </c>
    </row>
    <row r="146" spans="1:8" x14ac:dyDescent="0.35">
      <c r="E146" s="58" t="s">
        <v>9672</v>
      </c>
      <c r="G146" s="4">
        <f t="shared" ref="G146:G204" si="7">IF(H146="GREET",1,IF(H146="GOAL",2,IF(H146="GOAL:COOP",2,IF(H146="(GOAL:COOP)",2,IF(H146="GOAL:CIVILITY",2,IF(H146="GOAL:SUSTAIN",2,IF(H146="GOAL:MAX EARN",2,IF(H146="GOAL:EQUITY",2,IF(H146="PROPOSAL",3,IF(H146="(PROPOSAL)",3,IF(H146="CHOOSE+",4,IF(H146="CHOOSE-",4,IF(H146="(CHOOSE+)",4,IF(H146="(CHOOSE-)",4,IF(H146="ECO INFO",5,IF(H146="(ECO INFO)",5,IF(H146="$ INFO",6,IF(H146="($ INFO)",6,IF(H146="SOC INFO",7,IF(H146="(SOC INFO)",7,IF(H146="RULE INFO",8,IF(H146="EXP INFO",9,IF(H146="(EXP INFO)",9,IF(H146="MON RES",10,IF(H146="MON EARN",11,IF(H146="MON BEH",12,IF(H146="POSE HARM",13,IF(H146="(POSE HARM)",13,IF(H146="POSE CONCERN",14,IF(H146="(POSE CONCERN)",14,IF(H146="RJ APOLOGY",15,IF(H146="RJ ATONE",16,IF(H146="(RJ ATONE)",16,IF(H146="RJ JUSTIFY",17,IF(H146="RJ JUSTIFY:SOC INFO",17,IF(H146="RJ-",18,IF(H146="RJ FORGIVE+",19,IF(H146="RJ FORGIVE-",19,IF(H146="(RJ FORGIVE+)",19,IF(H146="(RJ FORGIVE-)",19,IF(H146="COORD",20,IF(H146="(COORD)",20,IF(H146="ENF ACK",21,IF(H146="(ENF ACK)",21,IF(H146="ENF PRAISE",22,IF(H146="ENF ASK",23,IF(H146="ENF TELL",24,IF(H146="ENF SHAME",25,IF(H146="ENF WARN",26,IF(H146="ENF THREATEN",27,IF(H146="ENF PUNISH",28,IF(H146="DEFECT",29,IF(H146="SM TALK",30,IF(H146="HUMOR",31,IF(H146="POLITE+",32,IF(H146="POLITE-",32,IF(H146="INPUT-",33,IF(H146="AMBIGUOUS",34,IF(H146="UNCODEABLE",35)))))))))))))))))))))))))))))))))))))))))))))))))))))))))))</f>
        <v>3</v>
      </c>
      <c r="H146" t="s">
        <v>9379</v>
      </c>
    </row>
    <row r="147" spans="1:8" x14ac:dyDescent="0.35">
      <c r="A147" s="4">
        <v>90</v>
      </c>
      <c r="B147" s="4">
        <v>-352.05500000000001</v>
      </c>
      <c r="C147" t="s">
        <v>1588</v>
      </c>
      <c r="D147" s="4">
        <v>2</v>
      </c>
      <c r="E147" s="16" t="s">
        <v>55</v>
      </c>
      <c r="G147" s="4">
        <f t="shared" si="7"/>
        <v>4</v>
      </c>
      <c r="H147" t="s">
        <v>9372</v>
      </c>
    </row>
    <row r="148" spans="1:8" x14ac:dyDescent="0.35">
      <c r="A148" s="4">
        <v>91</v>
      </c>
      <c r="B148" s="4">
        <v>-347.54899999999998</v>
      </c>
      <c r="C148" t="s">
        <v>1581</v>
      </c>
      <c r="D148" s="4">
        <v>1</v>
      </c>
      <c r="E148" s="16" t="s">
        <v>1814</v>
      </c>
      <c r="G148" s="4">
        <f t="shared" si="7"/>
        <v>4</v>
      </c>
      <c r="H148" t="s">
        <v>9372</v>
      </c>
    </row>
    <row r="149" spans="1:8" x14ac:dyDescent="0.35">
      <c r="A149" s="4">
        <v>92</v>
      </c>
      <c r="B149" s="4">
        <v>-347.260999999999</v>
      </c>
      <c r="C149" t="s">
        <v>1603</v>
      </c>
      <c r="D149" s="4">
        <v>4</v>
      </c>
      <c r="E149" s="16" t="s">
        <v>1815</v>
      </c>
      <c r="G149" s="4">
        <f t="shared" si="7"/>
        <v>22</v>
      </c>
      <c r="H149" t="s">
        <v>10418</v>
      </c>
    </row>
    <row r="150" spans="1:8" x14ac:dyDescent="0.35">
      <c r="A150" s="4">
        <v>93</v>
      </c>
      <c r="B150" s="4">
        <v>-344.41</v>
      </c>
      <c r="C150" t="s">
        <v>1603</v>
      </c>
      <c r="D150" s="4">
        <v>4</v>
      </c>
      <c r="E150" s="16" t="s">
        <v>290</v>
      </c>
      <c r="G150" s="4">
        <f t="shared" si="7"/>
        <v>4</v>
      </c>
      <c r="H150" t="s">
        <v>9372</v>
      </c>
    </row>
    <row r="151" spans="1:8" x14ac:dyDescent="0.35">
      <c r="A151" s="4">
        <v>94</v>
      </c>
      <c r="B151" s="4">
        <v>-342.54500000000002</v>
      </c>
      <c r="C151" t="s">
        <v>1586</v>
      </c>
      <c r="D151" s="4">
        <v>3</v>
      </c>
      <c r="E151" s="16" t="s">
        <v>1816</v>
      </c>
      <c r="G151" s="4">
        <f t="shared" si="7"/>
        <v>22</v>
      </c>
      <c r="H151" t="s">
        <v>10418</v>
      </c>
    </row>
    <row r="152" spans="1:8" x14ac:dyDescent="0.35">
      <c r="A152" s="4">
        <v>95</v>
      </c>
      <c r="B152" s="4">
        <v>-338.89800000000002</v>
      </c>
      <c r="C152" t="s">
        <v>1586</v>
      </c>
      <c r="D152" s="4">
        <v>3</v>
      </c>
      <c r="E152" s="16" t="s">
        <v>1817</v>
      </c>
      <c r="G152" s="4">
        <f t="shared" si="7"/>
        <v>32</v>
      </c>
      <c r="H152" t="s">
        <v>9376</v>
      </c>
    </row>
    <row r="153" spans="1:8" x14ac:dyDescent="0.35">
      <c r="A153" s="4">
        <v>96</v>
      </c>
      <c r="B153" s="4">
        <v>-336.79399999999998</v>
      </c>
      <c r="C153" t="s">
        <v>1588</v>
      </c>
      <c r="D153" s="4">
        <v>2</v>
      </c>
      <c r="E153" s="16" t="s">
        <v>1819</v>
      </c>
      <c r="G153" s="4">
        <f t="shared" si="7"/>
        <v>8</v>
      </c>
      <c r="H153" t="s">
        <v>9374</v>
      </c>
    </row>
    <row r="154" spans="1:8" x14ac:dyDescent="0.35">
      <c r="A154" s="4">
        <v>97</v>
      </c>
      <c r="B154" s="4">
        <v>-324.92</v>
      </c>
      <c r="C154" t="s">
        <v>1581</v>
      </c>
      <c r="D154" s="4">
        <v>1</v>
      </c>
      <c r="E154" s="16" t="s">
        <v>1822</v>
      </c>
      <c r="G154" s="4">
        <f t="shared" si="7"/>
        <v>8</v>
      </c>
      <c r="H154" t="s">
        <v>9374</v>
      </c>
    </row>
    <row r="155" spans="1:8" x14ac:dyDescent="0.35">
      <c r="A155" s="4">
        <v>98</v>
      </c>
      <c r="B155" s="4">
        <v>-321.71899999999999</v>
      </c>
      <c r="C155" t="s">
        <v>1603</v>
      </c>
      <c r="D155" s="4">
        <v>4</v>
      </c>
      <c r="E155" s="16" t="s">
        <v>1824</v>
      </c>
      <c r="G155" s="4">
        <f t="shared" si="7"/>
        <v>8</v>
      </c>
      <c r="H155" t="s">
        <v>9374</v>
      </c>
    </row>
    <row r="156" spans="1:8" x14ac:dyDescent="0.35">
      <c r="A156" s="4">
        <v>99</v>
      </c>
      <c r="B156" s="4">
        <v>-316.233</v>
      </c>
      <c r="C156" t="s">
        <v>1586</v>
      </c>
      <c r="D156" s="4">
        <v>3</v>
      </c>
      <c r="E156" s="16" t="s">
        <v>1826</v>
      </c>
      <c r="G156" s="4">
        <f t="shared" si="7"/>
        <v>8</v>
      </c>
      <c r="H156" t="s">
        <v>9374</v>
      </c>
    </row>
    <row r="158" spans="1:8" x14ac:dyDescent="0.35">
      <c r="B158" s="20" t="s">
        <v>9256</v>
      </c>
    </row>
    <row r="159" spans="1:8" x14ac:dyDescent="0.35">
      <c r="A159" s="4">
        <v>100</v>
      </c>
      <c r="B159" s="4">
        <v>-300.58699999999999</v>
      </c>
      <c r="C159" t="s">
        <v>1588</v>
      </c>
      <c r="D159" s="4">
        <v>2</v>
      </c>
      <c r="E159" s="16" t="s">
        <v>1828</v>
      </c>
      <c r="G159" s="4">
        <f t="shared" si="7"/>
        <v>9</v>
      </c>
      <c r="H159" t="s">
        <v>9373</v>
      </c>
    </row>
    <row r="160" spans="1:8" x14ac:dyDescent="0.35">
      <c r="A160" s="4">
        <v>101</v>
      </c>
      <c r="B160" s="4">
        <v>-290.82900000000001</v>
      </c>
      <c r="C160" t="s">
        <v>1603</v>
      </c>
      <c r="D160" s="4">
        <v>4</v>
      </c>
      <c r="E160" s="16" t="s">
        <v>1832</v>
      </c>
      <c r="G160" s="4">
        <f t="shared" si="7"/>
        <v>9</v>
      </c>
      <c r="H160" t="s">
        <v>9373</v>
      </c>
    </row>
    <row r="161" spans="1:8" x14ac:dyDescent="0.35">
      <c r="A161" s="4">
        <v>102</v>
      </c>
      <c r="B161" s="4">
        <v>-286.49700000000001</v>
      </c>
      <c r="C161" t="s">
        <v>1586</v>
      </c>
      <c r="D161" s="4">
        <v>3</v>
      </c>
      <c r="E161" s="16" t="s">
        <v>1833</v>
      </c>
      <c r="G161" s="4">
        <f t="shared" si="7"/>
        <v>9</v>
      </c>
      <c r="H161" t="s">
        <v>9373</v>
      </c>
    </row>
    <row r="162" spans="1:8" x14ac:dyDescent="0.35">
      <c r="A162" s="4">
        <v>103</v>
      </c>
      <c r="B162" s="4">
        <v>-269.97800000000001</v>
      </c>
      <c r="C162" t="s">
        <v>1581</v>
      </c>
      <c r="D162" s="4">
        <v>1</v>
      </c>
      <c r="E162" s="16" t="s">
        <v>1836</v>
      </c>
      <c r="G162" s="4">
        <f t="shared" si="7"/>
        <v>9</v>
      </c>
      <c r="H162" t="s">
        <v>9373</v>
      </c>
    </row>
    <row r="163" spans="1:8" x14ac:dyDescent="0.35">
      <c r="A163" s="4">
        <v>104</v>
      </c>
      <c r="B163" s="4">
        <v>-256.11599999999999</v>
      </c>
      <c r="C163" t="s">
        <v>1603</v>
      </c>
      <c r="D163" s="4">
        <v>4</v>
      </c>
      <c r="E163" s="16" t="s">
        <v>1839</v>
      </c>
      <c r="G163" s="4">
        <f t="shared" si="7"/>
        <v>9</v>
      </c>
      <c r="H163" t="s">
        <v>9373</v>
      </c>
    </row>
    <row r="164" spans="1:8" x14ac:dyDescent="0.35">
      <c r="A164" s="4">
        <v>105</v>
      </c>
      <c r="B164" s="4">
        <v>-247.78899999999999</v>
      </c>
      <c r="C164" t="s">
        <v>1586</v>
      </c>
      <c r="D164" s="4">
        <v>3</v>
      </c>
      <c r="E164" s="16" t="s">
        <v>1842</v>
      </c>
      <c r="G164" s="4">
        <f t="shared" si="7"/>
        <v>9</v>
      </c>
      <c r="H164" t="s">
        <v>9373</v>
      </c>
    </row>
    <row r="165" spans="1:8" x14ac:dyDescent="0.35">
      <c r="A165" s="4">
        <v>106</v>
      </c>
      <c r="B165" s="4">
        <v>-245.68700000000001</v>
      </c>
      <c r="C165" t="s">
        <v>1588</v>
      </c>
      <c r="D165" s="4">
        <v>2</v>
      </c>
      <c r="E165" s="16" t="s">
        <v>1845</v>
      </c>
      <c r="G165" s="4">
        <f t="shared" si="7"/>
        <v>9</v>
      </c>
      <c r="H165" t="s">
        <v>9373</v>
      </c>
    </row>
    <row r="166" spans="1:8" x14ac:dyDescent="0.35">
      <c r="A166" s="4">
        <v>107</v>
      </c>
      <c r="B166" s="4">
        <v>-241.96299999999999</v>
      </c>
      <c r="C166" t="s">
        <v>1603</v>
      </c>
      <c r="D166" s="4">
        <v>4</v>
      </c>
      <c r="E166" s="16" t="s">
        <v>1848</v>
      </c>
      <c r="G166" s="4">
        <f t="shared" si="7"/>
        <v>9</v>
      </c>
      <c r="H166" t="s">
        <v>9373</v>
      </c>
    </row>
    <row r="167" spans="1:8" x14ac:dyDescent="0.35">
      <c r="A167" s="4">
        <v>108</v>
      </c>
      <c r="B167" s="4">
        <v>-234.744</v>
      </c>
      <c r="C167" t="s">
        <v>1581</v>
      </c>
      <c r="D167" s="4">
        <v>1</v>
      </c>
      <c r="E167" s="16" t="s">
        <v>1851</v>
      </c>
      <c r="G167" s="4">
        <f t="shared" si="7"/>
        <v>9</v>
      </c>
      <c r="H167" t="s">
        <v>9373</v>
      </c>
    </row>
    <row r="168" spans="1:8" x14ac:dyDescent="0.35">
      <c r="A168" s="4">
        <v>109</v>
      </c>
      <c r="B168" s="4">
        <v>-223.261</v>
      </c>
      <c r="C168" t="s">
        <v>1581</v>
      </c>
      <c r="D168" s="4">
        <v>1</v>
      </c>
      <c r="E168" s="16" t="s">
        <v>1854</v>
      </c>
      <c r="G168" s="4">
        <f t="shared" si="7"/>
        <v>9</v>
      </c>
      <c r="H168" t="s">
        <v>9373</v>
      </c>
    </row>
    <row r="169" spans="1:8" x14ac:dyDescent="0.35">
      <c r="A169" s="4">
        <v>110</v>
      </c>
      <c r="B169" s="4">
        <v>-221.06299999999999</v>
      </c>
      <c r="C169" t="s">
        <v>1588</v>
      </c>
      <c r="D169" s="4">
        <v>2</v>
      </c>
      <c r="E169" s="16">
        <v>6</v>
      </c>
      <c r="G169" s="4">
        <f t="shared" si="7"/>
        <v>9</v>
      </c>
      <c r="H169" t="s">
        <v>9373</v>
      </c>
    </row>
    <row r="170" spans="1:8" x14ac:dyDescent="0.35">
      <c r="B170" s="4">
        <v>-217.46599999999901</v>
      </c>
      <c r="C170" t="s">
        <v>1588</v>
      </c>
      <c r="D170" s="4">
        <v>2</v>
      </c>
      <c r="E170" s="16">
        <v>7</v>
      </c>
    </row>
    <row r="171" spans="1:8" x14ac:dyDescent="0.35">
      <c r="B171" s="4">
        <v>-215.108</v>
      </c>
      <c r="C171" t="s">
        <v>1588</v>
      </c>
      <c r="D171" s="4">
        <v>2</v>
      </c>
      <c r="E171" s="16" t="s">
        <v>400</v>
      </c>
    </row>
    <row r="172" spans="1:8" x14ac:dyDescent="0.35">
      <c r="A172" s="4">
        <v>111</v>
      </c>
      <c r="B172" s="4">
        <v>-214.88800000000001</v>
      </c>
      <c r="C172" t="s">
        <v>1603</v>
      </c>
      <c r="D172" s="4">
        <v>4</v>
      </c>
      <c r="E172" s="16" t="s">
        <v>1856</v>
      </c>
      <c r="G172" s="4">
        <f t="shared" si="7"/>
        <v>9</v>
      </c>
      <c r="H172" t="s">
        <v>9373</v>
      </c>
    </row>
    <row r="173" spans="1:8" x14ac:dyDescent="0.35">
      <c r="B173" s="4">
        <v>-188.797</v>
      </c>
      <c r="C173" t="s">
        <v>1603</v>
      </c>
      <c r="D173" s="4">
        <v>4</v>
      </c>
      <c r="E173" s="16" t="s">
        <v>1866</v>
      </c>
    </row>
    <row r="174" spans="1:8" x14ac:dyDescent="0.35">
      <c r="A174" s="4">
        <v>112</v>
      </c>
      <c r="B174" s="4">
        <v>-207.28099999999901</v>
      </c>
      <c r="C174" t="s">
        <v>1586</v>
      </c>
      <c r="D174" s="4">
        <v>3</v>
      </c>
      <c r="E174" s="16" t="s">
        <v>1859</v>
      </c>
      <c r="G174" s="4">
        <f t="shared" si="7"/>
        <v>9</v>
      </c>
      <c r="H174" t="s">
        <v>9373</v>
      </c>
    </row>
    <row r="175" spans="1:8" x14ac:dyDescent="0.35">
      <c r="A175" s="4">
        <v>113</v>
      </c>
      <c r="B175" s="4">
        <v>-195.637</v>
      </c>
      <c r="C175" t="s">
        <v>1586</v>
      </c>
      <c r="D175" s="4">
        <v>3</v>
      </c>
      <c r="E175" s="16" t="s">
        <v>1862</v>
      </c>
      <c r="G175" s="4">
        <f t="shared" si="7"/>
        <v>9</v>
      </c>
      <c r="H175" t="s">
        <v>9373</v>
      </c>
    </row>
    <row r="176" spans="1:8" x14ac:dyDescent="0.35">
      <c r="A176" s="4">
        <v>114</v>
      </c>
      <c r="B176" s="4">
        <v>-191.34899999999999</v>
      </c>
      <c r="C176" t="s">
        <v>1586</v>
      </c>
      <c r="D176" s="4">
        <v>3</v>
      </c>
      <c r="E176" s="16" t="s">
        <v>1865</v>
      </c>
      <c r="G176" s="4">
        <f t="shared" si="7"/>
        <v>31</v>
      </c>
      <c r="H176" t="s">
        <v>9386</v>
      </c>
    </row>
    <row r="178" spans="1:8" x14ac:dyDescent="0.35">
      <c r="A178" s="20">
        <v>4</v>
      </c>
      <c r="B178" s="31" t="s">
        <v>11128</v>
      </c>
    </row>
    <row r="179" spans="1:8" x14ac:dyDescent="0.35">
      <c r="A179" s="4">
        <v>115</v>
      </c>
      <c r="B179" s="4">
        <v>-194.768</v>
      </c>
      <c r="C179" t="s">
        <v>1581</v>
      </c>
      <c r="D179" s="4">
        <v>1</v>
      </c>
      <c r="E179" s="16" t="s">
        <v>1864</v>
      </c>
      <c r="G179" s="4">
        <f t="shared" si="7"/>
        <v>3</v>
      </c>
      <c r="H179" t="s">
        <v>9379</v>
      </c>
    </row>
    <row r="180" spans="1:8" x14ac:dyDescent="0.35">
      <c r="A180" s="4">
        <v>116</v>
      </c>
      <c r="B180" s="4">
        <v>-188.93799999999999</v>
      </c>
      <c r="C180" t="s">
        <v>1588</v>
      </c>
      <c r="D180" s="4">
        <v>2</v>
      </c>
      <c r="E180" s="16" t="s">
        <v>139</v>
      </c>
      <c r="G180" s="4">
        <f t="shared" si="7"/>
        <v>4</v>
      </c>
      <c r="H180" t="s">
        <v>9372</v>
      </c>
    </row>
    <row r="181" spans="1:8" x14ac:dyDescent="0.35">
      <c r="A181" s="4">
        <v>117</v>
      </c>
      <c r="B181" s="4">
        <v>-177.16099999999901</v>
      </c>
      <c r="C181" t="s">
        <v>1586</v>
      </c>
      <c r="D181" s="4">
        <v>3</v>
      </c>
      <c r="E181" s="16" t="s">
        <v>10489</v>
      </c>
      <c r="G181" s="4">
        <f t="shared" si="7"/>
        <v>4</v>
      </c>
      <c r="H181" t="s">
        <v>9372</v>
      </c>
    </row>
    <row r="182" spans="1:8" x14ac:dyDescent="0.35">
      <c r="A182" s="4">
        <v>118</v>
      </c>
      <c r="B182" s="4">
        <v>-176.58500000000001</v>
      </c>
      <c r="C182" t="s">
        <v>1603</v>
      </c>
      <c r="D182" s="4">
        <v>4</v>
      </c>
      <c r="E182" s="16" t="s">
        <v>1869</v>
      </c>
      <c r="G182" s="4">
        <f t="shared" si="7"/>
        <v>4</v>
      </c>
      <c r="H182" t="s">
        <v>9372</v>
      </c>
    </row>
    <row r="184" spans="1:8" x14ac:dyDescent="0.35">
      <c r="B184" s="20" t="s">
        <v>9232</v>
      </c>
    </row>
    <row r="185" spans="1:8" x14ac:dyDescent="0.35">
      <c r="A185" s="4">
        <v>119</v>
      </c>
      <c r="B185" s="4">
        <v>-150.017</v>
      </c>
      <c r="C185" t="s">
        <v>1586</v>
      </c>
      <c r="D185" s="4">
        <v>3</v>
      </c>
      <c r="E185" s="16" t="s">
        <v>1875</v>
      </c>
      <c r="G185" s="4">
        <f t="shared" si="7"/>
        <v>7</v>
      </c>
      <c r="H185" t="s">
        <v>9377</v>
      </c>
    </row>
    <row r="186" spans="1:8" x14ac:dyDescent="0.35">
      <c r="A186" s="4">
        <v>120</v>
      </c>
      <c r="B186" s="4">
        <v>-143.79499999999999</v>
      </c>
      <c r="C186" t="s">
        <v>1603</v>
      </c>
      <c r="D186" s="4">
        <v>4</v>
      </c>
      <c r="E186" s="16" t="s">
        <v>1876</v>
      </c>
      <c r="G186" s="4">
        <f t="shared" si="7"/>
        <v>30</v>
      </c>
      <c r="H186" t="s">
        <v>9375</v>
      </c>
    </row>
    <row r="187" spans="1:8" x14ac:dyDescent="0.35">
      <c r="A187" s="4">
        <v>121</v>
      </c>
      <c r="B187" s="4">
        <v>-135.77500000000001</v>
      </c>
      <c r="C187" t="s">
        <v>1581</v>
      </c>
      <c r="D187" s="4">
        <v>1</v>
      </c>
      <c r="E187" s="16" t="s">
        <v>1878</v>
      </c>
      <c r="G187" s="4">
        <f t="shared" si="7"/>
        <v>30</v>
      </c>
      <c r="H187" t="s">
        <v>9375</v>
      </c>
    </row>
    <row r="188" spans="1:8" x14ac:dyDescent="0.35">
      <c r="A188" s="4">
        <v>122</v>
      </c>
      <c r="B188" s="4">
        <v>-135.03299999999999</v>
      </c>
      <c r="C188" t="s">
        <v>1586</v>
      </c>
      <c r="D188" s="4">
        <v>3</v>
      </c>
      <c r="E188" s="16" t="s">
        <v>44</v>
      </c>
      <c r="G188" s="4">
        <f t="shared" si="7"/>
        <v>30</v>
      </c>
      <c r="H188" t="s">
        <v>9375</v>
      </c>
    </row>
    <row r="189" spans="1:8" x14ac:dyDescent="0.35">
      <c r="A189" s="4">
        <v>123</v>
      </c>
      <c r="B189" s="4">
        <v>-74.367999999999995</v>
      </c>
      <c r="C189" t="s">
        <v>1588</v>
      </c>
      <c r="D189" s="4">
        <v>2</v>
      </c>
      <c r="E189" s="16" t="s">
        <v>1884</v>
      </c>
      <c r="G189" s="4">
        <f t="shared" si="7"/>
        <v>30</v>
      </c>
      <c r="H189" t="s">
        <v>9375</v>
      </c>
    </row>
    <row r="190" spans="1:8" x14ac:dyDescent="0.35">
      <c r="B190" s="4">
        <v>-64.953999999999994</v>
      </c>
      <c r="C190" t="s">
        <v>1588</v>
      </c>
      <c r="D190" s="4">
        <v>2</v>
      </c>
      <c r="E190" s="16" t="s">
        <v>1888</v>
      </c>
    </row>
    <row r="191" spans="1:8" x14ac:dyDescent="0.35">
      <c r="A191" s="4">
        <v>124</v>
      </c>
      <c r="B191" s="4">
        <v>-68.786000000000001</v>
      </c>
      <c r="C191" t="s">
        <v>1586</v>
      </c>
      <c r="D191" s="4">
        <v>3</v>
      </c>
      <c r="E191" s="16" t="s">
        <v>1886</v>
      </c>
      <c r="G191" s="4">
        <f t="shared" si="7"/>
        <v>30</v>
      </c>
      <c r="H191" t="s">
        <v>9375</v>
      </c>
    </row>
    <row r="192" spans="1:8" x14ac:dyDescent="0.35">
      <c r="A192" s="4">
        <v>125</v>
      </c>
      <c r="B192" s="4">
        <v>-62.680999999999997</v>
      </c>
      <c r="C192" t="s">
        <v>1603</v>
      </c>
      <c r="D192" s="4">
        <v>4</v>
      </c>
      <c r="E192" s="16" t="s">
        <v>1890</v>
      </c>
      <c r="G192" s="4">
        <f t="shared" si="7"/>
        <v>30</v>
      </c>
      <c r="H192" t="s">
        <v>9375</v>
      </c>
    </row>
    <row r="193" spans="1:10" x14ac:dyDescent="0.35">
      <c r="A193" s="4">
        <v>126</v>
      </c>
      <c r="B193" s="4">
        <v>-52.286000000000001</v>
      </c>
      <c r="C193" t="s">
        <v>1588</v>
      </c>
      <c r="D193" s="4">
        <v>2</v>
      </c>
      <c r="E193" s="16" t="s">
        <v>1891</v>
      </c>
      <c r="G193" s="4">
        <f t="shared" si="7"/>
        <v>30</v>
      </c>
      <c r="H193" t="s">
        <v>9375</v>
      </c>
    </row>
    <row r="194" spans="1:10" x14ac:dyDescent="0.35">
      <c r="A194" s="4">
        <v>127</v>
      </c>
      <c r="B194" s="4">
        <v>-37.914999999999999</v>
      </c>
      <c r="C194" t="s">
        <v>1603</v>
      </c>
      <c r="D194" s="4">
        <v>4</v>
      </c>
      <c r="E194" s="16" t="s">
        <v>1893</v>
      </c>
      <c r="G194" s="4">
        <f t="shared" si="7"/>
        <v>30</v>
      </c>
      <c r="H194" t="s">
        <v>9375</v>
      </c>
    </row>
    <row r="195" spans="1:10" x14ac:dyDescent="0.35">
      <c r="A195" s="4">
        <v>128</v>
      </c>
      <c r="B195" s="4">
        <v>-28.706</v>
      </c>
      <c r="C195" t="s">
        <v>1586</v>
      </c>
      <c r="D195" s="4">
        <v>3</v>
      </c>
      <c r="E195" s="16" t="s">
        <v>1894</v>
      </c>
      <c r="G195" s="4">
        <f t="shared" si="7"/>
        <v>30</v>
      </c>
      <c r="H195" t="s">
        <v>9375</v>
      </c>
    </row>
    <row r="197" spans="1:10" x14ac:dyDescent="0.35">
      <c r="B197" s="21" t="s">
        <v>9234</v>
      </c>
      <c r="C197" s="22"/>
      <c r="D197" s="21"/>
      <c r="E197" s="23"/>
    </row>
    <row r="198" spans="1:10" x14ac:dyDescent="0.35">
      <c r="B198" s="20"/>
    </row>
    <row r="199" spans="1:10" x14ac:dyDescent="0.35">
      <c r="A199" s="4">
        <v>129</v>
      </c>
      <c r="B199" s="4">
        <v>47.89</v>
      </c>
      <c r="C199" t="s">
        <v>1603</v>
      </c>
      <c r="D199" s="4">
        <v>4</v>
      </c>
      <c r="E199" s="16" t="s">
        <v>1895</v>
      </c>
      <c r="G199" s="4">
        <f t="shared" si="7"/>
        <v>10</v>
      </c>
      <c r="H199" t="s">
        <v>10136</v>
      </c>
    </row>
    <row r="201" spans="1:10" x14ac:dyDescent="0.35">
      <c r="A201" s="4">
        <v>130</v>
      </c>
      <c r="B201" s="4">
        <v>118.976</v>
      </c>
      <c r="C201" t="s">
        <v>1586</v>
      </c>
      <c r="D201" s="4">
        <v>3</v>
      </c>
      <c r="E201" s="16" t="s">
        <v>1896</v>
      </c>
      <c r="G201" s="4">
        <f t="shared" si="7"/>
        <v>1</v>
      </c>
      <c r="H201" t="s">
        <v>10885</v>
      </c>
    </row>
    <row r="203" spans="1:10" x14ac:dyDescent="0.35">
      <c r="A203" s="4">
        <v>131</v>
      </c>
      <c r="B203" s="4">
        <v>188.35400000000001</v>
      </c>
      <c r="C203" t="s">
        <v>1603</v>
      </c>
      <c r="D203" s="4">
        <v>4</v>
      </c>
      <c r="E203" s="16" t="s">
        <v>1898</v>
      </c>
      <c r="G203" s="4">
        <f t="shared" si="7"/>
        <v>3</v>
      </c>
      <c r="H203" t="s">
        <v>9379</v>
      </c>
      <c r="I203" s="4">
        <f>IF(J203="GREET",1,IF(J203="GOAL",2,IF(J203="GOAL:COOP",2,IF(J203="(GOAL:COOP)",2,IF(J203="GOAL:CIVILITY",2,IF(J203="GOAL:SUSTAIN",2,IF(J203="GOAL:MAX EARN",2,IF(J203="GOAL:EQUITY",2,IF(J203="(GOAL:EQUITY)",2,IF(J203="PROPOSAL",3,IF(J203="(PROPOSAL)",3,IF(J203="CHOOSE+",4,IF(J203="CHOOSE-",4,IF(J203="(CHOOSE+)",4,IF(J203="(CHOOSE-)",4,IF(J203="ECO INFO",5,IF(J203="(ECO INFO)",5,IF(J203="$ INFO",6,IF(J203="($ INFO)",6,IF(J203="SOC INFO",7,IF(J203="(SOC INFO)",7,IF(J203="RULE INFO",8,IF(J203="EXP INFO",9,IF(J203="(EXP INFO)",9,IF(J203="MON RES",10,IF(J203="MON EARN",11,IF(J203="MON BEH",12,IF(J203="POSE HARM",13,IF(J203="(POSE HARM)",13,IF(J203="POSE CONCERN",14,IF(J203="(POSE CONCERN)",14,IF(J203="RJ APOLOGY",15,IF(J203="RJ ATONE",16,IF(J203="(RJ ATONE)",16,IF(J203="RJ JUSTIFY",17,IF(J203="RJ JUSTIFY:SOC INFO",17,IF(J203="RJ-",18,IF(J203="RJ FORGIVE+",19,IF(J203="RJ FORGIVE-",19,IF(J203="(RJ FORGIVE+)",19,IF(J203="(RJ FORGIVE-)",19,IF(J203="COORD",20,IF(J203="(COORD)",20,IF(J203="ENF ACK",21,IF(J203="(ENF ACK)",21,IF(J203="ENF PRAISE",22,IF(J203="ENF ASK",23,IF(J203="ENF TELL",24,IF(J203="ENF SHAME",25,IF(J203="ENF WARN",26,IF(J203="ENF THREATEN",27,IF(J203="ENF PUNISH",28,IF(J203="DEFECT",29,IF(J203="SM TALK",30,IF(J203="HUMOR",31,IF(J203="POLITE+",32,IF(J203="POLITE-",32,IF(J203="INPUT-",33,IF(J203="AMBIGUOUS",34,IF(J203="UNCODEABLE",35))))))))))))))))))))))))))))))))))))))))))))))))))))))))))))</f>
        <v>2</v>
      </c>
      <c r="J203" t="s">
        <v>12180</v>
      </c>
    </row>
    <row r="204" spans="1:10" x14ac:dyDescent="0.35">
      <c r="A204" s="4">
        <v>132</v>
      </c>
      <c r="B204" s="4">
        <v>232.46599999999901</v>
      </c>
      <c r="C204" t="s">
        <v>1603</v>
      </c>
      <c r="D204" s="4">
        <v>4</v>
      </c>
      <c r="E204" s="16" t="s">
        <v>1900</v>
      </c>
      <c r="G204" s="4">
        <f t="shared" si="7"/>
        <v>11</v>
      </c>
      <c r="H204" t="s">
        <v>9509</v>
      </c>
    </row>
    <row r="207" spans="1:10" x14ac:dyDescent="0.35">
      <c r="A207" s="8" t="s">
        <v>11929</v>
      </c>
    </row>
    <row r="208" spans="1:10" x14ac:dyDescent="0.35">
      <c r="B208" s="98" t="s">
        <v>11936</v>
      </c>
    </row>
    <row r="209" spans="1:9" x14ac:dyDescent="0.35">
      <c r="A209" s="7" t="s">
        <v>11933</v>
      </c>
      <c r="B209" s="4">
        <v>1</v>
      </c>
      <c r="C209" t="s">
        <v>11957</v>
      </c>
    </row>
    <row r="210" spans="1:9" x14ac:dyDescent="0.35">
      <c r="A210" s="7" t="s">
        <v>11934</v>
      </c>
      <c r="B210" s="4">
        <v>1</v>
      </c>
      <c r="C210" t="s">
        <v>11958</v>
      </c>
    </row>
    <row r="211" spans="1:9" x14ac:dyDescent="0.35">
      <c r="A211" s="7" t="s">
        <v>11935</v>
      </c>
      <c r="B211" s="4">
        <v>1</v>
      </c>
      <c r="C211" t="s">
        <v>11958</v>
      </c>
    </row>
    <row r="213" spans="1:9" x14ac:dyDescent="0.35">
      <c r="A213" s="7" t="s">
        <v>12080</v>
      </c>
      <c r="B213" s="7">
        <v>1</v>
      </c>
    </row>
    <row r="214" spans="1:9" x14ac:dyDescent="0.35">
      <c r="A214" s="4" t="s">
        <v>12082</v>
      </c>
      <c r="B214" s="4">
        <v>1</v>
      </c>
    </row>
    <row r="217" spans="1:9" x14ac:dyDescent="0.35">
      <c r="B217" s="8" t="s">
        <v>12198</v>
      </c>
      <c r="G217"/>
      <c r="I217"/>
    </row>
    <row r="218" spans="1:9" x14ac:dyDescent="0.35">
      <c r="A218" s="8" t="s">
        <v>12232</v>
      </c>
      <c r="B218" s="139" t="s">
        <v>12230</v>
      </c>
      <c r="C218" s="139" t="s">
        <v>12231</v>
      </c>
      <c r="G218"/>
      <c r="I218"/>
    </row>
    <row r="219" spans="1:9" x14ac:dyDescent="0.35">
      <c r="A219" s="7" t="s">
        <v>12083</v>
      </c>
      <c r="B219" s="102">
        <v>0</v>
      </c>
      <c r="C219" s="102">
        <v>2</v>
      </c>
      <c r="G219"/>
      <c r="I219"/>
    </row>
    <row r="220" spans="1:9" x14ac:dyDescent="0.35">
      <c r="A220" s="7" t="s">
        <v>12084</v>
      </c>
      <c r="B220" s="102">
        <v>2</v>
      </c>
      <c r="C220" s="102">
        <v>2</v>
      </c>
      <c r="G220"/>
      <c r="I220"/>
    </row>
    <row r="221" spans="1:9" x14ac:dyDescent="0.35">
      <c r="B221"/>
      <c r="C221" s="4"/>
      <c r="G221"/>
      <c r="I221"/>
    </row>
    <row r="222" spans="1:9" x14ac:dyDescent="0.35">
      <c r="A222" s="8" t="s">
        <v>12200</v>
      </c>
      <c r="B222"/>
      <c r="C222" s="4"/>
      <c r="G222"/>
      <c r="I222"/>
    </row>
    <row r="223" spans="1:9" x14ac:dyDescent="0.35">
      <c r="A223" s="7" t="s">
        <v>12083</v>
      </c>
      <c r="B223" s="102">
        <v>0</v>
      </c>
      <c r="C223" s="102">
        <v>1</v>
      </c>
      <c r="G223"/>
      <c r="I223"/>
    </row>
    <row r="224" spans="1:9" x14ac:dyDescent="0.35">
      <c r="A224" s="7" t="s">
        <v>12084</v>
      </c>
      <c r="B224" s="102">
        <v>2</v>
      </c>
      <c r="C224" s="102">
        <v>1</v>
      </c>
      <c r="E224" s="16" t="s">
        <v>12086</v>
      </c>
      <c r="G224"/>
      <c r="I224"/>
    </row>
    <row r="225" spans="1:9" x14ac:dyDescent="0.35">
      <c r="B225"/>
      <c r="C225" s="4"/>
      <c r="G225"/>
      <c r="I225"/>
    </row>
    <row r="226" spans="1:9" x14ac:dyDescent="0.35">
      <c r="A226" s="8" t="s">
        <v>12201</v>
      </c>
      <c r="B226"/>
      <c r="C226" s="4"/>
      <c r="G226"/>
      <c r="I226"/>
    </row>
    <row r="227" spans="1:9" x14ac:dyDescent="0.35">
      <c r="A227" s="7" t="s">
        <v>12083</v>
      </c>
      <c r="B227" s="102">
        <v>0</v>
      </c>
      <c r="C227" s="102">
        <v>1</v>
      </c>
      <c r="G227"/>
      <c r="I227"/>
    </row>
    <row r="228" spans="1:9" x14ac:dyDescent="0.35">
      <c r="A228" s="7" t="s">
        <v>12084</v>
      </c>
      <c r="B228" s="102">
        <v>2</v>
      </c>
      <c r="C228" s="102">
        <v>1</v>
      </c>
      <c r="G228"/>
      <c r="I228"/>
    </row>
    <row r="229" spans="1:9" x14ac:dyDescent="0.35">
      <c r="B229"/>
      <c r="C229" s="4"/>
      <c r="G229"/>
      <c r="I229"/>
    </row>
    <row r="230" spans="1:9" x14ac:dyDescent="0.35">
      <c r="A230" s="8" t="s">
        <v>12080</v>
      </c>
      <c r="B230"/>
      <c r="C230" s="4"/>
      <c r="G230"/>
      <c r="I230"/>
    </row>
    <row r="231" spans="1:9" x14ac:dyDescent="0.35">
      <c r="A231" s="7" t="s">
        <v>12083</v>
      </c>
      <c r="B231" s="102">
        <v>0</v>
      </c>
      <c r="C231" s="102">
        <v>1</v>
      </c>
      <c r="G231"/>
      <c r="I231"/>
    </row>
    <row r="232" spans="1:9" x14ac:dyDescent="0.35">
      <c r="A232" s="7" t="s">
        <v>12084</v>
      </c>
      <c r="B232" s="102">
        <v>2</v>
      </c>
      <c r="C232" s="102">
        <v>1</v>
      </c>
      <c r="G232"/>
      <c r="I232"/>
    </row>
    <row r="235" spans="1:9" x14ac:dyDescent="0.35">
      <c r="A235" s="8" t="s">
        <v>12089</v>
      </c>
    </row>
    <row r="237" spans="1:9" x14ac:dyDescent="0.35">
      <c r="A237" s="113" t="s">
        <v>11933</v>
      </c>
    </row>
    <row r="238" spans="1:9" x14ac:dyDescent="0.35">
      <c r="A238" s="113"/>
    </row>
    <row r="239" spans="1:9" x14ac:dyDescent="0.35">
      <c r="A239" s="116" t="s">
        <v>12090</v>
      </c>
    </row>
    <row r="240" spans="1:9" x14ac:dyDescent="0.35">
      <c r="A240" s="4" t="s">
        <v>12091</v>
      </c>
      <c r="B240" s="4">
        <v>4</v>
      </c>
    </row>
    <row r="241" spans="1:2" x14ac:dyDescent="0.35">
      <c r="A241" s="4" t="s">
        <v>12092</v>
      </c>
      <c r="B241" s="4">
        <v>4</v>
      </c>
    </row>
    <row r="242" spans="1:2" x14ac:dyDescent="0.35">
      <c r="A242" s="4" t="s">
        <v>12093</v>
      </c>
      <c r="B242" s="4">
        <v>3</v>
      </c>
    </row>
    <row r="243" spans="1:2" x14ac:dyDescent="0.35">
      <c r="A243" s="4" t="s">
        <v>12094</v>
      </c>
    </row>
    <row r="244" spans="1:2" x14ac:dyDescent="0.35">
      <c r="A244" s="37" t="s">
        <v>12098</v>
      </c>
      <c r="B244" s="117">
        <f>(B240+B241+B242)/3</f>
        <v>3.6666666666666665</v>
      </c>
    </row>
    <row r="245" spans="1:2" x14ac:dyDescent="0.35">
      <c r="A245" s="37"/>
    </row>
    <row r="246" spans="1:2" x14ac:dyDescent="0.35">
      <c r="A246" s="116" t="s">
        <v>12095</v>
      </c>
    </row>
    <row r="247" spans="1:2" x14ac:dyDescent="0.35">
      <c r="A247" s="4" t="s">
        <v>12091</v>
      </c>
      <c r="B247" s="4">
        <v>3</v>
      </c>
    </row>
    <row r="248" spans="1:2" x14ac:dyDescent="0.35">
      <c r="A248" s="4" t="s">
        <v>12092</v>
      </c>
    </row>
    <row r="249" spans="1:2" x14ac:dyDescent="0.35">
      <c r="A249" s="4" t="s">
        <v>12093</v>
      </c>
    </row>
    <row r="250" spans="1:2" x14ac:dyDescent="0.35">
      <c r="A250" s="4" t="s">
        <v>12094</v>
      </c>
    </row>
    <row r="251" spans="1:2" x14ac:dyDescent="0.35">
      <c r="A251" s="37" t="s">
        <v>12098</v>
      </c>
      <c r="B251" s="4">
        <v>3</v>
      </c>
    </row>
    <row r="252" spans="1:2" x14ac:dyDescent="0.35">
      <c r="A252" s="37"/>
    </row>
    <row r="253" spans="1:2" x14ac:dyDescent="0.35">
      <c r="A253" s="113" t="s">
        <v>11934</v>
      </c>
    </row>
    <row r="254" spans="1:2" x14ac:dyDescent="0.35">
      <c r="A254" s="113"/>
    </row>
    <row r="255" spans="1:2" x14ac:dyDescent="0.35">
      <c r="A255" s="116" t="s">
        <v>12090</v>
      </c>
    </row>
    <row r="256" spans="1:2" x14ac:dyDescent="0.35">
      <c r="A256" s="4" t="s">
        <v>12091</v>
      </c>
      <c r="B256" s="4">
        <v>4</v>
      </c>
    </row>
    <row r="257" spans="1:5" x14ac:dyDescent="0.35">
      <c r="A257" s="4" t="s">
        <v>12092</v>
      </c>
    </row>
    <row r="258" spans="1:5" x14ac:dyDescent="0.35">
      <c r="A258" s="4" t="s">
        <v>12093</v>
      </c>
    </row>
    <row r="259" spans="1:5" x14ac:dyDescent="0.35">
      <c r="A259" s="4" t="s">
        <v>12094</v>
      </c>
    </row>
    <row r="260" spans="1:5" x14ac:dyDescent="0.35">
      <c r="A260" s="37" t="s">
        <v>12098</v>
      </c>
      <c r="B260" s="117">
        <v>4</v>
      </c>
    </row>
    <row r="261" spans="1:5" x14ac:dyDescent="0.35">
      <c r="A261" s="37"/>
    </row>
    <row r="262" spans="1:5" x14ac:dyDescent="0.35">
      <c r="A262" s="116" t="s">
        <v>12095</v>
      </c>
    </row>
    <row r="263" spans="1:5" x14ac:dyDescent="0.35">
      <c r="A263" s="4" t="s">
        <v>12091</v>
      </c>
      <c r="B263" s="4">
        <v>3</v>
      </c>
    </row>
    <row r="264" spans="1:5" x14ac:dyDescent="0.35">
      <c r="A264" s="4" t="s">
        <v>12092</v>
      </c>
    </row>
    <row r="265" spans="1:5" x14ac:dyDescent="0.35">
      <c r="A265" s="4" t="s">
        <v>12093</v>
      </c>
    </row>
    <row r="266" spans="1:5" x14ac:dyDescent="0.35">
      <c r="A266" s="4" t="s">
        <v>12094</v>
      </c>
    </row>
    <row r="267" spans="1:5" x14ac:dyDescent="0.35">
      <c r="A267" s="37" t="s">
        <v>12098</v>
      </c>
      <c r="B267" s="4">
        <v>3</v>
      </c>
    </row>
    <row r="269" spans="1:5" x14ac:dyDescent="0.35">
      <c r="A269" s="113" t="s">
        <v>11935</v>
      </c>
    </row>
    <row r="270" spans="1:5" x14ac:dyDescent="0.35">
      <c r="A270" s="113"/>
    </row>
    <row r="271" spans="1:5" x14ac:dyDescent="0.35">
      <c r="A271" s="116" t="s">
        <v>12090</v>
      </c>
    </row>
    <row r="272" spans="1:5" x14ac:dyDescent="0.35">
      <c r="A272" s="4" t="s">
        <v>12091</v>
      </c>
      <c r="B272" s="4">
        <v>4</v>
      </c>
      <c r="E272" s="16" t="s">
        <v>12105</v>
      </c>
    </row>
    <row r="273" spans="1:5" x14ac:dyDescent="0.35">
      <c r="A273" s="4" t="s">
        <v>12092</v>
      </c>
    </row>
    <row r="274" spans="1:5" x14ac:dyDescent="0.35">
      <c r="A274" s="4" t="s">
        <v>12093</v>
      </c>
    </row>
    <row r="275" spans="1:5" x14ac:dyDescent="0.35">
      <c r="A275" s="4" t="s">
        <v>12094</v>
      </c>
    </row>
    <row r="276" spans="1:5" x14ac:dyDescent="0.35">
      <c r="A276" s="37" t="s">
        <v>12098</v>
      </c>
      <c r="B276" s="4">
        <v>4</v>
      </c>
    </row>
    <row r="278" spans="1:5" x14ac:dyDescent="0.35">
      <c r="A278" s="116" t="s">
        <v>12095</v>
      </c>
    </row>
    <row r="279" spans="1:5" x14ac:dyDescent="0.35">
      <c r="A279" s="4" t="s">
        <v>12091</v>
      </c>
      <c r="B279" s="4">
        <v>4</v>
      </c>
      <c r="E279" s="16" t="s">
        <v>12105</v>
      </c>
    </row>
    <row r="280" spans="1:5" x14ac:dyDescent="0.35">
      <c r="A280" s="4" t="s">
        <v>12092</v>
      </c>
      <c r="B280" s="4">
        <v>4</v>
      </c>
    </row>
    <row r="281" spans="1:5" x14ac:dyDescent="0.35">
      <c r="A281" s="4" t="s">
        <v>12093</v>
      </c>
    </row>
    <row r="282" spans="1:5" x14ac:dyDescent="0.35">
      <c r="A282" s="4" t="s">
        <v>12094</v>
      </c>
    </row>
    <row r="283" spans="1:5" x14ac:dyDescent="0.35">
      <c r="A283" s="39" t="s">
        <v>12098</v>
      </c>
      <c r="B283" s="4">
        <f>(B279+B280)/2</f>
        <v>4</v>
      </c>
    </row>
    <row r="284" spans="1:5" x14ac:dyDescent="0.35">
      <c r="A284" s="37"/>
    </row>
    <row r="285" spans="1:5" x14ac:dyDescent="0.35">
      <c r="A285" s="8" t="s">
        <v>12227</v>
      </c>
      <c r="B285" s="117">
        <f>(B240+B241+B242+B247+B256+B263+B272+B279+B280)/9</f>
        <v>3.6666666666666665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180">
    <tabColor theme="9" tint="0.79998168889431442"/>
  </sheetPr>
  <dimension ref="A1:N161"/>
  <sheetViews>
    <sheetView zoomScale="80" zoomScaleNormal="80" workbookViewId="0">
      <selection activeCell="G1" sqref="G1"/>
    </sheetView>
  </sheetViews>
  <sheetFormatPr defaultRowHeight="14.5" x14ac:dyDescent="0.35"/>
  <cols>
    <col min="1" max="1" width="8.54296875" style="4" customWidth="1"/>
    <col min="2" max="2" width="11.1796875" style="4" customWidth="1"/>
    <col min="3" max="3" width="8.1796875" style="16" customWidth="1"/>
    <col min="4" max="4" width="7.54296875" style="4" customWidth="1"/>
    <col min="5" max="5" width="104.54296875" style="16" customWidth="1"/>
    <col min="7" max="7" width="8.90625" style="4"/>
    <col min="9" max="9" width="8.90625" style="4"/>
  </cols>
  <sheetData>
    <row r="1" spans="1:14" x14ac:dyDescent="0.35">
      <c r="A1" s="14" t="s">
        <v>9271</v>
      </c>
      <c r="B1" s="10"/>
      <c r="C1" s="14"/>
      <c r="D1" s="18"/>
      <c r="E1" s="14"/>
      <c r="F1" s="12"/>
      <c r="G1" s="127" t="s">
        <v>9368</v>
      </c>
      <c r="H1" s="36"/>
      <c r="I1" s="121"/>
      <c r="J1" s="36"/>
      <c r="K1" s="36"/>
      <c r="L1" s="36"/>
      <c r="M1" s="36"/>
      <c r="N1" s="36"/>
    </row>
    <row r="2" spans="1:14" x14ac:dyDescent="0.35">
      <c r="A2" s="7" t="s">
        <v>9223</v>
      </c>
      <c r="B2" s="7" t="s">
        <v>3</v>
      </c>
      <c r="C2" s="8" t="s">
        <v>9226</v>
      </c>
      <c r="D2" s="7" t="s">
        <v>9224</v>
      </c>
      <c r="E2" s="8" t="s">
        <v>9225</v>
      </c>
      <c r="F2" s="6"/>
      <c r="G2" s="121"/>
      <c r="H2" s="36"/>
      <c r="I2" s="121"/>
      <c r="J2" s="36"/>
      <c r="K2" s="36"/>
      <c r="L2" s="36"/>
      <c r="M2" s="36"/>
      <c r="N2" s="36"/>
    </row>
    <row r="3" spans="1:14" s="75" customFormat="1" x14ac:dyDescent="0.35">
      <c r="A3" s="11"/>
      <c r="B3" s="11" t="s">
        <v>9227</v>
      </c>
      <c r="C3" s="15"/>
      <c r="D3" s="19"/>
      <c r="E3" s="15"/>
      <c r="F3" s="13"/>
      <c r="G3" s="19" t="s">
        <v>9370</v>
      </c>
      <c r="H3" s="75" t="s">
        <v>9382</v>
      </c>
      <c r="I3" s="19" t="s">
        <v>9370</v>
      </c>
      <c r="J3" s="75" t="s">
        <v>9369</v>
      </c>
      <c r="K3" s="75" t="s">
        <v>9370</v>
      </c>
      <c r="L3" s="75" t="s">
        <v>9369</v>
      </c>
      <c r="M3" s="75" t="s">
        <v>9370</v>
      </c>
      <c r="N3" s="75" t="s">
        <v>9369</v>
      </c>
    </row>
    <row r="4" spans="1:14" x14ac:dyDescent="0.35">
      <c r="A4" s="7"/>
      <c r="B4" s="7"/>
      <c r="C4" s="8"/>
      <c r="E4" s="8"/>
      <c r="F4" s="6"/>
    </row>
    <row r="5" spans="1:14" s="8" customFormat="1" ht="13.75" customHeight="1" x14ac:dyDescent="0.35">
      <c r="A5" s="7">
        <v>4</v>
      </c>
      <c r="B5" s="31" t="s">
        <v>10441</v>
      </c>
      <c r="D5" s="7"/>
      <c r="G5" s="7"/>
      <c r="I5" s="7"/>
    </row>
    <row r="6" spans="1:14" s="8" customFormat="1" ht="13.75" customHeight="1" x14ac:dyDescent="0.35">
      <c r="A6" s="7"/>
      <c r="B6" s="39" t="s">
        <v>11040</v>
      </c>
      <c r="D6" s="7"/>
      <c r="G6" s="7"/>
      <c r="I6" s="7"/>
    </row>
    <row r="7" spans="1:14" x14ac:dyDescent="0.35">
      <c r="A7" s="4">
        <v>1</v>
      </c>
      <c r="B7" s="4">
        <v>-432.58800000000002</v>
      </c>
      <c r="C7" s="16" t="s">
        <v>1584</v>
      </c>
      <c r="D7" s="4">
        <v>1</v>
      </c>
      <c r="E7" s="16" t="s">
        <v>1690</v>
      </c>
      <c r="G7" s="4">
        <f>IF(H7="GREET",1,IF(H7="GOAL",2,IF(H7="GOAL:COOP",2,IF(H7="(GOAL:COOP)",2,IF(H7="GOAL:CIVILITY",2,IF(H7="GOAL:SUSTAIN",2,IF(H7="GOAL:MAX EARN",2,IF(H7="GOAL:EQUITY",2,IF(H7="(GOAL:EQUITY)",2,IF(H7="PROPOSAL",3,IF(H7="(PROPOSAL)",3,IF(H7="CHOOSE+",4,IF(H7="CHOOSE-",4,IF(H7="(CHOOSE+)",4,IF(H7="(CHOOSE-)",4,IF(H7="ECO INFO",5,IF(H7="(ECO INFO)",5,IF(H7="$ INFO",6,IF(H7="($ INFO)",6,IF(H7="SOC INFO",7,IF(H7="(SOC INFO)",7,IF(H7="RULE INFO",8,IF(H7="EXP INFO",9,IF(H7="(EXP INFO)",9,IF(H7="MON RES",10,IF(H7="MON EARN",11,IF(H7="MON BEH",12,IF(H7="POSE HARM",13,IF(H7="(POSE HARM)",13,IF(H7="POSE CONCERN",14,IF(H7="(POSE CONCERN)",14,IF(H7="RJ APOLOGY",15,IF(H7="RJ ATONE",16,IF(H7="(RJ ATONE)",16,IF(H7="RJ JUSTIFY",17,IF(H7="RJ JUSTIFY:SOC INFO",17,IF(H7="RJ-",18,IF(H7="RJ FORGIVE+",19,IF(H7="RJ FORGIVE-",19,IF(H7="(RJ FORGIVE+)",19,IF(H7="(RJ FORGIVE-)",19,IF(H7="COORD",20,IF(H7="(COORD)",20,IF(H7="ENF ACK",21,IF(H7="(ENF ACK)",21,IF(H7="ENF PRAISE",22,IF(H7="ENF ASK",23,IF(H7="ENF TELL",24,IF(H7="ENF SHAME",25,IF(H7="ENF WARN",26,IF(H7="ENF THREATEN",27,IF(H7="ENF PUNISH",28,IF(H7="DEFECT",29,IF(H7="SM TALK",30,IF(H7="HUMOR",31,IF(H7="POLITE+",32,IF(H7="POLITE-",32,IF(H7="INPUT-",33,IF(H7="AMBIGUOUS",34,IF(H7="UNCODEABLE",35))))))))))))))))))))))))))))))))))))))))))))))))))))))))))))</f>
        <v>3</v>
      </c>
      <c r="H7" t="s">
        <v>9379</v>
      </c>
    </row>
    <row r="8" spans="1:14" x14ac:dyDescent="0.35">
      <c r="A8" s="4">
        <v>2</v>
      </c>
      <c r="B8" s="4">
        <v>-428.69199999999898</v>
      </c>
      <c r="C8" s="16" t="s">
        <v>1589</v>
      </c>
      <c r="D8" s="4">
        <v>3</v>
      </c>
      <c r="E8" s="16" t="s">
        <v>1692</v>
      </c>
      <c r="G8" s="4">
        <f t="shared" ref="G8:G34" si="0">IF(H8="GREET",1,IF(H8="GOAL",2,IF(H8="GOAL:COOP",2,IF(H8="(GOAL:COOP)",2,IF(H8="GOAL:CIVILITY",2,IF(H8="GOAL:SUSTAIN",2,IF(H8="GOAL:MAX EARN",2,IF(H8="GOAL:EQUITY",2,IF(H8="(GOAL:EQUITY)",2,IF(H8="PROPOSAL",3,IF(H8="(PROPOSAL)",3,IF(H8="CHOOSE+",4,IF(H8="CHOOSE-",4,IF(H8="(CHOOSE+)",4,IF(H8="(CHOOSE-)",4,IF(H8="ECO INFO",5,IF(H8="(ECO INFO)",5,IF(H8="$ INFO",6,IF(H8="($ INFO)",6,IF(H8="SOC INFO",7,IF(H8="(SOC INFO)",7,IF(H8="RULE INFO",8,IF(H8="EXP INFO",9,IF(H8="(EXP INFO)",9,IF(H8="MON RES",10,IF(H8="MON EARN",11,IF(H8="MON BEH",12,IF(H8="POSE HARM",13,IF(H8="(POSE HARM)",13,IF(H8="POSE CONCERN",14,IF(H8="(POSE CONCERN)",14,IF(H8="RJ APOLOGY",15,IF(H8="RJ ATONE",16,IF(H8="(RJ ATONE)",16,IF(H8="RJ JUSTIFY",17,IF(H8="RJ JUSTIFY:SOC INFO",17,IF(H8="RJ-",18,IF(H8="RJ FORGIVE+",19,IF(H8="RJ FORGIVE-",19,IF(H8="(RJ FORGIVE+)",19,IF(H8="(RJ FORGIVE-)",19,IF(H8="COORD",20,IF(H8="(COORD)",20,IF(H8="ENF ACK",21,IF(H8="(ENF ACK)",21,IF(H8="ENF PRAISE",22,IF(H8="ENF ASK",23,IF(H8="ENF TELL",24,IF(H8="ENF SHAME",25,IF(H8="ENF WARN",26,IF(H8="ENF THREATEN",27,IF(H8="ENF PUNISH",28,IF(H8="DEFECT",29,IF(H8="SM TALK",30,IF(H8="HUMOR",31,IF(H8="POLITE+",32,IF(H8="POLITE-",32,IF(H8="INPUT-",33,IF(H8="AMBIGUOUS",34,IF(H8="UNCODEABLE",35))))))))))))))))))))))))))))))))))))))))))))))))))))))))))))</f>
        <v>4</v>
      </c>
      <c r="H8" t="s">
        <v>9372</v>
      </c>
    </row>
    <row r="9" spans="1:14" x14ac:dyDescent="0.35">
      <c r="A9" s="4">
        <v>3</v>
      </c>
      <c r="B9" s="4">
        <v>-420.69299999999998</v>
      </c>
      <c r="C9" s="16" t="s">
        <v>1600</v>
      </c>
      <c r="D9" s="4">
        <v>4</v>
      </c>
      <c r="E9" s="16" t="s">
        <v>1692</v>
      </c>
      <c r="G9" s="4">
        <f t="shared" si="0"/>
        <v>4</v>
      </c>
      <c r="H9" t="s">
        <v>9372</v>
      </c>
    </row>
    <row r="11" spans="1:14" x14ac:dyDescent="0.35">
      <c r="A11" s="7">
        <v>4</v>
      </c>
      <c r="B11" s="31" t="s">
        <v>11131</v>
      </c>
    </row>
    <row r="12" spans="1:14" x14ac:dyDescent="0.35">
      <c r="B12" s="39" t="s">
        <v>11042</v>
      </c>
    </row>
    <row r="13" spans="1:14" x14ac:dyDescent="0.35">
      <c r="A13" s="4">
        <v>4</v>
      </c>
      <c r="B13" s="4">
        <v>-423.53300000000002</v>
      </c>
      <c r="C13" s="16" t="s">
        <v>1589</v>
      </c>
      <c r="D13" s="4">
        <v>3</v>
      </c>
      <c r="E13" s="16" t="s">
        <v>1696</v>
      </c>
      <c r="G13" s="4">
        <f t="shared" si="0"/>
        <v>3</v>
      </c>
      <c r="H13" t="s">
        <v>9379</v>
      </c>
    </row>
    <row r="14" spans="1:14" x14ac:dyDescent="0.35">
      <c r="A14" s="4">
        <v>5</v>
      </c>
      <c r="B14" s="4">
        <v>-393.791</v>
      </c>
      <c r="C14" s="16" t="s">
        <v>1608</v>
      </c>
      <c r="D14" s="4">
        <v>2</v>
      </c>
      <c r="E14" s="16" t="s">
        <v>1710</v>
      </c>
    </row>
    <row r="15" spans="1:14" x14ac:dyDescent="0.35">
      <c r="E15" s="58" t="s">
        <v>9673</v>
      </c>
      <c r="G15" s="4">
        <f t="shared" si="0"/>
        <v>2</v>
      </c>
      <c r="H15" s="43" t="s">
        <v>12174</v>
      </c>
    </row>
    <row r="16" spans="1:14" x14ac:dyDescent="0.35">
      <c r="E16" s="58" t="s">
        <v>11129</v>
      </c>
      <c r="G16" s="4">
        <f t="shared" si="0"/>
        <v>3</v>
      </c>
      <c r="H16" t="s">
        <v>9379</v>
      </c>
    </row>
    <row r="17" spans="1:10" x14ac:dyDescent="0.35">
      <c r="E17" s="58" t="s">
        <v>11130</v>
      </c>
      <c r="G17" s="4">
        <f t="shared" si="0"/>
        <v>5</v>
      </c>
      <c r="H17" t="s">
        <v>9378</v>
      </c>
    </row>
    <row r="18" spans="1:10" x14ac:dyDescent="0.35">
      <c r="E18" s="58" t="s">
        <v>9674</v>
      </c>
      <c r="G18" s="4">
        <f t="shared" si="0"/>
        <v>2</v>
      </c>
      <c r="H18" t="s">
        <v>10428</v>
      </c>
      <c r="I18" s="4">
        <f>IF(J18="GREET",1,IF(J18="GOAL",2,IF(J18="GOAL:COOP",2,IF(J18="(GOAL:COOP)",2,IF(J18="GOAL:CIVILITY",2,IF(J18="GOAL:SUSTAIN",2,IF(J18="GOAL:MAX EARN",2,IF(J18="GOAL:EQUITY",2,IF(J18="(GOAL:EQUITY)",2,IF(J18="PROPOSAL",3,IF(J18="(PROPOSAL)",3,IF(J18="CHOOSE+",4,IF(J18="CHOOSE-",4,IF(J18="(CHOOSE+)",4,IF(J18="(CHOOSE-)",4,IF(J18="ECO INFO",5,IF(J18="(ECO INFO)",5,IF(J18="$ INFO",6,IF(J18="($ INFO)",6,IF(J18="SOC INFO",7,IF(J18="(SOC INFO)",7,IF(J18="RULE INFO",8,IF(J18="EXP INFO",9,IF(J18="(EXP INFO)",9,IF(J18="MON RES",10,IF(J18="MON EARN",11,IF(J18="MON BEH",12,IF(J18="POSE HARM",13,IF(J18="(POSE HARM)",13,IF(J18="POSE CONCERN",14,IF(J18="(POSE CONCERN)",14,IF(J18="RJ APOLOGY",15,IF(J18="RJ ATONE",16,IF(J18="(RJ ATONE)",16,IF(J18="RJ JUSTIFY",17,IF(J18="RJ JUSTIFY:SOC INFO",17,IF(J18="RJ-",18,IF(J18="RJ FORGIVE+",19,IF(J18="RJ FORGIVE-",19,IF(J18="(RJ FORGIVE+)",19,IF(J18="(RJ FORGIVE-)",19,IF(J18="COORD",20,IF(J18="(COORD)",20,IF(J18="ENF ACK",21,IF(J18="(ENF ACK)",21,IF(J18="ENF PRAISE",22,IF(J18="ENF ASK",23,IF(J18="ENF TELL",24,IF(J18="ENF SHAME",25,IF(J18="ENF WARN",26,IF(J18="ENF THREATEN",27,IF(J18="ENF PUNISH",28,IF(J18="DEFECT",29,IF(J18="SM TALK",30,IF(J18="HUMOR",31,IF(J18="POLITE+",32,IF(J18="POLITE-",32,IF(J18="INPUT-",33,IF(J18="AMBIGUOUS",34,IF(J18="UNCODEABLE",35))))))))))))))))))))))))))))))))))))))))))))))))))))))))))))</f>
        <v>2</v>
      </c>
      <c r="J18" t="s">
        <v>12175</v>
      </c>
    </row>
    <row r="19" spans="1:10" x14ac:dyDescent="0.35">
      <c r="A19" s="4">
        <v>6</v>
      </c>
      <c r="B19" s="4">
        <v>-382.56900000000002</v>
      </c>
      <c r="C19" s="16" t="s">
        <v>1584</v>
      </c>
      <c r="D19" s="4">
        <v>1</v>
      </c>
      <c r="E19" s="16" t="s">
        <v>1716</v>
      </c>
      <c r="G19" s="4">
        <f t="shared" si="0"/>
        <v>4</v>
      </c>
      <c r="H19" t="s">
        <v>9372</v>
      </c>
    </row>
    <row r="20" spans="1:10" x14ac:dyDescent="0.35">
      <c r="A20" s="4">
        <v>7</v>
      </c>
      <c r="B20" s="4">
        <v>-366.16399999999999</v>
      </c>
      <c r="C20" s="16" t="s">
        <v>1589</v>
      </c>
      <c r="D20" s="4">
        <v>3</v>
      </c>
      <c r="E20" s="16" t="s">
        <v>1718</v>
      </c>
      <c r="G20" s="4">
        <f t="shared" si="0"/>
        <v>3</v>
      </c>
      <c r="H20" t="s">
        <v>9379</v>
      </c>
    </row>
    <row r="21" spans="1:10" x14ac:dyDescent="0.35">
      <c r="A21" s="4">
        <v>8</v>
      </c>
      <c r="B21" s="4">
        <v>-346.53</v>
      </c>
      <c r="C21" s="16" t="s">
        <v>1608</v>
      </c>
      <c r="D21" s="4">
        <v>2</v>
      </c>
      <c r="E21" s="16" t="s">
        <v>1724</v>
      </c>
    </row>
    <row r="22" spans="1:10" x14ac:dyDescent="0.35">
      <c r="E22" s="58" t="s">
        <v>9675</v>
      </c>
      <c r="G22" s="4">
        <f t="shared" si="0"/>
        <v>3</v>
      </c>
      <c r="H22" t="s">
        <v>9379</v>
      </c>
    </row>
    <row r="23" spans="1:10" x14ac:dyDescent="0.35">
      <c r="E23" s="58" t="s">
        <v>9676</v>
      </c>
      <c r="G23" s="4">
        <f t="shared" si="0"/>
        <v>5</v>
      </c>
      <c r="H23" t="s">
        <v>9378</v>
      </c>
    </row>
    <row r="24" spans="1:10" x14ac:dyDescent="0.35">
      <c r="A24" s="4">
        <v>10</v>
      </c>
      <c r="B24" s="4">
        <v>-316.010999999999</v>
      </c>
      <c r="C24" s="16" t="s">
        <v>1608</v>
      </c>
      <c r="D24" s="4">
        <v>2</v>
      </c>
      <c r="E24" s="16" t="s">
        <v>1734</v>
      </c>
      <c r="G24" s="4">
        <f t="shared" si="0"/>
        <v>8</v>
      </c>
      <c r="H24" t="s">
        <v>9374</v>
      </c>
    </row>
    <row r="25" spans="1:10" x14ac:dyDescent="0.35">
      <c r="A25" s="4">
        <v>11</v>
      </c>
      <c r="B25" s="4">
        <v>-308.327</v>
      </c>
      <c r="C25" s="16" t="s">
        <v>1584</v>
      </c>
      <c r="D25" s="4">
        <v>1</v>
      </c>
      <c r="E25" s="16" t="s">
        <v>1739</v>
      </c>
      <c r="G25" s="4">
        <f t="shared" si="0"/>
        <v>8</v>
      </c>
      <c r="H25" t="s">
        <v>9374</v>
      </c>
      <c r="I25" s="4">
        <f t="shared" ref="I25:I33" si="1">IF(J25="GREET",1,IF(J25="GOAL",2,IF(J25="GOAL:COOP",2,IF(J25="(GOAL:COOP)",2,IF(J25="GOAL:CIVILITY",2,IF(J25="GOAL:SUSTAIN",2,IF(J25="GOAL:MAX EARN",2,IF(J25="GOAL:EQUITY",2,IF(J25="(GOAL:EQUITY)",2,IF(J25="PROPOSAL",3,IF(J25="(PROPOSAL)",3,IF(J25="CHOOSE+",4,IF(J25="CHOOSE-",4,IF(J25="(CHOOSE+)",4,IF(J25="(CHOOSE-)",4,IF(J25="ECO INFO",5,IF(J25="(ECO INFO)",5,IF(J25="$ INFO",6,IF(J25="($ INFO)",6,IF(J25="SOC INFO",7,IF(J25="(SOC INFO)",7,IF(J25="RULE INFO",8,IF(J25="EXP INFO",9,IF(J25="(EXP INFO)",9,IF(J25="MON RES",10,IF(J25="MON EARN",11,IF(J25="MON BEH",12,IF(J25="POSE HARM",13,IF(J25="(POSE HARM)",13,IF(J25="POSE CONCERN",14,IF(J25="(POSE CONCERN)",14,IF(J25="RJ APOLOGY",15,IF(J25="RJ ATONE",16,IF(J25="(RJ ATONE)",16,IF(J25="RJ JUSTIFY",17,IF(J25="RJ JUSTIFY:SOC INFO",17,IF(J25="RJ-",18,IF(J25="RJ FORGIVE+",19,IF(J25="RJ FORGIVE-",19,IF(J25="(RJ FORGIVE+)",19,IF(J25="(RJ FORGIVE-)",19,IF(J25="COORD",20,IF(J25="(COORD)",20,IF(J25="ENF ACK",21,IF(J25="(ENF ACK)",21,IF(J25="ENF PRAISE",22,IF(J25="ENF ASK",23,IF(J25="ENF TELL",24,IF(J25="ENF SHAME",25,IF(J25="ENF WARN",26,IF(J25="ENF THREATEN",27,IF(J25="ENF PUNISH",28,IF(J25="DEFECT",29,IF(J25="SM TALK",30,IF(J25="HUMOR",31,IF(J25="POLITE+",32,IF(J25="POLITE-",32,IF(J25="INPUT-",33,IF(J25="AMBIGUOUS",34,IF(J25="UNCODEABLE",35))))))))))))))))))))))))))))))))))))))))))))))))))))))))))))</f>
        <v>4</v>
      </c>
      <c r="J25" t="s">
        <v>10330</v>
      </c>
    </row>
    <row r="26" spans="1:10" x14ac:dyDescent="0.35">
      <c r="A26" s="4">
        <v>12</v>
      </c>
      <c r="B26" s="4">
        <v>-301.50299999999999</v>
      </c>
      <c r="C26" s="16" t="s">
        <v>1589</v>
      </c>
      <c r="D26" s="4">
        <v>3</v>
      </c>
      <c r="E26" s="16" t="s">
        <v>1741</v>
      </c>
      <c r="G26" s="4">
        <f t="shared" si="0"/>
        <v>8</v>
      </c>
      <c r="H26" t="s">
        <v>9374</v>
      </c>
    </row>
    <row r="27" spans="1:10" x14ac:dyDescent="0.35">
      <c r="A27" s="4">
        <v>13</v>
      </c>
      <c r="B27" s="4">
        <v>-295.35599999999999</v>
      </c>
      <c r="C27" s="16" t="s">
        <v>1600</v>
      </c>
      <c r="D27" s="4">
        <v>4</v>
      </c>
      <c r="E27" s="16" t="s">
        <v>1743</v>
      </c>
      <c r="G27" s="4">
        <f t="shared" si="0"/>
        <v>8</v>
      </c>
      <c r="H27" t="s">
        <v>9374</v>
      </c>
      <c r="I27" s="4">
        <f t="shared" si="1"/>
        <v>4</v>
      </c>
      <c r="J27" t="s">
        <v>10330</v>
      </c>
    </row>
    <row r="28" spans="1:10" x14ac:dyDescent="0.35">
      <c r="B28" s="4">
        <v>-291.03100000000001</v>
      </c>
      <c r="C28" s="16" t="s">
        <v>1600</v>
      </c>
      <c r="D28" s="4">
        <v>4</v>
      </c>
      <c r="E28" s="16" t="s">
        <v>1745</v>
      </c>
    </row>
    <row r="29" spans="1:10" x14ac:dyDescent="0.35">
      <c r="B29" s="4">
        <v>-285.80099999999999</v>
      </c>
      <c r="C29" s="16" t="s">
        <v>1600</v>
      </c>
      <c r="D29" s="4">
        <v>4</v>
      </c>
      <c r="E29" s="16" t="s">
        <v>1748</v>
      </c>
    </row>
    <row r="30" spans="1:10" x14ac:dyDescent="0.35">
      <c r="A30" s="4">
        <v>14</v>
      </c>
      <c r="B30" s="4">
        <v>-280.69200000000001</v>
      </c>
      <c r="C30" s="16" t="s">
        <v>1608</v>
      </c>
      <c r="D30" s="4">
        <v>2</v>
      </c>
      <c r="E30" s="16" t="s">
        <v>1749</v>
      </c>
      <c r="G30" s="4">
        <f t="shared" si="0"/>
        <v>8</v>
      </c>
      <c r="H30" t="s">
        <v>9374</v>
      </c>
      <c r="I30" s="4">
        <f t="shared" si="1"/>
        <v>4</v>
      </c>
      <c r="J30" t="s">
        <v>10330</v>
      </c>
    </row>
    <row r="32" spans="1:10" x14ac:dyDescent="0.35">
      <c r="A32" s="7">
        <v>1</v>
      </c>
      <c r="B32" s="31" t="s">
        <v>10490</v>
      </c>
    </row>
    <row r="33" spans="1:10" x14ac:dyDescent="0.35">
      <c r="A33" s="4">
        <v>15</v>
      </c>
      <c r="B33" s="4">
        <v>-409.267</v>
      </c>
      <c r="C33" s="16" t="s">
        <v>1584</v>
      </c>
      <c r="D33" s="4">
        <v>1</v>
      </c>
      <c r="E33" s="16" t="s">
        <v>1702</v>
      </c>
      <c r="G33" s="4">
        <f t="shared" si="0"/>
        <v>13</v>
      </c>
      <c r="H33" t="s">
        <v>9388</v>
      </c>
      <c r="I33" s="4">
        <f t="shared" si="1"/>
        <v>7</v>
      </c>
      <c r="J33" s="43" t="s">
        <v>10474</v>
      </c>
    </row>
    <row r="34" spans="1:10" x14ac:dyDescent="0.35">
      <c r="A34" s="4">
        <v>16</v>
      </c>
      <c r="B34" s="4">
        <v>-362.22699999999998</v>
      </c>
      <c r="C34" s="16" t="s">
        <v>1600</v>
      </c>
      <c r="D34" s="4">
        <v>4</v>
      </c>
      <c r="E34" s="16" t="s">
        <v>10307</v>
      </c>
      <c r="G34" s="4">
        <f t="shared" si="0"/>
        <v>15</v>
      </c>
      <c r="H34" t="s">
        <v>9706</v>
      </c>
    </row>
    <row r="36" spans="1:10" x14ac:dyDescent="0.35">
      <c r="B36" s="8" t="s">
        <v>11041</v>
      </c>
    </row>
    <row r="37" spans="1:10" x14ac:dyDescent="0.35">
      <c r="A37" s="4">
        <v>17</v>
      </c>
      <c r="B37" s="4">
        <v>-208.024</v>
      </c>
      <c r="C37" s="16" t="s">
        <v>1608</v>
      </c>
      <c r="D37" s="4">
        <v>2</v>
      </c>
      <c r="E37" s="16" t="s">
        <v>1764</v>
      </c>
      <c r="G37" s="4">
        <f t="shared" ref="G37" si="2">IF(H37="GREET",1,IF(H37="GOAL",2,IF(H37="GOAL:COOP",2,IF(H37="(GOAL:COOP)",2,IF(H37="GOAL:CIVILITY",2,IF(H37="GOAL:SUSTAIN",2,IF(H37="GOAL:MAX EARN",2,IF(H37="GOAL:EQUITY",2,IF(H37="(GOAL:EQUITY)",2,IF(H37="PROPOSAL",3,IF(H37="(PROPOSAL)",3,IF(H37="CHOOSE+",4,IF(H37="CHOOSE-",4,IF(H37="(CHOOSE+)",4,IF(H37="(CHOOSE-)",4,IF(H37="ECO INFO",5,IF(H37="(ECO INFO)",5,IF(H37="$ INFO",6,IF(H37="($ INFO)",6,IF(H37="SOC INFO",7,IF(H37="(SOC INFO)",7,IF(H37="RULE INFO",8,IF(H37="EXP INFO",9,IF(H37="(EXP INFO)",9,IF(H37="MON RES",10,IF(H37="MON EARN",11,IF(H37="MON BEH",12,IF(H37="POSE HARM",13,IF(H37="(POSE HARM)",13,IF(H37="POSE CONCERN",14,IF(H37="(POSE CONCERN)",14,IF(H37="RJ APOLOGY",15,IF(H37="RJ ATONE",16,IF(H37="(RJ ATONE)",16,IF(H37="RJ JUSTIFY",17,IF(H37="RJ JUSTIFY:SOC INFO",17,IF(H37="RJ-",18,IF(H37="RJ FORGIVE+",19,IF(H37="RJ FORGIVE-",19,IF(H37="(RJ FORGIVE+)",19,IF(H37="(RJ FORGIVE-)",19,IF(H37="COORD",20,IF(H37="(COORD)",20,IF(H37="ENF ACK",21,IF(H37="(ENF ACK)",21,IF(H37="ENF PRAISE",22,IF(H37="ENF ASK",23,IF(H37="ENF TELL",24,IF(H37="ENF SHAME",25,IF(H37="ENF WARN",26,IF(H37="ENF THREATEN",27,IF(H37="ENF PUNISH",28,IF(H37="DEFECT",29,IF(H37="SM TALK",30,IF(H37="HUMOR",31,IF(H37="POLITE+",32,IF(H37="POLITE-",32,IF(H37="INPUT-",33,IF(H37="AMBIGUOUS",34,IF(H37="UNCODEABLE",35))))))))))))))))))))))))))))))))))))))))))))))))))))))))))))</f>
        <v>8</v>
      </c>
      <c r="H37" s="43" t="s">
        <v>9374</v>
      </c>
    </row>
    <row r="38" spans="1:10" x14ac:dyDescent="0.35">
      <c r="A38" s="4">
        <v>18</v>
      </c>
      <c r="B38" s="4">
        <v>-141.19899999999899</v>
      </c>
      <c r="C38" s="16" t="s">
        <v>1589</v>
      </c>
      <c r="D38" s="4">
        <v>3</v>
      </c>
      <c r="E38" s="16" t="s">
        <v>1778</v>
      </c>
    </row>
    <row r="39" spans="1:10" x14ac:dyDescent="0.35">
      <c r="B39" s="4">
        <v>-128.523</v>
      </c>
      <c r="C39" s="16" t="s">
        <v>1589</v>
      </c>
      <c r="D39" s="4">
        <v>3</v>
      </c>
      <c r="E39" s="16" t="s">
        <v>1781</v>
      </c>
    </row>
    <row r="40" spans="1:10" x14ac:dyDescent="0.35">
      <c r="E40" s="58" t="s">
        <v>10323</v>
      </c>
      <c r="H40" t="s">
        <v>9371</v>
      </c>
    </row>
    <row r="41" spans="1:10" x14ac:dyDescent="0.35">
      <c r="E41" s="58" t="s">
        <v>10322</v>
      </c>
      <c r="G41" s="4">
        <f t="shared" ref="G41:I42" si="3">IF(H41="GREET",1,IF(H41="GOAL",2,IF(H41="GOAL:COOP",2,IF(H41="(GOAL:COOP)",2,IF(H41="GOAL:CIVILITY",2,IF(H41="GOAL:SUSTAIN",2,IF(H41="GOAL:MAX EARN",2,IF(H41="GOAL:EQUITY",2,IF(H41="(GOAL:EQUITY)",2,IF(H41="PROPOSAL",3,IF(H41="(PROPOSAL)",3,IF(H41="CHOOSE+",4,IF(H41="CHOOSE-",4,IF(H41="(CHOOSE+)",4,IF(H41="(CHOOSE-)",4,IF(H41="ECO INFO",5,IF(H41="(ECO INFO)",5,IF(H41="$ INFO",6,IF(H41="($ INFO)",6,IF(H41="SOC INFO",7,IF(H41="(SOC INFO)",7,IF(H41="RULE INFO",8,IF(H41="EXP INFO",9,IF(H41="(EXP INFO)",9,IF(H41="MON RES",10,IF(H41="MON EARN",11,IF(H41="MON BEH",12,IF(H41="POSE HARM",13,IF(H41="(POSE HARM)",13,IF(H41="POSE CONCERN",14,IF(H41="(POSE CONCERN)",14,IF(H41="RJ APOLOGY",15,IF(H41="RJ ATONE",16,IF(H41="(RJ ATONE)",16,IF(H41="RJ JUSTIFY",17,IF(H41="RJ JUSTIFY:SOC INFO",17,IF(H41="RJ-",18,IF(H41="RJ FORGIVE+",19,IF(H41="RJ FORGIVE-",19,IF(H41="(RJ FORGIVE+)",19,IF(H41="(RJ FORGIVE-)",19,IF(H41="COORD",20,IF(H41="(COORD)",20,IF(H41="ENF ACK",21,IF(H41="(ENF ACK)",21,IF(H41="ENF PRAISE",22,IF(H41="ENF ASK",23,IF(H41="ENF TELL",24,IF(H41="ENF SHAME",25,IF(H41="ENF WARN",26,IF(H41="ENF THREATEN",27,IF(H41="ENF PUNISH",28,IF(H41="DEFECT",29,IF(H41="SM TALK",30,IF(H41="HUMOR",31,IF(H41="POLITE+",32,IF(H41="POLITE-",32,IF(H41="INPUT-",33,IF(H41="AMBIGUOUS",34,IF(H41="UNCODEABLE",35))))))))))))))))))))))))))))))))))))))))))))))))))))))))))))</f>
        <v>5</v>
      </c>
      <c r="H41" t="s">
        <v>9378</v>
      </c>
    </row>
    <row r="42" spans="1:10" x14ac:dyDescent="0.35">
      <c r="A42" s="4">
        <v>19</v>
      </c>
      <c r="B42" s="4">
        <v>-97.804000000000002</v>
      </c>
      <c r="C42" s="16" t="s">
        <v>1608</v>
      </c>
      <c r="D42" s="4">
        <v>2</v>
      </c>
      <c r="E42" s="16" t="s">
        <v>1791</v>
      </c>
      <c r="F42" s="56"/>
      <c r="G42" s="4">
        <f t="shared" ref="G42" si="4">IF(H42="GREET",1,IF(H42="GOAL",2,IF(H42="GOAL:COOP",2,IF(H42="(GOAL:COOP)",2,IF(H42="GOAL:CIVILITY",2,IF(H42="GOAL:SUSTAIN",2,IF(H42="GOAL:MAX EARN",2,IF(H42="GOAL:EQUITY",2,IF(H42="(GOAL:EQUITY)",2,IF(H42="PROPOSAL",3,IF(H42="(PROPOSAL)",3,IF(H42="CHOOSE+",4,IF(H42="CHOOSE-",4,IF(H42="(CHOOSE+)",4,IF(H42="(CHOOSE-)",4,IF(H42="ECO INFO",5,IF(H42="(ECO INFO)",5,IF(H42="$ INFO",6,IF(H42="($ INFO)",6,IF(H42="SOC INFO",7,IF(H42="(SOC INFO)",7,IF(H42="RULE INFO",8,IF(H42="EXP INFO",9,IF(H42="(EXP INFO)",9,IF(H42="MON RES",10,IF(H42="MON EARN",11,IF(H42="MON BEH",12,IF(H42="POSE HARM",13,IF(H42="(POSE HARM)",13,IF(H42="POSE CONCERN",14,IF(H42="(POSE CONCERN)",14,IF(H42="RJ APOLOGY",15,IF(H42="RJ ATONE",16,IF(H42="(RJ ATONE)",16,IF(H42="RJ JUSTIFY",17,IF(H42="RJ JUSTIFY:SOC INFO",17,IF(H42="RJ-",18,IF(H42="RJ FORGIVE+",19,IF(H42="RJ FORGIVE-",19,IF(H42="(RJ FORGIVE+)",19,IF(H42="(RJ FORGIVE-)",19,IF(H42="COORD",20,IF(H42="(COORD)",20,IF(H42="ENF ACK",21,IF(H42="(ENF ACK)",21,IF(H42="ENF PRAISE",22,IF(H42="ENF ASK",23,IF(H42="ENF TELL",24,IF(H42="ENF SHAME",25,IF(H42="ENF WARN",26,IF(H42="ENF THREATEN",27,IF(H42="ENF PUNISH",28,IF(H42="DEFECT",29,IF(H42="SM TALK",30,IF(H42="HUMOR",31,IF(H42="POLITE+",32,IF(H42="POLITE-",32,IF(H42="INPUT-",33,IF(H42="AMBIGUOUS",34,IF(H42="UNCODEABLE",35))))))))))))))))))))))))))))))))))))))))))))))))))))))))))))</f>
        <v>5</v>
      </c>
      <c r="H42" s="43" t="s">
        <v>9378</v>
      </c>
      <c r="I42" s="4">
        <f t="shared" si="3"/>
        <v>4</v>
      </c>
      <c r="J42" t="s">
        <v>10429</v>
      </c>
    </row>
    <row r="43" spans="1:10" x14ac:dyDescent="0.35">
      <c r="A43" s="4">
        <v>20</v>
      </c>
      <c r="B43" s="4">
        <v>-86.947000000000003</v>
      </c>
      <c r="C43" s="16" t="s">
        <v>1589</v>
      </c>
      <c r="D43" s="4">
        <v>3</v>
      </c>
      <c r="E43" s="16" t="s">
        <v>1796</v>
      </c>
      <c r="G43" s="4">
        <f t="shared" ref="G43" si="5">IF(H43="GREET",1,IF(H43="GOAL",2,IF(H43="GOAL:COOP",2,IF(H43="(GOAL:COOP)",2,IF(H43="GOAL:CIVILITY",2,IF(H43="GOAL:SUSTAIN",2,IF(H43="GOAL:MAX EARN",2,IF(H43="GOAL:EQUITY",2,IF(H43="(GOAL:EQUITY)",2,IF(H43="PROPOSAL",3,IF(H43="(PROPOSAL)",3,IF(H43="CHOOSE+",4,IF(H43="CHOOSE-",4,IF(H43="(CHOOSE+)",4,IF(H43="(CHOOSE-)",4,IF(H43="ECO INFO",5,IF(H43="(ECO INFO)",5,IF(H43="$ INFO",6,IF(H43="($ INFO)",6,IF(H43="SOC INFO",7,IF(H43="(SOC INFO)",7,IF(H43="RULE INFO",8,IF(H43="EXP INFO",9,IF(H43="(EXP INFO)",9,IF(H43="MON RES",10,IF(H43="MON EARN",11,IF(H43="MON BEH",12,IF(H43="POSE HARM",13,IF(H43="(POSE HARM)",13,IF(H43="POSE CONCERN",14,IF(H43="(POSE CONCERN)",14,IF(H43="RJ APOLOGY",15,IF(H43="RJ ATONE",16,IF(H43="(RJ ATONE)",16,IF(H43="RJ JUSTIFY",17,IF(H43="RJ JUSTIFY:SOC INFO",17,IF(H43="RJ-",18,IF(H43="RJ FORGIVE+",19,IF(H43="RJ FORGIVE-",19,IF(H43="(RJ FORGIVE+)",19,IF(H43="(RJ FORGIVE-)",19,IF(H43="COORD",20,IF(H43="(COORD)",20,IF(H43="ENF ACK",21,IF(H43="(ENF ACK)",21,IF(H43="ENF PRAISE",22,IF(H43="ENF ASK",23,IF(H43="ENF TELL",24,IF(H43="ENF SHAME",25,IF(H43="ENF WARN",26,IF(H43="ENF THREATEN",27,IF(H43="ENF PUNISH",28,IF(H43="DEFECT",29,IF(H43="SM TALK",30,IF(H43="HUMOR",31,IF(H43="POLITE+",32,IF(H43="POLITE-",32,IF(H43="INPUT-",33,IF(H43="AMBIGUOUS",34,IF(H43="UNCODEABLE",35))))))))))))))))))))))))))))))))))))))))))))))))))))))))))))</f>
        <v>4</v>
      </c>
      <c r="H43" t="s">
        <v>9372</v>
      </c>
    </row>
    <row r="45" spans="1:10" x14ac:dyDescent="0.35">
      <c r="B45" s="31" t="s">
        <v>9434</v>
      </c>
    </row>
    <row r="46" spans="1:10" x14ac:dyDescent="0.35">
      <c r="A46" s="4">
        <v>21</v>
      </c>
      <c r="B46" s="4">
        <v>-347.64</v>
      </c>
      <c r="C46" s="16" t="s">
        <v>1584</v>
      </c>
      <c r="D46" s="4">
        <v>1</v>
      </c>
      <c r="E46" s="16" t="s">
        <v>1723</v>
      </c>
      <c r="G46" s="4">
        <f t="shared" ref="G46:G51" si="6">IF(H46="GREET",1,IF(H46="GOAL",2,IF(H46="GOAL:COOP",2,IF(H46="(GOAL:COOP)",2,IF(H46="GOAL:CIVILITY",2,IF(H46="GOAL:SUSTAIN",2,IF(H46="GOAL:MAX EARN",2,IF(H46="GOAL:EQUITY",2,IF(H46="(GOAL:EQUITY)",2,IF(H46="PROPOSAL",3,IF(H46="(PROPOSAL)",3,IF(H46="CHOOSE+",4,IF(H46="CHOOSE-",4,IF(H46="(CHOOSE+)",4,IF(H46="(CHOOSE-)",4,IF(H46="ECO INFO",5,IF(H46="(ECO INFO)",5,IF(H46="$ INFO",6,IF(H46="($ INFO)",6,IF(H46="SOC INFO",7,IF(H46="(SOC INFO)",7,IF(H46="RULE INFO",8,IF(H46="EXP INFO",9,IF(H46="(EXP INFO)",9,IF(H46="MON RES",10,IF(H46="MON EARN",11,IF(H46="MON BEH",12,IF(H46="POSE HARM",13,IF(H46="(POSE HARM)",13,IF(H46="POSE CONCERN",14,IF(H46="(POSE CONCERN)",14,IF(H46="RJ APOLOGY",15,IF(H46="RJ ATONE",16,IF(H46="(RJ ATONE)",16,IF(H46="RJ JUSTIFY",17,IF(H46="RJ JUSTIFY:SOC INFO",17,IF(H46="RJ-",18,IF(H46="RJ FORGIVE+",19,IF(H46="RJ FORGIVE-",19,IF(H46="(RJ FORGIVE+)",19,IF(H46="(RJ FORGIVE-)",19,IF(H46="COORD",20,IF(H46="(COORD)",20,IF(H46="ENF ACK",21,IF(H46="(ENF ACK)",21,IF(H46="ENF PRAISE",22,IF(H46="ENF ASK",23,IF(H46="ENF TELL",24,IF(H46="ENF SHAME",25,IF(H46="ENF WARN",26,IF(H46="ENF THREATEN",27,IF(H46="ENF PUNISH",28,IF(H46="DEFECT",29,IF(H46="SM TALK",30,IF(H46="HUMOR",31,IF(H46="POLITE+",32,IF(H46="POLITE-",32,IF(H46="INPUT-",33,IF(H46="AMBIGUOUS",34,IF(H46="UNCODEABLE",35))))))))))))))))))))))))))))))))))))))))))))))))))))))))))))</f>
        <v>30</v>
      </c>
      <c r="H46" t="s">
        <v>9375</v>
      </c>
    </row>
    <row r="47" spans="1:10" x14ac:dyDescent="0.35">
      <c r="A47" s="4">
        <v>22</v>
      </c>
      <c r="B47" s="4">
        <v>-266.52199999999999</v>
      </c>
      <c r="C47" s="16" t="s">
        <v>1584</v>
      </c>
      <c r="D47" s="4">
        <v>1</v>
      </c>
      <c r="E47" s="16" t="s">
        <v>1751</v>
      </c>
      <c r="G47" s="4">
        <f t="shared" si="6"/>
        <v>30</v>
      </c>
      <c r="H47" t="s">
        <v>9375</v>
      </c>
    </row>
    <row r="48" spans="1:10" x14ac:dyDescent="0.35">
      <c r="A48" s="4">
        <v>23</v>
      </c>
      <c r="B48" s="4">
        <v>-263.77999999999997</v>
      </c>
      <c r="C48" s="16" t="s">
        <v>1600</v>
      </c>
      <c r="D48" s="4">
        <v>4</v>
      </c>
      <c r="E48" s="16" t="s">
        <v>1752</v>
      </c>
      <c r="G48" s="4">
        <f t="shared" si="6"/>
        <v>3</v>
      </c>
      <c r="H48" t="s">
        <v>9379</v>
      </c>
    </row>
    <row r="49" spans="1:10" x14ac:dyDescent="0.35">
      <c r="A49" s="4">
        <v>24</v>
      </c>
      <c r="B49" s="4">
        <v>-258.19299999999998</v>
      </c>
      <c r="C49" s="16" t="s">
        <v>1584</v>
      </c>
      <c r="D49" s="4">
        <v>1</v>
      </c>
      <c r="E49" s="16" t="s">
        <v>19</v>
      </c>
      <c r="G49" s="4">
        <f t="shared" si="6"/>
        <v>4</v>
      </c>
      <c r="H49" t="s">
        <v>9372</v>
      </c>
    </row>
    <row r="50" spans="1:10" x14ac:dyDescent="0.35">
      <c r="A50" s="4">
        <v>25</v>
      </c>
      <c r="B50" s="4">
        <v>-254.768</v>
      </c>
      <c r="C50" s="16" t="s">
        <v>1608</v>
      </c>
      <c r="D50" s="4">
        <v>2</v>
      </c>
      <c r="E50" s="16" t="s">
        <v>501</v>
      </c>
      <c r="G50" s="4">
        <f t="shared" si="6"/>
        <v>4</v>
      </c>
      <c r="H50" t="s">
        <v>9372</v>
      </c>
    </row>
    <row r="51" spans="1:10" x14ac:dyDescent="0.35">
      <c r="A51" s="4">
        <v>26</v>
      </c>
      <c r="B51" s="4">
        <v>-226.232</v>
      </c>
      <c r="C51" s="16" t="s">
        <v>1589</v>
      </c>
      <c r="D51" s="4">
        <v>3</v>
      </c>
      <c r="E51" s="16" t="s">
        <v>1761</v>
      </c>
      <c r="G51" s="4">
        <f t="shared" si="6"/>
        <v>4</v>
      </c>
      <c r="H51" t="s">
        <v>9372</v>
      </c>
    </row>
    <row r="53" spans="1:10" s="75" customFormat="1" x14ac:dyDescent="0.35">
      <c r="A53" s="11"/>
      <c r="B53" s="11" t="s">
        <v>9230</v>
      </c>
      <c r="C53" s="15"/>
      <c r="D53" s="19"/>
      <c r="E53" s="15"/>
      <c r="F53" s="13"/>
      <c r="G53" s="19"/>
      <c r="I53" s="19"/>
    </row>
    <row r="54" spans="1:10" x14ac:dyDescent="0.35">
      <c r="A54" s="7" t="s">
        <v>11522</v>
      </c>
      <c r="B54" s="31" t="s">
        <v>12106</v>
      </c>
      <c r="H54" s="5"/>
    </row>
    <row r="55" spans="1:10" x14ac:dyDescent="0.35">
      <c r="A55" s="4">
        <v>27</v>
      </c>
      <c r="B55" s="4">
        <v>-371.11500000000001</v>
      </c>
      <c r="C55" s="16" t="s">
        <v>1584</v>
      </c>
      <c r="D55" s="4">
        <v>1</v>
      </c>
      <c r="E55" s="16" t="s">
        <v>1585</v>
      </c>
      <c r="G55" s="4">
        <f t="shared" ref="G55:G58" si="7">IF(H55="GREET",1,IF(H55="GOAL",2,IF(H55="GOAL:COOP",2,IF(H55="(GOAL:COOP)",2,IF(H55="GOAL:CIVILITY",2,IF(H55="GOAL:SUSTAIN",2,IF(H55="GOAL:MAX EARN",2,IF(H55="GOAL:EQUITY",2,IF(H55="(GOAL:EQUITY)",2,IF(H55="PROPOSAL",3,IF(H55="(PROPOSAL)",3,IF(H55="CHOOSE+",4,IF(H55="CHOOSE-",4,IF(H55="(CHOOSE+)",4,IF(H55="(CHOOSE-)",4,IF(H55="ECO INFO",5,IF(H55="(ECO INFO)",5,IF(H55="$ INFO",6,IF(H55="($ INFO)",6,IF(H55="SOC INFO",7,IF(H55="(SOC INFO)",7,IF(H55="RULE INFO",8,IF(H55="EXP INFO",9,IF(H55="(EXP INFO)",9,IF(H55="MON RES",10,IF(H55="MON EARN",11,IF(H55="MON BEH",12,IF(H55="POSE HARM",13,IF(H55="(POSE HARM)",13,IF(H55="POSE CONCERN",14,IF(H55="(POSE CONCERN)",14,IF(H55="RJ APOLOGY",15,IF(H55="RJ ATONE",16,IF(H55="(RJ ATONE)",16,IF(H55="RJ JUSTIFY",17,IF(H55="RJ JUSTIFY:SOC INFO",17,IF(H55="RJ-",18,IF(H55="RJ FORGIVE+",19,IF(H55="RJ FORGIVE-",19,IF(H55="(RJ FORGIVE+)",19,IF(H55="(RJ FORGIVE-)",19,IF(H55="COORD",20,IF(H55="(COORD)",20,IF(H55="ENF ACK",21,IF(H55="(ENF ACK)",21,IF(H55="ENF PRAISE",22,IF(H55="ENF ASK",23,IF(H55="ENF TELL",24,IF(H55="ENF SHAME",25,IF(H55="ENF WARN",26,IF(H55="ENF THREATEN",27,IF(H55="ENF PUNISH",28,IF(H55="DEFECT",29,IF(H55="SM TALK",30,IF(H55="HUMOR",31,IF(H55="POLITE+",32,IF(H55="POLITE-",32,IF(H55="INPUT-",33,IF(H55="AMBIGUOUS",34,IF(H55="UNCODEABLE",35))))))))))))))))))))))))))))))))))))))))))))))))))))))))))))</f>
        <v>22</v>
      </c>
      <c r="H55" t="s">
        <v>10418</v>
      </c>
      <c r="I55" s="4">
        <f t="shared" ref="I55:I57" si="8">IF(J55="GREET",1,IF(J55="GOAL",2,IF(J55="GOAL:COOP",2,IF(J55="(GOAL:COOP)",2,IF(J55="GOAL:CIVILITY",2,IF(J55="GOAL:SUSTAIN",2,IF(J55="GOAL:MAX EARN",2,IF(J55="GOAL:EQUITY",2,IF(J55="(GOAL:EQUITY)",2,IF(J55="PROPOSAL",3,IF(J55="(PROPOSAL)",3,IF(J55="CHOOSE+",4,IF(J55="CHOOSE-",4,IF(J55="(CHOOSE+)",4,IF(J55="(CHOOSE-)",4,IF(J55="ECO INFO",5,IF(J55="(ECO INFO)",5,IF(J55="$ INFO",6,IF(J55="($ INFO)",6,IF(J55="SOC INFO",7,IF(J55="(SOC INFO)",7,IF(J55="RULE INFO",8,IF(J55="EXP INFO",9,IF(J55="(EXP INFO)",9,IF(J55="MON RES",10,IF(J55="MON EARN",11,IF(J55="MON BEH",12,IF(J55="POSE HARM",13,IF(J55="(POSE HARM)",13,IF(J55="POSE CONCERN",14,IF(J55="(POSE CONCERN)",14,IF(J55="RJ APOLOGY",15,IF(J55="RJ ATONE",16,IF(J55="(RJ ATONE)",16,IF(J55="RJ JUSTIFY",17,IF(J55="RJ JUSTIFY:SOC INFO",17,IF(J55="RJ-",18,IF(J55="RJ FORGIVE+",19,IF(J55="RJ FORGIVE-",19,IF(J55="(RJ FORGIVE+)",19,IF(J55="(RJ FORGIVE-)",19,IF(J55="COORD",20,IF(J55="(COORD)",20,IF(J55="ENF ACK",21,IF(J55="(ENF ACK)",21,IF(J55="ENF PRAISE",22,IF(J55="ENF ASK",23,IF(J55="ENF TELL",24,IF(J55="ENF SHAME",25,IF(J55="ENF WARN",26,IF(J55="ENF THREATEN",27,IF(J55="ENF PUNISH",28,IF(J55="DEFECT",29,IF(J55="SM TALK",30,IF(J55="HUMOR",31,IF(J55="POLITE+",32,IF(J55="POLITE-",32,IF(J55="INPUT-",33,IF(J55="AMBIGUOUS",34,IF(J55="UNCODEABLE",35))))))))))))))))))))))))))))))))))))))))))))))))))))))))))))</f>
        <v>3</v>
      </c>
      <c r="J55" t="s">
        <v>10329</v>
      </c>
    </row>
    <row r="56" spans="1:10" x14ac:dyDescent="0.35">
      <c r="A56" s="4">
        <v>28</v>
      </c>
      <c r="B56" s="4">
        <v>-362.63199999999898</v>
      </c>
      <c r="C56" s="16" t="s">
        <v>1589</v>
      </c>
      <c r="D56" s="4">
        <v>3</v>
      </c>
      <c r="E56" s="16" t="s">
        <v>1590</v>
      </c>
      <c r="G56" s="4">
        <f t="shared" si="7"/>
        <v>22</v>
      </c>
      <c r="H56" t="s">
        <v>10418</v>
      </c>
      <c r="I56" s="4">
        <f t="shared" si="8"/>
        <v>4</v>
      </c>
      <c r="J56" t="s">
        <v>10330</v>
      </c>
    </row>
    <row r="57" spans="1:10" x14ac:dyDescent="0.35">
      <c r="A57" s="4">
        <v>29</v>
      </c>
      <c r="B57" s="4">
        <v>-337.45800000000003</v>
      </c>
      <c r="C57" s="16" t="s">
        <v>1600</v>
      </c>
      <c r="D57" s="4">
        <v>4</v>
      </c>
      <c r="E57" s="16" t="s">
        <v>1601</v>
      </c>
      <c r="G57" s="4">
        <f t="shared" si="7"/>
        <v>22</v>
      </c>
      <c r="H57" t="s">
        <v>10418</v>
      </c>
      <c r="I57" s="4">
        <f t="shared" si="8"/>
        <v>4</v>
      </c>
      <c r="J57" t="s">
        <v>10330</v>
      </c>
    </row>
    <row r="58" spans="1:10" x14ac:dyDescent="0.35">
      <c r="A58" s="4">
        <v>30</v>
      </c>
      <c r="B58" s="4">
        <v>-311.12</v>
      </c>
      <c r="C58" s="16" t="s">
        <v>1608</v>
      </c>
      <c r="D58" s="4">
        <v>2</v>
      </c>
      <c r="E58" s="16" t="s">
        <v>1609</v>
      </c>
      <c r="G58" s="4">
        <f t="shared" si="7"/>
        <v>4</v>
      </c>
      <c r="H58" t="s">
        <v>9372</v>
      </c>
    </row>
    <row r="59" spans="1:10" x14ac:dyDescent="0.35">
      <c r="B59" s="4">
        <v>-299.95599999999899</v>
      </c>
      <c r="C59" s="16" t="s">
        <v>1608</v>
      </c>
      <c r="D59" s="4">
        <v>2</v>
      </c>
      <c r="E59" s="16" t="s">
        <v>1613</v>
      </c>
    </row>
    <row r="61" spans="1:10" s="75" customFormat="1" x14ac:dyDescent="0.35">
      <c r="A61" s="11"/>
      <c r="B61" s="11" t="s">
        <v>9229</v>
      </c>
      <c r="C61" s="15"/>
      <c r="D61" s="19"/>
      <c r="E61" s="15"/>
      <c r="F61" s="13"/>
      <c r="G61" s="19"/>
      <c r="I61" s="19"/>
    </row>
    <row r="62" spans="1:10" x14ac:dyDescent="0.35">
      <c r="B62" s="20" t="s">
        <v>9232</v>
      </c>
    </row>
    <row r="63" spans="1:10" x14ac:dyDescent="0.35">
      <c r="A63" s="4">
        <v>31</v>
      </c>
      <c r="B63" s="4">
        <v>-350.44400000000002</v>
      </c>
      <c r="C63" s="16" t="s">
        <v>1584</v>
      </c>
      <c r="D63" s="4">
        <v>1</v>
      </c>
      <c r="E63" s="16" t="s">
        <v>10308</v>
      </c>
      <c r="G63" s="4">
        <f t="shared" ref="G63:G80" si="9">IF(H63="GREET",1,IF(H63="GOAL",2,IF(H63="GOAL:COOP",2,IF(H63="(GOAL:COOP)",2,IF(H63="GOAL:CIVILITY",2,IF(H63="GOAL:SUSTAIN",2,IF(H63="GOAL:MAX EARN",2,IF(H63="GOAL:EQUITY",2,IF(H63="(GOAL:EQUITY)",2,IF(H63="PROPOSAL",3,IF(H63="(PROPOSAL)",3,IF(H63="CHOOSE+",4,IF(H63="CHOOSE-",4,IF(H63="(CHOOSE+)",4,IF(H63="(CHOOSE-)",4,IF(H63="ECO INFO",5,IF(H63="(ECO INFO)",5,IF(H63="$ INFO",6,IF(H63="($ INFO)",6,IF(H63="SOC INFO",7,IF(H63="(SOC INFO)",7,IF(H63="RULE INFO",8,IF(H63="EXP INFO",9,IF(H63="(EXP INFO)",9,IF(H63="MON RES",10,IF(H63="MON EARN",11,IF(H63="MON BEH",12,IF(H63="POSE HARM",13,IF(H63="(POSE HARM)",13,IF(H63="POSE CONCERN",14,IF(H63="(POSE CONCERN)",14,IF(H63="RJ APOLOGY",15,IF(H63="RJ ATONE",16,IF(H63="(RJ ATONE)",16,IF(H63="RJ JUSTIFY",17,IF(H63="RJ JUSTIFY:SOC INFO",17,IF(H63="RJ-",18,IF(H63="RJ FORGIVE+",19,IF(H63="RJ FORGIVE-",19,IF(H63="(RJ FORGIVE+)",19,IF(H63="(RJ FORGIVE-)",19,IF(H63="COORD",20,IF(H63="(COORD)",20,IF(H63="ENF ACK",21,IF(H63="(ENF ACK)",21,IF(H63="ENF PRAISE",22,IF(H63="ENF ASK",23,IF(H63="ENF TELL",24,IF(H63="ENF SHAME",25,IF(H63="ENF WARN",26,IF(H63="ENF THREATEN",27,IF(H63="ENF PUNISH",28,IF(H63="DEFECT",29,IF(H63="SM TALK",30,IF(H63="HUMOR",31,IF(H63="POLITE+",32,IF(H63="POLITE-",32,IF(H63="INPUT-",33,IF(H63="AMBIGUOUS",34,IF(H63="UNCODEABLE",35))))))))))))))))))))))))))))))))))))))))))))))))))))))))))))</f>
        <v>30</v>
      </c>
      <c r="H63" t="s">
        <v>9375</v>
      </c>
    </row>
    <row r="64" spans="1:10" x14ac:dyDescent="0.35">
      <c r="A64" s="4">
        <v>32</v>
      </c>
      <c r="B64" s="4">
        <v>-332.74299999999999</v>
      </c>
      <c r="C64" s="16" t="s">
        <v>1608</v>
      </c>
      <c r="D64" s="4">
        <v>2</v>
      </c>
      <c r="E64" s="16" t="s">
        <v>10309</v>
      </c>
      <c r="G64" s="4">
        <f t="shared" si="9"/>
        <v>30</v>
      </c>
      <c r="H64" t="s">
        <v>9375</v>
      </c>
    </row>
    <row r="65" spans="1:8" x14ac:dyDescent="0.35">
      <c r="A65" s="4">
        <v>33</v>
      </c>
      <c r="B65" s="4">
        <v>-301.07499999999999</v>
      </c>
      <c r="C65" s="16" t="s">
        <v>1584</v>
      </c>
      <c r="D65" s="4">
        <v>1</v>
      </c>
      <c r="E65" s="16" t="s">
        <v>1827</v>
      </c>
      <c r="G65" s="4">
        <f t="shared" si="9"/>
        <v>30</v>
      </c>
      <c r="H65" t="s">
        <v>9375</v>
      </c>
    </row>
    <row r="66" spans="1:8" x14ac:dyDescent="0.35">
      <c r="A66" s="4">
        <v>34</v>
      </c>
      <c r="B66" s="4">
        <v>-296.51499999999999</v>
      </c>
      <c r="C66" s="16" t="s">
        <v>1589</v>
      </c>
      <c r="D66" s="4">
        <v>3</v>
      </c>
      <c r="E66" s="16" t="s">
        <v>1829</v>
      </c>
      <c r="G66" s="4">
        <f t="shared" si="9"/>
        <v>30</v>
      </c>
      <c r="H66" t="s">
        <v>9375</v>
      </c>
    </row>
    <row r="67" spans="1:8" x14ac:dyDescent="0.35">
      <c r="A67" s="4">
        <v>35</v>
      </c>
      <c r="B67" s="4">
        <v>-291.59899999999999</v>
      </c>
      <c r="C67" s="16" t="s">
        <v>1608</v>
      </c>
      <c r="D67" s="4">
        <v>2</v>
      </c>
      <c r="E67" s="16" t="s">
        <v>1830</v>
      </c>
      <c r="G67" s="4">
        <f t="shared" si="9"/>
        <v>30</v>
      </c>
      <c r="H67" t="s">
        <v>9375</v>
      </c>
    </row>
    <row r="68" spans="1:8" x14ac:dyDescent="0.35">
      <c r="B68" s="4">
        <v>-282.54000000000002</v>
      </c>
      <c r="C68" s="16" t="s">
        <v>1608</v>
      </c>
      <c r="D68" s="4">
        <v>2</v>
      </c>
      <c r="E68" s="16" t="s">
        <v>1834</v>
      </c>
    </row>
    <row r="69" spans="1:8" x14ac:dyDescent="0.35">
      <c r="A69" s="4">
        <v>36</v>
      </c>
      <c r="B69" s="4">
        <v>-270.45400000000001</v>
      </c>
      <c r="C69" s="16" t="s">
        <v>1600</v>
      </c>
      <c r="D69" s="4">
        <v>4</v>
      </c>
      <c r="E69" s="16" t="s">
        <v>1835</v>
      </c>
      <c r="G69" s="4">
        <f t="shared" si="9"/>
        <v>30</v>
      </c>
      <c r="H69" t="s">
        <v>9375</v>
      </c>
    </row>
    <row r="70" spans="1:8" x14ac:dyDescent="0.35">
      <c r="A70" s="4">
        <v>37</v>
      </c>
      <c r="B70" s="4">
        <v>-252.678</v>
      </c>
      <c r="C70" s="16" t="s">
        <v>1584</v>
      </c>
      <c r="D70" s="4">
        <v>1</v>
      </c>
      <c r="E70" s="16" t="s">
        <v>1840</v>
      </c>
      <c r="G70" s="4">
        <f t="shared" si="9"/>
        <v>30</v>
      </c>
      <c r="H70" t="s">
        <v>9375</v>
      </c>
    </row>
    <row r="71" spans="1:8" x14ac:dyDescent="0.35">
      <c r="A71" s="4">
        <v>38</v>
      </c>
      <c r="B71" s="4">
        <v>-244.029</v>
      </c>
      <c r="C71" s="16" t="s">
        <v>1589</v>
      </c>
      <c r="D71" s="4">
        <v>3</v>
      </c>
      <c r="E71" s="16" t="s">
        <v>1847</v>
      </c>
      <c r="G71" s="4">
        <f t="shared" si="9"/>
        <v>30</v>
      </c>
      <c r="H71" t="s">
        <v>9375</v>
      </c>
    </row>
    <row r="72" spans="1:8" x14ac:dyDescent="0.35">
      <c r="A72" s="4">
        <v>39</v>
      </c>
      <c r="B72" s="4">
        <v>-241.30099999999999</v>
      </c>
      <c r="C72" s="16" t="s">
        <v>1608</v>
      </c>
      <c r="D72" s="4">
        <v>2</v>
      </c>
      <c r="E72" s="16" t="s">
        <v>1849</v>
      </c>
      <c r="G72" s="4">
        <f t="shared" si="9"/>
        <v>30</v>
      </c>
      <c r="H72" t="s">
        <v>9375</v>
      </c>
    </row>
    <row r="73" spans="1:8" x14ac:dyDescent="0.35">
      <c r="A73" s="4">
        <v>40</v>
      </c>
      <c r="B73" s="4">
        <v>-232.83500000000001</v>
      </c>
      <c r="C73" s="16" t="s">
        <v>1589</v>
      </c>
      <c r="D73" s="4">
        <v>3</v>
      </c>
      <c r="E73" s="16" t="s">
        <v>1852</v>
      </c>
      <c r="G73" s="4">
        <f t="shared" si="9"/>
        <v>30</v>
      </c>
      <c r="H73" t="s">
        <v>9375</v>
      </c>
    </row>
    <row r="74" spans="1:8" x14ac:dyDescent="0.35">
      <c r="A74" s="4">
        <v>41</v>
      </c>
      <c r="B74" s="4">
        <v>-209.023</v>
      </c>
      <c r="C74" s="16" t="s">
        <v>1608</v>
      </c>
      <c r="D74" s="4">
        <v>2</v>
      </c>
      <c r="E74" s="16" t="s">
        <v>1858</v>
      </c>
      <c r="G74" s="4">
        <f t="shared" si="9"/>
        <v>30</v>
      </c>
      <c r="H74" t="s">
        <v>9375</v>
      </c>
    </row>
    <row r="75" spans="1:8" x14ac:dyDescent="0.35">
      <c r="A75" s="4">
        <v>42</v>
      </c>
      <c r="B75" s="4">
        <v>-203.42699999999999</v>
      </c>
      <c r="C75" s="16" t="s">
        <v>1584</v>
      </c>
      <c r="D75" s="4">
        <v>1</v>
      </c>
      <c r="E75" s="16" t="s">
        <v>1860</v>
      </c>
      <c r="G75" s="4">
        <f t="shared" si="9"/>
        <v>30</v>
      </c>
      <c r="H75" t="s">
        <v>9375</v>
      </c>
    </row>
    <row r="76" spans="1:8" x14ac:dyDescent="0.35">
      <c r="A76" s="4">
        <v>43</v>
      </c>
      <c r="B76" s="4">
        <v>-195.364</v>
      </c>
      <c r="C76" s="16" t="s">
        <v>1584</v>
      </c>
      <c r="D76" s="4">
        <v>1</v>
      </c>
      <c r="E76" s="16" t="s">
        <v>1863</v>
      </c>
      <c r="G76" s="4">
        <f t="shared" si="9"/>
        <v>30</v>
      </c>
      <c r="H76" t="s">
        <v>9375</v>
      </c>
    </row>
    <row r="77" spans="1:8" x14ac:dyDescent="0.35">
      <c r="A77" s="4">
        <v>44</v>
      </c>
      <c r="B77" s="4">
        <v>-184.071</v>
      </c>
      <c r="C77" s="16" t="s">
        <v>1600</v>
      </c>
      <c r="D77" s="4">
        <v>4</v>
      </c>
      <c r="E77" s="16" t="s">
        <v>1867</v>
      </c>
      <c r="G77" s="4">
        <f t="shared" si="9"/>
        <v>30</v>
      </c>
      <c r="H77" t="s">
        <v>9375</v>
      </c>
    </row>
    <row r="78" spans="1:8" x14ac:dyDescent="0.35">
      <c r="A78" s="4">
        <v>45</v>
      </c>
      <c r="B78" s="4">
        <v>-171.87099999999899</v>
      </c>
      <c r="C78" s="16" t="s">
        <v>1584</v>
      </c>
      <c r="D78" s="4">
        <v>1</v>
      </c>
      <c r="E78" s="16" t="s">
        <v>1870</v>
      </c>
      <c r="G78" s="4">
        <f t="shared" si="9"/>
        <v>30</v>
      </c>
      <c r="H78" t="s">
        <v>9375</v>
      </c>
    </row>
    <row r="79" spans="1:8" x14ac:dyDescent="0.35">
      <c r="A79" s="4">
        <v>46</v>
      </c>
      <c r="B79" s="4">
        <v>-169.88900000000001</v>
      </c>
      <c r="C79" s="16" t="s">
        <v>1589</v>
      </c>
      <c r="D79" s="4">
        <v>3</v>
      </c>
      <c r="E79" s="16" t="s">
        <v>1142</v>
      </c>
      <c r="G79" s="4">
        <f t="shared" si="9"/>
        <v>30</v>
      </c>
      <c r="H79" t="s">
        <v>9375</v>
      </c>
    </row>
    <row r="80" spans="1:8" x14ac:dyDescent="0.35">
      <c r="A80" s="4">
        <v>47</v>
      </c>
      <c r="B80" s="4">
        <v>-140.68199999999999</v>
      </c>
      <c r="C80" s="16" t="s">
        <v>1608</v>
      </c>
      <c r="D80" s="4">
        <v>2</v>
      </c>
      <c r="E80" s="16" t="s">
        <v>415</v>
      </c>
      <c r="G80" s="4">
        <f t="shared" si="9"/>
        <v>30</v>
      </c>
      <c r="H80" t="s">
        <v>9375</v>
      </c>
    </row>
    <row r="83" spans="1:9" x14ac:dyDescent="0.35">
      <c r="A83" s="8" t="s">
        <v>11929</v>
      </c>
      <c r="C83"/>
    </row>
    <row r="84" spans="1:9" x14ac:dyDescent="0.35">
      <c r="B84" s="98" t="s">
        <v>11936</v>
      </c>
      <c r="C84"/>
    </row>
    <row r="85" spans="1:9" x14ac:dyDescent="0.35">
      <c r="A85" s="7" t="s">
        <v>11933</v>
      </c>
      <c r="B85" s="4">
        <v>4</v>
      </c>
      <c r="C85" t="s">
        <v>11961</v>
      </c>
    </row>
    <row r="86" spans="1:9" x14ac:dyDescent="0.35">
      <c r="A86" s="7" t="s">
        <v>11934</v>
      </c>
      <c r="B86" s="4">
        <v>4</v>
      </c>
      <c r="C86" t="s">
        <v>11958</v>
      </c>
    </row>
    <row r="87" spans="1:9" x14ac:dyDescent="0.35">
      <c r="A87" s="7" t="s">
        <v>11935</v>
      </c>
      <c r="B87" s="4" t="s">
        <v>11932</v>
      </c>
      <c r="C87"/>
    </row>
    <row r="89" spans="1:9" x14ac:dyDescent="0.35">
      <c r="A89" s="7" t="s">
        <v>12081</v>
      </c>
      <c r="B89" s="4">
        <v>4</v>
      </c>
    </row>
    <row r="90" spans="1:9" x14ac:dyDescent="0.35">
      <c r="A90" s="4" t="s">
        <v>12082</v>
      </c>
      <c r="B90" s="4">
        <v>1</v>
      </c>
    </row>
    <row r="93" spans="1:9" x14ac:dyDescent="0.35">
      <c r="B93" s="8" t="s">
        <v>12198</v>
      </c>
      <c r="G93"/>
      <c r="I93"/>
    </row>
    <row r="94" spans="1:9" x14ac:dyDescent="0.35">
      <c r="A94" s="8" t="s">
        <v>12232</v>
      </c>
      <c r="B94" s="113" t="s">
        <v>12230</v>
      </c>
      <c r="C94" s="113" t="s">
        <v>12231</v>
      </c>
      <c r="G94"/>
      <c r="I94"/>
    </row>
    <row r="95" spans="1:9" x14ac:dyDescent="0.35">
      <c r="A95" s="7" t="s">
        <v>12083</v>
      </c>
      <c r="B95" s="102">
        <v>0</v>
      </c>
      <c r="C95" s="102">
        <v>0</v>
      </c>
      <c r="G95"/>
      <c r="I95"/>
    </row>
    <row r="96" spans="1:9" x14ac:dyDescent="0.35">
      <c r="A96" s="7" t="s">
        <v>12084</v>
      </c>
      <c r="B96" s="102">
        <v>1</v>
      </c>
      <c r="C96" s="102">
        <v>1</v>
      </c>
      <c r="G96"/>
      <c r="I96"/>
    </row>
    <row r="97" spans="1:9" x14ac:dyDescent="0.35">
      <c r="B97" s="16"/>
      <c r="C97" s="4"/>
      <c r="G97"/>
      <c r="I97"/>
    </row>
    <row r="98" spans="1:9" x14ac:dyDescent="0.35">
      <c r="A98" s="8" t="s">
        <v>12200</v>
      </c>
      <c r="B98" s="16"/>
      <c r="C98" s="4"/>
      <c r="G98"/>
      <c r="I98"/>
    </row>
    <row r="99" spans="1:9" x14ac:dyDescent="0.35">
      <c r="A99" s="7" t="s">
        <v>12083</v>
      </c>
      <c r="B99" s="102">
        <v>0</v>
      </c>
      <c r="C99" s="102">
        <v>0</v>
      </c>
      <c r="G99"/>
      <c r="I99"/>
    </row>
    <row r="100" spans="1:9" x14ac:dyDescent="0.35">
      <c r="A100" s="7" t="s">
        <v>12084</v>
      </c>
      <c r="B100" s="102">
        <v>1</v>
      </c>
      <c r="C100" s="102">
        <v>1</v>
      </c>
      <c r="G100"/>
      <c r="I100"/>
    </row>
    <row r="101" spans="1:9" x14ac:dyDescent="0.35">
      <c r="B101" s="16"/>
      <c r="C101" s="4"/>
      <c r="G101"/>
      <c r="I101"/>
    </row>
    <row r="102" spans="1:9" x14ac:dyDescent="0.35">
      <c r="A102" s="8" t="s">
        <v>12201</v>
      </c>
      <c r="B102" s="16"/>
      <c r="C102" s="4"/>
      <c r="G102"/>
      <c r="I102"/>
    </row>
    <row r="103" spans="1:9" x14ac:dyDescent="0.35">
      <c r="A103" s="7" t="s">
        <v>12083</v>
      </c>
      <c r="B103" s="102" t="s">
        <v>11932</v>
      </c>
      <c r="C103" s="102" t="s">
        <v>11932</v>
      </c>
      <c r="G103"/>
      <c r="I103"/>
    </row>
    <row r="104" spans="1:9" x14ac:dyDescent="0.35">
      <c r="A104" s="7" t="s">
        <v>12084</v>
      </c>
      <c r="B104" s="102" t="s">
        <v>11932</v>
      </c>
      <c r="C104" s="102" t="s">
        <v>11932</v>
      </c>
      <c r="G104"/>
      <c r="I104"/>
    </row>
    <row r="105" spans="1:9" x14ac:dyDescent="0.35">
      <c r="B105" s="16"/>
      <c r="C105" s="4"/>
      <c r="G105"/>
      <c r="I105"/>
    </row>
    <row r="106" spans="1:9" x14ac:dyDescent="0.35">
      <c r="A106" s="8" t="s">
        <v>12080</v>
      </c>
      <c r="B106" s="16"/>
      <c r="C106" s="4"/>
      <c r="G106"/>
      <c r="I106"/>
    </row>
    <row r="107" spans="1:9" x14ac:dyDescent="0.35">
      <c r="A107" s="7" t="s">
        <v>12083</v>
      </c>
      <c r="B107" s="102">
        <v>0</v>
      </c>
      <c r="C107" s="102">
        <v>0</v>
      </c>
      <c r="G107"/>
      <c r="I107"/>
    </row>
    <row r="108" spans="1:9" x14ac:dyDescent="0.35">
      <c r="A108" s="7" t="s">
        <v>12084</v>
      </c>
      <c r="B108" s="102">
        <v>1</v>
      </c>
      <c r="C108" s="102">
        <v>1</v>
      </c>
      <c r="G108"/>
      <c r="I108"/>
    </row>
    <row r="111" spans="1:9" x14ac:dyDescent="0.35">
      <c r="A111" s="8" t="s">
        <v>12089</v>
      </c>
      <c r="C111"/>
    </row>
    <row r="112" spans="1:9" x14ac:dyDescent="0.35">
      <c r="C112"/>
    </row>
    <row r="113" spans="1:3" x14ac:dyDescent="0.35">
      <c r="A113" s="113" t="s">
        <v>11933</v>
      </c>
      <c r="C113"/>
    </row>
    <row r="114" spans="1:3" x14ac:dyDescent="0.35">
      <c r="A114" s="113"/>
      <c r="C114"/>
    </row>
    <row r="115" spans="1:3" x14ac:dyDescent="0.35">
      <c r="A115" s="116" t="s">
        <v>12090</v>
      </c>
      <c r="C115"/>
    </row>
    <row r="116" spans="1:3" x14ac:dyDescent="0.35">
      <c r="A116" s="4" t="s">
        <v>12091</v>
      </c>
      <c r="B116" s="4">
        <v>4</v>
      </c>
      <c r="C116"/>
    </row>
    <row r="117" spans="1:3" x14ac:dyDescent="0.35">
      <c r="A117" s="4" t="s">
        <v>12092</v>
      </c>
      <c r="C117"/>
    </row>
    <row r="118" spans="1:3" x14ac:dyDescent="0.35">
      <c r="A118" s="4" t="s">
        <v>12093</v>
      </c>
      <c r="C118"/>
    </row>
    <row r="119" spans="1:3" x14ac:dyDescent="0.35">
      <c r="A119" s="4" t="s">
        <v>12094</v>
      </c>
      <c r="C119"/>
    </row>
    <row r="120" spans="1:3" x14ac:dyDescent="0.35">
      <c r="A120" s="37" t="s">
        <v>12098</v>
      </c>
      <c r="B120" s="117">
        <v>4</v>
      </c>
      <c r="C120"/>
    </row>
    <row r="121" spans="1:3" x14ac:dyDescent="0.35">
      <c r="A121" s="37"/>
      <c r="C121"/>
    </row>
    <row r="122" spans="1:3" x14ac:dyDescent="0.35">
      <c r="A122" s="116" t="s">
        <v>12095</v>
      </c>
      <c r="C122"/>
    </row>
    <row r="123" spans="1:3" x14ac:dyDescent="0.35">
      <c r="A123" s="4" t="s">
        <v>12091</v>
      </c>
      <c r="B123" s="4">
        <v>4</v>
      </c>
      <c r="C123"/>
    </row>
    <row r="124" spans="1:3" x14ac:dyDescent="0.35">
      <c r="A124" s="4" t="s">
        <v>12092</v>
      </c>
      <c r="C124"/>
    </row>
    <row r="125" spans="1:3" x14ac:dyDescent="0.35">
      <c r="A125" s="4" t="s">
        <v>12093</v>
      </c>
      <c r="C125"/>
    </row>
    <row r="126" spans="1:3" x14ac:dyDescent="0.35">
      <c r="A126" s="4" t="s">
        <v>12094</v>
      </c>
      <c r="C126"/>
    </row>
    <row r="127" spans="1:3" x14ac:dyDescent="0.35">
      <c r="A127" s="37" t="s">
        <v>12098</v>
      </c>
      <c r="B127" s="4">
        <v>4</v>
      </c>
      <c r="C127"/>
    </row>
    <row r="128" spans="1:3" x14ac:dyDescent="0.35">
      <c r="A128" s="37"/>
      <c r="C128"/>
    </row>
    <row r="129" spans="1:5" x14ac:dyDescent="0.35">
      <c r="A129" s="113" t="s">
        <v>11934</v>
      </c>
      <c r="C129"/>
    </row>
    <row r="130" spans="1:5" x14ac:dyDescent="0.35">
      <c r="A130" s="113"/>
      <c r="C130"/>
    </row>
    <row r="131" spans="1:5" x14ac:dyDescent="0.35">
      <c r="A131" s="116" t="s">
        <v>12090</v>
      </c>
      <c r="C131"/>
    </row>
    <row r="132" spans="1:5" x14ac:dyDescent="0.35">
      <c r="A132" s="4" t="s">
        <v>12091</v>
      </c>
      <c r="B132" s="4">
        <v>4</v>
      </c>
      <c r="C132"/>
      <c r="E132" s="16" t="s">
        <v>12107</v>
      </c>
    </row>
    <row r="133" spans="1:5" x14ac:dyDescent="0.35">
      <c r="A133" s="4" t="s">
        <v>12092</v>
      </c>
      <c r="C133"/>
    </row>
    <row r="134" spans="1:5" x14ac:dyDescent="0.35">
      <c r="A134" s="4" t="s">
        <v>12093</v>
      </c>
      <c r="C134"/>
    </row>
    <row r="135" spans="1:5" x14ac:dyDescent="0.35">
      <c r="A135" s="4" t="s">
        <v>12094</v>
      </c>
      <c r="C135"/>
    </row>
    <row r="136" spans="1:5" x14ac:dyDescent="0.35">
      <c r="A136" s="37" t="s">
        <v>12098</v>
      </c>
      <c r="B136" s="117">
        <v>4</v>
      </c>
      <c r="C136"/>
    </row>
    <row r="137" spans="1:5" x14ac:dyDescent="0.35">
      <c r="A137" s="37"/>
      <c r="C137"/>
    </row>
    <row r="138" spans="1:5" x14ac:dyDescent="0.35">
      <c r="A138" s="116" t="s">
        <v>12095</v>
      </c>
      <c r="C138"/>
    </row>
    <row r="139" spans="1:5" x14ac:dyDescent="0.35">
      <c r="A139" s="4" t="s">
        <v>12091</v>
      </c>
      <c r="B139" s="4">
        <v>4</v>
      </c>
      <c r="C139"/>
      <c r="E139" s="16" t="s">
        <v>12107</v>
      </c>
    </row>
    <row r="140" spans="1:5" x14ac:dyDescent="0.35">
      <c r="A140" s="4" t="s">
        <v>12092</v>
      </c>
      <c r="C140"/>
    </row>
    <row r="141" spans="1:5" x14ac:dyDescent="0.35">
      <c r="A141" s="4" t="s">
        <v>12093</v>
      </c>
      <c r="C141"/>
    </row>
    <row r="142" spans="1:5" x14ac:dyDescent="0.35">
      <c r="A142" s="4" t="s">
        <v>12094</v>
      </c>
      <c r="C142"/>
    </row>
    <row r="143" spans="1:5" x14ac:dyDescent="0.35">
      <c r="A143" s="37" t="s">
        <v>12098</v>
      </c>
      <c r="B143" s="4">
        <v>4</v>
      </c>
      <c r="C143"/>
    </row>
    <row r="144" spans="1:5" x14ac:dyDescent="0.35">
      <c r="C144"/>
    </row>
    <row r="145" spans="1:5" x14ac:dyDescent="0.35">
      <c r="A145" s="113" t="s">
        <v>11935</v>
      </c>
      <c r="C145"/>
    </row>
    <row r="146" spans="1:5" x14ac:dyDescent="0.35">
      <c r="A146" s="113"/>
      <c r="C146"/>
    </row>
    <row r="147" spans="1:5" x14ac:dyDescent="0.35">
      <c r="A147" s="116" t="s">
        <v>12090</v>
      </c>
      <c r="C147"/>
      <c r="E147" s="16" t="s">
        <v>11932</v>
      </c>
    </row>
    <row r="148" spans="1:5" x14ac:dyDescent="0.35">
      <c r="A148" s="4" t="s">
        <v>12091</v>
      </c>
      <c r="C148"/>
    </row>
    <row r="149" spans="1:5" x14ac:dyDescent="0.35">
      <c r="A149" s="4" t="s">
        <v>12092</v>
      </c>
      <c r="C149"/>
    </row>
    <row r="150" spans="1:5" x14ac:dyDescent="0.35">
      <c r="A150" s="4" t="s">
        <v>12093</v>
      </c>
      <c r="C150"/>
    </row>
    <row r="151" spans="1:5" x14ac:dyDescent="0.35">
      <c r="A151" s="4" t="s">
        <v>12094</v>
      </c>
      <c r="C151"/>
    </row>
    <row r="152" spans="1:5" x14ac:dyDescent="0.35">
      <c r="A152" s="37" t="s">
        <v>12098</v>
      </c>
      <c r="C152"/>
    </row>
    <row r="153" spans="1:5" x14ac:dyDescent="0.35">
      <c r="C153"/>
    </row>
    <row r="154" spans="1:5" x14ac:dyDescent="0.35">
      <c r="A154" s="116" t="s">
        <v>12095</v>
      </c>
      <c r="C154"/>
      <c r="E154" s="16" t="s">
        <v>11932</v>
      </c>
    </row>
    <row r="155" spans="1:5" x14ac:dyDescent="0.35">
      <c r="A155" s="4" t="s">
        <v>12091</v>
      </c>
      <c r="C155"/>
    </row>
    <row r="156" spans="1:5" x14ac:dyDescent="0.35">
      <c r="A156" s="4" t="s">
        <v>12092</v>
      </c>
      <c r="C156"/>
    </row>
    <row r="157" spans="1:5" x14ac:dyDescent="0.35">
      <c r="A157" s="4" t="s">
        <v>12093</v>
      </c>
      <c r="C157"/>
    </row>
    <row r="158" spans="1:5" x14ac:dyDescent="0.35">
      <c r="A158" s="4" t="s">
        <v>12094</v>
      </c>
      <c r="C158"/>
    </row>
    <row r="159" spans="1:5" x14ac:dyDescent="0.35">
      <c r="A159" s="39" t="s">
        <v>12098</v>
      </c>
      <c r="C159"/>
    </row>
    <row r="160" spans="1:5" x14ac:dyDescent="0.35">
      <c r="A160" s="37"/>
      <c r="C160"/>
    </row>
    <row r="161" spans="1:3" x14ac:dyDescent="0.35">
      <c r="A161" s="8" t="s">
        <v>12227</v>
      </c>
      <c r="B161" s="117">
        <f>(B116+B123+B132+B139)/4</f>
        <v>4</v>
      </c>
      <c r="C161"/>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181">
    <tabColor theme="9" tint="0.79998168889431442"/>
  </sheetPr>
  <dimension ref="A1:N304"/>
  <sheetViews>
    <sheetView zoomScale="80" zoomScaleNormal="80" workbookViewId="0">
      <selection activeCell="G1" sqref="G1"/>
    </sheetView>
  </sheetViews>
  <sheetFormatPr defaultRowHeight="14.5" x14ac:dyDescent="0.35"/>
  <cols>
    <col min="1" max="1" width="9" style="4" customWidth="1"/>
    <col min="2" max="2" width="10.81640625" style="4" customWidth="1"/>
    <col min="3" max="3" width="7.08984375" customWidth="1"/>
    <col min="4" max="4" width="8.54296875" style="4" customWidth="1"/>
    <col min="5" max="5" width="85.453125" style="16" customWidth="1"/>
    <col min="7" max="7" width="8.90625" style="42"/>
    <col min="9" max="9" width="8.90625" style="4"/>
  </cols>
  <sheetData>
    <row r="1" spans="1:14" x14ac:dyDescent="0.35">
      <c r="A1" s="14" t="s">
        <v>9272</v>
      </c>
      <c r="B1" s="10"/>
      <c r="C1" s="12"/>
      <c r="D1" s="18"/>
      <c r="E1" s="14"/>
      <c r="F1" s="12"/>
      <c r="G1" s="141" t="s">
        <v>9368</v>
      </c>
      <c r="H1" s="36"/>
      <c r="I1" s="121"/>
      <c r="J1" s="36"/>
      <c r="K1" s="36"/>
      <c r="L1" s="36"/>
      <c r="M1" s="36"/>
      <c r="N1" s="36"/>
    </row>
    <row r="2" spans="1:14" x14ac:dyDescent="0.35">
      <c r="A2" s="7" t="s">
        <v>9223</v>
      </c>
      <c r="B2" s="7" t="s">
        <v>3</v>
      </c>
      <c r="C2" s="6" t="s">
        <v>9459</v>
      </c>
      <c r="D2" s="7" t="s">
        <v>9224</v>
      </c>
      <c r="E2" s="8" t="s">
        <v>9225</v>
      </c>
      <c r="F2" s="6"/>
      <c r="G2" s="124"/>
      <c r="H2" s="36"/>
      <c r="I2" s="121"/>
      <c r="J2" s="36"/>
      <c r="K2" s="36"/>
      <c r="L2" s="36"/>
      <c r="M2" s="36"/>
      <c r="N2" s="36"/>
    </row>
    <row r="3" spans="1:14" x14ac:dyDescent="0.35">
      <c r="A3" s="7"/>
      <c r="B3" s="11" t="s">
        <v>9273</v>
      </c>
      <c r="C3" s="13"/>
      <c r="D3" s="19"/>
      <c r="E3" s="15"/>
      <c r="F3" s="13"/>
      <c r="G3" s="42" t="s">
        <v>9370</v>
      </c>
      <c r="H3" t="s">
        <v>9382</v>
      </c>
      <c r="I3" s="4" t="s">
        <v>9370</v>
      </c>
      <c r="J3" t="s">
        <v>9369</v>
      </c>
      <c r="K3" t="s">
        <v>9370</v>
      </c>
      <c r="L3" t="s">
        <v>9369</v>
      </c>
      <c r="M3" t="s">
        <v>9370</v>
      </c>
      <c r="N3" t="s">
        <v>9369</v>
      </c>
    </row>
    <row r="4" spans="1:14" x14ac:dyDescent="0.35">
      <c r="A4" s="7"/>
      <c r="B4" s="7"/>
      <c r="C4" s="6"/>
      <c r="E4" s="8"/>
      <c r="F4" s="6"/>
    </row>
    <row r="5" spans="1:14" s="6" customFormat="1" x14ac:dyDescent="0.35">
      <c r="A5" s="7">
        <v>4</v>
      </c>
      <c r="B5" s="31" t="s">
        <v>10491</v>
      </c>
      <c r="D5" s="27"/>
      <c r="E5" s="8"/>
      <c r="G5" s="42"/>
      <c r="I5" s="7"/>
    </row>
    <row r="6" spans="1:14" x14ac:dyDescent="0.35">
      <c r="A6" s="4">
        <v>1</v>
      </c>
      <c r="B6" s="4">
        <v>-399.06900000000002</v>
      </c>
      <c r="C6" t="s">
        <v>2788</v>
      </c>
      <c r="D6" s="9" t="s">
        <v>9220</v>
      </c>
      <c r="E6" s="16" t="s">
        <v>2873</v>
      </c>
      <c r="G6" s="42">
        <f>IF(H6="GREET",1,IF(H6="GOAL",2,IF(H6="GOAL:COOP",2,IF(H6="(GOAL:COOP)",2,IF(H6="GOAL:CIVILITY",2,IF(H6="GOAL:SUSTAIN",2,IF(H6="GOAL:MAX EARN",2,IF(H6="GOAL:EQUITY",2,IF(H6="(GOAL:EQUITY)",2,IF(H6="PROPOSAL",3,IF(H6="(PROPOSAL)",3,IF(H6="CHOOSE+",4,IF(H6="CHOOSE-",4,IF(H6="(CHOOSE+)",4,IF(H6="(CHOOSE-)",4,IF(H6="ECO INFO",5,IF(H6="(ECO INFO)",5,IF(H6="$ INFO",6,IF(H6="($ INFO)",6,IF(H6="SOC INFO",7,IF(H6="(SOC INFO)",7,IF(H6="RULE INFO",8,IF(H6="EXP INFO",9,IF(H6="(EXP INFO)",9,IF(H6="MON RES",10,IF(H6="MON EARN",11,IF(H6="MON BEH",12,IF(H6="POSE HARM",13,IF(H6="(POSE HARM)",13,IF(H6="POSE CONCERN",14,IF(H6="(POSE CONCERN)",14,IF(H6="RJ APOLOGY",15,IF(H6="RJ ATONE",16,IF(H6="(RJ ATONE)",16,IF(H6="RJ JUSTIFY",17,IF(H6="RJ JUSTIFY:SOC INFO",17,IF(H6="RJ-",18,IF(H6="RJ FORGIVE+",19,IF(H6="RJ FORGIVE-",19,IF(H6="(RJ FORGIVE+)",19,IF(H6="(RJ FORGIVE-)",19,IF(H6="COORD",20,IF(H6="(COORD)",20,IF(H6="ENF ACK",21,IF(H6="(ENF ACK)",21,IF(H6="ENF PRAISE",22,IF(H6="ENF ASK",23,IF(H6="ENF TELL",24,IF(H6="ENF SHAME",25,IF(H6="ENF WARN",26,IF(H6="ENF THREATEN",27,IF(H6="ENF PUNISH",28,IF(H6="DEFECT",29,IF(H6="SM TALK",30,IF(H6="HUMOR",31,IF(H6="POLITE+",32,IF(H6="POLITE-",32,IF(H6="INPUT-",33,IF(H6="AMBIGUOUS",34,IF(H6="UNCODEABLE",35))))))))))))))))))))))))))))))))))))))))))))))))))))))))))))</f>
        <v>3</v>
      </c>
      <c r="H6" t="s">
        <v>9379</v>
      </c>
    </row>
    <row r="7" spans="1:14" x14ac:dyDescent="0.35">
      <c r="A7" s="4">
        <v>2</v>
      </c>
      <c r="B7" s="4">
        <v>-379.22899999999998</v>
      </c>
      <c r="C7" t="s">
        <v>2799</v>
      </c>
      <c r="D7" s="4">
        <v>1</v>
      </c>
      <c r="E7" s="16" t="s">
        <v>2878</v>
      </c>
      <c r="G7" s="42">
        <f>IF(H7="GREET",1,IF(H7="GOAL",2,IF(H7="GOAL:COOP",2,IF(H7="(GOAL:COOP)",2,IF(H7="GOAL:CIVILITY",2,IF(H7="GOAL:SUSTAIN",2,IF(H7="GOAL:MAX EARN",2,IF(H7="GOAL:EQUITY",2,IF(H7="(GOAL:EQUITY)",2,IF(H7="PROPOSAL",3,IF(H7="(PROPOSAL)",3,IF(H7="CHOOSE+",4,IF(H7="CHOOSE-",4,IF(H7="(CHOOSE+)",4,IF(H7="(CHOOSE-)",4,IF(H7="ECO INFO",5,IF(H7="(ECO INFO)",5,IF(H7="$ INFO",6,IF(H7="($ INFO)",6,IF(H7="SOC INFO",7,IF(H7="(SOC INFO)",7,IF(H7="RULE INFO",8,IF(H7="EXP INFO",9,IF(H7="(EXP INFO)",9,IF(H7="MON RES",10,IF(H7="MON EARN",11,IF(H7="MON BEH",12,IF(H7="POSE HARM",13,IF(H7="(POSE HARM)",13,IF(H7="POSE CONCERN",14,IF(H7="(POSE CONCERN)",14,IF(H7="RJ APOLOGY",15,IF(H7="RJ ATONE",16,IF(H7="(RJ ATONE)",16,IF(H7="RJ JUSTIFY",17,IF(H7="RJ JUSTIFY:SOC INFO",17,IF(H7="RJ-",18,IF(H7="RJ FORGIVE+",19,IF(H7="RJ FORGIVE-",19,IF(H7="(RJ FORGIVE+)",19,IF(H7="(RJ FORGIVE-)",19,IF(H7="COORD",20,IF(H7="(COORD)",20,IF(H7="ENF ACK",21,IF(H7="(ENF ACK)",21,IF(H7="ENF PRAISE",22,IF(H7="ENF ASK",23,IF(H7="ENF TELL",24,IF(H7="ENF SHAME",25,IF(H7="ENF WARN",26,IF(H7="ENF THREATEN",27,IF(H7="ENF PUNISH",28,IF(H7="DEFECT",29,IF(H7="SM TALK",30,IF(H7="HUMOR",31,IF(H7="POLITE+",32,IF(H7="POLITE-",32,IF(H7="INPUT-",33,IF(H7="AMBIGUOUS",34,IF(H7="UNCODEABLE",35))))))))))))))))))))))))))))))))))))))))))))))))))))))))))))</f>
        <v>4</v>
      </c>
      <c r="H7" t="s">
        <v>9372</v>
      </c>
    </row>
    <row r="8" spans="1:14" x14ac:dyDescent="0.35">
      <c r="A8" s="4">
        <v>3</v>
      </c>
      <c r="B8" s="4">
        <v>-354.90499999999997</v>
      </c>
      <c r="C8" t="s">
        <v>2790</v>
      </c>
      <c r="D8" s="9" t="s">
        <v>9222</v>
      </c>
      <c r="E8" s="16" t="s">
        <v>2882</v>
      </c>
      <c r="G8" s="42">
        <f>IF(H8="GREET",1,IF(H8="GOAL",2,IF(H8="GOAL:COOP",2,IF(H8="(GOAL:COOP)",2,IF(H8="GOAL:CIVILITY",2,IF(H8="GOAL:SUSTAIN",2,IF(H8="GOAL:MAX EARN",2,IF(H8="GOAL:EQUITY",2,IF(H8="(GOAL:EQUITY)",2,IF(H8="PROPOSAL",3,IF(H8="(PROPOSAL)",3,IF(H8="CHOOSE+",4,IF(H8="CHOOSE-",4,IF(H8="(CHOOSE+)",4,IF(H8="(CHOOSE-)",4,IF(H8="ECO INFO",5,IF(H8="(ECO INFO)",5,IF(H8="$ INFO",6,IF(H8="($ INFO)",6,IF(H8="SOC INFO",7,IF(H8="(SOC INFO)",7,IF(H8="RULE INFO",8,IF(H8="EXP INFO",9,IF(H8="(EXP INFO)",9,IF(H8="MON RES",10,IF(H8="MON EARN",11,IF(H8="MON BEH",12,IF(H8="POSE HARM",13,IF(H8="(POSE HARM)",13,IF(H8="POSE CONCERN",14,IF(H8="(POSE CONCERN)",14,IF(H8="RJ APOLOGY",15,IF(H8="RJ ATONE",16,IF(H8="(RJ ATONE)",16,IF(H8="RJ JUSTIFY",17,IF(H8="RJ JUSTIFY:SOC INFO",17,IF(H8="RJ-",18,IF(H8="RJ FORGIVE+",19,IF(H8="RJ FORGIVE-",19,IF(H8="(RJ FORGIVE+)",19,IF(H8="(RJ FORGIVE-)",19,IF(H8="COORD",20,IF(H8="(COORD)",20,IF(H8="ENF ACK",21,IF(H8="(ENF ACK)",21,IF(H8="ENF PRAISE",22,IF(H8="ENF ASK",23,IF(H8="ENF TELL",24,IF(H8="ENF SHAME",25,IF(H8="ENF WARN",26,IF(H8="ENF THREATEN",27,IF(H8="ENF PUNISH",28,IF(H8="DEFECT",29,IF(H8="SM TALK",30,IF(H8="HUMOR",31,IF(H8="POLITE+",32,IF(H8="POLITE-",32,IF(H8="INPUT-",33,IF(H8="AMBIGUOUS",34,IF(H8="UNCODEABLE",35))))))))))))))))))))))))))))))))))))))))))))))))))))))))))))</f>
        <v>4</v>
      </c>
      <c r="H8" t="s">
        <v>9372</v>
      </c>
    </row>
    <row r="9" spans="1:14" x14ac:dyDescent="0.35">
      <c r="A9" s="4">
        <v>4</v>
      </c>
      <c r="B9" s="4">
        <v>-323.17</v>
      </c>
      <c r="C9" t="s">
        <v>2797</v>
      </c>
      <c r="D9" s="9" t="s">
        <v>9221</v>
      </c>
      <c r="E9" s="16" t="s">
        <v>2890</v>
      </c>
    </row>
    <row r="10" spans="1:14" x14ac:dyDescent="0.35">
      <c r="D10" s="9"/>
      <c r="E10" s="58" t="s">
        <v>40</v>
      </c>
      <c r="G10" s="42">
        <f>IF(H10="GREET",1,IF(H10="GOAL",2,IF(H10="GOAL:COOP",2,IF(H10="(GOAL:COOP)",2,IF(H10="GOAL:CIVILITY",2,IF(H10="GOAL:SUSTAIN",2,IF(H10="GOAL:MAX EARN",2,IF(H10="GOAL:EQUITY",2,IF(H10="(GOAL:EQUITY)",2,IF(H10="PROPOSAL",3,IF(H10="(PROPOSAL)",3,IF(H10="CHOOSE+",4,IF(H10="CHOOSE-",4,IF(H10="(CHOOSE+)",4,IF(H10="(CHOOSE-)",4,IF(H10="ECO INFO",5,IF(H10="(ECO INFO)",5,IF(H10="$ INFO",6,IF(H10="($ INFO)",6,IF(H10="SOC INFO",7,IF(H10="(SOC INFO)",7,IF(H10="RULE INFO",8,IF(H10="EXP INFO",9,IF(H10="(EXP INFO)",9,IF(H10="MON RES",10,IF(H10="MON EARN",11,IF(H10="MON BEH",12,IF(H10="POSE HARM",13,IF(H10="(POSE HARM)",13,IF(H10="POSE CONCERN",14,IF(H10="(POSE CONCERN)",14,IF(H10="RJ APOLOGY",15,IF(H10="RJ ATONE",16,IF(H10="(RJ ATONE)",16,IF(H10="RJ JUSTIFY",17,IF(H10="RJ JUSTIFY:SOC INFO",17,IF(H10="RJ-",18,IF(H10="RJ FORGIVE+",19,IF(H10="RJ FORGIVE-",19,IF(H10="(RJ FORGIVE+)",19,IF(H10="(RJ FORGIVE-)",19,IF(H10="COORD",20,IF(H10="(COORD)",20,IF(H10="ENF ACK",21,IF(H10="(ENF ACK)",21,IF(H10="ENF PRAISE",22,IF(H10="ENF ASK",23,IF(H10="ENF TELL",24,IF(H10="ENF SHAME",25,IF(H10="ENF WARN",26,IF(H10="ENF THREATEN",27,IF(H10="ENF PUNISH",28,IF(H10="DEFECT",29,IF(H10="SM TALK",30,IF(H10="HUMOR",31,IF(H10="POLITE+",32,IF(H10="POLITE-",32,IF(H10="INPUT-",33,IF(H10="AMBIGUOUS",34,IF(H10="UNCODEABLE",35))))))))))))))))))))))))))))))))))))))))))))))))))))))))))))</f>
        <v>4</v>
      </c>
      <c r="H10" t="s">
        <v>9372</v>
      </c>
    </row>
    <row r="11" spans="1:14" x14ac:dyDescent="0.35">
      <c r="D11" s="9"/>
      <c r="E11" s="58" t="s">
        <v>11043</v>
      </c>
      <c r="G11" s="42">
        <f t="shared" ref="G11:G74" si="0">IF(H11="GREET",1,IF(H11="GOAL",2,IF(H11="GOAL:COOP",2,IF(H11="(GOAL:COOP)",2,IF(H11="GOAL:CIVILITY",2,IF(H11="GOAL:SUSTAIN",2,IF(H11="GOAL:MAX EARN",2,IF(H11="GOAL:EQUITY",2,IF(H11="(GOAL:EQUITY)",2,IF(H11="PROPOSAL",3,IF(H11="(PROPOSAL)",3,IF(H11="CHOOSE+",4,IF(H11="CHOOSE-",4,IF(H11="(CHOOSE+)",4,IF(H11="(CHOOSE-)",4,IF(H11="ECO INFO",5,IF(H11="(ECO INFO)",5,IF(H11="$ INFO",6,IF(H11="($ INFO)",6,IF(H11="SOC INFO",7,IF(H11="(SOC INFO)",7,IF(H11="RULE INFO",8,IF(H11="EXP INFO",9,IF(H11="(EXP INFO)",9,IF(H11="MON RES",10,IF(H11="MON EARN",11,IF(H11="MON BEH",12,IF(H11="POSE HARM",13,IF(H11="(POSE HARM)",13,IF(H11="POSE CONCERN",14,IF(H11="(POSE CONCERN)",14,IF(H11="RJ APOLOGY",15,IF(H11="RJ ATONE",16,IF(H11="(RJ ATONE)",16,IF(H11="RJ JUSTIFY",17,IF(H11="RJ JUSTIFY:SOC INFO",17,IF(H11="RJ-",18,IF(H11="RJ FORGIVE+",19,IF(H11="RJ FORGIVE-",19,IF(H11="(RJ FORGIVE+)",19,IF(H11="(RJ FORGIVE-)",19,IF(H11="COORD",20,IF(H11="(COORD)",20,IF(H11="ENF ACK",21,IF(H11="(ENF ACK)",21,IF(H11="ENF PRAISE",22,IF(H11="ENF ASK",23,IF(H11="ENF TELL",24,IF(H11="ENF SHAME",25,IF(H11="ENF WARN",26,IF(H11="ENF THREATEN",27,IF(H11="ENF PUNISH",28,IF(H11="DEFECT",29,IF(H11="SM TALK",30,IF(H11="HUMOR",31,IF(H11="POLITE+",32,IF(H11="POLITE-",32,IF(H11="INPUT-",33,IF(H11="AMBIGUOUS",34,IF(H11="UNCODEABLE",35))))))))))))))))))))))))))))))))))))))))))))))))))))))))))))</f>
        <v>8</v>
      </c>
      <c r="H11" t="s">
        <v>9374</v>
      </c>
    </row>
    <row r="12" spans="1:14" x14ac:dyDescent="0.35">
      <c r="D12" s="9"/>
      <c r="E12" s="39"/>
    </row>
    <row r="13" spans="1:14" x14ac:dyDescent="0.35">
      <c r="A13" s="4">
        <v>5</v>
      </c>
      <c r="B13" s="4">
        <v>-312.25900000000001</v>
      </c>
      <c r="C13" t="s">
        <v>2799</v>
      </c>
      <c r="D13" s="4">
        <v>1</v>
      </c>
      <c r="E13" s="16" t="s">
        <v>2893</v>
      </c>
      <c r="G13" s="42">
        <f t="shared" si="0"/>
        <v>8</v>
      </c>
      <c r="H13" t="s">
        <v>9374</v>
      </c>
    </row>
    <row r="14" spans="1:14" x14ac:dyDescent="0.35">
      <c r="A14" s="4">
        <v>6</v>
      </c>
      <c r="B14" s="4">
        <v>-303.71899999999999</v>
      </c>
      <c r="C14" t="s">
        <v>2790</v>
      </c>
      <c r="D14" s="9" t="s">
        <v>9222</v>
      </c>
      <c r="E14" s="16" t="s">
        <v>2894</v>
      </c>
      <c r="G14" s="42">
        <f t="shared" si="0"/>
        <v>8</v>
      </c>
      <c r="H14" t="s">
        <v>9374</v>
      </c>
    </row>
    <row r="15" spans="1:14" x14ac:dyDescent="0.35">
      <c r="A15" s="4">
        <v>7</v>
      </c>
      <c r="B15" s="4">
        <v>-297.07499999999999</v>
      </c>
      <c r="C15" t="s">
        <v>2790</v>
      </c>
      <c r="D15" s="9" t="s">
        <v>9222</v>
      </c>
      <c r="E15" s="16" t="s">
        <v>2895</v>
      </c>
      <c r="G15" s="42">
        <f t="shared" si="0"/>
        <v>5</v>
      </c>
      <c r="H15" t="s">
        <v>9378</v>
      </c>
    </row>
    <row r="16" spans="1:14" x14ac:dyDescent="0.35">
      <c r="A16" s="4">
        <v>8</v>
      </c>
      <c r="B16" s="4">
        <v>-294.10199999999998</v>
      </c>
      <c r="C16" t="s">
        <v>2788</v>
      </c>
      <c r="D16" s="9" t="s">
        <v>9220</v>
      </c>
      <c r="E16" s="16" t="s">
        <v>2896</v>
      </c>
      <c r="G16" s="42">
        <f t="shared" si="0"/>
        <v>5</v>
      </c>
      <c r="H16" t="s">
        <v>9378</v>
      </c>
    </row>
    <row r="17" spans="1:8" x14ac:dyDescent="0.35">
      <c r="D17" s="9"/>
      <c r="E17" s="39"/>
    </row>
    <row r="18" spans="1:8" x14ac:dyDescent="0.35">
      <c r="A18" s="7">
        <v>4</v>
      </c>
      <c r="B18" s="31" t="s">
        <v>10492</v>
      </c>
      <c r="D18" s="9"/>
    </row>
    <row r="19" spans="1:8" x14ac:dyDescent="0.35">
      <c r="A19" s="4">
        <v>9</v>
      </c>
      <c r="B19" s="4">
        <v>-392.673</v>
      </c>
      <c r="C19" t="s">
        <v>2790</v>
      </c>
      <c r="D19" s="9" t="s">
        <v>9222</v>
      </c>
      <c r="E19" s="16" t="s">
        <v>2874</v>
      </c>
      <c r="G19" s="42">
        <f t="shared" si="0"/>
        <v>6</v>
      </c>
      <c r="H19" t="s">
        <v>10472</v>
      </c>
    </row>
    <row r="20" spans="1:8" x14ac:dyDescent="0.35">
      <c r="A20" s="4">
        <v>10</v>
      </c>
      <c r="B20" s="4">
        <v>-374.11</v>
      </c>
      <c r="C20" t="s">
        <v>2797</v>
      </c>
      <c r="D20" s="9" t="s">
        <v>9221</v>
      </c>
      <c r="E20" s="16" t="s">
        <v>2880</v>
      </c>
      <c r="G20" s="42">
        <f t="shared" si="0"/>
        <v>3</v>
      </c>
      <c r="H20" t="s">
        <v>9379</v>
      </c>
    </row>
    <row r="21" spans="1:8" x14ac:dyDescent="0.35">
      <c r="A21" s="4">
        <v>11</v>
      </c>
      <c r="B21" s="4">
        <v>-352.72899999999998</v>
      </c>
      <c r="C21" t="s">
        <v>2799</v>
      </c>
      <c r="D21" s="4">
        <v>1</v>
      </c>
      <c r="E21" s="16" t="s">
        <v>2884</v>
      </c>
    </row>
    <row r="22" spans="1:8" x14ac:dyDescent="0.35">
      <c r="E22" s="58" t="s">
        <v>9679</v>
      </c>
      <c r="G22" s="42">
        <f t="shared" si="0"/>
        <v>4</v>
      </c>
      <c r="H22" t="s">
        <v>9372</v>
      </c>
    </row>
    <row r="23" spans="1:8" x14ac:dyDescent="0.35">
      <c r="E23" s="58" t="s">
        <v>9680</v>
      </c>
      <c r="G23" s="42">
        <f t="shared" si="0"/>
        <v>3</v>
      </c>
      <c r="H23" t="s">
        <v>9379</v>
      </c>
    </row>
    <row r="24" spans="1:8" x14ac:dyDescent="0.35">
      <c r="A24" s="4">
        <v>12</v>
      </c>
      <c r="B24" s="4">
        <v>-341.53899999999999</v>
      </c>
      <c r="C24" t="s">
        <v>2788</v>
      </c>
      <c r="D24" s="9" t="s">
        <v>9220</v>
      </c>
      <c r="E24" s="16" t="s">
        <v>2886</v>
      </c>
      <c r="G24" s="42">
        <f t="shared" si="0"/>
        <v>4</v>
      </c>
      <c r="H24" t="s">
        <v>9372</v>
      </c>
    </row>
    <row r="25" spans="1:8" x14ac:dyDescent="0.35">
      <c r="A25" s="4">
        <v>13</v>
      </c>
      <c r="B25" s="4">
        <v>-338.73099999999999</v>
      </c>
      <c r="C25" t="s">
        <v>2790</v>
      </c>
      <c r="D25" s="9" t="s">
        <v>9222</v>
      </c>
      <c r="E25" s="16" t="s">
        <v>2887</v>
      </c>
      <c r="G25" s="42">
        <f t="shared" si="0"/>
        <v>4</v>
      </c>
      <c r="H25" t="s">
        <v>9372</v>
      </c>
    </row>
    <row r="26" spans="1:8" x14ac:dyDescent="0.35">
      <c r="D26" s="9"/>
      <c r="E26" s="39"/>
    </row>
    <row r="27" spans="1:8" x14ac:dyDescent="0.35">
      <c r="A27" s="7">
        <v>4</v>
      </c>
      <c r="B27" s="31" t="s">
        <v>11132</v>
      </c>
      <c r="D27" s="9"/>
      <c r="E27" s="39"/>
    </row>
    <row r="28" spans="1:8" x14ac:dyDescent="0.35">
      <c r="A28" s="4">
        <v>14</v>
      </c>
      <c r="B28" s="4">
        <v>-316.25700000000001</v>
      </c>
      <c r="C28" t="s">
        <v>2790</v>
      </c>
      <c r="D28" s="9" t="s">
        <v>9222</v>
      </c>
      <c r="E28" s="16" t="s">
        <v>2892</v>
      </c>
      <c r="G28" s="42">
        <f t="shared" si="0"/>
        <v>8</v>
      </c>
      <c r="H28" t="s">
        <v>9374</v>
      </c>
    </row>
    <row r="29" spans="1:8" x14ac:dyDescent="0.35">
      <c r="A29" s="4">
        <v>15</v>
      </c>
      <c r="B29" s="4">
        <v>-274.50599999999997</v>
      </c>
      <c r="C29" t="s">
        <v>2788</v>
      </c>
      <c r="D29" s="9" t="s">
        <v>9220</v>
      </c>
      <c r="E29" s="16" t="s">
        <v>2898</v>
      </c>
      <c r="G29" s="42">
        <f t="shared" si="0"/>
        <v>3</v>
      </c>
      <c r="H29" t="s">
        <v>9379</v>
      </c>
    </row>
    <row r="30" spans="1:8" x14ac:dyDescent="0.35">
      <c r="A30" s="4">
        <v>16</v>
      </c>
      <c r="B30" s="4">
        <v>-269.88400000000001</v>
      </c>
      <c r="C30" t="s">
        <v>2797</v>
      </c>
      <c r="D30" s="9" t="s">
        <v>9221</v>
      </c>
      <c r="E30" s="16" t="s">
        <v>2899</v>
      </c>
      <c r="G30" s="42">
        <f t="shared" si="0"/>
        <v>4</v>
      </c>
      <c r="H30" t="s">
        <v>9372</v>
      </c>
    </row>
    <row r="31" spans="1:8" x14ac:dyDescent="0.35">
      <c r="A31" s="4">
        <v>17</v>
      </c>
      <c r="B31" s="4">
        <v>-265.49599999999998</v>
      </c>
      <c r="C31" t="s">
        <v>2797</v>
      </c>
      <c r="D31" s="9" t="s">
        <v>9221</v>
      </c>
      <c r="E31" s="16" t="s">
        <v>2900</v>
      </c>
      <c r="G31" s="42">
        <f t="shared" si="0"/>
        <v>8</v>
      </c>
      <c r="H31" t="s">
        <v>9374</v>
      </c>
    </row>
    <row r="32" spans="1:8" x14ac:dyDescent="0.35">
      <c r="A32" s="4">
        <v>18</v>
      </c>
      <c r="B32" s="4">
        <v>-262.96800000000002</v>
      </c>
      <c r="C32" t="s">
        <v>2790</v>
      </c>
      <c r="D32" s="9" t="s">
        <v>9222</v>
      </c>
      <c r="E32" s="16" t="s">
        <v>2901</v>
      </c>
      <c r="G32" s="42">
        <f t="shared" si="0"/>
        <v>4</v>
      </c>
      <c r="H32" t="s">
        <v>9372</v>
      </c>
    </row>
    <row r="33" spans="1:10" x14ac:dyDescent="0.35">
      <c r="A33" s="4">
        <v>19</v>
      </c>
      <c r="B33" s="4">
        <v>-256.39299999999997</v>
      </c>
      <c r="C33" t="s">
        <v>2790</v>
      </c>
      <c r="D33" s="9" t="s">
        <v>9222</v>
      </c>
      <c r="E33" s="16" t="s">
        <v>2903</v>
      </c>
      <c r="G33" s="42">
        <f t="shared" si="0"/>
        <v>3</v>
      </c>
      <c r="H33" t="s">
        <v>9379</v>
      </c>
    </row>
    <row r="34" spans="1:10" x14ac:dyDescent="0.35">
      <c r="A34" s="4">
        <v>20</v>
      </c>
      <c r="B34" s="4">
        <v>-249.21799999999999</v>
      </c>
      <c r="C34" t="s">
        <v>2788</v>
      </c>
      <c r="D34" s="9" t="s">
        <v>9220</v>
      </c>
      <c r="E34" s="16" t="s">
        <v>2904</v>
      </c>
      <c r="G34" s="42">
        <f t="shared" si="0"/>
        <v>3</v>
      </c>
      <c r="H34" t="s">
        <v>9379</v>
      </c>
    </row>
    <row r="35" spans="1:10" x14ac:dyDescent="0.35">
      <c r="A35" s="4">
        <v>21</v>
      </c>
      <c r="B35" s="4">
        <v>-248.74</v>
      </c>
      <c r="C35" t="s">
        <v>2790</v>
      </c>
      <c r="D35" s="9" t="s">
        <v>9222</v>
      </c>
      <c r="E35" s="16" t="s">
        <v>614</v>
      </c>
      <c r="G35" s="42">
        <f t="shared" si="0"/>
        <v>4</v>
      </c>
      <c r="H35" t="s">
        <v>9372</v>
      </c>
    </row>
    <row r="36" spans="1:10" x14ac:dyDescent="0.35">
      <c r="A36" s="4">
        <v>22</v>
      </c>
      <c r="B36" s="4">
        <v>-246.55</v>
      </c>
      <c r="C36" t="s">
        <v>2797</v>
      </c>
      <c r="D36" s="9" t="s">
        <v>9221</v>
      </c>
      <c r="E36" s="16" t="s">
        <v>2905</v>
      </c>
      <c r="G36" s="42">
        <f t="shared" si="0"/>
        <v>4</v>
      </c>
      <c r="H36" t="s">
        <v>9372</v>
      </c>
    </row>
    <row r="37" spans="1:10" x14ac:dyDescent="0.35">
      <c r="A37" s="4">
        <v>23</v>
      </c>
      <c r="B37" s="4">
        <v>-241.05500000000001</v>
      </c>
      <c r="C37" t="s">
        <v>2799</v>
      </c>
      <c r="D37" s="4">
        <v>1</v>
      </c>
      <c r="E37" s="16" t="s">
        <v>2906</v>
      </c>
      <c r="F37" s="62"/>
    </row>
    <row r="38" spans="1:10" x14ac:dyDescent="0.35">
      <c r="E38" s="58" t="s">
        <v>11044</v>
      </c>
      <c r="F38" s="62"/>
      <c r="G38" s="42">
        <f t="shared" si="0"/>
        <v>4</v>
      </c>
      <c r="H38" t="s">
        <v>9372</v>
      </c>
    </row>
    <row r="39" spans="1:10" x14ac:dyDescent="0.35">
      <c r="D39" s="9"/>
      <c r="E39" s="58" t="s">
        <v>11045</v>
      </c>
      <c r="G39" s="42">
        <f t="shared" si="0"/>
        <v>3</v>
      </c>
      <c r="H39" t="s">
        <v>9379</v>
      </c>
      <c r="I39" s="4">
        <f t="shared" ref="I39" si="1">IF(J39="GREET",1,IF(J39="GOAL",2,IF(J39="GOAL:COOP",2,IF(J39="(GOAL:COOP)",2,IF(J39="GOAL:CIVILITY",2,IF(J39="GOAL:SUSTAIN",2,IF(J39="GOAL:MAX EARN",2,IF(J39="GOAL:EQUITY",2,IF(J39="(GOAL:EQUITY)",2,IF(J39="PROPOSAL",3,IF(J39="(PROPOSAL)",3,IF(J39="CHOOSE+",4,IF(J39="CHOOSE-",4,IF(J39="(CHOOSE+)",4,IF(J39="(CHOOSE-)",4,IF(J39="ECO INFO",5,IF(J39="(ECO INFO)",5,IF(J39="$ INFO",6,IF(J39="($ INFO)",6,IF(J39="SOC INFO",7,IF(J39="(SOC INFO)",7,IF(J39="RULE INFO",8,IF(J39="EXP INFO",9,IF(J39="(EXP INFO)",9,IF(J39="MON RES",10,IF(J39="MON EARN",11,IF(J39="MON BEH",12,IF(J39="POSE HARM",13,IF(J39="(POSE HARM)",13,IF(J39="POSE CONCERN",14,IF(J39="(POSE CONCERN)",14,IF(J39="RJ APOLOGY",15,IF(J39="RJ ATONE",16,IF(J39="(RJ ATONE)",16,IF(J39="RJ JUSTIFY",17,IF(J39="RJ JUSTIFY:SOC INFO",17,IF(J39="RJ-",18,IF(J39="RJ FORGIVE+",19,IF(J39="RJ FORGIVE-",19,IF(J39="(RJ FORGIVE+)",19,IF(J39="(RJ FORGIVE-)",19,IF(J39="COORD",20,IF(J39="(COORD)",20,IF(J39="ENF ACK",21,IF(J39="(ENF ACK)",21,IF(J39="ENF PRAISE",22,IF(J39="ENF ASK",23,IF(J39="ENF TELL",24,IF(J39="ENF SHAME",25,IF(J39="ENF WARN",26,IF(J39="ENF THREATEN",27,IF(J39="ENF PUNISH",28,IF(J39="DEFECT",29,IF(J39="SM TALK",30,IF(J39="HUMOR",31,IF(J39="POLITE+",32,IF(J39="POLITE-",32,IF(J39="INPUT-",33,IF(J39="AMBIGUOUS",34,IF(J39="UNCODEABLE",35))))))))))))))))))))))))))))))))))))))))))))))))))))))))))))</f>
        <v>2</v>
      </c>
      <c r="J39" t="s">
        <v>10428</v>
      </c>
    </row>
    <row r="41" spans="1:10" x14ac:dyDescent="0.35">
      <c r="A41" s="7">
        <v>4</v>
      </c>
      <c r="B41" s="31" t="s">
        <v>11046</v>
      </c>
    </row>
    <row r="42" spans="1:10" x14ac:dyDescent="0.35">
      <c r="A42" s="4">
        <v>36</v>
      </c>
      <c r="B42" s="4">
        <v>-236.92099999999999</v>
      </c>
      <c r="C42" t="s">
        <v>2790</v>
      </c>
      <c r="D42" s="9" t="s">
        <v>9222</v>
      </c>
      <c r="E42" s="16" t="s">
        <v>2907</v>
      </c>
      <c r="G42" s="42">
        <f t="shared" si="0"/>
        <v>3</v>
      </c>
      <c r="H42" t="s">
        <v>9379</v>
      </c>
    </row>
    <row r="43" spans="1:10" x14ac:dyDescent="0.35">
      <c r="A43" s="4">
        <v>37</v>
      </c>
      <c r="B43" s="4">
        <v>-227.96799999999999</v>
      </c>
      <c r="C43" t="s">
        <v>2788</v>
      </c>
      <c r="D43" s="9" t="s">
        <v>9220</v>
      </c>
      <c r="E43" s="16" t="s">
        <v>2908</v>
      </c>
      <c r="G43" s="42">
        <f t="shared" si="0"/>
        <v>4</v>
      </c>
      <c r="H43" t="s">
        <v>9372</v>
      </c>
    </row>
    <row r="44" spans="1:10" x14ac:dyDescent="0.35">
      <c r="A44" s="4">
        <v>38</v>
      </c>
      <c r="B44" s="4">
        <v>-216.93599999999901</v>
      </c>
      <c r="C44" t="s">
        <v>2797</v>
      </c>
      <c r="D44" s="9" t="s">
        <v>9221</v>
      </c>
      <c r="E44" s="16" t="s">
        <v>2909</v>
      </c>
    </row>
    <row r="45" spans="1:10" x14ac:dyDescent="0.35">
      <c r="D45" s="9"/>
      <c r="E45" s="58" t="s">
        <v>1150</v>
      </c>
      <c r="G45" s="42">
        <f t="shared" si="0"/>
        <v>4</v>
      </c>
      <c r="H45" t="s">
        <v>9372</v>
      </c>
    </row>
    <row r="46" spans="1:10" x14ac:dyDescent="0.35">
      <c r="D46" s="9"/>
      <c r="E46" s="58" t="s">
        <v>9681</v>
      </c>
      <c r="G46" s="42">
        <f t="shared" si="0"/>
        <v>3</v>
      </c>
      <c r="H46" t="s">
        <v>9379</v>
      </c>
    </row>
    <row r="47" spans="1:10" x14ac:dyDescent="0.35">
      <c r="A47" s="4">
        <v>39</v>
      </c>
      <c r="B47" s="4">
        <v>-215.95599999999999</v>
      </c>
      <c r="C47" t="s">
        <v>2788</v>
      </c>
      <c r="D47" s="9" t="s">
        <v>9220</v>
      </c>
      <c r="E47" s="16" t="s">
        <v>2910</v>
      </c>
      <c r="G47" s="42">
        <f t="shared" si="0"/>
        <v>3</v>
      </c>
      <c r="H47" t="s">
        <v>9379</v>
      </c>
    </row>
    <row r="48" spans="1:10" x14ac:dyDescent="0.35">
      <c r="A48" s="4">
        <v>40</v>
      </c>
      <c r="B48" s="4">
        <v>-194.46799999999999</v>
      </c>
      <c r="C48" t="s">
        <v>2790</v>
      </c>
      <c r="D48" s="9" t="s">
        <v>9222</v>
      </c>
      <c r="E48" s="16" t="s">
        <v>2911</v>
      </c>
    </row>
    <row r="49" spans="1:8" x14ac:dyDescent="0.35">
      <c r="D49" s="9"/>
      <c r="E49" s="58" t="s">
        <v>9682</v>
      </c>
      <c r="G49" s="42">
        <f t="shared" si="0"/>
        <v>4</v>
      </c>
      <c r="H49" t="s">
        <v>9372</v>
      </c>
    </row>
    <row r="50" spans="1:8" x14ac:dyDescent="0.35">
      <c r="D50" s="9"/>
      <c r="E50" s="58" t="s">
        <v>9683</v>
      </c>
      <c r="G50" s="42">
        <f t="shared" si="0"/>
        <v>9</v>
      </c>
      <c r="H50" t="s">
        <v>9373</v>
      </c>
    </row>
    <row r="51" spans="1:8" x14ac:dyDescent="0.35">
      <c r="A51" s="4">
        <v>41</v>
      </c>
      <c r="B51" s="4">
        <v>-191.34299999999999</v>
      </c>
      <c r="C51" t="s">
        <v>2788</v>
      </c>
      <c r="D51" s="9" t="s">
        <v>9220</v>
      </c>
      <c r="E51" s="16" t="s">
        <v>2912</v>
      </c>
    </row>
    <row r="52" spans="1:8" x14ac:dyDescent="0.35">
      <c r="D52" s="9"/>
      <c r="E52" s="58" t="s">
        <v>9684</v>
      </c>
      <c r="G52" s="42">
        <f t="shared" si="0"/>
        <v>3</v>
      </c>
      <c r="H52" t="s">
        <v>9379</v>
      </c>
    </row>
    <row r="53" spans="1:8" x14ac:dyDescent="0.35">
      <c r="D53" s="9"/>
      <c r="E53" s="58" t="s">
        <v>9685</v>
      </c>
      <c r="G53" s="42">
        <f t="shared" si="0"/>
        <v>2</v>
      </c>
      <c r="H53" t="s">
        <v>12175</v>
      </c>
    </row>
    <row r="54" spans="1:8" x14ac:dyDescent="0.35">
      <c r="A54" s="4">
        <v>42</v>
      </c>
      <c r="B54" s="4">
        <v>-155.01</v>
      </c>
      <c r="C54" t="s">
        <v>2790</v>
      </c>
      <c r="D54" s="9" t="s">
        <v>9222</v>
      </c>
      <c r="E54" s="16" t="s">
        <v>2918</v>
      </c>
      <c r="G54" s="42">
        <f t="shared" si="0"/>
        <v>8</v>
      </c>
      <c r="H54" t="s">
        <v>9374</v>
      </c>
    </row>
    <row r="55" spans="1:8" x14ac:dyDescent="0.35">
      <c r="A55" s="4">
        <v>43</v>
      </c>
      <c r="B55" s="4">
        <v>-143.93899999999999</v>
      </c>
      <c r="C55" t="s">
        <v>2797</v>
      </c>
      <c r="D55" s="9" t="s">
        <v>9221</v>
      </c>
      <c r="E55" s="16" t="s">
        <v>2919</v>
      </c>
      <c r="G55" s="42">
        <f t="shared" si="0"/>
        <v>3</v>
      </c>
      <c r="H55" t="s">
        <v>9379</v>
      </c>
    </row>
    <row r="56" spans="1:8" x14ac:dyDescent="0.35">
      <c r="A56" s="4">
        <v>44</v>
      </c>
      <c r="B56" s="4">
        <v>-135.15</v>
      </c>
      <c r="C56" t="s">
        <v>2788</v>
      </c>
      <c r="D56" s="9" t="s">
        <v>9220</v>
      </c>
      <c r="E56" s="16" t="s">
        <v>2920</v>
      </c>
      <c r="G56" s="42">
        <f t="shared" si="0"/>
        <v>4</v>
      </c>
      <c r="H56" t="s">
        <v>9372</v>
      </c>
    </row>
    <row r="57" spans="1:8" x14ac:dyDescent="0.35">
      <c r="A57" s="4">
        <v>45</v>
      </c>
      <c r="B57" s="4">
        <v>-128.16</v>
      </c>
      <c r="C57" t="s">
        <v>2788</v>
      </c>
      <c r="D57" s="9" t="s">
        <v>9220</v>
      </c>
      <c r="E57" s="16" t="s">
        <v>2921</v>
      </c>
      <c r="G57" s="42">
        <f t="shared" si="0"/>
        <v>3</v>
      </c>
      <c r="H57" t="s">
        <v>9379</v>
      </c>
    </row>
    <row r="58" spans="1:8" x14ac:dyDescent="0.35">
      <c r="A58" s="4">
        <v>46</v>
      </c>
      <c r="B58" s="4">
        <v>-127.357999999999</v>
      </c>
      <c r="C58" t="s">
        <v>2797</v>
      </c>
      <c r="D58" s="9" t="s">
        <v>9221</v>
      </c>
      <c r="E58" s="16" t="s">
        <v>2922</v>
      </c>
      <c r="G58" s="42">
        <f t="shared" si="0"/>
        <v>4</v>
      </c>
      <c r="H58" t="s">
        <v>9372</v>
      </c>
    </row>
    <row r="59" spans="1:8" x14ac:dyDescent="0.35">
      <c r="A59" s="4">
        <v>47</v>
      </c>
      <c r="B59" s="4">
        <v>-124.98</v>
      </c>
      <c r="C59" t="s">
        <v>2790</v>
      </c>
      <c r="D59" s="9" t="s">
        <v>9222</v>
      </c>
      <c r="E59" s="16" t="s">
        <v>2922</v>
      </c>
      <c r="G59" s="42">
        <f t="shared" si="0"/>
        <v>4</v>
      </c>
      <c r="H59" t="s">
        <v>9372</v>
      </c>
    </row>
    <row r="60" spans="1:8" x14ac:dyDescent="0.35">
      <c r="A60" s="4">
        <v>48</v>
      </c>
      <c r="B60" s="4">
        <v>-117.51600000000001</v>
      </c>
      <c r="C60" t="s">
        <v>2788</v>
      </c>
      <c r="D60" s="9" t="s">
        <v>9220</v>
      </c>
      <c r="E60" s="16" t="s">
        <v>1816</v>
      </c>
      <c r="G60" s="42">
        <f t="shared" si="0"/>
        <v>22</v>
      </c>
      <c r="H60" t="s">
        <v>10418</v>
      </c>
    </row>
    <row r="61" spans="1:8" x14ac:dyDescent="0.35">
      <c r="A61" s="4">
        <v>49</v>
      </c>
      <c r="B61" s="4">
        <v>-109.803</v>
      </c>
      <c r="C61" t="s">
        <v>2799</v>
      </c>
      <c r="D61" s="4">
        <v>1</v>
      </c>
      <c r="E61" s="16" t="s">
        <v>2925</v>
      </c>
      <c r="G61" s="42">
        <f t="shared" si="0"/>
        <v>4</v>
      </c>
      <c r="H61" t="s">
        <v>9372</v>
      </c>
    </row>
    <row r="63" spans="1:8" x14ac:dyDescent="0.35">
      <c r="B63" s="31" t="s">
        <v>11047</v>
      </c>
    </row>
    <row r="64" spans="1:8" x14ac:dyDescent="0.35">
      <c r="A64" s="4">
        <v>50</v>
      </c>
      <c r="B64" s="4">
        <v>-185.702</v>
      </c>
      <c r="C64" t="s">
        <v>2799</v>
      </c>
      <c r="D64" s="4">
        <v>1</v>
      </c>
      <c r="E64" s="16" t="s">
        <v>2914</v>
      </c>
      <c r="G64" s="42">
        <f t="shared" si="0"/>
        <v>8</v>
      </c>
      <c r="H64" t="s">
        <v>9374</v>
      </c>
    </row>
    <row r="65" spans="1:8" x14ac:dyDescent="0.35">
      <c r="A65" s="4">
        <v>51</v>
      </c>
      <c r="B65" s="4">
        <v>-176.23599999999999</v>
      </c>
      <c r="C65" t="s">
        <v>2788</v>
      </c>
      <c r="D65" s="9" t="s">
        <v>9220</v>
      </c>
      <c r="E65" s="16" t="s">
        <v>2915</v>
      </c>
      <c r="G65" s="42">
        <f t="shared" si="0"/>
        <v>8</v>
      </c>
      <c r="H65" t="s">
        <v>9374</v>
      </c>
    </row>
    <row r="66" spans="1:8" x14ac:dyDescent="0.35">
      <c r="A66" s="4">
        <v>52</v>
      </c>
      <c r="B66" s="4">
        <v>-169.15599999999901</v>
      </c>
      <c r="C66" t="s">
        <v>2790</v>
      </c>
      <c r="D66" s="9" t="s">
        <v>9222</v>
      </c>
      <c r="E66" s="16" t="s">
        <v>2916</v>
      </c>
    </row>
    <row r="67" spans="1:8" x14ac:dyDescent="0.35">
      <c r="D67" s="9"/>
      <c r="E67" s="58" t="s">
        <v>9677</v>
      </c>
      <c r="G67" s="42">
        <f t="shared" si="0"/>
        <v>8</v>
      </c>
      <c r="H67" t="s">
        <v>9374</v>
      </c>
    </row>
    <row r="68" spans="1:8" x14ac:dyDescent="0.35">
      <c r="D68" s="9"/>
      <c r="E68" s="58" t="s">
        <v>9678</v>
      </c>
      <c r="G68" s="42">
        <f t="shared" si="0"/>
        <v>5</v>
      </c>
      <c r="H68" t="s">
        <v>9378</v>
      </c>
    </row>
    <row r="69" spans="1:8" x14ac:dyDescent="0.35">
      <c r="A69" s="4">
        <v>53</v>
      </c>
      <c r="B69" s="4">
        <v>-155.86199999999999</v>
      </c>
      <c r="C69" t="s">
        <v>2788</v>
      </c>
      <c r="D69" s="9" t="s">
        <v>9220</v>
      </c>
      <c r="E69" s="16" t="s">
        <v>2917</v>
      </c>
      <c r="G69" s="42">
        <f t="shared" si="0"/>
        <v>8</v>
      </c>
      <c r="H69" t="s">
        <v>9374</v>
      </c>
    </row>
    <row r="70" spans="1:8" x14ac:dyDescent="0.35">
      <c r="A70" s="4">
        <v>54</v>
      </c>
      <c r="B70" s="4">
        <v>-107.512999999999</v>
      </c>
      <c r="C70" t="s">
        <v>2790</v>
      </c>
      <c r="D70" s="9" t="s">
        <v>9222</v>
      </c>
      <c r="E70" s="16" t="s">
        <v>2926</v>
      </c>
      <c r="G70" s="42">
        <f t="shared" si="0"/>
        <v>5</v>
      </c>
      <c r="H70" t="s">
        <v>9378</v>
      </c>
    </row>
    <row r="71" spans="1:8" x14ac:dyDescent="0.35">
      <c r="A71" s="4">
        <v>55</v>
      </c>
      <c r="B71" s="4">
        <v>-103.538</v>
      </c>
      <c r="C71" t="s">
        <v>2788</v>
      </c>
      <c r="D71" s="9" t="s">
        <v>9220</v>
      </c>
      <c r="E71" s="16" t="s">
        <v>2927</v>
      </c>
      <c r="G71" s="42">
        <f t="shared" si="0"/>
        <v>5</v>
      </c>
      <c r="H71" t="s">
        <v>9378</v>
      </c>
    </row>
    <row r="72" spans="1:8" x14ac:dyDescent="0.35">
      <c r="A72" s="4">
        <v>56</v>
      </c>
      <c r="B72" s="4">
        <v>-96.393999999999906</v>
      </c>
      <c r="C72" t="s">
        <v>2790</v>
      </c>
      <c r="D72" s="9" t="s">
        <v>9222</v>
      </c>
      <c r="E72" s="16" t="s">
        <v>172</v>
      </c>
      <c r="G72" s="42">
        <f t="shared" si="0"/>
        <v>5</v>
      </c>
      <c r="H72" t="s">
        <v>9378</v>
      </c>
    </row>
    <row r="73" spans="1:8" x14ac:dyDescent="0.35">
      <c r="A73" s="4">
        <v>57</v>
      </c>
      <c r="B73" s="4">
        <v>-93.789000000000001</v>
      </c>
      <c r="C73" t="s">
        <v>2788</v>
      </c>
      <c r="D73" s="9" t="s">
        <v>9220</v>
      </c>
      <c r="E73" s="16" t="s">
        <v>2929</v>
      </c>
      <c r="G73" s="42">
        <f t="shared" si="0"/>
        <v>5</v>
      </c>
      <c r="H73" t="s">
        <v>9378</v>
      </c>
    </row>
    <row r="74" spans="1:8" x14ac:dyDescent="0.35">
      <c r="A74" s="4">
        <v>58</v>
      </c>
      <c r="B74" s="4">
        <v>-91.637999999999906</v>
      </c>
      <c r="C74" t="s">
        <v>2790</v>
      </c>
      <c r="D74" s="9" t="s">
        <v>9222</v>
      </c>
      <c r="E74" s="16" t="s">
        <v>2930</v>
      </c>
      <c r="G74" s="42">
        <f t="shared" si="0"/>
        <v>5</v>
      </c>
      <c r="H74" t="s">
        <v>9378</v>
      </c>
    </row>
    <row r="75" spans="1:8" x14ac:dyDescent="0.35">
      <c r="A75" s="4">
        <v>59</v>
      </c>
      <c r="B75" s="4">
        <v>-90.962999999999994</v>
      </c>
      <c r="C75" t="s">
        <v>2788</v>
      </c>
      <c r="D75" s="9" t="s">
        <v>9220</v>
      </c>
      <c r="E75" s="16" t="s">
        <v>40</v>
      </c>
      <c r="G75" s="42">
        <f t="shared" ref="G75:G85" si="2">IF(H75="GREET",1,IF(H75="GOAL",2,IF(H75="GOAL:COOP",2,IF(H75="(GOAL:COOP)",2,IF(H75="GOAL:CIVILITY",2,IF(H75="GOAL:SUSTAIN",2,IF(H75="GOAL:MAX EARN",2,IF(H75="GOAL:EQUITY",2,IF(H75="(GOAL:EQUITY)",2,IF(H75="PROPOSAL",3,IF(H75="(PROPOSAL)",3,IF(H75="CHOOSE+",4,IF(H75="CHOOSE-",4,IF(H75="(CHOOSE+)",4,IF(H75="(CHOOSE-)",4,IF(H75="ECO INFO",5,IF(H75="(ECO INFO)",5,IF(H75="$ INFO",6,IF(H75="($ INFO)",6,IF(H75="SOC INFO",7,IF(H75="(SOC INFO)",7,IF(H75="RULE INFO",8,IF(H75="EXP INFO",9,IF(H75="(EXP INFO)",9,IF(H75="MON RES",10,IF(H75="MON EARN",11,IF(H75="MON BEH",12,IF(H75="POSE HARM",13,IF(H75="(POSE HARM)",13,IF(H75="POSE CONCERN",14,IF(H75="(POSE CONCERN)",14,IF(H75="RJ APOLOGY",15,IF(H75="RJ ATONE",16,IF(H75="(RJ ATONE)",16,IF(H75="RJ JUSTIFY",17,IF(H75="RJ JUSTIFY:SOC INFO",17,IF(H75="RJ-",18,IF(H75="RJ FORGIVE+",19,IF(H75="RJ FORGIVE-",19,IF(H75="(RJ FORGIVE+)",19,IF(H75="(RJ FORGIVE-)",19,IF(H75="COORD",20,IF(H75="(COORD)",20,IF(H75="ENF ACK",21,IF(H75="(ENF ACK)",21,IF(H75="ENF PRAISE",22,IF(H75="ENF ASK",23,IF(H75="ENF TELL",24,IF(H75="ENF SHAME",25,IF(H75="ENF WARN",26,IF(H75="ENF THREATEN",27,IF(H75="ENF PUNISH",28,IF(H75="DEFECT",29,IF(H75="SM TALK",30,IF(H75="HUMOR",31,IF(H75="POLITE+",32,IF(H75="POLITE-",32,IF(H75="INPUT-",33,IF(H75="AMBIGUOUS",34,IF(H75="UNCODEABLE",35))))))))))))))))))))))))))))))))))))))))))))))))))))))))))))</f>
        <v>5</v>
      </c>
      <c r="H75" t="s">
        <v>9378</v>
      </c>
    </row>
    <row r="76" spans="1:8" x14ac:dyDescent="0.35">
      <c r="A76" s="4">
        <v>60</v>
      </c>
      <c r="B76" s="4">
        <v>-81.566999999999993</v>
      </c>
      <c r="C76" t="s">
        <v>2790</v>
      </c>
      <c r="D76" s="9" t="s">
        <v>9222</v>
      </c>
      <c r="E76" s="16" t="s">
        <v>2934</v>
      </c>
      <c r="G76" s="42">
        <f t="shared" si="2"/>
        <v>5</v>
      </c>
      <c r="H76" t="s">
        <v>9378</v>
      </c>
    </row>
    <row r="77" spans="1:8" x14ac:dyDescent="0.35">
      <c r="A77" s="4">
        <v>61</v>
      </c>
      <c r="B77" s="4">
        <v>-68.248000000000005</v>
      </c>
      <c r="C77" t="s">
        <v>2788</v>
      </c>
      <c r="D77" s="9" t="s">
        <v>9220</v>
      </c>
      <c r="E77" s="16" t="s">
        <v>2938</v>
      </c>
      <c r="G77" s="42">
        <f t="shared" si="2"/>
        <v>5</v>
      </c>
      <c r="H77" t="s">
        <v>9378</v>
      </c>
    </row>
    <row r="78" spans="1:8" x14ac:dyDescent="0.35">
      <c r="A78" s="4">
        <v>62</v>
      </c>
      <c r="B78" s="4">
        <v>-60.868000000000002</v>
      </c>
      <c r="C78" t="s">
        <v>2788</v>
      </c>
      <c r="D78" s="9" t="s">
        <v>9220</v>
      </c>
      <c r="E78" s="16" t="s">
        <v>2939</v>
      </c>
      <c r="G78" s="42">
        <f t="shared" si="2"/>
        <v>5</v>
      </c>
      <c r="H78" t="s">
        <v>9378</v>
      </c>
    </row>
    <row r="79" spans="1:8" x14ac:dyDescent="0.35">
      <c r="D79" s="9"/>
    </row>
    <row r="80" spans="1:8" x14ac:dyDescent="0.35">
      <c r="B80" s="21" t="s">
        <v>9231</v>
      </c>
      <c r="C80" s="22"/>
      <c r="D80" s="25"/>
      <c r="E80" s="23"/>
    </row>
    <row r="81" spans="1:10" x14ac:dyDescent="0.35">
      <c r="B81" s="31"/>
      <c r="D81" s="9"/>
    </row>
    <row r="82" spans="1:10" x14ac:dyDescent="0.35">
      <c r="A82" s="4">
        <v>63</v>
      </c>
      <c r="B82" s="4">
        <v>13.22</v>
      </c>
      <c r="C82" t="s">
        <v>2788</v>
      </c>
      <c r="D82" s="4">
        <v>2</v>
      </c>
      <c r="E82" s="16" t="s">
        <v>2940</v>
      </c>
      <c r="G82" s="42">
        <f t="shared" si="2"/>
        <v>8</v>
      </c>
      <c r="H82" t="s">
        <v>9374</v>
      </c>
    </row>
    <row r="83" spans="1:10" x14ac:dyDescent="0.35">
      <c r="B83" s="20"/>
    </row>
    <row r="84" spans="1:10" x14ac:dyDescent="0.35">
      <c r="A84" s="4">
        <v>64</v>
      </c>
      <c r="B84" s="4">
        <v>20.687999999999999</v>
      </c>
      <c r="C84" t="s">
        <v>2797</v>
      </c>
      <c r="D84" s="4">
        <v>3</v>
      </c>
      <c r="E84" s="16" t="s">
        <v>2941</v>
      </c>
      <c r="G84" s="42">
        <f t="shared" si="2"/>
        <v>20</v>
      </c>
      <c r="H84" t="s">
        <v>9472</v>
      </c>
      <c r="J84" s="38" t="s">
        <v>11048</v>
      </c>
    </row>
    <row r="85" spans="1:10" x14ac:dyDescent="0.35">
      <c r="A85" s="4">
        <v>65</v>
      </c>
      <c r="B85" s="4">
        <v>202.172</v>
      </c>
      <c r="C85" t="s">
        <v>2788</v>
      </c>
      <c r="D85" s="4">
        <v>2</v>
      </c>
      <c r="E85" s="16" t="s">
        <v>2942</v>
      </c>
      <c r="G85" s="42">
        <f t="shared" si="2"/>
        <v>20</v>
      </c>
      <c r="H85" t="s">
        <v>9472</v>
      </c>
      <c r="J85" t="s">
        <v>11049</v>
      </c>
    </row>
    <row r="87" spans="1:10" x14ac:dyDescent="0.35">
      <c r="A87" s="7"/>
      <c r="B87" s="11" t="s">
        <v>9274</v>
      </c>
      <c r="C87" s="13"/>
      <c r="D87" s="19"/>
      <c r="E87" s="15"/>
      <c r="F87" s="13"/>
    </row>
    <row r="88" spans="1:10" x14ac:dyDescent="0.35">
      <c r="A88" s="7"/>
      <c r="B88" s="7"/>
      <c r="C88" s="6"/>
      <c r="E88" s="8"/>
      <c r="F88" s="6"/>
    </row>
    <row r="89" spans="1:10" x14ac:dyDescent="0.35">
      <c r="A89" s="7">
        <v>4</v>
      </c>
      <c r="B89" s="8" t="s">
        <v>11052</v>
      </c>
      <c r="C89" s="6"/>
      <c r="E89" s="8"/>
      <c r="F89" s="6"/>
    </row>
    <row r="90" spans="1:10" x14ac:dyDescent="0.35">
      <c r="A90" s="4">
        <v>66</v>
      </c>
      <c r="B90" s="4">
        <v>-382.4</v>
      </c>
      <c r="C90" t="s">
        <v>2788</v>
      </c>
      <c r="D90" s="4">
        <v>2</v>
      </c>
      <c r="E90" t="s">
        <v>2789</v>
      </c>
      <c r="G90" s="42">
        <f t="shared" ref="G90:I153" si="3">IF(H90="GREET",1,IF(H90="GOAL",2,IF(H90="GOAL:COOP",2,IF(H90="(GOAL:COOP)",2,IF(H90="GOAL:CIVILITY",2,IF(H90="GOAL:SUSTAIN",2,IF(H90="GOAL:MAX EARN",2,IF(H90="GOAL:EQUITY",2,IF(H90="(GOAL:EQUITY)",2,IF(H90="PROPOSAL",3,IF(H90="(PROPOSAL)",3,IF(H90="CHOOSE+",4,IF(H90="CHOOSE-",4,IF(H90="(CHOOSE+)",4,IF(H90="(CHOOSE-)",4,IF(H90="ECO INFO",5,IF(H90="(ECO INFO)",5,IF(H90="$ INFO",6,IF(H90="($ INFO)",6,IF(H90="SOC INFO",7,IF(H90="(SOC INFO)",7,IF(H90="RULE INFO",8,IF(H90="EXP INFO",9,IF(H90="(EXP INFO)",9,IF(H90="MON RES",10,IF(H90="MON EARN",11,IF(H90="MON BEH",12,IF(H90="POSE HARM",13,IF(H90="(POSE HARM)",13,IF(H90="POSE CONCERN",14,IF(H90="(POSE CONCERN)",14,IF(H90="RJ APOLOGY",15,IF(H90="RJ ATONE",16,IF(H90="(RJ ATONE)",16,IF(H90="RJ JUSTIFY",17,IF(H90="RJ JUSTIFY:SOC INFO",17,IF(H90="RJ-",18,IF(H90="RJ FORGIVE+",19,IF(H90="RJ FORGIVE-",19,IF(H90="(RJ FORGIVE+)",19,IF(H90="(RJ FORGIVE-)",19,IF(H90="COORD",20,IF(H90="(COORD)",20,IF(H90="ENF ACK",21,IF(H90="(ENF ACK)",21,IF(H90="ENF PRAISE",22,IF(H90="ENF ASK",23,IF(H90="ENF TELL",24,IF(H90="ENF SHAME",25,IF(H90="ENF WARN",26,IF(H90="ENF THREATEN",27,IF(H90="ENF PUNISH",28,IF(H90="DEFECT",29,IF(H90="SM TALK",30,IF(H90="HUMOR",31,IF(H90="POLITE+",32,IF(H90="POLITE-",32,IF(H90="INPUT-",33,IF(H90="AMBIGUOUS",34,IF(H90="UNCODEABLE",35))))))))))))))))))))))))))))))))))))))))))))))))))))))))))))</f>
        <v>3</v>
      </c>
      <c r="H90" t="s">
        <v>9379</v>
      </c>
    </row>
    <row r="91" spans="1:10" x14ac:dyDescent="0.35">
      <c r="A91" s="4">
        <v>67</v>
      </c>
      <c r="B91" s="4">
        <v>-374.45699999999999</v>
      </c>
      <c r="C91" t="s">
        <v>2790</v>
      </c>
      <c r="D91" s="4">
        <v>4</v>
      </c>
      <c r="E91" t="s">
        <v>2791</v>
      </c>
      <c r="G91" s="42">
        <f t="shared" si="3"/>
        <v>10</v>
      </c>
      <c r="H91" t="s">
        <v>10136</v>
      </c>
      <c r="I91" s="4">
        <f t="shared" si="3"/>
        <v>4</v>
      </c>
      <c r="J91" t="s">
        <v>10330</v>
      </c>
    </row>
    <row r="92" spans="1:10" x14ac:dyDescent="0.35">
      <c r="A92" s="4">
        <v>68</v>
      </c>
      <c r="B92" s="4">
        <v>-355.72800000000001</v>
      </c>
      <c r="C92" t="s">
        <v>2797</v>
      </c>
      <c r="D92" s="4">
        <v>3</v>
      </c>
      <c r="E92" t="s">
        <v>2798</v>
      </c>
    </row>
    <row r="93" spans="1:10" x14ac:dyDescent="0.35">
      <c r="E93" s="57" t="s">
        <v>11050</v>
      </c>
      <c r="G93" s="42">
        <f t="shared" si="3"/>
        <v>10</v>
      </c>
      <c r="H93" t="s">
        <v>10136</v>
      </c>
    </row>
    <row r="94" spans="1:10" x14ac:dyDescent="0.35">
      <c r="E94" s="57" t="s">
        <v>9686</v>
      </c>
      <c r="G94" s="42">
        <f t="shared" si="3"/>
        <v>3</v>
      </c>
      <c r="H94" t="s">
        <v>9379</v>
      </c>
      <c r="I94" s="4">
        <f t="shared" si="3"/>
        <v>4</v>
      </c>
      <c r="J94" t="s">
        <v>10330</v>
      </c>
    </row>
    <row r="95" spans="1:10" x14ac:dyDescent="0.35">
      <c r="A95" s="4">
        <v>69</v>
      </c>
      <c r="B95" s="4">
        <v>-353.56900000000002</v>
      </c>
      <c r="C95" t="s">
        <v>2799</v>
      </c>
      <c r="D95" s="4">
        <v>1</v>
      </c>
      <c r="E95" t="s">
        <v>2800</v>
      </c>
    </row>
    <row r="96" spans="1:10" x14ac:dyDescent="0.35">
      <c r="E96" s="57" t="s">
        <v>9348</v>
      </c>
      <c r="G96" s="42">
        <f t="shared" si="3"/>
        <v>4</v>
      </c>
      <c r="H96" t="s">
        <v>9372</v>
      </c>
    </row>
    <row r="97" spans="1:12" x14ac:dyDescent="0.35">
      <c r="E97" s="57" t="s">
        <v>11051</v>
      </c>
      <c r="G97" s="42">
        <f t="shared" si="3"/>
        <v>3</v>
      </c>
      <c r="H97" t="s">
        <v>9379</v>
      </c>
    </row>
    <row r="98" spans="1:12" x14ac:dyDescent="0.35">
      <c r="A98" s="4">
        <v>70</v>
      </c>
      <c r="B98" s="4">
        <v>-337.546999999999</v>
      </c>
      <c r="C98" t="s">
        <v>2788</v>
      </c>
      <c r="D98" s="4">
        <v>2</v>
      </c>
      <c r="E98" t="s">
        <v>2805</v>
      </c>
      <c r="G98" s="42">
        <f t="shared" si="3"/>
        <v>4</v>
      </c>
      <c r="H98" t="s">
        <v>9372</v>
      </c>
    </row>
    <row r="99" spans="1:12" x14ac:dyDescent="0.35">
      <c r="E99"/>
    </row>
    <row r="100" spans="1:12" x14ac:dyDescent="0.35">
      <c r="A100" s="7" t="s">
        <v>12109</v>
      </c>
      <c r="B100" s="31" t="s">
        <v>12108</v>
      </c>
      <c r="E100"/>
    </row>
    <row r="101" spans="1:12" x14ac:dyDescent="0.35">
      <c r="B101" s="39" t="s">
        <v>11057</v>
      </c>
      <c r="E101"/>
    </row>
    <row r="102" spans="1:12" x14ac:dyDescent="0.35">
      <c r="B102" s="39" t="s">
        <v>11058</v>
      </c>
      <c r="E102"/>
    </row>
    <row r="103" spans="1:12" x14ac:dyDescent="0.35">
      <c r="B103" s="39" t="s">
        <v>11059</v>
      </c>
      <c r="E103"/>
    </row>
    <row r="104" spans="1:12" x14ac:dyDescent="0.35">
      <c r="A104" s="4">
        <v>71</v>
      </c>
      <c r="B104" s="4">
        <v>-325.93900000000002</v>
      </c>
      <c r="C104" t="s">
        <v>2790</v>
      </c>
      <c r="D104" s="4">
        <v>4</v>
      </c>
      <c r="E104" t="s">
        <v>2806</v>
      </c>
      <c r="G104" s="42">
        <f t="shared" si="3"/>
        <v>3</v>
      </c>
      <c r="H104" t="s">
        <v>9379</v>
      </c>
      <c r="I104" s="4">
        <f t="shared" si="3"/>
        <v>4</v>
      </c>
      <c r="J104" t="s">
        <v>10330</v>
      </c>
      <c r="L104" s="38" t="s">
        <v>11056</v>
      </c>
    </row>
    <row r="105" spans="1:12" x14ac:dyDescent="0.35">
      <c r="A105" s="4">
        <v>72</v>
      </c>
      <c r="B105" s="4">
        <v>-323.12900000000002</v>
      </c>
      <c r="C105" t="s">
        <v>2788</v>
      </c>
      <c r="D105" s="4">
        <v>2</v>
      </c>
      <c r="E105" t="s">
        <v>2807</v>
      </c>
      <c r="G105" s="42">
        <f t="shared" si="3"/>
        <v>3</v>
      </c>
      <c r="H105" t="s">
        <v>9379</v>
      </c>
      <c r="I105" s="4">
        <f t="shared" si="3"/>
        <v>4</v>
      </c>
      <c r="J105" t="s">
        <v>10330</v>
      </c>
    </row>
    <row r="106" spans="1:12" x14ac:dyDescent="0.35">
      <c r="A106" s="4">
        <v>73</v>
      </c>
      <c r="B106" s="4">
        <v>-321.147999999999</v>
      </c>
      <c r="C106" t="s">
        <v>2799</v>
      </c>
      <c r="D106" s="4">
        <v>1</v>
      </c>
      <c r="E106" t="s">
        <v>2808</v>
      </c>
      <c r="G106" s="42">
        <f t="shared" si="3"/>
        <v>3</v>
      </c>
      <c r="H106" t="s">
        <v>9379</v>
      </c>
    </row>
    <row r="107" spans="1:12" x14ac:dyDescent="0.35">
      <c r="A107" s="4">
        <v>74</v>
      </c>
      <c r="B107" s="4">
        <v>-309.23399999999998</v>
      </c>
      <c r="C107" t="s">
        <v>2788</v>
      </c>
      <c r="D107" s="4">
        <v>2</v>
      </c>
      <c r="E107" t="s">
        <v>2811</v>
      </c>
      <c r="G107" s="42">
        <f t="shared" si="3"/>
        <v>4</v>
      </c>
      <c r="H107" t="s">
        <v>9372</v>
      </c>
    </row>
    <row r="108" spans="1:12" x14ac:dyDescent="0.35">
      <c r="A108" s="4">
        <v>75</v>
      </c>
      <c r="B108" s="4">
        <v>-296.80099999999999</v>
      </c>
      <c r="C108" t="s">
        <v>2788</v>
      </c>
      <c r="D108" s="4">
        <v>2</v>
      </c>
      <c r="E108" t="s">
        <v>2812</v>
      </c>
      <c r="G108" s="42">
        <f t="shared" si="3"/>
        <v>3</v>
      </c>
      <c r="H108" t="s">
        <v>9379</v>
      </c>
    </row>
    <row r="109" spans="1:12" x14ac:dyDescent="0.35">
      <c r="A109" s="4">
        <v>76</v>
      </c>
      <c r="B109" s="4">
        <v>-292.42099999999999</v>
      </c>
      <c r="C109" t="s">
        <v>2797</v>
      </c>
      <c r="D109" s="4">
        <v>3</v>
      </c>
      <c r="E109" t="s">
        <v>2813</v>
      </c>
      <c r="G109" s="42">
        <f t="shared" si="3"/>
        <v>3</v>
      </c>
      <c r="H109" t="s">
        <v>9379</v>
      </c>
      <c r="I109" s="4">
        <f t="shared" si="3"/>
        <v>4</v>
      </c>
      <c r="J109" t="s">
        <v>10330</v>
      </c>
    </row>
    <row r="110" spans="1:12" x14ac:dyDescent="0.35">
      <c r="A110" s="4">
        <v>77</v>
      </c>
      <c r="B110" s="4">
        <v>-290.13799999999998</v>
      </c>
      <c r="C110" t="s">
        <v>2799</v>
      </c>
      <c r="D110" s="4">
        <v>1</v>
      </c>
      <c r="E110" t="s">
        <v>55</v>
      </c>
      <c r="G110" s="42">
        <f t="shared" si="3"/>
        <v>4</v>
      </c>
      <c r="H110" t="s">
        <v>9372</v>
      </c>
    </row>
    <row r="111" spans="1:12" x14ac:dyDescent="0.35">
      <c r="A111" s="4">
        <v>78</v>
      </c>
      <c r="B111" s="4">
        <v>-288.075999999999</v>
      </c>
      <c r="C111" t="s">
        <v>2790</v>
      </c>
      <c r="D111" s="4">
        <v>4</v>
      </c>
      <c r="E111" t="s">
        <v>2815</v>
      </c>
      <c r="G111" s="42">
        <f t="shared" si="3"/>
        <v>3</v>
      </c>
      <c r="H111" t="s">
        <v>9379</v>
      </c>
      <c r="I111" s="4">
        <f t="shared" si="3"/>
        <v>4</v>
      </c>
      <c r="J111" t="s">
        <v>10330</v>
      </c>
    </row>
    <row r="112" spans="1:12" x14ac:dyDescent="0.35">
      <c r="A112" s="4">
        <v>79</v>
      </c>
      <c r="B112" s="4">
        <v>-273.337999999999</v>
      </c>
      <c r="C112" t="s">
        <v>2790</v>
      </c>
      <c r="D112" s="4">
        <v>4</v>
      </c>
      <c r="E112" t="s">
        <v>2817</v>
      </c>
      <c r="G112" s="42">
        <f t="shared" si="3"/>
        <v>8</v>
      </c>
      <c r="H112" t="s">
        <v>9374</v>
      </c>
    </row>
    <row r="113" spans="1:8" x14ac:dyDescent="0.35">
      <c r="A113" s="4">
        <v>80</v>
      </c>
      <c r="B113" s="4">
        <v>-270.32900000000001</v>
      </c>
      <c r="C113" t="s">
        <v>2788</v>
      </c>
      <c r="D113" s="4">
        <v>2</v>
      </c>
      <c r="E113" t="s">
        <v>2819</v>
      </c>
      <c r="G113" s="42">
        <f t="shared" si="3"/>
        <v>8</v>
      </c>
      <c r="H113" t="s">
        <v>9374</v>
      </c>
    </row>
    <row r="114" spans="1:8" x14ac:dyDescent="0.35">
      <c r="A114" s="4">
        <v>81</v>
      </c>
      <c r="B114" s="4">
        <v>-266.541</v>
      </c>
      <c r="C114" t="s">
        <v>2788</v>
      </c>
      <c r="D114" s="4">
        <v>2</v>
      </c>
      <c r="E114" t="s">
        <v>2820</v>
      </c>
      <c r="G114" s="42">
        <f t="shared" si="3"/>
        <v>4</v>
      </c>
      <c r="H114" t="s">
        <v>9372</v>
      </c>
    </row>
    <row r="115" spans="1:8" x14ac:dyDescent="0.35">
      <c r="A115" s="4">
        <v>82</v>
      </c>
      <c r="B115" s="4">
        <v>-258.31099999999998</v>
      </c>
      <c r="C115" t="s">
        <v>2799</v>
      </c>
      <c r="D115" s="4">
        <v>1</v>
      </c>
      <c r="E115" t="s">
        <v>2823</v>
      </c>
      <c r="G115" s="42">
        <f t="shared" si="3"/>
        <v>7</v>
      </c>
      <c r="H115" t="s">
        <v>9377</v>
      </c>
    </row>
    <row r="116" spans="1:8" x14ac:dyDescent="0.35">
      <c r="A116" s="4">
        <v>83</v>
      </c>
      <c r="B116" s="4">
        <v>-254.607</v>
      </c>
      <c r="C116" t="s">
        <v>2790</v>
      </c>
      <c r="D116" s="4">
        <v>4</v>
      </c>
      <c r="E116" t="s">
        <v>2825</v>
      </c>
      <c r="G116" s="42">
        <f t="shared" si="3"/>
        <v>7</v>
      </c>
      <c r="H116" t="s">
        <v>9377</v>
      </c>
    </row>
    <row r="117" spans="1:8" x14ac:dyDescent="0.35">
      <c r="A117" s="4">
        <v>84</v>
      </c>
      <c r="B117" s="4">
        <v>-245.82299999999901</v>
      </c>
      <c r="C117" t="s">
        <v>2799</v>
      </c>
      <c r="D117" s="4">
        <v>1</v>
      </c>
      <c r="E117" t="s">
        <v>2826</v>
      </c>
    </row>
    <row r="118" spans="1:8" x14ac:dyDescent="0.35">
      <c r="E118" s="57" t="s">
        <v>11053</v>
      </c>
      <c r="G118" s="42">
        <f t="shared" si="3"/>
        <v>4</v>
      </c>
      <c r="H118" t="s">
        <v>9380</v>
      </c>
    </row>
    <row r="119" spans="1:8" x14ac:dyDescent="0.35">
      <c r="E119" s="57" t="s">
        <v>9687</v>
      </c>
      <c r="G119" s="42">
        <f t="shared" si="3"/>
        <v>10</v>
      </c>
      <c r="H119" t="s">
        <v>10136</v>
      </c>
    </row>
    <row r="120" spans="1:8" x14ac:dyDescent="0.35">
      <c r="A120" s="4">
        <v>85</v>
      </c>
      <c r="B120" s="4">
        <v>-240.22499999999999</v>
      </c>
      <c r="C120" t="s">
        <v>2788</v>
      </c>
      <c r="D120" s="4">
        <v>2</v>
      </c>
      <c r="E120" t="s">
        <v>999</v>
      </c>
      <c r="G120" s="42">
        <f t="shared" si="3"/>
        <v>4</v>
      </c>
      <c r="H120" t="s">
        <v>9372</v>
      </c>
    </row>
    <row r="121" spans="1:8" x14ac:dyDescent="0.35">
      <c r="B121" s="4">
        <v>-236.363</v>
      </c>
      <c r="C121" t="s">
        <v>2788</v>
      </c>
      <c r="D121" s="4">
        <v>2</v>
      </c>
      <c r="E121" t="s">
        <v>2827</v>
      </c>
      <c r="G121" s="42">
        <f t="shared" si="3"/>
        <v>4</v>
      </c>
      <c r="H121" t="s">
        <v>9372</v>
      </c>
    </row>
    <row r="122" spans="1:8" x14ac:dyDescent="0.35">
      <c r="A122" s="4">
        <v>86</v>
      </c>
      <c r="B122" s="4">
        <v>-228.86799999999999</v>
      </c>
      <c r="C122" t="s">
        <v>2790</v>
      </c>
      <c r="D122" s="4">
        <v>4</v>
      </c>
      <c r="E122" t="s">
        <v>2829</v>
      </c>
      <c r="G122" s="42">
        <f t="shared" si="3"/>
        <v>10</v>
      </c>
      <c r="H122" t="s">
        <v>10136</v>
      </c>
    </row>
    <row r="123" spans="1:8" x14ac:dyDescent="0.35">
      <c r="A123" s="4">
        <v>87</v>
      </c>
      <c r="B123" s="4">
        <v>-226.666</v>
      </c>
      <c r="C123" t="s">
        <v>2797</v>
      </c>
      <c r="D123" s="4">
        <v>3</v>
      </c>
      <c r="E123" t="s">
        <v>2831</v>
      </c>
      <c r="G123" s="42">
        <f t="shared" si="3"/>
        <v>4</v>
      </c>
      <c r="H123" t="s">
        <v>9372</v>
      </c>
    </row>
    <row r="124" spans="1:8" x14ac:dyDescent="0.35">
      <c r="A124" s="4">
        <v>88</v>
      </c>
      <c r="B124" s="4">
        <v>-222.505</v>
      </c>
      <c r="C124" t="s">
        <v>2797</v>
      </c>
      <c r="D124" s="4">
        <v>3</v>
      </c>
      <c r="E124" s="16">
        <v>119</v>
      </c>
      <c r="G124" s="42">
        <f t="shared" si="3"/>
        <v>11</v>
      </c>
      <c r="H124" t="s">
        <v>9509</v>
      </c>
    </row>
    <row r="125" spans="1:8" x14ac:dyDescent="0.35">
      <c r="A125" s="4">
        <v>89</v>
      </c>
      <c r="B125" s="4">
        <v>-218.18799999999999</v>
      </c>
      <c r="C125" t="s">
        <v>2790</v>
      </c>
      <c r="D125" s="4">
        <v>4</v>
      </c>
      <c r="E125" s="16">
        <v>95</v>
      </c>
      <c r="G125" s="42">
        <f t="shared" si="3"/>
        <v>11</v>
      </c>
      <c r="H125" t="s">
        <v>9509</v>
      </c>
    </row>
    <row r="126" spans="1:8" x14ac:dyDescent="0.35">
      <c r="A126" s="4">
        <v>90</v>
      </c>
      <c r="B126" s="4">
        <v>-216.209</v>
      </c>
      <c r="C126" t="s">
        <v>2788</v>
      </c>
      <c r="D126" s="4">
        <v>2</v>
      </c>
      <c r="E126" s="16">
        <v>119</v>
      </c>
      <c r="G126" s="42">
        <f t="shared" si="3"/>
        <v>11</v>
      </c>
      <c r="H126" t="s">
        <v>9509</v>
      </c>
    </row>
    <row r="127" spans="1:8" x14ac:dyDescent="0.35">
      <c r="A127" s="4">
        <v>91</v>
      </c>
      <c r="B127" s="4">
        <v>-205.71</v>
      </c>
      <c r="C127" t="s">
        <v>2790</v>
      </c>
      <c r="D127" s="4">
        <v>4</v>
      </c>
      <c r="E127" t="s">
        <v>2834</v>
      </c>
      <c r="G127" s="42">
        <f t="shared" si="3"/>
        <v>7</v>
      </c>
      <c r="H127" t="s">
        <v>9377</v>
      </c>
    </row>
    <row r="128" spans="1:8" x14ac:dyDescent="0.35">
      <c r="A128" s="4">
        <v>92</v>
      </c>
      <c r="B128" s="4">
        <v>-198.26400000000001</v>
      </c>
      <c r="C128" t="s">
        <v>2788</v>
      </c>
      <c r="D128" s="4">
        <v>2</v>
      </c>
      <c r="E128" t="s">
        <v>140</v>
      </c>
      <c r="G128" s="42">
        <f t="shared" si="3"/>
        <v>31</v>
      </c>
      <c r="H128" t="s">
        <v>9386</v>
      </c>
    </row>
    <row r="129" spans="1:8" x14ac:dyDescent="0.35">
      <c r="A129" s="4">
        <v>93</v>
      </c>
      <c r="B129" s="4">
        <v>-197.33500000000001</v>
      </c>
      <c r="C129" t="s">
        <v>2799</v>
      </c>
      <c r="D129" s="4">
        <v>1</v>
      </c>
      <c r="E129" t="s">
        <v>2836</v>
      </c>
    </row>
    <row r="130" spans="1:8" x14ac:dyDescent="0.35">
      <c r="E130" s="57" t="s">
        <v>11054</v>
      </c>
      <c r="G130" s="42">
        <f t="shared" si="3"/>
        <v>11</v>
      </c>
      <c r="H130" t="s">
        <v>9509</v>
      </c>
    </row>
    <row r="131" spans="1:8" x14ac:dyDescent="0.35">
      <c r="E131" s="57" t="s">
        <v>9688</v>
      </c>
      <c r="G131" s="42">
        <f t="shared" si="3"/>
        <v>7</v>
      </c>
      <c r="H131" t="s">
        <v>9377</v>
      </c>
    </row>
    <row r="132" spans="1:8" x14ac:dyDescent="0.35">
      <c r="A132" s="4">
        <v>94</v>
      </c>
      <c r="B132" s="4">
        <v>-181.43</v>
      </c>
      <c r="C132" t="s">
        <v>2788</v>
      </c>
      <c r="D132" s="4">
        <v>2</v>
      </c>
      <c r="E132" t="s">
        <v>2838</v>
      </c>
      <c r="G132" s="42">
        <f t="shared" si="3"/>
        <v>3</v>
      </c>
      <c r="H132" t="s">
        <v>9379</v>
      </c>
    </row>
    <row r="133" spans="1:8" x14ac:dyDescent="0.35">
      <c r="A133" s="4">
        <v>95</v>
      </c>
      <c r="B133" s="4">
        <v>-172.60499999999999</v>
      </c>
      <c r="C133" t="s">
        <v>2799</v>
      </c>
      <c r="D133" s="4">
        <v>1</v>
      </c>
      <c r="E133" t="s">
        <v>55</v>
      </c>
      <c r="G133" s="42">
        <f t="shared" si="3"/>
        <v>4</v>
      </c>
      <c r="H133" t="s">
        <v>9372</v>
      </c>
    </row>
    <row r="134" spans="1:8" x14ac:dyDescent="0.35">
      <c r="A134" s="4">
        <v>96</v>
      </c>
      <c r="B134" s="4">
        <v>-172.58199999999999</v>
      </c>
      <c r="C134" t="s">
        <v>2790</v>
      </c>
      <c r="D134" s="4">
        <v>4</v>
      </c>
      <c r="E134" t="s">
        <v>1150</v>
      </c>
      <c r="G134" s="42">
        <f t="shared" si="3"/>
        <v>4</v>
      </c>
      <c r="H134" t="s">
        <v>9372</v>
      </c>
    </row>
    <row r="135" spans="1:8" x14ac:dyDescent="0.35">
      <c r="A135" s="4">
        <v>97</v>
      </c>
      <c r="B135" s="4">
        <v>-171.149</v>
      </c>
      <c r="C135" t="s">
        <v>2797</v>
      </c>
      <c r="D135" s="4">
        <v>3</v>
      </c>
      <c r="E135" t="s">
        <v>55</v>
      </c>
      <c r="G135" s="42">
        <f t="shared" si="3"/>
        <v>4</v>
      </c>
      <c r="H135" t="s">
        <v>9372</v>
      </c>
    </row>
    <row r="136" spans="1:8" x14ac:dyDescent="0.35">
      <c r="A136" s="4">
        <v>98</v>
      </c>
      <c r="B136" s="4">
        <v>-155.25200000000001</v>
      </c>
      <c r="C136" t="s">
        <v>2788</v>
      </c>
      <c r="D136" s="4">
        <v>2</v>
      </c>
      <c r="E136" t="s">
        <v>2840</v>
      </c>
      <c r="G136" s="42">
        <f t="shared" si="3"/>
        <v>8</v>
      </c>
      <c r="H136" t="s">
        <v>9374</v>
      </c>
    </row>
    <row r="137" spans="1:8" x14ac:dyDescent="0.35">
      <c r="A137" s="4">
        <v>99</v>
      </c>
      <c r="B137" s="4">
        <v>-154.50299999999999</v>
      </c>
      <c r="C137" t="s">
        <v>2790</v>
      </c>
      <c r="D137" s="4">
        <v>4</v>
      </c>
      <c r="E137" t="s">
        <v>2841</v>
      </c>
      <c r="G137" s="42">
        <f t="shared" si="3"/>
        <v>9</v>
      </c>
      <c r="H137" t="s">
        <v>9373</v>
      </c>
    </row>
    <row r="138" spans="1:8" x14ac:dyDescent="0.35">
      <c r="A138" s="4">
        <v>100</v>
      </c>
      <c r="B138" s="4">
        <v>-139.28200000000001</v>
      </c>
      <c r="C138" t="s">
        <v>2788</v>
      </c>
      <c r="D138" s="4">
        <v>2</v>
      </c>
      <c r="E138" t="s">
        <v>2843</v>
      </c>
      <c r="G138" s="42">
        <f t="shared" si="3"/>
        <v>3</v>
      </c>
      <c r="H138" t="s">
        <v>9379</v>
      </c>
    </row>
    <row r="139" spans="1:8" x14ac:dyDescent="0.35">
      <c r="A139" s="4">
        <v>101</v>
      </c>
      <c r="B139" s="4">
        <v>-135.136</v>
      </c>
      <c r="C139" t="s">
        <v>2790</v>
      </c>
      <c r="D139" s="4">
        <v>4</v>
      </c>
      <c r="E139" t="s">
        <v>2844</v>
      </c>
      <c r="G139" s="42">
        <f t="shared" si="3"/>
        <v>4</v>
      </c>
      <c r="H139" t="s">
        <v>9372</v>
      </c>
    </row>
    <row r="140" spans="1:8" x14ac:dyDescent="0.35">
      <c r="E140"/>
    </row>
    <row r="141" spans="1:8" x14ac:dyDescent="0.35">
      <c r="A141" s="4">
        <v>102</v>
      </c>
      <c r="B141" s="4">
        <v>-128.13499999999999</v>
      </c>
      <c r="C141" t="s">
        <v>2788</v>
      </c>
      <c r="D141" s="4">
        <v>2</v>
      </c>
      <c r="E141" t="s">
        <v>1816</v>
      </c>
      <c r="G141" s="42">
        <f t="shared" si="3"/>
        <v>22</v>
      </c>
      <c r="H141" t="s">
        <v>10418</v>
      </c>
    </row>
    <row r="142" spans="1:8" x14ac:dyDescent="0.35">
      <c r="E142"/>
    </row>
    <row r="143" spans="1:8" x14ac:dyDescent="0.35">
      <c r="A143" s="4">
        <v>103</v>
      </c>
      <c r="B143" s="4">
        <v>-121.152999999999</v>
      </c>
      <c r="C143" t="s">
        <v>2797</v>
      </c>
      <c r="D143" s="4">
        <v>3</v>
      </c>
      <c r="E143" t="s">
        <v>2846</v>
      </c>
      <c r="G143" s="42">
        <f t="shared" si="3"/>
        <v>9</v>
      </c>
      <c r="H143" t="s">
        <v>9373</v>
      </c>
    </row>
    <row r="144" spans="1:8" x14ac:dyDescent="0.35">
      <c r="A144" s="4">
        <v>104</v>
      </c>
      <c r="B144" s="4">
        <v>-118.413</v>
      </c>
      <c r="C144" t="s">
        <v>2788</v>
      </c>
      <c r="D144" s="4">
        <v>2</v>
      </c>
      <c r="E144" t="s">
        <v>2847</v>
      </c>
      <c r="G144" s="42">
        <f t="shared" si="3"/>
        <v>7</v>
      </c>
      <c r="H144" t="s">
        <v>9377</v>
      </c>
    </row>
    <row r="145" spans="1:8" x14ac:dyDescent="0.35">
      <c r="A145" s="4">
        <v>105</v>
      </c>
      <c r="B145" s="4">
        <v>-111.959</v>
      </c>
      <c r="C145" t="s">
        <v>2790</v>
      </c>
      <c r="D145" s="4">
        <v>4</v>
      </c>
      <c r="E145" t="s">
        <v>2848</v>
      </c>
      <c r="G145" s="42">
        <f t="shared" si="3"/>
        <v>9</v>
      </c>
      <c r="H145" t="s">
        <v>9373</v>
      </c>
    </row>
    <row r="146" spans="1:8" x14ac:dyDescent="0.35">
      <c r="A146" s="4">
        <v>106</v>
      </c>
      <c r="B146" s="4">
        <v>-110.761</v>
      </c>
      <c r="C146" t="s">
        <v>2788</v>
      </c>
      <c r="D146" s="4">
        <v>2</v>
      </c>
      <c r="E146" t="s">
        <v>2849</v>
      </c>
      <c r="G146" s="42">
        <f t="shared" si="3"/>
        <v>9</v>
      </c>
      <c r="H146" t="s">
        <v>9373</v>
      </c>
    </row>
    <row r="147" spans="1:8" x14ac:dyDescent="0.35">
      <c r="A147" s="4">
        <v>107</v>
      </c>
      <c r="B147" s="4">
        <v>-109.959</v>
      </c>
      <c r="C147" t="s">
        <v>2799</v>
      </c>
      <c r="D147" s="4">
        <v>1</v>
      </c>
      <c r="E147" t="s">
        <v>1891</v>
      </c>
      <c r="G147" s="42">
        <f t="shared" si="3"/>
        <v>9</v>
      </c>
      <c r="H147" t="s">
        <v>9373</v>
      </c>
    </row>
    <row r="148" spans="1:8" x14ac:dyDescent="0.35">
      <c r="A148" s="4">
        <v>108</v>
      </c>
      <c r="B148" s="4">
        <v>-106.105</v>
      </c>
      <c r="C148" t="s">
        <v>2788</v>
      </c>
      <c r="D148" s="4">
        <v>2</v>
      </c>
      <c r="E148" t="s">
        <v>2850</v>
      </c>
      <c r="G148" s="42">
        <f t="shared" si="3"/>
        <v>9</v>
      </c>
      <c r="H148" t="s">
        <v>9373</v>
      </c>
    </row>
    <row r="149" spans="1:8" x14ac:dyDescent="0.35">
      <c r="A149" s="4">
        <v>109</v>
      </c>
      <c r="B149" s="4">
        <v>-101.277999999999</v>
      </c>
      <c r="C149" t="s">
        <v>2790</v>
      </c>
      <c r="D149" s="4">
        <v>4</v>
      </c>
      <c r="E149" t="s">
        <v>2852</v>
      </c>
      <c r="G149" s="42">
        <f t="shared" si="3"/>
        <v>7</v>
      </c>
      <c r="H149" t="s">
        <v>9377</v>
      </c>
    </row>
    <row r="150" spans="1:8" x14ac:dyDescent="0.35">
      <c r="A150" s="4">
        <v>110</v>
      </c>
      <c r="B150" s="4">
        <v>-98.674999999999997</v>
      </c>
      <c r="C150" t="s">
        <v>2797</v>
      </c>
      <c r="D150" s="4">
        <v>3</v>
      </c>
      <c r="E150" t="s">
        <v>2854</v>
      </c>
      <c r="G150" s="42">
        <f t="shared" si="3"/>
        <v>7</v>
      </c>
      <c r="H150" t="s">
        <v>9377</v>
      </c>
    </row>
    <row r="151" spans="1:8" x14ac:dyDescent="0.35">
      <c r="A151" s="4">
        <v>111</v>
      </c>
      <c r="B151" s="4">
        <v>-95.832999999999998</v>
      </c>
      <c r="C151" t="s">
        <v>2788</v>
      </c>
      <c r="D151" s="4">
        <v>2</v>
      </c>
      <c r="E151" t="s">
        <v>2855</v>
      </c>
      <c r="G151" s="42">
        <f t="shared" si="3"/>
        <v>7</v>
      </c>
      <c r="H151" t="s">
        <v>9377</v>
      </c>
    </row>
    <row r="152" spans="1:8" x14ac:dyDescent="0.35">
      <c r="A152" s="4">
        <v>112</v>
      </c>
      <c r="B152" s="4">
        <v>-80.843000000000004</v>
      </c>
      <c r="C152" t="s">
        <v>2788</v>
      </c>
      <c r="D152" s="4">
        <v>2</v>
      </c>
      <c r="E152" t="s">
        <v>2859</v>
      </c>
      <c r="G152" s="42">
        <f t="shared" si="3"/>
        <v>7</v>
      </c>
      <c r="H152" t="s">
        <v>9377</v>
      </c>
    </row>
    <row r="153" spans="1:8" x14ac:dyDescent="0.35">
      <c r="A153" s="4">
        <v>113</v>
      </c>
      <c r="B153" s="4">
        <v>-76.078000000000003</v>
      </c>
      <c r="C153" t="s">
        <v>2788</v>
      </c>
      <c r="D153" s="4">
        <v>2</v>
      </c>
      <c r="E153" t="s">
        <v>2861</v>
      </c>
      <c r="G153" s="42">
        <f t="shared" si="3"/>
        <v>7</v>
      </c>
      <c r="H153" t="s">
        <v>9377</v>
      </c>
    </row>
    <row r="154" spans="1:8" x14ac:dyDescent="0.35">
      <c r="B154" s="4">
        <v>-73.302999999999997</v>
      </c>
      <c r="C154" t="s">
        <v>2788</v>
      </c>
      <c r="D154" s="4">
        <v>2</v>
      </c>
      <c r="E154" t="s">
        <v>2863</v>
      </c>
    </row>
    <row r="155" spans="1:8" x14ac:dyDescent="0.35">
      <c r="A155" s="4">
        <v>114</v>
      </c>
      <c r="B155" s="4">
        <v>-69.233000000000004</v>
      </c>
      <c r="C155" t="s">
        <v>2797</v>
      </c>
      <c r="D155" s="4">
        <v>3</v>
      </c>
      <c r="E155" t="s">
        <v>2865</v>
      </c>
      <c r="G155" s="42">
        <f t="shared" ref="G155:I217" si="4">IF(H155="GREET",1,IF(H155="GOAL",2,IF(H155="GOAL:COOP",2,IF(H155="(GOAL:COOP)",2,IF(H155="GOAL:CIVILITY",2,IF(H155="GOAL:SUSTAIN",2,IF(H155="GOAL:MAX EARN",2,IF(H155="GOAL:EQUITY",2,IF(H155="(GOAL:EQUITY)",2,IF(H155="PROPOSAL",3,IF(H155="(PROPOSAL)",3,IF(H155="CHOOSE+",4,IF(H155="CHOOSE-",4,IF(H155="(CHOOSE+)",4,IF(H155="(CHOOSE-)",4,IF(H155="ECO INFO",5,IF(H155="(ECO INFO)",5,IF(H155="$ INFO",6,IF(H155="($ INFO)",6,IF(H155="SOC INFO",7,IF(H155="(SOC INFO)",7,IF(H155="RULE INFO",8,IF(H155="EXP INFO",9,IF(H155="(EXP INFO)",9,IF(H155="MON RES",10,IF(H155="MON EARN",11,IF(H155="MON BEH",12,IF(H155="POSE HARM",13,IF(H155="(POSE HARM)",13,IF(H155="POSE CONCERN",14,IF(H155="(POSE CONCERN)",14,IF(H155="RJ APOLOGY",15,IF(H155="RJ ATONE",16,IF(H155="(RJ ATONE)",16,IF(H155="RJ JUSTIFY",17,IF(H155="RJ JUSTIFY:SOC INFO",17,IF(H155="RJ-",18,IF(H155="RJ FORGIVE+",19,IF(H155="RJ FORGIVE-",19,IF(H155="(RJ FORGIVE+)",19,IF(H155="(RJ FORGIVE-)",19,IF(H155="COORD",20,IF(H155="(COORD)",20,IF(H155="ENF ACK",21,IF(H155="(ENF ACK)",21,IF(H155="ENF PRAISE",22,IF(H155="ENF ASK",23,IF(H155="ENF TELL",24,IF(H155="ENF SHAME",25,IF(H155="ENF WARN",26,IF(H155="ENF THREATEN",27,IF(H155="ENF PUNISH",28,IF(H155="DEFECT",29,IF(H155="SM TALK",30,IF(H155="HUMOR",31,IF(H155="POLITE+",32,IF(H155="POLITE-",32,IF(H155="INPUT-",33,IF(H155="AMBIGUOUS",34,IF(H155="UNCODEABLE",35))))))))))))))))))))))))))))))))))))))))))))))))))))))))))))</f>
        <v>7</v>
      </c>
      <c r="H155" t="s">
        <v>9377</v>
      </c>
    </row>
    <row r="156" spans="1:8" x14ac:dyDescent="0.35">
      <c r="A156" s="4">
        <v>115</v>
      </c>
      <c r="B156" s="4">
        <v>-58.681999999999903</v>
      </c>
      <c r="C156" t="s">
        <v>2788</v>
      </c>
      <c r="D156" s="4">
        <v>2</v>
      </c>
      <c r="E156" t="s">
        <v>2868</v>
      </c>
    </row>
    <row r="157" spans="1:8" x14ac:dyDescent="0.35">
      <c r="E157" s="57" t="s">
        <v>11055</v>
      </c>
      <c r="G157" s="42">
        <f t="shared" si="4"/>
        <v>7</v>
      </c>
      <c r="H157" t="s">
        <v>9377</v>
      </c>
    </row>
    <row r="158" spans="1:8" x14ac:dyDescent="0.35">
      <c r="E158" s="57" t="s">
        <v>10493</v>
      </c>
      <c r="G158" s="42">
        <f t="shared" si="4"/>
        <v>7</v>
      </c>
      <c r="H158" t="s">
        <v>9377</v>
      </c>
    </row>
    <row r="159" spans="1:8" x14ac:dyDescent="0.35">
      <c r="A159" s="4">
        <v>116</v>
      </c>
      <c r="B159" s="4">
        <v>-48.106000000000002</v>
      </c>
      <c r="C159" t="s">
        <v>2790</v>
      </c>
      <c r="D159" s="4">
        <v>4</v>
      </c>
      <c r="E159" t="s">
        <v>2869</v>
      </c>
      <c r="G159" s="42">
        <f t="shared" si="4"/>
        <v>7</v>
      </c>
      <c r="H159" t="s">
        <v>9377</v>
      </c>
    </row>
    <row r="161" spans="1:10" x14ac:dyDescent="0.35">
      <c r="A161" s="7"/>
      <c r="B161" s="11" t="s">
        <v>9275</v>
      </c>
      <c r="C161" s="13"/>
      <c r="D161" s="19"/>
      <c r="E161" s="15"/>
      <c r="F161" s="13"/>
    </row>
    <row r="162" spans="1:10" x14ac:dyDescent="0.35">
      <c r="B162" s="31"/>
    </row>
    <row r="163" spans="1:10" x14ac:dyDescent="0.35">
      <c r="A163" s="4">
        <v>117</v>
      </c>
      <c r="B163" s="4">
        <v>-377.733</v>
      </c>
      <c r="C163" t="s">
        <v>2790</v>
      </c>
      <c r="D163" s="4">
        <v>4</v>
      </c>
      <c r="E163" s="16" t="s">
        <v>2943</v>
      </c>
      <c r="G163" s="42">
        <f t="shared" si="4"/>
        <v>10</v>
      </c>
      <c r="H163" t="s">
        <v>10136</v>
      </c>
    </row>
    <row r="164" spans="1:10" x14ac:dyDescent="0.35">
      <c r="A164" s="4">
        <v>118</v>
      </c>
      <c r="B164" s="4">
        <v>-371.71499999999997</v>
      </c>
      <c r="C164" t="s">
        <v>2797</v>
      </c>
      <c r="D164" s="4">
        <v>3</v>
      </c>
      <c r="E164" s="16" t="s">
        <v>2945</v>
      </c>
    </row>
    <row r="165" spans="1:10" x14ac:dyDescent="0.35">
      <c r="E165" s="39" t="s">
        <v>11060</v>
      </c>
      <c r="G165" s="42">
        <f t="shared" si="4"/>
        <v>22</v>
      </c>
      <c r="H165" t="s">
        <v>10418</v>
      </c>
    </row>
    <row r="166" spans="1:10" x14ac:dyDescent="0.35">
      <c r="E166" s="39" t="s">
        <v>11061</v>
      </c>
      <c r="G166" s="42">
        <f t="shared" si="4"/>
        <v>10</v>
      </c>
      <c r="H166" t="s">
        <v>10136</v>
      </c>
    </row>
    <row r="167" spans="1:10" x14ac:dyDescent="0.35">
      <c r="A167" s="4">
        <v>119</v>
      </c>
      <c r="B167" s="4">
        <v>-360.67500000000001</v>
      </c>
      <c r="C167" t="s">
        <v>2799</v>
      </c>
      <c r="D167" s="4">
        <v>1</v>
      </c>
      <c r="E167" s="16" t="s">
        <v>1142</v>
      </c>
      <c r="G167" s="42">
        <f t="shared" si="4"/>
        <v>22</v>
      </c>
      <c r="H167" t="s">
        <v>10418</v>
      </c>
      <c r="I167" s="4">
        <f t="shared" si="4"/>
        <v>10</v>
      </c>
      <c r="J167" t="s">
        <v>10136</v>
      </c>
    </row>
    <row r="168" spans="1:10" x14ac:dyDescent="0.35">
      <c r="A168" s="4">
        <v>120</v>
      </c>
      <c r="B168" s="4">
        <v>-360.25199999999899</v>
      </c>
      <c r="C168" t="s">
        <v>2790</v>
      </c>
      <c r="D168" s="4">
        <v>4</v>
      </c>
      <c r="E168" s="16" t="s">
        <v>2947</v>
      </c>
      <c r="G168" s="42">
        <f t="shared" si="4"/>
        <v>5</v>
      </c>
      <c r="H168" t="s">
        <v>9378</v>
      </c>
    </row>
    <row r="170" spans="1:10" x14ac:dyDescent="0.35">
      <c r="A170" s="7">
        <v>3</v>
      </c>
      <c r="B170" s="31" t="s">
        <v>11062</v>
      </c>
    </row>
    <row r="171" spans="1:10" x14ac:dyDescent="0.35">
      <c r="A171" s="4">
        <v>121</v>
      </c>
      <c r="B171" s="4">
        <v>-354.471</v>
      </c>
      <c r="C171" t="s">
        <v>2788</v>
      </c>
      <c r="D171" s="4">
        <v>2</v>
      </c>
      <c r="E171" s="16" t="s">
        <v>2948</v>
      </c>
      <c r="G171" s="42">
        <f t="shared" si="4"/>
        <v>3</v>
      </c>
      <c r="H171" t="s">
        <v>9379</v>
      </c>
    </row>
    <row r="172" spans="1:10" x14ac:dyDescent="0.35">
      <c r="B172" s="4">
        <v>-336.81</v>
      </c>
      <c r="C172" t="s">
        <v>2788</v>
      </c>
      <c r="D172" s="4">
        <v>2</v>
      </c>
      <c r="E172" s="16" t="s">
        <v>2952</v>
      </c>
    </row>
    <row r="173" spans="1:10" x14ac:dyDescent="0.35">
      <c r="B173" s="4">
        <v>-332.32199999999898</v>
      </c>
      <c r="C173" t="s">
        <v>2788</v>
      </c>
      <c r="D173" s="4">
        <v>2</v>
      </c>
      <c r="E173" s="16" t="s">
        <v>2955</v>
      </c>
    </row>
    <row r="174" spans="1:10" x14ac:dyDescent="0.35">
      <c r="A174" s="4">
        <v>122</v>
      </c>
      <c r="B174" s="4">
        <v>-328.16199999999998</v>
      </c>
      <c r="C174" t="s">
        <v>2790</v>
      </c>
      <c r="D174" s="4">
        <v>4</v>
      </c>
      <c r="E174" s="16" t="s">
        <v>25</v>
      </c>
      <c r="G174" s="42">
        <f t="shared" si="4"/>
        <v>8</v>
      </c>
      <c r="H174" t="s">
        <v>9374</v>
      </c>
    </row>
    <row r="175" spans="1:10" x14ac:dyDescent="0.35">
      <c r="A175" s="4">
        <v>123</v>
      </c>
      <c r="B175" s="4">
        <v>-326.97000000000003</v>
      </c>
      <c r="C175" t="s">
        <v>2799</v>
      </c>
      <c r="D175" s="4">
        <v>1</v>
      </c>
      <c r="E175" s="16" t="s">
        <v>2957</v>
      </c>
    </row>
    <row r="176" spans="1:10" x14ac:dyDescent="0.35">
      <c r="E176" s="58" t="s">
        <v>68</v>
      </c>
      <c r="G176" s="42">
        <f t="shared" si="4"/>
        <v>4</v>
      </c>
      <c r="H176" t="s">
        <v>9372</v>
      </c>
    </row>
    <row r="177" spans="1:10" x14ac:dyDescent="0.35">
      <c r="E177" s="58" t="s">
        <v>9689</v>
      </c>
      <c r="G177" s="42">
        <f t="shared" si="4"/>
        <v>7</v>
      </c>
      <c r="H177" t="s">
        <v>9377</v>
      </c>
      <c r="I177" s="4">
        <f t="shared" si="4"/>
        <v>5</v>
      </c>
      <c r="J177" t="s">
        <v>10437</v>
      </c>
    </row>
    <row r="178" spans="1:10" x14ac:dyDescent="0.35">
      <c r="A178" s="4">
        <v>124</v>
      </c>
      <c r="B178" s="4">
        <v>-320.87</v>
      </c>
      <c r="C178" t="s">
        <v>2797</v>
      </c>
      <c r="D178" s="4">
        <v>3</v>
      </c>
      <c r="E178" s="16" t="s">
        <v>501</v>
      </c>
      <c r="G178" s="42">
        <f t="shared" si="4"/>
        <v>4</v>
      </c>
      <c r="H178" t="s">
        <v>9372</v>
      </c>
    </row>
    <row r="179" spans="1:10" x14ac:dyDescent="0.35">
      <c r="A179" s="4">
        <v>125</v>
      </c>
      <c r="B179" s="4">
        <v>-314.75700000000001</v>
      </c>
      <c r="C179" t="s">
        <v>2790</v>
      </c>
      <c r="D179" s="4">
        <v>4</v>
      </c>
      <c r="E179" s="16" t="s">
        <v>2960</v>
      </c>
      <c r="G179" s="42">
        <f t="shared" si="4"/>
        <v>8</v>
      </c>
      <c r="H179" t="s">
        <v>9374</v>
      </c>
    </row>
    <row r="180" spans="1:10" x14ac:dyDescent="0.35">
      <c r="A180" s="4">
        <v>126</v>
      </c>
      <c r="B180" s="4">
        <v>-305.90899999999999</v>
      </c>
      <c r="C180" t="s">
        <v>2788</v>
      </c>
      <c r="D180" s="4">
        <v>2</v>
      </c>
      <c r="E180" s="16" t="s">
        <v>2961</v>
      </c>
      <c r="G180" s="42">
        <f t="shared" si="4"/>
        <v>5</v>
      </c>
      <c r="H180" t="s">
        <v>9378</v>
      </c>
    </row>
    <row r="181" spans="1:10" x14ac:dyDescent="0.35">
      <c r="A181" s="4">
        <v>127</v>
      </c>
      <c r="B181" s="4">
        <v>-295.832999999999</v>
      </c>
      <c r="C181" t="s">
        <v>2788</v>
      </c>
      <c r="D181" s="4">
        <v>2</v>
      </c>
      <c r="E181" s="16" t="s">
        <v>2962</v>
      </c>
      <c r="G181" s="42">
        <f t="shared" si="4"/>
        <v>5</v>
      </c>
      <c r="H181" t="s">
        <v>9378</v>
      </c>
    </row>
    <row r="182" spans="1:10" x14ac:dyDescent="0.35">
      <c r="A182" s="4">
        <v>128</v>
      </c>
      <c r="B182" s="4">
        <v>-277.68</v>
      </c>
      <c r="C182" t="s">
        <v>2788</v>
      </c>
      <c r="D182" s="4">
        <v>2</v>
      </c>
      <c r="E182" s="16" t="s">
        <v>2966</v>
      </c>
      <c r="G182" s="42">
        <f t="shared" si="4"/>
        <v>3</v>
      </c>
      <c r="H182" t="s">
        <v>9379</v>
      </c>
      <c r="J182" t="s">
        <v>11063</v>
      </c>
    </row>
    <row r="183" spans="1:10" x14ac:dyDescent="0.35">
      <c r="B183" s="4">
        <v>-254.84200000000001</v>
      </c>
      <c r="C183" t="s">
        <v>2788</v>
      </c>
      <c r="D183" s="4">
        <v>2</v>
      </c>
      <c r="E183" s="16" t="s">
        <v>2967</v>
      </c>
    </row>
    <row r="184" spans="1:10" x14ac:dyDescent="0.35">
      <c r="B184" s="4">
        <v>-264.91699999999997</v>
      </c>
      <c r="C184" t="s">
        <v>2788</v>
      </c>
      <c r="D184" s="4">
        <v>2</v>
      </c>
      <c r="E184" s="16" t="s">
        <v>2955</v>
      </c>
    </row>
    <row r="185" spans="1:10" x14ac:dyDescent="0.35">
      <c r="A185" s="4">
        <v>129</v>
      </c>
      <c r="B185" s="4">
        <v>-250.60499999999999</v>
      </c>
      <c r="C185" t="s">
        <v>2797</v>
      </c>
      <c r="D185" s="4">
        <v>3</v>
      </c>
      <c r="E185" s="16" t="s">
        <v>2969</v>
      </c>
      <c r="G185" s="42">
        <f t="shared" si="4"/>
        <v>4</v>
      </c>
      <c r="H185" t="s">
        <v>9372</v>
      </c>
    </row>
    <row r="186" spans="1:10" x14ac:dyDescent="0.35">
      <c r="A186" s="4">
        <v>130</v>
      </c>
      <c r="B186" s="4">
        <v>-238.10299999999901</v>
      </c>
      <c r="C186" t="s">
        <v>2799</v>
      </c>
      <c r="D186" s="4">
        <v>1</v>
      </c>
      <c r="E186" s="16" t="s">
        <v>614</v>
      </c>
      <c r="G186" s="42">
        <f t="shared" si="4"/>
        <v>4</v>
      </c>
      <c r="H186" t="s">
        <v>9372</v>
      </c>
    </row>
    <row r="188" spans="1:10" x14ac:dyDescent="0.35">
      <c r="A188" s="7">
        <v>3</v>
      </c>
      <c r="B188" s="31" t="s">
        <v>11064</v>
      </c>
    </row>
    <row r="189" spans="1:10" x14ac:dyDescent="0.35">
      <c r="A189" s="4">
        <v>131</v>
      </c>
      <c r="B189" s="4">
        <v>-230.815</v>
      </c>
      <c r="C189" t="s">
        <v>2788</v>
      </c>
      <c r="D189" s="4">
        <v>2</v>
      </c>
      <c r="E189" s="16" t="s">
        <v>2971</v>
      </c>
      <c r="G189" s="42">
        <f t="shared" si="4"/>
        <v>3</v>
      </c>
      <c r="H189" t="s">
        <v>9379</v>
      </c>
    </row>
    <row r="190" spans="1:10" x14ac:dyDescent="0.35">
      <c r="A190" s="4">
        <v>132</v>
      </c>
      <c r="B190" s="4">
        <v>-222.61799999999999</v>
      </c>
      <c r="C190" t="s">
        <v>2799</v>
      </c>
      <c r="D190" s="4">
        <v>1</v>
      </c>
      <c r="E190" s="16" t="s">
        <v>1887</v>
      </c>
      <c r="G190" s="42">
        <f t="shared" si="4"/>
        <v>4</v>
      </c>
      <c r="H190" t="s">
        <v>9372</v>
      </c>
    </row>
    <row r="191" spans="1:10" x14ac:dyDescent="0.35">
      <c r="A191" s="4">
        <v>133</v>
      </c>
      <c r="B191" s="4">
        <v>-220.91800000000001</v>
      </c>
      <c r="C191" t="s">
        <v>2797</v>
      </c>
      <c r="D191" s="4">
        <v>3</v>
      </c>
      <c r="E191" s="16" t="s">
        <v>2972</v>
      </c>
      <c r="G191" s="42">
        <f t="shared" si="4"/>
        <v>4</v>
      </c>
      <c r="H191" t="s">
        <v>9372</v>
      </c>
    </row>
    <row r="192" spans="1:10" x14ac:dyDescent="0.35">
      <c r="A192" s="4">
        <v>134</v>
      </c>
      <c r="B192" s="4">
        <v>-216.82599999999999</v>
      </c>
      <c r="C192" t="s">
        <v>2788</v>
      </c>
      <c r="D192" s="4">
        <v>2</v>
      </c>
      <c r="E192" s="16" t="s">
        <v>267</v>
      </c>
      <c r="G192" s="42">
        <f t="shared" si="4"/>
        <v>4</v>
      </c>
      <c r="H192" t="s">
        <v>9372</v>
      </c>
    </row>
    <row r="194" spans="1:8" x14ac:dyDescent="0.35">
      <c r="B194" s="20" t="s">
        <v>9263</v>
      </c>
    </row>
    <row r="195" spans="1:8" x14ac:dyDescent="0.35">
      <c r="A195" s="4">
        <v>135</v>
      </c>
      <c r="B195" s="4">
        <v>-203.035</v>
      </c>
      <c r="C195" t="s">
        <v>2799</v>
      </c>
      <c r="D195" s="4">
        <v>1</v>
      </c>
      <c r="E195" s="16" t="s">
        <v>2974</v>
      </c>
      <c r="G195" s="42">
        <f t="shared" si="4"/>
        <v>11</v>
      </c>
      <c r="H195" t="s">
        <v>9509</v>
      </c>
    </row>
    <row r="196" spans="1:8" x14ac:dyDescent="0.35">
      <c r="A196" s="4">
        <v>136</v>
      </c>
      <c r="B196" s="4">
        <v>-193.56399999999999</v>
      </c>
      <c r="C196" t="s">
        <v>2788</v>
      </c>
      <c r="D196" s="4">
        <v>2</v>
      </c>
      <c r="E196" s="16">
        <v>1.66</v>
      </c>
      <c r="G196" s="42">
        <f t="shared" si="4"/>
        <v>11</v>
      </c>
      <c r="H196" t="s">
        <v>9509</v>
      </c>
    </row>
    <row r="197" spans="1:8" x14ac:dyDescent="0.35">
      <c r="A197" s="4">
        <v>137</v>
      </c>
      <c r="B197" s="4">
        <v>-193.29300000000001</v>
      </c>
      <c r="C197" t="s">
        <v>2790</v>
      </c>
      <c r="D197" s="4">
        <v>4</v>
      </c>
      <c r="E197" s="16">
        <v>111</v>
      </c>
      <c r="G197" s="42">
        <f t="shared" si="4"/>
        <v>11</v>
      </c>
      <c r="H197" t="s">
        <v>9509</v>
      </c>
    </row>
    <row r="198" spans="1:8" x14ac:dyDescent="0.35">
      <c r="A198" s="4">
        <v>138</v>
      </c>
      <c r="B198" s="4">
        <v>-190.315</v>
      </c>
      <c r="C198" t="s">
        <v>2797</v>
      </c>
      <c r="D198" s="4">
        <v>3</v>
      </c>
      <c r="E198" s="16">
        <v>121</v>
      </c>
      <c r="G198" s="42">
        <f t="shared" si="4"/>
        <v>11</v>
      </c>
      <c r="H198" t="s">
        <v>9509</v>
      </c>
    </row>
    <row r="199" spans="1:8" x14ac:dyDescent="0.35">
      <c r="A199" s="4">
        <v>139</v>
      </c>
      <c r="B199" s="4">
        <v>-189.47799999999901</v>
      </c>
      <c r="C199" t="s">
        <v>2799</v>
      </c>
      <c r="D199" s="4">
        <v>1</v>
      </c>
      <c r="E199" s="16">
        <v>110</v>
      </c>
      <c r="G199" s="42">
        <f t="shared" si="4"/>
        <v>11</v>
      </c>
      <c r="H199" t="s">
        <v>9509</v>
      </c>
    </row>
    <row r="200" spans="1:8" x14ac:dyDescent="0.35">
      <c r="A200" s="4">
        <v>140</v>
      </c>
      <c r="B200" s="4">
        <v>-179.97799999999901</v>
      </c>
      <c r="C200" t="s">
        <v>2788</v>
      </c>
      <c r="D200" s="4">
        <v>2</v>
      </c>
      <c r="E200" s="16" t="s">
        <v>2976</v>
      </c>
      <c r="G200" s="42">
        <f t="shared" si="4"/>
        <v>7</v>
      </c>
      <c r="H200" t="s">
        <v>9377</v>
      </c>
    </row>
    <row r="201" spans="1:8" x14ac:dyDescent="0.35">
      <c r="A201" s="4">
        <v>141</v>
      </c>
      <c r="B201" s="4">
        <v>-170.738</v>
      </c>
      <c r="C201" t="s">
        <v>2797</v>
      </c>
      <c r="D201" s="4">
        <v>3</v>
      </c>
      <c r="E201" s="16" t="s">
        <v>2978</v>
      </c>
      <c r="G201" s="42">
        <f t="shared" si="4"/>
        <v>7</v>
      </c>
      <c r="H201" t="s">
        <v>9377</v>
      </c>
    </row>
    <row r="202" spans="1:8" x14ac:dyDescent="0.35">
      <c r="A202" s="4">
        <v>142</v>
      </c>
      <c r="B202" s="4">
        <v>-161.834</v>
      </c>
      <c r="C202" t="s">
        <v>2788</v>
      </c>
      <c r="D202" s="4">
        <v>2</v>
      </c>
      <c r="E202" s="16" t="s">
        <v>2979</v>
      </c>
      <c r="G202" s="42">
        <f t="shared" si="4"/>
        <v>7</v>
      </c>
      <c r="H202" t="s">
        <v>9377</v>
      </c>
    </row>
    <row r="204" spans="1:8" x14ac:dyDescent="0.35">
      <c r="A204" s="7">
        <v>3</v>
      </c>
      <c r="B204" s="31" t="s">
        <v>11065</v>
      </c>
    </row>
    <row r="205" spans="1:8" x14ac:dyDescent="0.35">
      <c r="A205" s="4">
        <v>143</v>
      </c>
      <c r="B205" s="4">
        <v>-153.626</v>
      </c>
      <c r="C205" t="s">
        <v>2788</v>
      </c>
      <c r="D205" s="4">
        <v>2</v>
      </c>
      <c r="E205" s="16" t="s">
        <v>2980</v>
      </c>
      <c r="G205" s="42">
        <f t="shared" si="4"/>
        <v>3</v>
      </c>
      <c r="H205" t="s">
        <v>9379</v>
      </c>
    </row>
    <row r="206" spans="1:8" x14ac:dyDescent="0.35">
      <c r="A206" s="4">
        <v>144</v>
      </c>
      <c r="B206" s="4">
        <v>-140.87700000000001</v>
      </c>
      <c r="C206" t="s">
        <v>2797</v>
      </c>
      <c r="D206" s="4">
        <v>3</v>
      </c>
      <c r="E206" s="16" t="s">
        <v>2981</v>
      </c>
      <c r="G206" s="42">
        <f t="shared" si="4"/>
        <v>8</v>
      </c>
      <c r="H206" t="s">
        <v>9374</v>
      </c>
    </row>
    <row r="207" spans="1:8" x14ac:dyDescent="0.35">
      <c r="A207" s="4">
        <v>145</v>
      </c>
      <c r="B207" s="4">
        <v>-120.589</v>
      </c>
      <c r="C207" t="s">
        <v>2788</v>
      </c>
      <c r="D207" s="4">
        <v>2</v>
      </c>
      <c r="E207" s="16" t="s">
        <v>2984</v>
      </c>
    </row>
    <row r="208" spans="1:8" x14ac:dyDescent="0.35">
      <c r="B208" s="4">
        <v>-116.22399999999899</v>
      </c>
      <c r="C208" t="s">
        <v>2788</v>
      </c>
      <c r="D208" s="4">
        <v>2</v>
      </c>
      <c r="E208" s="16" t="s">
        <v>2985</v>
      </c>
    </row>
    <row r="209" spans="1:8" x14ac:dyDescent="0.35">
      <c r="E209" s="58" t="s">
        <v>10494</v>
      </c>
      <c r="G209" s="42">
        <f t="shared" si="4"/>
        <v>8</v>
      </c>
      <c r="H209" t="s">
        <v>9374</v>
      </c>
    </row>
    <row r="210" spans="1:8" x14ac:dyDescent="0.35">
      <c r="E210" s="58" t="s">
        <v>10495</v>
      </c>
      <c r="G210" s="42">
        <f t="shared" si="4"/>
        <v>4</v>
      </c>
      <c r="H210" t="s">
        <v>9380</v>
      </c>
    </row>
    <row r="211" spans="1:8" x14ac:dyDescent="0.35">
      <c r="A211" s="4">
        <v>146</v>
      </c>
      <c r="B211" s="4">
        <v>-114.319</v>
      </c>
      <c r="C211" t="s">
        <v>2799</v>
      </c>
      <c r="D211" s="4">
        <v>1</v>
      </c>
      <c r="E211" s="16" t="s">
        <v>55</v>
      </c>
      <c r="G211" s="42">
        <f t="shared" si="4"/>
        <v>4</v>
      </c>
      <c r="H211" t="s">
        <v>9372</v>
      </c>
    </row>
    <row r="212" spans="1:8" x14ac:dyDescent="0.35">
      <c r="A212" s="4">
        <v>147</v>
      </c>
      <c r="B212" s="4">
        <v>-113.72</v>
      </c>
      <c r="C212" t="s">
        <v>2797</v>
      </c>
      <c r="D212" s="4">
        <v>3</v>
      </c>
      <c r="E212" s="16" t="s">
        <v>55</v>
      </c>
      <c r="G212" s="42">
        <f t="shared" si="4"/>
        <v>4</v>
      </c>
      <c r="H212" t="s">
        <v>9372</v>
      </c>
    </row>
    <row r="213" spans="1:8" x14ac:dyDescent="0.35">
      <c r="A213" s="4">
        <v>148</v>
      </c>
      <c r="B213" s="4">
        <v>-109.592</v>
      </c>
      <c r="C213" t="s">
        <v>2788</v>
      </c>
      <c r="D213" s="4">
        <v>2</v>
      </c>
      <c r="E213" s="16" t="s">
        <v>2987</v>
      </c>
      <c r="G213" s="42">
        <f t="shared" si="4"/>
        <v>4</v>
      </c>
      <c r="H213" t="s">
        <v>9372</v>
      </c>
    </row>
    <row r="214" spans="1:8" x14ac:dyDescent="0.35">
      <c r="A214" s="4">
        <v>149</v>
      </c>
      <c r="B214" s="4">
        <v>-109.58799999999999</v>
      </c>
      <c r="C214" t="s">
        <v>2790</v>
      </c>
      <c r="D214" s="4">
        <v>4</v>
      </c>
      <c r="E214" s="16" t="s">
        <v>2988</v>
      </c>
    </row>
    <row r="215" spans="1:8" x14ac:dyDescent="0.35">
      <c r="E215" s="58" t="s">
        <v>172</v>
      </c>
      <c r="G215" s="42">
        <f t="shared" si="4"/>
        <v>4</v>
      </c>
      <c r="H215" t="s">
        <v>9380</v>
      </c>
    </row>
    <row r="216" spans="1:8" x14ac:dyDescent="0.35">
      <c r="E216" s="58" t="s">
        <v>10496</v>
      </c>
      <c r="G216" s="42">
        <f t="shared" si="4"/>
        <v>3</v>
      </c>
      <c r="H216" t="s">
        <v>9379</v>
      </c>
    </row>
    <row r="217" spans="1:8" x14ac:dyDescent="0.35">
      <c r="A217" s="4">
        <v>150</v>
      </c>
      <c r="B217" s="4">
        <v>-92.400999999999996</v>
      </c>
      <c r="C217" t="s">
        <v>2797</v>
      </c>
      <c r="D217" s="4">
        <v>3</v>
      </c>
      <c r="E217" s="16" t="s">
        <v>2991</v>
      </c>
      <c r="G217" s="42">
        <f t="shared" si="4"/>
        <v>7</v>
      </c>
      <c r="H217" t="s">
        <v>9377</v>
      </c>
    </row>
    <row r="218" spans="1:8" x14ac:dyDescent="0.35">
      <c r="A218" s="4">
        <v>151</v>
      </c>
      <c r="B218" s="4">
        <v>-84.364999999999995</v>
      </c>
      <c r="C218" t="s">
        <v>2799</v>
      </c>
      <c r="D218" s="4">
        <v>1</v>
      </c>
      <c r="E218" s="16" t="s">
        <v>140</v>
      </c>
      <c r="G218" s="42">
        <f t="shared" ref="G218:G223" si="5">IF(H218="GREET",1,IF(H218="GOAL",2,IF(H218="GOAL:COOP",2,IF(H218="(GOAL:COOP)",2,IF(H218="GOAL:CIVILITY",2,IF(H218="GOAL:SUSTAIN",2,IF(H218="GOAL:MAX EARN",2,IF(H218="GOAL:EQUITY",2,IF(H218="(GOAL:EQUITY)",2,IF(H218="PROPOSAL",3,IF(H218="(PROPOSAL)",3,IF(H218="CHOOSE+",4,IF(H218="CHOOSE-",4,IF(H218="(CHOOSE+)",4,IF(H218="(CHOOSE-)",4,IF(H218="ECO INFO",5,IF(H218="(ECO INFO)",5,IF(H218="$ INFO",6,IF(H218="($ INFO)",6,IF(H218="SOC INFO",7,IF(H218="(SOC INFO)",7,IF(H218="RULE INFO",8,IF(H218="EXP INFO",9,IF(H218="(EXP INFO)",9,IF(H218="MON RES",10,IF(H218="MON EARN",11,IF(H218="MON BEH",12,IF(H218="POSE HARM",13,IF(H218="(POSE HARM)",13,IF(H218="POSE CONCERN",14,IF(H218="(POSE CONCERN)",14,IF(H218="RJ APOLOGY",15,IF(H218="RJ ATONE",16,IF(H218="(RJ ATONE)",16,IF(H218="RJ JUSTIFY",17,IF(H218="RJ JUSTIFY:SOC INFO",17,IF(H218="RJ-",18,IF(H218="RJ FORGIVE+",19,IF(H218="RJ FORGIVE-",19,IF(H218="(RJ FORGIVE+)",19,IF(H218="(RJ FORGIVE-)",19,IF(H218="COORD",20,IF(H218="(COORD)",20,IF(H218="ENF ACK",21,IF(H218="(ENF ACK)",21,IF(H218="ENF PRAISE",22,IF(H218="ENF ASK",23,IF(H218="ENF TELL",24,IF(H218="ENF SHAME",25,IF(H218="ENF WARN",26,IF(H218="ENF THREATEN",27,IF(H218="ENF PUNISH",28,IF(H218="DEFECT",29,IF(H218="SM TALK",30,IF(H218="HUMOR",31,IF(H218="POLITE+",32,IF(H218="POLITE-",32,IF(H218="INPUT-",33,IF(H218="AMBIGUOUS",34,IF(H218="UNCODEABLE",35))))))))))))))))))))))))))))))))))))))))))))))))))))))))))))</f>
        <v>31</v>
      </c>
      <c r="H218" t="s">
        <v>9386</v>
      </c>
    </row>
    <row r="220" spans="1:8" x14ac:dyDescent="0.35">
      <c r="B220" s="21" t="s">
        <v>9234</v>
      </c>
      <c r="C220" s="22"/>
      <c r="D220" s="21"/>
      <c r="E220" s="23"/>
    </row>
    <row r="221" spans="1:8" x14ac:dyDescent="0.35">
      <c r="B221" s="20"/>
    </row>
    <row r="222" spans="1:8" x14ac:dyDescent="0.35">
      <c r="A222" s="4">
        <v>152</v>
      </c>
      <c r="B222" s="4">
        <v>238.84899999999999</v>
      </c>
      <c r="C222" t="s">
        <v>2790</v>
      </c>
      <c r="D222" s="4">
        <v>4</v>
      </c>
      <c r="E222" s="16" t="s">
        <v>3001</v>
      </c>
      <c r="G222" s="42">
        <f t="shared" si="5"/>
        <v>25</v>
      </c>
      <c r="H222" t="s">
        <v>9648</v>
      </c>
    </row>
    <row r="223" spans="1:8" x14ac:dyDescent="0.35">
      <c r="A223" s="4">
        <v>153</v>
      </c>
      <c r="B223" s="4">
        <v>239.79</v>
      </c>
      <c r="C223" t="s">
        <v>2788</v>
      </c>
      <c r="D223" s="4">
        <v>2</v>
      </c>
      <c r="E223" s="16" t="s">
        <v>2955</v>
      </c>
      <c r="G223" s="42">
        <f t="shared" si="5"/>
        <v>7</v>
      </c>
      <c r="H223" t="s">
        <v>9377</v>
      </c>
    </row>
    <row r="226" spans="1:9" x14ac:dyDescent="0.35">
      <c r="A226" s="8" t="s">
        <v>11929</v>
      </c>
    </row>
    <row r="227" spans="1:9" x14ac:dyDescent="0.35">
      <c r="B227" s="98" t="s">
        <v>11936</v>
      </c>
    </row>
    <row r="228" spans="1:9" x14ac:dyDescent="0.35">
      <c r="A228" s="7" t="s">
        <v>11933</v>
      </c>
      <c r="B228" s="4">
        <v>4</v>
      </c>
      <c r="C228" t="s">
        <v>11962</v>
      </c>
    </row>
    <row r="229" spans="1:9" x14ac:dyDescent="0.35">
      <c r="A229" s="7" t="s">
        <v>11934</v>
      </c>
      <c r="B229" s="4">
        <v>4</v>
      </c>
      <c r="C229" t="s">
        <v>11963</v>
      </c>
    </row>
    <row r="230" spans="1:9" x14ac:dyDescent="0.35">
      <c r="A230" s="7" t="s">
        <v>11935</v>
      </c>
      <c r="B230" s="4">
        <v>4</v>
      </c>
      <c r="C230" t="s">
        <v>11964</v>
      </c>
    </row>
    <row r="232" spans="1:9" x14ac:dyDescent="0.35">
      <c r="A232" s="7" t="s">
        <v>12081</v>
      </c>
      <c r="B232" s="4">
        <v>4</v>
      </c>
    </row>
    <row r="233" spans="1:9" x14ac:dyDescent="0.35">
      <c r="A233" s="4" t="s">
        <v>12082</v>
      </c>
      <c r="B233" s="4">
        <v>1</v>
      </c>
    </row>
    <row r="236" spans="1:9" x14ac:dyDescent="0.35">
      <c r="B236" s="8" t="s">
        <v>12198</v>
      </c>
      <c r="G236"/>
      <c r="I236"/>
    </row>
    <row r="237" spans="1:9" x14ac:dyDescent="0.35">
      <c r="A237" s="8" t="s">
        <v>12233</v>
      </c>
      <c r="B237" s="139" t="s">
        <v>12230</v>
      </c>
      <c r="C237" s="113" t="s">
        <v>12231</v>
      </c>
      <c r="G237"/>
      <c r="I237"/>
    </row>
    <row r="238" spans="1:9" x14ac:dyDescent="0.35">
      <c r="A238" s="7" t="s">
        <v>12083</v>
      </c>
      <c r="B238" s="102">
        <v>2</v>
      </c>
      <c r="C238" s="102">
        <v>1</v>
      </c>
      <c r="G238"/>
      <c r="I238"/>
    </row>
    <row r="239" spans="1:9" x14ac:dyDescent="0.35">
      <c r="A239" s="7" t="s">
        <v>12084</v>
      </c>
      <c r="B239" s="102">
        <v>2</v>
      </c>
      <c r="C239" s="102">
        <v>2</v>
      </c>
      <c r="G239"/>
      <c r="I239"/>
    </row>
    <row r="240" spans="1:9" x14ac:dyDescent="0.35">
      <c r="B240"/>
      <c r="C240" s="4"/>
      <c r="G240"/>
      <c r="I240"/>
    </row>
    <row r="241" spans="1:9" x14ac:dyDescent="0.35">
      <c r="A241" s="8" t="s">
        <v>12203</v>
      </c>
      <c r="B241"/>
      <c r="C241" s="4"/>
      <c r="G241"/>
      <c r="I241"/>
    </row>
    <row r="242" spans="1:9" x14ac:dyDescent="0.35">
      <c r="A242" s="7" t="s">
        <v>12083</v>
      </c>
      <c r="B242" s="102" t="s">
        <v>11932</v>
      </c>
      <c r="C242" s="102" t="s">
        <v>11932</v>
      </c>
      <c r="G242"/>
      <c r="I242"/>
    </row>
    <row r="243" spans="1:9" x14ac:dyDescent="0.35">
      <c r="A243" s="7" t="s">
        <v>12084</v>
      </c>
      <c r="B243" s="102" t="s">
        <v>11932</v>
      </c>
      <c r="C243" s="102" t="s">
        <v>11932</v>
      </c>
      <c r="G243"/>
      <c r="I243"/>
    </row>
    <row r="244" spans="1:9" x14ac:dyDescent="0.35">
      <c r="C244" s="4"/>
      <c r="G244"/>
      <c r="I244"/>
    </row>
    <row r="245" spans="1:9" x14ac:dyDescent="0.35">
      <c r="A245" s="8" t="s">
        <v>12204</v>
      </c>
      <c r="C245" s="4"/>
      <c r="G245"/>
      <c r="I245"/>
    </row>
    <row r="246" spans="1:9" x14ac:dyDescent="0.35">
      <c r="A246" s="7" t="s">
        <v>12083</v>
      </c>
      <c r="B246" s="102" t="s">
        <v>11932</v>
      </c>
      <c r="C246" s="102" t="s">
        <v>11932</v>
      </c>
      <c r="G246"/>
      <c r="I246"/>
    </row>
    <row r="247" spans="1:9" x14ac:dyDescent="0.35">
      <c r="A247" s="7" t="s">
        <v>12084</v>
      </c>
      <c r="B247" s="102" t="s">
        <v>11932</v>
      </c>
      <c r="C247" s="102" t="s">
        <v>11932</v>
      </c>
      <c r="G247"/>
      <c r="I247"/>
    </row>
    <row r="248" spans="1:9" x14ac:dyDescent="0.35">
      <c r="B248"/>
      <c r="C248" s="4"/>
      <c r="G248"/>
      <c r="I248"/>
    </row>
    <row r="249" spans="1:9" x14ac:dyDescent="0.35">
      <c r="A249" s="8" t="s">
        <v>12080</v>
      </c>
      <c r="B249"/>
      <c r="C249" s="4"/>
      <c r="G249"/>
      <c r="I249"/>
    </row>
    <row r="250" spans="1:9" x14ac:dyDescent="0.35">
      <c r="A250" s="7" t="s">
        <v>12083</v>
      </c>
      <c r="B250" s="102">
        <v>2</v>
      </c>
      <c r="C250" s="102">
        <v>1</v>
      </c>
      <c r="G250"/>
      <c r="I250"/>
    </row>
    <row r="251" spans="1:9" x14ac:dyDescent="0.35">
      <c r="A251" s="7" t="s">
        <v>12084</v>
      </c>
      <c r="B251" s="102">
        <v>2</v>
      </c>
      <c r="C251" s="102">
        <v>2</v>
      </c>
      <c r="G251"/>
      <c r="I251"/>
    </row>
    <row r="254" spans="1:9" x14ac:dyDescent="0.35">
      <c r="A254" s="8" t="s">
        <v>12089</v>
      </c>
    </row>
    <row r="256" spans="1:9" x14ac:dyDescent="0.35">
      <c r="A256" s="113" t="s">
        <v>11933</v>
      </c>
    </row>
    <row r="257" spans="1:2" x14ac:dyDescent="0.35">
      <c r="A257" s="113"/>
    </row>
    <row r="258" spans="1:2" x14ac:dyDescent="0.35">
      <c r="A258" s="116" t="s">
        <v>12090</v>
      </c>
    </row>
    <row r="259" spans="1:2" x14ac:dyDescent="0.35">
      <c r="A259" s="4" t="s">
        <v>12091</v>
      </c>
      <c r="B259" s="4">
        <v>4</v>
      </c>
    </row>
    <row r="260" spans="1:2" x14ac:dyDescent="0.35">
      <c r="A260" s="4" t="s">
        <v>12092</v>
      </c>
      <c r="B260" s="4">
        <v>4</v>
      </c>
    </row>
    <row r="261" spans="1:2" x14ac:dyDescent="0.35">
      <c r="A261" s="4" t="s">
        <v>12093</v>
      </c>
      <c r="B261" s="4">
        <v>4</v>
      </c>
    </row>
    <row r="262" spans="1:2" x14ac:dyDescent="0.35">
      <c r="A262" s="4" t="s">
        <v>12094</v>
      </c>
    </row>
    <row r="263" spans="1:2" x14ac:dyDescent="0.35">
      <c r="A263" s="37" t="s">
        <v>12098</v>
      </c>
      <c r="B263" s="117"/>
    </row>
    <row r="264" spans="1:2" x14ac:dyDescent="0.35">
      <c r="A264" s="37"/>
    </row>
    <row r="265" spans="1:2" x14ac:dyDescent="0.35">
      <c r="A265" s="116" t="s">
        <v>12095</v>
      </c>
    </row>
    <row r="266" spans="1:2" x14ac:dyDescent="0.35">
      <c r="A266" s="4" t="s">
        <v>12091</v>
      </c>
      <c r="B266" s="4">
        <v>4</v>
      </c>
    </row>
    <row r="267" spans="1:2" x14ac:dyDescent="0.35">
      <c r="A267" s="4" t="s">
        <v>12092</v>
      </c>
    </row>
    <row r="268" spans="1:2" x14ac:dyDescent="0.35">
      <c r="A268" s="4" t="s">
        <v>12093</v>
      </c>
    </row>
    <row r="269" spans="1:2" x14ac:dyDescent="0.35">
      <c r="A269" s="4" t="s">
        <v>12094</v>
      </c>
    </row>
    <row r="270" spans="1:2" x14ac:dyDescent="0.35">
      <c r="A270" s="37" t="s">
        <v>12098</v>
      </c>
    </row>
    <row r="271" spans="1:2" x14ac:dyDescent="0.35">
      <c r="A271" s="37"/>
    </row>
    <row r="272" spans="1:2" x14ac:dyDescent="0.35">
      <c r="A272" s="113" t="s">
        <v>11934</v>
      </c>
    </row>
    <row r="273" spans="1:5" x14ac:dyDescent="0.35">
      <c r="A273" s="113"/>
    </row>
    <row r="274" spans="1:5" x14ac:dyDescent="0.35">
      <c r="A274" s="116" t="s">
        <v>12090</v>
      </c>
    </row>
    <row r="275" spans="1:5" x14ac:dyDescent="0.35">
      <c r="A275" s="4" t="s">
        <v>12091</v>
      </c>
      <c r="B275" s="4">
        <v>4</v>
      </c>
    </row>
    <row r="276" spans="1:5" x14ac:dyDescent="0.35">
      <c r="A276" s="4" t="s">
        <v>12092</v>
      </c>
      <c r="B276" s="4">
        <v>4</v>
      </c>
    </row>
    <row r="277" spans="1:5" x14ac:dyDescent="0.35">
      <c r="A277" s="4" t="s">
        <v>12093</v>
      </c>
      <c r="B277" s="4">
        <v>4</v>
      </c>
    </row>
    <row r="278" spans="1:5" x14ac:dyDescent="0.35">
      <c r="A278" s="4" t="s">
        <v>12094</v>
      </c>
      <c r="B278" s="4">
        <v>4</v>
      </c>
    </row>
    <row r="279" spans="1:5" x14ac:dyDescent="0.35">
      <c r="A279" s="37" t="s">
        <v>12098</v>
      </c>
      <c r="B279" s="117">
        <f>(B275+B276+B277+B278)/4</f>
        <v>4</v>
      </c>
    </row>
    <row r="280" spans="1:5" x14ac:dyDescent="0.35">
      <c r="A280" s="37"/>
    </row>
    <row r="281" spans="1:5" x14ac:dyDescent="0.35">
      <c r="A281" s="116" t="s">
        <v>12095</v>
      </c>
      <c r="E281" s="16" t="s">
        <v>11932</v>
      </c>
    </row>
    <row r="282" spans="1:5" x14ac:dyDescent="0.35">
      <c r="A282" s="4" t="s">
        <v>12091</v>
      </c>
    </row>
    <row r="283" spans="1:5" x14ac:dyDescent="0.35">
      <c r="A283" s="4" t="s">
        <v>12092</v>
      </c>
    </row>
    <row r="284" spans="1:5" x14ac:dyDescent="0.35">
      <c r="A284" s="4" t="s">
        <v>12093</v>
      </c>
    </row>
    <row r="285" spans="1:5" x14ac:dyDescent="0.35">
      <c r="A285" s="4" t="s">
        <v>12094</v>
      </c>
    </row>
    <row r="286" spans="1:5" x14ac:dyDescent="0.35">
      <c r="A286" s="37" t="s">
        <v>12098</v>
      </c>
    </row>
    <row r="288" spans="1:5" x14ac:dyDescent="0.35">
      <c r="A288" s="113" t="s">
        <v>11935</v>
      </c>
    </row>
    <row r="289" spans="1:5" x14ac:dyDescent="0.35">
      <c r="A289" s="113"/>
    </row>
    <row r="290" spans="1:5" x14ac:dyDescent="0.35">
      <c r="A290" s="116" t="s">
        <v>12090</v>
      </c>
    </row>
    <row r="291" spans="1:5" x14ac:dyDescent="0.35">
      <c r="A291" s="4" t="s">
        <v>12091</v>
      </c>
      <c r="B291" s="4">
        <v>3</v>
      </c>
    </row>
    <row r="292" spans="1:5" x14ac:dyDescent="0.35">
      <c r="A292" s="4" t="s">
        <v>12092</v>
      </c>
      <c r="B292" s="4">
        <v>3</v>
      </c>
    </row>
    <row r="293" spans="1:5" x14ac:dyDescent="0.35">
      <c r="A293" s="4" t="s">
        <v>12093</v>
      </c>
      <c r="B293" s="4">
        <v>3</v>
      </c>
    </row>
    <row r="294" spans="1:5" x14ac:dyDescent="0.35">
      <c r="A294" s="4" t="s">
        <v>12094</v>
      </c>
    </row>
    <row r="295" spans="1:5" x14ac:dyDescent="0.35">
      <c r="A295" s="37" t="s">
        <v>12098</v>
      </c>
      <c r="B295" s="4">
        <f>(B291+B292+B293)/3</f>
        <v>3</v>
      </c>
    </row>
    <row r="297" spans="1:5" x14ac:dyDescent="0.35">
      <c r="A297" s="116" t="s">
        <v>12095</v>
      </c>
      <c r="E297" s="16" t="s">
        <v>11932</v>
      </c>
    </row>
    <row r="298" spans="1:5" x14ac:dyDescent="0.35">
      <c r="A298" s="4" t="s">
        <v>12091</v>
      </c>
    </row>
    <row r="299" spans="1:5" x14ac:dyDescent="0.35">
      <c r="A299" s="4" t="s">
        <v>12092</v>
      </c>
    </row>
    <row r="300" spans="1:5" x14ac:dyDescent="0.35">
      <c r="A300" s="4" t="s">
        <v>12093</v>
      </c>
    </row>
    <row r="301" spans="1:5" x14ac:dyDescent="0.35">
      <c r="A301" s="4" t="s">
        <v>12094</v>
      </c>
    </row>
    <row r="302" spans="1:5" x14ac:dyDescent="0.35">
      <c r="A302" s="39" t="s">
        <v>12098</v>
      </c>
    </row>
    <row r="303" spans="1:5" x14ac:dyDescent="0.35">
      <c r="A303" s="37"/>
    </row>
    <row r="304" spans="1:5" x14ac:dyDescent="0.35">
      <c r="A304" s="8" t="s">
        <v>12227</v>
      </c>
      <c r="B304" s="117">
        <f>(B259+B260+B261+B266+B275+B276+B277+B278+B291+B292+B293)/11</f>
        <v>3.7272727272727271</v>
      </c>
    </row>
  </sheetData>
  <phoneticPr fontId="25"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182">
    <tabColor theme="9" tint="0.79998168889431442"/>
  </sheetPr>
  <dimension ref="A1:L225"/>
  <sheetViews>
    <sheetView zoomScale="80" zoomScaleNormal="80" workbookViewId="0">
      <selection activeCell="G1" sqref="G1"/>
    </sheetView>
  </sheetViews>
  <sheetFormatPr defaultRowHeight="14.5" x14ac:dyDescent="0.35"/>
  <cols>
    <col min="1" max="1" width="8" style="4" customWidth="1"/>
    <col min="2" max="2" width="11.1796875" style="4" customWidth="1"/>
    <col min="3" max="3" width="6.7265625" style="16" customWidth="1"/>
    <col min="4" max="4" width="8.81640625" style="4" customWidth="1"/>
    <col min="5" max="5" width="92.1796875" style="16" customWidth="1"/>
    <col min="7" max="7" width="8.90625" style="42"/>
    <col min="9" max="9" width="8.90625" style="4"/>
  </cols>
  <sheetData>
    <row r="1" spans="1:12" x14ac:dyDescent="0.35">
      <c r="A1" s="14" t="s">
        <v>9277</v>
      </c>
      <c r="B1" s="10"/>
      <c r="C1" s="14"/>
      <c r="D1" s="18"/>
      <c r="E1" s="14"/>
      <c r="F1" s="12"/>
      <c r="G1" s="141" t="s">
        <v>9368</v>
      </c>
      <c r="H1" s="36"/>
      <c r="I1" s="121"/>
      <c r="J1" s="36"/>
      <c r="K1" s="36"/>
      <c r="L1" s="36"/>
    </row>
    <row r="2" spans="1:12" x14ac:dyDescent="0.35">
      <c r="A2" s="7" t="s">
        <v>9223</v>
      </c>
      <c r="B2" s="7" t="s">
        <v>3</v>
      </c>
      <c r="C2" s="7" t="s">
        <v>9459</v>
      </c>
      <c r="D2" s="7" t="s">
        <v>9224</v>
      </c>
      <c r="E2" s="8" t="s">
        <v>9225</v>
      </c>
      <c r="F2" s="6"/>
      <c r="G2" s="124"/>
      <c r="H2" s="36"/>
      <c r="I2" s="121"/>
      <c r="J2" s="36"/>
      <c r="K2" s="36"/>
      <c r="L2" s="36"/>
    </row>
    <row r="3" spans="1:12" x14ac:dyDescent="0.35">
      <c r="A3" s="7"/>
      <c r="B3" s="11" t="s">
        <v>9273</v>
      </c>
      <c r="C3" s="15"/>
      <c r="D3" s="19"/>
      <c r="E3" s="15"/>
      <c r="F3" s="13"/>
      <c r="G3" s="42" t="s">
        <v>9370</v>
      </c>
      <c r="H3" t="s">
        <v>9382</v>
      </c>
      <c r="I3" s="4" t="s">
        <v>9370</v>
      </c>
      <c r="J3" t="s">
        <v>9369</v>
      </c>
      <c r="K3" t="s">
        <v>9370</v>
      </c>
      <c r="L3" t="s">
        <v>9369</v>
      </c>
    </row>
    <row r="4" spans="1:12" x14ac:dyDescent="0.35">
      <c r="A4" s="4">
        <v>1</v>
      </c>
      <c r="B4" s="4">
        <v>-416.86799999999999</v>
      </c>
      <c r="C4" s="26" t="s">
        <v>2794</v>
      </c>
      <c r="D4" s="9" t="s">
        <v>9220</v>
      </c>
      <c r="E4" s="16" t="s">
        <v>2870</v>
      </c>
      <c r="F4" s="2"/>
      <c r="G4" s="68">
        <f>IF(H4="GREET",1,IF(H4="GOAL",2,IF(H4="GOAL:COOP",2,IF(H4="(GOAL:COOP)",2,IF(H4="GOAL:CIVILITY",2,IF(H4="GOAL:SUSTAIN",2,IF(H4="GOAL:MAX EARN",2,IF(H4="GOAL:EQUITY",2,IF(H4="(GOAL:EQUITY)",2,IF(H4="PROPOSAL",3,IF(H4="(PROPOSAL)",3,IF(H4="CHOOSE+",4,IF(H4="CHOOSE-",4,IF(H4="(CHOOSE+)",4,IF(H4="(CHOOSE-)",4,IF(H4="ECO INFO",5,IF(H4="(ECO INFO)",5,IF(H4="$ INFO",6,IF(H4="($ INFO)",6,IF(H4="SOC INFO",7,IF(H4="(SOC INFO)",7,IF(H4="RULE INFO",8,IF(H4="EXP INFO",9,IF(H4="(EXP INFO)",9,IF(H4="MON RES",10,IF(H4="MON EARN",11,IF(H4="MON BEH",12,IF(H4="POSE HARM",13,IF(H4="(POSE HARM)",13,IF(H4="POSE CONCERN",14,IF(H4="(POSE CONCERN)",14,IF(H4="RJ APOLOGY",15,IF(H4="RJ ATONE",16,IF(H4="(RJ ATONE)",16,IF(H4="RJ JUSTIFY",17,IF(H4="RJ JUSTIFY:SOC INFO",17,IF(H4="RJ-",18,IF(H4="RJ FORGIVE+",19,IF(H4="RJ FORGIVE-",19,IF(H4="(RJ FORGIVE+)",19,IF(H4="(RJ FORGIVE-)",19,IF(H4="COORD",20,IF(H4="(COORD)",20,IF(H4="ENF ACK",21,IF(H4="(ENF ACK)",21,IF(H4="ENF PRAISE",22,IF(H4="ENF ASK",23,IF(H4="ENF TELL",24,IF(H4="ENF SHAME",25,IF(H4="ENF WARN",26,IF(H4="ENF THREATEN",27,IF(H4="ENF PUNISH",28,IF(H4="DEFECT",29,IF(H4="SM TALK",30,IF(H4="HUMOR",31,IF(H4="POLITE+",32,IF(H4="POLITE-",32,IF(H4="INPUT-",33,IF(H4="AMBIGUOUS",34,IF(H4="UNCODEABLE",35))))))))))))))))))))))))))))))))))))))))))))))))))))))))))))</f>
        <v>1</v>
      </c>
      <c r="H4" t="s">
        <v>10885</v>
      </c>
    </row>
    <row r="5" spans="1:12" x14ac:dyDescent="0.35">
      <c r="C5" s="26"/>
      <c r="D5" s="9"/>
      <c r="F5" s="2"/>
      <c r="G5" s="68"/>
    </row>
    <row r="6" spans="1:12" s="6" customFormat="1" x14ac:dyDescent="0.35">
      <c r="A6" s="7">
        <v>4</v>
      </c>
      <c r="B6" s="31" t="s">
        <v>10424</v>
      </c>
      <c r="C6" s="8"/>
      <c r="D6" s="7"/>
      <c r="E6" s="8"/>
      <c r="G6" s="68"/>
      <c r="I6" s="7"/>
    </row>
    <row r="7" spans="1:12" x14ac:dyDescent="0.35">
      <c r="A7" s="4">
        <v>2</v>
      </c>
      <c r="B7" s="4">
        <v>-404.15899999999999</v>
      </c>
      <c r="C7" s="16" t="s">
        <v>2785</v>
      </c>
      <c r="D7" s="4">
        <v>1</v>
      </c>
      <c r="E7" s="16" t="s">
        <v>2871</v>
      </c>
      <c r="G7" s="42">
        <f>IF(H7="GREET",1,IF(H7="GOAL",2,IF(H7="GOAL:COOP",2,IF(H7="(GOAL:COOP)",2,IF(H7="GOAL:CIVILITY",2,IF(H7="GOAL:SUSTAIN",2,IF(H7="GOAL:MAX EARN",2,IF(H7="GOAL:EQUITY",2,IF(H7="(GOAL:EQUITY)",2,IF(H7="PROPOSAL",3,IF(H7="(PROPOSAL)",3,IF(H7="CHOOSE+",4,IF(H7="CHOOSE-",4,IF(H7="(CHOOSE+)",4,IF(H7="(CHOOSE-)",4,IF(H7="ECO INFO",5,IF(H7="(ECO INFO)",5,IF(H7="$ INFO",6,IF(H7="($ INFO)",6,IF(H7="SOC INFO",7,IF(H7="(SOC INFO)",7,IF(H7="RULE INFO",8,IF(H7="EXP INFO",9,IF(H7="(EXP INFO)",9,IF(H7="MON RES",10,IF(H7="MON EARN",11,IF(H7="MON BEH",12,IF(H7="POSE HARM",13,IF(H7="(POSE HARM)",13,IF(H7="POSE CONCERN",14,IF(H7="(POSE CONCERN)",14,IF(H7="RJ APOLOGY",15,IF(H7="RJ ATONE",16,IF(H7="(RJ ATONE)",16,IF(H7="RJ JUSTIFY",17,IF(H7="RJ JUSTIFY:SOC INFO",17,IF(H7="RJ-",18,IF(H7="RJ FORGIVE+",19,IF(H7="RJ FORGIVE-",19,IF(H7="(RJ FORGIVE+)",19,IF(H7="(RJ FORGIVE-)",19,IF(H7="COORD",20,IF(H7="(COORD)",20,IF(H7="ENF ACK",21,IF(H7="(ENF ACK)",21,IF(H7="ENF PRAISE",22,IF(H7="ENF ASK",23,IF(H7="ENF TELL",24,IF(H7="ENF SHAME",25,IF(H7="ENF WARN",26,IF(H7="ENF THREATEN",27,IF(H7="ENF PUNISH",28,IF(H7="DEFECT",29,IF(H7="SM TALK",30,IF(H7="HUMOR",31,IF(H7="POLITE+",32,IF(H7="POLITE-",32,IF(H7="INPUT-",33,IF(H7="AMBIGUOUS",34,IF(H7="UNCODEABLE",35))))))))))))))))))))))))))))))))))))))))))))))))))))))))))))</f>
        <v>3</v>
      </c>
      <c r="H7" t="s">
        <v>9379</v>
      </c>
    </row>
    <row r="8" spans="1:12" x14ac:dyDescent="0.35">
      <c r="A8" s="4">
        <v>3</v>
      </c>
      <c r="B8" s="4">
        <v>-399.87</v>
      </c>
      <c r="C8" s="26" t="s">
        <v>2794</v>
      </c>
      <c r="D8" s="9" t="s">
        <v>9220</v>
      </c>
      <c r="E8" s="16" t="s">
        <v>2872</v>
      </c>
      <c r="F8" s="2"/>
      <c r="G8" s="42">
        <f t="shared" ref="G8:I71" si="0">IF(H8="GREET",1,IF(H8="GOAL",2,IF(H8="GOAL:COOP",2,IF(H8="(GOAL:COOP)",2,IF(H8="GOAL:CIVILITY",2,IF(H8="GOAL:SUSTAIN",2,IF(H8="GOAL:MAX EARN",2,IF(H8="GOAL:EQUITY",2,IF(H8="(GOAL:EQUITY)",2,IF(H8="PROPOSAL",3,IF(H8="(PROPOSAL)",3,IF(H8="CHOOSE+",4,IF(H8="CHOOSE-",4,IF(H8="(CHOOSE+)",4,IF(H8="(CHOOSE-)",4,IF(H8="ECO INFO",5,IF(H8="(ECO INFO)",5,IF(H8="$ INFO",6,IF(H8="($ INFO)",6,IF(H8="SOC INFO",7,IF(H8="(SOC INFO)",7,IF(H8="RULE INFO",8,IF(H8="EXP INFO",9,IF(H8="(EXP INFO)",9,IF(H8="MON RES",10,IF(H8="MON EARN",11,IF(H8="MON BEH",12,IF(H8="POSE HARM",13,IF(H8="(POSE HARM)",13,IF(H8="POSE CONCERN",14,IF(H8="(POSE CONCERN)",14,IF(H8="RJ APOLOGY",15,IF(H8="RJ ATONE",16,IF(H8="(RJ ATONE)",16,IF(H8="RJ JUSTIFY",17,IF(H8="RJ JUSTIFY:SOC INFO",17,IF(H8="RJ-",18,IF(H8="RJ FORGIVE+",19,IF(H8="RJ FORGIVE-",19,IF(H8="(RJ FORGIVE+)",19,IF(H8="(RJ FORGIVE-)",19,IF(H8="COORD",20,IF(H8="(COORD)",20,IF(H8="ENF ACK",21,IF(H8="(ENF ACK)",21,IF(H8="ENF PRAISE",22,IF(H8="ENF ASK",23,IF(H8="ENF TELL",24,IF(H8="ENF SHAME",25,IF(H8="ENF WARN",26,IF(H8="ENF THREATEN",27,IF(H8="ENF PUNISH",28,IF(H8="DEFECT",29,IF(H8="SM TALK",30,IF(H8="HUMOR",31,IF(H8="POLITE+",32,IF(H8="POLITE-",32,IF(H8="INPUT-",33,IF(H8="AMBIGUOUS",34,IF(H8="UNCODEABLE",35))))))))))))))))))))))))))))))))))))))))))))))))))))))))))))</f>
        <v>3</v>
      </c>
      <c r="H8" t="s">
        <v>9379</v>
      </c>
    </row>
    <row r="9" spans="1:12" x14ac:dyDescent="0.35">
      <c r="A9" s="4">
        <v>4</v>
      </c>
      <c r="B9" s="4">
        <v>-395.03300000000002</v>
      </c>
      <c r="C9" s="26" t="s">
        <v>2794</v>
      </c>
      <c r="D9" s="9" t="s">
        <v>9220</v>
      </c>
      <c r="E9" s="16" t="s">
        <v>1142</v>
      </c>
      <c r="F9" s="2"/>
      <c r="G9" s="42">
        <f t="shared" si="0"/>
        <v>4</v>
      </c>
      <c r="H9" t="s">
        <v>9372</v>
      </c>
    </row>
    <row r="10" spans="1:12" x14ac:dyDescent="0.35">
      <c r="A10" s="4">
        <v>5</v>
      </c>
      <c r="B10" s="4">
        <v>-386.87900000000002</v>
      </c>
      <c r="C10" s="16" t="s">
        <v>2792</v>
      </c>
      <c r="D10" s="9" t="s">
        <v>9221</v>
      </c>
      <c r="E10" s="16" t="s">
        <v>2875</v>
      </c>
      <c r="G10" s="42">
        <f t="shared" si="0"/>
        <v>4</v>
      </c>
      <c r="H10" t="s">
        <v>9372</v>
      </c>
    </row>
    <row r="11" spans="1:12" x14ac:dyDescent="0.35">
      <c r="A11" s="4">
        <v>6</v>
      </c>
      <c r="B11" s="4">
        <v>-386.452</v>
      </c>
      <c r="C11" s="26" t="s">
        <v>2794</v>
      </c>
      <c r="D11" s="9" t="s">
        <v>9220</v>
      </c>
      <c r="E11" s="16" t="s">
        <v>11133</v>
      </c>
      <c r="F11" s="2"/>
      <c r="G11" s="42">
        <f t="shared" si="0"/>
        <v>3</v>
      </c>
      <c r="H11" t="s">
        <v>9379</v>
      </c>
    </row>
    <row r="12" spans="1:12" x14ac:dyDescent="0.35">
      <c r="A12" s="4">
        <v>7</v>
      </c>
      <c r="B12" s="4">
        <v>-379.53800000000001</v>
      </c>
      <c r="C12" s="16" t="s">
        <v>2803</v>
      </c>
      <c r="D12" s="9" t="s">
        <v>9222</v>
      </c>
      <c r="E12" s="16" t="s">
        <v>2877</v>
      </c>
      <c r="G12" s="42">
        <f t="shared" si="0"/>
        <v>4</v>
      </c>
      <c r="H12" t="s">
        <v>9372</v>
      </c>
    </row>
    <row r="13" spans="1:12" x14ac:dyDescent="0.35">
      <c r="A13" s="4">
        <v>8</v>
      </c>
      <c r="B13" s="4">
        <v>-377.52600000000001</v>
      </c>
      <c r="C13" s="16" t="s">
        <v>2785</v>
      </c>
      <c r="D13" s="4">
        <v>1</v>
      </c>
      <c r="E13" s="16" t="s">
        <v>2879</v>
      </c>
      <c r="G13" s="42">
        <f t="shared" si="0"/>
        <v>8</v>
      </c>
      <c r="H13" t="s">
        <v>9374</v>
      </c>
    </row>
    <row r="15" spans="1:12" x14ac:dyDescent="0.35">
      <c r="A15" s="7">
        <v>4</v>
      </c>
      <c r="B15" s="31" t="s">
        <v>11134</v>
      </c>
    </row>
    <row r="16" spans="1:12" x14ac:dyDescent="0.35">
      <c r="A16" s="4">
        <v>9</v>
      </c>
      <c r="B16" s="4">
        <v>-371.84500000000003</v>
      </c>
      <c r="C16" s="26" t="s">
        <v>2794</v>
      </c>
      <c r="D16" s="9" t="s">
        <v>9220</v>
      </c>
      <c r="E16" s="16" t="s">
        <v>2881</v>
      </c>
      <c r="F16" s="2"/>
      <c r="G16" s="42">
        <f t="shared" si="0"/>
        <v>8</v>
      </c>
      <c r="H16" t="s">
        <v>9374</v>
      </c>
    </row>
    <row r="17" spans="1:8" x14ac:dyDescent="0.35">
      <c r="B17" s="4">
        <v>-354.392</v>
      </c>
      <c r="C17" s="26" t="s">
        <v>2794</v>
      </c>
      <c r="D17" s="9" t="s">
        <v>9220</v>
      </c>
      <c r="E17" s="16" t="s">
        <v>2883</v>
      </c>
      <c r="F17" s="2"/>
      <c r="G17" s="42">
        <f t="shared" si="0"/>
        <v>8</v>
      </c>
      <c r="H17" t="s">
        <v>9374</v>
      </c>
    </row>
    <row r="18" spans="1:8" x14ac:dyDescent="0.35">
      <c r="A18" s="4">
        <v>10</v>
      </c>
      <c r="B18" s="4">
        <v>-346.15699999999998</v>
      </c>
      <c r="C18" s="16" t="s">
        <v>2792</v>
      </c>
      <c r="D18" s="9" t="s">
        <v>9221</v>
      </c>
      <c r="E18" s="16" t="s">
        <v>2885</v>
      </c>
      <c r="G18" s="42">
        <f t="shared" si="0"/>
        <v>3</v>
      </c>
      <c r="H18" t="s">
        <v>9379</v>
      </c>
    </row>
    <row r="19" spans="1:8" x14ac:dyDescent="0.35">
      <c r="A19" s="4">
        <v>11</v>
      </c>
      <c r="B19" s="4">
        <v>-335.61099999999999</v>
      </c>
      <c r="C19" s="26" t="s">
        <v>2794</v>
      </c>
      <c r="D19" s="9" t="s">
        <v>9220</v>
      </c>
      <c r="E19" s="16" t="s">
        <v>2888</v>
      </c>
      <c r="F19" s="2"/>
      <c r="G19" s="42">
        <f t="shared" si="0"/>
        <v>4</v>
      </c>
      <c r="H19" t="s">
        <v>9372</v>
      </c>
    </row>
    <row r="20" spans="1:8" x14ac:dyDescent="0.35">
      <c r="A20" s="4">
        <v>12</v>
      </c>
      <c r="B20" s="4">
        <v>-330.75299999999999</v>
      </c>
      <c r="C20" s="16" t="s">
        <v>2803</v>
      </c>
      <c r="D20" s="9" t="s">
        <v>9222</v>
      </c>
      <c r="E20" s="16" t="s">
        <v>2889</v>
      </c>
      <c r="G20" s="42">
        <f t="shared" si="0"/>
        <v>4</v>
      </c>
      <c r="H20" t="s">
        <v>9372</v>
      </c>
    </row>
    <row r="21" spans="1:8" x14ac:dyDescent="0.35">
      <c r="A21" s="4">
        <v>13</v>
      </c>
      <c r="B21" s="4">
        <v>-325.41399999999999</v>
      </c>
      <c r="C21" s="16" t="s">
        <v>2785</v>
      </c>
      <c r="D21" s="4">
        <v>1</v>
      </c>
      <c r="E21" s="16" t="s">
        <v>1198</v>
      </c>
      <c r="G21" s="42">
        <f t="shared" si="0"/>
        <v>4</v>
      </c>
      <c r="H21" t="s">
        <v>9372</v>
      </c>
    </row>
    <row r="23" spans="1:8" x14ac:dyDescent="0.35">
      <c r="A23" s="7">
        <v>2</v>
      </c>
      <c r="B23" s="31" t="s">
        <v>10497</v>
      </c>
    </row>
    <row r="24" spans="1:8" x14ac:dyDescent="0.35">
      <c r="A24" s="4">
        <v>14</v>
      </c>
      <c r="B24" s="4">
        <v>-320.18400000000003</v>
      </c>
      <c r="C24" s="26" t="s">
        <v>2794</v>
      </c>
      <c r="D24" s="9" t="s">
        <v>9220</v>
      </c>
      <c r="E24" s="16" t="s">
        <v>2891</v>
      </c>
      <c r="F24" s="2"/>
      <c r="G24" s="42">
        <f t="shared" si="0"/>
        <v>3</v>
      </c>
      <c r="H24" t="s">
        <v>9379</v>
      </c>
    </row>
    <row r="25" spans="1:8" x14ac:dyDescent="0.35">
      <c r="B25" s="4">
        <v>-285.16399999999999</v>
      </c>
      <c r="C25" s="26" t="s">
        <v>2794</v>
      </c>
      <c r="D25" s="9" t="s">
        <v>9220</v>
      </c>
      <c r="E25" s="16" t="s">
        <v>2897</v>
      </c>
      <c r="F25" s="2"/>
      <c r="G25" s="42">
        <f t="shared" si="0"/>
        <v>3</v>
      </c>
      <c r="H25" t="s">
        <v>9379</v>
      </c>
    </row>
    <row r="26" spans="1:8" x14ac:dyDescent="0.35">
      <c r="A26" s="4">
        <v>16</v>
      </c>
      <c r="B26" s="4">
        <v>-259.238</v>
      </c>
      <c r="C26" s="16" t="s">
        <v>2785</v>
      </c>
      <c r="D26" s="4">
        <v>1</v>
      </c>
      <c r="E26" s="16" t="s">
        <v>2902</v>
      </c>
      <c r="G26" s="42">
        <f t="shared" si="0"/>
        <v>4</v>
      </c>
      <c r="H26" t="s">
        <v>9372</v>
      </c>
    </row>
    <row r="27" spans="1:8" x14ac:dyDescent="0.35">
      <c r="A27" s="4">
        <v>17</v>
      </c>
      <c r="B27" s="4">
        <v>-252.167</v>
      </c>
      <c r="C27" s="26" t="s">
        <v>2794</v>
      </c>
      <c r="D27" s="9" t="s">
        <v>9220</v>
      </c>
      <c r="E27" s="16" t="s">
        <v>1144</v>
      </c>
      <c r="F27" s="2"/>
      <c r="G27" s="42">
        <f t="shared" si="0"/>
        <v>4</v>
      </c>
      <c r="H27" t="s">
        <v>9372</v>
      </c>
    </row>
    <row r="28" spans="1:8" x14ac:dyDescent="0.35">
      <c r="C28" s="26"/>
      <c r="D28" s="9"/>
      <c r="F28" s="2"/>
    </row>
    <row r="29" spans="1:8" x14ac:dyDescent="0.35">
      <c r="A29" s="4">
        <v>18</v>
      </c>
      <c r="B29" s="4">
        <v>-190.94900000000001</v>
      </c>
      <c r="C29" s="26" t="s">
        <v>2794</v>
      </c>
      <c r="D29" s="9" t="s">
        <v>9220</v>
      </c>
      <c r="E29" s="16" t="s">
        <v>2913</v>
      </c>
      <c r="F29" s="2"/>
      <c r="G29" s="42">
        <f t="shared" si="0"/>
        <v>24</v>
      </c>
      <c r="H29" t="s">
        <v>10409</v>
      </c>
    </row>
    <row r="30" spans="1:8" x14ac:dyDescent="0.35">
      <c r="C30" s="26"/>
      <c r="D30" s="9"/>
      <c r="F30" s="2"/>
    </row>
    <row r="31" spans="1:8" x14ac:dyDescent="0.35">
      <c r="A31" s="20">
        <v>3</v>
      </c>
      <c r="B31" s="31" t="s">
        <v>10500</v>
      </c>
      <c r="C31" s="26"/>
      <c r="D31" s="9"/>
      <c r="F31" s="2"/>
    </row>
    <row r="32" spans="1:8" x14ac:dyDescent="0.35">
      <c r="A32" s="4">
        <v>19</v>
      </c>
      <c r="B32" s="4">
        <v>-125.32899999999999</v>
      </c>
      <c r="C32" s="16" t="s">
        <v>2785</v>
      </c>
      <c r="D32" s="4">
        <v>1</v>
      </c>
      <c r="E32" s="16" t="s">
        <v>2923</v>
      </c>
    </row>
    <row r="33" spans="1:10" x14ac:dyDescent="0.35">
      <c r="E33" s="58" t="s">
        <v>9690</v>
      </c>
      <c r="G33" s="42">
        <f t="shared" si="0"/>
        <v>3</v>
      </c>
      <c r="H33" t="s">
        <v>9379</v>
      </c>
    </row>
    <row r="34" spans="1:10" x14ac:dyDescent="0.35">
      <c r="E34" s="58" t="s">
        <v>9691</v>
      </c>
      <c r="G34" s="42">
        <f t="shared" si="0"/>
        <v>5</v>
      </c>
      <c r="H34" t="s">
        <v>9378</v>
      </c>
    </row>
    <row r="35" spans="1:10" x14ac:dyDescent="0.35">
      <c r="A35" s="4">
        <v>20</v>
      </c>
      <c r="B35" s="4">
        <v>-120.839</v>
      </c>
      <c r="C35" s="26" t="s">
        <v>2794</v>
      </c>
      <c r="D35" s="9" t="s">
        <v>9220</v>
      </c>
      <c r="E35" s="16" t="s">
        <v>2924</v>
      </c>
      <c r="F35" s="2"/>
      <c r="G35" s="42">
        <f t="shared" si="0"/>
        <v>5</v>
      </c>
      <c r="H35" t="s">
        <v>9378</v>
      </c>
      <c r="I35" s="4">
        <f t="shared" si="0"/>
        <v>4</v>
      </c>
      <c r="J35" t="s">
        <v>10330</v>
      </c>
    </row>
    <row r="36" spans="1:10" x14ac:dyDescent="0.35">
      <c r="A36" s="4">
        <v>21</v>
      </c>
      <c r="B36" s="4">
        <v>-86.432000000000002</v>
      </c>
      <c r="C36" s="16" t="s">
        <v>2792</v>
      </c>
      <c r="D36" s="9" t="s">
        <v>9221</v>
      </c>
      <c r="E36" s="16" t="s">
        <v>10498</v>
      </c>
    </row>
    <row r="37" spans="1:10" x14ac:dyDescent="0.35">
      <c r="D37" s="9"/>
      <c r="E37" s="58" t="s">
        <v>10499</v>
      </c>
      <c r="G37" s="42">
        <f t="shared" si="0"/>
        <v>4</v>
      </c>
      <c r="H37" t="s">
        <v>9372</v>
      </c>
    </row>
    <row r="38" spans="1:10" x14ac:dyDescent="0.35">
      <c r="D38" s="9"/>
      <c r="E38" s="58" t="s">
        <v>9349</v>
      </c>
      <c r="G38" s="42">
        <f t="shared" si="0"/>
        <v>5</v>
      </c>
      <c r="H38" t="s">
        <v>9378</v>
      </c>
    </row>
    <row r="39" spans="1:10" x14ac:dyDescent="0.35">
      <c r="C39" s="26"/>
      <c r="D39" s="9"/>
      <c r="F39" s="2"/>
    </row>
    <row r="40" spans="1:10" x14ac:dyDescent="0.35">
      <c r="B40" s="20" t="s">
        <v>9278</v>
      </c>
      <c r="C40" s="26"/>
      <c r="D40" s="9"/>
      <c r="F40" s="2"/>
    </row>
    <row r="41" spans="1:10" x14ac:dyDescent="0.35">
      <c r="A41" s="4">
        <v>22</v>
      </c>
      <c r="B41" s="4">
        <v>-93.844999999999999</v>
      </c>
      <c r="C41" s="26" t="s">
        <v>2794</v>
      </c>
      <c r="D41" s="9" t="s">
        <v>9220</v>
      </c>
      <c r="E41" s="16" t="s">
        <v>2928</v>
      </c>
      <c r="F41" s="2"/>
      <c r="G41" s="42">
        <f t="shared" si="0"/>
        <v>30</v>
      </c>
      <c r="H41" t="s">
        <v>9375</v>
      </c>
    </row>
    <row r="42" spans="1:10" x14ac:dyDescent="0.35">
      <c r="A42" s="4">
        <v>23</v>
      </c>
      <c r="B42" s="4">
        <v>-85.382000000000005</v>
      </c>
      <c r="C42" s="26" t="s">
        <v>2794</v>
      </c>
      <c r="D42" s="9" t="s">
        <v>9220</v>
      </c>
      <c r="E42" s="16" t="s">
        <v>2932</v>
      </c>
      <c r="F42" s="2"/>
      <c r="G42" s="42">
        <f t="shared" si="0"/>
        <v>30</v>
      </c>
      <c r="H42" t="s">
        <v>9375</v>
      </c>
    </row>
    <row r="43" spans="1:10" x14ac:dyDescent="0.35">
      <c r="A43" s="4">
        <v>24</v>
      </c>
      <c r="B43" s="4">
        <v>-82.738</v>
      </c>
      <c r="C43" s="16" t="s">
        <v>2785</v>
      </c>
      <c r="D43" s="4">
        <v>1</v>
      </c>
      <c r="E43" s="16" t="s">
        <v>2933</v>
      </c>
      <c r="G43" s="42">
        <f t="shared" si="0"/>
        <v>30</v>
      </c>
      <c r="H43" t="s">
        <v>9375</v>
      </c>
    </row>
    <row r="44" spans="1:10" x14ac:dyDescent="0.35">
      <c r="A44" s="4">
        <v>25</v>
      </c>
      <c r="B44" s="4">
        <v>-80.177999999999997</v>
      </c>
      <c r="C44" s="16" t="s">
        <v>2792</v>
      </c>
      <c r="D44" s="9" t="s">
        <v>9221</v>
      </c>
      <c r="E44" s="16" t="s">
        <v>2935</v>
      </c>
      <c r="G44" s="42">
        <f t="shared" si="0"/>
        <v>30</v>
      </c>
      <c r="H44" t="s">
        <v>9375</v>
      </c>
    </row>
    <row r="45" spans="1:10" x14ac:dyDescent="0.35">
      <c r="A45" s="4">
        <v>26</v>
      </c>
      <c r="B45" s="4">
        <v>-78.236000000000004</v>
      </c>
      <c r="C45" s="26" t="s">
        <v>2794</v>
      </c>
      <c r="D45" s="9" t="s">
        <v>9220</v>
      </c>
      <c r="E45" s="16" t="s">
        <v>2936</v>
      </c>
      <c r="F45" s="2"/>
      <c r="G45" s="42">
        <f t="shared" si="0"/>
        <v>30</v>
      </c>
      <c r="H45" t="s">
        <v>9375</v>
      </c>
    </row>
    <row r="46" spans="1:10" x14ac:dyDescent="0.35">
      <c r="B46" s="4">
        <v>-74.691000000000003</v>
      </c>
      <c r="C46" s="26" t="s">
        <v>2794</v>
      </c>
      <c r="D46" s="9" t="s">
        <v>9220</v>
      </c>
      <c r="E46" s="16" t="s">
        <v>2937</v>
      </c>
      <c r="F46" s="2"/>
    </row>
    <row r="47" spans="1:10" x14ac:dyDescent="0.35">
      <c r="A47" s="4">
        <v>27</v>
      </c>
      <c r="B47" s="4">
        <v>-66.846000000000004</v>
      </c>
      <c r="C47" s="16" t="s">
        <v>2785</v>
      </c>
      <c r="D47" s="4">
        <v>1</v>
      </c>
      <c r="E47" s="16" t="s">
        <v>2825</v>
      </c>
      <c r="G47" s="42">
        <f t="shared" si="0"/>
        <v>30</v>
      </c>
      <c r="H47" t="s">
        <v>9375</v>
      </c>
    </row>
    <row r="48" spans="1:10" x14ac:dyDescent="0.35">
      <c r="A48" s="4">
        <v>28</v>
      </c>
      <c r="B48" s="4">
        <v>-66.135000000000005</v>
      </c>
      <c r="C48" s="26" t="s">
        <v>2794</v>
      </c>
      <c r="D48" s="9" t="s">
        <v>9220</v>
      </c>
      <c r="E48" s="16" t="s">
        <v>2832</v>
      </c>
      <c r="F48" s="2"/>
      <c r="G48" s="42">
        <f t="shared" si="0"/>
        <v>31</v>
      </c>
      <c r="H48" t="s">
        <v>9386</v>
      </c>
    </row>
    <row r="49" spans="1:10" x14ac:dyDescent="0.35">
      <c r="C49" s="26"/>
      <c r="D49" s="9"/>
      <c r="F49" s="2"/>
    </row>
    <row r="50" spans="1:10" x14ac:dyDescent="0.35">
      <c r="A50" s="7"/>
      <c r="B50" s="11" t="s">
        <v>9274</v>
      </c>
      <c r="C50" s="15"/>
      <c r="D50" s="19"/>
      <c r="E50" s="15"/>
      <c r="F50" s="13"/>
    </row>
    <row r="51" spans="1:10" x14ac:dyDescent="0.35">
      <c r="B51" s="20" t="s">
        <v>9258</v>
      </c>
      <c r="C51" s="26"/>
      <c r="D51" s="9"/>
      <c r="F51" s="2"/>
    </row>
    <row r="52" spans="1:10" x14ac:dyDescent="0.35">
      <c r="A52" s="4">
        <v>29</v>
      </c>
      <c r="B52" s="4">
        <v>-382.67599999999999</v>
      </c>
      <c r="C52" s="16" t="s">
        <v>2785</v>
      </c>
      <c r="D52" s="4">
        <v>1</v>
      </c>
      <c r="E52" s="16" t="s">
        <v>2786</v>
      </c>
      <c r="G52" s="42">
        <f t="shared" si="0"/>
        <v>26</v>
      </c>
      <c r="H52" t="s">
        <v>10123</v>
      </c>
    </row>
    <row r="53" spans="1:10" x14ac:dyDescent="0.35">
      <c r="A53" s="4">
        <v>30</v>
      </c>
      <c r="B53" s="4">
        <v>-374.06400000000002</v>
      </c>
      <c r="C53" s="16" t="s">
        <v>2792</v>
      </c>
      <c r="D53" s="4">
        <v>3</v>
      </c>
      <c r="E53" s="16" t="s">
        <v>2793</v>
      </c>
      <c r="G53" s="42">
        <f t="shared" si="0"/>
        <v>21</v>
      </c>
      <c r="H53" t="s">
        <v>9613</v>
      </c>
    </row>
    <row r="55" spans="1:10" x14ac:dyDescent="0.35">
      <c r="B55" s="31" t="s">
        <v>9342</v>
      </c>
    </row>
    <row r="56" spans="1:10" x14ac:dyDescent="0.35">
      <c r="A56" s="4">
        <v>31</v>
      </c>
      <c r="B56" s="4">
        <v>-367.94400000000002</v>
      </c>
      <c r="C56" s="26" t="s">
        <v>2794</v>
      </c>
      <c r="D56" s="4">
        <v>2</v>
      </c>
      <c r="E56" s="16" t="s">
        <v>2795</v>
      </c>
      <c r="F56" s="2"/>
      <c r="G56" s="42">
        <f t="shared" si="0"/>
        <v>8</v>
      </c>
      <c r="H56" t="s">
        <v>9374</v>
      </c>
    </row>
    <row r="57" spans="1:10" x14ac:dyDescent="0.35">
      <c r="B57" s="4">
        <v>-362.25400000000002</v>
      </c>
      <c r="C57" s="26" t="s">
        <v>2794</v>
      </c>
      <c r="D57" s="4">
        <v>2</v>
      </c>
      <c r="E57" s="16" t="s">
        <v>2796</v>
      </c>
      <c r="F57" s="2"/>
    </row>
    <row r="58" spans="1:10" x14ac:dyDescent="0.35">
      <c r="B58" s="4">
        <v>-349.43299999999999</v>
      </c>
      <c r="C58" s="26" t="s">
        <v>2794</v>
      </c>
      <c r="D58" s="4">
        <v>2</v>
      </c>
      <c r="E58" s="16" t="s">
        <v>2802</v>
      </c>
      <c r="F58" s="2"/>
    </row>
    <row r="59" spans="1:10" x14ac:dyDescent="0.35">
      <c r="A59" s="4">
        <v>32</v>
      </c>
      <c r="B59" s="4">
        <v>-350.76199999999898</v>
      </c>
      <c r="C59" s="16" t="s">
        <v>2792</v>
      </c>
      <c r="D59" s="4">
        <v>3</v>
      </c>
      <c r="E59" s="16" t="s">
        <v>2801</v>
      </c>
      <c r="G59" s="42">
        <f t="shared" si="0"/>
        <v>8</v>
      </c>
      <c r="H59" t="s">
        <v>9374</v>
      </c>
    </row>
    <row r="60" spans="1:10" x14ac:dyDescent="0.35">
      <c r="A60" s="4">
        <v>33</v>
      </c>
      <c r="B60" s="4">
        <v>-348.85199999999998</v>
      </c>
      <c r="C60" s="16" t="s">
        <v>2803</v>
      </c>
      <c r="D60" s="4">
        <v>4</v>
      </c>
      <c r="E60" s="16" t="s">
        <v>2804</v>
      </c>
      <c r="G60" s="42">
        <f t="shared" si="0"/>
        <v>8</v>
      </c>
      <c r="H60" t="s">
        <v>9374</v>
      </c>
    </row>
    <row r="62" spans="1:10" x14ac:dyDescent="0.35">
      <c r="A62" s="7">
        <v>3</v>
      </c>
      <c r="B62" s="31" t="s">
        <v>10501</v>
      </c>
    </row>
    <row r="63" spans="1:10" x14ac:dyDescent="0.35">
      <c r="A63" s="4">
        <v>34</v>
      </c>
      <c r="B63" s="4">
        <v>-310.62</v>
      </c>
      <c r="C63" s="16" t="s">
        <v>2792</v>
      </c>
      <c r="D63" s="4">
        <v>3</v>
      </c>
      <c r="E63" s="16" t="s">
        <v>2809</v>
      </c>
      <c r="G63" s="42">
        <f t="shared" si="0"/>
        <v>3</v>
      </c>
      <c r="H63" t="s">
        <v>9379</v>
      </c>
    </row>
    <row r="64" spans="1:10" x14ac:dyDescent="0.35">
      <c r="A64" s="4">
        <v>35</v>
      </c>
      <c r="B64" s="4">
        <v>-310.510999999999</v>
      </c>
      <c r="C64" s="16" t="s">
        <v>2785</v>
      </c>
      <c r="D64" s="4">
        <v>1</v>
      </c>
      <c r="E64" s="16" t="s">
        <v>2810</v>
      </c>
      <c r="G64" s="42">
        <f t="shared" si="0"/>
        <v>3</v>
      </c>
      <c r="H64" t="s">
        <v>9379</v>
      </c>
      <c r="I64" s="4">
        <f t="shared" si="0"/>
        <v>4</v>
      </c>
      <c r="J64" t="s">
        <v>10330</v>
      </c>
    </row>
    <row r="65" spans="1:8" x14ac:dyDescent="0.35">
      <c r="A65" s="4">
        <v>36</v>
      </c>
      <c r="B65" s="4">
        <v>-300.56700000000001</v>
      </c>
      <c r="C65" s="26" t="s">
        <v>2794</v>
      </c>
      <c r="D65" s="4">
        <v>2</v>
      </c>
      <c r="E65" s="16" t="s">
        <v>1142</v>
      </c>
      <c r="F65" s="2"/>
      <c r="G65" s="42">
        <f t="shared" si="0"/>
        <v>4</v>
      </c>
      <c r="H65" t="s">
        <v>9372</v>
      </c>
    </row>
    <row r="66" spans="1:8" x14ac:dyDescent="0.35">
      <c r="A66" s="4">
        <v>37</v>
      </c>
      <c r="B66" s="4">
        <v>-288.95299999999997</v>
      </c>
      <c r="C66" s="26" t="s">
        <v>2794</v>
      </c>
      <c r="D66" s="4">
        <v>2</v>
      </c>
      <c r="E66" s="16" t="s">
        <v>2814</v>
      </c>
      <c r="F66" s="2"/>
      <c r="G66" s="42">
        <f t="shared" si="0"/>
        <v>22</v>
      </c>
      <c r="H66" t="s">
        <v>10418</v>
      </c>
    </row>
    <row r="67" spans="1:8" x14ac:dyDescent="0.35">
      <c r="C67" s="26"/>
      <c r="F67" s="2"/>
    </row>
    <row r="68" spans="1:8" x14ac:dyDescent="0.35">
      <c r="B68" s="31" t="s">
        <v>9263</v>
      </c>
      <c r="C68" s="26"/>
      <c r="F68" s="2"/>
    </row>
    <row r="69" spans="1:8" x14ac:dyDescent="0.35">
      <c r="A69" s="4">
        <v>38</v>
      </c>
      <c r="B69" s="4">
        <v>-276</v>
      </c>
      <c r="C69" s="16" t="s">
        <v>2785</v>
      </c>
      <c r="D69" s="4">
        <v>1</v>
      </c>
      <c r="E69" s="16" t="s">
        <v>2816</v>
      </c>
      <c r="G69" s="42">
        <f t="shared" si="0"/>
        <v>11</v>
      </c>
      <c r="H69" t="s">
        <v>9509</v>
      </c>
    </row>
    <row r="70" spans="1:8" x14ac:dyDescent="0.35">
      <c r="B70" s="4">
        <v>-271.37</v>
      </c>
      <c r="C70" s="16" t="s">
        <v>2785</v>
      </c>
      <c r="D70" s="4">
        <v>1</v>
      </c>
      <c r="E70" s="16" t="s">
        <v>2818</v>
      </c>
      <c r="G70" s="42">
        <f t="shared" si="0"/>
        <v>11</v>
      </c>
      <c r="H70" t="s">
        <v>9509</v>
      </c>
    </row>
    <row r="71" spans="1:8" x14ac:dyDescent="0.35">
      <c r="A71" s="4">
        <v>39</v>
      </c>
      <c r="B71" s="4">
        <v>-265.33099999999899</v>
      </c>
      <c r="C71" s="26" t="s">
        <v>2794</v>
      </c>
      <c r="D71" s="4">
        <v>2</v>
      </c>
      <c r="E71" s="16" t="s">
        <v>2821</v>
      </c>
      <c r="F71" s="2"/>
      <c r="G71" s="42">
        <f t="shared" si="0"/>
        <v>11</v>
      </c>
      <c r="H71" t="s">
        <v>9509</v>
      </c>
    </row>
    <row r="72" spans="1:8" x14ac:dyDescent="0.35">
      <c r="A72" s="4">
        <v>40</v>
      </c>
      <c r="B72" s="4">
        <v>-260.022999999999</v>
      </c>
      <c r="C72" s="26" t="s">
        <v>2794</v>
      </c>
      <c r="D72" s="4">
        <v>2</v>
      </c>
      <c r="E72" s="16" t="s">
        <v>2822</v>
      </c>
      <c r="F72" s="2"/>
      <c r="G72" s="42">
        <f t="shared" ref="G72:G135" si="1">IF(H72="GREET",1,IF(H72="GOAL",2,IF(H72="GOAL:COOP",2,IF(H72="(GOAL:COOP)",2,IF(H72="GOAL:CIVILITY",2,IF(H72="GOAL:SUSTAIN",2,IF(H72="GOAL:MAX EARN",2,IF(H72="GOAL:EQUITY",2,IF(H72="(GOAL:EQUITY)",2,IF(H72="PROPOSAL",3,IF(H72="(PROPOSAL)",3,IF(H72="CHOOSE+",4,IF(H72="CHOOSE-",4,IF(H72="(CHOOSE+)",4,IF(H72="(CHOOSE-)",4,IF(H72="ECO INFO",5,IF(H72="(ECO INFO)",5,IF(H72="$ INFO",6,IF(H72="($ INFO)",6,IF(H72="SOC INFO",7,IF(H72="(SOC INFO)",7,IF(H72="RULE INFO",8,IF(H72="EXP INFO",9,IF(H72="(EXP INFO)",9,IF(H72="MON RES",10,IF(H72="MON EARN",11,IF(H72="MON BEH",12,IF(H72="POSE HARM",13,IF(H72="(POSE HARM)",13,IF(H72="POSE CONCERN",14,IF(H72="(POSE CONCERN)",14,IF(H72="RJ APOLOGY",15,IF(H72="RJ ATONE",16,IF(H72="(RJ ATONE)",16,IF(H72="RJ JUSTIFY",17,IF(H72="RJ JUSTIFY:SOC INFO",17,IF(H72="RJ-",18,IF(H72="RJ FORGIVE+",19,IF(H72="RJ FORGIVE-",19,IF(H72="(RJ FORGIVE+)",19,IF(H72="(RJ FORGIVE-)",19,IF(H72="COORD",20,IF(H72="(COORD)",20,IF(H72="ENF ACK",21,IF(H72="(ENF ACK)",21,IF(H72="ENF PRAISE",22,IF(H72="ENF ASK",23,IF(H72="ENF TELL",24,IF(H72="ENF SHAME",25,IF(H72="ENF WARN",26,IF(H72="ENF THREATEN",27,IF(H72="ENF PUNISH",28,IF(H72="DEFECT",29,IF(H72="SM TALK",30,IF(H72="HUMOR",31,IF(H72="POLITE+",32,IF(H72="POLITE-",32,IF(H72="INPUT-",33,IF(H72="AMBIGUOUS",34,IF(H72="UNCODEABLE",35))))))))))))))))))))))))))))))))))))))))))))))))))))))))))))</f>
        <v>11</v>
      </c>
      <c r="H72" t="s">
        <v>9509</v>
      </c>
    </row>
    <row r="73" spans="1:8" x14ac:dyDescent="0.35">
      <c r="A73" s="4">
        <v>41</v>
      </c>
      <c r="B73" s="4">
        <v>-256.72699999999998</v>
      </c>
      <c r="C73" s="16" t="s">
        <v>2792</v>
      </c>
      <c r="D73" s="4">
        <v>3</v>
      </c>
      <c r="E73" s="16" t="s">
        <v>2824</v>
      </c>
      <c r="G73" s="42">
        <f t="shared" si="1"/>
        <v>11</v>
      </c>
      <c r="H73" t="s">
        <v>9509</v>
      </c>
    </row>
    <row r="74" spans="1:8" x14ac:dyDescent="0.35">
      <c r="A74" s="4">
        <v>42</v>
      </c>
      <c r="B74" s="4">
        <v>-231.86</v>
      </c>
      <c r="C74" s="16" t="s">
        <v>2785</v>
      </c>
      <c r="D74" s="4">
        <v>1</v>
      </c>
      <c r="E74" s="16" t="s">
        <v>2828</v>
      </c>
      <c r="G74" s="42">
        <f t="shared" si="1"/>
        <v>31</v>
      </c>
      <c r="H74" t="s">
        <v>9386</v>
      </c>
    </row>
    <row r="75" spans="1:8" x14ac:dyDescent="0.35">
      <c r="A75" s="4">
        <v>43</v>
      </c>
      <c r="B75" s="4">
        <v>-228.74</v>
      </c>
      <c r="C75" s="16" t="s">
        <v>2792</v>
      </c>
      <c r="D75" s="4">
        <v>3</v>
      </c>
      <c r="E75" s="16" t="s">
        <v>2830</v>
      </c>
      <c r="G75" s="42">
        <f t="shared" si="1"/>
        <v>11</v>
      </c>
      <c r="H75" t="s">
        <v>9509</v>
      </c>
    </row>
    <row r="76" spans="1:8" x14ac:dyDescent="0.35">
      <c r="A76" s="4">
        <v>44</v>
      </c>
      <c r="B76" s="4">
        <v>-223.05599999999899</v>
      </c>
      <c r="C76" s="26" t="s">
        <v>2794</v>
      </c>
      <c r="D76" s="4">
        <v>2</v>
      </c>
      <c r="E76" s="16" t="s">
        <v>2832</v>
      </c>
      <c r="F76" s="2"/>
      <c r="G76" s="42">
        <f t="shared" si="1"/>
        <v>31</v>
      </c>
      <c r="H76" t="s">
        <v>9386</v>
      </c>
    </row>
    <row r="77" spans="1:8" x14ac:dyDescent="0.35">
      <c r="A77" s="4">
        <v>45</v>
      </c>
      <c r="B77" s="4">
        <v>-217.23</v>
      </c>
      <c r="C77" s="26" t="s">
        <v>2794</v>
      </c>
      <c r="D77" s="4">
        <v>2</v>
      </c>
      <c r="E77" s="16" t="s">
        <v>2833</v>
      </c>
      <c r="F77" s="2"/>
      <c r="G77" s="42">
        <f t="shared" si="1"/>
        <v>31</v>
      </c>
      <c r="H77" t="s">
        <v>9386</v>
      </c>
    </row>
    <row r="78" spans="1:8" x14ac:dyDescent="0.35">
      <c r="C78" s="26"/>
      <c r="F78" s="2"/>
    </row>
    <row r="79" spans="1:8" x14ac:dyDescent="0.35">
      <c r="B79" s="20" t="s">
        <v>9232</v>
      </c>
      <c r="C79" s="26"/>
      <c r="F79" s="2"/>
    </row>
    <row r="80" spans="1:8" x14ac:dyDescent="0.35">
      <c r="A80" s="4">
        <v>46</v>
      </c>
      <c r="B80" s="4">
        <v>-204.84200000000001</v>
      </c>
      <c r="C80" s="16" t="s">
        <v>2792</v>
      </c>
      <c r="D80" s="4">
        <v>3</v>
      </c>
      <c r="E80" s="16" t="s">
        <v>2835</v>
      </c>
      <c r="G80" s="42">
        <f t="shared" si="1"/>
        <v>30</v>
      </c>
      <c r="H80" t="s">
        <v>9375</v>
      </c>
    </row>
    <row r="81" spans="1:8" x14ac:dyDescent="0.35">
      <c r="A81" s="4">
        <v>47</v>
      </c>
      <c r="B81" s="4">
        <v>-190.369</v>
      </c>
      <c r="C81" s="16" t="s">
        <v>2785</v>
      </c>
      <c r="D81" s="4">
        <v>1</v>
      </c>
      <c r="E81" s="16" t="s">
        <v>2837</v>
      </c>
      <c r="G81" s="42">
        <f t="shared" si="1"/>
        <v>30</v>
      </c>
      <c r="H81" t="s">
        <v>9375</v>
      </c>
    </row>
    <row r="82" spans="1:8" x14ac:dyDescent="0.35">
      <c r="A82" s="4">
        <v>48</v>
      </c>
      <c r="B82" s="4">
        <v>-176.20699999999999</v>
      </c>
      <c r="C82" s="26" t="s">
        <v>2794</v>
      </c>
      <c r="D82" s="4">
        <v>2</v>
      </c>
      <c r="E82" s="16" t="s">
        <v>2839</v>
      </c>
      <c r="F82" s="2"/>
      <c r="G82" s="42">
        <f t="shared" si="1"/>
        <v>30</v>
      </c>
      <c r="H82" t="s">
        <v>9375</v>
      </c>
    </row>
    <row r="83" spans="1:8" x14ac:dyDescent="0.35">
      <c r="B83" s="4">
        <v>-153.119</v>
      </c>
      <c r="C83" s="26" t="s">
        <v>2794</v>
      </c>
      <c r="D83" s="4">
        <v>2</v>
      </c>
      <c r="E83" s="16" t="s">
        <v>2842</v>
      </c>
      <c r="F83" s="2"/>
      <c r="G83" s="42">
        <f t="shared" si="1"/>
        <v>30</v>
      </c>
      <c r="H83" t="s">
        <v>9375</v>
      </c>
    </row>
    <row r="84" spans="1:8" x14ac:dyDescent="0.35">
      <c r="A84" s="4">
        <v>49</v>
      </c>
      <c r="B84" s="4">
        <v>-128.10900000000001</v>
      </c>
      <c r="C84" s="16" t="s">
        <v>2792</v>
      </c>
      <c r="D84" s="4">
        <v>3</v>
      </c>
      <c r="E84" s="16" t="s">
        <v>2845</v>
      </c>
      <c r="G84" s="42">
        <f t="shared" si="1"/>
        <v>31</v>
      </c>
      <c r="H84" t="s">
        <v>9386</v>
      </c>
    </row>
    <row r="85" spans="1:8" x14ac:dyDescent="0.35">
      <c r="A85" s="4">
        <v>50</v>
      </c>
      <c r="B85" s="4">
        <v>-105.613</v>
      </c>
      <c r="C85" s="16" t="s">
        <v>2785</v>
      </c>
      <c r="D85" s="4">
        <v>1</v>
      </c>
      <c r="E85" s="16" t="s">
        <v>2851</v>
      </c>
      <c r="G85" s="42">
        <f t="shared" si="1"/>
        <v>30</v>
      </c>
      <c r="H85" t="s">
        <v>9375</v>
      </c>
    </row>
    <row r="86" spans="1:8" x14ac:dyDescent="0.35">
      <c r="A86" s="4">
        <v>51</v>
      </c>
      <c r="B86" s="4">
        <v>-101.161</v>
      </c>
      <c r="C86" s="26" t="s">
        <v>2794</v>
      </c>
      <c r="D86" s="4">
        <v>2</v>
      </c>
      <c r="E86" s="16" t="s">
        <v>2853</v>
      </c>
      <c r="F86" s="2"/>
      <c r="G86" s="42">
        <f t="shared" si="1"/>
        <v>30</v>
      </c>
      <c r="H86" t="s">
        <v>9375</v>
      </c>
    </row>
    <row r="87" spans="1:8" x14ac:dyDescent="0.35">
      <c r="A87" s="4">
        <v>52</v>
      </c>
      <c r="B87" s="4">
        <v>-92.600999999999999</v>
      </c>
      <c r="C87" s="16" t="s">
        <v>2785</v>
      </c>
      <c r="D87" s="4">
        <v>1</v>
      </c>
      <c r="E87" s="16" t="s">
        <v>2856</v>
      </c>
      <c r="G87" s="42">
        <f t="shared" si="1"/>
        <v>30</v>
      </c>
      <c r="H87" t="s">
        <v>9375</v>
      </c>
    </row>
    <row r="88" spans="1:8" x14ac:dyDescent="0.35">
      <c r="A88" s="4">
        <v>53</v>
      </c>
      <c r="B88" s="4">
        <v>-91.852999999999994</v>
      </c>
      <c r="C88" s="26" t="s">
        <v>2794</v>
      </c>
      <c r="D88" s="4">
        <v>2</v>
      </c>
      <c r="E88" s="16" t="s">
        <v>2857</v>
      </c>
      <c r="F88" s="2"/>
      <c r="G88" s="42">
        <f t="shared" si="1"/>
        <v>30</v>
      </c>
      <c r="H88" t="s">
        <v>9375</v>
      </c>
    </row>
    <row r="89" spans="1:8" x14ac:dyDescent="0.35">
      <c r="A89" s="4">
        <v>54</v>
      </c>
      <c r="B89" s="4">
        <v>-89.899000000000001</v>
      </c>
      <c r="C89" s="16" t="s">
        <v>2792</v>
      </c>
      <c r="D89" s="4">
        <v>3</v>
      </c>
      <c r="E89" s="16" t="s">
        <v>2858</v>
      </c>
      <c r="G89" s="42">
        <f t="shared" si="1"/>
        <v>31</v>
      </c>
      <c r="H89" t="s">
        <v>9386</v>
      </c>
    </row>
    <row r="90" spans="1:8" x14ac:dyDescent="0.35">
      <c r="A90" s="4">
        <v>55</v>
      </c>
      <c r="B90" s="4">
        <v>-85.177999999999997</v>
      </c>
      <c r="C90" s="16" t="s">
        <v>2785</v>
      </c>
      <c r="D90" s="4">
        <v>1</v>
      </c>
      <c r="E90" s="16" t="s">
        <v>44</v>
      </c>
      <c r="G90" s="42">
        <f t="shared" si="1"/>
        <v>30</v>
      </c>
      <c r="H90" t="s">
        <v>9375</v>
      </c>
    </row>
    <row r="91" spans="1:8" x14ac:dyDescent="0.35">
      <c r="A91" s="4">
        <v>56</v>
      </c>
      <c r="B91" s="4">
        <v>-80.531999999999996</v>
      </c>
      <c r="C91" s="16" t="s">
        <v>2792</v>
      </c>
      <c r="D91" s="4">
        <v>3</v>
      </c>
      <c r="E91" s="16" t="s">
        <v>2860</v>
      </c>
      <c r="G91" s="42">
        <f t="shared" si="1"/>
        <v>30</v>
      </c>
      <c r="H91" t="s">
        <v>9375</v>
      </c>
    </row>
    <row r="92" spans="1:8" x14ac:dyDescent="0.35">
      <c r="A92" s="4">
        <v>57</v>
      </c>
      <c r="B92" s="4">
        <v>-74.278999999999996</v>
      </c>
      <c r="C92" s="26" t="s">
        <v>2794</v>
      </c>
      <c r="D92" s="4">
        <v>2</v>
      </c>
      <c r="E92" s="16" t="s">
        <v>2862</v>
      </c>
      <c r="F92" s="2"/>
      <c r="G92" s="42">
        <f t="shared" si="1"/>
        <v>30</v>
      </c>
      <c r="H92" t="s">
        <v>9375</v>
      </c>
    </row>
    <row r="93" spans="1:8" x14ac:dyDescent="0.35">
      <c r="A93" s="4">
        <v>58</v>
      </c>
      <c r="B93" s="4">
        <v>-69.512</v>
      </c>
      <c r="C93" s="26" t="s">
        <v>2794</v>
      </c>
      <c r="D93" s="4">
        <v>2</v>
      </c>
      <c r="E93" s="16" t="s">
        <v>2864</v>
      </c>
      <c r="F93" s="2"/>
      <c r="G93" s="42">
        <f t="shared" si="1"/>
        <v>30</v>
      </c>
      <c r="H93" t="s">
        <v>9375</v>
      </c>
    </row>
    <row r="94" spans="1:8" x14ac:dyDescent="0.35">
      <c r="A94" s="4">
        <v>59</v>
      </c>
      <c r="B94" s="4">
        <v>-68.801000000000002</v>
      </c>
      <c r="C94" s="16" t="s">
        <v>2785</v>
      </c>
      <c r="D94" s="4">
        <v>1</v>
      </c>
      <c r="E94" s="16" t="s">
        <v>2866</v>
      </c>
      <c r="G94" s="42">
        <f t="shared" si="1"/>
        <v>30</v>
      </c>
      <c r="H94" t="s">
        <v>9375</v>
      </c>
    </row>
    <row r="95" spans="1:8" x14ac:dyDescent="0.35">
      <c r="A95" s="4">
        <v>60</v>
      </c>
      <c r="B95" s="4">
        <v>-59.758999999999901</v>
      </c>
      <c r="C95" s="26" t="s">
        <v>2794</v>
      </c>
      <c r="D95" s="4">
        <v>2</v>
      </c>
      <c r="E95" s="16" t="s">
        <v>2867</v>
      </c>
      <c r="F95" s="2"/>
      <c r="G95" s="42">
        <f t="shared" si="1"/>
        <v>30</v>
      </c>
      <c r="H95" t="s">
        <v>9375</v>
      </c>
    </row>
    <row r="96" spans="1:8" x14ac:dyDescent="0.35">
      <c r="C96" s="26"/>
      <c r="F96" s="2"/>
    </row>
    <row r="97" spans="1:8" x14ac:dyDescent="0.35">
      <c r="A97" s="7"/>
      <c r="B97" s="11" t="s">
        <v>9275</v>
      </c>
      <c r="C97" s="15"/>
      <c r="D97" s="19"/>
      <c r="E97" s="15"/>
      <c r="F97" s="13"/>
    </row>
    <row r="98" spans="1:8" x14ac:dyDescent="0.35">
      <c r="B98" s="20"/>
      <c r="C98" s="26"/>
      <c r="F98" s="2"/>
    </row>
    <row r="99" spans="1:8" x14ac:dyDescent="0.35">
      <c r="A99" s="4">
        <v>61</v>
      </c>
      <c r="B99" s="4">
        <v>-376.90199999999999</v>
      </c>
      <c r="C99" s="26" t="s">
        <v>2794</v>
      </c>
      <c r="D99" s="4">
        <v>2</v>
      </c>
      <c r="E99" s="16" t="s">
        <v>2944</v>
      </c>
      <c r="F99" s="2"/>
      <c r="G99" s="42">
        <f t="shared" si="1"/>
        <v>22</v>
      </c>
      <c r="H99" t="s">
        <v>10418</v>
      </c>
    </row>
    <row r="100" spans="1:8" x14ac:dyDescent="0.35">
      <c r="A100" s="4">
        <v>62</v>
      </c>
      <c r="B100" s="4">
        <v>-368.91899999999998</v>
      </c>
      <c r="C100" s="26" t="s">
        <v>2794</v>
      </c>
      <c r="D100" s="4">
        <v>2</v>
      </c>
      <c r="E100" s="16" t="s">
        <v>2946</v>
      </c>
      <c r="F100" s="2"/>
      <c r="G100" s="42">
        <f t="shared" si="1"/>
        <v>11</v>
      </c>
      <c r="H100" t="s">
        <v>9509</v>
      </c>
    </row>
    <row r="101" spans="1:8" x14ac:dyDescent="0.35">
      <c r="A101" s="4">
        <v>63</v>
      </c>
      <c r="B101" s="4">
        <v>-359.25</v>
      </c>
      <c r="C101" s="16" t="s">
        <v>2785</v>
      </c>
      <c r="D101" s="4">
        <v>1</v>
      </c>
      <c r="E101" s="16">
        <v>115</v>
      </c>
      <c r="G101" s="42">
        <f t="shared" si="1"/>
        <v>11</v>
      </c>
      <c r="H101" t="s">
        <v>9509</v>
      </c>
    </row>
    <row r="102" spans="1:8" x14ac:dyDescent="0.35">
      <c r="A102" s="4">
        <v>64</v>
      </c>
      <c r="B102" s="4">
        <v>-354.30699999999899</v>
      </c>
      <c r="C102" s="26" t="s">
        <v>2794</v>
      </c>
      <c r="D102" s="4">
        <v>2</v>
      </c>
      <c r="E102" s="16" t="s">
        <v>2949</v>
      </c>
      <c r="F102" s="2"/>
      <c r="G102" s="42">
        <f t="shared" si="1"/>
        <v>22</v>
      </c>
      <c r="H102" t="s">
        <v>10418</v>
      </c>
    </row>
    <row r="103" spans="1:8" x14ac:dyDescent="0.35">
      <c r="A103" s="4">
        <v>65</v>
      </c>
      <c r="B103" s="4">
        <v>-347.51</v>
      </c>
      <c r="C103" s="16" t="s">
        <v>2785</v>
      </c>
      <c r="D103" s="4">
        <v>1</v>
      </c>
      <c r="E103" s="16" t="s">
        <v>2950</v>
      </c>
      <c r="G103" s="42">
        <f t="shared" si="1"/>
        <v>22</v>
      </c>
      <c r="H103" t="s">
        <v>10418</v>
      </c>
    </row>
    <row r="104" spans="1:8" x14ac:dyDescent="0.35">
      <c r="A104" s="4">
        <v>66</v>
      </c>
      <c r="B104" s="4">
        <v>-339.94</v>
      </c>
      <c r="C104" s="26" t="s">
        <v>2794</v>
      </c>
      <c r="D104" s="4">
        <v>2</v>
      </c>
      <c r="E104" s="16" t="s">
        <v>2951</v>
      </c>
      <c r="F104" s="2"/>
      <c r="G104" s="42">
        <f t="shared" si="1"/>
        <v>11</v>
      </c>
      <c r="H104" t="s">
        <v>9509</v>
      </c>
    </row>
    <row r="105" spans="1:8" x14ac:dyDescent="0.35">
      <c r="A105" s="4">
        <v>67</v>
      </c>
      <c r="B105" s="4">
        <v>-334.04</v>
      </c>
      <c r="C105" s="16" t="s">
        <v>2792</v>
      </c>
      <c r="D105" s="4">
        <v>3</v>
      </c>
      <c r="E105" s="16" t="s">
        <v>2954</v>
      </c>
    </row>
    <row r="106" spans="1:8" x14ac:dyDescent="0.35">
      <c r="E106" s="58" t="s">
        <v>9692</v>
      </c>
      <c r="G106" s="42">
        <f t="shared" si="1"/>
        <v>22</v>
      </c>
      <c r="H106" t="s">
        <v>10418</v>
      </c>
    </row>
    <row r="107" spans="1:8" x14ac:dyDescent="0.35">
      <c r="E107" s="58">
        <v>96</v>
      </c>
      <c r="G107" s="42">
        <f t="shared" si="1"/>
        <v>11</v>
      </c>
      <c r="H107" t="s">
        <v>9509</v>
      </c>
    </row>
    <row r="109" spans="1:8" x14ac:dyDescent="0.35">
      <c r="A109" s="4">
        <v>68</v>
      </c>
      <c r="B109" s="4">
        <v>-335.34800000000001</v>
      </c>
      <c r="C109" s="16" t="s">
        <v>2785</v>
      </c>
      <c r="D109" s="4">
        <v>1</v>
      </c>
      <c r="E109" s="16" t="s">
        <v>2953</v>
      </c>
      <c r="G109" s="42">
        <f t="shared" si="1"/>
        <v>5</v>
      </c>
      <c r="H109" t="s">
        <v>9378</v>
      </c>
    </row>
    <row r="110" spans="1:8" x14ac:dyDescent="0.35">
      <c r="A110" s="4">
        <v>69</v>
      </c>
      <c r="B110" s="4">
        <v>-328.149</v>
      </c>
      <c r="C110" s="26" t="s">
        <v>2794</v>
      </c>
      <c r="D110" s="4">
        <v>2</v>
      </c>
      <c r="E110" s="16" t="s">
        <v>2956</v>
      </c>
      <c r="F110" s="2"/>
      <c r="G110" s="42">
        <f t="shared" si="1"/>
        <v>10</v>
      </c>
      <c r="H110" t="s">
        <v>10136</v>
      </c>
    </row>
    <row r="111" spans="1:8" x14ac:dyDescent="0.35">
      <c r="A111" s="4">
        <v>70</v>
      </c>
      <c r="B111" s="4">
        <v>-320.91500000000002</v>
      </c>
      <c r="C111" s="26" t="s">
        <v>2794</v>
      </c>
      <c r="D111" s="4">
        <v>2</v>
      </c>
      <c r="E111" s="16" t="s">
        <v>2958</v>
      </c>
      <c r="F111" s="2"/>
      <c r="G111" s="42">
        <f t="shared" si="1"/>
        <v>5</v>
      </c>
      <c r="H111" t="s">
        <v>9378</v>
      </c>
    </row>
    <row r="112" spans="1:8" x14ac:dyDescent="0.35">
      <c r="A112" s="4">
        <v>71</v>
      </c>
      <c r="B112" s="4">
        <v>-315.411</v>
      </c>
      <c r="C112" s="16" t="s">
        <v>2792</v>
      </c>
      <c r="D112" s="4">
        <v>3</v>
      </c>
      <c r="E112" s="16" t="s">
        <v>2959</v>
      </c>
      <c r="G112" s="42">
        <f t="shared" si="1"/>
        <v>7</v>
      </c>
      <c r="H112" t="s">
        <v>9377</v>
      </c>
    </row>
    <row r="114" spans="1:8" x14ac:dyDescent="0.35">
      <c r="A114" s="7">
        <v>3</v>
      </c>
      <c r="B114" s="31" t="s">
        <v>10502</v>
      </c>
    </row>
    <row r="115" spans="1:8" x14ac:dyDescent="0.35">
      <c r="A115" s="4">
        <v>72</v>
      </c>
      <c r="B115" s="4">
        <v>-290.86</v>
      </c>
      <c r="C115" s="26" t="s">
        <v>2794</v>
      </c>
      <c r="D115" s="4">
        <v>2</v>
      </c>
      <c r="E115" s="16" t="s">
        <v>2963</v>
      </c>
      <c r="F115" s="2"/>
      <c r="G115" s="42">
        <f t="shared" si="1"/>
        <v>3</v>
      </c>
      <c r="H115" t="s">
        <v>9379</v>
      </c>
    </row>
    <row r="116" spans="1:8" x14ac:dyDescent="0.35">
      <c r="B116" s="4">
        <v>-285.46699999999998</v>
      </c>
      <c r="C116" s="26" t="s">
        <v>2794</v>
      </c>
      <c r="D116" s="4">
        <v>2</v>
      </c>
      <c r="E116" s="16" t="s">
        <v>2964</v>
      </c>
      <c r="F116" s="2"/>
    </row>
    <row r="117" spans="1:8" x14ac:dyDescent="0.35">
      <c r="A117" s="4">
        <v>73</v>
      </c>
      <c r="B117" s="4">
        <v>-283.17399999999998</v>
      </c>
      <c r="C117" s="16" t="s">
        <v>2785</v>
      </c>
      <c r="D117" s="4">
        <v>1</v>
      </c>
      <c r="E117" s="16" t="s">
        <v>2965</v>
      </c>
      <c r="G117" s="42">
        <f t="shared" si="1"/>
        <v>4</v>
      </c>
      <c r="H117" t="s">
        <v>9372</v>
      </c>
    </row>
    <row r="118" spans="1:8" x14ac:dyDescent="0.35">
      <c r="A118" s="4">
        <v>74</v>
      </c>
      <c r="B118" s="4">
        <v>-251.79499999999999</v>
      </c>
      <c r="C118" s="16" t="s">
        <v>2792</v>
      </c>
      <c r="D118" s="4">
        <v>3</v>
      </c>
      <c r="E118" s="16" t="s">
        <v>2968</v>
      </c>
    </row>
    <row r="119" spans="1:8" x14ac:dyDescent="0.35">
      <c r="E119" s="58" t="s">
        <v>999</v>
      </c>
      <c r="G119" s="42">
        <f t="shared" si="1"/>
        <v>4</v>
      </c>
      <c r="H119" t="s">
        <v>9372</v>
      </c>
    </row>
    <row r="120" spans="1:8" x14ac:dyDescent="0.35">
      <c r="E120" s="58" t="s">
        <v>9693</v>
      </c>
      <c r="G120" s="42">
        <f t="shared" si="1"/>
        <v>10</v>
      </c>
      <c r="H120" t="s">
        <v>10136</v>
      </c>
    </row>
    <row r="121" spans="1:8" x14ac:dyDescent="0.35">
      <c r="A121" s="4">
        <v>75</v>
      </c>
      <c r="B121" s="4">
        <v>-243.22099999999901</v>
      </c>
      <c r="C121" s="26" t="s">
        <v>2794</v>
      </c>
      <c r="D121" s="4">
        <v>2</v>
      </c>
      <c r="E121" s="16" t="s">
        <v>2970</v>
      </c>
      <c r="F121" s="2"/>
      <c r="G121" s="42">
        <f t="shared" si="1"/>
        <v>10</v>
      </c>
      <c r="H121" t="s">
        <v>10136</v>
      </c>
    </row>
    <row r="122" spans="1:8" x14ac:dyDescent="0.35">
      <c r="C122" s="26"/>
      <c r="F122" s="2"/>
    </row>
    <row r="123" spans="1:8" x14ac:dyDescent="0.35">
      <c r="B123" s="20"/>
      <c r="C123" s="26"/>
      <c r="F123" s="2"/>
    </row>
    <row r="124" spans="1:8" x14ac:dyDescent="0.35">
      <c r="A124" s="4">
        <v>76</v>
      </c>
      <c r="B124" s="4">
        <v>-208.70699999999999</v>
      </c>
      <c r="C124" s="26" t="s">
        <v>2794</v>
      </c>
      <c r="D124" s="4">
        <v>2</v>
      </c>
      <c r="E124" s="16" t="s">
        <v>2973</v>
      </c>
      <c r="F124" s="2"/>
      <c r="G124" s="42">
        <f t="shared" si="1"/>
        <v>9</v>
      </c>
      <c r="H124" t="s">
        <v>9373</v>
      </c>
    </row>
    <row r="125" spans="1:8" x14ac:dyDescent="0.35">
      <c r="A125" s="4">
        <v>77</v>
      </c>
      <c r="B125" s="4">
        <v>-195.81099999999901</v>
      </c>
      <c r="C125" s="16" t="s">
        <v>2785</v>
      </c>
      <c r="D125" s="4">
        <v>1</v>
      </c>
      <c r="E125" s="16" t="s">
        <v>2975</v>
      </c>
      <c r="G125" s="42">
        <f t="shared" si="1"/>
        <v>9</v>
      </c>
      <c r="H125" t="s">
        <v>9373</v>
      </c>
    </row>
    <row r="126" spans="1:8" x14ac:dyDescent="0.35">
      <c r="A126" s="4">
        <v>78</v>
      </c>
      <c r="B126" s="4">
        <v>-172.31899999999999</v>
      </c>
      <c r="C126" s="26" t="s">
        <v>2794</v>
      </c>
      <c r="D126" s="4">
        <v>2</v>
      </c>
      <c r="E126" s="16" t="s">
        <v>2977</v>
      </c>
      <c r="F126" s="2"/>
      <c r="G126" s="42">
        <f t="shared" si="1"/>
        <v>9</v>
      </c>
      <c r="H126" t="s">
        <v>9373</v>
      </c>
    </row>
    <row r="127" spans="1:8" x14ac:dyDescent="0.35">
      <c r="A127" s="4">
        <v>79</v>
      </c>
      <c r="B127" s="4">
        <v>-171.315</v>
      </c>
      <c r="C127" s="16" t="s">
        <v>2792</v>
      </c>
      <c r="D127" s="4">
        <v>3</v>
      </c>
      <c r="E127" s="16" t="s">
        <v>2821</v>
      </c>
      <c r="G127" s="42">
        <f t="shared" si="1"/>
        <v>9</v>
      </c>
      <c r="H127" t="s">
        <v>9373</v>
      </c>
    </row>
    <row r="128" spans="1:8" x14ac:dyDescent="0.35">
      <c r="A128" s="4">
        <v>80</v>
      </c>
      <c r="B128" s="4">
        <v>-126.28700000000001</v>
      </c>
      <c r="C128" s="16" t="s">
        <v>2792</v>
      </c>
      <c r="D128" s="4">
        <v>3</v>
      </c>
      <c r="E128" s="16" t="s">
        <v>2982</v>
      </c>
      <c r="G128" s="42">
        <f t="shared" si="1"/>
        <v>7</v>
      </c>
      <c r="H128" t="s">
        <v>9377</v>
      </c>
    </row>
    <row r="129" spans="1:10" x14ac:dyDescent="0.35">
      <c r="A129" s="4">
        <v>81</v>
      </c>
      <c r="B129" s="4">
        <v>-122.245</v>
      </c>
      <c r="C129" s="26" t="s">
        <v>2794</v>
      </c>
      <c r="D129" s="4">
        <v>2</v>
      </c>
      <c r="E129" s="16" t="s">
        <v>2983</v>
      </c>
      <c r="F129" s="2"/>
      <c r="G129" s="42">
        <f t="shared" si="1"/>
        <v>7</v>
      </c>
      <c r="H129" t="s">
        <v>9377</v>
      </c>
    </row>
    <row r="130" spans="1:10" x14ac:dyDescent="0.35">
      <c r="A130" s="4">
        <v>82</v>
      </c>
      <c r="B130" s="4">
        <v>-110.57899999999999</v>
      </c>
      <c r="C130" s="16" t="s">
        <v>2785</v>
      </c>
      <c r="D130" s="4">
        <v>1</v>
      </c>
      <c r="E130" s="16" t="s">
        <v>2986</v>
      </c>
      <c r="G130" s="42">
        <f t="shared" si="1"/>
        <v>22</v>
      </c>
      <c r="H130" t="s">
        <v>10418</v>
      </c>
    </row>
    <row r="131" spans="1:10" x14ac:dyDescent="0.35">
      <c r="A131" s="4">
        <v>83</v>
      </c>
      <c r="B131" s="4">
        <v>-99.704999999999998</v>
      </c>
      <c r="C131" s="26" t="s">
        <v>2794</v>
      </c>
      <c r="D131" s="4">
        <v>2</v>
      </c>
      <c r="E131" s="16" t="s">
        <v>2989</v>
      </c>
      <c r="F131" s="2"/>
      <c r="G131" s="42">
        <f t="shared" si="1"/>
        <v>6</v>
      </c>
      <c r="H131" t="s">
        <v>10472</v>
      </c>
    </row>
    <row r="132" spans="1:10" x14ac:dyDescent="0.35">
      <c r="B132" s="4">
        <v>-94.671000000000006</v>
      </c>
      <c r="C132" s="26" t="s">
        <v>2794</v>
      </c>
      <c r="D132" s="4">
        <v>2</v>
      </c>
      <c r="E132" s="16" t="s">
        <v>2990</v>
      </c>
      <c r="F132" s="2"/>
    </row>
    <row r="133" spans="1:10" x14ac:dyDescent="0.35">
      <c r="A133" s="4">
        <v>84</v>
      </c>
      <c r="B133" s="4">
        <v>-88.45</v>
      </c>
      <c r="C133" s="16" t="s">
        <v>2785</v>
      </c>
      <c r="D133" s="4">
        <v>1</v>
      </c>
      <c r="E133" s="16" t="s">
        <v>2992</v>
      </c>
      <c r="G133" s="42">
        <f t="shared" si="1"/>
        <v>6</v>
      </c>
      <c r="H133" t="s">
        <v>10472</v>
      </c>
    </row>
    <row r="134" spans="1:10" x14ac:dyDescent="0.35">
      <c r="A134" s="4">
        <v>85</v>
      </c>
      <c r="B134" s="4">
        <v>-77.594999999999999</v>
      </c>
      <c r="C134" s="26" t="s">
        <v>2794</v>
      </c>
      <c r="D134" s="4">
        <v>2</v>
      </c>
      <c r="E134" s="16" t="s">
        <v>2993</v>
      </c>
      <c r="F134" s="2"/>
      <c r="G134" s="42">
        <f t="shared" si="1"/>
        <v>6</v>
      </c>
      <c r="H134" t="s">
        <v>10472</v>
      </c>
    </row>
    <row r="135" spans="1:10" x14ac:dyDescent="0.35">
      <c r="A135" s="4">
        <v>86</v>
      </c>
      <c r="B135" s="4">
        <v>-76.694000000000003</v>
      </c>
      <c r="C135" s="16" t="s">
        <v>2785</v>
      </c>
      <c r="D135" s="4">
        <v>1</v>
      </c>
      <c r="E135" s="16" t="s">
        <v>2994</v>
      </c>
      <c r="G135" s="42">
        <f t="shared" si="1"/>
        <v>6</v>
      </c>
      <c r="H135" t="s">
        <v>10472</v>
      </c>
    </row>
    <row r="136" spans="1:10" x14ac:dyDescent="0.35">
      <c r="A136" s="4">
        <v>87</v>
      </c>
      <c r="B136" s="4">
        <v>-68.055999999999997</v>
      </c>
      <c r="C136" s="26" t="s">
        <v>2794</v>
      </c>
      <c r="D136" s="4">
        <v>2</v>
      </c>
      <c r="E136" s="16" t="s">
        <v>2995</v>
      </c>
      <c r="F136" s="2"/>
      <c r="G136" s="42">
        <f t="shared" ref="G136:I144" si="2">IF(H136="GREET",1,IF(H136="GOAL",2,IF(H136="GOAL:COOP",2,IF(H136="(GOAL:COOP)",2,IF(H136="GOAL:CIVILITY",2,IF(H136="GOAL:SUSTAIN",2,IF(H136="GOAL:MAX EARN",2,IF(H136="GOAL:EQUITY",2,IF(H136="(GOAL:EQUITY)",2,IF(H136="PROPOSAL",3,IF(H136="(PROPOSAL)",3,IF(H136="CHOOSE+",4,IF(H136="CHOOSE-",4,IF(H136="(CHOOSE+)",4,IF(H136="(CHOOSE-)",4,IF(H136="ECO INFO",5,IF(H136="(ECO INFO)",5,IF(H136="$ INFO",6,IF(H136="($ INFO)",6,IF(H136="SOC INFO",7,IF(H136="(SOC INFO)",7,IF(H136="RULE INFO",8,IF(H136="EXP INFO",9,IF(H136="(EXP INFO)",9,IF(H136="MON RES",10,IF(H136="MON EARN",11,IF(H136="MON BEH",12,IF(H136="POSE HARM",13,IF(H136="(POSE HARM)",13,IF(H136="POSE CONCERN",14,IF(H136="(POSE CONCERN)",14,IF(H136="RJ APOLOGY",15,IF(H136="RJ ATONE",16,IF(H136="(RJ ATONE)",16,IF(H136="RJ JUSTIFY",17,IF(H136="RJ JUSTIFY:SOC INFO",17,IF(H136="RJ-",18,IF(H136="RJ FORGIVE+",19,IF(H136="RJ FORGIVE-",19,IF(H136="(RJ FORGIVE+)",19,IF(H136="(RJ FORGIVE-)",19,IF(H136="COORD",20,IF(H136="(COORD)",20,IF(H136="ENF ACK",21,IF(H136="(ENF ACK)",21,IF(H136="ENF PRAISE",22,IF(H136="ENF ASK",23,IF(H136="ENF TELL",24,IF(H136="ENF SHAME",25,IF(H136="ENF WARN",26,IF(H136="ENF THREATEN",27,IF(H136="ENF PUNISH",28,IF(H136="DEFECT",29,IF(H136="SM TALK",30,IF(H136="HUMOR",31,IF(H136="POLITE+",32,IF(H136="POLITE-",32,IF(H136="INPUT-",33,IF(H136="AMBIGUOUS",34,IF(H136="UNCODEABLE",35))))))))))))))))))))))))))))))))))))))))))))))))))))))))))))</f>
        <v>6</v>
      </c>
      <c r="H136" t="s">
        <v>10472</v>
      </c>
    </row>
    <row r="137" spans="1:10" x14ac:dyDescent="0.35">
      <c r="B137" s="4">
        <v>-50.061</v>
      </c>
      <c r="C137" s="26" t="s">
        <v>2794</v>
      </c>
      <c r="D137" s="4">
        <v>2</v>
      </c>
      <c r="E137" s="16" t="s">
        <v>2996</v>
      </c>
      <c r="F137" s="2"/>
    </row>
    <row r="138" spans="1:10" x14ac:dyDescent="0.35">
      <c r="A138" s="4">
        <v>88</v>
      </c>
      <c r="B138" s="4">
        <v>-35.506</v>
      </c>
      <c r="C138" s="16" t="s">
        <v>2792</v>
      </c>
      <c r="D138" s="4">
        <v>3</v>
      </c>
      <c r="E138" s="16" t="s">
        <v>2997</v>
      </c>
      <c r="G138" s="42">
        <f t="shared" si="2"/>
        <v>6</v>
      </c>
      <c r="H138" t="s">
        <v>10472</v>
      </c>
    </row>
    <row r="140" spans="1:10" x14ac:dyDescent="0.35">
      <c r="B140" s="21" t="s">
        <v>9279</v>
      </c>
      <c r="C140" s="23"/>
      <c r="D140" s="21"/>
      <c r="E140" s="23"/>
    </row>
    <row r="141" spans="1:10" x14ac:dyDescent="0.35">
      <c r="A141" s="7">
        <v>1</v>
      </c>
      <c r="B141" s="31" t="s">
        <v>12143</v>
      </c>
    </row>
    <row r="142" spans="1:10" x14ac:dyDescent="0.35">
      <c r="A142" s="4">
        <v>89</v>
      </c>
      <c r="B142" s="4">
        <v>102.45699999999999</v>
      </c>
      <c r="C142" s="26" t="s">
        <v>2794</v>
      </c>
      <c r="D142" s="4">
        <v>2</v>
      </c>
      <c r="E142" s="16" t="s">
        <v>2998</v>
      </c>
      <c r="F142" s="2"/>
      <c r="G142" s="42">
        <f t="shared" si="2"/>
        <v>26</v>
      </c>
      <c r="H142" t="s">
        <v>10123</v>
      </c>
      <c r="I142" s="4">
        <f t="shared" si="2"/>
        <v>14</v>
      </c>
      <c r="J142" t="s">
        <v>10468</v>
      </c>
    </row>
    <row r="143" spans="1:10" x14ac:dyDescent="0.35">
      <c r="A143" s="4">
        <v>90</v>
      </c>
      <c r="B143" s="4">
        <v>114.628999999999</v>
      </c>
      <c r="C143" s="16" t="s">
        <v>2785</v>
      </c>
      <c r="D143" s="4">
        <v>1</v>
      </c>
      <c r="E143" s="16" t="s">
        <v>2999</v>
      </c>
      <c r="G143" s="42">
        <f t="shared" si="2"/>
        <v>15</v>
      </c>
      <c r="H143" t="s">
        <v>9706</v>
      </c>
      <c r="I143" s="4">
        <f t="shared" si="2"/>
        <v>21</v>
      </c>
      <c r="J143" t="s">
        <v>10458</v>
      </c>
    </row>
    <row r="144" spans="1:10" x14ac:dyDescent="0.35">
      <c r="A144" s="4">
        <v>91</v>
      </c>
      <c r="B144" s="4">
        <v>127.361</v>
      </c>
      <c r="C144" s="26" t="s">
        <v>2794</v>
      </c>
      <c r="D144" s="4">
        <v>2</v>
      </c>
      <c r="E144" s="16" t="s">
        <v>3000</v>
      </c>
      <c r="F144" s="48"/>
      <c r="G144" s="42">
        <f t="shared" si="2"/>
        <v>19</v>
      </c>
      <c r="H144" t="s">
        <v>9723</v>
      </c>
    </row>
    <row r="147" spans="1:9" x14ac:dyDescent="0.35">
      <c r="A147" s="8" t="s">
        <v>11929</v>
      </c>
      <c r="C147"/>
    </row>
    <row r="148" spans="1:9" x14ac:dyDescent="0.35">
      <c r="B148" s="98" t="s">
        <v>11936</v>
      </c>
      <c r="C148"/>
    </row>
    <row r="149" spans="1:9" x14ac:dyDescent="0.35">
      <c r="A149" s="7" t="s">
        <v>11933</v>
      </c>
      <c r="B149" s="4">
        <v>2</v>
      </c>
      <c r="C149" t="s">
        <v>11965</v>
      </c>
    </row>
    <row r="150" spans="1:9" x14ac:dyDescent="0.35">
      <c r="A150" s="7" t="s">
        <v>11934</v>
      </c>
      <c r="B150" s="4">
        <v>2</v>
      </c>
      <c r="C150" t="s">
        <v>11966</v>
      </c>
    </row>
    <row r="151" spans="1:9" x14ac:dyDescent="0.35">
      <c r="A151" s="7" t="s">
        <v>11935</v>
      </c>
      <c r="B151" s="4">
        <v>2</v>
      </c>
      <c r="C151" t="s">
        <v>11967</v>
      </c>
    </row>
    <row r="153" spans="1:9" x14ac:dyDescent="0.35">
      <c r="A153" s="7" t="s">
        <v>12080</v>
      </c>
      <c r="B153" s="4">
        <v>2</v>
      </c>
    </row>
    <row r="154" spans="1:9" x14ac:dyDescent="0.35">
      <c r="A154" s="4" t="s">
        <v>12082</v>
      </c>
      <c r="B154" s="4">
        <v>1</v>
      </c>
    </row>
    <row r="157" spans="1:9" x14ac:dyDescent="0.35">
      <c r="B157" s="8" t="s">
        <v>12198</v>
      </c>
      <c r="G157"/>
      <c r="I157"/>
    </row>
    <row r="158" spans="1:9" x14ac:dyDescent="0.35">
      <c r="A158" s="8" t="s">
        <v>12202</v>
      </c>
      <c r="B158" s="139" t="s">
        <v>12230</v>
      </c>
      <c r="C158" s="113" t="s">
        <v>12231</v>
      </c>
      <c r="G158"/>
      <c r="I158"/>
    </row>
    <row r="159" spans="1:9" x14ac:dyDescent="0.35">
      <c r="A159" s="7" t="s">
        <v>12083</v>
      </c>
      <c r="B159" s="102">
        <v>2</v>
      </c>
      <c r="C159" s="102">
        <v>2</v>
      </c>
      <c r="G159"/>
      <c r="I159"/>
    </row>
    <row r="160" spans="1:9" x14ac:dyDescent="0.35">
      <c r="A160" s="7" t="s">
        <v>12084</v>
      </c>
      <c r="B160" s="102">
        <v>2</v>
      </c>
      <c r="C160" s="102">
        <v>2</v>
      </c>
      <c r="G160"/>
      <c r="I160"/>
    </row>
    <row r="161" spans="1:9" x14ac:dyDescent="0.35">
      <c r="B161" s="16"/>
      <c r="C161" s="4"/>
      <c r="G161"/>
      <c r="I161"/>
    </row>
    <row r="162" spans="1:9" x14ac:dyDescent="0.35">
      <c r="A162" s="8" t="s">
        <v>12203</v>
      </c>
      <c r="B162" s="16"/>
      <c r="C162" s="4"/>
      <c r="G162"/>
      <c r="I162"/>
    </row>
    <row r="163" spans="1:9" x14ac:dyDescent="0.35">
      <c r="A163" s="7" t="s">
        <v>12083</v>
      </c>
      <c r="B163" s="102" t="s">
        <v>11932</v>
      </c>
      <c r="C163" s="102" t="s">
        <v>11932</v>
      </c>
      <c r="G163"/>
      <c r="I163"/>
    </row>
    <row r="164" spans="1:9" x14ac:dyDescent="0.35">
      <c r="A164" s="7" t="s">
        <v>12084</v>
      </c>
      <c r="B164" s="102" t="s">
        <v>11932</v>
      </c>
      <c r="C164" s="102" t="s">
        <v>11932</v>
      </c>
      <c r="G164"/>
      <c r="I164"/>
    </row>
    <row r="165" spans="1:9" x14ac:dyDescent="0.35">
      <c r="C165" s="4"/>
      <c r="G165"/>
      <c r="I165"/>
    </row>
    <row r="166" spans="1:9" x14ac:dyDescent="0.35">
      <c r="A166" s="8" t="s">
        <v>12204</v>
      </c>
      <c r="C166" s="4"/>
      <c r="G166"/>
      <c r="I166"/>
    </row>
    <row r="167" spans="1:9" x14ac:dyDescent="0.35">
      <c r="A167" s="7" t="s">
        <v>12083</v>
      </c>
      <c r="B167" s="102" t="s">
        <v>11932</v>
      </c>
      <c r="C167" s="102" t="s">
        <v>11932</v>
      </c>
      <c r="G167"/>
      <c r="I167"/>
    </row>
    <row r="168" spans="1:9" x14ac:dyDescent="0.35">
      <c r="A168" s="7" t="s">
        <v>12084</v>
      </c>
      <c r="B168" s="102" t="s">
        <v>11932</v>
      </c>
      <c r="C168" s="102" t="s">
        <v>11932</v>
      </c>
      <c r="G168"/>
      <c r="I168"/>
    </row>
    <row r="169" spans="1:9" x14ac:dyDescent="0.35">
      <c r="B169" s="16"/>
      <c r="C169" s="4"/>
      <c r="G169"/>
      <c r="I169"/>
    </row>
    <row r="170" spans="1:9" x14ac:dyDescent="0.35">
      <c r="A170" s="8" t="s">
        <v>12080</v>
      </c>
      <c r="B170" s="16"/>
      <c r="C170" s="4"/>
      <c r="G170"/>
      <c r="I170"/>
    </row>
    <row r="171" spans="1:9" x14ac:dyDescent="0.35">
      <c r="A171" s="7" t="s">
        <v>12083</v>
      </c>
      <c r="B171" s="102">
        <v>2</v>
      </c>
      <c r="C171" s="102">
        <v>2</v>
      </c>
      <c r="G171"/>
      <c r="I171"/>
    </row>
    <row r="172" spans="1:9" x14ac:dyDescent="0.35">
      <c r="A172" s="7" t="s">
        <v>12084</v>
      </c>
      <c r="B172" s="102">
        <v>2</v>
      </c>
      <c r="C172" s="102">
        <v>2</v>
      </c>
      <c r="G172"/>
      <c r="I172"/>
    </row>
    <row r="175" spans="1:9" x14ac:dyDescent="0.35">
      <c r="A175" s="8" t="s">
        <v>12089</v>
      </c>
      <c r="C175"/>
    </row>
    <row r="176" spans="1:9" x14ac:dyDescent="0.35">
      <c r="C176"/>
    </row>
    <row r="177" spans="1:3" x14ac:dyDescent="0.35">
      <c r="A177" s="113" t="s">
        <v>11933</v>
      </c>
      <c r="C177"/>
    </row>
    <row r="178" spans="1:3" x14ac:dyDescent="0.35">
      <c r="A178" s="113"/>
      <c r="C178"/>
    </row>
    <row r="179" spans="1:3" x14ac:dyDescent="0.35">
      <c r="A179" s="116" t="s">
        <v>12090</v>
      </c>
      <c r="C179"/>
    </row>
    <row r="180" spans="1:3" x14ac:dyDescent="0.35">
      <c r="A180" s="4" t="s">
        <v>12091</v>
      </c>
      <c r="B180" s="4">
        <v>4</v>
      </c>
      <c r="C180"/>
    </row>
    <row r="181" spans="1:3" x14ac:dyDescent="0.35">
      <c r="A181" s="4" t="s">
        <v>12092</v>
      </c>
      <c r="B181" s="4">
        <v>4</v>
      </c>
      <c r="C181"/>
    </row>
    <row r="182" spans="1:3" x14ac:dyDescent="0.35">
      <c r="A182" s="4" t="s">
        <v>12093</v>
      </c>
      <c r="B182" s="4">
        <v>3</v>
      </c>
      <c r="C182"/>
    </row>
    <row r="183" spans="1:3" x14ac:dyDescent="0.35">
      <c r="A183" s="4" t="s">
        <v>12094</v>
      </c>
      <c r="C183"/>
    </row>
    <row r="184" spans="1:3" x14ac:dyDescent="0.35">
      <c r="A184" s="37" t="s">
        <v>12098</v>
      </c>
      <c r="B184" s="117">
        <f>(B180+B181+B182)/3</f>
        <v>3.6666666666666665</v>
      </c>
      <c r="C184"/>
    </row>
    <row r="185" spans="1:3" x14ac:dyDescent="0.35">
      <c r="A185" s="37"/>
      <c r="C185"/>
    </row>
    <row r="186" spans="1:3" x14ac:dyDescent="0.35">
      <c r="A186" s="116" t="s">
        <v>12095</v>
      </c>
      <c r="C186"/>
    </row>
    <row r="187" spans="1:3" x14ac:dyDescent="0.35">
      <c r="A187" s="4" t="s">
        <v>12091</v>
      </c>
      <c r="B187" s="4">
        <v>2</v>
      </c>
      <c r="C187"/>
    </row>
    <row r="188" spans="1:3" x14ac:dyDescent="0.35">
      <c r="A188" s="4" t="s">
        <v>12092</v>
      </c>
      <c r="C188"/>
    </row>
    <row r="189" spans="1:3" x14ac:dyDescent="0.35">
      <c r="A189" s="4" t="s">
        <v>12093</v>
      </c>
      <c r="C189"/>
    </row>
    <row r="190" spans="1:3" x14ac:dyDescent="0.35">
      <c r="A190" s="4" t="s">
        <v>12094</v>
      </c>
      <c r="C190"/>
    </row>
    <row r="191" spans="1:3" x14ac:dyDescent="0.35">
      <c r="A191" s="37" t="s">
        <v>12098</v>
      </c>
      <c r="B191" s="4">
        <v>2</v>
      </c>
      <c r="C191"/>
    </row>
    <row r="192" spans="1:3" x14ac:dyDescent="0.35">
      <c r="A192" s="37"/>
      <c r="C192"/>
    </row>
    <row r="193" spans="1:5" x14ac:dyDescent="0.35">
      <c r="A193" s="113" t="s">
        <v>11934</v>
      </c>
      <c r="C193"/>
    </row>
    <row r="194" spans="1:5" x14ac:dyDescent="0.35">
      <c r="A194" s="113"/>
      <c r="C194"/>
    </row>
    <row r="195" spans="1:5" x14ac:dyDescent="0.35">
      <c r="A195" s="116" t="s">
        <v>12090</v>
      </c>
      <c r="C195"/>
    </row>
    <row r="196" spans="1:5" x14ac:dyDescent="0.35">
      <c r="A196" s="4" t="s">
        <v>12091</v>
      </c>
      <c r="B196" s="4">
        <v>3</v>
      </c>
      <c r="C196"/>
    </row>
    <row r="197" spans="1:5" x14ac:dyDescent="0.35">
      <c r="A197" s="4" t="s">
        <v>12092</v>
      </c>
      <c r="C197"/>
    </row>
    <row r="198" spans="1:5" x14ac:dyDescent="0.35">
      <c r="A198" s="4" t="s">
        <v>12093</v>
      </c>
      <c r="C198"/>
    </row>
    <row r="199" spans="1:5" x14ac:dyDescent="0.35">
      <c r="A199" s="4" t="s">
        <v>12094</v>
      </c>
      <c r="C199"/>
    </row>
    <row r="200" spans="1:5" x14ac:dyDescent="0.35">
      <c r="A200" s="37" t="s">
        <v>12098</v>
      </c>
      <c r="B200" s="117"/>
      <c r="C200"/>
    </row>
    <row r="201" spans="1:5" x14ac:dyDescent="0.35">
      <c r="A201" s="37"/>
      <c r="C201"/>
    </row>
    <row r="202" spans="1:5" x14ac:dyDescent="0.35">
      <c r="A202" s="116" t="s">
        <v>12095</v>
      </c>
      <c r="C202"/>
      <c r="E202" s="16" t="s">
        <v>11932</v>
      </c>
    </row>
    <row r="203" spans="1:5" x14ac:dyDescent="0.35">
      <c r="A203" s="4" t="s">
        <v>12091</v>
      </c>
      <c r="C203"/>
    </row>
    <row r="204" spans="1:5" x14ac:dyDescent="0.35">
      <c r="A204" s="4" t="s">
        <v>12092</v>
      </c>
      <c r="C204"/>
    </row>
    <row r="205" spans="1:5" x14ac:dyDescent="0.35">
      <c r="A205" s="4" t="s">
        <v>12093</v>
      </c>
      <c r="C205"/>
    </row>
    <row r="206" spans="1:5" x14ac:dyDescent="0.35">
      <c r="A206" s="4" t="s">
        <v>12094</v>
      </c>
      <c r="C206"/>
    </row>
    <row r="207" spans="1:5" x14ac:dyDescent="0.35">
      <c r="A207" s="37" t="s">
        <v>12098</v>
      </c>
      <c r="C207"/>
    </row>
    <row r="208" spans="1:5" x14ac:dyDescent="0.35">
      <c r="C208"/>
    </row>
    <row r="209" spans="1:5" x14ac:dyDescent="0.35">
      <c r="A209" s="113" t="s">
        <v>11935</v>
      </c>
      <c r="C209"/>
    </row>
    <row r="210" spans="1:5" x14ac:dyDescent="0.35">
      <c r="A210" s="113"/>
      <c r="C210"/>
    </row>
    <row r="211" spans="1:5" x14ac:dyDescent="0.35">
      <c r="A211" s="116" t="s">
        <v>12090</v>
      </c>
      <c r="C211"/>
    </row>
    <row r="212" spans="1:5" x14ac:dyDescent="0.35">
      <c r="A212" s="4" t="s">
        <v>12091</v>
      </c>
      <c r="B212" s="4">
        <v>3</v>
      </c>
      <c r="C212"/>
    </row>
    <row r="213" spans="1:5" x14ac:dyDescent="0.35">
      <c r="A213" s="4" t="s">
        <v>12092</v>
      </c>
      <c r="C213"/>
    </row>
    <row r="214" spans="1:5" x14ac:dyDescent="0.35">
      <c r="A214" s="4" t="s">
        <v>12093</v>
      </c>
      <c r="C214"/>
    </row>
    <row r="215" spans="1:5" x14ac:dyDescent="0.35">
      <c r="A215" s="4" t="s">
        <v>12094</v>
      </c>
      <c r="C215"/>
    </row>
    <row r="216" spans="1:5" x14ac:dyDescent="0.35">
      <c r="A216" s="37" t="s">
        <v>12098</v>
      </c>
      <c r="C216"/>
    </row>
    <row r="217" spans="1:5" x14ac:dyDescent="0.35">
      <c r="C217"/>
    </row>
    <row r="218" spans="1:5" x14ac:dyDescent="0.35">
      <c r="A218" s="116" t="s">
        <v>12095</v>
      </c>
      <c r="C218"/>
      <c r="E218" s="16" t="s">
        <v>11932</v>
      </c>
    </row>
    <row r="219" spans="1:5" x14ac:dyDescent="0.35">
      <c r="A219" s="4" t="s">
        <v>12091</v>
      </c>
      <c r="C219"/>
    </row>
    <row r="220" spans="1:5" x14ac:dyDescent="0.35">
      <c r="A220" s="4" t="s">
        <v>12092</v>
      </c>
      <c r="C220"/>
    </row>
    <row r="221" spans="1:5" x14ac:dyDescent="0.35">
      <c r="A221" s="4" t="s">
        <v>12093</v>
      </c>
      <c r="C221"/>
    </row>
    <row r="222" spans="1:5" x14ac:dyDescent="0.35">
      <c r="A222" s="4" t="s">
        <v>12094</v>
      </c>
      <c r="C222"/>
    </row>
    <row r="223" spans="1:5" x14ac:dyDescent="0.35">
      <c r="A223" s="39" t="s">
        <v>12098</v>
      </c>
      <c r="C223"/>
    </row>
    <row r="224" spans="1:5" x14ac:dyDescent="0.35">
      <c r="A224" s="37"/>
      <c r="C224"/>
    </row>
    <row r="225" spans="1:3" x14ac:dyDescent="0.35">
      <c r="A225" s="8" t="s">
        <v>12227</v>
      </c>
      <c r="B225" s="117">
        <f>(B180+B181+B182+B187+B196+B212)/6</f>
        <v>3.1666666666666665</v>
      </c>
      <c r="C225"/>
    </row>
  </sheetData>
  <phoneticPr fontId="25"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183">
    <tabColor theme="9" tint="0.79998168889431442"/>
  </sheetPr>
  <dimension ref="A1:K291"/>
  <sheetViews>
    <sheetView zoomScale="80" zoomScaleNormal="80" workbookViewId="0">
      <selection activeCell="F1" sqref="F1"/>
    </sheetView>
  </sheetViews>
  <sheetFormatPr defaultRowHeight="14.5" x14ac:dyDescent="0.35"/>
  <cols>
    <col min="1" max="1" width="8.1796875" style="4" customWidth="1"/>
    <col min="2" max="2" width="10.81640625" style="4" customWidth="1"/>
    <col min="3" max="3" width="7" customWidth="1"/>
    <col min="4" max="4" width="8.54296875" style="4" customWidth="1"/>
    <col min="5" max="5" width="96.54296875" customWidth="1"/>
    <col min="6" max="6" width="8.90625" style="42"/>
    <col min="8" max="8" width="8.90625" style="4"/>
  </cols>
  <sheetData>
    <row r="1" spans="1:11" x14ac:dyDescent="0.35">
      <c r="A1" s="14" t="s">
        <v>9280</v>
      </c>
      <c r="B1" s="10"/>
      <c r="C1" s="12"/>
      <c r="D1" s="18"/>
      <c r="E1" s="12"/>
      <c r="F1" s="141" t="s">
        <v>9368</v>
      </c>
      <c r="G1" s="36"/>
      <c r="H1" s="121"/>
      <c r="I1" s="36"/>
      <c r="J1" s="36"/>
      <c r="K1" s="36"/>
    </row>
    <row r="2" spans="1:11" x14ac:dyDescent="0.35">
      <c r="A2" s="7" t="s">
        <v>9223</v>
      </c>
      <c r="B2" s="7" t="s">
        <v>3</v>
      </c>
      <c r="C2" s="7" t="s">
        <v>9459</v>
      </c>
      <c r="D2" s="7" t="s">
        <v>9224</v>
      </c>
      <c r="E2" s="6" t="s">
        <v>9225</v>
      </c>
      <c r="F2" s="124"/>
      <c r="G2" s="36"/>
      <c r="H2" s="121"/>
      <c r="I2" s="36"/>
      <c r="J2" s="36"/>
      <c r="K2" s="36"/>
    </row>
    <row r="3" spans="1:11" x14ac:dyDescent="0.35">
      <c r="A3" s="7"/>
      <c r="B3" s="11" t="s">
        <v>9273</v>
      </c>
      <c r="C3" s="13"/>
      <c r="D3" s="19"/>
      <c r="E3" s="13"/>
      <c r="F3" s="42" t="s">
        <v>9370</v>
      </c>
      <c r="G3" t="s">
        <v>9382</v>
      </c>
      <c r="H3" s="4" t="s">
        <v>9370</v>
      </c>
      <c r="I3" t="s">
        <v>9369</v>
      </c>
      <c r="J3" t="s">
        <v>9370</v>
      </c>
      <c r="K3" t="s">
        <v>9369</v>
      </c>
    </row>
    <row r="4" spans="1:11" x14ac:dyDescent="0.35">
      <c r="A4" s="7"/>
      <c r="B4" s="7"/>
      <c r="C4" s="6"/>
      <c r="E4" s="6"/>
    </row>
    <row r="5" spans="1:11" s="6" customFormat="1" x14ac:dyDescent="0.35">
      <c r="A5" s="7" t="s">
        <v>12110</v>
      </c>
      <c r="B5" s="31" t="s">
        <v>11135</v>
      </c>
      <c r="D5" s="7"/>
      <c r="F5" s="42"/>
      <c r="H5" s="7"/>
    </row>
    <row r="6" spans="1:11" s="6" customFormat="1" x14ac:dyDescent="0.35">
      <c r="A6" s="7"/>
      <c r="B6" s="39" t="s">
        <v>11137</v>
      </c>
      <c r="D6" s="7"/>
      <c r="F6" s="42"/>
      <c r="H6" s="7"/>
    </row>
    <row r="7" spans="1:11" s="6" customFormat="1" x14ac:dyDescent="0.35">
      <c r="A7" s="7"/>
      <c r="B7" s="39"/>
      <c r="D7" s="7"/>
      <c r="F7" s="42"/>
      <c r="H7" s="7"/>
    </row>
    <row r="8" spans="1:11" x14ac:dyDescent="0.35">
      <c r="A8" s="4">
        <v>1</v>
      </c>
      <c r="B8" s="4">
        <v>-427.08800000000002</v>
      </c>
      <c r="C8" t="s">
        <v>3009</v>
      </c>
      <c r="D8" s="9" t="s">
        <v>9222</v>
      </c>
      <c r="E8" t="s">
        <v>3114</v>
      </c>
      <c r="F8" s="42">
        <f>IF(G8="GREET",1,IF(G8="GOAL",2,IF(G8="GOAL:COOP",2,IF(G8="(GOAL:COOP)",2,IF(G8="GOAL:CIVILITY",2,IF(G8="GOAL:SUSTAIN",2,IF(G8="GOAL:MAX EARN",2,IF(G8="GOAL:EQUITY",2,IF(G8="(GOAL:EQUITY)",2,IF(G8="PROPOSAL",3,IF(G8="(PROPOSAL)",3,IF(G8="CHOOSE+",4,IF(G8="CHOOSE-",4,IF(G8="(CHOOSE+)",4,IF(G8="(CHOOSE-)",4,IF(G8="ECO INFO",5,IF(G8="(ECO INFO)",5,IF(G8="$ INFO",6,IF(G8="($ INFO)",6,IF(G8="SOC INFO",7,IF(G8="(SOC INFO)",7,IF(G8="RULE INFO",8,IF(G8="EXP INFO",9,IF(G8="(EXP INFO)",9,IF(G8="MON RES",10,IF(G8="MON EARN",11,IF(G8="MON BEH",12,IF(G8="POSE HARM",13,IF(G8="(POSE HARM)",13,IF(G8="POSE CONCERN",14,IF(G8="(POSE CONCERN)",14,IF(G8="RJ APOLOGY",15,IF(G8="RJ ATONE",16,IF(G8="(RJ ATONE)",16,IF(G8="RJ JUSTIFY",17,IF(G8="RJ JUSTIFY:SOC INFO",17,IF(G8="RJ-",18,IF(G8="RJ FORGIVE+",19,IF(G8="RJ FORGIVE-",19,IF(G8="(RJ FORGIVE+)",19,IF(G8="(RJ FORGIVE-)",19,IF(G8="COORD",20,IF(G8="(COORD)",20,IF(G8="ENF ACK",21,IF(G8="(ENF ACK)",21,IF(G8="ENF PRAISE",22,IF(G8="ENF ASK",23,IF(G8="ENF TELL",24,IF(G8="ENF SHAME",25,IF(G8="ENF WARN",26,IF(G8="ENF THREATEN",27,IF(G8="ENF PUNISH",28,IF(G8="DEFECT",29,IF(G8="SM TALK",30,IF(G8="HUMOR",31,IF(G8="POLITE+",32,IF(G8="POLITE-",32,IF(G8="INPUT-",33,IF(G8="AMBIGUOUS",34,IF(G8="UNCODEABLE",35))))))))))))))))))))))))))))))))))))))))))))))))))))))))))))</f>
        <v>3</v>
      </c>
      <c r="G8" t="s">
        <v>9379</v>
      </c>
    </row>
    <row r="9" spans="1:11" x14ac:dyDescent="0.35">
      <c r="A9" s="4">
        <v>2</v>
      </c>
      <c r="B9" s="4">
        <v>-426.90499999999997</v>
      </c>
      <c r="C9" t="s">
        <v>3004</v>
      </c>
      <c r="D9" s="9" t="s">
        <v>9220</v>
      </c>
      <c r="E9" t="s">
        <v>3115</v>
      </c>
      <c r="F9" s="42">
        <f t="shared" ref="F9:H72" si="0">IF(G9="GREET",1,IF(G9="GOAL",2,IF(G9="GOAL:COOP",2,IF(G9="(GOAL:COOP)",2,IF(G9="GOAL:CIVILITY",2,IF(G9="GOAL:SUSTAIN",2,IF(G9="GOAL:MAX EARN",2,IF(G9="GOAL:EQUITY",2,IF(G9="(GOAL:EQUITY)",2,IF(G9="PROPOSAL",3,IF(G9="(PROPOSAL)",3,IF(G9="CHOOSE+",4,IF(G9="CHOOSE-",4,IF(G9="(CHOOSE+)",4,IF(G9="(CHOOSE-)",4,IF(G9="ECO INFO",5,IF(G9="(ECO INFO)",5,IF(G9="$ INFO",6,IF(G9="($ INFO)",6,IF(G9="SOC INFO",7,IF(G9="(SOC INFO)",7,IF(G9="RULE INFO",8,IF(G9="EXP INFO",9,IF(G9="(EXP INFO)",9,IF(G9="MON RES",10,IF(G9="MON EARN",11,IF(G9="MON BEH",12,IF(G9="POSE HARM",13,IF(G9="(POSE HARM)",13,IF(G9="POSE CONCERN",14,IF(G9="(POSE CONCERN)",14,IF(G9="RJ APOLOGY",15,IF(G9="RJ ATONE",16,IF(G9="(RJ ATONE)",16,IF(G9="RJ JUSTIFY",17,IF(G9="RJ JUSTIFY:SOC INFO",17,IF(G9="RJ-",18,IF(G9="RJ FORGIVE+",19,IF(G9="RJ FORGIVE-",19,IF(G9="(RJ FORGIVE+)",19,IF(G9="(RJ FORGIVE-)",19,IF(G9="COORD",20,IF(G9="(COORD)",20,IF(G9="ENF ACK",21,IF(G9="(ENF ACK)",21,IF(G9="ENF PRAISE",22,IF(G9="ENF ASK",23,IF(G9="ENF TELL",24,IF(G9="ENF SHAME",25,IF(G9="ENF WARN",26,IF(G9="ENF THREATEN",27,IF(G9="ENF PUNISH",28,IF(G9="DEFECT",29,IF(G9="SM TALK",30,IF(G9="HUMOR",31,IF(G9="POLITE+",32,IF(G9="POLITE-",32,IF(G9="INPUT-",33,IF(G9="AMBIGUOUS",34,IF(G9="UNCODEABLE",35))))))))))))))))))))))))))))))))))))))))))))))))))))))))))))</f>
        <v>3</v>
      </c>
      <c r="G9" t="s">
        <v>9379</v>
      </c>
    </row>
    <row r="10" spans="1:11" x14ac:dyDescent="0.35">
      <c r="A10" s="4">
        <v>3</v>
      </c>
      <c r="B10" s="4">
        <v>-396.988</v>
      </c>
      <c r="C10" t="s">
        <v>3013</v>
      </c>
      <c r="D10" s="4">
        <v>1</v>
      </c>
      <c r="E10" t="s">
        <v>3123</v>
      </c>
      <c r="F10" s="42">
        <f t="shared" si="0"/>
        <v>3</v>
      </c>
      <c r="G10" t="s">
        <v>9379</v>
      </c>
    </row>
    <row r="11" spans="1:11" x14ac:dyDescent="0.35">
      <c r="A11" s="4">
        <v>4</v>
      </c>
      <c r="B11" s="4">
        <v>-395.267</v>
      </c>
      <c r="C11" t="s">
        <v>3004</v>
      </c>
      <c r="D11" s="9" t="s">
        <v>9220</v>
      </c>
      <c r="E11" t="s">
        <v>3124</v>
      </c>
      <c r="F11" s="42">
        <f t="shared" si="0"/>
        <v>3</v>
      </c>
      <c r="G11" t="s">
        <v>9379</v>
      </c>
    </row>
    <row r="12" spans="1:11" x14ac:dyDescent="0.35">
      <c r="A12" s="4">
        <v>5</v>
      </c>
      <c r="B12" s="4">
        <v>-388.2</v>
      </c>
      <c r="C12" t="s">
        <v>3009</v>
      </c>
      <c r="D12" s="9" t="s">
        <v>9222</v>
      </c>
      <c r="E12" t="s">
        <v>782</v>
      </c>
      <c r="F12" s="42">
        <f t="shared" si="0"/>
        <v>4</v>
      </c>
      <c r="G12" t="s">
        <v>9372</v>
      </c>
    </row>
    <row r="13" spans="1:11" x14ac:dyDescent="0.35">
      <c r="A13" s="4">
        <v>6</v>
      </c>
      <c r="B13" s="4">
        <v>-376.97699999999998</v>
      </c>
      <c r="C13" t="s">
        <v>3013</v>
      </c>
      <c r="D13" s="4">
        <v>1</v>
      </c>
      <c r="E13" t="s">
        <v>3127</v>
      </c>
      <c r="F13" s="42">
        <f t="shared" si="0"/>
        <v>4</v>
      </c>
      <c r="G13" t="s">
        <v>9372</v>
      </c>
    </row>
    <row r="14" spans="1:11" x14ac:dyDescent="0.35">
      <c r="A14" s="4">
        <v>7</v>
      </c>
      <c r="B14" s="4">
        <v>-360.67</v>
      </c>
      <c r="C14" t="s">
        <v>3009</v>
      </c>
      <c r="D14" s="9" t="s">
        <v>9222</v>
      </c>
      <c r="E14" t="s">
        <v>3131</v>
      </c>
      <c r="F14" s="42">
        <f t="shared" si="0"/>
        <v>3</v>
      </c>
      <c r="G14" t="s">
        <v>9379</v>
      </c>
    </row>
    <row r="15" spans="1:11" x14ac:dyDescent="0.35">
      <c r="A15" s="4">
        <v>8</v>
      </c>
      <c r="B15" s="4">
        <v>-352.60199999999998</v>
      </c>
      <c r="C15" t="s">
        <v>3013</v>
      </c>
      <c r="D15" s="4">
        <v>1</v>
      </c>
      <c r="E15" t="s">
        <v>3133</v>
      </c>
      <c r="F15" s="42">
        <f t="shared" si="0"/>
        <v>3</v>
      </c>
      <c r="G15" t="s">
        <v>9379</v>
      </c>
    </row>
    <row r="16" spans="1:11" x14ac:dyDescent="0.35">
      <c r="A16" s="4">
        <v>9</v>
      </c>
      <c r="B16" s="4">
        <v>-350.265999999999</v>
      </c>
      <c r="C16" t="s">
        <v>3004</v>
      </c>
      <c r="D16" s="9" t="s">
        <v>9220</v>
      </c>
      <c r="E16" t="s">
        <v>3134</v>
      </c>
    </row>
    <row r="17" spans="1:11" x14ac:dyDescent="0.35">
      <c r="D17" s="9"/>
      <c r="E17" s="57" t="s">
        <v>9694</v>
      </c>
      <c r="F17" s="42">
        <f t="shared" si="0"/>
        <v>3</v>
      </c>
      <c r="G17" t="s">
        <v>9379</v>
      </c>
    </row>
    <row r="18" spans="1:11" x14ac:dyDescent="0.35">
      <c r="D18" s="9"/>
      <c r="E18" s="57" t="s">
        <v>9695</v>
      </c>
      <c r="F18" s="42">
        <f t="shared" si="0"/>
        <v>5</v>
      </c>
      <c r="G18" t="s">
        <v>9378</v>
      </c>
    </row>
    <row r="19" spans="1:11" x14ac:dyDescent="0.35">
      <c r="A19" s="4">
        <v>10</v>
      </c>
      <c r="B19" s="4">
        <v>-349.03100000000001</v>
      </c>
      <c r="C19" t="s">
        <v>3037</v>
      </c>
      <c r="D19" s="9" t="s">
        <v>9221</v>
      </c>
      <c r="E19" t="s">
        <v>3135</v>
      </c>
      <c r="F19" s="42">
        <f t="shared" si="0"/>
        <v>6</v>
      </c>
      <c r="G19" t="s">
        <v>10472</v>
      </c>
      <c r="H19" s="4">
        <f t="shared" si="0"/>
        <v>4</v>
      </c>
      <c r="I19" t="s">
        <v>10429</v>
      </c>
      <c r="K19" s="38"/>
    </row>
    <row r="20" spans="1:11" x14ac:dyDescent="0.35">
      <c r="A20" s="4">
        <v>11</v>
      </c>
      <c r="B20" s="4">
        <v>-320.66399999999999</v>
      </c>
      <c r="C20" t="s">
        <v>3004</v>
      </c>
      <c r="D20" s="9" t="s">
        <v>9220</v>
      </c>
      <c r="E20" t="s">
        <v>3139</v>
      </c>
      <c r="F20" s="42">
        <f t="shared" si="0"/>
        <v>6</v>
      </c>
      <c r="G20" t="s">
        <v>10472</v>
      </c>
    </row>
    <row r="21" spans="1:11" x14ac:dyDescent="0.35">
      <c r="A21" s="4">
        <v>12</v>
      </c>
      <c r="B21" s="4">
        <v>-302.73200000000003</v>
      </c>
      <c r="C21" t="s">
        <v>3013</v>
      </c>
      <c r="D21" s="4">
        <v>1</v>
      </c>
      <c r="E21" t="s">
        <v>3141</v>
      </c>
    </row>
    <row r="22" spans="1:11" s="38" customFormat="1" x14ac:dyDescent="0.35">
      <c r="A22" s="37"/>
      <c r="B22" s="37"/>
      <c r="D22" s="37"/>
      <c r="E22" s="57" t="s">
        <v>9435</v>
      </c>
      <c r="F22" s="42">
        <f t="shared" si="0"/>
        <v>3</v>
      </c>
      <c r="G22" t="s">
        <v>9379</v>
      </c>
      <c r="H22" s="37"/>
    </row>
    <row r="23" spans="1:11" s="38" customFormat="1" x14ac:dyDescent="0.35">
      <c r="A23" s="37"/>
      <c r="B23" s="37"/>
      <c r="D23" s="37"/>
      <c r="E23" s="57" t="s">
        <v>11136</v>
      </c>
      <c r="F23" s="42">
        <f t="shared" si="0"/>
        <v>3</v>
      </c>
      <c r="G23" t="s">
        <v>9379</v>
      </c>
      <c r="H23" s="37"/>
    </row>
    <row r="24" spans="1:11" x14ac:dyDescent="0.35">
      <c r="A24" s="4">
        <v>13</v>
      </c>
      <c r="B24" s="4">
        <v>-301.19799999999998</v>
      </c>
      <c r="C24" t="s">
        <v>3009</v>
      </c>
      <c r="D24" s="9" t="s">
        <v>9222</v>
      </c>
      <c r="E24" t="s">
        <v>3142</v>
      </c>
      <c r="F24" s="42">
        <f t="shared" si="0"/>
        <v>4</v>
      </c>
      <c r="G24" t="s">
        <v>9372</v>
      </c>
    </row>
    <row r="25" spans="1:11" x14ac:dyDescent="0.35">
      <c r="A25" s="4">
        <v>14</v>
      </c>
      <c r="B25" s="4">
        <v>-288.39999999999998</v>
      </c>
      <c r="C25" t="s">
        <v>3004</v>
      </c>
      <c r="D25" s="9" t="s">
        <v>9220</v>
      </c>
      <c r="E25" t="s">
        <v>3143</v>
      </c>
    </row>
    <row r="26" spans="1:11" x14ac:dyDescent="0.35">
      <c r="D26" s="9"/>
      <c r="E26" s="57" t="s">
        <v>310</v>
      </c>
      <c r="F26" s="42">
        <f t="shared" si="0"/>
        <v>4</v>
      </c>
      <c r="G26" t="s">
        <v>9372</v>
      </c>
    </row>
    <row r="27" spans="1:11" x14ac:dyDescent="0.35">
      <c r="D27" s="9"/>
      <c r="E27" s="57" t="s">
        <v>10503</v>
      </c>
      <c r="F27" s="42">
        <f t="shared" si="0"/>
        <v>2</v>
      </c>
      <c r="G27" t="s">
        <v>10938</v>
      </c>
    </row>
    <row r="28" spans="1:11" x14ac:dyDescent="0.35">
      <c r="A28" s="4">
        <v>15</v>
      </c>
      <c r="B28" s="4">
        <v>-283.286</v>
      </c>
      <c r="C28" t="s">
        <v>3009</v>
      </c>
      <c r="D28" s="9" t="s">
        <v>9222</v>
      </c>
      <c r="E28" t="s">
        <v>3145</v>
      </c>
      <c r="F28" s="42">
        <f t="shared" si="0"/>
        <v>4</v>
      </c>
      <c r="G28" t="s">
        <v>9372</v>
      </c>
    </row>
    <row r="29" spans="1:11" x14ac:dyDescent="0.35">
      <c r="A29" s="4">
        <v>16</v>
      </c>
      <c r="B29" s="4">
        <v>-259.640999999999</v>
      </c>
      <c r="C29" t="s">
        <v>3004</v>
      </c>
      <c r="D29" s="9" t="s">
        <v>9220</v>
      </c>
      <c r="E29" t="s">
        <v>3149</v>
      </c>
      <c r="F29" s="42">
        <f t="shared" si="0"/>
        <v>8</v>
      </c>
      <c r="G29" t="s">
        <v>9374</v>
      </c>
    </row>
    <row r="30" spans="1:11" x14ac:dyDescent="0.35">
      <c r="A30" s="4">
        <v>17</v>
      </c>
      <c r="B30" s="4">
        <v>-234.87099999999899</v>
      </c>
      <c r="C30" t="s">
        <v>3013</v>
      </c>
      <c r="D30" s="4">
        <v>1</v>
      </c>
      <c r="E30" t="s">
        <v>3153</v>
      </c>
      <c r="F30" s="42">
        <f t="shared" si="0"/>
        <v>3</v>
      </c>
      <c r="G30" t="s">
        <v>9379</v>
      </c>
    </row>
    <row r="31" spans="1:11" x14ac:dyDescent="0.35">
      <c r="A31" s="4">
        <v>18</v>
      </c>
      <c r="B31" s="4">
        <v>-219.03099999999901</v>
      </c>
      <c r="C31" t="s">
        <v>3037</v>
      </c>
      <c r="D31" s="9" t="s">
        <v>9221</v>
      </c>
      <c r="E31" t="s">
        <v>3156</v>
      </c>
      <c r="F31" s="42">
        <f t="shared" si="0"/>
        <v>5</v>
      </c>
      <c r="G31" t="s">
        <v>9378</v>
      </c>
    </row>
    <row r="32" spans="1:11" x14ac:dyDescent="0.35">
      <c r="A32" s="4">
        <v>19</v>
      </c>
      <c r="B32" s="4">
        <v>-210.072</v>
      </c>
      <c r="C32" t="s">
        <v>3004</v>
      </c>
      <c r="D32" s="9" t="s">
        <v>9220</v>
      </c>
      <c r="E32" t="s">
        <v>3158</v>
      </c>
      <c r="F32" s="42">
        <f t="shared" si="0"/>
        <v>8</v>
      </c>
      <c r="G32" t="s">
        <v>9374</v>
      </c>
    </row>
    <row r="33" spans="1:9" x14ac:dyDescent="0.35">
      <c r="A33" s="4">
        <v>20</v>
      </c>
      <c r="B33" s="4">
        <v>-190.935</v>
      </c>
      <c r="C33" t="s">
        <v>3013</v>
      </c>
      <c r="D33" s="4">
        <v>1</v>
      </c>
      <c r="E33" t="s">
        <v>3164</v>
      </c>
      <c r="F33" s="42">
        <f t="shared" si="0"/>
        <v>5</v>
      </c>
      <c r="G33" t="s">
        <v>9378</v>
      </c>
    </row>
    <row r="34" spans="1:9" x14ac:dyDescent="0.35">
      <c r="A34" s="4">
        <v>21</v>
      </c>
      <c r="B34" s="4">
        <v>-190.75099999999901</v>
      </c>
      <c r="C34" t="s">
        <v>3004</v>
      </c>
      <c r="D34" s="9" t="s">
        <v>9220</v>
      </c>
      <c r="E34" t="s">
        <v>3165</v>
      </c>
    </row>
    <row r="35" spans="1:9" x14ac:dyDescent="0.35">
      <c r="D35" s="9"/>
      <c r="E35" s="57" t="s">
        <v>10504</v>
      </c>
      <c r="F35" s="42">
        <f t="shared" si="0"/>
        <v>5</v>
      </c>
      <c r="G35" t="s">
        <v>9378</v>
      </c>
    </row>
    <row r="36" spans="1:9" x14ac:dyDescent="0.35">
      <c r="D36" s="9"/>
      <c r="E36" s="57" t="s">
        <v>10505</v>
      </c>
      <c r="F36" s="42">
        <f t="shared" si="0"/>
        <v>7</v>
      </c>
      <c r="G36" t="s">
        <v>9377</v>
      </c>
    </row>
    <row r="37" spans="1:9" x14ac:dyDescent="0.35">
      <c r="A37" s="4">
        <v>21</v>
      </c>
      <c r="B37" s="4">
        <v>-153.696</v>
      </c>
      <c r="C37" t="s">
        <v>3004</v>
      </c>
      <c r="D37" s="9" t="s">
        <v>9220</v>
      </c>
      <c r="E37" t="s">
        <v>3171</v>
      </c>
      <c r="F37" s="42">
        <f t="shared" si="0"/>
        <v>8</v>
      </c>
      <c r="G37" t="s">
        <v>9374</v>
      </c>
    </row>
    <row r="38" spans="1:9" x14ac:dyDescent="0.35">
      <c r="A38" s="4">
        <v>22</v>
      </c>
      <c r="B38" s="4">
        <v>-139.86199999999999</v>
      </c>
      <c r="C38" t="s">
        <v>3013</v>
      </c>
      <c r="D38" s="4">
        <v>1</v>
      </c>
      <c r="E38" t="s">
        <v>55</v>
      </c>
      <c r="F38" s="42">
        <f t="shared" si="0"/>
        <v>8</v>
      </c>
      <c r="G38" t="s">
        <v>9374</v>
      </c>
      <c r="H38" s="4">
        <f t="shared" si="0"/>
        <v>4</v>
      </c>
      <c r="I38" t="s">
        <v>10330</v>
      </c>
    </row>
    <row r="39" spans="1:9" x14ac:dyDescent="0.35">
      <c r="A39" s="4">
        <v>23</v>
      </c>
      <c r="B39" s="4">
        <v>-136.381</v>
      </c>
      <c r="C39" t="s">
        <v>3037</v>
      </c>
      <c r="D39" s="9" t="s">
        <v>9221</v>
      </c>
      <c r="E39" t="s">
        <v>1150</v>
      </c>
      <c r="F39" s="42">
        <f t="shared" si="0"/>
        <v>8</v>
      </c>
      <c r="G39" t="s">
        <v>9374</v>
      </c>
      <c r="H39" s="4">
        <f t="shared" ref="H39" si="1">IF(I39="GREET",1,IF(I39="GOAL",2,IF(I39="GOAL:COOP",2,IF(I39="(GOAL:COOP)",2,IF(I39="GOAL:CIVILITY",2,IF(I39="GOAL:SUSTAIN",2,IF(I39="GOAL:MAX EARN",2,IF(I39="GOAL:EQUITY",2,IF(I39="(GOAL:EQUITY)",2,IF(I39="PROPOSAL",3,IF(I39="(PROPOSAL)",3,IF(I39="CHOOSE+",4,IF(I39="CHOOSE-",4,IF(I39="(CHOOSE+)",4,IF(I39="(CHOOSE-)",4,IF(I39="ECO INFO",5,IF(I39="(ECO INFO)",5,IF(I39="$ INFO",6,IF(I39="($ INFO)",6,IF(I39="SOC INFO",7,IF(I39="(SOC INFO)",7,IF(I39="RULE INFO",8,IF(I39="EXP INFO",9,IF(I39="(EXP INFO)",9,IF(I39="MON RES",10,IF(I39="MON EARN",11,IF(I39="MON BEH",12,IF(I39="POSE HARM",13,IF(I39="(POSE HARM)",13,IF(I39="POSE CONCERN",14,IF(I39="(POSE CONCERN)",14,IF(I39="RJ APOLOGY",15,IF(I39="RJ ATONE",16,IF(I39="(RJ ATONE)",16,IF(I39="RJ JUSTIFY",17,IF(I39="RJ JUSTIFY:SOC INFO",17,IF(I39="RJ-",18,IF(I39="RJ FORGIVE+",19,IF(I39="RJ FORGIVE-",19,IF(I39="(RJ FORGIVE+)",19,IF(I39="(RJ FORGIVE-)",19,IF(I39="COORD",20,IF(I39="(COORD)",20,IF(I39="ENF ACK",21,IF(I39="(ENF ACK)",21,IF(I39="ENF PRAISE",22,IF(I39="ENF ASK",23,IF(I39="ENF TELL",24,IF(I39="ENF SHAME",25,IF(I39="ENF WARN",26,IF(I39="ENF THREATEN",27,IF(I39="ENF PUNISH",28,IF(I39="DEFECT",29,IF(I39="SM TALK",30,IF(I39="HUMOR",31,IF(I39="POLITE+",32,IF(I39="POLITE-",32,IF(I39="INPUT-",33,IF(I39="AMBIGUOUS",34,IF(I39="UNCODEABLE",35))))))))))))))))))))))))))))))))))))))))))))))))))))))))))))</f>
        <v>4</v>
      </c>
      <c r="I39" t="s">
        <v>10330</v>
      </c>
    </row>
    <row r="40" spans="1:9" x14ac:dyDescent="0.35">
      <c r="A40" s="4">
        <v>24</v>
      </c>
      <c r="B40" s="4">
        <v>-135.53399999999999</v>
      </c>
      <c r="C40" t="s">
        <v>3004</v>
      </c>
      <c r="D40" s="9" t="s">
        <v>9220</v>
      </c>
      <c r="E40" t="s">
        <v>3174</v>
      </c>
      <c r="F40" s="42">
        <f t="shared" si="0"/>
        <v>8</v>
      </c>
      <c r="G40" t="s">
        <v>9374</v>
      </c>
      <c r="H40" s="4">
        <f t="shared" ref="H40" si="2">IF(I40="GREET",1,IF(I40="GOAL",2,IF(I40="GOAL:COOP",2,IF(I40="(GOAL:COOP)",2,IF(I40="GOAL:CIVILITY",2,IF(I40="GOAL:SUSTAIN",2,IF(I40="GOAL:MAX EARN",2,IF(I40="GOAL:EQUITY",2,IF(I40="(GOAL:EQUITY)",2,IF(I40="PROPOSAL",3,IF(I40="(PROPOSAL)",3,IF(I40="CHOOSE+",4,IF(I40="CHOOSE-",4,IF(I40="(CHOOSE+)",4,IF(I40="(CHOOSE-)",4,IF(I40="ECO INFO",5,IF(I40="(ECO INFO)",5,IF(I40="$ INFO",6,IF(I40="($ INFO)",6,IF(I40="SOC INFO",7,IF(I40="(SOC INFO)",7,IF(I40="RULE INFO",8,IF(I40="EXP INFO",9,IF(I40="(EXP INFO)",9,IF(I40="MON RES",10,IF(I40="MON EARN",11,IF(I40="MON BEH",12,IF(I40="POSE HARM",13,IF(I40="(POSE HARM)",13,IF(I40="POSE CONCERN",14,IF(I40="(POSE CONCERN)",14,IF(I40="RJ APOLOGY",15,IF(I40="RJ ATONE",16,IF(I40="(RJ ATONE)",16,IF(I40="RJ JUSTIFY",17,IF(I40="RJ JUSTIFY:SOC INFO",17,IF(I40="RJ-",18,IF(I40="RJ FORGIVE+",19,IF(I40="RJ FORGIVE-",19,IF(I40="(RJ FORGIVE+)",19,IF(I40="(RJ FORGIVE-)",19,IF(I40="COORD",20,IF(I40="(COORD)",20,IF(I40="ENF ACK",21,IF(I40="(ENF ACK)",21,IF(I40="ENF PRAISE",22,IF(I40="ENF ASK",23,IF(I40="ENF TELL",24,IF(I40="ENF SHAME",25,IF(I40="ENF WARN",26,IF(I40="ENF THREATEN",27,IF(I40="ENF PUNISH",28,IF(I40="DEFECT",29,IF(I40="SM TALK",30,IF(I40="HUMOR",31,IF(I40="POLITE+",32,IF(I40="POLITE-",32,IF(I40="INPUT-",33,IF(I40="AMBIGUOUS",34,IF(I40="UNCODEABLE",35))))))))))))))))))))))))))))))))))))))))))))))))))))))))))))</f>
        <v>4</v>
      </c>
      <c r="I40" t="s">
        <v>10330</v>
      </c>
    </row>
    <row r="41" spans="1:9" x14ac:dyDescent="0.35">
      <c r="A41" s="4">
        <v>25</v>
      </c>
      <c r="B41" s="4">
        <v>-134.18600000000001</v>
      </c>
      <c r="C41" t="s">
        <v>3009</v>
      </c>
      <c r="D41" s="9" t="s">
        <v>9222</v>
      </c>
      <c r="E41" t="s">
        <v>55</v>
      </c>
      <c r="F41" s="42">
        <f t="shared" si="0"/>
        <v>8</v>
      </c>
      <c r="G41" t="s">
        <v>9374</v>
      </c>
    </row>
    <row r="43" spans="1:9" x14ac:dyDescent="0.35">
      <c r="B43" s="20" t="s">
        <v>9248</v>
      </c>
    </row>
    <row r="44" spans="1:9" x14ac:dyDescent="0.35">
      <c r="A44" s="4">
        <v>26</v>
      </c>
      <c r="B44" s="4">
        <v>-115.863999999999</v>
      </c>
      <c r="C44" t="s">
        <v>3004</v>
      </c>
      <c r="D44" s="9" t="s">
        <v>9220</v>
      </c>
      <c r="E44" t="s">
        <v>3177</v>
      </c>
      <c r="F44" s="42">
        <f t="shared" si="0"/>
        <v>22</v>
      </c>
      <c r="G44" t="s">
        <v>10418</v>
      </c>
    </row>
    <row r="45" spans="1:9" x14ac:dyDescent="0.35">
      <c r="A45" s="4">
        <v>27</v>
      </c>
      <c r="B45" s="4">
        <v>-115.262999999999</v>
      </c>
      <c r="C45" t="s">
        <v>3009</v>
      </c>
      <c r="D45" s="9" t="s">
        <v>9222</v>
      </c>
      <c r="E45" t="s">
        <v>2007</v>
      </c>
      <c r="F45" s="42">
        <f t="shared" si="0"/>
        <v>22</v>
      </c>
      <c r="G45" t="s">
        <v>10418</v>
      </c>
    </row>
    <row r="46" spans="1:9" x14ac:dyDescent="0.35">
      <c r="A46" s="4">
        <v>28</v>
      </c>
      <c r="B46" s="4">
        <v>-108.637</v>
      </c>
      <c r="C46" t="s">
        <v>3013</v>
      </c>
      <c r="D46" s="4">
        <v>1</v>
      </c>
      <c r="E46" t="s">
        <v>3179</v>
      </c>
      <c r="F46" s="42">
        <f t="shared" si="0"/>
        <v>22</v>
      </c>
      <c r="G46" t="s">
        <v>10418</v>
      </c>
    </row>
    <row r="47" spans="1:9" x14ac:dyDescent="0.35">
      <c r="A47" s="4">
        <v>29</v>
      </c>
      <c r="B47" s="4">
        <v>-92.843999999999994</v>
      </c>
      <c r="C47" t="s">
        <v>3004</v>
      </c>
      <c r="D47" s="9" t="s">
        <v>9220</v>
      </c>
      <c r="E47" t="s">
        <v>3182</v>
      </c>
    </row>
    <row r="48" spans="1:9" x14ac:dyDescent="0.35">
      <c r="D48" s="9"/>
      <c r="E48" s="57" t="s">
        <v>9696</v>
      </c>
      <c r="F48" s="42">
        <f t="shared" si="0"/>
        <v>22</v>
      </c>
      <c r="G48" t="s">
        <v>10418</v>
      </c>
    </row>
    <row r="49" spans="1:7" x14ac:dyDescent="0.35">
      <c r="D49" s="9"/>
      <c r="E49" s="57" t="s">
        <v>9697</v>
      </c>
      <c r="F49" s="42">
        <f t="shared" si="0"/>
        <v>7</v>
      </c>
      <c r="G49" t="s">
        <v>9377</v>
      </c>
    </row>
    <row r="50" spans="1:7" x14ac:dyDescent="0.35">
      <c r="D50" s="9"/>
      <c r="E50" s="57" t="s">
        <v>873</v>
      </c>
      <c r="F50" s="42">
        <f t="shared" si="0"/>
        <v>22</v>
      </c>
      <c r="G50" t="s">
        <v>10418</v>
      </c>
    </row>
    <row r="51" spans="1:7" x14ac:dyDescent="0.35">
      <c r="A51" s="4">
        <v>30</v>
      </c>
      <c r="B51" s="4">
        <v>-79.569999999999993</v>
      </c>
      <c r="C51" t="s">
        <v>3013</v>
      </c>
      <c r="D51" s="4">
        <v>1</v>
      </c>
      <c r="E51" t="s">
        <v>3186</v>
      </c>
      <c r="F51" s="42">
        <f t="shared" si="0"/>
        <v>22</v>
      </c>
      <c r="G51" t="s">
        <v>10418</v>
      </c>
    </row>
    <row r="52" spans="1:7" x14ac:dyDescent="0.35">
      <c r="B52" s="4">
        <v>169.90199999999999</v>
      </c>
      <c r="C52" t="s">
        <v>3013</v>
      </c>
      <c r="D52" s="4">
        <v>1</v>
      </c>
      <c r="E52" t="s">
        <v>3192</v>
      </c>
    </row>
    <row r="54" spans="1:7" x14ac:dyDescent="0.35">
      <c r="B54" s="21" t="s">
        <v>9281</v>
      </c>
      <c r="C54" s="22"/>
      <c r="D54" s="21"/>
      <c r="E54" s="22"/>
    </row>
    <row r="55" spans="1:7" x14ac:dyDescent="0.35">
      <c r="B55" s="31"/>
    </row>
    <row r="56" spans="1:7" x14ac:dyDescent="0.35">
      <c r="A56" s="4">
        <v>31</v>
      </c>
      <c r="B56" s="4">
        <v>182.57599999999999</v>
      </c>
      <c r="C56" t="s">
        <v>3004</v>
      </c>
      <c r="D56" s="4">
        <v>2</v>
      </c>
      <c r="E56" t="s">
        <v>3193</v>
      </c>
      <c r="F56" s="42">
        <f t="shared" si="0"/>
        <v>8</v>
      </c>
      <c r="G56" t="s">
        <v>9374</v>
      </c>
    </row>
    <row r="57" spans="1:7" x14ac:dyDescent="0.35">
      <c r="A57" s="4">
        <v>32</v>
      </c>
      <c r="B57" s="4">
        <v>202.87899999999999</v>
      </c>
      <c r="C57" t="s">
        <v>3037</v>
      </c>
      <c r="D57" s="4">
        <v>3</v>
      </c>
      <c r="E57" t="s">
        <v>3196</v>
      </c>
      <c r="F57" s="42">
        <f t="shared" si="0"/>
        <v>3</v>
      </c>
      <c r="G57" t="s">
        <v>9379</v>
      </c>
    </row>
    <row r="59" spans="1:7" x14ac:dyDescent="0.35">
      <c r="A59" s="7"/>
      <c r="B59" s="11" t="s">
        <v>9274</v>
      </c>
      <c r="C59" s="13"/>
      <c r="D59" s="19"/>
      <c r="E59" s="13"/>
    </row>
    <row r="60" spans="1:7" x14ac:dyDescent="0.35">
      <c r="B60" s="20"/>
    </row>
    <row r="61" spans="1:7" x14ac:dyDescent="0.35">
      <c r="A61" s="4">
        <v>33</v>
      </c>
      <c r="B61" s="4">
        <v>-377.935</v>
      </c>
      <c r="C61" t="s">
        <v>3004</v>
      </c>
      <c r="D61" s="4">
        <v>2</v>
      </c>
      <c r="E61" t="s">
        <v>3005</v>
      </c>
      <c r="F61" s="42">
        <f t="shared" si="0"/>
        <v>22</v>
      </c>
      <c r="G61" t="s">
        <v>10418</v>
      </c>
    </row>
    <row r="62" spans="1:7" x14ac:dyDescent="0.35">
      <c r="A62" s="4">
        <v>34</v>
      </c>
      <c r="B62" s="4">
        <v>-376.18699999999899</v>
      </c>
      <c r="C62" t="s">
        <v>3009</v>
      </c>
      <c r="D62" s="4">
        <v>4</v>
      </c>
      <c r="E62" t="s">
        <v>3010</v>
      </c>
      <c r="F62" s="42">
        <f t="shared" si="0"/>
        <v>22</v>
      </c>
      <c r="G62" t="s">
        <v>10418</v>
      </c>
    </row>
    <row r="63" spans="1:7" x14ac:dyDescent="0.35">
      <c r="A63" s="4">
        <v>35</v>
      </c>
      <c r="B63" s="4">
        <v>-372.28699999999998</v>
      </c>
      <c r="C63" t="s">
        <v>3013</v>
      </c>
      <c r="D63" s="4">
        <v>1</v>
      </c>
      <c r="E63" t="s">
        <v>3014</v>
      </c>
      <c r="F63" s="42">
        <f t="shared" si="0"/>
        <v>22</v>
      </c>
      <c r="G63" t="s">
        <v>10418</v>
      </c>
    </row>
    <row r="65" spans="1:7" x14ac:dyDescent="0.35">
      <c r="A65" s="7">
        <v>4</v>
      </c>
      <c r="B65" s="31" t="s">
        <v>10506</v>
      </c>
    </row>
    <row r="66" spans="1:7" x14ac:dyDescent="0.35">
      <c r="A66" s="4">
        <v>36</v>
      </c>
      <c r="B66" s="4">
        <v>-363.176999999999</v>
      </c>
      <c r="C66" t="s">
        <v>3013</v>
      </c>
      <c r="D66" s="4">
        <v>1</v>
      </c>
      <c r="E66" t="s">
        <v>3019</v>
      </c>
      <c r="F66" s="42">
        <f t="shared" si="0"/>
        <v>7</v>
      </c>
      <c r="G66" t="s">
        <v>9377</v>
      </c>
    </row>
    <row r="67" spans="1:7" x14ac:dyDescent="0.35">
      <c r="A67" s="4">
        <v>37</v>
      </c>
      <c r="B67" s="4">
        <v>-360.27099999999899</v>
      </c>
      <c r="C67" t="s">
        <v>3004</v>
      </c>
      <c r="D67" s="4">
        <v>2</v>
      </c>
      <c r="E67" t="s">
        <v>3020</v>
      </c>
      <c r="F67" s="42">
        <f t="shared" si="0"/>
        <v>3</v>
      </c>
      <c r="G67" t="s">
        <v>9379</v>
      </c>
    </row>
    <row r="68" spans="1:7" x14ac:dyDescent="0.35">
      <c r="A68" s="4">
        <v>38</v>
      </c>
      <c r="B68" s="4">
        <v>-350.62699999999899</v>
      </c>
      <c r="C68" t="s">
        <v>3004</v>
      </c>
      <c r="D68" s="4">
        <v>2</v>
      </c>
      <c r="E68" t="s">
        <v>3023</v>
      </c>
      <c r="F68" s="42">
        <f t="shared" si="0"/>
        <v>7</v>
      </c>
      <c r="G68" t="s">
        <v>9377</v>
      </c>
    </row>
    <row r="69" spans="1:7" x14ac:dyDescent="0.35">
      <c r="A69" s="4">
        <v>39</v>
      </c>
      <c r="B69" s="4">
        <v>-351.25199999999899</v>
      </c>
      <c r="C69" t="s">
        <v>3009</v>
      </c>
      <c r="D69" s="4">
        <v>4</v>
      </c>
      <c r="E69" t="s">
        <v>3022</v>
      </c>
      <c r="F69" s="42">
        <f t="shared" si="0"/>
        <v>22</v>
      </c>
      <c r="G69" t="s">
        <v>10418</v>
      </c>
    </row>
    <row r="70" spans="1:7" x14ac:dyDescent="0.35">
      <c r="A70" s="4">
        <v>40</v>
      </c>
      <c r="B70" s="4">
        <v>-344.96199999999999</v>
      </c>
      <c r="C70" t="s">
        <v>3004</v>
      </c>
      <c r="D70" s="4">
        <v>2</v>
      </c>
      <c r="E70" t="s">
        <v>415</v>
      </c>
      <c r="F70" s="42">
        <f t="shared" si="0"/>
        <v>22</v>
      </c>
      <c r="G70" t="s">
        <v>10418</v>
      </c>
    </row>
    <row r="71" spans="1:7" x14ac:dyDescent="0.35">
      <c r="A71" s="4">
        <v>41</v>
      </c>
      <c r="B71" s="4">
        <v>-338.885999999999</v>
      </c>
      <c r="C71" t="s">
        <v>3013</v>
      </c>
      <c r="D71" s="4">
        <v>1</v>
      </c>
      <c r="E71" t="s">
        <v>3025</v>
      </c>
      <c r="F71" s="42">
        <f t="shared" si="0"/>
        <v>7</v>
      </c>
      <c r="G71" t="s">
        <v>9377</v>
      </c>
    </row>
    <row r="72" spans="1:7" x14ac:dyDescent="0.35">
      <c r="A72" s="4">
        <v>42</v>
      </c>
      <c r="B72" s="4">
        <v>-331.356999999999</v>
      </c>
      <c r="C72" t="s">
        <v>3009</v>
      </c>
      <c r="D72" s="4">
        <v>4</v>
      </c>
      <c r="E72" t="s">
        <v>3027</v>
      </c>
      <c r="F72" s="42">
        <f t="shared" si="0"/>
        <v>4</v>
      </c>
      <c r="G72" t="s">
        <v>9372</v>
      </c>
    </row>
    <row r="73" spans="1:7" x14ac:dyDescent="0.35">
      <c r="A73" s="4">
        <v>43</v>
      </c>
      <c r="B73" s="4">
        <v>-325.08699999999999</v>
      </c>
      <c r="C73" t="s">
        <v>3004</v>
      </c>
      <c r="D73" s="4">
        <v>2</v>
      </c>
      <c r="E73" t="s">
        <v>3028</v>
      </c>
      <c r="F73" s="42">
        <f t="shared" ref="F73:H136" si="3">IF(G73="GREET",1,IF(G73="GOAL",2,IF(G73="GOAL:COOP",2,IF(G73="(GOAL:COOP)",2,IF(G73="GOAL:CIVILITY",2,IF(G73="GOAL:SUSTAIN",2,IF(G73="GOAL:MAX EARN",2,IF(G73="GOAL:EQUITY",2,IF(G73="(GOAL:EQUITY)",2,IF(G73="PROPOSAL",3,IF(G73="(PROPOSAL)",3,IF(G73="CHOOSE+",4,IF(G73="CHOOSE-",4,IF(G73="(CHOOSE+)",4,IF(G73="(CHOOSE-)",4,IF(G73="ECO INFO",5,IF(G73="(ECO INFO)",5,IF(G73="$ INFO",6,IF(G73="($ INFO)",6,IF(G73="SOC INFO",7,IF(G73="(SOC INFO)",7,IF(G73="RULE INFO",8,IF(G73="EXP INFO",9,IF(G73="(EXP INFO)",9,IF(G73="MON RES",10,IF(G73="MON EARN",11,IF(G73="MON BEH",12,IF(G73="POSE HARM",13,IF(G73="(POSE HARM)",13,IF(G73="POSE CONCERN",14,IF(G73="(POSE CONCERN)",14,IF(G73="RJ APOLOGY",15,IF(G73="RJ ATONE",16,IF(G73="(RJ ATONE)",16,IF(G73="RJ JUSTIFY",17,IF(G73="RJ JUSTIFY:SOC INFO",17,IF(G73="RJ-",18,IF(G73="RJ FORGIVE+",19,IF(G73="RJ FORGIVE-",19,IF(G73="(RJ FORGIVE+)",19,IF(G73="(RJ FORGIVE-)",19,IF(G73="COORD",20,IF(G73="(COORD)",20,IF(G73="ENF ACK",21,IF(G73="(ENF ACK)",21,IF(G73="ENF PRAISE",22,IF(G73="ENF ASK",23,IF(G73="ENF TELL",24,IF(G73="ENF SHAME",25,IF(G73="ENF WARN",26,IF(G73="ENF THREATEN",27,IF(G73="ENF PUNISH",28,IF(G73="DEFECT",29,IF(G73="SM TALK",30,IF(G73="HUMOR",31,IF(G73="POLITE+",32,IF(G73="POLITE-",32,IF(G73="INPUT-",33,IF(G73="AMBIGUOUS",34,IF(G73="UNCODEABLE",35))))))))))))))))))))))))))))))))))))))))))))))))))))))))))))</f>
        <v>7</v>
      </c>
      <c r="G73" t="s">
        <v>9377</v>
      </c>
    </row>
    <row r="74" spans="1:7" x14ac:dyDescent="0.35">
      <c r="A74" s="4">
        <v>44</v>
      </c>
      <c r="B74" s="4">
        <v>-317.166</v>
      </c>
      <c r="C74" t="s">
        <v>3013</v>
      </c>
      <c r="D74" s="4">
        <v>1</v>
      </c>
      <c r="E74" t="s">
        <v>3030</v>
      </c>
      <c r="F74" s="42">
        <f t="shared" si="3"/>
        <v>4</v>
      </c>
      <c r="G74" t="s">
        <v>9372</v>
      </c>
    </row>
    <row r="75" spans="1:7" x14ac:dyDescent="0.35">
      <c r="A75" s="4">
        <v>45</v>
      </c>
      <c r="B75" s="4">
        <v>-308.303</v>
      </c>
      <c r="C75" t="s">
        <v>3013</v>
      </c>
      <c r="D75" s="4">
        <v>1</v>
      </c>
      <c r="E75" t="s">
        <v>1934</v>
      </c>
      <c r="F75" s="42">
        <f t="shared" si="3"/>
        <v>32</v>
      </c>
      <c r="G75" t="s">
        <v>9376</v>
      </c>
    </row>
    <row r="76" spans="1:7" x14ac:dyDescent="0.35">
      <c r="A76" s="4">
        <v>46</v>
      </c>
      <c r="B76" s="4">
        <v>-294.390999999999</v>
      </c>
      <c r="C76" t="s">
        <v>3004</v>
      </c>
      <c r="D76" s="4">
        <v>2</v>
      </c>
      <c r="E76" t="s">
        <v>3036</v>
      </c>
    </row>
    <row r="77" spans="1:7" x14ac:dyDescent="0.35">
      <c r="E77" s="57" t="s">
        <v>9698</v>
      </c>
      <c r="F77" s="42">
        <f t="shared" si="3"/>
        <v>5</v>
      </c>
      <c r="G77" t="s">
        <v>9378</v>
      </c>
    </row>
    <row r="78" spans="1:7" x14ac:dyDescent="0.35">
      <c r="E78" s="57" t="s">
        <v>9699</v>
      </c>
      <c r="F78" s="42">
        <f t="shared" si="3"/>
        <v>10</v>
      </c>
      <c r="G78" t="s">
        <v>10136</v>
      </c>
    </row>
    <row r="79" spans="1:7" x14ac:dyDescent="0.35">
      <c r="E79" s="57" t="s">
        <v>9700</v>
      </c>
      <c r="F79" s="42">
        <f t="shared" si="3"/>
        <v>22</v>
      </c>
      <c r="G79" t="s">
        <v>10418</v>
      </c>
    </row>
    <row r="80" spans="1:7" x14ac:dyDescent="0.35">
      <c r="A80" s="4">
        <v>47</v>
      </c>
      <c r="B80" s="4">
        <v>-290.332999999999</v>
      </c>
      <c r="C80" t="s">
        <v>3037</v>
      </c>
      <c r="D80" s="4">
        <v>3</v>
      </c>
      <c r="E80" t="s">
        <v>2714</v>
      </c>
      <c r="F80" s="42">
        <f t="shared" si="3"/>
        <v>4</v>
      </c>
      <c r="G80" t="s">
        <v>9372</v>
      </c>
    </row>
    <row r="81" spans="1:7" x14ac:dyDescent="0.35">
      <c r="A81" s="4">
        <v>48</v>
      </c>
      <c r="B81" s="4">
        <v>-287.42899999999997</v>
      </c>
      <c r="C81" t="s">
        <v>3009</v>
      </c>
      <c r="D81" s="4">
        <v>4</v>
      </c>
      <c r="E81" t="s">
        <v>3038</v>
      </c>
      <c r="F81" s="42">
        <f t="shared" si="3"/>
        <v>4</v>
      </c>
      <c r="G81" t="s">
        <v>9372</v>
      </c>
    </row>
    <row r="83" spans="1:7" x14ac:dyDescent="0.35">
      <c r="B83" s="31" t="s">
        <v>11066</v>
      </c>
    </row>
    <row r="84" spans="1:7" x14ac:dyDescent="0.35">
      <c r="A84" s="4">
        <v>49</v>
      </c>
      <c r="B84" s="4">
        <v>-282.25299999999999</v>
      </c>
      <c r="C84" t="s">
        <v>3013</v>
      </c>
      <c r="D84" s="4">
        <v>1</v>
      </c>
      <c r="E84" t="s">
        <v>3039</v>
      </c>
      <c r="F84" s="42">
        <f t="shared" si="3"/>
        <v>5</v>
      </c>
      <c r="G84" t="s">
        <v>9378</v>
      </c>
    </row>
    <row r="85" spans="1:7" x14ac:dyDescent="0.35">
      <c r="A85" s="4">
        <v>50</v>
      </c>
      <c r="B85" s="4">
        <v>-279.476</v>
      </c>
      <c r="C85" t="s">
        <v>3009</v>
      </c>
      <c r="D85" s="4">
        <v>4</v>
      </c>
      <c r="E85" t="s">
        <v>55</v>
      </c>
      <c r="F85" s="42">
        <f t="shared" si="3"/>
        <v>5</v>
      </c>
      <c r="G85" t="s">
        <v>9378</v>
      </c>
    </row>
    <row r="86" spans="1:7" x14ac:dyDescent="0.35">
      <c r="A86" s="4">
        <v>51</v>
      </c>
      <c r="B86" s="4">
        <v>-273.89699999999999</v>
      </c>
      <c r="C86" t="s">
        <v>3037</v>
      </c>
      <c r="D86" s="4">
        <v>3</v>
      </c>
      <c r="E86" t="s">
        <v>55</v>
      </c>
      <c r="F86" s="42">
        <f t="shared" si="3"/>
        <v>5</v>
      </c>
      <c r="G86" t="s">
        <v>9378</v>
      </c>
    </row>
    <row r="87" spans="1:7" x14ac:dyDescent="0.35">
      <c r="A87" s="4">
        <v>52</v>
      </c>
      <c r="B87" s="4">
        <v>-270.65600000000001</v>
      </c>
      <c r="C87" t="s">
        <v>3009</v>
      </c>
      <c r="D87" s="4">
        <v>4</v>
      </c>
      <c r="E87" t="s">
        <v>3042</v>
      </c>
      <c r="F87" s="42">
        <f t="shared" si="3"/>
        <v>5</v>
      </c>
      <c r="G87" t="s">
        <v>9378</v>
      </c>
    </row>
    <row r="88" spans="1:7" x14ac:dyDescent="0.35">
      <c r="A88" s="4">
        <v>53</v>
      </c>
      <c r="B88" s="4">
        <v>-269.09399999999999</v>
      </c>
      <c r="C88" t="s">
        <v>3013</v>
      </c>
      <c r="D88" s="4">
        <v>1</v>
      </c>
      <c r="E88" t="s">
        <v>3043</v>
      </c>
      <c r="F88" s="42">
        <f t="shared" si="3"/>
        <v>10</v>
      </c>
      <c r="G88" t="s">
        <v>10136</v>
      </c>
    </row>
    <row r="89" spans="1:7" x14ac:dyDescent="0.35">
      <c r="A89" s="4">
        <v>54</v>
      </c>
      <c r="B89" s="4">
        <v>-261.87799999999999</v>
      </c>
      <c r="C89" t="s">
        <v>3013</v>
      </c>
      <c r="D89" s="4">
        <v>1</v>
      </c>
      <c r="E89" t="s">
        <v>3045</v>
      </c>
      <c r="F89" s="42">
        <f t="shared" si="3"/>
        <v>5</v>
      </c>
      <c r="G89" t="s">
        <v>9378</v>
      </c>
    </row>
    <row r="90" spans="1:7" x14ac:dyDescent="0.35">
      <c r="B90" s="4">
        <v>-259.73399999999998</v>
      </c>
      <c r="C90" t="s">
        <v>3013</v>
      </c>
      <c r="D90" s="4">
        <v>1</v>
      </c>
      <c r="E90" t="s">
        <v>999</v>
      </c>
    </row>
    <row r="91" spans="1:7" x14ac:dyDescent="0.35">
      <c r="A91" s="4">
        <v>55</v>
      </c>
      <c r="B91" s="4">
        <v>-257.60300000000001</v>
      </c>
      <c r="C91" t="s">
        <v>3004</v>
      </c>
      <c r="D91" s="4">
        <v>2</v>
      </c>
      <c r="E91" t="s">
        <v>3046</v>
      </c>
      <c r="F91" s="42">
        <f t="shared" si="3"/>
        <v>5</v>
      </c>
      <c r="G91" t="s">
        <v>9378</v>
      </c>
    </row>
    <row r="92" spans="1:7" x14ac:dyDescent="0.35">
      <c r="A92" s="4">
        <v>56</v>
      </c>
      <c r="B92" s="4">
        <v>-245.86099999999999</v>
      </c>
      <c r="C92" t="s">
        <v>3013</v>
      </c>
      <c r="D92" s="4">
        <v>1</v>
      </c>
      <c r="E92" t="s">
        <v>3050</v>
      </c>
      <c r="F92" s="42">
        <f t="shared" si="3"/>
        <v>5</v>
      </c>
      <c r="G92" t="s">
        <v>9378</v>
      </c>
    </row>
    <row r="93" spans="1:7" x14ac:dyDescent="0.35">
      <c r="A93" s="4">
        <v>57</v>
      </c>
      <c r="B93" s="4">
        <v>-245.48500000000001</v>
      </c>
      <c r="C93" t="s">
        <v>3009</v>
      </c>
      <c r="D93" s="4">
        <v>4</v>
      </c>
      <c r="E93" t="s">
        <v>3051</v>
      </c>
      <c r="F93" s="42">
        <f t="shared" si="3"/>
        <v>5</v>
      </c>
      <c r="G93" t="s">
        <v>9378</v>
      </c>
    </row>
    <row r="94" spans="1:7" x14ac:dyDescent="0.35">
      <c r="A94" s="4">
        <v>58</v>
      </c>
      <c r="B94" s="4">
        <v>-239.25099999999901</v>
      </c>
      <c r="C94" t="s">
        <v>3004</v>
      </c>
      <c r="D94" s="4">
        <v>2</v>
      </c>
      <c r="E94" t="s">
        <v>3053</v>
      </c>
      <c r="F94" s="42">
        <f t="shared" si="3"/>
        <v>5</v>
      </c>
      <c r="G94" t="s">
        <v>9378</v>
      </c>
    </row>
    <row r="95" spans="1:7" x14ac:dyDescent="0.35">
      <c r="A95" s="4">
        <v>59</v>
      </c>
      <c r="B95" s="4">
        <v>-233.624</v>
      </c>
      <c r="C95" t="s">
        <v>3004</v>
      </c>
      <c r="D95" s="4">
        <v>2</v>
      </c>
      <c r="E95" t="s">
        <v>9875</v>
      </c>
      <c r="F95" s="42">
        <f t="shared" si="3"/>
        <v>15</v>
      </c>
      <c r="G95" t="s">
        <v>9706</v>
      </c>
    </row>
    <row r="96" spans="1:7" x14ac:dyDescent="0.35">
      <c r="A96" s="4">
        <v>60</v>
      </c>
      <c r="B96" s="4">
        <v>-233.553</v>
      </c>
      <c r="C96" t="s">
        <v>3013</v>
      </c>
      <c r="D96" s="4">
        <v>1</v>
      </c>
      <c r="E96" t="s">
        <v>3056</v>
      </c>
      <c r="F96" s="42">
        <f t="shared" si="3"/>
        <v>9</v>
      </c>
      <c r="G96" t="s">
        <v>9373</v>
      </c>
    </row>
    <row r="97" spans="1:9" x14ac:dyDescent="0.35">
      <c r="A97" s="4">
        <v>61</v>
      </c>
      <c r="B97" s="4">
        <v>-224.523</v>
      </c>
      <c r="C97" t="s">
        <v>3009</v>
      </c>
      <c r="D97" s="4">
        <v>4</v>
      </c>
      <c r="E97" t="s">
        <v>3060</v>
      </c>
      <c r="F97" s="42">
        <f t="shared" si="3"/>
        <v>5</v>
      </c>
      <c r="G97" t="s">
        <v>9378</v>
      </c>
    </row>
    <row r="98" spans="1:9" x14ac:dyDescent="0.35">
      <c r="A98" s="4">
        <v>62</v>
      </c>
      <c r="B98" s="4">
        <v>-213.435</v>
      </c>
      <c r="C98" t="s">
        <v>3013</v>
      </c>
      <c r="D98" s="4">
        <v>1</v>
      </c>
      <c r="E98" t="s">
        <v>3063</v>
      </c>
      <c r="F98" s="42">
        <f t="shared" si="3"/>
        <v>5</v>
      </c>
      <c r="G98" t="s">
        <v>9378</v>
      </c>
    </row>
    <row r="99" spans="1:9" x14ac:dyDescent="0.35">
      <c r="A99" s="4">
        <v>63</v>
      </c>
      <c r="B99" s="4">
        <v>-212.97900000000001</v>
      </c>
      <c r="C99" t="s">
        <v>3004</v>
      </c>
      <c r="D99" s="4">
        <v>2</v>
      </c>
      <c r="E99" t="s">
        <v>3064</v>
      </c>
    </row>
    <row r="100" spans="1:9" x14ac:dyDescent="0.35">
      <c r="E100" s="57" t="s">
        <v>11138</v>
      </c>
      <c r="F100" s="42">
        <f t="shared" si="3"/>
        <v>31</v>
      </c>
      <c r="G100" t="s">
        <v>9386</v>
      </c>
    </row>
    <row r="101" spans="1:9" x14ac:dyDescent="0.35">
      <c r="E101" s="57" t="s">
        <v>11139</v>
      </c>
      <c r="F101" s="42">
        <f t="shared" si="3"/>
        <v>7</v>
      </c>
      <c r="G101" t="s">
        <v>9377</v>
      </c>
    </row>
    <row r="102" spans="1:9" x14ac:dyDescent="0.35">
      <c r="A102" s="4">
        <v>64</v>
      </c>
      <c r="B102" s="4">
        <v>-205.94299999999899</v>
      </c>
      <c r="C102" t="s">
        <v>3013</v>
      </c>
      <c r="D102" s="4">
        <v>1</v>
      </c>
      <c r="E102" t="s">
        <v>3067</v>
      </c>
      <c r="F102" s="42">
        <f t="shared" si="3"/>
        <v>31</v>
      </c>
      <c r="G102" t="s">
        <v>9386</v>
      </c>
    </row>
    <row r="103" spans="1:9" x14ac:dyDescent="0.35">
      <c r="A103" s="4">
        <v>65</v>
      </c>
      <c r="B103" s="4">
        <v>-204.791</v>
      </c>
      <c r="C103" t="s">
        <v>3037</v>
      </c>
      <c r="D103" s="4">
        <v>3</v>
      </c>
      <c r="E103" t="s">
        <v>3068</v>
      </c>
      <c r="F103" s="42">
        <f t="shared" si="3"/>
        <v>9</v>
      </c>
      <c r="G103" t="s">
        <v>9373</v>
      </c>
    </row>
    <row r="104" spans="1:9" x14ac:dyDescent="0.35">
      <c r="A104" s="4">
        <v>66</v>
      </c>
      <c r="B104" s="4">
        <v>-202.042</v>
      </c>
      <c r="C104" t="s">
        <v>3009</v>
      </c>
      <c r="D104" s="4">
        <v>4</v>
      </c>
      <c r="E104" t="s">
        <v>3069</v>
      </c>
      <c r="F104" s="42">
        <f t="shared" si="3"/>
        <v>9</v>
      </c>
      <c r="G104" t="s">
        <v>9373</v>
      </c>
    </row>
    <row r="105" spans="1:9" x14ac:dyDescent="0.35">
      <c r="B105" s="4">
        <v>-197.93599999999901</v>
      </c>
      <c r="C105" t="s">
        <v>3009</v>
      </c>
      <c r="D105" s="4">
        <v>4</v>
      </c>
      <c r="E105" t="s">
        <v>3070</v>
      </c>
    </row>
    <row r="106" spans="1:9" x14ac:dyDescent="0.35">
      <c r="A106" s="4">
        <v>67</v>
      </c>
      <c r="B106" s="4">
        <v>-194.18</v>
      </c>
      <c r="C106" t="s">
        <v>3013</v>
      </c>
      <c r="D106" s="4">
        <v>1</v>
      </c>
      <c r="E106" t="s">
        <v>3071</v>
      </c>
      <c r="F106" s="42">
        <f t="shared" si="3"/>
        <v>7</v>
      </c>
      <c r="G106" t="s">
        <v>9377</v>
      </c>
    </row>
    <row r="107" spans="1:9" x14ac:dyDescent="0.35">
      <c r="B107" s="4">
        <v>-187.65</v>
      </c>
      <c r="C107" t="s">
        <v>3013</v>
      </c>
      <c r="D107" s="4">
        <v>1</v>
      </c>
      <c r="E107" t="s">
        <v>3073</v>
      </c>
    </row>
    <row r="109" spans="1:9" x14ac:dyDescent="0.35">
      <c r="A109" s="7" t="s">
        <v>11522</v>
      </c>
      <c r="B109" s="31" t="s">
        <v>11140</v>
      </c>
    </row>
    <row r="110" spans="1:9" x14ac:dyDescent="0.35">
      <c r="A110" s="4">
        <v>68</v>
      </c>
      <c r="B110" s="4">
        <v>-167.4</v>
      </c>
      <c r="C110" t="s">
        <v>3004</v>
      </c>
      <c r="D110" s="4">
        <v>2</v>
      </c>
      <c r="E110" t="s">
        <v>3075</v>
      </c>
    </row>
    <row r="111" spans="1:9" x14ac:dyDescent="0.35">
      <c r="E111" s="57" t="s">
        <v>9436</v>
      </c>
      <c r="F111" s="42">
        <f t="shared" si="3"/>
        <v>3</v>
      </c>
      <c r="G111" t="s">
        <v>9379</v>
      </c>
      <c r="H111" s="4">
        <f t="shared" si="3"/>
        <v>2</v>
      </c>
      <c r="I111" t="s">
        <v>10938</v>
      </c>
    </row>
    <row r="112" spans="1:9" x14ac:dyDescent="0.35">
      <c r="E112" s="57" t="s">
        <v>11067</v>
      </c>
      <c r="F112" s="42">
        <f t="shared" si="3"/>
        <v>9</v>
      </c>
      <c r="G112" t="s">
        <v>9373</v>
      </c>
    </row>
    <row r="113" spans="1:9" x14ac:dyDescent="0.35">
      <c r="A113" s="4">
        <v>69</v>
      </c>
      <c r="B113" s="4">
        <v>-152.91200000000001</v>
      </c>
      <c r="C113" t="s">
        <v>3004</v>
      </c>
      <c r="D113" s="4">
        <v>2</v>
      </c>
      <c r="E113" t="s">
        <v>3077</v>
      </c>
      <c r="F113" s="42">
        <f t="shared" si="3"/>
        <v>7</v>
      </c>
      <c r="G113" t="s">
        <v>9377</v>
      </c>
    </row>
    <row r="114" spans="1:9" x14ac:dyDescent="0.35">
      <c r="A114" s="4">
        <v>70</v>
      </c>
      <c r="B114" s="4">
        <v>-145.14699999999999</v>
      </c>
      <c r="C114" t="s">
        <v>3013</v>
      </c>
      <c r="D114" s="4">
        <v>1</v>
      </c>
      <c r="E114" t="s">
        <v>3079</v>
      </c>
      <c r="F114" s="42">
        <f t="shared" si="3"/>
        <v>8</v>
      </c>
      <c r="G114" t="s">
        <v>9374</v>
      </c>
    </row>
    <row r="115" spans="1:9" x14ac:dyDescent="0.35">
      <c r="A115" s="4">
        <v>71</v>
      </c>
      <c r="B115" s="4">
        <v>-137.393</v>
      </c>
      <c r="C115" t="s">
        <v>3013</v>
      </c>
      <c r="D115" s="4">
        <v>1</v>
      </c>
      <c r="E115" t="s">
        <v>3082</v>
      </c>
      <c r="F115" s="42">
        <f t="shared" si="3"/>
        <v>7</v>
      </c>
      <c r="G115" t="s">
        <v>9377</v>
      </c>
    </row>
    <row r="116" spans="1:9" x14ac:dyDescent="0.35">
      <c r="A116" s="4">
        <v>72</v>
      </c>
      <c r="B116" s="4">
        <v>-128.86699999999999</v>
      </c>
      <c r="C116" t="s">
        <v>3004</v>
      </c>
      <c r="D116" s="4">
        <v>2</v>
      </c>
      <c r="E116" t="s">
        <v>3084</v>
      </c>
      <c r="F116" s="42">
        <f t="shared" si="3"/>
        <v>8</v>
      </c>
      <c r="G116" t="s">
        <v>9374</v>
      </c>
    </row>
    <row r="117" spans="1:9" x14ac:dyDescent="0.35">
      <c r="A117" s="4">
        <v>73</v>
      </c>
      <c r="B117" s="4">
        <v>-127.191</v>
      </c>
      <c r="C117" t="s">
        <v>3037</v>
      </c>
      <c r="D117" s="4">
        <v>3</v>
      </c>
      <c r="E117" t="s">
        <v>3085</v>
      </c>
      <c r="F117" s="42">
        <f t="shared" si="3"/>
        <v>9</v>
      </c>
      <c r="G117" t="s">
        <v>9373</v>
      </c>
    </row>
    <row r="118" spans="1:9" x14ac:dyDescent="0.35">
      <c r="A118" s="4">
        <v>74</v>
      </c>
      <c r="B118" s="4">
        <v>-113.43</v>
      </c>
      <c r="C118" t="s">
        <v>3009</v>
      </c>
      <c r="D118" s="4">
        <v>4</v>
      </c>
      <c r="E118" t="s">
        <v>3087</v>
      </c>
      <c r="F118" s="42">
        <f t="shared" si="3"/>
        <v>9</v>
      </c>
      <c r="G118" t="s">
        <v>9373</v>
      </c>
    </row>
    <row r="119" spans="1:9" x14ac:dyDescent="0.35">
      <c r="A119" s="4">
        <v>75</v>
      </c>
      <c r="B119" s="4">
        <v>-90.364999999999995</v>
      </c>
      <c r="C119" t="s">
        <v>3004</v>
      </c>
      <c r="D119" s="4">
        <v>2</v>
      </c>
      <c r="E119" t="s">
        <v>3090</v>
      </c>
      <c r="F119" s="42">
        <f t="shared" si="3"/>
        <v>7</v>
      </c>
      <c r="G119" t="s">
        <v>9377</v>
      </c>
    </row>
    <row r="120" spans="1:9" x14ac:dyDescent="0.35">
      <c r="A120" s="4">
        <v>76</v>
      </c>
      <c r="B120" s="4">
        <v>-76.555000000000007</v>
      </c>
      <c r="C120" t="s">
        <v>3013</v>
      </c>
      <c r="D120" s="4">
        <v>1</v>
      </c>
      <c r="E120" t="s">
        <v>3093</v>
      </c>
      <c r="F120" s="42">
        <f t="shared" si="3"/>
        <v>3</v>
      </c>
      <c r="G120" t="s">
        <v>9379</v>
      </c>
    </row>
    <row r="121" spans="1:9" x14ac:dyDescent="0.35">
      <c r="A121" s="4">
        <v>77</v>
      </c>
      <c r="B121" s="4">
        <v>-72.988999999999905</v>
      </c>
      <c r="C121" t="s">
        <v>3037</v>
      </c>
      <c r="D121" s="4">
        <v>3</v>
      </c>
      <c r="E121" t="s">
        <v>3094</v>
      </c>
      <c r="F121" s="42">
        <f t="shared" si="3"/>
        <v>6</v>
      </c>
      <c r="G121" t="s">
        <v>10472</v>
      </c>
      <c r="H121" s="4">
        <f t="shared" si="3"/>
        <v>2</v>
      </c>
      <c r="I121" t="s">
        <v>12179</v>
      </c>
    </row>
    <row r="122" spans="1:9" x14ac:dyDescent="0.35">
      <c r="A122" s="4">
        <v>78</v>
      </c>
      <c r="B122" s="4">
        <v>-67.754999999999995</v>
      </c>
      <c r="C122" t="s">
        <v>3004</v>
      </c>
      <c r="D122" s="4">
        <v>2</v>
      </c>
      <c r="E122" t="s">
        <v>222</v>
      </c>
      <c r="F122" s="42">
        <f t="shared" si="3"/>
        <v>4</v>
      </c>
      <c r="G122" t="s">
        <v>9372</v>
      </c>
    </row>
    <row r="123" spans="1:9" x14ac:dyDescent="0.35">
      <c r="A123" s="4">
        <v>79</v>
      </c>
      <c r="B123" s="4">
        <v>-58.761000000000003</v>
      </c>
      <c r="C123" t="s">
        <v>3013</v>
      </c>
      <c r="D123" s="4">
        <v>1</v>
      </c>
      <c r="E123" t="s">
        <v>3097</v>
      </c>
      <c r="F123" s="42">
        <f t="shared" si="3"/>
        <v>6</v>
      </c>
      <c r="G123" t="s">
        <v>10472</v>
      </c>
      <c r="H123" s="4">
        <f t="shared" si="3"/>
        <v>2</v>
      </c>
      <c r="I123" t="s">
        <v>12179</v>
      </c>
    </row>
    <row r="124" spans="1:9" x14ac:dyDescent="0.35">
      <c r="A124" s="4">
        <v>80</v>
      </c>
      <c r="B124" s="4">
        <v>-58.673000000000002</v>
      </c>
      <c r="C124" t="s">
        <v>3037</v>
      </c>
      <c r="D124" s="4">
        <v>3</v>
      </c>
      <c r="E124" t="s">
        <v>501</v>
      </c>
      <c r="F124" s="42">
        <f t="shared" si="3"/>
        <v>4</v>
      </c>
      <c r="G124" t="s">
        <v>9372</v>
      </c>
    </row>
    <row r="125" spans="1:9" x14ac:dyDescent="0.35">
      <c r="A125" s="4">
        <v>81</v>
      </c>
      <c r="B125" s="4">
        <v>-45.681999999999903</v>
      </c>
      <c r="C125" t="s">
        <v>3009</v>
      </c>
      <c r="D125" s="4">
        <v>4</v>
      </c>
      <c r="E125" t="s">
        <v>3099</v>
      </c>
    </row>
    <row r="126" spans="1:9" x14ac:dyDescent="0.35">
      <c r="E126" s="57" t="s">
        <v>9701</v>
      </c>
      <c r="F126" s="42">
        <f t="shared" si="3"/>
        <v>6</v>
      </c>
      <c r="G126" t="s">
        <v>10472</v>
      </c>
    </row>
    <row r="127" spans="1:9" x14ac:dyDescent="0.35">
      <c r="E127" s="57" t="s">
        <v>11068</v>
      </c>
      <c r="F127" s="42">
        <f t="shared" si="3"/>
        <v>7</v>
      </c>
      <c r="G127" t="s">
        <v>9377</v>
      </c>
    </row>
    <row r="128" spans="1:9" x14ac:dyDescent="0.35">
      <c r="E128" s="57" t="s">
        <v>11069</v>
      </c>
      <c r="F128" s="42">
        <f t="shared" si="3"/>
        <v>4</v>
      </c>
      <c r="G128" t="s">
        <v>9372</v>
      </c>
    </row>
    <row r="129" spans="1:7" x14ac:dyDescent="0.35">
      <c r="A129" s="4">
        <v>82</v>
      </c>
      <c r="B129" s="4">
        <v>-35.626999999999903</v>
      </c>
      <c r="C129" t="s">
        <v>3004</v>
      </c>
      <c r="D129" s="4">
        <v>2</v>
      </c>
      <c r="E129" t="s">
        <v>3100</v>
      </c>
      <c r="F129" s="42">
        <f t="shared" si="3"/>
        <v>6</v>
      </c>
      <c r="G129" t="s">
        <v>10472</v>
      </c>
    </row>
    <row r="130" spans="1:7" x14ac:dyDescent="0.35">
      <c r="A130" s="4">
        <v>83</v>
      </c>
      <c r="B130" s="4">
        <v>-34.889000000000003</v>
      </c>
      <c r="C130" t="s">
        <v>3013</v>
      </c>
      <c r="D130" s="4">
        <v>1</v>
      </c>
      <c r="E130" t="s">
        <v>3101</v>
      </c>
      <c r="F130" s="42">
        <f t="shared" si="3"/>
        <v>4</v>
      </c>
      <c r="G130" t="s">
        <v>9372</v>
      </c>
    </row>
    <row r="132" spans="1:7" x14ac:dyDescent="0.35">
      <c r="B132" s="21" t="s">
        <v>9283</v>
      </c>
      <c r="C132" s="22"/>
      <c r="D132" s="21"/>
      <c r="E132" s="22"/>
    </row>
    <row r="133" spans="1:7" x14ac:dyDescent="0.35">
      <c r="B133" s="20"/>
    </row>
    <row r="134" spans="1:7" x14ac:dyDescent="0.35">
      <c r="A134" s="4">
        <v>84</v>
      </c>
      <c r="B134" s="4">
        <v>118.637</v>
      </c>
      <c r="C134" t="s">
        <v>3004</v>
      </c>
      <c r="D134" s="4">
        <v>2</v>
      </c>
      <c r="E134" t="s">
        <v>3106</v>
      </c>
      <c r="F134" s="42">
        <f t="shared" si="3"/>
        <v>10</v>
      </c>
      <c r="G134" t="s">
        <v>10136</v>
      </c>
    </row>
    <row r="135" spans="1:7" x14ac:dyDescent="0.35">
      <c r="A135" s="4">
        <v>85</v>
      </c>
      <c r="B135" s="4">
        <v>124.75299999999901</v>
      </c>
      <c r="C135" t="s">
        <v>3009</v>
      </c>
      <c r="D135" s="4">
        <v>4</v>
      </c>
      <c r="E135" t="s">
        <v>3107</v>
      </c>
      <c r="F135" s="42">
        <f t="shared" si="3"/>
        <v>10</v>
      </c>
      <c r="G135" t="s">
        <v>10136</v>
      </c>
    </row>
    <row r="136" spans="1:7" x14ac:dyDescent="0.35">
      <c r="A136" s="4">
        <v>86</v>
      </c>
      <c r="B136" s="4">
        <v>132.16200000000001</v>
      </c>
      <c r="C136" t="s">
        <v>3013</v>
      </c>
      <c r="D136" s="4">
        <v>1</v>
      </c>
      <c r="E136" t="s">
        <v>177</v>
      </c>
      <c r="F136" s="42">
        <f t="shared" si="3"/>
        <v>31</v>
      </c>
      <c r="G136" t="s">
        <v>9386</v>
      </c>
    </row>
    <row r="137" spans="1:7" x14ac:dyDescent="0.35">
      <c r="B137" s="31"/>
    </row>
    <row r="138" spans="1:7" x14ac:dyDescent="0.35">
      <c r="A138" s="4">
        <v>87</v>
      </c>
      <c r="B138" s="4">
        <v>149.82599999999999</v>
      </c>
      <c r="C138" t="s">
        <v>3004</v>
      </c>
      <c r="D138" s="4">
        <v>2</v>
      </c>
      <c r="E138" t="s">
        <v>3108</v>
      </c>
      <c r="F138" s="42">
        <f t="shared" ref="F138:H200" si="4">IF(G138="GREET",1,IF(G138="GOAL",2,IF(G138="GOAL:COOP",2,IF(G138="(GOAL:COOP)",2,IF(G138="GOAL:CIVILITY",2,IF(G138="GOAL:SUSTAIN",2,IF(G138="GOAL:MAX EARN",2,IF(G138="GOAL:EQUITY",2,IF(G138="(GOAL:EQUITY)",2,IF(G138="PROPOSAL",3,IF(G138="(PROPOSAL)",3,IF(G138="CHOOSE+",4,IF(G138="CHOOSE-",4,IF(G138="(CHOOSE+)",4,IF(G138="(CHOOSE-)",4,IF(G138="ECO INFO",5,IF(G138="(ECO INFO)",5,IF(G138="$ INFO",6,IF(G138="($ INFO)",6,IF(G138="SOC INFO",7,IF(G138="(SOC INFO)",7,IF(G138="RULE INFO",8,IF(G138="EXP INFO",9,IF(G138="(EXP INFO)",9,IF(G138="MON RES",10,IF(G138="MON EARN",11,IF(G138="MON BEH",12,IF(G138="POSE HARM",13,IF(G138="(POSE HARM)",13,IF(G138="POSE CONCERN",14,IF(G138="(POSE CONCERN)",14,IF(G138="RJ APOLOGY",15,IF(G138="RJ ATONE",16,IF(G138="(RJ ATONE)",16,IF(G138="RJ JUSTIFY",17,IF(G138="RJ JUSTIFY:SOC INFO",17,IF(G138="RJ-",18,IF(G138="RJ FORGIVE+",19,IF(G138="RJ FORGIVE-",19,IF(G138="(RJ FORGIVE+)",19,IF(G138="(RJ FORGIVE-)",19,IF(G138="COORD",20,IF(G138="(COORD)",20,IF(G138="ENF ACK",21,IF(G138="(ENF ACK)",21,IF(G138="ENF PRAISE",22,IF(G138="ENF ASK",23,IF(G138="ENF TELL",24,IF(G138="ENF SHAME",25,IF(G138="ENF WARN",26,IF(G138="ENF THREATEN",27,IF(G138="ENF PUNISH",28,IF(G138="DEFECT",29,IF(G138="SM TALK",30,IF(G138="HUMOR",31,IF(G138="POLITE+",32,IF(G138="POLITE-",32,IF(G138="INPUT-",33,IF(G138="AMBIGUOUS",34,IF(G138="UNCODEABLE",35))))))))))))))))))))))))))))))))))))))))))))))))))))))))))))</f>
        <v>20</v>
      </c>
      <c r="G138" t="s">
        <v>9472</v>
      </c>
    </row>
    <row r="140" spans="1:7" x14ac:dyDescent="0.35">
      <c r="A140" s="4">
        <v>88</v>
      </c>
      <c r="B140" s="4">
        <v>237.21599999999901</v>
      </c>
      <c r="C140" t="s">
        <v>3009</v>
      </c>
      <c r="D140" s="4">
        <v>4</v>
      </c>
      <c r="E140" t="s">
        <v>3112</v>
      </c>
      <c r="F140" s="42">
        <f t="shared" si="4"/>
        <v>22</v>
      </c>
      <c r="G140" t="s">
        <v>10418</v>
      </c>
    </row>
    <row r="141" spans="1:7" x14ac:dyDescent="0.35">
      <c r="A141" s="4">
        <v>89</v>
      </c>
      <c r="B141" s="4">
        <v>240.405</v>
      </c>
      <c r="C141" t="s">
        <v>3004</v>
      </c>
      <c r="D141" s="4">
        <v>2</v>
      </c>
      <c r="E141" t="s">
        <v>3113</v>
      </c>
      <c r="F141" s="42">
        <f t="shared" si="4"/>
        <v>22</v>
      </c>
      <c r="G141" t="s">
        <v>10418</v>
      </c>
    </row>
    <row r="143" spans="1:7" x14ac:dyDescent="0.35">
      <c r="A143" s="7"/>
      <c r="B143" s="11" t="s">
        <v>9275</v>
      </c>
      <c r="C143" s="13"/>
      <c r="D143" s="19"/>
      <c r="E143" s="13"/>
    </row>
    <row r="144" spans="1:7" x14ac:dyDescent="0.35">
      <c r="B144" s="20"/>
    </row>
    <row r="145" spans="1:7" x14ac:dyDescent="0.35">
      <c r="A145" s="4">
        <v>90</v>
      </c>
      <c r="B145" s="4">
        <v>-379.36</v>
      </c>
      <c r="C145" t="s">
        <v>3009</v>
      </c>
      <c r="D145" s="4">
        <v>4</v>
      </c>
      <c r="E145" t="s">
        <v>9876</v>
      </c>
      <c r="F145" s="42">
        <f t="shared" si="4"/>
        <v>22</v>
      </c>
      <c r="G145" t="s">
        <v>10418</v>
      </c>
    </row>
    <row r="147" spans="1:7" x14ac:dyDescent="0.35">
      <c r="A147" s="4">
        <v>91</v>
      </c>
      <c r="B147" s="4">
        <v>-379.298</v>
      </c>
      <c r="C147" t="s">
        <v>3004</v>
      </c>
      <c r="D147" s="4">
        <v>2</v>
      </c>
      <c r="E147" t="s">
        <v>3202</v>
      </c>
      <c r="F147" s="42">
        <f t="shared" si="4"/>
        <v>9</v>
      </c>
      <c r="G147" t="s">
        <v>9373</v>
      </c>
    </row>
    <row r="148" spans="1:7" x14ac:dyDescent="0.35">
      <c r="B148" s="4">
        <v>-371.69400000000002</v>
      </c>
      <c r="C148" t="s">
        <v>3004</v>
      </c>
      <c r="D148" s="4">
        <v>2</v>
      </c>
      <c r="E148" t="s">
        <v>3203</v>
      </c>
    </row>
    <row r="149" spans="1:7" x14ac:dyDescent="0.35">
      <c r="A149" s="4">
        <v>92</v>
      </c>
      <c r="B149" s="4">
        <v>-366.17899999999997</v>
      </c>
      <c r="C149" t="s">
        <v>3013</v>
      </c>
      <c r="D149" s="4">
        <v>1</v>
      </c>
      <c r="E149" t="s">
        <v>3204</v>
      </c>
      <c r="F149" s="42">
        <f t="shared" si="4"/>
        <v>7</v>
      </c>
      <c r="G149" t="s">
        <v>9377</v>
      </c>
    </row>
    <row r="150" spans="1:7" x14ac:dyDescent="0.35">
      <c r="A150" s="4">
        <v>93</v>
      </c>
      <c r="B150" s="4">
        <v>-361.44400000000002</v>
      </c>
      <c r="C150" t="s">
        <v>3009</v>
      </c>
      <c r="D150" s="4">
        <v>4</v>
      </c>
      <c r="E150" t="s">
        <v>3207</v>
      </c>
    </row>
    <row r="151" spans="1:7" x14ac:dyDescent="0.35">
      <c r="E151" s="57" t="s">
        <v>5179</v>
      </c>
      <c r="F151" s="42">
        <f t="shared" si="4"/>
        <v>9</v>
      </c>
      <c r="G151" t="s">
        <v>9373</v>
      </c>
    </row>
    <row r="152" spans="1:7" x14ac:dyDescent="0.35">
      <c r="E152" s="57" t="s">
        <v>11070</v>
      </c>
      <c r="F152" s="42">
        <f t="shared" si="4"/>
        <v>22</v>
      </c>
      <c r="G152" t="s">
        <v>10418</v>
      </c>
    </row>
    <row r="153" spans="1:7" x14ac:dyDescent="0.35">
      <c r="A153" s="4">
        <v>94</v>
      </c>
      <c r="B153" s="4">
        <v>-354.53399999999999</v>
      </c>
      <c r="C153" t="s">
        <v>3004</v>
      </c>
      <c r="D153" s="4">
        <v>2</v>
      </c>
      <c r="E153" t="s">
        <v>3209</v>
      </c>
      <c r="F153" s="42">
        <f t="shared" si="4"/>
        <v>7</v>
      </c>
      <c r="G153" t="s">
        <v>9377</v>
      </c>
    </row>
    <row r="155" spans="1:7" x14ac:dyDescent="0.35">
      <c r="A155" s="4">
        <v>95</v>
      </c>
      <c r="B155" s="4">
        <v>-348.64800000000002</v>
      </c>
      <c r="C155" t="s">
        <v>3009</v>
      </c>
      <c r="D155" s="4">
        <v>4</v>
      </c>
      <c r="E155" t="s">
        <v>3210</v>
      </c>
      <c r="F155" s="42">
        <f t="shared" si="4"/>
        <v>21</v>
      </c>
      <c r="G155" t="s">
        <v>9613</v>
      </c>
    </row>
    <row r="156" spans="1:7" x14ac:dyDescent="0.35">
      <c r="A156" s="4">
        <v>96</v>
      </c>
      <c r="B156" s="4">
        <v>-339.570999999999</v>
      </c>
      <c r="C156" t="s">
        <v>3013</v>
      </c>
      <c r="D156" s="4">
        <v>1</v>
      </c>
      <c r="E156" t="s">
        <v>3212</v>
      </c>
      <c r="F156" s="42">
        <f t="shared" si="4"/>
        <v>21</v>
      </c>
      <c r="G156" t="s">
        <v>9613</v>
      </c>
    </row>
    <row r="157" spans="1:7" x14ac:dyDescent="0.35">
      <c r="A157" s="4">
        <v>97</v>
      </c>
      <c r="B157" s="4">
        <v>-336.82</v>
      </c>
      <c r="C157" t="s">
        <v>3009</v>
      </c>
      <c r="D157" s="4">
        <v>4</v>
      </c>
      <c r="E157" t="s">
        <v>177</v>
      </c>
      <c r="F157" s="42">
        <f t="shared" si="4"/>
        <v>31</v>
      </c>
      <c r="G157" t="s">
        <v>9386</v>
      </c>
    </row>
    <row r="158" spans="1:7" x14ac:dyDescent="0.35">
      <c r="A158" s="4">
        <v>98</v>
      </c>
      <c r="B158" s="4">
        <v>-331.01499999999999</v>
      </c>
      <c r="C158" t="s">
        <v>3004</v>
      </c>
      <c r="D158" s="4">
        <v>2</v>
      </c>
      <c r="E158" t="s">
        <v>3214</v>
      </c>
      <c r="F158" s="42">
        <f t="shared" si="4"/>
        <v>21</v>
      </c>
      <c r="G158" t="s">
        <v>9613</v>
      </c>
    </row>
    <row r="159" spans="1:7" x14ac:dyDescent="0.35">
      <c r="A159" s="4">
        <v>99</v>
      </c>
      <c r="B159" s="4">
        <v>-320.16800000000001</v>
      </c>
      <c r="C159" t="s">
        <v>3004</v>
      </c>
      <c r="D159" s="4">
        <v>2</v>
      </c>
      <c r="E159" t="s">
        <v>3215</v>
      </c>
      <c r="F159" s="42">
        <f t="shared" si="4"/>
        <v>7</v>
      </c>
      <c r="G159" t="s">
        <v>9377</v>
      </c>
    </row>
    <row r="160" spans="1:7" x14ac:dyDescent="0.35">
      <c r="A160" s="4">
        <v>100</v>
      </c>
      <c r="B160" s="4">
        <v>-319.147999999999</v>
      </c>
      <c r="C160" t="s">
        <v>3009</v>
      </c>
      <c r="D160" s="4">
        <v>4</v>
      </c>
      <c r="E160" t="s">
        <v>3216</v>
      </c>
      <c r="F160" s="42">
        <f t="shared" si="4"/>
        <v>7</v>
      </c>
      <c r="G160" t="s">
        <v>9377</v>
      </c>
    </row>
    <row r="161" spans="1:9" x14ac:dyDescent="0.35">
      <c r="A161" s="4">
        <v>101</v>
      </c>
      <c r="B161" s="4">
        <v>-314.41000000000003</v>
      </c>
      <c r="C161" t="s">
        <v>3013</v>
      </c>
      <c r="D161" s="4">
        <v>1</v>
      </c>
      <c r="E161" t="s">
        <v>3217</v>
      </c>
      <c r="F161" s="42">
        <f t="shared" si="4"/>
        <v>24</v>
      </c>
      <c r="G161" t="s">
        <v>10409</v>
      </c>
      <c r="H161" s="4">
        <f t="shared" si="4"/>
        <v>2</v>
      </c>
      <c r="I161" t="s">
        <v>12179</v>
      </c>
    </row>
    <row r="162" spans="1:9" x14ac:dyDescent="0.35">
      <c r="A162" s="4">
        <v>102</v>
      </c>
      <c r="B162" s="4">
        <v>-308.16800000000001</v>
      </c>
      <c r="C162" t="s">
        <v>3004</v>
      </c>
      <c r="D162" s="4">
        <v>2</v>
      </c>
      <c r="E162" t="s">
        <v>3219</v>
      </c>
      <c r="F162" s="42">
        <f t="shared" si="4"/>
        <v>21</v>
      </c>
      <c r="G162" t="s">
        <v>9613</v>
      </c>
      <c r="H162" s="4">
        <f t="shared" ref="H162" si="5">IF(I162="GREET",1,IF(I162="GOAL",2,IF(I162="GOAL:COOP",2,IF(I162="(GOAL:COOP)",2,IF(I162="GOAL:CIVILITY",2,IF(I162="GOAL:SUSTAIN",2,IF(I162="GOAL:MAX EARN",2,IF(I162="GOAL:EQUITY",2,IF(I162="(GOAL:EQUITY)",2,IF(I162="PROPOSAL",3,IF(I162="(PROPOSAL)",3,IF(I162="CHOOSE+",4,IF(I162="CHOOSE-",4,IF(I162="(CHOOSE+)",4,IF(I162="(CHOOSE-)",4,IF(I162="ECO INFO",5,IF(I162="(ECO INFO)",5,IF(I162="$ INFO",6,IF(I162="($ INFO)",6,IF(I162="SOC INFO",7,IF(I162="(SOC INFO)",7,IF(I162="RULE INFO",8,IF(I162="EXP INFO",9,IF(I162="(EXP INFO)",9,IF(I162="MON RES",10,IF(I162="MON EARN",11,IF(I162="MON BEH",12,IF(I162="POSE HARM",13,IF(I162="(POSE HARM)",13,IF(I162="POSE CONCERN",14,IF(I162="(POSE CONCERN)",14,IF(I162="RJ APOLOGY",15,IF(I162="RJ ATONE",16,IF(I162="(RJ ATONE)",16,IF(I162="RJ JUSTIFY",17,IF(I162="RJ JUSTIFY:SOC INFO",17,IF(I162="RJ-",18,IF(I162="RJ FORGIVE+",19,IF(I162="RJ FORGIVE-",19,IF(I162="(RJ FORGIVE+)",19,IF(I162="(RJ FORGIVE-)",19,IF(I162="COORD",20,IF(I162="(COORD)",20,IF(I162="ENF ACK",21,IF(I162="(ENF ACK)",21,IF(I162="ENF PRAISE",22,IF(I162="ENF ASK",23,IF(I162="ENF TELL",24,IF(I162="ENF SHAME",25,IF(I162="ENF WARN",26,IF(I162="ENF THREATEN",27,IF(I162="ENF PUNISH",28,IF(I162="DEFECT",29,IF(I162="SM TALK",30,IF(I162="HUMOR",31,IF(I162="POLITE+",32,IF(I162="POLITE-",32,IF(I162="INPUT-",33,IF(I162="AMBIGUOUS",34,IF(I162="UNCODEABLE",35))))))))))))))))))))))))))))))))))))))))))))))))))))))))))))</f>
        <v>2</v>
      </c>
      <c r="I162" t="s">
        <v>12179</v>
      </c>
    </row>
    <row r="163" spans="1:9" x14ac:dyDescent="0.35">
      <c r="A163" s="4">
        <v>103</v>
      </c>
      <c r="B163" s="4">
        <v>-303.61200000000002</v>
      </c>
      <c r="C163" t="s">
        <v>3009</v>
      </c>
      <c r="D163" s="4">
        <v>4</v>
      </c>
      <c r="E163" t="s">
        <v>3220</v>
      </c>
      <c r="F163" s="42">
        <f t="shared" si="4"/>
        <v>21</v>
      </c>
      <c r="G163" t="s">
        <v>9613</v>
      </c>
      <c r="H163" s="4">
        <f t="shared" ref="H163" si="6">IF(I163="GREET",1,IF(I163="GOAL",2,IF(I163="GOAL:COOP",2,IF(I163="(GOAL:COOP)",2,IF(I163="GOAL:CIVILITY",2,IF(I163="GOAL:SUSTAIN",2,IF(I163="GOAL:MAX EARN",2,IF(I163="GOAL:EQUITY",2,IF(I163="(GOAL:EQUITY)",2,IF(I163="PROPOSAL",3,IF(I163="(PROPOSAL)",3,IF(I163="CHOOSE+",4,IF(I163="CHOOSE-",4,IF(I163="(CHOOSE+)",4,IF(I163="(CHOOSE-)",4,IF(I163="ECO INFO",5,IF(I163="(ECO INFO)",5,IF(I163="$ INFO",6,IF(I163="($ INFO)",6,IF(I163="SOC INFO",7,IF(I163="(SOC INFO)",7,IF(I163="RULE INFO",8,IF(I163="EXP INFO",9,IF(I163="(EXP INFO)",9,IF(I163="MON RES",10,IF(I163="MON EARN",11,IF(I163="MON BEH",12,IF(I163="POSE HARM",13,IF(I163="(POSE HARM)",13,IF(I163="POSE CONCERN",14,IF(I163="(POSE CONCERN)",14,IF(I163="RJ APOLOGY",15,IF(I163="RJ ATONE",16,IF(I163="(RJ ATONE)",16,IF(I163="RJ JUSTIFY",17,IF(I163="RJ JUSTIFY:SOC INFO",17,IF(I163="RJ-",18,IF(I163="RJ FORGIVE+",19,IF(I163="RJ FORGIVE-",19,IF(I163="(RJ FORGIVE+)",19,IF(I163="(RJ FORGIVE-)",19,IF(I163="COORD",20,IF(I163="(COORD)",20,IF(I163="ENF ACK",21,IF(I163="(ENF ACK)",21,IF(I163="ENF PRAISE",22,IF(I163="ENF ASK",23,IF(I163="ENF TELL",24,IF(I163="ENF SHAME",25,IF(I163="ENF WARN",26,IF(I163="ENF THREATEN",27,IF(I163="ENF PUNISH",28,IF(I163="DEFECT",29,IF(I163="SM TALK",30,IF(I163="HUMOR",31,IF(I163="POLITE+",32,IF(I163="POLITE-",32,IF(I163="INPUT-",33,IF(I163="AMBIGUOUS",34,IF(I163="UNCODEABLE",35))))))))))))))))))))))))))))))))))))))))))))))))))))))))))))</f>
        <v>2</v>
      </c>
      <c r="I163" t="s">
        <v>12179</v>
      </c>
    </row>
    <row r="165" spans="1:9" x14ac:dyDescent="0.35">
      <c r="A165" s="4">
        <v>104</v>
      </c>
      <c r="B165" s="4">
        <v>-290.64299999999997</v>
      </c>
      <c r="C165" t="s">
        <v>3013</v>
      </c>
      <c r="D165" s="4">
        <v>1</v>
      </c>
      <c r="E165" t="s">
        <v>3221</v>
      </c>
      <c r="F165" s="42">
        <f t="shared" si="4"/>
        <v>30</v>
      </c>
      <c r="G165" t="s">
        <v>9375</v>
      </c>
    </row>
    <row r="166" spans="1:9" x14ac:dyDescent="0.35">
      <c r="A166" s="4">
        <v>105</v>
      </c>
      <c r="B166" s="4">
        <v>-276.71499999999997</v>
      </c>
      <c r="C166" t="s">
        <v>3013</v>
      </c>
      <c r="D166" s="4">
        <v>1</v>
      </c>
      <c r="E166" t="s">
        <v>3222</v>
      </c>
      <c r="F166" s="42">
        <f t="shared" si="4"/>
        <v>30</v>
      </c>
      <c r="G166" t="s">
        <v>9375</v>
      </c>
    </row>
    <row r="167" spans="1:9" x14ac:dyDescent="0.35">
      <c r="A167" s="4">
        <v>106</v>
      </c>
      <c r="B167" s="4">
        <v>-271.625</v>
      </c>
      <c r="C167" t="s">
        <v>3009</v>
      </c>
      <c r="D167" s="4">
        <v>4</v>
      </c>
      <c r="E167" t="s">
        <v>3224</v>
      </c>
      <c r="F167" s="42">
        <f t="shared" si="4"/>
        <v>30</v>
      </c>
      <c r="G167" t="s">
        <v>9375</v>
      </c>
    </row>
    <row r="169" spans="1:9" x14ac:dyDescent="0.35">
      <c r="A169" s="7">
        <v>4</v>
      </c>
      <c r="B169" s="31" t="s">
        <v>12112</v>
      </c>
    </row>
    <row r="170" spans="1:9" x14ac:dyDescent="0.35">
      <c r="A170" s="4">
        <v>107</v>
      </c>
      <c r="B170" s="4">
        <v>-263.33999999999997</v>
      </c>
      <c r="C170" t="s">
        <v>3004</v>
      </c>
      <c r="D170" s="4">
        <v>2</v>
      </c>
      <c r="E170" t="s">
        <v>3225</v>
      </c>
    </row>
    <row r="171" spans="1:9" x14ac:dyDescent="0.35">
      <c r="B171" s="4">
        <v>-253.93299999999999</v>
      </c>
      <c r="C171" t="s">
        <v>3004</v>
      </c>
      <c r="D171" s="4">
        <v>2</v>
      </c>
      <c r="E171" t="s">
        <v>3227</v>
      </c>
    </row>
    <row r="172" spans="1:9" x14ac:dyDescent="0.35">
      <c r="E172" s="57" t="s">
        <v>11072</v>
      </c>
      <c r="F172" s="42">
        <f t="shared" si="4"/>
        <v>3</v>
      </c>
      <c r="G172" t="s">
        <v>9379</v>
      </c>
    </row>
    <row r="173" spans="1:9" x14ac:dyDescent="0.35">
      <c r="E173" s="57" t="s">
        <v>11071</v>
      </c>
      <c r="F173" s="42">
        <f t="shared" si="4"/>
        <v>2</v>
      </c>
      <c r="G173" t="s">
        <v>10428</v>
      </c>
    </row>
    <row r="174" spans="1:9" x14ac:dyDescent="0.35">
      <c r="A174" s="4">
        <v>108</v>
      </c>
      <c r="B174" s="4">
        <v>-252.619</v>
      </c>
      <c r="C174" t="s">
        <v>3013</v>
      </c>
      <c r="D174" s="4">
        <v>1</v>
      </c>
      <c r="E174" t="s">
        <v>3030</v>
      </c>
      <c r="F174" s="42">
        <f t="shared" si="4"/>
        <v>4</v>
      </c>
      <c r="G174" t="s">
        <v>9372</v>
      </c>
    </row>
    <row r="175" spans="1:9" x14ac:dyDescent="0.35">
      <c r="A175" s="4">
        <v>109</v>
      </c>
      <c r="B175" s="4">
        <v>-234.74799999999999</v>
      </c>
      <c r="C175" t="s">
        <v>3009</v>
      </c>
      <c r="D175" s="4">
        <v>4</v>
      </c>
      <c r="E175" t="s">
        <v>3230</v>
      </c>
      <c r="F175" s="42">
        <f t="shared" si="4"/>
        <v>8</v>
      </c>
      <c r="G175" t="s">
        <v>9374</v>
      </c>
    </row>
    <row r="176" spans="1:9" x14ac:dyDescent="0.35">
      <c r="A176" s="4">
        <v>110</v>
      </c>
      <c r="B176" s="4">
        <v>-229.72299999999899</v>
      </c>
      <c r="C176" t="s">
        <v>3013</v>
      </c>
      <c r="D176" s="4">
        <v>1</v>
      </c>
      <c r="E176" t="s">
        <v>3231</v>
      </c>
      <c r="F176" s="42">
        <f t="shared" si="4"/>
        <v>12</v>
      </c>
      <c r="G176" t="s">
        <v>10124</v>
      </c>
    </row>
    <row r="177" spans="1:7" x14ac:dyDescent="0.35">
      <c r="A177" s="4">
        <v>111</v>
      </c>
      <c r="B177" s="4">
        <v>-219.74299999999999</v>
      </c>
      <c r="C177" t="s">
        <v>3004</v>
      </c>
      <c r="D177" s="4">
        <v>2</v>
      </c>
      <c r="E177" t="s">
        <v>3235</v>
      </c>
      <c r="F177" s="42">
        <f t="shared" si="4"/>
        <v>8</v>
      </c>
      <c r="G177" t="s">
        <v>9374</v>
      </c>
    </row>
    <row r="178" spans="1:7" x14ac:dyDescent="0.35">
      <c r="A178" s="4">
        <v>112</v>
      </c>
      <c r="B178" s="4">
        <v>-212.655</v>
      </c>
      <c r="C178" t="s">
        <v>3037</v>
      </c>
      <c r="D178" s="4">
        <v>3</v>
      </c>
      <c r="E178" t="s">
        <v>3237</v>
      </c>
      <c r="F178" s="42">
        <f t="shared" si="4"/>
        <v>7</v>
      </c>
      <c r="G178" t="s">
        <v>9377</v>
      </c>
    </row>
    <row r="179" spans="1:7" x14ac:dyDescent="0.35">
      <c r="A179" s="4">
        <v>113</v>
      </c>
      <c r="B179" s="4">
        <v>-211.83099999999999</v>
      </c>
      <c r="C179" t="s">
        <v>3004</v>
      </c>
      <c r="D179" s="4">
        <v>2</v>
      </c>
      <c r="E179" t="s">
        <v>3238</v>
      </c>
      <c r="F179" s="42">
        <f t="shared" si="4"/>
        <v>32</v>
      </c>
      <c r="G179" t="s">
        <v>9376</v>
      </c>
    </row>
    <row r="180" spans="1:7" x14ac:dyDescent="0.35">
      <c r="A180" s="4">
        <v>114</v>
      </c>
      <c r="B180" s="4">
        <v>-208.709</v>
      </c>
      <c r="C180" t="s">
        <v>3004</v>
      </c>
      <c r="D180" s="4">
        <v>2</v>
      </c>
      <c r="E180" t="s">
        <v>3113</v>
      </c>
      <c r="F180" s="42">
        <f t="shared" si="4"/>
        <v>22</v>
      </c>
      <c r="G180" t="s">
        <v>10418</v>
      </c>
    </row>
    <row r="181" spans="1:7" x14ac:dyDescent="0.35">
      <c r="A181" s="4">
        <v>115</v>
      </c>
      <c r="B181" s="4">
        <v>-203.11599999999899</v>
      </c>
      <c r="C181" t="s">
        <v>3009</v>
      </c>
      <c r="D181" s="4">
        <v>4</v>
      </c>
      <c r="E181" t="s">
        <v>1209</v>
      </c>
      <c r="F181" s="42">
        <f t="shared" si="4"/>
        <v>4</v>
      </c>
      <c r="G181" t="s">
        <v>9372</v>
      </c>
    </row>
    <row r="182" spans="1:7" x14ac:dyDescent="0.35">
      <c r="A182" s="4">
        <v>116</v>
      </c>
      <c r="B182" s="4">
        <v>-180.50299999999999</v>
      </c>
      <c r="C182" t="s">
        <v>3004</v>
      </c>
      <c r="D182" s="4">
        <v>2</v>
      </c>
      <c r="E182" t="s">
        <v>3247</v>
      </c>
      <c r="F182" s="42">
        <f t="shared" si="4"/>
        <v>3</v>
      </c>
      <c r="G182" t="s">
        <v>9379</v>
      </c>
    </row>
    <row r="183" spans="1:7" x14ac:dyDescent="0.35">
      <c r="A183" s="4">
        <v>117</v>
      </c>
      <c r="B183" s="4">
        <v>-178.16900000000001</v>
      </c>
      <c r="C183" t="s">
        <v>3009</v>
      </c>
      <c r="D183" s="4">
        <v>4</v>
      </c>
      <c r="E183" t="s">
        <v>55</v>
      </c>
      <c r="F183" s="42">
        <f t="shared" si="4"/>
        <v>4</v>
      </c>
      <c r="G183" t="s">
        <v>9372</v>
      </c>
    </row>
    <row r="184" spans="1:7" x14ac:dyDescent="0.35">
      <c r="A184" s="4">
        <v>118</v>
      </c>
      <c r="B184" s="4">
        <v>-177.04300000000001</v>
      </c>
      <c r="C184" t="s">
        <v>3037</v>
      </c>
      <c r="D184" s="4">
        <v>3</v>
      </c>
      <c r="E184" t="s">
        <v>55</v>
      </c>
      <c r="F184" s="42">
        <f t="shared" si="4"/>
        <v>4</v>
      </c>
      <c r="G184" t="s">
        <v>9372</v>
      </c>
    </row>
    <row r="185" spans="1:7" x14ac:dyDescent="0.35">
      <c r="A185" s="4">
        <v>119</v>
      </c>
      <c r="B185" s="4">
        <v>-170.09099999999901</v>
      </c>
      <c r="C185" t="s">
        <v>3013</v>
      </c>
      <c r="D185" s="4">
        <v>1</v>
      </c>
      <c r="E185" t="s">
        <v>3248</v>
      </c>
      <c r="F185" s="42">
        <f t="shared" si="4"/>
        <v>4</v>
      </c>
      <c r="G185" t="s">
        <v>9372</v>
      </c>
    </row>
    <row r="186" spans="1:7" x14ac:dyDescent="0.35">
      <c r="A186" s="4">
        <v>120</v>
      </c>
      <c r="B186" s="4">
        <v>-106.77200000000001</v>
      </c>
      <c r="C186" t="s">
        <v>3004</v>
      </c>
      <c r="D186" s="4">
        <v>2</v>
      </c>
      <c r="E186" t="s">
        <v>3260</v>
      </c>
      <c r="F186" s="42">
        <f t="shared" si="4"/>
        <v>8</v>
      </c>
      <c r="G186" t="s">
        <v>9374</v>
      </c>
    </row>
    <row r="188" spans="1:7" x14ac:dyDescent="0.35">
      <c r="A188" s="4">
        <v>121</v>
      </c>
      <c r="B188" s="4">
        <v>-102.17</v>
      </c>
      <c r="C188" t="s">
        <v>3004</v>
      </c>
      <c r="D188" s="4">
        <v>2</v>
      </c>
      <c r="E188" t="s">
        <v>3261</v>
      </c>
      <c r="F188" s="42">
        <f t="shared" si="4"/>
        <v>15</v>
      </c>
      <c r="G188" t="s">
        <v>9706</v>
      </c>
    </row>
    <row r="189" spans="1:7" x14ac:dyDescent="0.35">
      <c r="A189" s="4">
        <v>122</v>
      </c>
      <c r="B189" s="4">
        <v>-93.98</v>
      </c>
      <c r="C189" t="s">
        <v>3009</v>
      </c>
      <c r="D189" s="4">
        <v>4</v>
      </c>
      <c r="E189" t="s">
        <v>3262</v>
      </c>
      <c r="F189" s="42">
        <f t="shared" si="4"/>
        <v>19</v>
      </c>
      <c r="G189" t="s">
        <v>9723</v>
      </c>
    </row>
    <row r="191" spans="1:7" x14ac:dyDescent="0.35">
      <c r="B191" s="20" t="s">
        <v>9265</v>
      </c>
    </row>
    <row r="192" spans="1:7" x14ac:dyDescent="0.35">
      <c r="A192" s="4">
        <v>123</v>
      </c>
      <c r="B192" s="4">
        <v>-185.75700000000001</v>
      </c>
      <c r="C192" t="s">
        <v>3013</v>
      </c>
      <c r="D192" s="4">
        <v>1</v>
      </c>
      <c r="E192" t="s">
        <v>3243</v>
      </c>
      <c r="F192" s="42">
        <f t="shared" si="4"/>
        <v>7</v>
      </c>
      <c r="G192" t="s">
        <v>9377</v>
      </c>
    </row>
    <row r="193" spans="1:9" x14ac:dyDescent="0.35">
      <c r="A193" s="4">
        <v>124</v>
      </c>
      <c r="B193" s="4">
        <v>-177.84</v>
      </c>
      <c r="C193" t="s">
        <v>3004</v>
      </c>
      <c r="D193" s="4">
        <v>2</v>
      </c>
      <c r="E193" t="s">
        <v>1891</v>
      </c>
      <c r="F193" s="42">
        <f t="shared" si="4"/>
        <v>7</v>
      </c>
      <c r="G193" t="s">
        <v>9377</v>
      </c>
    </row>
    <row r="194" spans="1:9" x14ac:dyDescent="0.35">
      <c r="B194" s="4">
        <v>-166.99299999999999</v>
      </c>
      <c r="C194" t="s">
        <v>3004</v>
      </c>
      <c r="D194" s="4">
        <v>2</v>
      </c>
      <c r="E194" t="s">
        <v>3250</v>
      </c>
    </row>
    <row r="195" spans="1:9" x14ac:dyDescent="0.35">
      <c r="A195" s="4">
        <v>125</v>
      </c>
      <c r="B195" s="4">
        <v>-163.36199999999999</v>
      </c>
      <c r="C195" t="s">
        <v>3009</v>
      </c>
      <c r="D195" s="4">
        <v>4</v>
      </c>
      <c r="E195" t="s">
        <v>3252</v>
      </c>
      <c r="F195" s="42">
        <f t="shared" si="4"/>
        <v>7</v>
      </c>
      <c r="G195" t="s">
        <v>9377</v>
      </c>
    </row>
    <row r="196" spans="1:9" x14ac:dyDescent="0.35">
      <c r="A196" s="4">
        <v>126</v>
      </c>
      <c r="B196" s="4">
        <v>-129.32499999999999</v>
      </c>
      <c r="C196" t="s">
        <v>3013</v>
      </c>
      <c r="D196" s="4">
        <v>1</v>
      </c>
      <c r="E196" t="s">
        <v>3256</v>
      </c>
      <c r="F196" s="42">
        <f t="shared" si="4"/>
        <v>30</v>
      </c>
      <c r="G196" t="s">
        <v>9375</v>
      </c>
    </row>
    <row r="197" spans="1:9" x14ac:dyDescent="0.35">
      <c r="A197" s="4">
        <v>127</v>
      </c>
      <c r="B197" s="4">
        <v>-54.052999999999997</v>
      </c>
      <c r="C197" t="s">
        <v>3013</v>
      </c>
      <c r="D197" s="4">
        <v>1</v>
      </c>
      <c r="E197" t="s">
        <v>3266</v>
      </c>
      <c r="F197" s="42">
        <f t="shared" si="4"/>
        <v>30</v>
      </c>
      <c r="G197" t="s">
        <v>9375</v>
      </c>
    </row>
    <row r="198" spans="1:9" x14ac:dyDescent="0.35">
      <c r="A198" s="4">
        <v>128</v>
      </c>
      <c r="B198" s="4">
        <v>-54.02</v>
      </c>
      <c r="C198" t="s">
        <v>3004</v>
      </c>
      <c r="D198" s="4">
        <v>2</v>
      </c>
      <c r="E198" t="s">
        <v>3267</v>
      </c>
      <c r="F198" s="42">
        <f t="shared" si="4"/>
        <v>9</v>
      </c>
      <c r="G198" t="s">
        <v>9373</v>
      </c>
    </row>
    <row r="199" spans="1:9" x14ac:dyDescent="0.35">
      <c r="A199" s="4">
        <v>129</v>
      </c>
      <c r="B199" s="4">
        <v>-49.244999999999997</v>
      </c>
      <c r="C199" t="s">
        <v>3013</v>
      </c>
      <c r="D199" s="4">
        <v>1</v>
      </c>
      <c r="E199" t="s">
        <v>3268</v>
      </c>
      <c r="F199" s="42">
        <f t="shared" si="4"/>
        <v>30</v>
      </c>
      <c r="G199" t="s">
        <v>9375</v>
      </c>
    </row>
    <row r="200" spans="1:9" x14ac:dyDescent="0.35">
      <c r="A200" s="4">
        <v>130</v>
      </c>
      <c r="B200" s="4">
        <v>-44.545000000000002</v>
      </c>
      <c r="C200" t="s">
        <v>3004</v>
      </c>
      <c r="D200" s="4">
        <v>2</v>
      </c>
      <c r="E200" t="s">
        <v>3270</v>
      </c>
      <c r="F200" s="42">
        <f t="shared" si="4"/>
        <v>30</v>
      </c>
      <c r="G200" t="s">
        <v>9375</v>
      </c>
    </row>
    <row r="201" spans="1:9" x14ac:dyDescent="0.35">
      <c r="A201" s="4">
        <v>131</v>
      </c>
      <c r="B201" s="4">
        <v>-31.456999999999901</v>
      </c>
      <c r="C201" t="s">
        <v>3004</v>
      </c>
      <c r="D201" s="4">
        <v>2</v>
      </c>
      <c r="E201" t="s">
        <v>3274</v>
      </c>
      <c r="F201" s="42">
        <f t="shared" ref="F201:F210" si="7">IF(G201="GREET",1,IF(G201="GOAL",2,IF(G201="GOAL:COOP",2,IF(G201="(GOAL:COOP)",2,IF(G201="GOAL:CIVILITY",2,IF(G201="GOAL:SUSTAIN",2,IF(G201="GOAL:MAX EARN",2,IF(G201="GOAL:EQUITY",2,IF(G201="(GOAL:EQUITY)",2,IF(G201="PROPOSAL",3,IF(G201="(PROPOSAL)",3,IF(G201="CHOOSE+",4,IF(G201="CHOOSE-",4,IF(G201="(CHOOSE+)",4,IF(G201="(CHOOSE-)",4,IF(G201="ECO INFO",5,IF(G201="(ECO INFO)",5,IF(G201="$ INFO",6,IF(G201="($ INFO)",6,IF(G201="SOC INFO",7,IF(G201="(SOC INFO)",7,IF(G201="RULE INFO",8,IF(G201="EXP INFO",9,IF(G201="(EXP INFO)",9,IF(G201="MON RES",10,IF(G201="MON EARN",11,IF(G201="MON BEH",12,IF(G201="POSE HARM",13,IF(G201="(POSE HARM)",13,IF(G201="POSE CONCERN",14,IF(G201="(POSE CONCERN)",14,IF(G201="RJ APOLOGY",15,IF(G201="RJ ATONE",16,IF(G201="(RJ ATONE)",16,IF(G201="RJ JUSTIFY",17,IF(G201="RJ JUSTIFY:SOC INFO",17,IF(G201="RJ-",18,IF(G201="RJ FORGIVE+",19,IF(G201="RJ FORGIVE-",19,IF(G201="(RJ FORGIVE+)",19,IF(G201="(RJ FORGIVE-)",19,IF(G201="COORD",20,IF(G201="(COORD)",20,IF(G201="ENF ACK",21,IF(G201="(ENF ACK)",21,IF(G201="ENF PRAISE",22,IF(G201="ENF ASK",23,IF(G201="ENF TELL",24,IF(G201="ENF SHAME",25,IF(G201="ENF WARN",26,IF(G201="ENF THREATEN",27,IF(G201="ENF PUNISH",28,IF(G201="DEFECT",29,IF(G201="SM TALK",30,IF(G201="HUMOR",31,IF(G201="POLITE+",32,IF(G201="POLITE-",32,IF(G201="INPUT-",33,IF(G201="AMBIGUOUS",34,IF(G201="UNCODEABLE",35))))))))))))))))))))))))))))))))))))))))))))))))))))))))))))</f>
        <v>7</v>
      </c>
      <c r="G201" t="s">
        <v>9377</v>
      </c>
    </row>
    <row r="203" spans="1:9" x14ac:dyDescent="0.35">
      <c r="B203" s="21" t="s">
        <v>9279</v>
      </c>
      <c r="C203" s="22"/>
      <c r="D203" s="21"/>
      <c r="E203" s="22"/>
    </row>
    <row r="204" spans="1:9" x14ac:dyDescent="0.35">
      <c r="B204" s="31" t="s">
        <v>9264</v>
      </c>
    </row>
    <row r="205" spans="1:9" x14ac:dyDescent="0.35">
      <c r="A205" s="4">
        <v>132</v>
      </c>
      <c r="B205" s="4">
        <v>106.217</v>
      </c>
      <c r="C205" t="s">
        <v>3004</v>
      </c>
      <c r="D205" s="4">
        <v>2</v>
      </c>
      <c r="E205" t="s">
        <v>3276</v>
      </c>
      <c r="F205" s="42">
        <f t="shared" si="7"/>
        <v>21</v>
      </c>
      <c r="G205" t="s">
        <v>9613</v>
      </c>
    </row>
    <row r="206" spans="1:9" x14ac:dyDescent="0.35">
      <c r="A206" s="4">
        <v>133</v>
      </c>
      <c r="B206" s="4">
        <v>144.702</v>
      </c>
      <c r="C206" t="s">
        <v>3013</v>
      </c>
      <c r="D206" s="4">
        <v>1</v>
      </c>
      <c r="E206" t="s">
        <v>140</v>
      </c>
      <c r="F206" s="42">
        <f t="shared" si="7"/>
        <v>31</v>
      </c>
      <c r="G206" t="s">
        <v>9386</v>
      </c>
    </row>
    <row r="208" spans="1:9" x14ac:dyDescent="0.35">
      <c r="A208" s="4">
        <v>134</v>
      </c>
      <c r="B208" s="4">
        <v>236.065</v>
      </c>
      <c r="C208" t="s">
        <v>3004</v>
      </c>
      <c r="D208" s="4">
        <v>2</v>
      </c>
      <c r="E208" t="s">
        <v>3281</v>
      </c>
      <c r="F208" s="42">
        <f t="shared" si="7"/>
        <v>31</v>
      </c>
      <c r="G208" t="s">
        <v>9386</v>
      </c>
      <c r="I208" s="38" t="s">
        <v>11141</v>
      </c>
    </row>
    <row r="209" spans="1:8" x14ac:dyDescent="0.35">
      <c r="A209" s="4">
        <v>135</v>
      </c>
      <c r="B209" s="4">
        <v>236.77199999999999</v>
      </c>
      <c r="C209" t="s">
        <v>3009</v>
      </c>
      <c r="D209" s="4">
        <v>4</v>
      </c>
      <c r="E209" t="s">
        <v>3282</v>
      </c>
      <c r="F209" s="42">
        <f t="shared" si="7"/>
        <v>31</v>
      </c>
      <c r="G209" t="s">
        <v>9386</v>
      </c>
    </row>
    <row r="210" spans="1:8" x14ac:dyDescent="0.35">
      <c r="A210" s="4">
        <v>136</v>
      </c>
      <c r="B210" s="4">
        <v>238.46099999999899</v>
      </c>
      <c r="C210" t="s">
        <v>3013</v>
      </c>
      <c r="D210" s="4">
        <v>1</v>
      </c>
      <c r="E210" t="s">
        <v>3283</v>
      </c>
      <c r="F210" s="42">
        <f t="shared" si="7"/>
        <v>31</v>
      </c>
      <c r="G210" t="s">
        <v>9386</v>
      </c>
    </row>
    <row r="213" spans="1:8" x14ac:dyDescent="0.35">
      <c r="A213" s="8" t="s">
        <v>11929</v>
      </c>
    </row>
    <row r="214" spans="1:8" x14ac:dyDescent="0.35">
      <c r="B214" s="98" t="s">
        <v>11936</v>
      </c>
    </row>
    <row r="215" spans="1:8" x14ac:dyDescent="0.35">
      <c r="A215" s="7" t="s">
        <v>11933</v>
      </c>
      <c r="B215" s="4">
        <v>1</v>
      </c>
      <c r="C215" t="s">
        <v>11957</v>
      </c>
    </row>
    <row r="216" spans="1:8" x14ac:dyDescent="0.35">
      <c r="A216" s="7" t="s">
        <v>11934</v>
      </c>
      <c r="B216" s="4">
        <v>2</v>
      </c>
      <c r="C216" t="s">
        <v>11968</v>
      </c>
    </row>
    <row r="217" spans="1:8" x14ac:dyDescent="0.35">
      <c r="A217" s="7" t="s">
        <v>11935</v>
      </c>
      <c r="B217" s="4">
        <v>2</v>
      </c>
      <c r="C217" t="s">
        <v>11958</v>
      </c>
    </row>
    <row r="219" spans="1:8" x14ac:dyDescent="0.35">
      <c r="A219" s="7" t="s">
        <v>12080</v>
      </c>
      <c r="B219" s="4">
        <v>2</v>
      </c>
    </row>
    <row r="220" spans="1:8" x14ac:dyDescent="0.35">
      <c r="A220" s="4" t="s">
        <v>12082</v>
      </c>
      <c r="B220" s="4">
        <v>2</v>
      </c>
    </row>
    <row r="223" spans="1:8" x14ac:dyDescent="0.35">
      <c r="B223" s="8" t="s">
        <v>12198</v>
      </c>
      <c r="F223"/>
      <c r="H223"/>
    </row>
    <row r="224" spans="1:8" x14ac:dyDescent="0.35">
      <c r="A224" s="8" t="s">
        <v>12202</v>
      </c>
      <c r="B224" s="139" t="s">
        <v>12230</v>
      </c>
      <c r="C224" s="113" t="s">
        <v>12231</v>
      </c>
      <c r="F224"/>
      <c r="H224"/>
    </row>
    <row r="225" spans="1:8" x14ac:dyDescent="0.35">
      <c r="A225" s="7" t="s">
        <v>12083</v>
      </c>
      <c r="B225" s="102">
        <v>1</v>
      </c>
      <c r="C225" s="102">
        <v>0</v>
      </c>
      <c r="F225"/>
      <c r="H225"/>
    </row>
    <row r="226" spans="1:8" x14ac:dyDescent="0.35">
      <c r="A226" s="7" t="s">
        <v>12084</v>
      </c>
      <c r="B226" s="102">
        <v>1</v>
      </c>
      <c r="C226" s="102">
        <v>1</v>
      </c>
      <c r="F226"/>
      <c r="H226"/>
    </row>
    <row r="227" spans="1:8" x14ac:dyDescent="0.35">
      <c r="B227"/>
      <c r="C227" s="4"/>
      <c r="F227"/>
      <c r="H227"/>
    </row>
    <row r="228" spans="1:8" x14ac:dyDescent="0.35">
      <c r="A228" s="8" t="s">
        <v>12203</v>
      </c>
      <c r="B228"/>
      <c r="C228" s="4"/>
      <c r="F228"/>
      <c r="H228"/>
    </row>
    <row r="229" spans="1:8" x14ac:dyDescent="0.35">
      <c r="A229" s="7" t="s">
        <v>12083</v>
      </c>
      <c r="B229" s="102">
        <v>1</v>
      </c>
      <c r="C229" s="102">
        <v>0</v>
      </c>
      <c r="F229"/>
      <c r="H229"/>
    </row>
    <row r="230" spans="1:8" x14ac:dyDescent="0.35">
      <c r="A230" s="7" t="s">
        <v>12084</v>
      </c>
      <c r="B230" s="102">
        <v>1</v>
      </c>
      <c r="C230" s="102">
        <v>1</v>
      </c>
      <c r="F230"/>
      <c r="H230"/>
    </row>
    <row r="231" spans="1:8" x14ac:dyDescent="0.35">
      <c r="B231"/>
      <c r="C231" s="4"/>
      <c r="F231"/>
      <c r="H231"/>
    </row>
    <row r="232" spans="1:8" x14ac:dyDescent="0.35">
      <c r="A232" s="8" t="s">
        <v>12204</v>
      </c>
      <c r="B232"/>
      <c r="C232" s="4"/>
      <c r="F232"/>
      <c r="H232"/>
    </row>
    <row r="233" spans="1:8" x14ac:dyDescent="0.35">
      <c r="A233" s="7" t="s">
        <v>12083</v>
      </c>
      <c r="B233" s="102">
        <v>1</v>
      </c>
      <c r="C233" s="102">
        <v>1</v>
      </c>
      <c r="F233"/>
      <c r="H233"/>
    </row>
    <row r="234" spans="1:8" x14ac:dyDescent="0.35">
      <c r="A234" s="7" t="s">
        <v>12084</v>
      </c>
      <c r="B234" s="102">
        <v>1</v>
      </c>
      <c r="C234" s="102">
        <v>3</v>
      </c>
      <c r="E234" t="s">
        <v>12209</v>
      </c>
      <c r="F234"/>
      <c r="H234"/>
    </row>
    <row r="235" spans="1:8" x14ac:dyDescent="0.35">
      <c r="B235"/>
      <c r="C235" s="4"/>
      <c r="F235"/>
      <c r="H235"/>
    </row>
    <row r="236" spans="1:8" x14ac:dyDescent="0.35">
      <c r="A236" s="8" t="s">
        <v>12080</v>
      </c>
      <c r="B236"/>
      <c r="C236" s="4"/>
      <c r="F236"/>
      <c r="H236"/>
    </row>
    <row r="237" spans="1:8" x14ac:dyDescent="0.35">
      <c r="A237" s="7" t="s">
        <v>12083</v>
      </c>
      <c r="B237" s="102">
        <v>1</v>
      </c>
      <c r="C237" s="102">
        <v>0</v>
      </c>
      <c r="F237"/>
      <c r="H237"/>
    </row>
    <row r="238" spans="1:8" x14ac:dyDescent="0.35">
      <c r="A238" s="7" t="s">
        <v>12084</v>
      </c>
      <c r="B238" s="102">
        <v>1</v>
      </c>
      <c r="C238" s="102">
        <v>3</v>
      </c>
      <c r="F238"/>
      <c r="H238"/>
    </row>
    <row r="241" spans="1:5" x14ac:dyDescent="0.35">
      <c r="A241" s="8" t="s">
        <v>12089</v>
      </c>
      <c r="E241" s="16"/>
    </row>
    <row r="242" spans="1:5" x14ac:dyDescent="0.35">
      <c r="E242" s="16"/>
    </row>
    <row r="243" spans="1:5" x14ac:dyDescent="0.35">
      <c r="A243" s="113" t="s">
        <v>11933</v>
      </c>
      <c r="E243" s="16"/>
    </row>
    <row r="244" spans="1:5" x14ac:dyDescent="0.35">
      <c r="A244" s="113"/>
      <c r="E244" s="16"/>
    </row>
    <row r="245" spans="1:5" x14ac:dyDescent="0.35">
      <c r="A245" s="116" t="s">
        <v>12090</v>
      </c>
      <c r="E245" s="16"/>
    </row>
    <row r="246" spans="1:5" x14ac:dyDescent="0.35">
      <c r="A246" s="4" t="s">
        <v>12091</v>
      </c>
      <c r="B246" s="4">
        <v>4</v>
      </c>
      <c r="E246" s="16"/>
    </row>
    <row r="247" spans="1:5" x14ac:dyDescent="0.35">
      <c r="A247" s="4" t="s">
        <v>12092</v>
      </c>
      <c r="E247" s="16"/>
    </row>
    <row r="248" spans="1:5" x14ac:dyDescent="0.35">
      <c r="A248" s="4" t="s">
        <v>12093</v>
      </c>
      <c r="E248" s="16"/>
    </row>
    <row r="249" spans="1:5" x14ac:dyDescent="0.35">
      <c r="A249" s="4" t="s">
        <v>12094</v>
      </c>
      <c r="E249" s="16"/>
    </row>
    <row r="250" spans="1:5" x14ac:dyDescent="0.35">
      <c r="A250" s="37" t="s">
        <v>12098</v>
      </c>
      <c r="B250" s="117">
        <v>4</v>
      </c>
      <c r="E250" s="16"/>
    </row>
    <row r="251" spans="1:5" x14ac:dyDescent="0.35">
      <c r="A251" s="37"/>
      <c r="E251" s="16"/>
    </row>
    <row r="252" spans="1:5" x14ac:dyDescent="0.35">
      <c r="A252" s="116" t="s">
        <v>12095</v>
      </c>
      <c r="E252" s="16"/>
    </row>
    <row r="253" spans="1:5" x14ac:dyDescent="0.35">
      <c r="A253" s="4" t="s">
        <v>12091</v>
      </c>
      <c r="B253" s="4">
        <v>4</v>
      </c>
      <c r="E253" s="16"/>
    </row>
    <row r="254" spans="1:5" x14ac:dyDescent="0.35">
      <c r="A254" s="4" t="s">
        <v>12092</v>
      </c>
      <c r="E254" s="16"/>
    </row>
    <row r="255" spans="1:5" x14ac:dyDescent="0.35">
      <c r="A255" s="4" t="s">
        <v>12093</v>
      </c>
      <c r="E255" s="16"/>
    </row>
    <row r="256" spans="1:5" x14ac:dyDescent="0.35">
      <c r="A256" s="4" t="s">
        <v>12094</v>
      </c>
      <c r="E256" s="16"/>
    </row>
    <row r="257" spans="1:5" x14ac:dyDescent="0.35">
      <c r="A257" s="37" t="s">
        <v>12098</v>
      </c>
      <c r="B257" s="4">
        <v>4</v>
      </c>
      <c r="E257" s="16"/>
    </row>
    <row r="258" spans="1:5" x14ac:dyDescent="0.35">
      <c r="A258" s="37"/>
      <c r="E258" s="16"/>
    </row>
    <row r="259" spans="1:5" x14ac:dyDescent="0.35">
      <c r="A259" s="113" t="s">
        <v>11934</v>
      </c>
      <c r="E259" s="16"/>
    </row>
    <row r="260" spans="1:5" x14ac:dyDescent="0.35">
      <c r="A260" s="113"/>
      <c r="E260" s="16"/>
    </row>
    <row r="261" spans="1:5" x14ac:dyDescent="0.35">
      <c r="A261" s="116" t="s">
        <v>12090</v>
      </c>
      <c r="E261" s="16"/>
    </row>
    <row r="262" spans="1:5" x14ac:dyDescent="0.35">
      <c r="A262" s="4" t="s">
        <v>12091</v>
      </c>
      <c r="B262" s="4">
        <v>4</v>
      </c>
      <c r="E262" s="16"/>
    </row>
    <row r="263" spans="1:5" x14ac:dyDescent="0.35">
      <c r="A263" s="4" t="s">
        <v>12092</v>
      </c>
      <c r="B263" s="4">
        <v>4</v>
      </c>
      <c r="E263" s="16" t="s">
        <v>12111</v>
      </c>
    </row>
    <row r="264" spans="1:5" x14ac:dyDescent="0.35">
      <c r="A264" s="4" t="s">
        <v>12093</v>
      </c>
      <c r="E264" s="16"/>
    </row>
    <row r="265" spans="1:5" x14ac:dyDescent="0.35">
      <c r="A265" s="4" t="s">
        <v>12094</v>
      </c>
      <c r="E265" s="16"/>
    </row>
    <row r="266" spans="1:5" x14ac:dyDescent="0.35">
      <c r="A266" s="37" t="s">
        <v>12098</v>
      </c>
      <c r="B266" s="117">
        <f>(B262+B263)/2</f>
        <v>4</v>
      </c>
      <c r="E266" s="16"/>
    </row>
    <row r="267" spans="1:5" x14ac:dyDescent="0.35">
      <c r="A267" s="37"/>
      <c r="E267" s="16"/>
    </row>
    <row r="268" spans="1:5" x14ac:dyDescent="0.35">
      <c r="A268" s="116" t="s">
        <v>12095</v>
      </c>
      <c r="E268" s="16"/>
    </row>
    <row r="269" spans="1:5" x14ac:dyDescent="0.35">
      <c r="A269" s="4" t="s">
        <v>12091</v>
      </c>
      <c r="B269" s="4">
        <v>4</v>
      </c>
      <c r="E269" s="16" t="s">
        <v>12111</v>
      </c>
    </row>
    <row r="270" spans="1:5" x14ac:dyDescent="0.35">
      <c r="A270" s="4" t="s">
        <v>12092</v>
      </c>
      <c r="E270" s="16"/>
    </row>
    <row r="271" spans="1:5" x14ac:dyDescent="0.35">
      <c r="A271" s="4" t="s">
        <v>12093</v>
      </c>
      <c r="E271" s="16"/>
    </row>
    <row r="272" spans="1:5" x14ac:dyDescent="0.35">
      <c r="A272" s="4" t="s">
        <v>12094</v>
      </c>
      <c r="E272" s="16"/>
    </row>
    <row r="273" spans="1:5" x14ac:dyDescent="0.35">
      <c r="A273" s="37" t="s">
        <v>12098</v>
      </c>
      <c r="E273" s="16"/>
    </row>
    <row r="274" spans="1:5" x14ac:dyDescent="0.35">
      <c r="E274" s="16"/>
    </row>
    <row r="275" spans="1:5" x14ac:dyDescent="0.35">
      <c r="A275" s="113" t="s">
        <v>11935</v>
      </c>
      <c r="E275" s="16"/>
    </row>
    <row r="276" spans="1:5" x14ac:dyDescent="0.35">
      <c r="A276" s="113"/>
      <c r="E276" s="16"/>
    </row>
    <row r="277" spans="1:5" x14ac:dyDescent="0.35">
      <c r="A277" s="116" t="s">
        <v>12090</v>
      </c>
      <c r="E277" s="16" t="s">
        <v>11932</v>
      </c>
    </row>
    <row r="278" spans="1:5" x14ac:dyDescent="0.35">
      <c r="A278" s="4" t="s">
        <v>12091</v>
      </c>
      <c r="E278" s="16"/>
    </row>
    <row r="279" spans="1:5" x14ac:dyDescent="0.35">
      <c r="A279" s="4" t="s">
        <v>12092</v>
      </c>
      <c r="E279" s="16"/>
    </row>
    <row r="280" spans="1:5" x14ac:dyDescent="0.35">
      <c r="A280" s="4" t="s">
        <v>12093</v>
      </c>
      <c r="E280" s="16"/>
    </row>
    <row r="281" spans="1:5" x14ac:dyDescent="0.35">
      <c r="A281" s="4" t="s">
        <v>12094</v>
      </c>
      <c r="E281" s="16"/>
    </row>
    <row r="282" spans="1:5" x14ac:dyDescent="0.35">
      <c r="A282" s="37" t="s">
        <v>12098</v>
      </c>
      <c r="E282" s="16"/>
    </row>
    <row r="283" spans="1:5" x14ac:dyDescent="0.35">
      <c r="E283" s="16"/>
    </row>
    <row r="284" spans="1:5" x14ac:dyDescent="0.35">
      <c r="A284" s="116" t="s">
        <v>12095</v>
      </c>
      <c r="E284" s="16"/>
    </row>
    <row r="285" spans="1:5" x14ac:dyDescent="0.35">
      <c r="A285" s="4" t="s">
        <v>12091</v>
      </c>
      <c r="B285" s="4">
        <v>4</v>
      </c>
      <c r="E285" s="16"/>
    </row>
    <row r="286" spans="1:5" x14ac:dyDescent="0.35">
      <c r="A286" s="4" t="s">
        <v>12092</v>
      </c>
      <c r="E286" s="16"/>
    </row>
    <row r="287" spans="1:5" x14ac:dyDescent="0.35">
      <c r="A287" s="4" t="s">
        <v>12093</v>
      </c>
      <c r="E287" s="16"/>
    </row>
    <row r="288" spans="1:5" x14ac:dyDescent="0.35">
      <c r="A288" s="4" t="s">
        <v>12094</v>
      </c>
      <c r="E288" s="16"/>
    </row>
    <row r="289" spans="1:5" x14ac:dyDescent="0.35">
      <c r="A289" s="39" t="s">
        <v>12098</v>
      </c>
      <c r="B289" s="4">
        <v>4</v>
      </c>
      <c r="E289" s="16"/>
    </row>
    <row r="290" spans="1:5" x14ac:dyDescent="0.35">
      <c r="A290" s="37"/>
      <c r="E290" s="16"/>
    </row>
    <row r="291" spans="1:5" x14ac:dyDescent="0.35">
      <c r="A291" s="8" t="s">
        <v>12227</v>
      </c>
      <c r="B291" s="117">
        <f>(B246+B253+B262+B263+B269+B285)/6</f>
        <v>4</v>
      </c>
      <c r="E291" s="16"/>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184">
    <tabColor theme="9" tint="0.79998168889431442"/>
  </sheetPr>
  <dimension ref="A1:K353"/>
  <sheetViews>
    <sheetView zoomScale="80" zoomScaleNormal="80" workbookViewId="0">
      <selection activeCell="F1" sqref="F1"/>
    </sheetView>
  </sheetViews>
  <sheetFormatPr defaultRowHeight="14.5" x14ac:dyDescent="0.35"/>
  <cols>
    <col min="1" max="1" width="8.26953125" style="4" customWidth="1"/>
    <col min="2" max="2" width="10.1796875" style="4" customWidth="1"/>
    <col min="3" max="3" width="8.26953125" style="16" customWidth="1"/>
    <col min="4" max="4" width="8.81640625" style="4" customWidth="1"/>
    <col min="5" max="5" width="77.54296875" style="16" customWidth="1"/>
    <col min="6" max="6" width="8.90625" style="42"/>
    <col min="8" max="8" width="8.90625" style="42"/>
  </cols>
  <sheetData>
    <row r="1" spans="1:11" x14ac:dyDescent="0.35">
      <c r="A1" s="14" t="s">
        <v>9286</v>
      </c>
      <c r="B1" s="10"/>
      <c r="C1" s="14"/>
      <c r="D1" s="18"/>
      <c r="E1" s="14"/>
      <c r="F1" s="141" t="s">
        <v>9368</v>
      </c>
      <c r="G1" s="36"/>
      <c r="H1" s="124"/>
      <c r="I1" s="36"/>
      <c r="J1" s="36"/>
      <c r="K1" s="36"/>
    </row>
    <row r="2" spans="1:11" x14ac:dyDescent="0.35">
      <c r="A2" s="7" t="s">
        <v>9223</v>
      </c>
      <c r="B2" s="7" t="s">
        <v>3</v>
      </c>
      <c r="C2" s="8" t="s">
        <v>9459</v>
      </c>
      <c r="D2" s="7" t="s">
        <v>9224</v>
      </c>
      <c r="E2" s="8" t="s">
        <v>9225</v>
      </c>
      <c r="F2" s="124"/>
      <c r="G2" s="36"/>
      <c r="H2" s="124"/>
      <c r="I2" s="36"/>
      <c r="J2" s="36"/>
      <c r="K2" s="36"/>
    </row>
    <row r="3" spans="1:11" x14ac:dyDescent="0.35">
      <c r="A3" s="7"/>
      <c r="B3" s="11" t="s">
        <v>9273</v>
      </c>
      <c r="C3" s="15"/>
      <c r="D3" s="19"/>
      <c r="E3" s="15"/>
      <c r="F3" s="42" t="s">
        <v>9370</v>
      </c>
      <c r="G3" t="s">
        <v>9382</v>
      </c>
      <c r="H3" s="42" t="s">
        <v>9370</v>
      </c>
      <c r="I3" t="s">
        <v>9369</v>
      </c>
      <c r="J3" t="s">
        <v>9370</v>
      </c>
      <c r="K3" t="s">
        <v>9369</v>
      </c>
    </row>
    <row r="4" spans="1:11" x14ac:dyDescent="0.35">
      <c r="A4" s="7"/>
      <c r="B4" s="7"/>
      <c r="C4" s="8"/>
      <c r="E4" s="8"/>
    </row>
    <row r="5" spans="1:11" x14ac:dyDescent="0.35">
      <c r="A5" s="4">
        <v>1</v>
      </c>
      <c r="B5" s="4">
        <v>-437.176999999999</v>
      </c>
      <c r="C5" s="16" t="s">
        <v>3011</v>
      </c>
      <c r="D5" s="9" t="s">
        <v>9222</v>
      </c>
      <c r="E5" s="16" t="s">
        <v>2029</v>
      </c>
      <c r="F5" s="42">
        <f>IF(G5="GREET",1,IF(G5="GOAL",2,IF(G5="GOAL:COOP",2,IF(G5="(GOAL:COOP)",2,IF(G5="GOAL:CIVILITY",2,IF(G5="GOAL:SUSTAIN",2,IF(G5="GOAL:MAX EARN",2,IF(G5="GOAL:EQUITY",2,IF(G5="(GOAL:EQUITY)",2,IF(G5="PROPOSAL",3,IF(G5="(PROPOSAL)",3,IF(G5="CHOOSE+",4,IF(G5="CHOOSE-",4,IF(G5="(CHOOSE+)",4,IF(G5="(CHOOSE-)",4,IF(G5="ECO INFO",5,IF(G5="(ECO INFO)",5,IF(G5="$ INFO",6,IF(G5="($ INFO)",6,IF(G5="SOC INFO",7,IF(G5="(SOC INFO)",7,IF(G5="RULE INFO",8,IF(G5="EXP INFO",9,IF(G5="(EXP INFO)",9,IF(G5="MON RES",10,IF(G5="MON EARN",11,IF(G5="MON BEH",12,IF(G5="POSE HARM",13,IF(G5="(POSE HARM)",13,IF(G5="POSE CONCERN",14,IF(G5="(POSE CONCERN)",14,IF(G5="RJ APOLOGY",15,IF(G5="RJ ATONE",16,IF(G5="(RJ ATONE)",16,IF(G5="RJ JUSTIFY",17,IF(G5="RJ JUSTIFY:SOC INFO",17,IF(G5="RJ-",18,IF(G5="RJ FORGIVE+",19,IF(G5="RJ FORGIVE-",19,IF(G5="(RJ FORGIVE+)",19,IF(G5="(RJ FORGIVE-)",19,IF(G5="COORD",20,IF(G5="(COORD)",20,IF(G5="ENF ACK",21,IF(G5="(ENF ACK)",21,IF(G5="ENF PRAISE",22,IF(G5="ENF ASK",23,IF(G5="ENF TELL",24,IF(G5="ENF SHAME",25,IF(G5="ENF WARN",26,IF(G5="ENF THREATEN",27,IF(G5="ENF PUNISH",28,IF(G5="DEFECT",29,IF(G5="SM TALK",30,IF(G5="HUMOR",31,IF(G5="POLITE+",32,IF(G5="POLITE-",32,IF(G5="INPUT-",33,IF(G5="AMBIGUOUS",34,IF(G5="UNCODEABLE",35))))))))))))))))))))))))))))))))))))))))))))))))))))))))))))</f>
        <v>1</v>
      </c>
      <c r="G5" t="s">
        <v>10885</v>
      </c>
    </row>
    <row r="6" spans="1:11" x14ac:dyDescent="0.35">
      <c r="A6" s="4">
        <v>2</v>
      </c>
      <c r="B6" s="4">
        <v>-431.78100000000001</v>
      </c>
      <c r="C6" s="16" t="s">
        <v>3031</v>
      </c>
      <c r="D6" s="9" t="s">
        <v>9220</v>
      </c>
      <c r="E6" s="16" t="s">
        <v>1693</v>
      </c>
      <c r="F6" s="42">
        <f t="shared" ref="F6:H69" si="0">IF(G6="GREET",1,IF(G6="GOAL",2,IF(G6="GOAL:COOP",2,IF(G6="(GOAL:COOP)",2,IF(G6="GOAL:CIVILITY",2,IF(G6="GOAL:SUSTAIN",2,IF(G6="GOAL:MAX EARN",2,IF(G6="GOAL:EQUITY",2,IF(G6="(GOAL:EQUITY)",2,IF(G6="PROPOSAL",3,IF(G6="(PROPOSAL)",3,IF(G6="CHOOSE+",4,IF(G6="CHOOSE-",4,IF(G6="(CHOOSE+)",4,IF(G6="(CHOOSE-)",4,IF(G6="ECO INFO",5,IF(G6="(ECO INFO)",5,IF(G6="$ INFO",6,IF(G6="($ INFO)",6,IF(G6="SOC INFO",7,IF(G6="(SOC INFO)",7,IF(G6="RULE INFO",8,IF(G6="EXP INFO",9,IF(G6="(EXP INFO)",9,IF(G6="MON RES",10,IF(G6="MON EARN",11,IF(G6="MON BEH",12,IF(G6="POSE HARM",13,IF(G6="(POSE HARM)",13,IF(G6="POSE CONCERN",14,IF(G6="(POSE CONCERN)",14,IF(G6="RJ APOLOGY",15,IF(G6="RJ ATONE",16,IF(G6="(RJ ATONE)",16,IF(G6="RJ JUSTIFY",17,IF(G6="RJ JUSTIFY:SOC INFO",17,IF(G6="RJ-",18,IF(G6="RJ FORGIVE+",19,IF(G6="RJ FORGIVE-",19,IF(G6="(RJ FORGIVE+)",19,IF(G6="(RJ FORGIVE-)",19,IF(G6="COORD",20,IF(G6="(COORD)",20,IF(G6="ENF ACK",21,IF(G6="(ENF ACK)",21,IF(G6="ENF PRAISE",22,IF(G6="ENF ASK",23,IF(G6="ENF TELL",24,IF(G6="ENF SHAME",25,IF(G6="ENF WARN",26,IF(G6="ENF THREATEN",27,IF(G6="ENF PUNISH",28,IF(G6="DEFECT",29,IF(G6="SM TALK",30,IF(G6="HUMOR",31,IF(G6="POLITE+",32,IF(G6="POLITE-",32,IF(G6="INPUT-",33,IF(G6="AMBIGUOUS",34,IF(G6="UNCODEABLE",35))))))))))))))))))))))))))))))))))))))))))))))))))))))))))))</f>
        <v>1</v>
      </c>
      <c r="G6" t="s">
        <v>10885</v>
      </c>
    </row>
    <row r="7" spans="1:11" x14ac:dyDescent="0.35">
      <c r="A7" s="4">
        <v>3</v>
      </c>
      <c r="B7" s="4">
        <v>-427.25299999999999</v>
      </c>
      <c r="C7" s="16" t="s">
        <v>3016</v>
      </c>
      <c r="D7" s="4">
        <v>1</v>
      </c>
      <c r="E7" s="16" t="s">
        <v>2029</v>
      </c>
      <c r="F7" s="42">
        <f t="shared" si="0"/>
        <v>1</v>
      </c>
      <c r="G7" t="s">
        <v>10885</v>
      </c>
    </row>
    <row r="8" spans="1:11" x14ac:dyDescent="0.35">
      <c r="A8" s="4">
        <v>4</v>
      </c>
      <c r="B8" s="4">
        <v>-419.70400000000001</v>
      </c>
      <c r="C8" s="16" t="s">
        <v>3031</v>
      </c>
      <c r="D8" s="9" t="s">
        <v>9220</v>
      </c>
      <c r="E8" s="16" t="s">
        <v>76</v>
      </c>
      <c r="F8" s="42">
        <f t="shared" si="0"/>
        <v>35</v>
      </c>
      <c r="G8" t="s">
        <v>9391</v>
      </c>
    </row>
    <row r="9" spans="1:11" x14ac:dyDescent="0.35">
      <c r="D9" s="9"/>
    </row>
    <row r="10" spans="1:11" x14ac:dyDescent="0.35">
      <c r="B10" s="20" t="s">
        <v>9267</v>
      </c>
      <c r="D10" s="9"/>
    </row>
    <row r="11" spans="1:11" x14ac:dyDescent="0.35">
      <c r="A11" s="4">
        <v>5</v>
      </c>
      <c r="B11" s="4">
        <v>-416.02499999999998</v>
      </c>
      <c r="C11" s="16" t="s">
        <v>3007</v>
      </c>
      <c r="D11" s="9" t="s">
        <v>9221</v>
      </c>
      <c r="E11" s="16" t="s">
        <v>3116</v>
      </c>
    </row>
    <row r="12" spans="1:11" x14ac:dyDescent="0.35">
      <c r="D12" s="9"/>
      <c r="E12" s="58" t="s">
        <v>9702</v>
      </c>
      <c r="F12" s="42">
        <f t="shared" si="0"/>
        <v>3</v>
      </c>
      <c r="G12" t="s">
        <v>9379</v>
      </c>
    </row>
    <row r="13" spans="1:11" x14ac:dyDescent="0.35">
      <c r="D13" s="9"/>
      <c r="E13" s="58" t="s">
        <v>9703</v>
      </c>
      <c r="F13" s="42">
        <f t="shared" si="0"/>
        <v>5</v>
      </c>
      <c r="G13" t="s">
        <v>9378</v>
      </c>
    </row>
    <row r="14" spans="1:11" x14ac:dyDescent="0.35">
      <c r="D14" s="9"/>
    </row>
    <row r="15" spans="1:11" x14ac:dyDescent="0.35">
      <c r="A15" s="7">
        <v>4</v>
      </c>
      <c r="B15" s="31" t="s">
        <v>10441</v>
      </c>
      <c r="D15" s="9"/>
    </row>
    <row r="16" spans="1:11" x14ac:dyDescent="0.35">
      <c r="A16" s="4">
        <v>6</v>
      </c>
      <c r="B16" s="4">
        <v>-415.57499999999999</v>
      </c>
      <c r="C16" s="16" t="s">
        <v>3011</v>
      </c>
      <c r="D16" s="9" t="s">
        <v>9222</v>
      </c>
      <c r="E16" s="16" t="s">
        <v>3117</v>
      </c>
      <c r="F16" s="42">
        <f t="shared" si="0"/>
        <v>3</v>
      </c>
      <c r="G16" t="s">
        <v>9379</v>
      </c>
    </row>
    <row r="17" spans="1:7" x14ac:dyDescent="0.35">
      <c r="A17" s="4">
        <v>7</v>
      </c>
      <c r="B17" s="4">
        <v>-409.50400000000002</v>
      </c>
      <c r="C17" s="16" t="s">
        <v>3031</v>
      </c>
      <c r="D17" s="9" t="s">
        <v>9220</v>
      </c>
      <c r="E17" s="16" t="s">
        <v>3118</v>
      </c>
      <c r="F17" s="42">
        <f t="shared" si="0"/>
        <v>4</v>
      </c>
      <c r="G17" t="s">
        <v>9380</v>
      </c>
    </row>
    <row r="18" spans="1:7" x14ac:dyDescent="0.35">
      <c r="B18" s="4">
        <v>-388.570999999999</v>
      </c>
      <c r="C18" s="16" t="s">
        <v>3031</v>
      </c>
      <c r="D18" s="9" t="s">
        <v>9220</v>
      </c>
      <c r="E18" s="16" t="s">
        <v>19</v>
      </c>
    </row>
    <row r="19" spans="1:7" x14ac:dyDescent="0.35">
      <c r="A19" s="4">
        <v>8</v>
      </c>
      <c r="B19" s="4">
        <v>-408.661</v>
      </c>
      <c r="C19" s="16" t="s">
        <v>3011</v>
      </c>
      <c r="D19" s="9" t="s">
        <v>9222</v>
      </c>
      <c r="E19" s="16" t="s">
        <v>3119</v>
      </c>
      <c r="F19" s="42">
        <f t="shared" si="0"/>
        <v>4</v>
      </c>
      <c r="G19" t="s">
        <v>9380</v>
      </c>
    </row>
    <row r="20" spans="1:7" x14ac:dyDescent="0.35">
      <c r="B20" s="4">
        <v>-407.32199999999898</v>
      </c>
      <c r="C20" s="16" t="s">
        <v>3011</v>
      </c>
      <c r="D20" s="9" t="s">
        <v>9222</v>
      </c>
      <c r="E20" s="16" t="s">
        <v>415</v>
      </c>
    </row>
    <row r="21" spans="1:7" x14ac:dyDescent="0.35">
      <c r="B21" s="4">
        <v>-405.57499999999999</v>
      </c>
      <c r="C21" s="16" t="s">
        <v>3011</v>
      </c>
      <c r="D21" s="9" t="s">
        <v>9222</v>
      </c>
      <c r="E21" s="16" t="s">
        <v>3121</v>
      </c>
    </row>
    <row r="22" spans="1:7" x14ac:dyDescent="0.35">
      <c r="A22" s="4">
        <v>9</v>
      </c>
      <c r="B22" s="4">
        <v>-407.20400000000001</v>
      </c>
      <c r="C22" s="16" t="s">
        <v>3016</v>
      </c>
      <c r="D22" s="4">
        <v>1</v>
      </c>
      <c r="E22" s="16" t="s">
        <v>3120</v>
      </c>
      <c r="F22" s="42">
        <f t="shared" si="0"/>
        <v>4</v>
      </c>
      <c r="G22" t="s">
        <v>9380</v>
      </c>
    </row>
    <row r="23" spans="1:7" x14ac:dyDescent="0.35">
      <c r="A23" s="4">
        <v>10</v>
      </c>
      <c r="B23" s="4">
        <v>-394.69900000000001</v>
      </c>
      <c r="C23" s="16" t="s">
        <v>3007</v>
      </c>
      <c r="D23" s="9" t="s">
        <v>9221</v>
      </c>
      <c r="E23" s="16" t="s">
        <v>3125</v>
      </c>
      <c r="F23" s="42">
        <f t="shared" si="0"/>
        <v>4</v>
      </c>
      <c r="G23" t="s">
        <v>9380</v>
      </c>
    </row>
    <row r="25" spans="1:7" x14ac:dyDescent="0.35">
      <c r="B25" s="20" t="s">
        <v>9252</v>
      </c>
      <c r="D25" s="9"/>
    </row>
    <row r="26" spans="1:7" x14ac:dyDescent="0.35">
      <c r="A26" s="4">
        <v>11</v>
      </c>
      <c r="B26" s="4">
        <v>-345.260999999999</v>
      </c>
      <c r="C26" s="16" t="s">
        <v>3011</v>
      </c>
      <c r="D26" s="9" t="s">
        <v>9222</v>
      </c>
      <c r="E26" s="16" t="s">
        <v>3136</v>
      </c>
      <c r="F26" s="42">
        <f t="shared" si="0"/>
        <v>11</v>
      </c>
      <c r="G26" t="s">
        <v>9509</v>
      </c>
    </row>
    <row r="27" spans="1:7" x14ac:dyDescent="0.35">
      <c r="B27" s="4">
        <v>-338.21100000000001</v>
      </c>
      <c r="C27" s="16" t="s">
        <v>3011</v>
      </c>
      <c r="D27" s="9" t="s">
        <v>9222</v>
      </c>
      <c r="E27" s="16" t="s">
        <v>3137</v>
      </c>
    </row>
    <row r="28" spans="1:7" x14ac:dyDescent="0.35">
      <c r="A28" s="4">
        <v>12</v>
      </c>
      <c r="B28" s="4">
        <v>-325.93599999999998</v>
      </c>
      <c r="C28" s="16" t="s">
        <v>3007</v>
      </c>
      <c r="D28" s="9" t="s">
        <v>9221</v>
      </c>
      <c r="E28" s="16" t="s">
        <v>3138</v>
      </c>
      <c r="F28" s="42">
        <f t="shared" si="0"/>
        <v>11</v>
      </c>
      <c r="G28" t="s">
        <v>9509</v>
      </c>
    </row>
    <row r="29" spans="1:7" x14ac:dyDescent="0.35">
      <c r="A29" s="4">
        <v>13</v>
      </c>
      <c r="B29" s="4">
        <v>-319.640999999999</v>
      </c>
      <c r="C29" s="16" t="s">
        <v>3011</v>
      </c>
      <c r="D29" s="9" t="s">
        <v>9222</v>
      </c>
      <c r="E29" s="16" t="s">
        <v>2970</v>
      </c>
      <c r="F29" s="42">
        <f t="shared" si="0"/>
        <v>11</v>
      </c>
      <c r="G29" t="s">
        <v>9509</v>
      </c>
    </row>
    <row r="30" spans="1:7" x14ac:dyDescent="0.35">
      <c r="D30" s="9"/>
    </row>
    <row r="31" spans="1:7" x14ac:dyDescent="0.35">
      <c r="A31" s="7">
        <v>4</v>
      </c>
      <c r="B31" s="31" t="s">
        <v>10507</v>
      </c>
      <c r="D31" s="9"/>
    </row>
    <row r="32" spans="1:7" x14ac:dyDescent="0.35">
      <c r="A32" s="4">
        <v>14</v>
      </c>
      <c r="B32" s="4">
        <v>-399.78399999999999</v>
      </c>
      <c r="C32" s="16" t="s">
        <v>3011</v>
      </c>
      <c r="D32" s="9" t="s">
        <v>9222</v>
      </c>
      <c r="E32" s="16" t="s">
        <v>3122</v>
      </c>
      <c r="F32" s="42">
        <f t="shared" si="0"/>
        <v>5</v>
      </c>
      <c r="G32" t="s">
        <v>9378</v>
      </c>
    </row>
    <row r="33" spans="1:7" x14ac:dyDescent="0.35">
      <c r="B33" s="4">
        <v>-388.08699999999999</v>
      </c>
      <c r="C33" s="16" t="s">
        <v>3011</v>
      </c>
      <c r="D33" s="9" t="s">
        <v>9222</v>
      </c>
      <c r="E33" s="16" t="s">
        <v>3126</v>
      </c>
    </row>
    <row r="34" spans="1:7" x14ac:dyDescent="0.35">
      <c r="A34" s="4">
        <v>15</v>
      </c>
      <c r="B34" s="4">
        <v>-364.755</v>
      </c>
      <c r="C34" s="16" t="s">
        <v>3031</v>
      </c>
      <c r="D34" s="9" t="s">
        <v>9220</v>
      </c>
      <c r="E34" s="16" t="s">
        <v>3128</v>
      </c>
      <c r="F34" s="42">
        <f t="shared" si="0"/>
        <v>3</v>
      </c>
      <c r="G34" t="s">
        <v>9379</v>
      </c>
    </row>
    <row r="35" spans="1:7" x14ac:dyDescent="0.35">
      <c r="A35" s="4">
        <v>16</v>
      </c>
      <c r="B35" s="4">
        <v>-364.45699999999999</v>
      </c>
      <c r="C35" s="16" t="s">
        <v>3011</v>
      </c>
      <c r="D35" s="9" t="s">
        <v>9222</v>
      </c>
      <c r="E35" s="16" t="s">
        <v>3129</v>
      </c>
      <c r="F35" s="42">
        <f t="shared" si="0"/>
        <v>3</v>
      </c>
      <c r="G35" t="s">
        <v>9379</v>
      </c>
    </row>
    <row r="36" spans="1:7" x14ac:dyDescent="0.35">
      <c r="A36" s="4">
        <v>17</v>
      </c>
      <c r="B36" s="4">
        <v>-361.03</v>
      </c>
      <c r="C36" s="16" t="s">
        <v>3007</v>
      </c>
      <c r="D36" s="9" t="s">
        <v>9221</v>
      </c>
      <c r="E36" s="16" t="s">
        <v>3130</v>
      </c>
      <c r="F36" s="42">
        <f t="shared" si="0"/>
        <v>5</v>
      </c>
      <c r="G36" t="s">
        <v>9378</v>
      </c>
    </row>
    <row r="37" spans="1:7" x14ac:dyDescent="0.35">
      <c r="A37" s="4">
        <v>18</v>
      </c>
      <c r="B37" s="4">
        <v>-357.899</v>
      </c>
      <c r="C37" s="16" t="s">
        <v>3011</v>
      </c>
      <c r="D37" s="9" t="s">
        <v>9222</v>
      </c>
      <c r="E37" s="16" t="s">
        <v>3132</v>
      </c>
      <c r="F37" s="42">
        <f t="shared" si="0"/>
        <v>5</v>
      </c>
      <c r="G37" t="s">
        <v>9378</v>
      </c>
    </row>
    <row r="38" spans="1:7" x14ac:dyDescent="0.35">
      <c r="A38" s="4">
        <v>19</v>
      </c>
      <c r="B38" s="4">
        <v>-302.76499999999999</v>
      </c>
      <c r="C38" s="16" t="s">
        <v>3016</v>
      </c>
      <c r="D38" s="4">
        <v>1</v>
      </c>
      <c r="E38" s="16" t="s">
        <v>3140</v>
      </c>
      <c r="F38" s="42">
        <f t="shared" si="0"/>
        <v>5</v>
      </c>
      <c r="G38" t="s">
        <v>9378</v>
      </c>
    </row>
    <row r="39" spans="1:7" x14ac:dyDescent="0.35">
      <c r="A39" s="4">
        <v>20</v>
      </c>
      <c r="B39" s="4">
        <v>-286.510999999999</v>
      </c>
      <c r="C39" s="16" t="s">
        <v>3011</v>
      </c>
      <c r="D39" s="9" t="s">
        <v>9222</v>
      </c>
      <c r="E39" s="16" t="s">
        <v>3144</v>
      </c>
      <c r="F39" s="42">
        <f t="shared" si="0"/>
        <v>5</v>
      </c>
      <c r="G39" t="s">
        <v>9378</v>
      </c>
    </row>
    <row r="40" spans="1:7" x14ac:dyDescent="0.35">
      <c r="A40" s="4">
        <v>21</v>
      </c>
      <c r="B40" s="4">
        <v>-282.983</v>
      </c>
      <c r="C40" s="16" t="s">
        <v>3011</v>
      </c>
      <c r="D40" s="9" t="s">
        <v>9222</v>
      </c>
      <c r="E40" s="16" t="s">
        <v>3146</v>
      </c>
      <c r="F40" s="42">
        <f t="shared" si="0"/>
        <v>5</v>
      </c>
      <c r="G40" t="s">
        <v>9378</v>
      </c>
    </row>
    <row r="41" spans="1:7" x14ac:dyDescent="0.35">
      <c r="A41" s="4">
        <v>22</v>
      </c>
      <c r="B41" s="4">
        <v>-266.322</v>
      </c>
      <c r="C41" s="16" t="s">
        <v>3007</v>
      </c>
      <c r="D41" s="9" t="s">
        <v>9221</v>
      </c>
      <c r="E41" s="16" t="s">
        <v>3147</v>
      </c>
      <c r="F41" s="42">
        <f t="shared" si="0"/>
        <v>5</v>
      </c>
      <c r="G41" t="s">
        <v>9378</v>
      </c>
    </row>
    <row r="42" spans="1:7" x14ac:dyDescent="0.35">
      <c r="A42" s="4">
        <v>23</v>
      </c>
      <c r="B42" s="4">
        <v>-261.15199999999999</v>
      </c>
      <c r="C42" s="16" t="s">
        <v>3031</v>
      </c>
      <c r="D42" s="9" t="s">
        <v>9220</v>
      </c>
      <c r="E42" s="16" t="s">
        <v>3148</v>
      </c>
      <c r="F42" s="42">
        <f t="shared" si="0"/>
        <v>3</v>
      </c>
      <c r="G42" t="s">
        <v>9379</v>
      </c>
    </row>
    <row r="43" spans="1:7" x14ac:dyDescent="0.35">
      <c r="A43" s="4">
        <v>24</v>
      </c>
      <c r="B43" s="4">
        <v>-257.93900000000002</v>
      </c>
      <c r="C43" s="16" t="s">
        <v>3011</v>
      </c>
      <c r="D43" s="9" t="s">
        <v>9222</v>
      </c>
      <c r="E43" s="16" t="s">
        <v>3150</v>
      </c>
      <c r="F43" s="42">
        <f t="shared" si="0"/>
        <v>5</v>
      </c>
      <c r="G43" t="s">
        <v>9378</v>
      </c>
    </row>
    <row r="44" spans="1:7" x14ac:dyDescent="0.35">
      <c r="A44" s="4">
        <v>25</v>
      </c>
      <c r="B44" s="4">
        <v>-245.77599999999899</v>
      </c>
      <c r="C44" s="16" t="s">
        <v>3031</v>
      </c>
      <c r="D44" s="9" t="s">
        <v>9220</v>
      </c>
      <c r="E44" s="16" t="b">
        <v>1</v>
      </c>
      <c r="F44" s="42">
        <f t="shared" si="0"/>
        <v>5</v>
      </c>
      <c r="G44" t="s">
        <v>9378</v>
      </c>
    </row>
    <row r="45" spans="1:7" x14ac:dyDescent="0.35">
      <c r="A45" s="4">
        <v>26</v>
      </c>
      <c r="B45" s="4">
        <v>-244.11199999999999</v>
      </c>
      <c r="C45" s="16" t="s">
        <v>3011</v>
      </c>
      <c r="D45" s="9" t="s">
        <v>9222</v>
      </c>
      <c r="E45" s="16" t="s">
        <v>3151</v>
      </c>
      <c r="F45" s="42">
        <f t="shared" si="0"/>
        <v>4</v>
      </c>
      <c r="G45" t="s">
        <v>9372</v>
      </c>
    </row>
    <row r="46" spans="1:7" x14ac:dyDescent="0.35">
      <c r="A46" s="4">
        <v>27</v>
      </c>
      <c r="B46" s="4">
        <v>-238.845</v>
      </c>
      <c r="C46" s="16" t="s">
        <v>3007</v>
      </c>
      <c r="D46" s="9" t="s">
        <v>9221</v>
      </c>
      <c r="E46" s="16" t="s">
        <v>3152</v>
      </c>
      <c r="F46" s="42">
        <f t="shared" si="0"/>
        <v>4</v>
      </c>
      <c r="G46" t="s">
        <v>9372</v>
      </c>
    </row>
    <row r="47" spans="1:7" x14ac:dyDescent="0.35">
      <c r="A47" s="4">
        <v>28</v>
      </c>
      <c r="B47" s="4">
        <v>-234.357</v>
      </c>
      <c r="C47" s="16" t="s">
        <v>3011</v>
      </c>
      <c r="D47" s="9" t="s">
        <v>9222</v>
      </c>
      <c r="E47" s="16" t="s">
        <v>3154</v>
      </c>
      <c r="F47" s="42">
        <f t="shared" si="0"/>
        <v>8</v>
      </c>
      <c r="G47" t="s">
        <v>9374</v>
      </c>
    </row>
    <row r="48" spans="1:7" x14ac:dyDescent="0.35">
      <c r="A48" s="4">
        <v>29</v>
      </c>
      <c r="B48" s="4">
        <v>-221.53599999999901</v>
      </c>
      <c r="C48" s="16" t="s">
        <v>3031</v>
      </c>
      <c r="D48" s="9" t="s">
        <v>9220</v>
      </c>
      <c r="E48" s="16" t="s">
        <v>3155</v>
      </c>
      <c r="F48" s="42">
        <f t="shared" si="0"/>
        <v>8</v>
      </c>
      <c r="G48" t="s">
        <v>9374</v>
      </c>
    </row>
    <row r="49" spans="1:11" x14ac:dyDescent="0.35">
      <c r="A49" s="4">
        <v>30</v>
      </c>
      <c r="B49" s="4">
        <v>-212.095</v>
      </c>
      <c r="C49" s="16" t="s">
        <v>3011</v>
      </c>
      <c r="D49" s="9" t="s">
        <v>9222</v>
      </c>
      <c r="E49" s="16" t="s">
        <v>3157</v>
      </c>
      <c r="F49" s="42">
        <f t="shared" si="0"/>
        <v>8</v>
      </c>
      <c r="G49" t="s">
        <v>9374</v>
      </c>
    </row>
    <row r="50" spans="1:11" x14ac:dyDescent="0.35">
      <c r="A50" s="4">
        <v>31</v>
      </c>
      <c r="B50" s="4">
        <v>-209.92400000000001</v>
      </c>
      <c r="C50" s="16" t="s">
        <v>3011</v>
      </c>
      <c r="D50" s="9" t="s">
        <v>9222</v>
      </c>
      <c r="E50" s="16" t="s">
        <v>3159</v>
      </c>
      <c r="F50" s="42">
        <f t="shared" si="0"/>
        <v>3</v>
      </c>
      <c r="G50" t="s">
        <v>9379</v>
      </c>
    </row>
    <row r="51" spans="1:11" x14ac:dyDescent="0.35">
      <c r="B51" s="4">
        <v>-203.07900000000001</v>
      </c>
      <c r="C51" s="16" t="s">
        <v>3011</v>
      </c>
      <c r="D51" s="9" t="s">
        <v>9222</v>
      </c>
      <c r="E51" s="16" t="s">
        <v>3160</v>
      </c>
    </row>
    <row r="52" spans="1:11" x14ac:dyDescent="0.35">
      <c r="B52" s="4">
        <v>-199.369</v>
      </c>
      <c r="C52" s="16" t="s">
        <v>3011</v>
      </c>
      <c r="D52" s="9" t="s">
        <v>9222</v>
      </c>
      <c r="E52" s="16" t="s">
        <v>3161</v>
      </c>
    </row>
    <row r="53" spans="1:11" x14ac:dyDescent="0.35">
      <c r="A53" s="4">
        <v>32</v>
      </c>
      <c r="B53" s="4">
        <v>-197.417</v>
      </c>
      <c r="C53" s="16" t="s">
        <v>3031</v>
      </c>
      <c r="D53" s="9" t="s">
        <v>9220</v>
      </c>
      <c r="E53" s="16" t="s">
        <v>3162</v>
      </c>
      <c r="F53" s="42">
        <f t="shared" si="0"/>
        <v>4</v>
      </c>
      <c r="G53" t="s">
        <v>9372</v>
      </c>
    </row>
    <row r="54" spans="1:11" x14ac:dyDescent="0.35">
      <c r="A54" s="4">
        <v>33</v>
      </c>
      <c r="B54" s="4">
        <v>-191.66299999999899</v>
      </c>
      <c r="C54" s="16" t="s">
        <v>3007</v>
      </c>
      <c r="D54" s="9" t="s">
        <v>9221</v>
      </c>
      <c r="E54" s="16" t="s">
        <v>3163</v>
      </c>
      <c r="F54" s="42">
        <f t="shared" si="0"/>
        <v>5</v>
      </c>
      <c r="G54" t="s">
        <v>9378</v>
      </c>
    </row>
    <row r="55" spans="1:11" x14ac:dyDescent="0.35">
      <c r="A55" s="4">
        <v>34</v>
      </c>
      <c r="B55" s="4">
        <v>-181.73699999999999</v>
      </c>
      <c r="C55" s="16" t="s">
        <v>3011</v>
      </c>
      <c r="D55" s="9" t="s">
        <v>9222</v>
      </c>
      <c r="E55" s="16" t="s">
        <v>55</v>
      </c>
      <c r="F55" s="42">
        <f t="shared" si="0"/>
        <v>5</v>
      </c>
      <c r="G55" t="s">
        <v>9378</v>
      </c>
    </row>
    <row r="56" spans="1:11" x14ac:dyDescent="0.35">
      <c r="A56" s="4">
        <v>35</v>
      </c>
      <c r="B56" s="4">
        <v>-178.852</v>
      </c>
      <c r="C56" s="16" t="s">
        <v>3007</v>
      </c>
      <c r="D56" s="9" t="s">
        <v>9221</v>
      </c>
      <c r="E56" s="16" t="s">
        <v>3166</v>
      </c>
      <c r="F56" s="42">
        <f t="shared" si="0"/>
        <v>8</v>
      </c>
      <c r="G56" t="s">
        <v>9374</v>
      </c>
      <c r="H56" s="42">
        <f t="shared" si="0"/>
        <v>3</v>
      </c>
      <c r="I56" t="s">
        <v>10329</v>
      </c>
      <c r="K56" t="s">
        <v>11142</v>
      </c>
    </row>
    <row r="57" spans="1:11" x14ac:dyDescent="0.35">
      <c r="A57" s="4">
        <v>36</v>
      </c>
      <c r="B57" s="4">
        <v>-172.92099999999999</v>
      </c>
      <c r="C57" s="16" t="s">
        <v>3016</v>
      </c>
      <c r="D57" s="4">
        <v>1</v>
      </c>
      <c r="E57" s="16" t="s">
        <v>501</v>
      </c>
      <c r="F57" s="42">
        <f t="shared" si="0"/>
        <v>4</v>
      </c>
      <c r="G57" t="s">
        <v>9372</v>
      </c>
    </row>
    <row r="58" spans="1:11" x14ac:dyDescent="0.35">
      <c r="A58" s="4">
        <v>37</v>
      </c>
      <c r="B58" s="4">
        <v>-171.70599999999999</v>
      </c>
      <c r="C58" s="16" t="s">
        <v>3011</v>
      </c>
      <c r="D58" s="9" t="s">
        <v>9222</v>
      </c>
      <c r="E58" s="16" t="s">
        <v>3167</v>
      </c>
      <c r="F58" s="42">
        <f t="shared" si="0"/>
        <v>4</v>
      </c>
      <c r="G58" t="s">
        <v>9372</v>
      </c>
    </row>
    <row r="59" spans="1:11" x14ac:dyDescent="0.35">
      <c r="A59" s="4">
        <v>38</v>
      </c>
      <c r="B59" s="4">
        <v>-165.304</v>
      </c>
      <c r="C59" s="16" t="s">
        <v>3031</v>
      </c>
      <c r="D59" s="9" t="s">
        <v>9220</v>
      </c>
      <c r="E59" s="16" t="s">
        <v>3168</v>
      </c>
      <c r="F59" s="42">
        <f t="shared" si="0"/>
        <v>4</v>
      </c>
      <c r="G59" t="s">
        <v>9372</v>
      </c>
    </row>
    <row r="60" spans="1:11" x14ac:dyDescent="0.35">
      <c r="B60" s="4">
        <v>-162.768</v>
      </c>
      <c r="C60" s="16" t="s">
        <v>3031</v>
      </c>
      <c r="D60" s="9" t="s">
        <v>9220</v>
      </c>
      <c r="E60" s="16" t="s">
        <v>3169</v>
      </c>
    </row>
    <row r="61" spans="1:11" x14ac:dyDescent="0.35">
      <c r="A61" s="4">
        <v>39</v>
      </c>
      <c r="B61" s="4">
        <v>-155.31899999999999</v>
      </c>
      <c r="C61" s="16" t="s">
        <v>3011</v>
      </c>
      <c r="D61" s="9" t="s">
        <v>9222</v>
      </c>
      <c r="E61" s="16" t="s">
        <v>3170</v>
      </c>
      <c r="F61" s="42">
        <f t="shared" si="0"/>
        <v>22</v>
      </c>
      <c r="G61" t="s">
        <v>10418</v>
      </c>
    </row>
    <row r="62" spans="1:11" x14ac:dyDescent="0.35">
      <c r="D62" s="9"/>
    </row>
    <row r="63" spans="1:11" x14ac:dyDescent="0.35">
      <c r="A63" s="7">
        <v>3</v>
      </c>
      <c r="B63" s="31" t="s">
        <v>10508</v>
      </c>
      <c r="D63" s="9"/>
    </row>
    <row r="64" spans="1:11" x14ac:dyDescent="0.35">
      <c r="A64" s="4">
        <v>40</v>
      </c>
      <c r="B64" s="4">
        <v>-148.08799999999999</v>
      </c>
      <c r="C64" s="16" t="s">
        <v>3007</v>
      </c>
      <c r="D64" s="9" t="s">
        <v>9221</v>
      </c>
      <c r="E64" s="16" t="s">
        <v>3172</v>
      </c>
      <c r="F64" s="42">
        <f t="shared" si="0"/>
        <v>3</v>
      </c>
      <c r="G64" t="s">
        <v>9379</v>
      </c>
    </row>
    <row r="65" spans="1:9" x14ac:dyDescent="0.35">
      <c r="A65" s="4">
        <v>41</v>
      </c>
      <c r="B65" s="4">
        <v>-143.45500000000001</v>
      </c>
      <c r="C65" s="16" t="s">
        <v>3011</v>
      </c>
      <c r="D65" s="9" t="s">
        <v>9222</v>
      </c>
      <c r="E65" s="16" t="s">
        <v>717</v>
      </c>
      <c r="F65" s="42">
        <f t="shared" si="0"/>
        <v>4</v>
      </c>
      <c r="G65" t="s">
        <v>9372</v>
      </c>
    </row>
    <row r="66" spans="1:9" x14ac:dyDescent="0.35">
      <c r="A66" s="4">
        <v>42</v>
      </c>
      <c r="B66" s="4">
        <v>-142.399</v>
      </c>
      <c r="C66" s="16" t="s">
        <v>3016</v>
      </c>
      <c r="D66" s="4">
        <v>1</v>
      </c>
      <c r="E66" s="16" t="b">
        <v>1</v>
      </c>
      <c r="F66" s="42">
        <f t="shared" si="0"/>
        <v>4</v>
      </c>
      <c r="G66" t="s">
        <v>9372</v>
      </c>
    </row>
    <row r="68" spans="1:9" x14ac:dyDescent="0.35">
      <c r="A68" s="7">
        <v>3</v>
      </c>
      <c r="B68" s="31" t="s">
        <v>10509</v>
      </c>
    </row>
    <row r="69" spans="1:9" x14ac:dyDescent="0.35">
      <c r="A69" s="4">
        <v>43</v>
      </c>
      <c r="B69" s="4">
        <v>-138.90600000000001</v>
      </c>
      <c r="C69" s="16" t="s">
        <v>3011</v>
      </c>
      <c r="D69" s="9" t="s">
        <v>9222</v>
      </c>
      <c r="E69" s="16" t="s">
        <v>3173</v>
      </c>
      <c r="F69" s="42">
        <f t="shared" si="0"/>
        <v>3</v>
      </c>
      <c r="G69" t="s">
        <v>9379</v>
      </c>
      <c r="H69" s="42">
        <f>IF(I69="GREET",1,IF(I69="GOAL",2,IF(I69="GOAL:COOP",2,IF(I69="(GOAL:COOP)",2,IF(I69="GOAL:CIVILITY",2,IF(I69="GOAL:SUSTAIN",2,IF(I69="GOAL:MAX EARN",2,IF(I69="GOAL:EQUITY",2,IF(I69="(GOAL:EQUITY)",2,IF(I69="PROPOSAL",3,IF(I69="(PROPOSAL)",3,IF(I69="CHOOSE+",4,IF(I69="CHOOSE-",4,IF(I69="(CHOOSE+)",4,IF(I69="(CHOOSE-)",4,IF(I69="ECO INFO",5,IF(I69="(ECO INFO)",5,IF(I69="$ INFO",6,IF(I69="($ INFO)",6,IF(I69="SOC INFO",7,IF(I69="(SOC INFO)",7,IF(I69="RULE INFO",8,IF(I69="EXP INFO",9,IF(I69="(EXP INFO)",9,IF(I69="MON RES",10,IF(I69="MON EARN",11,IF(I69="MON BEH",12,IF(I69="POSE HARM",13,IF(I69="(POSE HARM)",13,IF(I69="POSE CONCERN",14,IF(I69="(POSE CONCERN)",14,IF(I69="RJ APOLOGY",15,IF(I69="RJ ATONE",16,IF(I69="(RJ ATONE)",16,IF(I69="RJ JUSTIFY",17,IF(I69="RJ JUSTIFY:ECO INFO",17,IF(I69="RJ JUSTIFY:SOC INFO",17,IF(I69="RJ JUSTIFY:EXP INFO",17,IF(I69="RJ-",18,IF(I69="RJ FORGIVE+",19,IF(I69="RJ FORGIVE-",19,IF(I69="(RJ FORGIVE+)",19,IF(I69="(RJ FORGIVE-)",19,IF(I69="COORD",20,IF(I69="(COORD)",20,IF(I69="ENF ACK",21,IF(I69="(ENF ACK)",21,IF(I69="ENF PRAISE",22,IF(I69="ENF ASK",23,IF(I69="ENF TELL",24,IF(I69="ENF SHAME",25,IF(I69="ENF WARN",26,IF(I69="ENF THREATEN",27,IF(I69="ENF PUNISH",28,IF(I69="DEFECT",29,IF(I69="SM TALK",30,IF(I69="HUMOR",31,IF(I69="POLITE+",32,IF(I69="POLITE-",32,IF(I69="INPUT-",33,IF(I69="AMBIGUOUS",34,IF(I69="UNCODEABLE",35))))))))))))))))))))))))))))))))))))))))))))))))))))))))))))))</f>
        <v>2</v>
      </c>
      <c r="I69" t="s">
        <v>10428</v>
      </c>
    </row>
    <row r="70" spans="1:9" x14ac:dyDescent="0.35">
      <c r="B70" s="4">
        <v>-132.101</v>
      </c>
      <c r="C70" s="16" t="s">
        <v>3011</v>
      </c>
      <c r="D70" s="9" t="s">
        <v>9222</v>
      </c>
      <c r="E70" s="16" t="s">
        <v>3175</v>
      </c>
    </row>
    <row r="71" spans="1:9" x14ac:dyDescent="0.35">
      <c r="B71" s="4">
        <v>-129.85</v>
      </c>
      <c r="C71" s="16" t="s">
        <v>3011</v>
      </c>
      <c r="D71" s="9" t="s">
        <v>9222</v>
      </c>
      <c r="E71" s="16" t="s">
        <v>3176</v>
      </c>
    </row>
    <row r="72" spans="1:9" x14ac:dyDescent="0.35">
      <c r="A72" s="4">
        <v>45</v>
      </c>
      <c r="B72" s="4">
        <v>-108.652</v>
      </c>
      <c r="C72" s="16" t="s">
        <v>3007</v>
      </c>
      <c r="D72" s="9" t="s">
        <v>9221</v>
      </c>
      <c r="E72" s="16" t="s">
        <v>3178</v>
      </c>
      <c r="F72" s="42">
        <f t="shared" ref="F72:F133" si="1">IF(G72="GREET",1,IF(G72="GOAL",2,IF(G72="GOAL:COOP",2,IF(G72="(GOAL:COOP)",2,IF(G72="GOAL:CIVILITY",2,IF(G72="GOAL:SUSTAIN",2,IF(G72="GOAL:MAX EARN",2,IF(G72="GOAL:EQUITY",2,IF(G72="(GOAL:EQUITY)",2,IF(G72="PROPOSAL",3,IF(G72="(PROPOSAL)",3,IF(G72="CHOOSE+",4,IF(G72="CHOOSE-",4,IF(G72="(CHOOSE+)",4,IF(G72="(CHOOSE-)",4,IF(G72="ECO INFO",5,IF(G72="(ECO INFO)",5,IF(G72="$ INFO",6,IF(G72="($ INFO)",6,IF(G72="SOC INFO",7,IF(G72="(SOC INFO)",7,IF(G72="RULE INFO",8,IF(G72="EXP INFO",9,IF(G72="(EXP INFO)",9,IF(G72="MON RES",10,IF(G72="MON EARN",11,IF(G72="MON BEH",12,IF(G72="POSE HARM",13,IF(G72="(POSE HARM)",13,IF(G72="POSE CONCERN",14,IF(G72="(POSE CONCERN)",14,IF(G72="RJ APOLOGY",15,IF(G72="RJ ATONE",16,IF(G72="(RJ ATONE)",16,IF(G72="RJ JUSTIFY",17,IF(G72="RJ JUSTIFY:SOC INFO",17,IF(G72="RJ-",18,IF(G72="RJ FORGIVE+",19,IF(G72="RJ FORGIVE-",19,IF(G72="(RJ FORGIVE+)",19,IF(G72="(RJ FORGIVE-)",19,IF(G72="COORD",20,IF(G72="(COORD)",20,IF(G72="ENF ACK",21,IF(G72="(ENF ACK)",21,IF(G72="ENF PRAISE",22,IF(G72="ENF ASK",23,IF(G72="ENF TELL",24,IF(G72="ENF SHAME",25,IF(G72="ENF WARN",26,IF(G72="ENF THREATEN",27,IF(G72="ENF PUNISH",28,IF(G72="DEFECT",29,IF(G72="SM TALK",30,IF(G72="HUMOR",31,IF(G72="POLITE+",32,IF(G72="POLITE-",32,IF(G72="INPUT-",33,IF(G72="AMBIGUOUS",34,IF(G72="UNCODEABLE",35))))))))))))))))))))))))))))))))))))))))))))))))))))))))))))</f>
        <v>3</v>
      </c>
      <c r="G72" t="s">
        <v>9379</v>
      </c>
    </row>
    <row r="73" spans="1:9" x14ac:dyDescent="0.35">
      <c r="A73" s="4">
        <v>46</v>
      </c>
      <c r="B73" s="4">
        <v>-100.66</v>
      </c>
      <c r="C73" s="16" t="s">
        <v>3007</v>
      </c>
      <c r="D73" s="9" t="s">
        <v>9221</v>
      </c>
      <c r="E73" s="16" t="s">
        <v>3180</v>
      </c>
      <c r="F73" s="42">
        <f t="shared" si="1"/>
        <v>4</v>
      </c>
      <c r="G73" t="s">
        <v>9372</v>
      </c>
    </row>
    <row r="74" spans="1:9" x14ac:dyDescent="0.35">
      <c r="A74" s="4">
        <v>47</v>
      </c>
      <c r="B74" s="4">
        <v>-95.965000000000003</v>
      </c>
      <c r="C74" s="16" t="s">
        <v>3007</v>
      </c>
      <c r="D74" s="9" t="s">
        <v>9221</v>
      </c>
      <c r="E74" s="16" t="s">
        <v>3181</v>
      </c>
      <c r="F74" s="42">
        <f t="shared" si="1"/>
        <v>2</v>
      </c>
      <c r="G74" t="s">
        <v>10428</v>
      </c>
    </row>
    <row r="75" spans="1:9" x14ac:dyDescent="0.35">
      <c r="A75" s="4">
        <v>48</v>
      </c>
      <c r="B75" s="4">
        <v>-89.872999999999905</v>
      </c>
      <c r="C75" s="16" t="s">
        <v>3011</v>
      </c>
      <c r="D75" s="9" t="s">
        <v>9222</v>
      </c>
      <c r="E75" s="16" t="s">
        <v>3183</v>
      </c>
      <c r="F75" s="42">
        <f t="shared" si="1"/>
        <v>2</v>
      </c>
      <c r="G75" t="s">
        <v>10428</v>
      </c>
    </row>
    <row r="76" spans="1:9" x14ac:dyDescent="0.35">
      <c r="A76" s="4">
        <v>49</v>
      </c>
      <c r="B76" s="4">
        <v>-84.468999999999994</v>
      </c>
      <c r="C76" s="16" t="s">
        <v>3011</v>
      </c>
      <c r="D76" s="9" t="s">
        <v>9222</v>
      </c>
      <c r="E76" s="16" t="s">
        <v>9877</v>
      </c>
      <c r="F76" s="42">
        <f t="shared" si="1"/>
        <v>22</v>
      </c>
      <c r="G76" t="s">
        <v>10418</v>
      </c>
    </row>
    <row r="77" spans="1:9" x14ac:dyDescent="0.35">
      <c r="A77" s="4">
        <v>50</v>
      </c>
      <c r="B77" s="4">
        <v>-81.055999999999997</v>
      </c>
      <c r="C77" s="16" t="s">
        <v>3031</v>
      </c>
      <c r="D77" s="9" t="s">
        <v>9220</v>
      </c>
      <c r="E77" s="16" t="s">
        <v>3185</v>
      </c>
      <c r="F77" s="42">
        <f t="shared" si="1"/>
        <v>22</v>
      </c>
      <c r="G77" t="s">
        <v>10418</v>
      </c>
    </row>
    <row r="78" spans="1:9" x14ac:dyDescent="0.35">
      <c r="A78" s="4">
        <v>51</v>
      </c>
      <c r="B78" s="4">
        <v>-79.471000000000004</v>
      </c>
      <c r="C78" s="16" t="s">
        <v>3016</v>
      </c>
      <c r="D78" s="4">
        <v>1</v>
      </c>
      <c r="E78" s="16" t="s">
        <v>3187</v>
      </c>
      <c r="F78" s="42">
        <f t="shared" si="1"/>
        <v>4</v>
      </c>
      <c r="G78" t="s">
        <v>9372</v>
      </c>
    </row>
    <row r="80" spans="1:9" x14ac:dyDescent="0.35">
      <c r="B80" s="21" t="s">
        <v>9281</v>
      </c>
      <c r="C80" s="23"/>
      <c r="D80" s="21"/>
      <c r="E80" s="23"/>
    </row>
    <row r="81" spans="1:10" x14ac:dyDescent="0.35">
      <c r="B81" s="31"/>
    </row>
    <row r="82" spans="1:10" x14ac:dyDescent="0.35">
      <c r="A82" s="4">
        <v>52</v>
      </c>
      <c r="B82" s="4">
        <v>11.628</v>
      </c>
      <c r="C82" s="16" t="s">
        <v>3007</v>
      </c>
      <c r="D82" s="4">
        <v>3</v>
      </c>
      <c r="E82" s="16" t="s">
        <v>3188</v>
      </c>
      <c r="F82" s="42">
        <f t="shared" si="1"/>
        <v>20</v>
      </c>
      <c r="G82" t="s">
        <v>9472</v>
      </c>
    </row>
    <row r="83" spans="1:10" x14ac:dyDescent="0.35">
      <c r="B83" s="31"/>
    </row>
    <row r="84" spans="1:10" x14ac:dyDescent="0.35">
      <c r="A84" s="4">
        <v>53</v>
      </c>
      <c r="B84" s="4">
        <v>101.488999999999</v>
      </c>
      <c r="C84" s="16" t="s">
        <v>3011</v>
      </c>
      <c r="D84" s="4">
        <v>4</v>
      </c>
      <c r="E84" s="16" t="s">
        <v>142</v>
      </c>
      <c r="F84" s="42">
        <f t="shared" si="1"/>
        <v>3</v>
      </c>
      <c r="G84" t="s">
        <v>9379</v>
      </c>
    </row>
    <row r="85" spans="1:10" x14ac:dyDescent="0.35">
      <c r="B85" s="4">
        <v>111.31299999999899</v>
      </c>
      <c r="C85" s="16" t="s">
        <v>3011</v>
      </c>
      <c r="D85" s="4">
        <v>4</v>
      </c>
      <c r="E85" s="16" t="s">
        <v>3189</v>
      </c>
    </row>
    <row r="87" spans="1:10" x14ac:dyDescent="0.35">
      <c r="A87" s="4">
        <v>54</v>
      </c>
      <c r="B87" s="4">
        <v>122.956</v>
      </c>
      <c r="C87" s="16" t="s">
        <v>3007</v>
      </c>
      <c r="D87" s="4">
        <v>3</v>
      </c>
      <c r="E87" s="16" t="s">
        <v>3190</v>
      </c>
      <c r="F87" s="42">
        <f t="shared" si="1"/>
        <v>7</v>
      </c>
      <c r="G87" t="s">
        <v>9377</v>
      </c>
    </row>
    <row r="88" spans="1:10" x14ac:dyDescent="0.35">
      <c r="A88" s="4">
        <v>55</v>
      </c>
      <c r="B88" s="4">
        <v>145.71299999999999</v>
      </c>
      <c r="C88" s="16" t="s">
        <v>3011</v>
      </c>
      <c r="D88" s="4">
        <v>4</v>
      </c>
      <c r="E88" s="16" t="s">
        <v>3191</v>
      </c>
      <c r="F88" s="42">
        <f t="shared" si="1"/>
        <v>31</v>
      </c>
      <c r="G88" t="s">
        <v>9386</v>
      </c>
    </row>
    <row r="90" spans="1:10" x14ac:dyDescent="0.35">
      <c r="A90" s="7">
        <v>1</v>
      </c>
      <c r="B90" s="31" t="s">
        <v>12144</v>
      </c>
    </row>
    <row r="91" spans="1:10" x14ac:dyDescent="0.35">
      <c r="B91" s="39" t="s">
        <v>11143</v>
      </c>
    </row>
    <row r="92" spans="1:10" x14ac:dyDescent="0.35">
      <c r="A92" s="4">
        <v>56</v>
      </c>
      <c r="B92" s="4">
        <v>181.36799999999999</v>
      </c>
      <c r="C92" s="16" t="s">
        <v>3011</v>
      </c>
      <c r="D92" s="4">
        <v>4</v>
      </c>
      <c r="E92" s="16" t="s">
        <v>1421</v>
      </c>
      <c r="F92" s="42">
        <f t="shared" si="1"/>
        <v>13</v>
      </c>
      <c r="G92" t="s">
        <v>9388</v>
      </c>
      <c r="J92" t="s">
        <v>10511</v>
      </c>
    </row>
    <row r="93" spans="1:10" x14ac:dyDescent="0.35">
      <c r="A93" s="4">
        <v>57</v>
      </c>
      <c r="B93" s="4">
        <v>188.15299999999999</v>
      </c>
      <c r="C93" s="16" t="s">
        <v>3016</v>
      </c>
      <c r="D93" s="4">
        <v>1</v>
      </c>
      <c r="E93" s="16" t="s">
        <v>3194</v>
      </c>
      <c r="F93" s="42">
        <f t="shared" si="1"/>
        <v>13</v>
      </c>
      <c r="G93" t="s">
        <v>9388</v>
      </c>
    </row>
    <row r="94" spans="1:10" x14ac:dyDescent="0.35">
      <c r="A94" s="4">
        <v>58</v>
      </c>
      <c r="B94" s="4">
        <v>200.00399999999999</v>
      </c>
      <c r="C94" s="16" t="s">
        <v>3007</v>
      </c>
      <c r="D94" s="4">
        <v>3</v>
      </c>
      <c r="E94" s="16" t="s">
        <v>3195</v>
      </c>
    </row>
    <row r="95" spans="1:10" x14ac:dyDescent="0.35">
      <c r="E95" s="58" t="s">
        <v>9704</v>
      </c>
      <c r="F95" s="42">
        <f>IF(G95="GREET",1,IF(G95="GOAL",2,IF(G95="GOAL:COOP",2,IF(G95="(GOAL:COOP)",2,IF(G95="GOAL:CIVILITY",2,IF(G95="GOAL:SUSTAIN",2,IF(G95="GOAL:MAX EARN",2,IF(G95="GOAL:EQUITY",2,IF(G95="(GOAL:EQUITY)",2,IF(G95="PROPOSAL",3,IF(G95="(PROPOSAL)",3,IF(G95="CHOOSE+",4,IF(G95="CHOOSE-",4,IF(G95="(CHOOSE+)",4,IF(G95="(CHOOSE-)",4,IF(G95="ECO INFO",5,IF(G95="(ECO INFO)",5,IF(G95="$ INFO",6,IF(G95="($ INFO)",6,IF(G95="SOC INFO",7,IF(G95="(SOC INFO)",7,IF(G95="RULE INFO",8,IF(G95="EXP INFO",9,IF(G95="(EXP INFO)",9,IF(G95="MON RES",10,IF(G95="MON EARN",11,IF(G95="MON BEH",12,IF(G95="POSE HARM",13,IF(G95="(POSE HARM)",13,IF(G95="POSE CONCERN",14,IF(G95="(POSE CONCERN)",14,IF(G95="RJ APOLOGY",15,IF(G95="RJ ATONE",16,IF(G95="(RJ ATONE)",16,IF(G95="RJ JUSTIFY",17,IF(G95="RJ JUSTIFY:ECO INFO",17,IF(G95="RJ JUSTIFY:SOC INFO",17,IF(G95="RJ JUSTIFY:EXP INFO",17,IF(G95="RJ-",18,IF(G95="RJ FORGIVE+",19,IF(G95="RJ FORGIVE-",19,IF(G95="(RJ FORGIVE+)",19,IF(G95="(RJ FORGIVE-)",19,IF(G95="COORD",20,IF(G95="(COORD)",20,IF(G95="ENF ACK",21,IF(G95="(ENF ACK)",21,IF(G95="ENF PRAISE",22,IF(G95="ENF ASK",23,IF(G95="ENF TELL",24,IF(G95="ENF SHAME",25,IF(G95="ENF WARN",26,IF(G95="ENF THREATEN",27,IF(G95="ENF PUNISH",28,IF(G95="DEFECT",29,IF(G95="SM TALK",30,IF(G95="HUMOR",31,IF(G95="POLITE+",32,IF(G95="POLITE-",32,IF(G95="INPUT-",33,IF(G95="AMBIGUOUS",34,IF(G95="UNCODEABLE",35))))))))))))))))))))))))))))))))))))))))))))))))))))))))))))))</f>
        <v>17</v>
      </c>
      <c r="G95" t="s">
        <v>12181</v>
      </c>
      <c r="J95" t="s">
        <v>10510</v>
      </c>
    </row>
    <row r="96" spans="1:10" x14ac:dyDescent="0.35">
      <c r="E96" s="58" t="s">
        <v>9705</v>
      </c>
      <c r="F96" s="42">
        <f t="shared" si="1"/>
        <v>15</v>
      </c>
      <c r="G96" t="s">
        <v>9706</v>
      </c>
    </row>
    <row r="97" spans="1:8" x14ac:dyDescent="0.35">
      <c r="A97" s="4">
        <v>59</v>
      </c>
      <c r="B97" s="4">
        <v>204.233</v>
      </c>
      <c r="C97" s="16" t="s">
        <v>3011</v>
      </c>
      <c r="D97" s="4">
        <v>4</v>
      </c>
      <c r="E97" s="16" t="s">
        <v>3197</v>
      </c>
      <c r="F97" s="42">
        <f t="shared" si="1"/>
        <v>19</v>
      </c>
      <c r="G97" t="s">
        <v>9723</v>
      </c>
    </row>
    <row r="98" spans="1:8" x14ac:dyDescent="0.35">
      <c r="A98" s="4">
        <v>60</v>
      </c>
      <c r="B98" s="4">
        <v>221.267</v>
      </c>
      <c r="C98" s="16" t="s">
        <v>3007</v>
      </c>
      <c r="D98" s="4">
        <v>3</v>
      </c>
      <c r="E98" s="16" t="s">
        <v>3198</v>
      </c>
      <c r="F98" s="42">
        <f t="shared" si="1"/>
        <v>20</v>
      </c>
      <c r="G98" t="s">
        <v>9472</v>
      </c>
    </row>
    <row r="99" spans="1:8" x14ac:dyDescent="0.35">
      <c r="A99" s="4">
        <v>61</v>
      </c>
      <c r="B99" s="4">
        <v>231.28099999999901</v>
      </c>
      <c r="C99" s="16" t="s">
        <v>3016</v>
      </c>
      <c r="D99" s="4">
        <v>1</v>
      </c>
      <c r="E99" s="17" t="s">
        <v>9219</v>
      </c>
      <c r="F99" s="42">
        <f t="shared" si="1"/>
        <v>35</v>
      </c>
      <c r="G99" s="43" t="s">
        <v>9391</v>
      </c>
    </row>
    <row r="100" spans="1:8" x14ac:dyDescent="0.35">
      <c r="A100" s="4">
        <v>62</v>
      </c>
      <c r="B100" s="4">
        <v>236.98</v>
      </c>
      <c r="C100" s="16" t="s">
        <v>3007</v>
      </c>
      <c r="D100" s="4">
        <v>3</v>
      </c>
      <c r="E100" s="16" t="s">
        <v>3199</v>
      </c>
      <c r="F100" s="42">
        <f t="shared" si="1"/>
        <v>16</v>
      </c>
      <c r="G100" t="s">
        <v>9707</v>
      </c>
    </row>
    <row r="102" spans="1:8" x14ac:dyDescent="0.35">
      <c r="A102" s="7"/>
      <c r="B102" s="11" t="s">
        <v>9274</v>
      </c>
      <c r="C102" s="15"/>
      <c r="D102" s="19"/>
      <c r="E102" s="15"/>
    </row>
    <row r="103" spans="1:8" s="92" customFormat="1" x14ac:dyDescent="0.35">
      <c r="A103" s="103"/>
      <c r="B103" s="103"/>
      <c r="C103" s="104"/>
      <c r="D103" s="90"/>
      <c r="E103" s="104"/>
      <c r="F103" s="42"/>
      <c r="H103" s="128"/>
    </row>
    <row r="104" spans="1:8" x14ac:dyDescent="0.35">
      <c r="B104" s="31" t="s">
        <v>11073</v>
      </c>
    </row>
    <row r="105" spans="1:8" x14ac:dyDescent="0.35">
      <c r="A105" s="4">
        <v>63</v>
      </c>
      <c r="B105" s="4">
        <v>-376.71600000000001</v>
      </c>
      <c r="C105" s="16" t="s">
        <v>3007</v>
      </c>
      <c r="D105" s="4">
        <v>3</v>
      </c>
      <c r="E105" s="16" t="s">
        <v>3008</v>
      </c>
      <c r="F105" s="42">
        <f t="shared" si="1"/>
        <v>15</v>
      </c>
      <c r="G105" t="s">
        <v>9706</v>
      </c>
    </row>
    <row r="106" spans="1:8" x14ac:dyDescent="0.35">
      <c r="A106" s="4">
        <v>64</v>
      </c>
      <c r="B106" s="4">
        <v>-367.04899999999998</v>
      </c>
      <c r="C106" s="16" t="s">
        <v>3016</v>
      </c>
      <c r="D106" s="4">
        <v>1</v>
      </c>
      <c r="E106" s="16" t="s">
        <v>3017</v>
      </c>
      <c r="F106" s="42">
        <f t="shared" si="1"/>
        <v>19</v>
      </c>
      <c r="G106" t="s">
        <v>9723</v>
      </c>
    </row>
    <row r="107" spans="1:8" x14ac:dyDescent="0.35">
      <c r="A107" s="4">
        <v>65</v>
      </c>
      <c r="B107" s="4">
        <v>-364.106999999999</v>
      </c>
      <c r="C107" s="16" t="s">
        <v>3011</v>
      </c>
      <c r="D107" s="4">
        <v>4</v>
      </c>
      <c r="E107" s="16" t="s">
        <v>3018</v>
      </c>
      <c r="F107" s="42">
        <f t="shared" si="1"/>
        <v>19</v>
      </c>
      <c r="G107" t="s">
        <v>9723</v>
      </c>
    </row>
    <row r="109" spans="1:8" x14ac:dyDescent="0.35">
      <c r="A109" s="7">
        <v>4</v>
      </c>
      <c r="B109" s="31" t="s">
        <v>11969</v>
      </c>
    </row>
    <row r="110" spans="1:8" x14ac:dyDescent="0.35">
      <c r="A110" s="7"/>
      <c r="B110" s="39" t="s">
        <v>11144</v>
      </c>
    </row>
    <row r="111" spans="1:8" x14ac:dyDescent="0.35">
      <c r="A111" s="4">
        <v>66</v>
      </c>
      <c r="B111" s="4">
        <v>-372.55500000000001</v>
      </c>
      <c r="C111" s="16" t="s">
        <v>3011</v>
      </c>
      <c r="D111" s="4">
        <v>4</v>
      </c>
      <c r="E111" s="16" t="s">
        <v>3012</v>
      </c>
      <c r="F111" s="42">
        <f t="shared" si="1"/>
        <v>3</v>
      </c>
      <c r="G111" t="s">
        <v>9379</v>
      </c>
    </row>
    <row r="112" spans="1:8" x14ac:dyDescent="0.35">
      <c r="B112" s="4">
        <v>-367.55500000000001</v>
      </c>
      <c r="C112" s="16" t="s">
        <v>3011</v>
      </c>
      <c r="D112" s="4">
        <v>4</v>
      </c>
      <c r="E112" s="16" t="s">
        <v>3015</v>
      </c>
    </row>
    <row r="113" spans="1:10" x14ac:dyDescent="0.35">
      <c r="B113" s="4">
        <v>-354.62699999999899</v>
      </c>
      <c r="C113" s="16" t="s">
        <v>3011</v>
      </c>
      <c r="D113" s="4">
        <v>4</v>
      </c>
      <c r="E113" s="16" t="s">
        <v>3021</v>
      </c>
    </row>
    <row r="114" spans="1:10" x14ac:dyDescent="0.35">
      <c r="A114" s="4">
        <v>67</v>
      </c>
      <c r="B114" s="4">
        <v>-335.327</v>
      </c>
      <c r="C114" s="16" t="s">
        <v>3007</v>
      </c>
      <c r="D114" s="4">
        <v>3</v>
      </c>
      <c r="E114" s="16" t="s">
        <v>3026</v>
      </c>
      <c r="F114" s="42">
        <f t="shared" si="1"/>
        <v>4</v>
      </c>
      <c r="G114" t="s">
        <v>9372</v>
      </c>
    </row>
    <row r="115" spans="1:10" x14ac:dyDescent="0.35">
      <c r="A115" s="4">
        <v>68</v>
      </c>
      <c r="B115" s="4">
        <v>-323.79399999999998</v>
      </c>
      <c r="C115" s="16" t="s">
        <v>3011</v>
      </c>
      <c r="D115" s="4">
        <v>4</v>
      </c>
      <c r="E115" s="16" t="s">
        <v>3029</v>
      </c>
      <c r="F115" s="42">
        <f t="shared" si="1"/>
        <v>3</v>
      </c>
      <c r="G115" t="s">
        <v>9379</v>
      </c>
    </row>
    <row r="116" spans="1:10" x14ac:dyDescent="0.35">
      <c r="A116" s="4">
        <v>69</v>
      </c>
      <c r="B116" s="4">
        <v>-219.482</v>
      </c>
      <c r="C116" s="16" t="s">
        <v>3031</v>
      </c>
      <c r="D116" s="4">
        <v>2</v>
      </c>
      <c r="E116" s="16" t="s">
        <v>3061</v>
      </c>
      <c r="F116" s="42">
        <f t="shared" si="1"/>
        <v>8</v>
      </c>
      <c r="G116" t="s">
        <v>9374</v>
      </c>
      <c r="I116">
        <f t="shared" ref="I116:I117" si="2">IF(J116="GREET",1,IF(J116="GOAL",2,IF(J116="GOAL:COOP",2,IF(J116="(GOAL:COOP)",2,IF(J116="GOAL:CIVILITY",2,IF(J116="GOAL:SUSTAIN",2,IF(J116="GOAL:MAX EARN",2,IF(J116="GOAL:EQUITY",2,IF(J116="(GOAL:EQUITY)",2,IF(J116="PROPOSAL",3,IF(J116="(PROPOSAL)",3,IF(J116="CHOOSE+",4,IF(J116="CHOOSE-",4,IF(J116="(CHOOSE+)",4,IF(J116="(CHOOSE-)",4,IF(J116="ECO INFO",5,IF(J116="(ECO INFO)",5,IF(J116="$ INFO",6,IF(J116="($ INFO)",6,IF(J116="SOC INFO",7,IF(J116="(SOC INFO)",7,IF(J116="RULE INFO",8,IF(J116="EXP INFO",9,IF(J116="(EXP INFO)",9,IF(J116="MON RES",10,IF(J116="MON EARN",11,IF(J116="MON BEH",12,IF(J116="POSE HARM",13,IF(J116="(POSE HARM)",13,IF(J116="POSE CONCERN",14,IF(J116="(POSE CONCERN)",14,IF(J116="RJ APOLOGY",15,IF(J116="RJ ATONE",16,IF(J116="(RJ ATONE)",16,IF(J116="RJ JUSTIFY",17,IF(J116="RJ JUSTIFY:SOC INFO",17,IF(J116="RJ-",18,IF(J116="RJ FORGIVE+",19,IF(J116="RJ FORGIVE-",19,IF(J116="(RJ FORGIVE+)",19,IF(J116="(RJ FORGIVE-)",19,IF(J116="COORD",20,IF(J116="(COORD)",20,IF(J116="ENF ACK",21,IF(J116="(ENF ACK)",21,IF(J116="ENF PRAISE",22,IF(J116="ENF ASK",23,IF(J116="ENF TELL",24,IF(J116="ENF SHAME",25,IF(J116="ENF WARN",26,IF(J116="ENF THREATEN",27,IF(J116="ENF PUNISH",28,IF(J116="DEFECT",29,IF(J116="SM TALK",30,IF(J116="HUMOR",31,IF(J116="POLITE+",32,IF(J116="POLITE-",32,IF(J116="INPUT-",33,IF(J116="AMBIGUOUS",34,IF(J116="UNCODEABLE",35))))))))))))))))))))))))))))))))))))))))))))))))))))))))))))</f>
        <v>4</v>
      </c>
      <c r="J116" t="s">
        <v>10330</v>
      </c>
    </row>
    <row r="117" spans="1:10" x14ac:dyDescent="0.35">
      <c r="A117" s="4">
        <v>70</v>
      </c>
      <c r="B117" s="4">
        <v>-215.53299999999999</v>
      </c>
      <c r="C117" s="16" t="s">
        <v>3016</v>
      </c>
      <c r="D117" s="4">
        <v>1</v>
      </c>
      <c r="E117" s="16" t="s">
        <v>3062</v>
      </c>
      <c r="F117" s="42">
        <f t="shared" si="1"/>
        <v>8</v>
      </c>
      <c r="G117" t="s">
        <v>9374</v>
      </c>
      <c r="I117">
        <f t="shared" si="2"/>
        <v>4</v>
      </c>
      <c r="J117" t="s">
        <v>10330</v>
      </c>
    </row>
    <row r="118" spans="1:10" x14ac:dyDescent="0.35">
      <c r="B118" s="4">
        <v>-211.55</v>
      </c>
      <c r="C118" s="16" t="s">
        <v>3016</v>
      </c>
      <c r="D118" s="4">
        <v>1</v>
      </c>
      <c r="E118" s="16" t="s">
        <v>3065</v>
      </c>
      <c r="F118" s="42">
        <f t="shared" si="1"/>
        <v>3</v>
      </c>
      <c r="G118" t="s">
        <v>9379</v>
      </c>
    </row>
    <row r="119" spans="1:10" x14ac:dyDescent="0.35">
      <c r="A119" s="4">
        <v>71</v>
      </c>
      <c r="B119" s="4">
        <v>-207.77699999999999</v>
      </c>
      <c r="C119" s="16" t="s">
        <v>3031</v>
      </c>
      <c r="D119" s="4">
        <v>2</v>
      </c>
      <c r="E119" s="16" t="s">
        <v>55</v>
      </c>
      <c r="F119" s="42">
        <f t="shared" si="1"/>
        <v>4</v>
      </c>
      <c r="G119" t="s">
        <v>9372</v>
      </c>
    </row>
    <row r="120" spans="1:10" x14ac:dyDescent="0.35">
      <c r="A120" s="4">
        <v>72</v>
      </c>
      <c r="B120" s="4">
        <v>-206.96700000000001</v>
      </c>
      <c r="C120" s="16" t="s">
        <v>3011</v>
      </c>
      <c r="D120" s="4">
        <v>4</v>
      </c>
      <c r="E120" s="16" t="s">
        <v>3066</v>
      </c>
      <c r="F120" s="42">
        <f t="shared" si="1"/>
        <v>4</v>
      </c>
      <c r="G120" t="s">
        <v>9372</v>
      </c>
    </row>
    <row r="122" spans="1:10" x14ac:dyDescent="0.35">
      <c r="A122" s="7">
        <v>3</v>
      </c>
      <c r="B122" s="31" t="s">
        <v>10512</v>
      </c>
    </row>
    <row r="123" spans="1:10" x14ac:dyDescent="0.35">
      <c r="A123" s="4">
        <v>73</v>
      </c>
      <c r="B123" s="4">
        <v>-349.46800000000002</v>
      </c>
      <c r="C123" s="16" t="s">
        <v>3007</v>
      </c>
      <c r="D123" s="4">
        <v>3</v>
      </c>
      <c r="E123" s="16" t="s">
        <v>3024</v>
      </c>
      <c r="F123" s="42">
        <f t="shared" si="1"/>
        <v>3</v>
      </c>
      <c r="G123" t="s">
        <v>9379</v>
      </c>
    </row>
    <row r="124" spans="1:10" x14ac:dyDescent="0.35">
      <c r="A124" s="4">
        <v>74</v>
      </c>
      <c r="B124" s="4">
        <v>-338.86900000000003</v>
      </c>
      <c r="C124" s="16" t="s">
        <v>3016</v>
      </c>
      <c r="D124" s="4">
        <v>1</v>
      </c>
      <c r="E124" s="16" t="s">
        <v>782</v>
      </c>
      <c r="F124" s="42">
        <f t="shared" si="1"/>
        <v>4</v>
      </c>
      <c r="G124" t="s">
        <v>9372</v>
      </c>
    </row>
    <row r="125" spans="1:10" x14ac:dyDescent="0.35">
      <c r="A125" s="4">
        <v>75</v>
      </c>
      <c r="B125" s="4">
        <v>-333.65600000000001</v>
      </c>
      <c r="C125" s="16" t="s">
        <v>3011</v>
      </c>
      <c r="D125" s="4">
        <v>4</v>
      </c>
      <c r="E125" s="16" t="s">
        <v>55</v>
      </c>
      <c r="F125" s="42">
        <f t="shared" si="1"/>
        <v>4</v>
      </c>
      <c r="G125" t="s">
        <v>9372</v>
      </c>
    </row>
    <row r="127" spans="1:10" x14ac:dyDescent="0.35">
      <c r="A127" s="4">
        <v>76</v>
      </c>
      <c r="B127" s="4">
        <v>-308.798</v>
      </c>
      <c r="C127" s="16" t="s">
        <v>3016</v>
      </c>
      <c r="D127" s="4">
        <v>1</v>
      </c>
      <c r="E127" s="16" t="s">
        <v>3033</v>
      </c>
      <c r="F127" s="42">
        <f t="shared" si="1"/>
        <v>9</v>
      </c>
      <c r="G127" t="s">
        <v>9373</v>
      </c>
    </row>
    <row r="128" spans="1:10" x14ac:dyDescent="0.35">
      <c r="A128" s="4">
        <v>77</v>
      </c>
      <c r="B128" s="4">
        <v>-300.18700000000001</v>
      </c>
      <c r="C128" s="16" t="s">
        <v>3011</v>
      </c>
      <c r="D128" s="4">
        <v>4</v>
      </c>
      <c r="E128" s="16" t="s">
        <v>3035</v>
      </c>
      <c r="F128" s="42">
        <f t="shared" si="1"/>
        <v>9</v>
      </c>
      <c r="G128" t="s">
        <v>9373</v>
      </c>
    </row>
    <row r="130" spans="1:8" x14ac:dyDescent="0.35">
      <c r="A130" s="7">
        <v>4</v>
      </c>
      <c r="B130" s="31" t="s">
        <v>10513</v>
      </c>
    </row>
    <row r="131" spans="1:8" x14ac:dyDescent="0.35">
      <c r="A131" s="4">
        <v>78</v>
      </c>
      <c r="B131" s="4">
        <v>-310.80799999999999</v>
      </c>
      <c r="C131" s="16" t="s">
        <v>3031</v>
      </c>
      <c r="D131" s="4">
        <v>2</v>
      </c>
      <c r="E131" s="16" t="s">
        <v>3032</v>
      </c>
    </row>
    <row r="132" spans="1:8" s="38" customFormat="1" x14ac:dyDescent="0.35">
      <c r="A132" s="37"/>
      <c r="B132" s="37"/>
      <c r="C132" s="39"/>
      <c r="D132" s="37"/>
      <c r="E132" s="58" t="s">
        <v>9708</v>
      </c>
      <c r="F132" s="42">
        <f t="shared" si="1"/>
        <v>10</v>
      </c>
      <c r="G132" t="s">
        <v>10136</v>
      </c>
      <c r="H132" s="83"/>
    </row>
    <row r="133" spans="1:8" s="38" customFormat="1" x14ac:dyDescent="0.35">
      <c r="A133" s="37"/>
      <c r="B133" s="37"/>
      <c r="C133" s="39"/>
      <c r="D133" s="37"/>
      <c r="E133" s="58" t="s">
        <v>9709</v>
      </c>
      <c r="F133" s="42">
        <f t="shared" si="1"/>
        <v>3</v>
      </c>
      <c r="G133" t="s">
        <v>9379</v>
      </c>
      <c r="H133" s="83"/>
    </row>
    <row r="134" spans="1:8" x14ac:dyDescent="0.35">
      <c r="A134" s="4">
        <v>79</v>
      </c>
      <c r="B134" s="4">
        <v>-308.26299999999998</v>
      </c>
      <c r="C134" s="16" t="s">
        <v>3011</v>
      </c>
      <c r="D134" s="4">
        <v>4</v>
      </c>
      <c r="E134" s="16" t="s">
        <v>3034</v>
      </c>
      <c r="F134" s="42">
        <f t="shared" ref="F134:F194" si="3">IF(G134="GREET",1,IF(G134="GOAL",2,IF(G134="GOAL:COOP",2,IF(G134="(GOAL:COOP)",2,IF(G134="GOAL:CIVILITY",2,IF(G134="GOAL:SUSTAIN",2,IF(G134="GOAL:MAX EARN",2,IF(G134="GOAL:EQUITY",2,IF(G134="(GOAL:EQUITY)",2,IF(G134="PROPOSAL",3,IF(G134="(PROPOSAL)",3,IF(G134="CHOOSE+",4,IF(G134="CHOOSE-",4,IF(G134="(CHOOSE+)",4,IF(G134="(CHOOSE-)",4,IF(G134="ECO INFO",5,IF(G134="(ECO INFO)",5,IF(G134="$ INFO",6,IF(G134="($ INFO)",6,IF(G134="SOC INFO",7,IF(G134="(SOC INFO)",7,IF(G134="RULE INFO",8,IF(G134="EXP INFO",9,IF(G134="(EXP INFO)",9,IF(G134="MON RES",10,IF(G134="MON EARN",11,IF(G134="MON BEH",12,IF(G134="POSE HARM",13,IF(G134="(POSE HARM)",13,IF(G134="POSE CONCERN",14,IF(G134="(POSE CONCERN)",14,IF(G134="RJ APOLOGY",15,IF(G134="RJ ATONE",16,IF(G134="(RJ ATONE)",16,IF(G134="RJ JUSTIFY",17,IF(G134="RJ JUSTIFY:SOC INFO",17,IF(G134="RJ-",18,IF(G134="RJ FORGIVE+",19,IF(G134="RJ FORGIVE-",19,IF(G134="(RJ FORGIVE+)",19,IF(G134="(RJ FORGIVE-)",19,IF(G134="COORD",20,IF(G134="(COORD)",20,IF(G134="ENF ACK",21,IF(G134="(ENF ACK)",21,IF(G134="ENF PRAISE",22,IF(G134="ENF ASK",23,IF(G134="ENF TELL",24,IF(G134="ENF SHAME",25,IF(G134="ENF WARN",26,IF(G134="ENF THREATEN",27,IF(G134="ENF PUNISH",28,IF(G134="DEFECT",29,IF(G134="SM TALK",30,IF(G134="HUMOR",31,IF(G134="POLITE+",32,IF(G134="POLITE-",32,IF(G134="INPUT-",33,IF(G134="AMBIGUOUS",34,IF(G134="UNCODEABLE",35))))))))))))))))))))))))))))))))))))))))))))))))))))))))))))</f>
        <v>4</v>
      </c>
      <c r="G134" t="s">
        <v>9372</v>
      </c>
    </row>
    <row r="135" spans="1:8" x14ac:dyDescent="0.35">
      <c r="A135" s="4">
        <v>80</v>
      </c>
      <c r="B135" s="4">
        <v>-281.39699999999999</v>
      </c>
      <c r="C135" s="16" t="s">
        <v>3007</v>
      </c>
      <c r="D135" s="4">
        <v>3</v>
      </c>
      <c r="E135" s="16" t="s">
        <v>3040</v>
      </c>
      <c r="F135" s="42">
        <f t="shared" si="3"/>
        <v>3</v>
      </c>
      <c r="G135" t="s">
        <v>9379</v>
      </c>
    </row>
    <row r="136" spans="1:8" x14ac:dyDescent="0.35">
      <c r="B136" s="4">
        <v>-273.37700000000001</v>
      </c>
      <c r="C136" s="16" t="s">
        <v>3007</v>
      </c>
      <c r="D136" s="4">
        <v>3</v>
      </c>
      <c r="E136" s="16" t="s">
        <v>3041</v>
      </c>
    </row>
    <row r="137" spans="1:8" x14ac:dyDescent="0.35">
      <c r="A137" s="4">
        <v>81</v>
      </c>
      <c r="B137" s="4">
        <v>-262.39999999999998</v>
      </c>
      <c r="C137" s="16" t="s">
        <v>3016</v>
      </c>
      <c r="D137" s="4">
        <v>1</v>
      </c>
      <c r="E137" s="16" t="s">
        <v>3044</v>
      </c>
    </row>
    <row r="138" spans="1:8" x14ac:dyDescent="0.35">
      <c r="E138" s="58" t="s">
        <v>9355</v>
      </c>
      <c r="F138" s="42">
        <f t="shared" si="3"/>
        <v>4</v>
      </c>
      <c r="G138" t="s">
        <v>9372</v>
      </c>
    </row>
    <row r="139" spans="1:8" x14ac:dyDescent="0.35">
      <c r="E139" s="58" t="s">
        <v>9710</v>
      </c>
      <c r="F139" s="42">
        <f t="shared" si="3"/>
        <v>3</v>
      </c>
      <c r="G139" t="s">
        <v>9379</v>
      </c>
    </row>
    <row r="140" spans="1:8" x14ac:dyDescent="0.35">
      <c r="A140" s="4">
        <v>82</v>
      </c>
      <c r="B140" s="4">
        <v>-250.541</v>
      </c>
      <c r="C140" s="16" t="s">
        <v>3007</v>
      </c>
      <c r="D140" s="4">
        <v>3</v>
      </c>
      <c r="E140" s="16" t="s">
        <v>3047</v>
      </c>
    </row>
    <row r="141" spans="1:8" x14ac:dyDescent="0.35">
      <c r="E141" s="58" t="s">
        <v>9711</v>
      </c>
      <c r="F141" s="42">
        <f t="shared" si="3"/>
        <v>4</v>
      </c>
      <c r="G141" t="s">
        <v>9372</v>
      </c>
    </row>
    <row r="142" spans="1:8" x14ac:dyDescent="0.35">
      <c r="E142" s="58" t="s">
        <v>9712</v>
      </c>
      <c r="F142" s="42">
        <f t="shared" si="3"/>
        <v>2</v>
      </c>
      <c r="G142" t="s">
        <v>12178</v>
      </c>
    </row>
    <row r="143" spans="1:8" x14ac:dyDescent="0.35">
      <c r="A143" s="4">
        <v>83</v>
      </c>
      <c r="B143" s="4">
        <v>-250.10599999999999</v>
      </c>
      <c r="C143" s="16" t="s">
        <v>3031</v>
      </c>
      <c r="D143" s="4">
        <v>2</v>
      </c>
      <c r="E143" s="16" t="s">
        <v>3048</v>
      </c>
      <c r="F143" s="42">
        <f t="shared" si="3"/>
        <v>8</v>
      </c>
      <c r="G143" t="s">
        <v>9374</v>
      </c>
    </row>
    <row r="144" spans="1:8" x14ac:dyDescent="0.35">
      <c r="A144" s="4">
        <v>84</v>
      </c>
      <c r="B144" s="4">
        <v>-247.554</v>
      </c>
      <c r="C144" s="16" t="s">
        <v>3011</v>
      </c>
      <c r="D144" s="4">
        <v>4</v>
      </c>
      <c r="E144" s="16" t="s">
        <v>3049</v>
      </c>
      <c r="F144" s="42">
        <f t="shared" si="3"/>
        <v>3</v>
      </c>
      <c r="G144" t="s">
        <v>9379</v>
      </c>
    </row>
    <row r="145" spans="1:7" x14ac:dyDescent="0.35">
      <c r="B145" s="4">
        <v>-242.77500000000001</v>
      </c>
      <c r="C145" s="16" t="s">
        <v>3011</v>
      </c>
      <c r="D145" s="4">
        <v>4</v>
      </c>
      <c r="E145" s="16" t="s">
        <v>3052</v>
      </c>
    </row>
    <row r="146" spans="1:7" x14ac:dyDescent="0.35">
      <c r="B146" s="4">
        <v>-236.15</v>
      </c>
      <c r="C146" s="16" t="s">
        <v>3011</v>
      </c>
      <c r="D146" s="4">
        <v>4</v>
      </c>
      <c r="E146" s="16" t="s">
        <v>3054</v>
      </c>
    </row>
    <row r="147" spans="1:7" x14ac:dyDescent="0.35">
      <c r="B147" s="4">
        <v>-228.04300000000001</v>
      </c>
      <c r="C147" s="16" t="s">
        <v>3011</v>
      </c>
      <c r="D147" s="4">
        <v>4</v>
      </c>
      <c r="E147" s="16" t="s">
        <v>1421</v>
      </c>
    </row>
    <row r="148" spans="1:7" x14ac:dyDescent="0.35">
      <c r="A148" s="4">
        <v>85</v>
      </c>
      <c r="B148" s="4">
        <v>-241.43199999999999</v>
      </c>
      <c r="C148" s="16" t="s">
        <v>3031</v>
      </c>
      <c r="D148" s="4">
        <v>2</v>
      </c>
      <c r="E148" s="16" t="s">
        <v>136</v>
      </c>
      <c r="F148" s="42">
        <f t="shared" si="3"/>
        <v>4</v>
      </c>
      <c r="G148" t="s">
        <v>9372</v>
      </c>
    </row>
    <row r="149" spans="1:7" x14ac:dyDescent="0.35">
      <c r="B149" s="4">
        <v>-240.19</v>
      </c>
      <c r="C149" s="16" t="s">
        <v>3031</v>
      </c>
      <c r="D149" s="4">
        <v>2</v>
      </c>
      <c r="E149" s="16" t="s">
        <v>68</v>
      </c>
    </row>
    <row r="150" spans="1:7" x14ac:dyDescent="0.35">
      <c r="A150" s="4">
        <v>86</v>
      </c>
      <c r="B150" s="4">
        <v>-233.10599999999999</v>
      </c>
      <c r="C150" s="16" t="s">
        <v>3007</v>
      </c>
      <c r="D150" s="4">
        <v>3</v>
      </c>
      <c r="E150" s="16" t="s">
        <v>3057</v>
      </c>
      <c r="F150" s="42">
        <f t="shared" si="3"/>
        <v>3</v>
      </c>
      <c r="G150" t="s">
        <v>9379</v>
      </c>
    </row>
    <row r="151" spans="1:7" x14ac:dyDescent="0.35">
      <c r="A151" s="4">
        <v>87</v>
      </c>
      <c r="B151" s="4">
        <v>-230.26900000000001</v>
      </c>
      <c r="C151" s="16" t="s">
        <v>3011</v>
      </c>
      <c r="D151" s="4">
        <v>4</v>
      </c>
      <c r="E151" s="16" t="s">
        <v>55</v>
      </c>
      <c r="F151" s="42">
        <f t="shared" si="3"/>
        <v>4</v>
      </c>
      <c r="G151" t="s">
        <v>9372</v>
      </c>
    </row>
    <row r="152" spans="1:7" x14ac:dyDescent="0.35">
      <c r="B152" s="4">
        <v>-224.947</v>
      </c>
      <c r="C152" s="16" t="s">
        <v>3011</v>
      </c>
      <c r="D152" s="4">
        <v>4</v>
      </c>
      <c r="E152" s="16" t="s">
        <v>3058</v>
      </c>
    </row>
    <row r="153" spans="1:7" x14ac:dyDescent="0.35">
      <c r="A153" s="4">
        <v>88</v>
      </c>
      <c r="B153" s="4">
        <v>-224.64400000000001</v>
      </c>
      <c r="C153" s="16" t="s">
        <v>3031</v>
      </c>
      <c r="D153" s="4">
        <v>2</v>
      </c>
      <c r="E153" s="16" t="s">
        <v>3059</v>
      </c>
      <c r="F153" s="42">
        <f t="shared" si="3"/>
        <v>4</v>
      </c>
      <c r="G153" t="s">
        <v>9372</v>
      </c>
    </row>
    <row r="154" spans="1:7" x14ac:dyDescent="0.35">
      <c r="A154" s="4">
        <v>89</v>
      </c>
      <c r="B154" s="4">
        <v>-211.887</v>
      </c>
      <c r="C154" s="16" t="s">
        <v>3011</v>
      </c>
      <c r="D154" s="4">
        <v>4</v>
      </c>
      <c r="E154" s="16" t="s">
        <v>55</v>
      </c>
      <c r="F154" s="42">
        <f t="shared" si="3"/>
        <v>8</v>
      </c>
      <c r="G154" t="s">
        <v>9374</v>
      </c>
    </row>
    <row r="155" spans="1:7" x14ac:dyDescent="0.35">
      <c r="B155" s="4">
        <v>-191.79900000000001</v>
      </c>
      <c r="C155" s="16" t="s">
        <v>3011</v>
      </c>
      <c r="D155" s="4">
        <v>4</v>
      </c>
      <c r="E155" s="16" t="s">
        <v>10514</v>
      </c>
    </row>
    <row r="156" spans="1:7" x14ac:dyDescent="0.35">
      <c r="B156" s="4">
        <v>-186.72900000000001</v>
      </c>
      <c r="C156" s="16" t="s">
        <v>3011</v>
      </c>
      <c r="D156" s="4">
        <v>4</v>
      </c>
      <c r="E156" s="16" t="s">
        <v>3074</v>
      </c>
    </row>
    <row r="158" spans="1:7" x14ac:dyDescent="0.35">
      <c r="B158" s="31" t="s">
        <v>11074</v>
      </c>
    </row>
    <row r="159" spans="1:7" x14ac:dyDescent="0.35">
      <c r="A159" s="4">
        <v>90</v>
      </c>
      <c r="B159" s="4">
        <v>-162.851</v>
      </c>
      <c r="C159" s="16" t="s">
        <v>3007</v>
      </c>
      <c r="D159" s="4">
        <v>3</v>
      </c>
      <c r="E159" s="16" t="s">
        <v>3076</v>
      </c>
      <c r="F159" s="42">
        <f t="shared" si="3"/>
        <v>3</v>
      </c>
      <c r="G159" t="s">
        <v>9379</v>
      </c>
    </row>
    <row r="160" spans="1:7" x14ac:dyDescent="0.35">
      <c r="A160" s="4">
        <v>91</v>
      </c>
      <c r="B160" s="4">
        <v>-157.63499999999999</v>
      </c>
      <c r="C160" s="16" t="s">
        <v>3011</v>
      </c>
      <c r="D160" s="4">
        <v>4</v>
      </c>
      <c r="E160" s="16" t="s">
        <v>55</v>
      </c>
      <c r="F160" s="42">
        <f t="shared" si="3"/>
        <v>4</v>
      </c>
      <c r="G160" t="s">
        <v>9372</v>
      </c>
    </row>
    <row r="162" spans="1:7" x14ac:dyDescent="0.35">
      <c r="A162" s="4">
        <v>92</v>
      </c>
      <c r="B162" s="4">
        <v>-148.74100000000001</v>
      </c>
      <c r="C162" s="16" t="s">
        <v>3031</v>
      </c>
      <c r="D162" s="4">
        <v>2</v>
      </c>
      <c r="E162" s="16" t="s">
        <v>3078</v>
      </c>
      <c r="F162" s="42">
        <f t="shared" si="3"/>
        <v>5</v>
      </c>
      <c r="G162" t="s">
        <v>9378</v>
      </c>
    </row>
    <row r="163" spans="1:7" x14ac:dyDescent="0.35">
      <c r="B163" s="4">
        <v>-144.363</v>
      </c>
      <c r="C163" s="16" t="s">
        <v>3031</v>
      </c>
      <c r="D163" s="4">
        <v>2</v>
      </c>
      <c r="E163" s="16" t="s">
        <v>3080</v>
      </c>
    </row>
    <row r="164" spans="1:7" x14ac:dyDescent="0.35">
      <c r="A164" s="4">
        <v>93</v>
      </c>
      <c r="B164" s="4">
        <v>-140.995</v>
      </c>
      <c r="C164" s="16" t="s">
        <v>3011</v>
      </c>
      <c r="D164" s="4">
        <v>4</v>
      </c>
      <c r="E164" s="16" t="s">
        <v>3081</v>
      </c>
      <c r="F164" s="42">
        <f t="shared" si="3"/>
        <v>5</v>
      </c>
      <c r="G164" t="s">
        <v>9378</v>
      </c>
    </row>
    <row r="165" spans="1:7" x14ac:dyDescent="0.35">
      <c r="A165" s="4">
        <v>94</v>
      </c>
      <c r="B165" s="4">
        <v>-130.53700000000001</v>
      </c>
      <c r="C165" s="16" t="s">
        <v>3007</v>
      </c>
      <c r="D165" s="4">
        <v>3</v>
      </c>
      <c r="E165" s="16" t="s">
        <v>3083</v>
      </c>
      <c r="F165" s="42">
        <f t="shared" si="3"/>
        <v>5</v>
      </c>
      <c r="G165" t="s">
        <v>9378</v>
      </c>
    </row>
    <row r="166" spans="1:7" x14ac:dyDescent="0.35">
      <c r="B166" s="4">
        <v>-118.10299999999999</v>
      </c>
      <c r="C166" s="16" t="s">
        <v>3007</v>
      </c>
      <c r="D166" s="4">
        <v>3</v>
      </c>
      <c r="E166" s="16" t="s">
        <v>3086</v>
      </c>
    </row>
    <row r="167" spans="1:7" x14ac:dyDescent="0.35">
      <c r="A167" s="4">
        <v>95</v>
      </c>
      <c r="B167" s="4">
        <v>-99.503999999999905</v>
      </c>
      <c r="C167" s="16" t="s">
        <v>3016</v>
      </c>
      <c r="D167" s="4">
        <v>1</v>
      </c>
      <c r="E167" s="16" t="s">
        <v>3088</v>
      </c>
      <c r="F167" s="42">
        <f t="shared" si="3"/>
        <v>7</v>
      </c>
      <c r="G167" t="s">
        <v>9377</v>
      </c>
    </row>
    <row r="168" spans="1:7" x14ac:dyDescent="0.35">
      <c r="A168" s="4">
        <v>96</v>
      </c>
      <c r="B168" s="4">
        <v>-96.075000000000003</v>
      </c>
      <c r="C168" s="16" t="s">
        <v>3011</v>
      </c>
      <c r="D168" s="4">
        <v>4</v>
      </c>
      <c r="E168" s="16" t="s">
        <v>3089</v>
      </c>
      <c r="F168" s="42">
        <f t="shared" si="3"/>
        <v>7</v>
      </c>
      <c r="G168" t="s">
        <v>9377</v>
      </c>
    </row>
    <row r="170" spans="1:7" x14ac:dyDescent="0.35">
      <c r="B170" s="20" t="s">
        <v>9256</v>
      </c>
    </row>
    <row r="171" spans="1:7" x14ac:dyDescent="0.35">
      <c r="A171" s="4">
        <v>97</v>
      </c>
      <c r="B171" s="4">
        <v>-89.343999999999994</v>
      </c>
      <c r="C171" s="16" t="s">
        <v>3011</v>
      </c>
      <c r="D171" s="4">
        <v>4</v>
      </c>
      <c r="E171" s="16" t="s">
        <v>3091</v>
      </c>
      <c r="F171" s="42">
        <f t="shared" si="3"/>
        <v>7</v>
      </c>
      <c r="G171" t="s">
        <v>9377</v>
      </c>
    </row>
    <row r="172" spans="1:7" x14ac:dyDescent="0.35">
      <c r="A172" s="4">
        <v>98</v>
      </c>
      <c r="B172" s="4">
        <v>-80.466999999999999</v>
      </c>
      <c r="C172" s="16" t="s">
        <v>3031</v>
      </c>
      <c r="D172" s="4">
        <v>2</v>
      </c>
      <c r="E172" s="16" t="s">
        <v>3092</v>
      </c>
      <c r="F172" s="42">
        <f t="shared" si="3"/>
        <v>7</v>
      </c>
      <c r="G172" t="s">
        <v>9377</v>
      </c>
    </row>
    <row r="173" spans="1:7" x14ac:dyDescent="0.35">
      <c r="A173" s="4">
        <v>99</v>
      </c>
      <c r="B173" s="4">
        <v>-70.679000000000002</v>
      </c>
      <c r="C173" s="16" t="s">
        <v>3011</v>
      </c>
      <c r="D173" s="4">
        <v>4</v>
      </c>
      <c r="E173" s="16" t="s">
        <v>3095</v>
      </c>
      <c r="F173" s="42">
        <f t="shared" si="3"/>
        <v>7</v>
      </c>
      <c r="G173" t="s">
        <v>9377</v>
      </c>
    </row>
    <row r="174" spans="1:7" x14ac:dyDescent="0.35">
      <c r="A174" s="4">
        <v>100</v>
      </c>
      <c r="B174" s="4">
        <v>-62.921999999999997</v>
      </c>
      <c r="C174" s="16" t="s">
        <v>3007</v>
      </c>
      <c r="D174" s="4">
        <v>3</v>
      </c>
      <c r="E174" s="16" t="s">
        <v>3096</v>
      </c>
      <c r="F174" s="42">
        <f t="shared" si="3"/>
        <v>7</v>
      </c>
      <c r="G174" t="s">
        <v>9377</v>
      </c>
    </row>
    <row r="175" spans="1:7" x14ac:dyDescent="0.35">
      <c r="A175" s="4">
        <v>101</v>
      </c>
      <c r="B175" s="4">
        <v>-52.192999999999998</v>
      </c>
      <c r="C175" s="16" t="s">
        <v>3007</v>
      </c>
      <c r="D175" s="4">
        <v>3</v>
      </c>
      <c r="E175" s="16" t="s">
        <v>3098</v>
      </c>
      <c r="F175" s="42">
        <f t="shared" si="3"/>
        <v>7</v>
      </c>
      <c r="G175" t="s">
        <v>9377</v>
      </c>
    </row>
    <row r="176" spans="1:7" x14ac:dyDescent="0.35">
      <c r="A176" s="4">
        <v>102</v>
      </c>
      <c r="B176" s="4">
        <v>-48.115000000000002</v>
      </c>
      <c r="C176" s="16" t="s">
        <v>3011</v>
      </c>
      <c r="D176" s="4">
        <v>4</v>
      </c>
      <c r="E176" s="16" t="s">
        <v>415</v>
      </c>
      <c r="F176" s="42">
        <f t="shared" si="3"/>
        <v>7</v>
      </c>
      <c r="G176" t="s">
        <v>9377</v>
      </c>
    </row>
    <row r="178" spans="1:7" x14ac:dyDescent="0.35">
      <c r="B178" s="20" t="s">
        <v>9287</v>
      </c>
    </row>
    <row r="179" spans="1:7" x14ac:dyDescent="0.35">
      <c r="A179" s="4">
        <v>103</v>
      </c>
      <c r="B179" s="4">
        <v>-30.651</v>
      </c>
      <c r="C179" s="16" t="s">
        <v>3031</v>
      </c>
      <c r="D179" s="4">
        <v>2</v>
      </c>
      <c r="E179" s="16" t="s">
        <v>3102</v>
      </c>
      <c r="F179" s="42">
        <f t="shared" si="3"/>
        <v>22</v>
      </c>
      <c r="G179" t="s">
        <v>10418</v>
      </c>
    </row>
    <row r="180" spans="1:7" x14ac:dyDescent="0.35">
      <c r="A180" s="4">
        <v>104</v>
      </c>
      <c r="B180" s="4">
        <v>-30.023</v>
      </c>
      <c r="C180" s="16" t="s">
        <v>3011</v>
      </c>
      <c r="D180" s="4">
        <v>4</v>
      </c>
      <c r="E180" s="16" t="s">
        <v>9878</v>
      </c>
      <c r="F180" s="42">
        <f t="shared" si="3"/>
        <v>22</v>
      </c>
      <c r="G180" t="s">
        <v>10418</v>
      </c>
    </row>
    <row r="181" spans="1:7" x14ac:dyDescent="0.35">
      <c r="A181" s="4">
        <v>105</v>
      </c>
      <c r="B181" s="4">
        <v>-25.753</v>
      </c>
      <c r="C181" s="16" t="s">
        <v>3007</v>
      </c>
      <c r="D181" s="4">
        <v>3</v>
      </c>
      <c r="E181" s="16" t="s">
        <v>3104</v>
      </c>
      <c r="F181" s="42">
        <f t="shared" si="3"/>
        <v>22</v>
      </c>
      <c r="G181" t="s">
        <v>10418</v>
      </c>
    </row>
    <row r="183" spans="1:7" x14ac:dyDescent="0.35">
      <c r="B183" s="21" t="s">
        <v>9283</v>
      </c>
      <c r="C183" s="23"/>
      <c r="D183" s="21"/>
      <c r="E183" s="23"/>
    </row>
    <row r="184" spans="1:7" x14ac:dyDescent="0.35">
      <c r="B184" s="31"/>
    </row>
    <row r="185" spans="1:7" x14ac:dyDescent="0.35">
      <c r="A185" s="4">
        <v>106</v>
      </c>
      <c r="B185" s="4">
        <v>10.468999999999999</v>
      </c>
      <c r="C185" s="16" t="s">
        <v>3011</v>
      </c>
      <c r="D185" s="4">
        <v>4</v>
      </c>
      <c r="E185" s="16" t="s">
        <v>3105</v>
      </c>
      <c r="F185" s="42">
        <f t="shared" si="3"/>
        <v>20</v>
      </c>
      <c r="G185" t="s">
        <v>9472</v>
      </c>
    </row>
    <row r="186" spans="1:7" x14ac:dyDescent="0.35">
      <c r="A186" s="4">
        <v>107</v>
      </c>
      <c r="B186" s="4">
        <v>11.319000000000001</v>
      </c>
      <c r="C186" s="16" t="s">
        <v>3007</v>
      </c>
      <c r="D186" s="4">
        <v>3</v>
      </c>
      <c r="E186" s="16" t="s">
        <v>90</v>
      </c>
      <c r="F186" s="42">
        <f t="shared" si="3"/>
        <v>20</v>
      </c>
      <c r="G186" t="s">
        <v>9472</v>
      </c>
    </row>
    <row r="187" spans="1:7" x14ac:dyDescent="0.35">
      <c r="A187" s="4">
        <v>108</v>
      </c>
      <c r="B187" s="4">
        <v>15.869</v>
      </c>
      <c r="C187" s="16" t="s">
        <v>3011</v>
      </c>
      <c r="D187" s="4">
        <v>4</v>
      </c>
      <c r="E187" s="16" t="s">
        <v>501</v>
      </c>
      <c r="F187" s="42">
        <f t="shared" si="3"/>
        <v>20</v>
      </c>
      <c r="G187" t="s">
        <v>9472</v>
      </c>
    </row>
    <row r="189" spans="1:7" x14ac:dyDescent="0.35">
      <c r="A189" s="4">
        <v>109</v>
      </c>
      <c r="B189" s="4">
        <v>167.047</v>
      </c>
      <c r="C189" s="16" t="s">
        <v>3007</v>
      </c>
      <c r="D189" s="4">
        <v>3</v>
      </c>
      <c r="E189" s="16" t="s">
        <v>3109</v>
      </c>
    </row>
    <row r="190" spans="1:7" x14ac:dyDescent="0.35">
      <c r="E190" s="58" t="s">
        <v>10517</v>
      </c>
      <c r="F190" s="42">
        <f t="shared" si="3"/>
        <v>20</v>
      </c>
      <c r="G190" t="s">
        <v>9472</v>
      </c>
    </row>
    <row r="191" spans="1:7" x14ac:dyDescent="0.35">
      <c r="E191" s="58" t="s">
        <v>9713</v>
      </c>
      <c r="F191" s="42">
        <f t="shared" si="3"/>
        <v>2</v>
      </c>
      <c r="G191" t="s">
        <v>10428</v>
      </c>
    </row>
    <row r="193" spans="1:7" x14ac:dyDescent="0.35">
      <c r="A193" s="4">
        <v>110</v>
      </c>
      <c r="B193" s="4">
        <v>210.80599999999899</v>
      </c>
      <c r="C193" s="16" t="s">
        <v>3007</v>
      </c>
      <c r="D193" s="4">
        <v>3</v>
      </c>
      <c r="E193" s="16" t="s">
        <v>10516</v>
      </c>
      <c r="F193" s="42">
        <f t="shared" si="3"/>
        <v>3</v>
      </c>
      <c r="G193" t="s">
        <v>9379</v>
      </c>
    </row>
    <row r="194" spans="1:7" x14ac:dyDescent="0.35">
      <c r="A194" s="4">
        <v>111</v>
      </c>
      <c r="B194" s="4">
        <v>215.125</v>
      </c>
      <c r="C194" s="16" t="s">
        <v>3011</v>
      </c>
      <c r="D194" s="4">
        <v>4</v>
      </c>
      <c r="E194" s="16" t="s">
        <v>3111</v>
      </c>
      <c r="F194" s="42">
        <f t="shared" si="3"/>
        <v>3</v>
      </c>
      <c r="G194" t="s">
        <v>9379</v>
      </c>
    </row>
    <row r="196" spans="1:7" x14ac:dyDescent="0.35">
      <c r="A196" s="7"/>
      <c r="B196" s="11" t="s">
        <v>9275</v>
      </c>
      <c r="C196" s="15"/>
      <c r="D196" s="19"/>
      <c r="E196" s="15"/>
    </row>
    <row r="197" spans="1:7" x14ac:dyDescent="0.35">
      <c r="A197" s="7"/>
      <c r="B197" s="7"/>
      <c r="C197" s="8"/>
      <c r="E197" s="8"/>
    </row>
    <row r="198" spans="1:7" x14ac:dyDescent="0.35">
      <c r="A198" s="7">
        <v>4</v>
      </c>
      <c r="B198" s="31" t="s">
        <v>11075</v>
      </c>
    </row>
    <row r="199" spans="1:7" x14ac:dyDescent="0.35">
      <c r="A199" s="4">
        <v>112</v>
      </c>
      <c r="B199" s="4">
        <v>-381.15699999999998</v>
      </c>
      <c r="C199" s="16" t="s">
        <v>3007</v>
      </c>
      <c r="D199" s="4">
        <v>3</v>
      </c>
      <c r="E199" s="16" t="s">
        <v>3200</v>
      </c>
      <c r="F199" s="42">
        <f t="shared" ref="F199:F261" si="4">IF(G199="GREET",1,IF(G199="GOAL",2,IF(G199="GOAL:COOP",2,IF(G199="(GOAL:COOP)",2,IF(G199="GOAL:CIVILITY",2,IF(G199="GOAL:SUSTAIN",2,IF(G199="GOAL:MAX EARN",2,IF(G199="GOAL:EQUITY",2,IF(G199="(GOAL:EQUITY)",2,IF(G199="PROPOSAL",3,IF(G199="(PROPOSAL)",3,IF(G199="CHOOSE+",4,IF(G199="CHOOSE-",4,IF(G199="(CHOOSE+)",4,IF(G199="(CHOOSE-)",4,IF(G199="ECO INFO",5,IF(G199="(ECO INFO)",5,IF(G199="$ INFO",6,IF(G199="($ INFO)",6,IF(G199="SOC INFO",7,IF(G199="(SOC INFO)",7,IF(G199="RULE INFO",8,IF(G199="EXP INFO",9,IF(G199="(EXP INFO)",9,IF(G199="MON RES",10,IF(G199="MON EARN",11,IF(G199="MON BEH",12,IF(G199="POSE HARM",13,IF(G199="(POSE HARM)",13,IF(G199="POSE CONCERN",14,IF(G199="(POSE CONCERN)",14,IF(G199="RJ APOLOGY",15,IF(G199="RJ ATONE",16,IF(G199="(RJ ATONE)",16,IF(G199="RJ JUSTIFY",17,IF(G199="RJ JUSTIFY:SOC INFO",17,IF(G199="RJ-",18,IF(G199="RJ FORGIVE+",19,IF(G199="RJ FORGIVE-",19,IF(G199="(RJ FORGIVE+)",19,IF(G199="(RJ FORGIVE-)",19,IF(G199="COORD",20,IF(G199="(COORD)",20,IF(G199="ENF ACK",21,IF(G199="(ENF ACK)",21,IF(G199="ENF PRAISE",22,IF(G199="ENF ASK",23,IF(G199="ENF TELL",24,IF(G199="ENF SHAME",25,IF(G199="ENF WARN",26,IF(G199="ENF THREATEN",27,IF(G199="ENF PUNISH",28,IF(G199="DEFECT",29,IF(G199="SM TALK",30,IF(G199="HUMOR",31,IF(G199="POLITE+",32,IF(G199="POLITE-",32,IF(G199="INPUT-",33,IF(G199="AMBIGUOUS",34,IF(G199="UNCODEABLE",35))))))))))))))))))))))))))))))))))))))))))))))))))))))))))))</f>
        <v>3</v>
      </c>
      <c r="G199" t="s">
        <v>9379</v>
      </c>
    </row>
    <row r="200" spans="1:7" x14ac:dyDescent="0.35">
      <c r="A200" s="4">
        <v>113</v>
      </c>
      <c r="B200" s="4">
        <v>-375.798</v>
      </c>
      <c r="C200" s="16" t="s">
        <v>3011</v>
      </c>
      <c r="D200" s="4">
        <v>4</v>
      </c>
      <c r="E200" s="16" t="s">
        <v>55</v>
      </c>
      <c r="F200" s="42">
        <f t="shared" si="4"/>
        <v>4</v>
      </c>
      <c r="G200" t="s">
        <v>9372</v>
      </c>
    </row>
    <row r="201" spans="1:7" x14ac:dyDescent="0.35">
      <c r="A201" s="4">
        <v>114</v>
      </c>
      <c r="B201" s="4">
        <v>-375.41899999999998</v>
      </c>
      <c r="C201" s="16" t="s">
        <v>3031</v>
      </c>
      <c r="D201" s="4">
        <v>2</v>
      </c>
      <c r="E201" s="16" t="s">
        <v>310</v>
      </c>
      <c r="F201" s="42">
        <f t="shared" si="4"/>
        <v>4</v>
      </c>
      <c r="G201" t="s">
        <v>9372</v>
      </c>
    </row>
    <row r="202" spans="1:7" x14ac:dyDescent="0.35">
      <c r="A202" s="4">
        <v>115</v>
      </c>
      <c r="B202" s="4">
        <v>-372.69900000000001</v>
      </c>
      <c r="C202" s="16" t="s">
        <v>3016</v>
      </c>
      <c r="D202" s="4">
        <v>1</v>
      </c>
      <c r="E202" s="16" t="s">
        <v>68</v>
      </c>
      <c r="F202" s="42">
        <f t="shared" si="4"/>
        <v>4</v>
      </c>
      <c r="G202" t="s">
        <v>9372</v>
      </c>
    </row>
    <row r="203" spans="1:7" x14ac:dyDescent="0.35">
      <c r="A203" s="4">
        <v>116</v>
      </c>
      <c r="B203" s="4">
        <v>-364.41300000000001</v>
      </c>
      <c r="C203" s="16" t="s">
        <v>3007</v>
      </c>
      <c r="D203" s="4">
        <v>3</v>
      </c>
      <c r="E203" s="16" t="s">
        <v>3205</v>
      </c>
      <c r="F203" s="42">
        <f t="shared" si="4"/>
        <v>8</v>
      </c>
      <c r="G203" t="s">
        <v>9374</v>
      </c>
    </row>
    <row r="205" spans="1:7" x14ac:dyDescent="0.35">
      <c r="A205" s="7">
        <v>3</v>
      </c>
      <c r="B205" s="31" t="s">
        <v>11076</v>
      </c>
    </row>
    <row r="206" spans="1:7" x14ac:dyDescent="0.35">
      <c r="A206" s="4">
        <v>117</v>
      </c>
      <c r="B206" s="4">
        <v>-363.65100000000001</v>
      </c>
      <c r="C206" s="16" t="s">
        <v>3011</v>
      </c>
      <c r="D206" s="4">
        <v>4</v>
      </c>
      <c r="E206" s="16" t="s">
        <v>3206</v>
      </c>
      <c r="F206" s="42">
        <f t="shared" si="4"/>
        <v>3</v>
      </c>
      <c r="G206" t="s">
        <v>9379</v>
      </c>
    </row>
    <row r="207" spans="1:7" x14ac:dyDescent="0.35">
      <c r="B207" s="4">
        <v>-359.053</v>
      </c>
      <c r="C207" s="16" t="s">
        <v>3011</v>
      </c>
      <c r="D207" s="4">
        <v>4</v>
      </c>
      <c r="E207" s="16" t="s">
        <v>3208</v>
      </c>
    </row>
    <row r="208" spans="1:7" x14ac:dyDescent="0.35">
      <c r="A208" s="4">
        <v>118</v>
      </c>
      <c r="B208" s="4">
        <v>-344.06099999999998</v>
      </c>
      <c r="C208" s="16" t="s">
        <v>3007</v>
      </c>
      <c r="D208" s="4">
        <v>3</v>
      </c>
      <c r="E208" s="16" t="s">
        <v>3211</v>
      </c>
      <c r="F208" s="42">
        <f t="shared" si="4"/>
        <v>24</v>
      </c>
      <c r="G208" t="s">
        <v>10409</v>
      </c>
    </row>
    <row r="209" spans="1:8" x14ac:dyDescent="0.35">
      <c r="A209" s="4">
        <v>119</v>
      </c>
      <c r="B209" s="4">
        <v>-342.40300000000002</v>
      </c>
      <c r="C209" s="16" t="s">
        <v>3011</v>
      </c>
      <c r="D209" s="4">
        <v>4</v>
      </c>
      <c r="E209" s="16" t="s">
        <v>55</v>
      </c>
      <c r="F209" s="42">
        <f t="shared" si="4"/>
        <v>21</v>
      </c>
      <c r="G209" t="s">
        <v>9613</v>
      </c>
    </row>
    <row r="210" spans="1:8" x14ac:dyDescent="0.35">
      <c r="A210" s="4">
        <v>120</v>
      </c>
      <c r="B210" s="4">
        <v>-336.62199999999899</v>
      </c>
      <c r="C210" s="16" t="s">
        <v>3007</v>
      </c>
      <c r="D210" s="4">
        <v>3</v>
      </c>
      <c r="E210" s="16" t="s">
        <v>3213</v>
      </c>
      <c r="F210" s="42">
        <f t="shared" si="4"/>
        <v>4</v>
      </c>
      <c r="G210" t="s">
        <v>9372</v>
      </c>
    </row>
    <row r="211" spans="1:8" x14ac:dyDescent="0.35">
      <c r="A211" s="4">
        <v>121</v>
      </c>
      <c r="B211" s="4">
        <v>-309.512</v>
      </c>
      <c r="C211" s="16" t="s">
        <v>3016</v>
      </c>
      <c r="D211" s="4">
        <v>1</v>
      </c>
      <c r="E211" s="16" t="s">
        <v>3218</v>
      </c>
    </row>
    <row r="212" spans="1:8" s="38" customFormat="1" x14ac:dyDescent="0.35">
      <c r="A212" s="37"/>
      <c r="B212" s="37"/>
      <c r="C212" s="39"/>
      <c r="D212" s="37"/>
      <c r="E212" s="58" t="s">
        <v>68</v>
      </c>
      <c r="F212" s="42">
        <f t="shared" si="4"/>
        <v>4</v>
      </c>
      <c r="G212" t="s">
        <v>9372</v>
      </c>
      <c r="H212" s="83"/>
    </row>
    <row r="213" spans="1:8" s="38" customFormat="1" x14ac:dyDescent="0.35">
      <c r="A213" s="37"/>
      <c r="B213" s="37"/>
      <c r="C213" s="39"/>
      <c r="D213" s="37"/>
      <c r="E213" s="58" t="s">
        <v>11077</v>
      </c>
      <c r="F213" s="42">
        <f t="shared" si="4"/>
        <v>24</v>
      </c>
      <c r="G213" t="s">
        <v>10409</v>
      </c>
      <c r="H213" s="83"/>
    </row>
    <row r="214" spans="1:8" s="38" customFormat="1" x14ac:dyDescent="0.35">
      <c r="A214" s="37"/>
      <c r="B214" s="37"/>
      <c r="C214" s="39"/>
      <c r="D214" s="37"/>
      <c r="E214" s="58" t="s">
        <v>11078</v>
      </c>
      <c r="F214" s="42">
        <f t="shared" si="4"/>
        <v>2</v>
      </c>
      <c r="G214" t="s">
        <v>10428</v>
      </c>
      <c r="H214" s="83"/>
    </row>
    <row r="215" spans="1:8" x14ac:dyDescent="0.35">
      <c r="A215" s="4">
        <v>122</v>
      </c>
      <c r="B215" s="4">
        <v>-290.39299999999997</v>
      </c>
      <c r="C215" s="16" t="s">
        <v>3011</v>
      </c>
      <c r="D215" s="4">
        <v>4</v>
      </c>
      <c r="E215" s="16" t="s">
        <v>501</v>
      </c>
      <c r="F215" s="42">
        <f t="shared" si="4"/>
        <v>4</v>
      </c>
      <c r="G215" t="s">
        <v>9372</v>
      </c>
    </row>
    <row r="217" spans="1:8" x14ac:dyDescent="0.35">
      <c r="B217" s="20" t="s">
        <v>9232</v>
      </c>
    </row>
    <row r="218" spans="1:8" x14ac:dyDescent="0.35">
      <c r="A218" s="4">
        <v>123</v>
      </c>
      <c r="B218" s="4">
        <v>-275.65699999999998</v>
      </c>
      <c r="C218" s="16" t="s">
        <v>3011</v>
      </c>
      <c r="D218" s="4">
        <v>4</v>
      </c>
      <c r="E218" s="16" t="s">
        <v>3223</v>
      </c>
      <c r="F218" s="42">
        <f t="shared" si="4"/>
        <v>30</v>
      </c>
      <c r="G218" t="s">
        <v>9375</v>
      </c>
    </row>
    <row r="219" spans="1:8" x14ac:dyDescent="0.35">
      <c r="A219" s="4">
        <v>124</v>
      </c>
      <c r="B219" s="4">
        <v>-267.05900000000003</v>
      </c>
      <c r="C219" s="16" t="s">
        <v>3031</v>
      </c>
      <c r="D219" s="4">
        <v>2</v>
      </c>
      <c r="E219" s="16" t="s">
        <v>68</v>
      </c>
      <c r="F219" s="42">
        <f t="shared" si="4"/>
        <v>30</v>
      </c>
      <c r="G219" t="s">
        <v>9375</v>
      </c>
    </row>
    <row r="220" spans="1:8" x14ac:dyDescent="0.35">
      <c r="A220" s="4">
        <v>125</v>
      </c>
      <c r="B220" s="4">
        <v>-265.06400000000002</v>
      </c>
      <c r="C220" s="16" t="s">
        <v>3016</v>
      </c>
      <c r="D220" s="4">
        <v>1</v>
      </c>
      <c r="E220" s="16" t="s">
        <v>68</v>
      </c>
      <c r="F220" s="42">
        <f t="shared" si="4"/>
        <v>30</v>
      </c>
      <c r="G220" t="s">
        <v>9375</v>
      </c>
    </row>
    <row r="222" spans="1:8" x14ac:dyDescent="0.35">
      <c r="B222" s="20" t="s">
        <v>9285</v>
      </c>
    </row>
    <row r="223" spans="1:8" x14ac:dyDescent="0.35">
      <c r="A223" s="4">
        <v>126</v>
      </c>
      <c r="B223" s="4">
        <v>-261.91800000000001</v>
      </c>
      <c r="C223" s="16" t="s">
        <v>3007</v>
      </c>
      <c r="D223" s="4">
        <v>3</v>
      </c>
      <c r="E223" s="16" t="s">
        <v>3226</v>
      </c>
      <c r="F223" s="42">
        <f t="shared" si="4"/>
        <v>9</v>
      </c>
      <c r="G223" t="s">
        <v>9373</v>
      </c>
    </row>
    <row r="224" spans="1:8" x14ac:dyDescent="0.35">
      <c r="A224" s="4">
        <v>127</v>
      </c>
      <c r="B224" s="4">
        <v>-243.98400000000001</v>
      </c>
      <c r="C224" s="16" t="s">
        <v>3016</v>
      </c>
      <c r="D224" s="4">
        <v>1</v>
      </c>
      <c r="E224" s="16" t="s">
        <v>3228</v>
      </c>
      <c r="F224" s="42">
        <f t="shared" si="4"/>
        <v>9</v>
      </c>
      <c r="G224" t="s">
        <v>9373</v>
      </c>
    </row>
    <row r="225" spans="1:7" x14ac:dyDescent="0.35">
      <c r="A225" s="4">
        <v>128</v>
      </c>
      <c r="B225" s="4">
        <v>-237.69200000000001</v>
      </c>
      <c r="C225" s="16" t="s">
        <v>3011</v>
      </c>
      <c r="D225" s="4">
        <v>4</v>
      </c>
      <c r="E225" s="16" t="s">
        <v>10518</v>
      </c>
      <c r="F225" s="42">
        <f t="shared" si="4"/>
        <v>7</v>
      </c>
      <c r="G225" t="s">
        <v>9377</v>
      </c>
    </row>
    <row r="226" spans="1:7" x14ac:dyDescent="0.35">
      <c r="A226" s="4">
        <v>129</v>
      </c>
      <c r="B226" s="4">
        <v>-235.30199999999999</v>
      </c>
      <c r="C226" s="16" t="s">
        <v>3016</v>
      </c>
      <c r="D226" s="4">
        <v>1</v>
      </c>
      <c r="E226" s="16" t="s">
        <v>3229</v>
      </c>
      <c r="F226" s="42">
        <f t="shared" si="4"/>
        <v>7</v>
      </c>
      <c r="G226" t="s">
        <v>9377</v>
      </c>
    </row>
    <row r="227" spans="1:7" x14ac:dyDescent="0.35">
      <c r="A227" s="4">
        <v>130</v>
      </c>
      <c r="B227" s="4">
        <v>-227.322</v>
      </c>
      <c r="C227" s="16" t="s">
        <v>3031</v>
      </c>
      <c r="D227" s="4">
        <v>2</v>
      </c>
      <c r="E227" s="16" t="s">
        <v>3232</v>
      </c>
      <c r="F227" s="42">
        <f t="shared" si="4"/>
        <v>9</v>
      </c>
      <c r="G227" t="s">
        <v>9373</v>
      </c>
    </row>
    <row r="228" spans="1:7" x14ac:dyDescent="0.35">
      <c r="B228" s="4">
        <v>-221.41499999999999</v>
      </c>
      <c r="C228" s="16" t="s">
        <v>3031</v>
      </c>
      <c r="D228" s="4">
        <v>2</v>
      </c>
      <c r="E228" s="16" t="s">
        <v>3234</v>
      </c>
    </row>
    <row r="229" spans="1:7" x14ac:dyDescent="0.35">
      <c r="A229" s="4">
        <v>131</v>
      </c>
      <c r="B229" s="4">
        <v>-223.72099999999901</v>
      </c>
      <c r="C229" s="16" t="s">
        <v>3011</v>
      </c>
      <c r="D229" s="4">
        <v>4</v>
      </c>
      <c r="E229" s="16" t="s">
        <v>3233</v>
      </c>
      <c r="F229" s="42">
        <f t="shared" si="4"/>
        <v>9</v>
      </c>
      <c r="G229" t="s">
        <v>9373</v>
      </c>
    </row>
    <row r="230" spans="1:7" x14ac:dyDescent="0.35">
      <c r="A230" s="4">
        <v>132</v>
      </c>
      <c r="B230" s="4">
        <v>-214.95099999999999</v>
      </c>
      <c r="C230" s="16" t="s">
        <v>3011</v>
      </c>
      <c r="D230" s="4">
        <v>4</v>
      </c>
      <c r="E230" s="16" t="s">
        <v>3236</v>
      </c>
      <c r="F230" s="42">
        <f t="shared" si="4"/>
        <v>9</v>
      </c>
      <c r="G230" t="s">
        <v>9373</v>
      </c>
    </row>
    <row r="231" spans="1:7" x14ac:dyDescent="0.35">
      <c r="A231" s="4">
        <v>133</v>
      </c>
      <c r="B231" s="4">
        <v>-198.33699999999999</v>
      </c>
      <c r="C231" s="16" t="s">
        <v>3016</v>
      </c>
      <c r="D231" s="4">
        <v>1</v>
      </c>
      <c r="E231" s="16" t="s">
        <v>3239</v>
      </c>
      <c r="F231" s="42">
        <f t="shared" si="4"/>
        <v>9</v>
      </c>
      <c r="G231" t="s">
        <v>9373</v>
      </c>
    </row>
    <row r="232" spans="1:7" x14ac:dyDescent="0.35">
      <c r="A232" s="4">
        <v>134</v>
      </c>
      <c r="B232" s="4">
        <v>-195.37</v>
      </c>
      <c r="C232" s="16" t="s">
        <v>3011</v>
      </c>
      <c r="D232" s="4">
        <v>4</v>
      </c>
      <c r="E232" s="16" t="s">
        <v>3240</v>
      </c>
      <c r="F232" s="42">
        <f t="shared" si="4"/>
        <v>9</v>
      </c>
      <c r="G232" t="s">
        <v>9373</v>
      </c>
    </row>
    <row r="233" spans="1:7" x14ac:dyDescent="0.35">
      <c r="A233" s="4">
        <v>135</v>
      </c>
      <c r="B233" s="4">
        <v>-190.61500000000001</v>
      </c>
      <c r="C233" s="16" t="s">
        <v>3011</v>
      </c>
      <c r="D233" s="4">
        <v>4</v>
      </c>
      <c r="E233" s="16" t="s">
        <v>3241</v>
      </c>
      <c r="F233" s="42">
        <f t="shared" si="4"/>
        <v>9</v>
      </c>
      <c r="G233" t="s">
        <v>9373</v>
      </c>
    </row>
    <row r="234" spans="1:7" x14ac:dyDescent="0.35">
      <c r="A234" s="4">
        <v>136</v>
      </c>
      <c r="B234" s="4">
        <v>-190.559</v>
      </c>
      <c r="C234" s="16" t="s">
        <v>3031</v>
      </c>
      <c r="D234" s="4">
        <v>2</v>
      </c>
      <c r="E234" s="16" t="s">
        <v>3242</v>
      </c>
      <c r="F234" s="42">
        <f t="shared" si="4"/>
        <v>9</v>
      </c>
      <c r="G234" t="s">
        <v>9373</v>
      </c>
    </row>
    <row r="235" spans="1:7" x14ac:dyDescent="0.35">
      <c r="A235" s="4">
        <v>137</v>
      </c>
      <c r="B235" s="4">
        <v>-185.64099999999999</v>
      </c>
      <c r="C235" s="16" t="s">
        <v>3007</v>
      </c>
      <c r="D235" s="4">
        <v>3</v>
      </c>
      <c r="E235" s="16" t="s">
        <v>3244</v>
      </c>
      <c r="F235" s="42">
        <f t="shared" si="4"/>
        <v>9</v>
      </c>
      <c r="G235" t="s">
        <v>9373</v>
      </c>
    </row>
    <row r="236" spans="1:7" x14ac:dyDescent="0.35">
      <c r="A236" s="4">
        <v>138</v>
      </c>
      <c r="B236" s="4">
        <v>-183.75200000000001</v>
      </c>
      <c r="C236" s="16" t="s">
        <v>3016</v>
      </c>
      <c r="D236" s="4">
        <v>1</v>
      </c>
      <c r="E236" s="16" t="s">
        <v>3245</v>
      </c>
      <c r="F236" s="42">
        <f t="shared" si="4"/>
        <v>9</v>
      </c>
      <c r="G236" t="s">
        <v>9373</v>
      </c>
    </row>
    <row r="237" spans="1:7" x14ac:dyDescent="0.35">
      <c r="B237" s="4">
        <v>-181.41299999999899</v>
      </c>
      <c r="C237" s="16" t="s">
        <v>3016</v>
      </c>
      <c r="D237" s="4">
        <v>1</v>
      </c>
      <c r="E237" s="16" t="s">
        <v>3246</v>
      </c>
    </row>
    <row r="238" spans="1:7" x14ac:dyDescent="0.35">
      <c r="A238" s="4">
        <v>139</v>
      </c>
      <c r="B238" s="4">
        <v>-168.77</v>
      </c>
      <c r="C238" s="16" t="s">
        <v>3031</v>
      </c>
      <c r="D238" s="4">
        <v>2</v>
      </c>
      <c r="E238" s="16" t="s">
        <v>3249</v>
      </c>
      <c r="F238" s="42">
        <f t="shared" si="4"/>
        <v>34</v>
      </c>
      <c r="G238" t="s">
        <v>9387</v>
      </c>
    </row>
    <row r="239" spans="1:7" x14ac:dyDescent="0.35">
      <c r="A239" s="4">
        <v>140</v>
      </c>
      <c r="B239" s="4">
        <v>-166.697</v>
      </c>
      <c r="C239" s="16" t="s">
        <v>3011</v>
      </c>
      <c r="D239" s="4">
        <v>4</v>
      </c>
      <c r="E239" s="16" t="s">
        <v>3251</v>
      </c>
      <c r="F239" s="42">
        <f t="shared" si="4"/>
        <v>31</v>
      </c>
      <c r="G239" t="s">
        <v>9386</v>
      </c>
    </row>
    <row r="241" spans="1:7" x14ac:dyDescent="0.35">
      <c r="A241" s="7">
        <v>4</v>
      </c>
      <c r="B241" s="31" t="s">
        <v>11079</v>
      </c>
    </row>
    <row r="242" spans="1:7" x14ac:dyDescent="0.35">
      <c r="A242" s="4">
        <v>141</v>
      </c>
      <c r="B242" s="4">
        <v>-161.36600000000001</v>
      </c>
      <c r="C242" s="16" t="s">
        <v>3007</v>
      </c>
      <c r="D242" s="4">
        <v>3</v>
      </c>
      <c r="E242" s="16" t="s">
        <v>3253</v>
      </c>
      <c r="F242" s="42">
        <f t="shared" si="4"/>
        <v>3</v>
      </c>
      <c r="G242" t="s">
        <v>9379</v>
      </c>
    </row>
    <row r="243" spans="1:7" x14ac:dyDescent="0.35">
      <c r="A243" s="4">
        <v>142</v>
      </c>
      <c r="B243" s="4">
        <v>-158.22299999999899</v>
      </c>
      <c r="C243" s="16" t="s">
        <v>3011</v>
      </c>
      <c r="D243" s="4">
        <v>4</v>
      </c>
      <c r="E243" s="16" t="s">
        <v>3254</v>
      </c>
      <c r="F243" s="42">
        <f t="shared" si="4"/>
        <v>4</v>
      </c>
      <c r="G243" t="s">
        <v>9372</v>
      </c>
    </row>
    <row r="244" spans="1:7" x14ac:dyDescent="0.35">
      <c r="A244" s="4">
        <v>143</v>
      </c>
      <c r="B244" s="4">
        <v>-156.715</v>
      </c>
      <c r="C244" s="16" t="s">
        <v>3016</v>
      </c>
      <c r="D244" s="4">
        <v>1</v>
      </c>
      <c r="E244" s="16" t="s">
        <v>68</v>
      </c>
      <c r="F244" s="42">
        <f t="shared" si="4"/>
        <v>4</v>
      </c>
      <c r="G244" t="s">
        <v>9372</v>
      </c>
    </row>
    <row r="245" spans="1:7" x14ac:dyDescent="0.35">
      <c r="A245" s="4">
        <v>144</v>
      </c>
      <c r="B245" s="4">
        <v>-154.59200000000001</v>
      </c>
      <c r="C245" s="16" t="s">
        <v>3031</v>
      </c>
      <c r="D245" s="4">
        <v>2</v>
      </c>
      <c r="E245" s="16" t="s">
        <v>3255</v>
      </c>
    </row>
    <row r="246" spans="1:7" x14ac:dyDescent="0.35">
      <c r="E246" s="58" t="s">
        <v>68</v>
      </c>
      <c r="F246" s="42">
        <f t="shared" si="4"/>
        <v>4</v>
      </c>
      <c r="G246" t="s">
        <v>9372</v>
      </c>
    </row>
    <row r="247" spans="1:7" x14ac:dyDescent="0.35">
      <c r="E247" s="58" t="s">
        <v>10519</v>
      </c>
      <c r="F247" s="42">
        <f t="shared" si="4"/>
        <v>7</v>
      </c>
      <c r="G247" t="s">
        <v>9377</v>
      </c>
    </row>
    <row r="248" spans="1:7" x14ac:dyDescent="0.35">
      <c r="B248" s="20"/>
    </row>
    <row r="249" spans="1:7" x14ac:dyDescent="0.35">
      <c r="A249" s="4">
        <v>145</v>
      </c>
      <c r="B249" s="4">
        <v>-129.232</v>
      </c>
      <c r="C249" s="16" t="s">
        <v>3016</v>
      </c>
      <c r="D249" s="4">
        <v>1</v>
      </c>
      <c r="E249" s="16" t="s">
        <v>3257</v>
      </c>
      <c r="F249" s="42">
        <f t="shared" si="4"/>
        <v>9</v>
      </c>
      <c r="G249" t="s">
        <v>9373</v>
      </c>
    </row>
    <row r="250" spans="1:7" x14ac:dyDescent="0.35">
      <c r="A250" s="4">
        <v>146</v>
      </c>
      <c r="B250" s="4">
        <v>-113.17</v>
      </c>
      <c r="C250" s="16" t="s">
        <v>3007</v>
      </c>
      <c r="D250" s="4">
        <v>3</v>
      </c>
      <c r="E250" s="16" t="s">
        <v>3258</v>
      </c>
      <c r="F250" s="42">
        <f t="shared" si="4"/>
        <v>7</v>
      </c>
      <c r="G250" t="s">
        <v>9377</v>
      </c>
    </row>
    <row r="251" spans="1:7" x14ac:dyDescent="0.35">
      <c r="A251" s="4">
        <v>147</v>
      </c>
      <c r="B251" s="4">
        <v>-108.898</v>
      </c>
      <c r="C251" s="16" t="s">
        <v>3011</v>
      </c>
      <c r="D251" s="4">
        <v>4</v>
      </c>
      <c r="E251" s="16" t="s">
        <v>3259</v>
      </c>
      <c r="F251" s="42">
        <f t="shared" si="4"/>
        <v>7</v>
      </c>
      <c r="G251" t="s">
        <v>9377</v>
      </c>
    </row>
    <row r="252" spans="1:7" x14ac:dyDescent="0.35">
      <c r="A252" s="4">
        <v>148</v>
      </c>
      <c r="B252" s="4">
        <v>-79.402000000000001</v>
      </c>
      <c r="C252" s="16" t="s">
        <v>3007</v>
      </c>
      <c r="D252" s="4">
        <v>3</v>
      </c>
      <c r="E252" s="16" t="s">
        <v>3263</v>
      </c>
      <c r="F252" s="42">
        <f t="shared" si="4"/>
        <v>9</v>
      </c>
      <c r="G252" t="s">
        <v>9373</v>
      </c>
    </row>
    <row r="253" spans="1:7" x14ac:dyDescent="0.35">
      <c r="A253" s="4">
        <v>149</v>
      </c>
      <c r="B253" s="4">
        <v>-77.319999999999993</v>
      </c>
      <c r="C253" s="16" t="s">
        <v>3031</v>
      </c>
      <c r="D253" s="4">
        <v>2</v>
      </c>
      <c r="E253" s="16" t="s">
        <v>3264</v>
      </c>
      <c r="F253" s="42">
        <f t="shared" si="4"/>
        <v>7</v>
      </c>
      <c r="G253" t="s">
        <v>9377</v>
      </c>
    </row>
    <row r="254" spans="1:7" x14ac:dyDescent="0.35">
      <c r="A254" s="4">
        <v>150</v>
      </c>
      <c r="B254" s="4">
        <v>-63.277999999999999</v>
      </c>
      <c r="C254" s="16" t="s">
        <v>3011</v>
      </c>
      <c r="D254" s="4">
        <v>4</v>
      </c>
      <c r="E254" s="16" t="s">
        <v>3265</v>
      </c>
      <c r="F254" s="42">
        <f t="shared" si="4"/>
        <v>7</v>
      </c>
      <c r="G254" t="s">
        <v>9377</v>
      </c>
    </row>
    <row r="255" spans="1:7" x14ac:dyDescent="0.35">
      <c r="A255" s="4">
        <v>151</v>
      </c>
      <c r="B255" s="4">
        <v>-48.603999999999999</v>
      </c>
      <c r="C255" s="16" t="s">
        <v>3016</v>
      </c>
      <c r="D255" s="4">
        <v>1</v>
      </c>
      <c r="E255" s="16" t="s">
        <v>3269</v>
      </c>
      <c r="F255" s="42">
        <f t="shared" si="4"/>
        <v>7</v>
      </c>
      <c r="G255" t="s">
        <v>9377</v>
      </c>
    </row>
    <row r="257" spans="1:9" x14ac:dyDescent="0.35">
      <c r="A257" s="4">
        <v>152</v>
      </c>
      <c r="B257" s="4">
        <v>-38.122</v>
      </c>
      <c r="C257" s="16" t="s">
        <v>3007</v>
      </c>
      <c r="D257" s="4">
        <v>3</v>
      </c>
      <c r="E257" s="16" t="s">
        <v>3271</v>
      </c>
      <c r="F257" s="42">
        <f t="shared" si="4"/>
        <v>24</v>
      </c>
      <c r="G257" t="s">
        <v>10409</v>
      </c>
      <c r="I257" t="s">
        <v>11145</v>
      </c>
    </row>
    <row r="258" spans="1:9" x14ac:dyDescent="0.35">
      <c r="A258" s="4">
        <v>153</v>
      </c>
      <c r="B258" s="4">
        <v>-37.441000000000003</v>
      </c>
      <c r="C258" s="16" t="s">
        <v>3011</v>
      </c>
      <c r="D258" s="4">
        <v>4</v>
      </c>
      <c r="E258" s="16" t="s">
        <v>55</v>
      </c>
      <c r="F258" s="42">
        <f t="shared" si="4"/>
        <v>21</v>
      </c>
      <c r="G258" t="s">
        <v>9613</v>
      </c>
    </row>
    <row r="259" spans="1:9" x14ac:dyDescent="0.35">
      <c r="A259" s="4">
        <v>154</v>
      </c>
      <c r="B259" s="4">
        <v>-37.015999999999998</v>
      </c>
      <c r="C259" s="16" t="s">
        <v>3011</v>
      </c>
      <c r="D259" s="4">
        <v>4</v>
      </c>
      <c r="E259" s="16" t="s">
        <v>9879</v>
      </c>
      <c r="F259" s="42">
        <f t="shared" si="4"/>
        <v>22</v>
      </c>
      <c r="G259" t="s">
        <v>10418</v>
      </c>
    </row>
    <row r="260" spans="1:9" x14ac:dyDescent="0.35">
      <c r="A260" s="4">
        <v>155</v>
      </c>
      <c r="B260" s="4">
        <v>-34.832000000000001</v>
      </c>
      <c r="C260" s="16" t="s">
        <v>3007</v>
      </c>
      <c r="D260" s="4">
        <v>3</v>
      </c>
      <c r="E260" s="16" t="s">
        <v>3272</v>
      </c>
      <c r="F260" s="42">
        <f t="shared" si="4"/>
        <v>24</v>
      </c>
      <c r="G260" t="s">
        <v>10409</v>
      </c>
    </row>
    <row r="261" spans="1:9" x14ac:dyDescent="0.35">
      <c r="A261" s="4">
        <v>156</v>
      </c>
      <c r="B261" s="4">
        <v>-31.943000000000001</v>
      </c>
      <c r="C261" s="16" t="s">
        <v>3031</v>
      </c>
      <c r="D261" s="4">
        <v>2</v>
      </c>
      <c r="E261" s="16" t="s">
        <v>3273</v>
      </c>
      <c r="F261" s="42">
        <f t="shared" si="4"/>
        <v>22</v>
      </c>
      <c r="G261" t="s">
        <v>10418</v>
      </c>
    </row>
    <row r="263" spans="1:9" x14ac:dyDescent="0.35">
      <c r="B263" s="21" t="s">
        <v>9279</v>
      </c>
      <c r="C263" s="23"/>
      <c r="D263" s="21"/>
      <c r="E263" s="23"/>
    </row>
    <row r="264" spans="1:9" x14ac:dyDescent="0.35">
      <c r="B264" s="31"/>
    </row>
    <row r="265" spans="1:9" x14ac:dyDescent="0.35">
      <c r="A265" s="4">
        <v>157</v>
      </c>
      <c r="B265" s="4">
        <v>8.49</v>
      </c>
      <c r="C265" s="16" t="s">
        <v>3007</v>
      </c>
      <c r="D265" s="4">
        <v>3</v>
      </c>
      <c r="E265" s="16" t="s">
        <v>3275</v>
      </c>
      <c r="F265" s="42">
        <f t="shared" ref="F265:F272" si="5">IF(G265="GREET",1,IF(G265="GOAL",2,IF(G265="GOAL:COOP",2,IF(G265="(GOAL:COOP)",2,IF(G265="GOAL:CIVILITY",2,IF(G265="GOAL:SUSTAIN",2,IF(G265="GOAL:MAX EARN",2,IF(G265="GOAL:EQUITY",2,IF(G265="(GOAL:EQUITY)",2,IF(G265="PROPOSAL",3,IF(G265="(PROPOSAL)",3,IF(G265="CHOOSE+",4,IF(G265="CHOOSE-",4,IF(G265="(CHOOSE+)",4,IF(G265="(CHOOSE-)",4,IF(G265="ECO INFO",5,IF(G265="(ECO INFO)",5,IF(G265="$ INFO",6,IF(G265="($ INFO)",6,IF(G265="SOC INFO",7,IF(G265="(SOC INFO)",7,IF(G265="RULE INFO",8,IF(G265="EXP INFO",9,IF(G265="(EXP INFO)",9,IF(G265="MON RES",10,IF(G265="MON EARN",11,IF(G265="MON BEH",12,IF(G265="POSE HARM",13,IF(G265="(POSE HARM)",13,IF(G265="POSE CONCERN",14,IF(G265="(POSE CONCERN)",14,IF(G265="RJ APOLOGY",15,IF(G265="RJ ATONE",16,IF(G265="(RJ ATONE)",16,IF(G265="RJ JUSTIFY",17,IF(G265="RJ JUSTIFY:SOC INFO",17,IF(G265="RJ-",18,IF(G265="RJ FORGIVE+",19,IF(G265="RJ FORGIVE-",19,IF(G265="(RJ FORGIVE+)",19,IF(G265="(RJ FORGIVE-)",19,IF(G265="COORD",20,IF(G265="(COORD)",20,IF(G265="ENF ACK",21,IF(G265="(ENF ACK)",21,IF(G265="ENF PRAISE",22,IF(G265="ENF ASK",23,IF(G265="ENF TELL",24,IF(G265="ENF SHAME",25,IF(G265="ENF WARN",26,IF(G265="ENF THREATEN",27,IF(G265="ENF PUNISH",28,IF(G265="DEFECT",29,IF(G265="SM TALK",30,IF(G265="HUMOR",31,IF(G265="POLITE+",32,IF(G265="POLITE-",32,IF(G265="INPUT-",33,IF(G265="AMBIGUOUS",34,IF(G265="UNCODEABLE",35))))))))))))))))))))))))))))))))))))))))))))))))))))))))))))</f>
        <v>8</v>
      </c>
      <c r="G265" t="s">
        <v>9374</v>
      </c>
    </row>
    <row r="267" spans="1:9" x14ac:dyDescent="0.35">
      <c r="B267" s="31" t="s">
        <v>11080</v>
      </c>
    </row>
    <row r="268" spans="1:9" x14ac:dyDescent="0.35">
      <c r="A268" s="4">
        <v>158</v>
      </c>
      <c r="B268" s="4">
        <v>113.81</v>
      </c>
      <c r="C268" s="16" t="s">
        <v>3007</v>
      </c>
      <c r="D268" s="4">
        <v>3</v>
      </c>
      <c r="E268" s="16" t="s">
        <v>142</v>
      </c>
      <c r="F268" s="42">
        <f t="shared" si="5"/>
        <v>20</v>
      </c>
      <c r="G268" t="s">
        <v>9472</v>
      </c>
    </row>
    <row r="269" spans="1:9" x14ac:dyDescent="0.35">
      <c r="A269" s="4">
        <v>159</v>
      </c>
      <c r="B269" s="4">
        <v>126.836</v>
      </c>
      <c r="C269" s="16" t="s">
        <v>3011</v>
      </c>
      <c r="D269" s="4">
        <v>4</v>
      </c>
      <c r="E269" s="16" t="s">
        <v>3277</v>
      </c>
      <c r="F269" s="42">
        <f t="shared" si="5"/>
        <v>20</v>
      </c>
      <c r="G269" t="s">
        <v>9472</v>
      </c>
    </row>
    <row r="270" spans="1:9" x14ac:dyDescent="0.35">
      <c r="A270" s="4">
        <v>160</v>
      </c>
      <c r="B270" s="4">
        <v>126.97</v>
      </c>
      <c r="C270" s="16" t="s">
        <v>3007</v>
      </c>
      <c r="D270" s="4">
        <v>3</v>
      </c>
      <c r="E270" s="16" t="s">
        <v>3278</v>
      </c>
      <c r="F270" s="42">
        <f t="shared" si="5"/>
        <v>20</v>
      </c>
      <c r="G270" t="s">
        <v>9472</v>
      </c>
    </row>
    <row r="271" spans="1:9" x14ac:dyDescent="0.35">
      <c r="A271" s="4">
        <v>161</v>
      </c>
      <c r="B271" s="4">
        <v>132.76499999999999</v>
      </c>
      <c r="C271" s="16" t="s">
        <v>3011</v>
      </c>
      <c r="D271" s="4">
        <v>4</v>
      </c>
      <c r="E271" s="16" t="s">
        <v>3279</v>
      </c>
      <c r="F271" s="42">
        <f t="shared" si="5"/>
        <v>20</v>
      </c>
      <c r="G271" t="s">
        <v>9472</v>
      </c>
    </row>
    <row r="272" spans="1:9" x14ac:dyDescent="0.35">
      <c r="A272" s="4">
        <v>162</v>
      </c>
      <c r="B272" s="4">
        <v>203.58599999999899</v>
      </c>
      <c r="C272" s="16" t="s">
        <v>3007</v>
      </c>
      <c r="D272" s="4">
        <v>3</v>
      </c>
      <c r="E272" s="16" t="s">
        <v>3280</v>
      </c>
      <c r="F272" s="42">
        <f t="shared" si="5"/>
        <v>20</v>
      </c>
      <c r="G272" t="s">
        <v>9472</v>
      </c>
    </row>
    <row r="275" spans="1:8" x14ac:dyDescent="0.35">
      <c r="A275" s="8" t="s">
        <v>11929</v>
      </c>
      <c r="C275"/>
    </row>
    <row r="276" spans="1:8" x14ac:dyDescent="0.35">
      <c r="B276" s="98" t="s">
        <v>11936</v>
      </c>
      <c r="C276"/>
    </row>
    <row r="277" spans="1:8" x14ac:dyDescent="0.35">
      <c r="A277" s="7" t="s">
        <v>11933</v>
      </c>
      <c r="B277" s="4">
        <v>3</v>
      </c>
      <c r="C277" t="s">
        <v>12075</v>
      </c>
    </row>
    <row r="278" spans="1:8" x14ac:dyDescent="0.35">
      <c r="A278" s="7" t="s">
        <v>11934</v>
      </c>
      <c r="B278" s="4">
        <v>3</v>
      </c>
      <c r="C278" t="s">
        <v>11970</v>
      </c>
    </row>
    <row r="279" spans="1:8" x14ac:dyDescent="0.35">
      <c r="A279" s="7" t="s">
        <v>11935</v>
      </c>
      <c r="B279" s="4">
        <v>3</v>
      </c>
      <c r="C279" t="s">
        <v>11971</v>
      </c>
    </row>
    <row r="281" spans="1:8" x14ac:dyDescent="0.35">
      <c r="A281" s="7" t="s">
        <v>12080</v>
      </c>
      <c r="B281" s="4">
        <v>3</v>
      </c>
    </row>
    <row r="282" spans="1:8" x14ac:dyDescent="0.35">
      <c r="A282" s="4" t="s">
        <v>12082</v>
      </c>
      <c r="B282" s="4">
        <v>1</v>
      </c>
    </row>
    <row r="285" spans="1:8" x14ac:dyDescent="0.35">
      <c r="B285" s="64" t="s">
        <v>12198</v>
      </c>
      <c r="F285"/>
      <c r="H285"/>
    </row>
    <row r="286" spans="1:8" x14ac:dyDescent="0.35">
      <c r="A286" s="8" t="s">
        <v>12202</v>
      </c>
      <c r="B286" s="139" t="s">
        <v>12230</v>
      </c>
      <c r="C286" s="139" t="s">
        <v>12231</v>
      </c>
      <c r="F286"/>
      <c r="H286"/>
    </row>
    <row r="287" spans="1:8" x14ac:dyDescent="0.35">
      <c r="A287" s="7" t="s">
        <v>12083</v>
      </c>
      <c r="B287" s="102">
        <v>0</v>
      </c>
      <c r="C287" s="102">
        <v>0</v>
      </c>
      <c r="F287"/>
      <c r="H287"/>
    </row>
    <row r="288" spans="1:8" x14ac:dyDescent="0.35">
      <c r="A288" s="7" t="s">
        <v>12084</v>
      </c>
      <c r="B288" s="102">
        <v>1</v>
      </c>
      <c r="C288" s="102">
        <v>1</v>
      </c>
      <c r="F288"/>
      <c r="H288"/>
    </row>
    <row r="289" spans="1:8" x14ac:dyDescent="0.35">
      <c r="B289" s="16"/>
      <c r="C289" s="4"/>
      <c r="F289"/>
      <c r="H289"/>
    </row>
    <row r="290" spans="1:8" x14ac:dyDescent="0.35">
      <c r="A290" s="8" t="s">
        <v>12203</v>
      </c>
      <c r="B290" s="16"/>
      <c r="C290" s="4"/>
      <c r="F290"/>
      <c r="H290"/>
    </row>
    <row r="291" spans="1:8" x14ac:dyDescent="0.35">
      <c r="A291" s="7" t="s">
        <v>12083</v>
      </c>
      <c r="B291" s="102">
        <v>0</v>
      </c>
      <c r="C291" s="102" t="s">
        <v>11932</v>
      </c>
      <c r="E291" s="16" t="s">
        <v>12087</v>
      </c>
      <c r="F291"/>
      <c r="H291"/>
    </row>
    <row r="292" spans="1:8" x14ac:dyDescent="0.35">
      <c r="A292" s="7" t="s">
        <v>12084</v>
      </c>
      <c r="B292" s="102">
        <v>1</v>
      </c>
      <c r="C292" s="102" t="s">
        <v>11932</v>
      </c>
      <c r="F292"/>
      <c r="H292"/>
    </row>
    <row r="293" spans="1:8" x14ac:dyDescent="0.35">
      <c r="B293" s="16"/>
      <c r="C293" s="4"/>
      <c r="F293"/>
      <c r="H293"/>
    </row>
    <row r="294" spans="1:8" x14ac:dyDescent="0.35">
      <c r="A294" s="8" t="s">
        <v>12204</v>
      </c>
      <c r="B294" s="16"/>
      <c r="C294" s="4"/>
      <c r="F294"/>
      <c r="H294"/>
    </row>
    <row r="295" spans="1:8" x14ac:dyDescent="0.35">
      <c r="A295" s="7" t="s">
        <v>12083</v>
      </c>
      <c r="B295" s="102">
        <v>0</v>
      </c>
      <c r="C295" s="102" t="s">
        <v>11932</v>
      </c>
      <c r="E295" s="16" t="s">
        <v>12088</v>
      </c>
      <c r="F295"/>
      <c r="H295"/>
    </row>
    <row r="296" spans="1:8" x14ac:dyDescent="0.35">
      <c r="A296" s="7" t="s">
        <v>12084</v>
      </c>
      <c r="B296" s="102">
        <v>1</v>
      </c>
      <c r="C296" s="102" t="s">
        <v>11932</v>
      </c>
      <c r="F296"/>
      <c r="H296"/>
    </row>
    <row r="297" spans="1:8" x14ac:dyDescent="0.35">
      <c r="B297" s="16"/>
      <c r="C297" s="4"/>
      <c r="F297"/>
      <c r="H297"/>
    </row>
    <row r="298" spans="1:8" x14ac:dyDescent="0.35">
      <c r="A298" s="8" t="s">
        <v>12080</v>
      </c>
      <c r="B298" s="16"/>
      <c r="C298" s="4"/>
      <c r="F298"/>
      <c r="H298"/>
    </row>
    <row r="299" spans="1:8" x14ac:dyDescent="0.35">
      <c r="A299" s="7" t="s">
        <v>12083</v>
      </c>
      <c r="B299" s="102">
        <v>0</v>
      </c>
      <c r="C299" s="102">
        <v>0</v>
      </c>
      <c r="F299"/>
      <c r="H299"/>
    </row>
    <row r="300" spans="1:8" x14ac:dyDescent="0.35">
      <c r="A300" s="7" t="s">
        <v>12084</v>
      </c>
      <c r="B300" s="102">
        <v>1</v>
      </c>
      <c r="C300" s="102">
        <v>1</v>
      </c>
      <c r="F300"/>
      <c r="H300"/>
    </row>
    <row r="303" spans="1:8" x14ac:dyDescent="0.35">
      <c r="A303" s="8" t="s">
        <v>12089</v>
      </c>
      <c r="C303"/>
    </row>
    <row r="304" spans="1:8" x14ac:dyDescent="0.35">
      <c r="C304"/>
    </row>
    <row r="305" spans="1:3" x14ac:dyDescent="0.35">
      <c r="A305" s="113" t="s">
        <v>11933</v>
      </c>
      <c r="C305"/>
    </row>
    <row r="306" spans="1:3" x14ac:dyDescent="0.35">
      <c r="A306" s="113"/>
      <c r="C306"/>
    </row>
    <row r="307" spans="1:3" x14ac:dyDescent="0.35">
      <c r="A307" s="116" t="s">
        <v>12090</v>
      </c>
      <c r="C307"/>
    </row>
    <row r="308" spans="1:3" x14ac:dyDescent="0.35">
      <c r="A308" s="4" t="s">
        <v>12091</v>
      </c>
      <c r="B308" s="4">
        <v>4</v>
      </c>
      <c r="C308"/>
    </row>
    <row r="309" spans="1:3" x14ac:dyDescent="0.35">
      <c r="A309" s="4" t="s">
        <v>12092</v>
      </c>
      <c r="B309" s="4">
        <v>3</v>
      </c>
      <c r="C309"/>
    </row>
    <row r="310" spans="1:3" x14ac:dyDescent="0.35">
      <c r="A310" s="4" t="s">
        <v>12093</v>
      </c>
      <c r="B310" s="4">
        <v>3</v>
      </c>
      <c r="C310"/>
    </row>
    <row r="311" spans="1:3" x14ac:dyDescent="0.35">
      <c r="A311" s="4" t="s">
        <v>12094</v>
      </c>
      <c r="C311"/>
    </row>
    <row r="312" spans="1:3" x14ac:dyDescent="0.35">
      <c r="A312" s="37" t="s">
        <v>12098</v>
      </c>
      <c r="B312" s="117">
        <f>(B308+B309+B310)/3</f>
        <v>3.3333333333333335</v>
      </c>
      <c r="C312"/>
    </row>
    <row r="313" spans="1:3" x14ac:dyDescent="0.35">
      <c r="A313" s="37"/>
      <c r="C313"/>
    </row>
    <row r="314" spans="1:3" x14ac:dyDescent="0.35">
      <c r="A314" s="116" t="s">
        <v>12095</v>
      </c>
      <c r="C314"/>
    </row>
    <row r="315" spans="1:3" x14ac:dyDescent="0.35">
      <c r="A315" s="4" t="s">
        <v>12091</v>
      </c>
      <c r="B315" s="4">
        <v>4</v>
      </c>
      <c r="C315"/>
    </row>
    <row r="316" spans="1:3" x14ac:dyDescent="0.35">
      <c r="A316" s="4" t="s">
        <v>12092</v>
      </c>
      <c r="C316"/>
    </row>
    <row r="317" spans="1:3" x14ac:dyDescent="0.35">
      <c r="A317" s="4" t="s">
        <v>12093</v>
      </c>
      <c r="C317"/>
    </row>
    <row r="318" spans="1:3" x14ac:dyDescent="0.35">
      <c r="A318" s="4" t="s">
        <v>12094</v>
      </c>
      <c r="C318"/>
    </row>
    <row r="319" spans="1:3" x14ac:dyDescent="0.35">
      <c r="A319" s="37" t="s">
        <v>12098</v>
      </c>
      <c r="B319" s="4">
        <v>4</v>
      </c>
      <c r="C319"/>
    </row>
    <row r="320" spans="1:3" x14ac:dyDescent="0.35">
      <c r="A320" s="37"/>
      <c r="C320"/>
    </row>
    <row r="321" spans="1:3" x14ac:dyDescent="0.35">
      <c r="A321" s="113" t="s">
        <v>11934</v>
      </c>
      <c r="C321"/>
    </row>
    <row r="322" spans="1:3" x14ac:dyDescent="0.35">
      <c r="A322" s="113"/>
      <c r="C322"/>
    </row>
    <row r="323" spans="1:3" x14ac:dyDescent="0.35">
      <c r="A323" s="116" t="s">
        <v>12090</v>
      </c>
      <c r="C323"/>
    </row>
    <row r="324" spans="1:3" x14ac:dyDescent="0.35">
      <c r="A324" s="4" t="s">
        <v>12091</v>
      </c>
      <c r="B324" s="4">
        <v>4</v>
      </c>
      <c r="C324"/>
    </row>
    <row r="325" spans="1:3" x14ac:dyDescent="0.35">
      <c r="A325" s="4" t="s">
        <v>12092</v>
      </c>
      <c r="B325" s="4">
        <v>4</v>
      </c>
      <c r="C325"/>
    </row>
    <row r="326" spans="1:3" x14ac:dyDescent="0.35">
      <c r="A326" s="4" t="s">
        <v>12093</v>
      </c>
      <c r="C326"/>
    </row>
    <row r="327" spans="1:3" x14ac:dyDescent="0.35">
      <c r="A327" s="4" t="s">
        <v>12094</v>
      </c>
      <c r="C327"/>
    </row>
    <row r="328" spans="1:3" x14ac:dyDescent="0.35">
      <c r="A328" s="37" t="s">
        <v>12098</v>
      </c>
      <c r="B328" s="117">
        <f>(B324+B325)/2</f>
        <v>4</v>
      </c>
      <c r="C328"/>
    </row>
    <row r="329" spans="1:3" x14ac:dyDescent="0.35">
      <c r="A329" s="37"/>
      <c r="C329"/>
    </row>
    <row r="330" spans="1:3" x14ac:dyDescent="0.35">
      <c r="A330" s="116" t="s">
        <v>12095</v>
      </c>
      <c r="C330"/>
    </row>
    <row r="331" spans="1:3" x14ac:dyDescent="0.35">
      <c r="A331" s="4" t="s">
        <v>12091</v>
      </c>
      <c r="B331" s="4">
        <v>3</v>
      </c>
      <c r="C331"/>
    </row>
    <row r="332" spans="1:3" x14ac:dyDescent="0.35">
      <c r="A332" s="4" t="s">
        <v>12092</v>
      </c>
      <c r="C332"/>
    </row>
    <row r="333" spans="1:3" x14ac:dyDescent="0.35">
      <c r="A333" s="4" t="s">
        <v>12093</v>
      </c>
      <c r="C333"/>
    </row>
    <row r="334" spans="1:3" x14ac:dyDescent="0.35">
      <c r="A334" s="4" t="s">
        <v>12094</v>
      </c>
      <c r="C334"/>
    </row>
    <row r="335" spans="1:3" x14ac:dyDescent="0.35">
      <c r="A335" s="37" t="s">
        <v>12098</v>
      </c>
      <c r="B335" s="4">
        <v>3</v>
      </c>
      <c r="C335"/>
    </row>
    <row r="336" spans="1:3" x14ac:dyDescent="0.35">
      <c r="C336"/>
    </row>
    <row r="337" spans="1:3" x14ac:dyDescent="0.35">
      <c r="A337" s="113" t="s">
        <v>11935</v>
      </c>
      <c r="C337"/>
    </row>
    <row r="338" spans="1:3" x14ac:dyDescent="0.35">
      <c r="A338" s="113"/>
      <c r="C338"/>
    </row>
    <row r="339" spans="1:3" x14ac:dyDescent="0.35">
      <c r="A339" s="116" t="s">
        <v>12090</v>
      </c>
      <c r="C339"/>
    </row>
    <row r="340" spans="1:3" x14ac:dyDescent="0.35">
      <c r="A340" s="4" t="s">
        <v>12091</v>
      </c>
      <c r="B340" s="4">
        <v>4</v>
      </c>
      <c r="C340"/>
    </row>
    <row r="341" spans="1:3" x14ac:dyDescent="0.35">
      <c r="A341" s="4" t="s">
        <v>12092</v>
      </c>
      <c r="B341" s="4">
        <v>3</v>
      </c>
      <c r="C341"/>
    </row>
    <row r="342" spans="1:3" x14ac:dyDescent="0.35">
      <c r="A342" s="4" t="s">
        <v>12093</v>
      </c>
      <c r="C342"/>
    </row>
    <row r="343" spans="1:3" x14ac:dyDescent="0.35">
      <c r="A343" s="4" t="s">
        <v>12094</v>
      </c>
      <c r="C343"/>
    </row>
    <row r="344" spans="1:3" x14ac:dyDescent="0.35">
      <c r="A344" s="37" t="s">
        <v>12098</v>
      </c>
      <c r="B344" s="4">
        <f>(B340+B341)/2</f>
        <v>3.5</v>
      </c>
      <c r="C344"/>
    </row>
    <row r="345" spans="1:3" x14ac:dyDescent="0.35">
      <c r="C345"/>
    </row>
    <row r="346" spans="1:3" x14ac:dyDescent="0.35">
      <c r="A346" s="116" t="s">
        <v>12095</v>
      </c>
      <c r="C346"/>
    </row>
    <row r="347" spans="1:3" x14ac:dyDescent="0.35">
      <c r="A347" s="4" t="s">
        <v>12091</v>
      </c>
      <c r="B347" s="4">
        <v>4</v>
      </c>
      <c r="C347"/>
    </row>
    <row r="348" spans="1:3" x14ac:dyDescent="0.35">
      <c r="A348" s="4" t="s">
        <v>12092</v>
      </c>
      <c r="C348"/>
    </row>
    <row r="349" spans="1:3" x14ac:dyDescent="0.35">
      <c r="A349" s="4" t="s">
        <v>12093</v>
      </c>
      <c r="C349"/>
    </row>
    <row r="350" spans="1:3" x14ac:dyDescent="0.35">
      <c r="A350" s="4" t="s">
        <v>12094</v>
      </c>
      <c r="C350"/>
    </row>
    <row r="351" spans="1:3" x14ac:dyDescent="0.35">
      <c r="A351" s="39" t="s">
        <v>12098</v>
      </c>
      <c r="B351" s="4">
        <v>4</v>
      </c>
      <c r="C351"/>
    </row>
    <row r="352" spans="1:3" x14ac:dyDescent="0.35">
      <c r="A352" s="37"/>
      <c r="C352"/>
    </row>
    <row r="353" spans="1:4" x14ac:dyDescent="0.35">
      <c r="A353" s="8" t="s">
        <v>12227</v>
      </c>
      <c r="B353" s="119">
        <f>(B308+B309+B310+B315+B324+B325+B331+B340+B341+B347)/10</f>
        <v>3.6</v>
      </c>
      <c r="D353" s="117"/>
    </row>
  </sheetData>
  <phoneticPr fontId="25" type="noConversion"/>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185">
    <tabColor theme="9" tint="0.79998168889431442"/>
  </sheetPr>
  <dimension ref="A1:K136"/>
  <sheetViews>
    <sheetView zoomScale="80" zoomScaleNormal="80" workbookViewId="0">
      <selection activeCell="F1" sqref="F1"/>
    </sheetView>
  </sheetViews>
  <sheetFormatPr defaultRowHeight="14.5" x14ac:dyDescent="0.35"/>
  <cols>
    <col min="1" max="1" width="8.08984375" style="4" customWidth="1"/>
    <col min="2" max="2" width="11.81640625" style="4" customWidth="1"/>
    <col min="3" max="3" width="6.90625" style="16" customWidth="1"/>
    <col min="4" max="4" width="8.453125" style="4" customWidth="1"/>
    <col min="5" max="5" width="112.453125" customWidth="1"/>
    <col min="6" max="6" width="8.90625" style="42"/>
    <col min="8" max="8" width="8.90625" style="42"/>
  </cols>
  <sheetData>
    <row r="1" spans="1:11" x14ac:dyDescent="0.35">
      <c r="A1" s="14" t="s">
        <v>9288</v>
      </c>
      <c r="B1" s="10"/>
      <c r="C1" s="14"/>
      <c r="D1" s="18"/>
      <c r="E1" s="12"/>
      <c r="F1" s="141" t="s">
        <v>9368</v>
      </c>
      <c r="G1" s="36"/>
      <c r="H1" s="124"/>
      <c r="I1" s="36"/>
      <c r="J1" s="36"/>
      <c r="K1" s="36"/>
    </row>
    <row r="2" spans="1:11" x14ac:dyDescent="0.35">
      <c r="A2" s="7" t="s">
        <v>11146</v>
      </c>
      <c r="B2" s="7" t="s">
        <v>3</v>
      </c>
      <c r="C2" s="7" t="s">
        <v>9459</v>
      </c>
      <c r="D2" s="7" t="s">
        <v>9224</v>
      </c>
      <c r="E2" s="6" t="s">
        <v>9225</v>
      </c>
      <c r="F2" s="124"/>
      <c r="G2" s="36"/>
      <c r="H2" s="124"/>
      <c r="I2" s="36"/>
      <c r="J2" s="36"/>
      <c r="K2" s="36"/>
    </row>
    <row r="3" spans="1:11" x14ac:dyDescent="0.35">
      <c r="A3" s="7"/>
      <c r="B3" s="11" t="s">
        <v>9273</v>
      </c>
      <c r="C3" s="15"/>
      <c r="D3" s="19"/>
      <c r="E3" s="13"/>
      <c r="F3" s="42" t="s">
        <v>9370</v>
      </c>
      <c r="G3" t="s">
        <v>9382</v>
      </c>
      <c r="H3" s="42" t="s">
        <v>9370</v>
      </c>
      <c r="I3" t="s">
        <v>9369</v>
      </c>
      <c r="J3" t="s">
        <v>9370</v>
      </c>
      <c r="K3" t="s">
        <v>9369</v>
      </c>
    </row>
    <row r="4" spans="1:11" s="6" customFormat="1" x14ac:dyDescent="0.35">
      <c r="A4" s="7">
        <v>4</v>
      </c>
      <c r="B4" s="31" t="s">
        <v>10522</v>
      </c>
      <c r="C4" s="8"/>
      <c r="D4" s="7"/>
      <c r="F4" s="42"/>
      <c r="H4" s="68"/>
    </row>
    <row r="5" spans="1:11" x14ac:dyDescent="0.35">
      <c r="A5" s="4">
        <v>1</v>
      </c>
      <c r="B5" s="4">
        <v>-404.21199999999999</v>
      </c>
      <c r="C5" s="16" t="s">
        <v>3286</v>
      </c>
      <c r="D5" s="9" t="s">
        <v>9222</v>
      </c>
      <c r="E5" t="s">
        <v>3312</v>
      </c>
    </row>
    <row r="6" spans="1:11" x14ac:dyDescent="0.35">
      <c r="D6" s="9"/>
      <c r="E6" s="57" t="s">
        <v>10520</v>
      </c>
      <c r="F6" s="42">
        <f>IF(G6="GREET",1,IF(G6="GOAL",2,IF(G6="GOAL:COOP",2,IF(G6="(GOAL:COOP)",2,IF(G6="GOAL:CIVILITY",2,IF(G6="GOAL:SUSTAIN",2,IF(G6="(GOAL:SUSTAIN)",2,IF(G6="GOAL:MAX EARN",2,IF(G6="GOAL:EQUITY",2,IF(G6="(GOAL:EQUITY)",2,IF(G6="PROPOSAL",3,IF(G6="(PROPOSAL)",3,IF(G6="CHOOSE+",4,IF(G6="CHOOSE-",4,IF(G6="(CHOOSE+)",4,IF(G6="(CHOOSE-)",4,IF(G6="ECO INFO",5,IF(G6="(ECO INFO)",5,IF(G6="$ INFO",6,IF(G6="($ INFO)",6,IF(G6="SOC INFO",7,IF(G6="(SOC INFO)",7,IF(G6="RULE INFO",8,IF(G6="EXP INFO",9,IF(G6="(EXP INFO)",9,IF(G6="MON RES",10,IF(G6="MON EARN",11,IF(G6="MON BEH",12,IF(G6="POSE HARM",13,IF(G6="(POSE HARM)",13,IF(G6="POSE CONCERN",14,IF(G6="(POSE CONCERN)",14,IF(G6="RJ APOLOGY",15,IF(G6="RJ ATONE",16,IF(G6="(RJ ATONE)",16,IF(G6="RJ JUSTIFY",17,IF(G6="RJ JUSTIFY:ECO INFO",17,IF(G6="RJ JUSTIFY:SOC INFO",17,IF(G6="RJ JUSTIFY:EXP INFO",17,IF(G6="RJ-",18,IF(G6="RJ FORGIVE+",19,IF(G6="RJ FORGIVE-",19,IF(G6="(RJ FORGIVE+)",19,IF(G6="(RJ FORGIVE-)",19,IF(G6="COORD",20,IF(G6="(COORD)",20,IF(G6="ENF ACK",21,IF(G6="(ENF ACK)",21,IF(G6="ENF PRAISE",22,IF(G6="ENF ASK",23,IF(G6="ENF TELL",24,IF(G6="ENF SHAME",25,IF(G6="ENF WARN",26,IF(G6="ENF THREATEN",27,IF(G6="ENF PUNISH",28,IF(G6="DEFECT",29,IF(G6="SM TALK",30,IF(G6="HUMOR",31,IF(G6="POLITE+",32,IF(G6="POLITE-",32,IF(G6="INPUT-",33,IF(G6="AMBIGUOUS",34,IF(G6="UNCODEABLE",35)))))))))))))))))))))))))))))))))))))))))))))))))))))))))))))))</f>
        <v>5</v>
      </c>
      <c r="G6" t="s">
        <v>9378</v>
      </c>
      <c r="H6" s="42">
        <f>IF(I6="GREET",1,IF(I6="GOAL",2,IF(I6="GOAL:COOP",2,IF(I6="(GOAL:COOP)",2,IF(I6="GOAL:CIVILITY",2,IF(I6="GOAL:SUSTAIN",2,IF(I6="(GOAL:SUSTAIN)",2,IF(I6="GOAL:MAX EARN",2,IF(I6="GOAL:EQUITY",2,IF(I6="(GOAL:EQUITY)",2,IF(I6="PROPOSAL",3,IF(I6="(PROPOSAL)",3,IF(I6="CHOOSE+",4,IF(I6="CHOOSE-",4,IF(I6="(CHOOSE+)",4,IF(I6="(CHOOSE-)",4,IF(I6="ECO INFO",5,IF(I6="(ECO INFO)",5,IF(I6="$ INFO",6,IF(I6="($ INFO)",6,IF(I6="SOC INFO",7,IF(I6="(SOC INFO)",7,IF(I6="RULE INFO",8,IF(I6="EXP INFO",9,IF(I6="(EXP INFO)",9,IF(I6="MON RES",10,IF(I6="MON EARN",11,IF(I6="MON BEH",12,IF(I6="POSE HARM",13,IF(I6="(POSE HARM)",13,IF(I6="POSE CONCERN",14,IF(I6="(POSE CONCERN)",14,IF(I6="RJ APOLOGY",15,IF(I6="RJ ATONE",16,IF(I6="(RJ ATONE)",16,IF(I6="RJ JUSTIFY",17,IF(I6="RJ JUSTIFY:ECO INFO",17,IF(I6="RJ JUSTIFY:SOC INFO",17,IF(I6="RJ JUSTIFY:EXP INFO",17,IF(I6="RJ-",18,IF(I6="RJ FORGIVE+",19,IF(I6="RJ FORGIVE-",19,IF(I6="(RJ FORGIVE+)",19,IF(I6="(RJ FORGIVE-)",19,IF(I6="COORD",20,IF(I6="(COORD)",20,IF(I6="ENF ACK",21,IF(I6="(ENF ACK)",21,IF(I6="ENF PRAISE",22,IF(I6="ENF ASK",23,IF(I6="ENF TELL",24,IF(I6="ENF SHAME",25,IF(I6="ENF WARN",26,IF(I6="ENF THREATEN",27,IF(I6="ENF PUNISH",28,IF(I6="DEFECT",29,IF(I6="SM TALK",30,IF(I6="HUMOR",31,IF(I6="POLITE+",32,IF(I6="POLITE-",32,IF(I6="INPUT-",33,IF(I6="AMBIGUOUS",34,IF(I6="UNCODEABLE",35)))))))))))))))))))))))))))))))))))))))))))))))))))))))))))))))</f>
        <v>2</v>
      </c>
      <c r="I6" t="s">
        <v>12182</v>
      </c>
    </row>
    <row r="7" spans="1:11" x14ac:dyDescent="0.35">
      <c r="D7" s="9"/>
      <c r="E7" s="57" t="s">
        <v>10521</v>
      </c>
      <c r="F7" s="42">
        <f t="shared" ref="F7:H55" si="0">IF(G7="GREET",1,IF(G7="GOAL",2,IF(G7="GOAL:COOP",2,IF(G7="(GOAL:COOP)",2,IF(G7="GOAL:CIVILITY",2,IF(G7="GOAL:SUSTAIN",2,IF(G7="(GOAL:SUSTAIN)",2,IF(G7="GOAL:MAX EARN",2,IF(G7="GOAL:EQUITY",2,IF(G7="(GOAL:EQUITY)",2,IF(G7="PROPOSAL",3,IF(G7="(PROPOSAL)",3,IF(G7="CHOOSE+",4,IF(G7="CHOOSE-",4,IF(G7="(CHOOSE+)",4,IF(G7="(CHOOSE-)",4,IF(G7="ECO INFO",5,IF(G7="(ECO INFO)",5,IF(G7="$ INFO",6,IF(G7="($ INFO)",6,IF(G7="SOC INFO",7,IF(G7="(SOC INFO)",7,IF(G7="RULE INFO",8,IF(G7="EXP INFO",9,IF(G7="(EXP INFO)",9,IF(G7="MON RES",10,IF(G7="MON EARN",11,IF(G7="MON BEH",12,IF(G7="POSE HARM",13,IF(G7="(POSE HARM)",13,IF(G7="POSE CONCERN",14,IF(G7="(POSE CONCERN)",14,IF(G7="RJ APOLOGY",15,IF(G7="RJ ATONE",16,IF(G7="(RJ ATONE)",16,IF(G7="RJ JUSTIFY",17,IF(G7="RJ JUSTIFY:ECO INFO",17,IF(G7="RJ JUSTIFY:SOC INFO",17,IF(G7="RJ JUSTIFY:EXP INFO",17,IF(G7="RJ-",18,IF(G7="RJ FORGIVE+",19,IF(G7="RJ FORGIVE-",19,IF(G7="(RJ FORGIVE+)",19,IF(G7="(RJ FORGIVE-)",19,IF(G7="COORD",20,IF(G7="(COORD)",20,IF(G7="ENF ACK",21,IF(G7="(ENF ACK)",21,IF(G7="ENF PRAISE",22,IF(G7="ENF ASK",23,IF(G7="ENF TELL",24,IF(G7="ENF SHAME",25,IF(G7="ENF WARN",26,IF(G7="ENF THREATEN",27,IF(G7="ENF PUNISH",28,IF(G7="DEFECT",29,IF(G7="SM TALK",30,IF(G7="HUMOR",31,IF(G7="POLITE+",32,IF(G7="POLITE-",32,IF(G7="INPUT-",33,IF(G7="AMBIGUOUS",34,IF(G7="UNCODEABLE",35)))))))))))))))))))))))))))))))))))))))))))))))))))))))))))))))</f>
        <v>3</v>
      </c>
      <c r="G7" t="s">
        <v>9379</v>
      </c>
    </row>
    <row r="8" spans="1:11" x14ac:dyDescent="0.35">
      <c r="A8" s="4">
        <v>2</v>
      </c>
      <c r="B8" s="4">
        <v>-378.702</v>
      </c>
      <c r="C8" s="16" t="s">
        <v>3299</v>
      </c>
      <c r="D8" s="9" t="s">
        <v>9220</v>
      </c>
      <c r="E8" t="s">
        <v>3315</v>
      </c>
    </row>
    <row r="9" spans="1:11" x14ac:dyDescent="0.35">
      <c r="D9" s="9"/>
      <c r="E9" s="57" t="s">
        <v>68</v>
      </c>
      <c r="F9" s="42">
        <f t="shared" si="0"/>
        <v>4</v>
      </c>
      <c r="G9" t="s">
        <v>9372</v>
      </c>
    </row>
    <row r="10" spans="1:11" x14ac:dyDescent="0.35">
      <c r="D10" s="9"/>
      <c r="E10" s="57" t="s">
        <v>11081</v>
      </c>
      <c r="F10" s="42">
        <f t="shared" si="0"/>
        <v>5</v>
      </c>
      <c r="G10" t="s">
        <v>9378</v>
      </c>
    </row>
    <row r="11" spans="1:11" x14ac:dyDescent="0.35">
      <c r="A11" s="4">
        <v>3</v>
      </c>
      <c r="B11" s="4">
        <v>-375.13699999999898</v>
      </c>
      <c r="C11" s="16" t="s">
        <v>3288</v>
      </c>
      <c r="D11" s="4">
        <v>1</v>
      </c>
      <c r="E11" t="s">
        <v>3316</v>
      </c>
    </row>
    <row r="12" spans="1:11" x14ac:dyDescent="0.35">
      <c r="E12" s="57" t="s">
        <v>9714</v>
      </c>
      <c r="F12" s="42">
        <f t="shared" si="0"/>
        <v>4</v>
      </c>
      <c r="G12" t="s">
        <v>9372</v>
      </c>
    </row>
    <row r="13" spans="1:11" x14ac:dyDescent="0.35">
      <c r="E13" s="57" t="s">
        <v>9715</v>
      </c>
      <c r="F13" s="42">
        <f t="shared" si="0"/>
        <v>3</v>
      </c>
      <c r="G13" t="s">
        <v>9379</v>
      </c>
    </row>
    <row r="14" spans="1:11" x14ac:dyDescent="0.35">
      <c r="E14" s="57" t="s">
        <v>9716</v>
      </c>
      <c r="F14" s="42">
        <f t="shared" si="0"/>
        <v>5</v>
      </c>
      <c r="G14" t="s">
        <v>9378</v>
      </c>
    </row>
    <row r="15" spans="1:11" x14ac:dyDescent="0.35">
      <c r="A15" s="4">
        <v>4</v>
      </c>
      <c r="B15" s="4">
        <v>-354.95499999999998</v>
      </c>
      <c r="C15" s="16" t="s">
        <v>3308</v>
      </c>
      <c r="D15" s="9" t="s">
        <v>9221</v>
      </c>
      <c r="E15" t="s">
        <v>3319</v>
      </c>
      <c r="F15" s="42">
        <f t="shared" si="0"/>
        <v>4</v>
      </c>
      <c r="G15" t="s">
        <v>9372</v>
      </c>
      <c r="H15" s="42">
        <f t="shared" si="0"/>
        <v>5</v>
      </c>
      <c r="I15" t="s">
        <v>10437</v>
      </c>
    </row>
    <row r="16" spans="1:11" x14ac:dyDescent="0.35">
      <c r="D16" s="9"/>
    </row>
    <row r="17" spans="1:7" x14ac:dyDescent="0.35">
      <c r="A17" s="7">
        <v>2</v>
      </c>
      <c r="B17" s="31" t="s">
        <v>10525</v>
      </c>
      <c r="D17" s="9"/>
    </row>
    <row r="18" spans="1:7" x14ac:dyDescent="0.35">
      <c r="A18" s="4">
        <v>5</v>
      </c>
      <c r="B18" s="4">
        <v>-336.541</v>
      </c>
      <c r="C18" s="16" t="s">
        <v>3286</v>
      </c>
      <c r="D18" s="9" t="s">
        <v>9222</v>
      </c>
      <c r="E18" t="s">
        <v>3322</v>
      </c>
      <c r="F18" s="42">
        <f t="shared" si="0"/>
        <v>3</v>
      </c>
      <c r="G18" t="s">
        <v>9379</v>
      </c>
    </row>
    <row r="19" spans="1:7" x14ac:dyDescent="0.35">
      <c r="A19" s="4">
        <v>6</v>
      </c>
      <c r="B19" s="4">
        <v>-310.18900000000002</v>
      </c>
      <c r="C19" s="16" t="s">
        <v>3288</v>
      </c>
      <c r="D19" s="4">
        <v>1</v>
      </c>
      <c r="E19" t="s">
        <v>3327</v>
      </c>
    </row>
    <row r="20" spans="1:7" x14ac:dyDescent="0.35">
      <c r="E20" s="57" t="s">
        <v>10523</v>
      </c>
      <c r="F20" s="42">
        <f t="shared" si="0"/>
        <v>4</v>
      </c>
      <c r="G20" t="s">
        <v>9372</v>
      </c>
    </row>
    <row r="21" spans="1:7" x14ac:dyDescent="0.35">
      <c r="E21" s="57" t="s">
        <v>10524</v>
      </c>
      <c r="F21" s="42">
        <f t="shared" si="0"/>
        <v>7</v>
      </c>
      <c r="G21" t="s">
        <v>9377</v>
      </c>
    </row>
    <row r="23" spans="1:7" x14ac:dyDescent="0.35">
      <c r="A23" s="7"/>
      <c r="B23" s="11" t="s">
        <v>9274</v>
      </c>
      <c r="C23" s="15"/>
      <c r="D23" s="19"/>
      <c r="E23" s="13"/>
    </row>
    <row r="24" spans="1:7" x14ac:dyDescent="0.35">
      <c r="A24" s="7">
        <v>3</v>
      </c>
      <c r="B24" s="31" t="s">
        <v>10526</v>
      </c>
    </row>
    <row r="25" spans="1:7" x14ac:dyDescent="0.35">
      <c r="A25" s="4">
        <v>7</v>
      </c>
      <c r="B25" s="4">
        <v>-369.390999999999</v>
      </c>
      <c r="C25" s="16" t="s">
        <v>3286</v>
      </c>
      <c r="D25" s="4">
        <v>4</v>
      </c>
      <c r="E25" t="s">
        <v>3341</v>
      </c>
      <c r="F25" s="42">
        <f t="shared" si="0"/>
        <v>3</v>
      </c>
      <c r="G25" t="s">
        <v>9379</v>
      </c>
    </row>
    <row r="26" spans="1:7" x14ac:dyDescent="0.35">
      <c r="A26" s="4">
        <v>8</v>
      </c>
      <c r="B26" s="4">
        <v>-361.036</v>
      </c>
      <c r="C26" s="16" t="s">
        <v>3288</v>
      </c>
      <c r="D26" s="4">
        <v>1</v>
      </c>
      <c r="E26" t="s">
        <v>3343</v>
      </c>
      <c r="F26" s="42">
        <f t="shared" si="0"/>
        <v>9</v>
      </c>
      <c r="G26" t="s">
        <v>9373</v>
      </c>
    </row>
    <row r="27" spans="1:7" x14ac:dyDescent="0.35">
      <c r="A27" s="4">
        <v>9</v>
      </c>
      <c r="B27" s="4">
        <v>-341.075999999999</v>
      </c>
      <c r="C27" s="16" t="s">
        <v>3286</v>
      </c>
      <c r="D27" s="4">
        <v>4</v>
      </c>
      <c r="E27" t="s">
        <v>3348</v>
      </c>
      <c r="F27" s="42">
        <f t="shared" si="0"/>
        <v>9</v>
      </c>
      <c r="G27" t="s">
        <v>9373</v>
      </c>
    </row>
    <row r="28" spans="1:7" x14ac:dyDescent="0.35">
      <c r="A28" s="4">
        <v>10</v>
      </c>
      <c r="B28" s="4">
        <v>-298.14</v>
      </c>
      <c r="C28" s="16" t="s">
        <v>3286</v>
      </c>
      <c r="D28" s="4">
        <v>4</v>
      </c>
      <c r="E28" t="s">
        <v>3353</v>
      </c>
      <c r="F28" s="42">
        <f t="shared" si="0"/>
        <v>5</v>
      </c>
      <c r="G28" t="s">
        <v>9378</v>
      </c>
    </row>
    <row r="29" spans="1:7" x14ac:dyDescent="0.35">
      <c r="A29" s="4">
        <v>11</v>
      </c>
      <c r="B29" s="4">
        <v>-285.738</v>
      </c>
      <c r="C29" s="16" t="s">
        <v>3288</v>
      </c>
      <c r="D29" s="4">
        <v>1</v>
      </c>
      <c r="E29" t="s">
        <v>3354</v>
      </c>
    </row>
    <row r="30" spans="1:7" x14ac:dyDescent="0.35">
      <c r="E30" s="57" t="s">
        <v>9717</v>
      </c>
      <c r="F30" s="42">
        <f t="shared" si="0"/>
        <v>4</v>
      </c>
      <c r="G30" t="s">
        <v>9372</v>
      </c>
    </row>
    <row r="31" spans="1:7" x14ac:dyDescent="0.35">
      <c r="E31" s="57" t="s">
        <v>9718</v>
      </c>
      <c r="F31" s="42">
        <f t="shared" si="0"/>
        <v>3</v>
      </c>
      <c r="G31" t="s">
        <v>9379</v>
      </c>
    </row>
    <row r="32" spans="1:7" x14ac:dyDescent="0.35">
      <c r="A32" s="4">
        <v>12</v>
      </c>
      <c r="B32" s="4">
        <v>-223.43700000000001</v>
      </c>
      <c r="C32" s="16" t="s">
        <v>3286</v>
      </c>
      <c r="D32" s="4">
        <v>4</v>
      </c>
      <c r="E32" t="s">
        <v>40</v>
      </c>
      <c r="F32" s="42">
        <f t="shared" si="0"/>
        <v>4</v>
      </c>
      <c r="G32" t="s">
        <v>9372</v>
      </c>
    </row>
    <row r="33" spans="1:9" x14ac:dyDescent="0.35">
      <c r="A33" s="4">
        <v>13</v>
      </c>
      <c r="B33" s="4">
        <v>-124.402</v>
      </c>
      <c r="C33" s="16" t="s">
        <v>3288</v>
      </c>
      <c r="D33" s="4">
        <v>1</v>
      </c>
      <c r="E33" t="s">
        <v>3363</v>
      </c>
      <c r="F33" s="42">
        <f t="shared" si="0"/>
        <v>22</v>
      </c>
      <c r="G33" t="s">
        <v>10418</v>
      </c>
    </row>
    <row r="34" spans="1:9" x14ac:dyDescent="0.35">
      <c r="A34" s="4">
        <v>14</v>
      </c>
      <c r="B34" s="4">
        <v>-74.962999999999994</v>
      </c>
      <c r="C34" s="16" t="s">
        <v>3308</v>
      </c>
      <c r="D34" s="4">
        <v>3</v>
      </c>
      <c r="E34" t="s">
        <v>3366</v>
      </c>
      <c r="F34" s="42">
        <f t="shared" si="0"/>
        <v>22</v>
      </c>
      <c r="G34" t="s">
        <v>10418</v>
      </c>
      <c r="H34" s="42">
        <f t="shared" si="0"/>
        <v>4</v>
      </c>
      <c r="I34" t="s">
        <v>10330</v>
      </c>
    </row>
    <row r="35" spans="1:9" x14ac:dyDescent="0.35">
      <c r="B35" s="4">
        <v>-62.656999999999996</v>
      </c>
      <c r="C35" s="16" t="s">
        <v>3308</v>
      </c>
      <c r="D35" s="4">
        <v>3</v>
      </c>
      <c r="E35" t="s">
        <v>3367</v>
      </c>
    </row>
    <row r="37" spans="1:9" x14ac:dyDescent="0.35">
      <c r="A37" s="7"/>
      <c r="B37" s="11" t="s">
        <v>9275</v>
      </c>
      <c r="C37" s="15"/>
      <c r="D37" s="19"/>
      <c r="E37" s="13"/>
    </row>
    <row r="38" spans="1:9" x14ac:dyDescent="0.35">
      <c r="B38" s="20" t="s">
        <v>9285</v>
      </c>
    </row>
    <row r="39" spans="1:9" x14ac:dyDescent="0.35">
      <c r="A39" s="4">
        <v>15</v>
      </c>
      <c r="B39" s="4">
        <v>-367.30099999999999</v>
      </c>
      <c r="C39" s="16" t="s">
        <v>3286</v>
      </c>
      <c r="D39" s="4">
        <v>4</v>
      </c>
      <c r="E39" t="s">
        <v>3287</v>
      </c>
      <c r="F39" s="42">
        <f t="shared" si="0"/>
        <v>9</v>
      </c>
      <c r="G39" t="s">
        <v>9373</v>
      </c>
    </row>
    <row r="40" spans="1:9" x14ac:dyDescent="0.35">
      <c r="A40" s="4">
        <v>16</v>
      </c>
      <c r="B40" s="4">
        <v>-362.73599999999999</v>
      </c>
      <c r="C40" s="16" t="s">
        <v>3288</v>
      </c>
      <c r="D40" s="4">
        <v>1</v>
      </c>
      <c r="E40" t="s">
        <v>900</v>
      </c>
      <c r="F40" s="42">
        <f t="shared" si="0"/>
        <v>9</v>
      </c>
      <c r="G40" t="s">
        <v>9373</v>
      </c>
    </row>
    <row r="41" spans="1:9" x14ac:dyDescent="0.35">
      <c r="A41" s="4">
        <v>17</v>
      </c>
      <c r="B41" s="4">
        <v>-338.488</v>
      </c>
      <c r="C41" s="16" t="s">
        <v>3286</v>
      </c>
      <c r="D41" s="4">
        <v>4</v>
      </c>
      <c r="E41" t="s">
        <v>3289</v>
      </c>
      <c r="F41" s="42">
        <f t="shared" si="0"/>
        <v>9</v>
      </c>
      <c r="G41" t="s">
        <v>9373</v>
      </c>
    </row>
    <row r="42" spans="1:9" x14ac:dyDescent="0.35">
      <c r="A42" s="4">
        <v>18</v>
      </c>
      <c r="B42" s="4">
        <v>-314.69400000000002</v>
      </c>
      <c r="C42" s="16" t="s">
        <v>3288</v>
      </c>
      <c r="D42" s="4">
        <v>1</v>
      </c>
      <c r="E42" t="s">
        <v>3294</v>
      </c>
      <c r="F42" s="42">
        <f t="shared" si="0"/>
        <v>9</v>
      </c>
      <c r="G42" t="s">
        <v>9373</v>
      </c>
    </row>
    <row r="44" spans="1:9" x14ac:dyDescent="0.35">
      <c r="A44" s="7">
        <v>4</v>
      </c>
      <c r="B44" s="31" t="s">
        <v>11082</v>
      </c>
    </row>
    <row r="45" spans="1:9" x14ac:dyDescent="0.35">
      <c r="A45" s="4">
        <v>19</v>
      </c>
      <c r="B45" s="4">
        <v>-285.77800000000002</v>
      </c>
      <c r="C45" s="16" t="s">
        <v>3286</v>
      </c>
      <c r="D45" s="4">
        <v>4</v>
      </c>
      <c r="E45" t="s">
        <v>3297</v>
      </c>
      <c r="F45" s="42">
        <f t="shared" si="0"/>
        <v>3</v>
      </c>
      <c r="G45" t="s">
        <v>9379</v>
      </c>
    </row>
    <row r="46" spans="1:9" x14ac:dyDescent="0.35">
      <c r="A46" s="4">
        <v>20</v>
      </c>
      <c r="B46" s="4">
        <v>-266.21499999999997</v>
      </c>
      <c r="C46" s="16" t="s">
        <v>3299</v>
      </c>
      <c r="D46" s="4">
        <v>2</v>
      </c>
      <c r="E46" t="s">
        <v>40</v>
      </c>
      <c r="F46" s="42">
        <f t="shared" si="0"/>
        <v>4</v>
      </c>
      <c r="G46" t="s">
        <v>9372</v>
      </c>
    </row>
    <row r="47" spans="1:9" x14ac:dyDescent="0.35">
      <c r="A47" s="4">
        <v>21</v>
      </c>
      <c r="B47" s="4">
        <v>-134.72799999999901</v>
      </c>
      <c r="C47" s="16" t="s">
        <v>3288</v>
      </c>
      <c r="D47" s="4">
        <v>1</v>
      </c>
      <c r="E47" t="s">
        <v>3307</v>
      </c>
      <c r="F47" s="42">
        <f t="shared" si="0"/>
        <v>3</v>
      </c>
      <c r="G47" t="s">
        <v>9379</v>
      </c>
      <c r="H47" s="42">
        <f t="shared" si="0"/>
        <v>4</v>
      </c>
      <c r="I47" t="s">
        <v>10330</v>
      </c>
    </row>
    <row r="48" spans="1:9" x14ac:dyDescent="0.35">
      <c r="A48" s="4">
        <v>22</v>
      </c>
      <c r="B48" s="4">
        <v>-116.471</v>
      </c>
      <c r="C48" s="16" t="s">
        <v>3286</v>
      </c>
      <c r="D48" s="4">
        <v>4</v>
      </c>
      <c r="E48" t="s">
        <v>1939</v>
      </c>
      <c r="F48" s="42">
        <f t="shared" si="0"/>
        <v>4</v>
      </c>
      <c r="G48" t="s">
        <v>9372</v>
      </c>
    </row>
    <row r="49" spans="1:7" x14ac:dyDescent="0.35">
      <c r="A49" s="4">
        <v>23</v>
      </c>
      <c r="B49" s="4">
        <v>-104.09899999999899</v>
      </c>
      <c r="C49" s="16" t="s">
        <v>3308</v>
      </c>
      <c r="D49" s="4">
        <v>3</v>
      </c>
      <c r="E49" t="s">
        <v>267</v>
      </c>
      <c r="F49" s="42">
        <f t="shared" si="0"/>
        <v>4</v>
      </c>
      <c r="G49" t="s">
        <v>9372</v>
      </c>
    </row>
    <row r="51" spans="1:7" x14ac:dyDescent="0.35">
      <c r="B51" s="21" t="s">
        <v>9279</v>
      </c>
      <c r="C51" s="23"/>
      <c r="D51" s="21"/>
      <c r="E51" s="22"/>
    </row>
    <row r="52" spans="1:7" x14ac:dyDescent="0.35">
      <c r="B52" s="20"/>
    </row>
    <row r="53" spans="1:7" x14ac:dyDescent="0.35">
      <c r="A53" s="4">
        <v>24</v>
      </c>
      <c r="B53" s="4">
        <v>227.952</v>
      </c>
      <c r="C53" s="16" t="s">
        <v>3288</v>
      </c>
      <c r="D53" s="4">
        <v>1</v>
      </c>
      <c r="E53" t="s">
        <v>3309</v>
      </c>
      <c r="F53" s="42">
        <f t="shared" si="0"/>
        <v>22</v>
      </c>
      <c r="G53" t="s">
        <v>10418</v>
      </c>
    </row>
    <row r="55" spans="1:7" x14ac:dyDescent="0.35">
      <c r="A55" s="4">
        <v>25</v>
      </c>
      <c r="B55" s="4">
        <v>237.417</v>
      </c>
      <c r="C55" s="16" t="s">
        <v>3286</v>
      </c>
      <c r="D55" s="4">
        <v>4</v>
      </c>
      <c r="E55" t="s">
        <v>3310</v>
      </c>
      <c r="F55" s="42">
        <f t="shared" si="0"/>
        <v>31</v>
      </c>
      <c r="G55" t="s">
        <v>9386</v>
      </c>
    </row>
    <row r="58" spans="1:7" x14ac:dyDescent="0.35">
      <c r="A58" s="8" t="s">
        <v>11929</v>
      </c>
      <c r="C58"/>
    </row>
    <row r="59" spans="1:7" x14ac:dyDescent="0.35">
      <c r="B59" s="98" t="s">
        <v>11936</v>
      </c>
      <c r="C59"/>
    </row>
    <row r="60" spans="1:7" x14ac:dyDescent="0.35">
      <c r="A60" s="7" t="s">
        <v>11933</v>
      </c>
      <c r="B60" s="4">
        <v>4</v>
      </c>
      <c r="C60" t="s">
        <v>12076</v>
      </c>
    </row>
    <row r="61" spans="1:7" x14ac:dyDescent="0.35">
      <c r="A61" s="7" t="s">
        <v>11934</v>
      </c>
      <c r="B61" s="4">
        <v>4</v>
      </c>
      <c r="C61" t="s">
        <v>11972</v>
      </c>
    </row>
    <row r="62" spans="1:7" x14ac:dyDescent="0.35">
      <c r="A62" s="7" t="s">
        <v>11935</v>
      </c>
      <c r="B62" s="4">
        <v>4</v>
      </c>
      <c r="C62" t="s">
        <v>11973</v>
      </c>
    </row>
    <row r="64" spans="1:7" x14ac:dyDescent="0.35">
      <c r="A64" s="7" t="s">
        <v>12081</v>
      </c>
      <c r="B64" s="4">
        <v>4</v>
      </c>
    </row>
    <row r="65" spans="1:8" x14ac:dyDescent="0.35">
      <c r="A65" s="4" t="s">
        <v>12082</v>
      </c>
      <c r="B65" s="4">
        <v>1</v>
      </c>
    </row>
    <row r="68" spans="1:8" x14ac:dyDescent="0.35">
      <c r="B68" s="8" t="s">
        <v>12198</v>
      </c>
      <c r="F68"/>
      <c r="H68"/>
    </row>
    <row r="69" spans="1:8" x14ac:dyDescent="0.35">
      <c r="A69" s="8" t="s">
        <v>12202</v>
      </c>
      <c r="B69" s="139" t="s">
        <v>12230</v>
      </c>
      <c r="C69" s="139" t="s">
        <v>12231</v>
      </c>
      <c r="F69"/>
      <c r="H69"/>
    </row>
    <row r="70" spans="1:8" x14ac:dyDescent="0.35">
      <c r="A70" s="7" t="s">
        <v>12083</v>
      </c>
      <c r="B70" s="102">
        <v>2</v>
      </c>
      <c r="C70" s="102">
        <v>2</v>
      </c>
      <c r="F70"/>
      <c r="H70"/>
    </row>
    <row r="71" spans="1:8" x14ac:dyDescent="0.35">
      <c r="A71" s="7" t="s">
        <v>12084</v>
      </c>
      <c r="B71" s="102">
        <v>2</v>
      </c>
      <c r="C71" s="102">
        <v>2</v>
      </c>
      <c r="F71"/>
      <c r="H71"/>
    </row>
    <row r="72" spans="1:8" x14ac:dyDescent="0.35">
      <c r="B72" s="16"/>
      <c r="C72" s="4"/>
      <c r="F72"/>
      <c r="H72"/>
    </row>
    <row r="73" spans="1:8" x14ac:dyDescent="0.35">
      <c r="A73" s="8" t="s">
        <v>12203</v>
      </c>
      <c r="B73" s="16"/>
      <c r="C73" s="4"/>
      <c r="F73"/>
      <c r="H73"/>
    </row>
    <row r="74" spans="1:8" x14ac:dyDescent="0.35">
      <c r="A74" s="7" t="s">
        <v>12083</v>
      </c>
      <c r="B74" s="102" t="s">
        <v>11932</v>
      </c>
      <c r="C74" s="102" t="s">
        <v>11932</v>
      </c>
      <c r="F74"/>
      <c r="H74"/>
    </row>
    <row r="75" spans="1:8" x14ac:dyDescent="0.35">
      <c r="A75" s="7" t="s">
        <v>12084</v>
      </c>
      <c r="B75" s="102" t="s">
        <v>11932</v>
      </c>
      <c r="C75" s="102" t="s">
        <v>11932</v>
      </c>
      <c r="F75"/>
      <c r="H75"/>
    </row>
    <row r="76" spans="1:8" x14ac:dyDescent="0.35">
      <c r="B76" s="16"/>
      <c r="C76" s="4"/>
      <c r="F76"/>
      <c r="H76"/>
    </row>
    <row r="77" spans="1:8" x14ac:dyDescent="0.35">
      <c r="A77" s="8" t="s">
        <v>12204</v>
      </c>
      <c r="B77" s="16"/>
      <c r="C77" s="4"/>
      <c r="E77" s="16" t="s">
        <v>12208</v>
      </c>
      <c r="F77"/>
      <c r="H77"/>
    </row>
    <row r="78" spans="1:8" x14ac:dyDescent="0.35">
      <c r="A78" s="7" t="s">
        <v>12083</v>
      </c>
      <c r="B78" s="102">
        <v>2</v>
      </c>
      <c r="C78" s="102">
        <v>2</v>
      </c>
      <c r="F78"/>
      <c r="H78"/>
    </row>
    <row r="79" spans="1:8" x14ac:dyDescent="0.35">
      <c r="A79" s="7" t="s">
        <v>12084</v>
      </c>
      <c r="B79" s="102">
        <v>2</v>
      </c>
      <c r="C79" s="102">
        <v>2</v>
      </c>
      <c r="F79"/>
      <c r="H79"/>
    </row>
    <row r="80" spans="1:8" x14ac:dyDescent="0.35">
      <c r="B80" s="16"/>
      <c r="C80" s="4"/>
      <c r="F80"/>
      <c r="H80"/>
    </row>
    <row r="81" spans="1:8" x14ac:dyDescent="0.35">
      <c r="A81" s="8" t="s">
        <v>12080</v>
      </c>
      <c r="B81" s="16"/>
      <c r="C81" s="4"/>
      <c r="F81"/>
      <c r="H81"/>
    </row>
    <row r="82" spans="1:8" x14ac:dyDescent="0.35">
      <c r="A82" s="7" t="s">
        <v>12083</v>
      </c>
      <c r="B82" s="102">
        <v>2</v>
      </c>
      <c r="C82" s="102">
        <v>2</v>
      </c>
      <c r="F82"/>
      <c r="H82"/>
    </row>
    <row r="83" spans="1:8" x14ac:dyDescent="0.35">
      <c r="A83" s="7" t="s">
        <v>12084</v>
      </c>
      <c r="B83" s="102">
        <v>2</v>
      </c>
      <c r="C83" s="102">
        <v>2</v>
      </c>
      <c r="F83"/>
      <c r="H83"/>
    </row>
    <row r="86" spans="1:8" x14ac:dyDescent="0.35">
      <c r="A86" s="8" t="s">
        <v>12089</v>
      </c>
      <c r="C86"/>
    </row>
    <row r="87" spans="1:8" x14ac:dyDescent="0.35">
      <c r="C87"/>
    </row>
    <row r="88" spans="1:8" x14ac:dyDescent="0.35">
      <c r="A88" s="113" t="s">
        <v>11933</v>
      </c>
      <c r="C88"/>
    </row>
    <row r="89" spans="1:8" x14ac:dyDescent="0.35">
      <c r="A89" s="113"/>
      <c r="C89"/>
    </row>
    <row r="90" spans="1:8" x14ac:dyDescent="0.35">
      <c r="A90" s="116" t="s">
        <v>12090</v>
      </c>
      <c r="C90"/>
    </row>
    <row r="91" spans="1:8" x14ac:dyDescent="0.35">
      <c r="A91" s="4" t="s">
        <v>12091</v>
      </c>
      <c r="B91" s="4">
        <v>4</v>
      </c>
      <c r="C91"/>
    </row>
    <row r="92" spans="1:8" x14ac:dyDescent="0.35">
      <c r="A92" s="4" t="s">
        <v>12092</v>
      </c>
      <c r="C92"/>
    </row>
    <row r="93" spans="1:8" x14ac:dyDescent="0.35">
      <c r="A93" s="4" t="s">
        <v>12093</v>
      </c>
      <c r="C93"/>
    </row>
    <row r="94" spans="1:8" x14ac:dyDescent="0.35">
      <c r="A94" s="4" t="s">
        <v>12094</v>
      </c>
      <c r="C94"/>
    </row>
    <row r="95" spans="1:8" x14ac:dyDescent="0.35">
      <c r="A95" s="37" t="s">
        <v>12098</v>
      </c>
      <c r="B95" s="117">
        <v>4</v>
      </c>
      <c r="C95"/>
    </row>
    <row r="96" spans="1:8" x14ac:dyDescent="0.35">
      <c r="A96" s="37"/>
      <c r="C96"/>
    </row>
    <row r="97" spans="1:3" x14ac:dyDescent="0.35">
      <c r="A97" s="116" t="s">
        <v>12095</v>
      </c>
      <c r="C97"/>
    </row>
    <row r="98" spans="1:3" x14ac:dyDescent="0.35">
      <c r="A98" s="4" t="s">
        <v>12091</v>
      </c>
      <c r="B98" s="4">
        <v>2</v>
      </c>
      <c r="C98"/>
    </row>
    <row r="99" spans="1:3" x14ac:dyDescent="0.35">
      <c r="A99" s="4" t="s">
        <v>12092</v>
      </c>
      <c r="C99"/>
    </row>
    <row r="100" spans="1:3" x14ac:dyDescent="0.35">
      <c r="A100" s="4" t="s">
        <v>12093</v>
      </c>
      <c r="C100"/>
    </row>
    <row r="101" spans="1:3" x14ac:dyDescent="0.35">
      <c r="A101" s="4" t="s">
        <v>12094</v>
      </c>
      <c r="C101"/>
    </row>
    <row r="102" spans="1:3" x14ac:dyDescent="0.35">
      <c r="A102" s="37" t="s">
        <v>12098</v>
      </c>
      <c r="B102" s="4">
        <v>2</v>
      </c>
      <c r="C102"/>
    </row>
    <row r="103" spans="1:3" x14ac:dyDescent="0.35">
      <c r="A103" s="37"/>
      <c r="C103"/>
    </row>
    <row r="104" spans="1:3" x14ac:dyDescent="0.35">
      <c r="A104" s="113" t="s">
        <v>11934</v>
      </c>
      <c r="C104"/>
    </row>
    <row r="105" spans="1:3" x14ac:dyDescent="0.35">
      <c r="A105" s="113"/>
      <c r="C105"/>
    </row>
    <row r="106" spans="1:3" x14ac:dyDescent="0.35">
      <c r="A106" s="116" t="s">
        <v>12090</v>
      </c>
      <c r="C106"/>
    </row>
    <row r="107" spans="1:3" x14ac:dyDescent="0.35">
      <c r="A107" s="4" t="s">
        <v>12091</v>
      </c>
      <c r="B107" s="4">
        <v>3</v>
      </c>
      <c r="C107"/>
    </row>
    <row r="108" spans="1:3" x14ac:dyDescent="0.35">
      <c r="A108" s="4" t="s">
        <v>12092</v>
      </c>
      <c r="C108"/>
    </row>
    <row r="109" spans="1:3" x14ac:dyDescent="0.35">
      <c r="A109" s="4" t="s">
        <v>12093</v>
      </c>
      <c r="C109"/>
    </row>
    <row r="110" spans="1:3" x14ac:dyDescent="0.35">
      <c r="A110" s="4" t="s">
        <v>12094</v>
      </c>
      <c r="C110"/>
    </row>
    <row r="111" spans="1:3" x14ac:dyDescent="0.35">
      <c r="A111" s="37" t="s">
        <v>12098</v>
      </c>
      <c r="B111" s="117"/>
      <c r="C111"/>
    </row>
    <row r="112" spans="1:3" x14ac:dyDescent="0.35">
      <c r="A112" s="37"/>
      <c r="C112"/>
    </row>
    <row r="113" spans="1:5" x14ac:dyDescent="0.35">
      <c r="A113" s="116" t="s">
        <v>12095</v>
      </c>
      <c r="C113"/>
      <c r="E113" t="s">
        <v>11932</v>
      </c>
    </row>
    <row r="114" spans="1:5" x14ac:dyDescent="0.35">
      <c r="A114" s="4" t="s">
        <v>12091</v>
      </c>
      <c r="C114"/>
    </row>
    <row r="115" spans="1:5" x14ac:dyDescent="0.35">
      <c r="A115" s="4" t="s">
        <v>12092</v>
      </c>
      <c r="C115"/>
    </row>
    <row r="116" spans="1:5" x14ac:dyDescent="0.35">
      <c r="A116" s="4" t="s">
        <v>12093</v>
      </c>
      <c r="C116"/>
    </row>
    <row r="117" spans="1:5" x14ac:dyDescent="0.35">
      <c r="A117" s="4" t="s">
        <v>12094</v>
      </c>
      <c r="C117"/>
    </row>
    <row r="118" spans="1:5" x14ac:dyDescent="0.35">
      <c r="A118" s="37" t="s">
        <v>12098</v>
      </c>
      <c r="C118"/>
    </row>
    <row r="119" spans="1:5" x14ac:dyDescent="0.35">
      <c r="C119"/>
    </row>
    <row r="120" spans="1:5" x14ac:dyDescent="0.35">
      <c r="A120" s="113" t="s">
        <v>11935</v>
      </c>
      <c r="C120"/>
    </row>
    <row r="121" spans="1:5" x14ac:dyDescent="0.35">
      <c r="A121" s="113"/>
      <c r="C121"/>
    </row>
    <row r="122" spans="1:5" x14ac:dyDescent="0.35">
      <c r="A122" s="116" t="s">
        <v>12090</v>
      </c>
      <c r="C122"/>
    </row>
    <row r="123" spans="1:5" x14ac:dyDescent="0.35">
      <c r="A123" s="4" t="s">
        <v>12091</v>
      </c>
      <c r="B123" s="4">
        <v>4</v>
      </c>
      <c r="C123"/>
      <c r="E123" t="s">
        <v>12113</v>
      </c>
    </row>
    <row r="124" spans="1:5" x14ac:dyDescent="0.35">
      <c r="A124" s="4" t="s">
        <v>12092</v>
      </c>
      <c r="C124"/>
    </row>
    <row r="125" spans="1:5" x14ac:dyDescent="0.35">
      <c r="A125" s="4" t="s">
        <v>12093</v>
      </c>
      <c r="C125"/>
    </row>
    <row r="126" spans="1:5" x14ac:dyDescent="0.35">
      <c r="A126" s="4" t="s">
        <v>12094</v>
      </c>
      <c r="C126"/>
    </row>
    <row r="127" spans="1:5" x14ac:dyDescent="0.35">
      <c r="A127" s="37" t="s">
        <v>12098</v>
      </c>
      <c r="C127"/>
    </row>
    <row r="128" spans="1:5" x14ac:dyDescent="0.35">
      <c r="C128"/>
    </row>
    <row r="129" spans="1:5" x14ac:dyDescent="0.35">
      <c r="A129" s="116" t="s">
        <v>12095</v>
      </c>
      <c r="C129"/>
    </row>
    <row r="130" spans="1:5" x14ac:dyDescent="0.35">
      <c r="A130" s="4" t="s">
        <v>12091</v>
      </c>
      <c r="B130" s="4">
        <v>4</v>
      </c>
      <c r="C130"/>
      <c r="E130" t="s">
        <v>12113</v>
      </c>
    </row>
    <row r="131" spans="1:5" x14ac:dyDescent="0.35">
      <c r="A131" s="4" t="s">
        <v>12092</v>
      </c>
      <c r="C131"/>
    </row>
    <row r="132" spans="1:5" x14ac:dyDescent="0.35">
      <c r="A132" s="4" t="s">
        <v>12093</v>
      </c>
      <c r="C132"/>
    </row>
    <row r="133" spans="1:5" x14ac:dyDescent="0.35">
      <c r="A133" s="4" t="s">
        <v>12094</v>
      </c>
      <c r="C133"/>
    </row>
    <row r="134" spans="1:5" x14ac:dyDescent="0.35">
      <c r="A134" s="39" t="s">
        <v>12098</v>
      </c>
      <c r="C134"/>
    </row>
    <row r="135" spans="1:5" x14ac:dyDescent="0.35">
      <c r="A135" s="37"/>
      <c r="C135"/>
    </row>
    <row r="136" spans="1:5" x14ac:dyDescent="0.35">
      <c r="A136" s="8" t="s">
        <v>12227</v>
      </c>
      <c r="B136" s="117">
        <f>(B91+B98+B107+B123+B130)/5</f>
        <v>3.4</v>
      </c>
      <c r="C136" s="11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186">
    <tabColor theme="9" tint="0.79998168889431442"/>
  </sheetPr>
  <dimension ref="A1:Q182"/>
  <sheetViews>
    <sheetView zoomScale="80" zoomScaleNormal="80" workbookViewId="0">
      <selection activeCell="F1" sqref="F1"/>
    </sheetView>
  </sheetViews>
  <sheetFormatPr defaultColWidth="8.81640625" defaultRowHeight="14.5" x14ac:dyDescent="0.35"/>
  <cols>
    <col min="1" max="1" width="8.26953125" style="4" customWidth="1"/>
    <col min="2" max="2" width="10.81640625" style="4" customWidth="1"/>
    <col min="3" max="3" width="6.90625" customWidth="1"/>
    <col min="4" max="4" width="8.54296875" style="4" customWidth="1"/>
    <col min="5" max="5" width="93.1796875" style="16" customWidth="1"/>
    <col min="6" max="6" width="8.81640625" style="4"/>
    <col min="8" max="8" width="8.81640625" style="4"/>
  </cols>
  <sheetData>
    <row r="1" spans="1:17" s="40" customFormat="1" x14ac:dyDescent="0.35">
      <c r="A1" s="14" t="s">
        <v>9289</v>
      </c>
      <c r="B1" s="10"/>
      <c r="C1" s="12"/>
      <c r="D1" s="18"/>
      <c r="E1" s="14"/>
      <c r="F1" s="142" t="s">
        <v>9368</v>
      </c>
      <c r="G1" s="76"/>
      <c r="H1" s="125"/>
      <c r="I1" s="76"/>
      <c r="J1" s="76"/>
      <c r="K1" s="76"/>
      <c r="L1" s="76"/>
      <c r="M1" s="76"/>
      <c r="N1" s="76"/>
      <c r="O1" s="76"/>
      <c r="P1" s="76"/>
      <c r="Q1" s="76"/>
    </row>
    <row r="2" spans="1:17" x14ac:dyDescent="0.35">
      <c r="A2" s="7" t="s">
        <v>11146</v>
      </c>
      <c r="B2" s="7" t="s">
        <v>3</v>
      </c>
      <c r="C2" s="7" t="s">
        <v>9459</v>
      </c>
      <c r="D2" s="7" t="s">
        <v>9224</v>
      </c>
      <c r="E2" s="8" t="s">
        <v>9225</v>
      </c>
    </row>
    <row r="3" spans="1:17" s="75" customFormat="1" x14ac:dyDescent="0.35">
      <c r="A3" s="11"/>
      <c r="B3" s="11" t="s">
        <v>9273</v>
      </c>
      <c r="C3" s="13"/>
      <c r="D3" s="19"/>
      <c r="E3" s="15"/>
      <c r="F3" s="19" t="s">
        <v>9370</v>
      </c>
      <c r="G3" s="75" t="s">
        <v>9382</v>
      </c>
      <c r="H3" s="19" t="s">
        <v>9370</v>
      </c>
      <c r="I3" s="75" t="s">
        <v>9369</v>
      </c>
      <c r="J3" s="75" t="s">
        <v>9370</v>
      </c>
      <c r="K3" s="75" t="s">
        <v>9369</v>
      </c>
    </row>
    <row r="4" spans="1:17" x14ac:dyDescent="0.35">
      <c r="A4" s="4">
        <v>1</v>
      </c>
      <c r="B4" s="4">
        <v>-422.36500000000001</v>
      </c>
      <c r="C4" t="s">
        <v>3291</v>
      </c>
      <c r="D4" s="9" t="s">
        <v>9220</v>
      </c>
      <c r="E4" s="16" t="s">
        <v>2031</v>
      </c>
      <c r="F4" s="42">
        <f>IF(G4="GREET",1,IF(G4="GOAL",2,IF(G4="GOAL:COOP",2,IF(G4="(GOAL:COOP)",2,IF(G4="GOAL:CIVILITY",2,IF(G4="GOAL:SUSTAIN",2,IF(G4="(GOAL:SUSTAIN)",2,IF(G4="GOAL:MAX EARN",2,IF(G4="GOAL:EQUITY",2,IF(G4="(GOAL:EQUITY)",2,IF(G4="PROPOSAL",3,IF(G4="(PROPOSAL)",3,IF(G4="CHOOSE+",4,IF(G4="CHOOSE-",4,IF(G4="(CHOOSE+)",4,IF(G4="(CHOOSE-)",4,IF(G4="ECO INFO",5,IF(G4="(ECO INFO)",5,IF(G4="$ INFO",6,IF(G4="($ INFO)",6,IF(G4="SOC INFO",7,IF(G4="(SOC INFO)",7,IF(G4="RULE INFO",8,IF(G4="EXP INFO",9,IF(G4="(EXP INFO)",9,IF(G4="MON RES",10,IF(G4="MON EARN",11,IF(G4="MON BEH",12,IF(G4="POSE HARM",13,IF(G4="(POSE HARM)",13,IF(G4="POSE CONCERN",14,IF(G4="(POSE CONCERN)",14,IF(G4="RJ APOLOGY",15,IF(G4="RJ ATONE",16,IF(G4="(RJ ATONE)",16,IF(G4="RJ JUSTIFY",17,IF(G4="RJ JUSTIFY:ECO INFO",17,IF(G4="RJ JUSTIFY:SOC INFO",17,IF(G4="RJ JUSTIFY:EXP INFO",17,IF(G4="RJ-",18,IF(G4="RJ FORGIVE+",19,IF(G4="RJ FORGIVE-",19,IF(G4="(RJ FORGIVE+)",19,IF(G4="(RJ FORGIVE-)",19,IF(G4="COORD",20,IF(G4="(COORD)",20,IF(G4="ENF ACK",21,IF(G4="(ENF ACK)",21,IF(G4="ENF PRAISE",22,IF(G4="ENF ASK",23,IF(G4="ENF TELL",24,IF(G4="ENF SHAME",25,IF(G4="ENF WARN",26,IF(G4="ENF THREATEN",27,IF(G4="ENF PUNISH",28,IF(G4="DEFECT",29,IF(G4="SM TALK",30,IF(G4="HUMOR",31,IF(G4="POLITE+",32,IF(G4="POLITE-",32,IF(G4="INPUT-",33,IF(G4="AMBIGUOUS",34,IF(G4="UNCODEABLE",35)))))))))))))))))))))))))))))))))))))))))))))))))))))))))))))))</f>
        <v>1</v>
      </c>
      <c r="G4" t="s">
        <v>10885</v>
      </c>
    </row>
    <row r="5" spans="1:17" x14ac:dyDescent="0.35">
      <c r="A5" s="4">
        <v>2</v>
      </c>
      <c r="B5" s="4">
        <v>-419.65100000000001</v>
      </c>
      <c r="C5" t="s">
        <v>3300</v>
      </c>
      <c r="D5" s="9" t="s">
        <v>9222</v>
      </c>
      <c r="E5" s="16" t="s">
        <v>2029</v>
      </c>
      <c r="F5" s="42">
        <f t="shared" ref="F5:H68" si="0">IF(G5="GREET",1,IF(G5="GOAL",2,IF(G5="GOAL:COOP",2,IF(G5="(GOAL:COOP)",2,IF(G5="GOAL:CIVILITY",2,IF(G5="GOAL:SUSTAIN",2,IF(G5="(GOAL:SUSTAIN)",2,IF(G5="GOAL:MAX EARN",2,IF(G5="GOAL:EQUITY",2,IF(G5="(GOAL:EQUITY)",2,IF(G5="PROPOSAL",3,IF(G5="(PROPOSAL)",3,IF(G5="CHOOSE+",4,IF(G5="CHOOSE-",4,IF(G5="(CHOOSE+)",4,IF(G5="(CHOOSE-)",4,IF(G5="ECO INFO",5,IF(G5="(ECO INFO)",5,IF(G5="$ INFO",6,IF(G5="($ INFO)",6,IF(G5="SOC INFO",7,IF(G5="(SOC INFO)",7,IF(G5="RULE INFO",8,IF(G5="EXP INFO",9,IF(G5="(EXP INFO)",9,IF(G5="MON RES",10,IF(G5="MON EARN",11,IF(G5="MON BEH",12,IF(G5="POSE HARM",13,IF(G5="(POSE HARM)",13,IF(G5="POSE CONCERN",14,IF(G5="(POSE CONCERN)",14,IF(G5="RJ APOLOGY",15,IF(G5="RJ ATONE",16,IF(G5="(RJ ATONE)",16,IF(G5="RJ JUSTIFY",17,IF(G5="RJ JUSTIFY:ECO INFO",17,IF(G5="RJ JUSTIFY:SOC INFO",17,IF(G5="RJ JUSTIFY:EXP INFO",17,IF(G5="RJ-",18,IF(G5="RJ FORGIVE+",19,IF(G5="RJ FORGIVE-",19,IF(G5="(RJ FORGIVE+)",19,IF(G5="(RJ FORGIVE-)",19,IF(G5="COORD",20,IF(G5="(COORD)",20,IF(G5="ENF ACK",21,IF(G5="(ENF ACK)",21,IF(G5="ENF PRAISE",22,IF(G5="ENF ASK",23,IF(G5="ENF TELL",24,IF(G5="ENF SHAME",25,IF(G5="ENF WARN",26,IF(G5="ENF THREATEN",27,IF(G5="ENF PUNISH",28,IF(G5="DEFECT",29,IF(G5="SM TALK",30,IF(G5="HUMOR",31,IF(G5="POLITE+",32,IF(G5="POLITE-",32,IF(G5="INPUT-",33,IF(G5="AMBIGUOUS",34,IF(G5="UNCODEABLE",35)))))))))))))))))))))))))))))))))))))))))))))))))))))))))))))))</f>
        <v>1</v>
      </c>
      <c r="G5" t="s">
        <v>10885</v>
      </c>
    </row>
    <row r="6" spans="1:17" x14ac:dyDescent="0.35">
      <c r="A6" s="4">
        <v>3</v>
      </c>
      <c r="B6" s="4">
        <v>-419.116999999999</v>
      </c>
      <c r="C6" t="s">
        <v>3293</v>
      </c>
      <c r="D6" s="9" t="s">
        <v>9221</v>
      </c>
      <c r="E6" s="16" t="s">
        <v>2029</v>
      </c>
      <c r="F6" s="42">
        <f t="shared" si="0"/>
        <v>1</v>
      </c>
      <c r="G6" t="s">
        <v>10885</v>
      </c>
    </row>
    <row r="7" spans="1:17" x14ac:dyDescent="0.35">
      <c r="A7" s="4">
        <v>4</v>
      </c>
      <c r="B7" s="4">
        <v>-416.99099999999999</v>
      </c>
      <c r="C7" t="s">
        <v>3295</v>
      </c>
      <c r="D7" s="4">
        <v>1</v>
      </c>
      <c r="E7" s="16" t="s">
        <v>1703</v>
      </c>
      <c r="F7" s="42">
        <f t="shared" si="0"/>
        <v>1</v>
      </c>
      <c r="G7" t="s">
        <v>10885</v>
      </c>
    </row>
    <row r="8" spans="1:17" x14ac:dyDescent="0.35">
      <c r="D8" s="9"/>
      <c r="F8" s="42"/>
    </row>
    <row r="9" spans="1:17" x14ac:dyDescent="0.35">
      <c r="A9" s="7" t="s">
        <v>12110</v>
      </c>
      <c r="B9" s="31" t="s">
        <v>11147</v>
      </c>
      <c r="D9" s="9"/>
      <c r="F9" s="42"/>
    </row>
    <row r="10" spans="1:17" x14ac:dyDescent="0.35">
      <c r="B10" s="39" t="s">
        <v>11086</v>
      </c>
      <c r="D10" s="9"/>
      <c r="F10" s="42"/>
    </row>
    <row r="11" spans="1:17" x14ac:dyDescent="0.35">
      <c r="A11" s="4">
        <v>5</v>
      </c>
      <c r="B11" s="4">
        <v>-410.67399999999998</v>
      </c>
      <c r="C11" t="s">
        <v>3300</v>
      </c>
      <c r="D11" s="9" t="s">
        <v>9222</v>
      </c>
      <c r="E11" s="16" t="s">
        <v>3311</v>
      </c>
      <c r="F11" s="42">
        <f t="shared" si="0"/>
        <v>3</v>
      </c>
      <c r="G11" t="s">
        <v>9379</v>
      </c>
    </row>
    <row r="12" spans="1:17" x14ac:dyDescent="0.35">
      <c r="A12" s="4">
        <v>6</v>
      </c>
      <c r="B12" s="4">
        <v>-379.779</v>
      </c>
      <c r="C12" t="s">
        <v>3293</v>
      </c>
      <c r="D12" s="9" t="s">
        <v>9221</v>
      </c>
      <c r="E12" s="16" t="s">
        <v>3314</v>
      </c>
      <c r="F12" s="42">
        <f t="shared" si="0"/>
        <v>7</v>
      </c>
      <c r="G12" s="43" t="s">
        <v>9377</v>
      </c>
    </row>
    <row r="13" spans="1:17" x14ac:dyDescent="0.35">
      <c r="A13" s="4">
        <v>7</v>
      </c>
      <c r="B13" s="4">
        <v>-387.30699999999899</v>
      </c>
      <c r="C13" t="s">
        <v>3295</v>
      </c>
      <c r="D13" s="4">
        <v>1</v>
      </c>
      <c r="E13" s="16" t="s">
        <v>3313</v>
      </c>
      <c r="F13" s="42"/>
    </row>
    <row r="14" spans="1:17" x14ac:dyDescent="0.35">
      <c r="E14" s="58" t="s">
        <v>9477</v>
      </c>
      <c r="F14" s="42">
        <f t="shared" si="0"/>
        <v>3</v>
      </c>
      <c r="G14" t="s">
        <v>9379</v>
      </c>
    </row>
    <row r="15" spans="1:17" x14ac:dyDescent="0.35">
      <c r="E15" s="58" t="s">
        <v>9478</v>
      </c>
      <c r="F15" s="42">
        <f t="shared" si="0"/>
        <v>5</v>
      </c>
      <c r="G15" s="43" t="s">
        <v>9378</v>
      </c>
      <c r="I15" s="41"/>
    </row>
    <row r="16" spans="1:17" x14ac:dyDescent="0.35">
      <c r="A16" s="4">
        <v>8</v>
      </c>
      <c r="B16" s="4">
        <v>-375.00099999999998</v>
      </c>
      <c r="C16" t="s">
        <v>3291</v>
      </c>
      <c r="D16" s="9" t="s">
        <v>9220</v>
      </c>
      <c r="E16" s="16" t="s">
        <v>3317</v>
      </c>
      <c r="F16" s="42"/>
    </row>
    <row r="17" spans="1:11" s="43" customFormat="1" x14ac:dyDescent="0.35">
      <c r="A17" s="42"/>
      <c r="B17" s="42"/>
      <c r="D17" s="68"/>
      <c r="E17" s="61" t="s">
        <v>9479</v>
      </c>
      <c r="F17" s="42">
        <f t="shared" si="0"/>
        <v>3</v>
      </c>
      <c r="G17" s="43" t="s">
        <v>9379</v>
      </c>
      <c r="H17" s="42"/>
    </row>
    <row r="18" spans="1:11" s="43" customFormat="1" x14ac:dyDescent="0.35">
      <c r="A18" s="42"/>
      <c r="B18" s="42"/>
      <c r="D18" s="68"/>
      <c r="E18" s="61" t="s">
        <v>9480</v>
      </c>
      <c r="F18" s="42">
        <f t="shared" si="0"/>
        <v>5</v>
      </c>
      <c r="G18" s="43" t="s">
        <v>9378</v>
      </c>
      <c r="H18" s="42"/>
    </row>
    <row r="19" spans="1:11" s="43" customFormat="1" x14ac:dyDescent="0.35">
      <c r="A19" s="4">
        <v>9</v>
      </c>
      <c r="B19" s="4">
        <v>-363.32</v>
      </c>
      <c r="C19" t="s">
        <v>3300</v>
      </c>
      <c r="D19" s="9" t="s">
        <v>9222</v>
      </c>
      <c r="E19" s="16" t="s">
        <v>3318</v>
      </c>
      <c r="F19" s="42">
        <f t="shared" si="0"/>
        <v>3</v>
      </c>
      <c r="G19" t="s">
        <v>9379</v>
      </c>
      <c r="H19" s="4"/>
      <c r="I19" s="38" t="s">
        <v>11083</v>
      </c>
    </row>
    <row r="20" spans="1:11" s="43" customFormat="1" x14ac:dyDescent="0.35">
      <c r="A20" s="4">
        <v>10</v>
      </c>
      <c r="B20" s="4">
        <v>-349.46600000000001</v>
      </c>
      <c r="C20" t="s">
        <v>3295</v>
      </c>
      <c r="D20" s="4">
        <v>1</v>
      </c>
      <c r="E20" s="16" t="s">
        <v>3320</v>
      </c>
      <c r="F20" s="42">
        <f t="shared" si="0"/>
        <v>9</v>
      </c>
      <c r="G20" t="s">
        <v>9373</v>
      </c>
      <c r="H20" s="4"/>
      <c r="I20" s="38" t="s">
        <v>11084</v>
      </c>
    </row>
    <row r="21" spans="1:11" x14ac:dyDescent="0.35">
      <c r="A21" s="4">
        <v>11</v>
      </c>
      <c r="B21" s="4">
        <v>-344.90800000000002</v>
      </c>
      <c r="C21" t="s">
        <v>3300</v>
      </c>
      <c r="D21" s="9" t="s">
        <v>9222</v>
      </c>
      <c r="E21" s="16" t="s">
        <v>3321</v>
      </c>
      <c r="F21" s="42">
        <f t="shared" si="0"/>
        <v>4</v>
      </c>
      <c r="G21" t="s">
        <v>9372</v>
      </c>
    </row>
    <row r="22" spans="1:11" x14ac:dyDescent="0.35">
      <c r="A22" s="4">
        <v>12</v>
      </c>
      <c r="B22" s="4">
        <v>-328.98</v>
      </c>
      <c r="C22" t="s">
        <v>3300</v>
      </c>
      <c r="D22" s="9" t="s">
        <v>9222</v>
      </c>
      <c r="E22" s="16" t="s">
        <v>3323</v>
      </c>
      <c r="F22" s="42">
        <f t="shared" si="0"/>
        <v>3</v>
      </c>
      <c r="G22" t="s">
        <v>9379</v>
      </c>
    </row>
    <row r="23" spans="1:11" x14ac:dyDescent="0.35">
      <c r="A23" s="4">
        <v>13</v>
      </c>
      <c r="B23" s="4">
        <v>-325.99099999999999</v>
      </c>
      <c r="C23" t="s">
        <v>3291</v>
      </c>
      <c r="D23" s="9" t="s">
        <v>9220</v>
      </c>
      <c r="E23" s="16" t="s">
        <v>3324</v>
      </c>
      <c r="F23" s="42"/>
    </row>
    <row r="24" spans="1:11" x14ac:dyDescent="0.35">
      <c r="D24" s="9"/>
      <c r="E24" s="58" t="s">
        <v>9481</v>
      </c>
      <c r="F24" s="42">
        <f t="shared" si="0"/>
        <v>3</v>
      </c>
      <c r="G24" t="s">
        <v>9379</v>
      </c>
    </row>
    <row r="25" spans="1:11" x14ac:dyDescent="0.35">
      <c r="D25" s="9"/>
      <c r="E25" s="58" t="s">
        <v>9482</v>
      </c>
      <c r="F25" s="42">
        <f t="shared" si="0"/>
        <v>5</v>
      </c>
      <c r="G25" s="43" t="s">
        <v>9378</v>
      </c>
    </row>
    <row r="26" spans="1:11" x14ac:dyDescent="0.35">
      <c r="A26" s="4">
        <v>14</v>
      </c>
      <c r="B26" s="4">
        <v>-317.87</v>
      </c>
      <c r="C26" t="s">
        <v>3291</v>
      </c>
      <c r="D26" s="9" t="s">
        <v>9220</v>
      </c>
      <c r="E26" s="16" t="s">
        <v>3325</v>
      </c>
      <c r="F26" s="42">
        <f t="shared" si="0"/>
        <v>9</v>
      </c>
      <c r="G26" t="s">
        <v>9373</v>
      </c>
    </row>
    <row r="27" spans="1:11" x14ac:dyDescent="0.35">
      <c r="A27" s="4">
        <v>15</v>
      </c>
      <c r="B27" s="4">
        <v>-314.11700000000002</v>
      </c>
      <c r="C27" t="s">
        <v>3300</v>
      </c>
      <c r="D27" s="9" t="s">
        <v>9222</v>
      </c>
      <c r="E27" s="16" t="s">
        <v>3326</v>
      </c>
      <c r="F27" s="42">
        <f t="shared" si="0"/>
        <v>4</v>
      </c>
      <c r="G27" t="s">
        <v>9372</v>
      </c>
      <c r="I27" t="s">
        <v>11085</v>
      </c>
    </row>
    <row r="28" spans="1:11" x14ac:dyDescent="0.35">
      <c r="A28" s="4">
        <v>16</v>
      </c>
      <c r="B28" s="4">
        <v>-240.976</v>
      </c>
      <c r="C28" t="s">
        <v>3291</v>
      </c>
      <c r="D28" s="9" t="s">
        <v>9220</v>
      </c>
      <c r="E28" s="16" t="s">
        <v>3328</v>
      </c>
      <c r="F28" s="42">
        <f t="shared" si="0"/>
        <v>3</v>
      </c>
      <c r="G28" t="s">
        <v>9379</v>
      </c>
    </row>
    <row r="29" spans="1:11" x14ac:dyDescent="0.35">
      <c r="A29" s="4">
        <v>17</v>
      </c>
      <c r="B29" s="4">
        <v>-216.07499999999999</v>
      </c>
      <c r="C29" t="s">
        <v>3293</v>
      </c>
      <c r="D29" s="9" t="s">
        <v>9221</v>
      </c>
      <c r="E29" s="16" t="s">
        <v>3329</v>
      </c>
      <c r="F29" s="42">
        <f t="shared" si="0"/>
        <v>8</v>
      </c>
      <c r="G29" t="s">
        <v>9374</v>
      </c>
      <c r="K29" s="56"/>
    </row>
    <row r="30" spans="1:11" x14ac:dyDescent="0.35">
      <c r="A30" s="4">
        <v>18</v>
      </c>
      <c r="B30" s="4">
        <v>-203.48400000000001</v>
      </c>
      <c r="C30" t="s">
        <v>3300</v>
      </c>
      <c r="D30" s="9" t="s">
        <v>9222</v>
      </c>
      <c r="E30" s="16" t="s">
        <v>3330</v>
      </c>
      <c r="F30" s="42">
        <f t="shared" si="0"/>
        <v>8</v>
      </c>
      <c r="G30" s="43" t="s">
        <v>9374</v>
      </c>
      <c r="K30" s="56"/>
    </row>
    <row r="31" spans="1:11" x14ac:dyDescent="0.35">
      <c r="A31" s="4">
        <v>19</v>
      </c>
      <c r="B31" s="4">
        <v>-189.30500000000001</v>
      </c>
      <c r="C31" t="s">
        <v>3291</v>
      </c>
      <c r="D31" s="9" t="s">
        <v>9220</v>
      </c>
      <c r="E31" s="16" t="s">
        <v>3331</v>
      </c>
      <c r="F31" s="42">
        <f t="shared" si="0"/>
        <v>8</v>
      </c>
      <c r="G31" s="43" t="s">
        <v>9374</v>
      </c>
    </row>
    <row r="32" spans="1:11" x14ac:dyDescent="0.35">
      <c r="A32" s="4">
        <v>20</v>
      </c>
      <c r="B32" s="4">
        <v>-181.886</v>
      </c>
      <c r="C32" t="s">
        <v>3293</v>
      </c>
      <c r="D32" s="9" t="s">
        <v>9221</v>
      </c>
      <c r="E32" s="16" t="s">
        <v>415</v>
      </c>
      <c r="F32" s="42">
        <f t="shared" si="0"/>
        <v>4</v>
      </c>
      <c r="G32" t="s">
        <v>9372</v>
      </c>
      <c r="I32" s="43"/>
    </row>
    <row r="33" spans="1:9" x14ac:dyDescent="0.35">
      <c r="A33" s="4">
        <v>21</v>
      </c>
      <c r="B33" s="4">
        <v>-144.81899999999999</v>
      </c>
      <c r="C33" t="s">
        <v>3293</v>
      </c>
      <c r="D33" s="9" t="s">
        <v>9221</v>
      </c>
      <c r="E33" s="16" t="s">
        <v>3332</v>
      </c>
      <c r="F33" s="42">
        <f t="shared" si="0"/>
        <v>3</v>
      </c>
      <c r="G33" t="s">
        <v>9379</v>
      </c>
      <c r="I33" s="41"/>
    </row>
    <row r="34" spans="1:9" x14ac:dyDescent="0.35">
      <c r="B34" s="4">
        <v>-134.16399999999999</v>
      </c>
      <c r="C34" t="s">
        <v>3293</v>
      </c>
      <c r="D34" s="9" t="s">
        <v>9221</v>
      </c>
      <c r="E34" s="16" t="s">
        <v>3333</v>
      </c>
      <c r="F34" s="42"/>
    </row>
    <row r="35" spans="1:9" x14ac:dyDescent="0.35">
      <c r="A35" s="4">
        <v>22</v>
      </c>
      <c r="B35" s="4">
        <v>-131.809</v>
      </c>
      <c r="C35" t="s">
        <v>3291</v>
      </c>
      <c r="D35" s="9" t="s">
        <v>9220</v>
      </c>
      <c r="E35" s="16" t="s">
        <v>3334</v>
      </c>
      <c r="F35" s="42">
        <f t="shared" si="0"/>
        <v>4</v>
      </c>
      <c r="G35" t="s">
        <v>9372</v>
      </c>
    </row>
    <row r="36" spans="1:9" x14ac:dyDescent="0.35">
      <c r="B36" s="4">
        <v>-124.18799999999899</v>
      </c>
      <c r="C36" t="s">
        <v>3291</v>
      </c>
      <c r="D36" s="9" t="s">
        <v>9220</v>
      </c>
      <c r="E36" s="16" t="s">
        <v>3336</v>
      </c>
      <c r="F36" s="42">
        <f t="shared" si="0"/>
        <v>8</v>
      </c>
      <c r="G36" s="43" t="s">
        <v>9374</v>
      </c>
    </row>
    <row r="37" spans="1:9" x14ac:dyDescent="0.35">
      <c r="A37" s="4">
        <v>23</v>
      </c>
      <c r="B37" s="4">
        <v>-108.377</v>
      </c>
      <c r="C37" t="s">
        <v>3293</v>
      </c>
      <c r="D37" s="9" t="s">
        <v>9221</v>
      </c>
      <c r="E37" s="16" t="s">
        <v>3338</v>
      </c>
      <c r="F37" s="42">
        <f t="shared" si="0"/>
        <v>8</v>
      </c>
      <c r="G37" s="43" t="s">
        <v>9374</v>
      </c>
      <c r="H37" s="126"/>
    </row>
    <row r="38" spans="1:9" x14ac:dyDescent="0.35">
      <c r="A38" s="4">
        <v>24</v>
      </c>
      <c r="B38" s="4">
        <v>-101.63200000000001</v>
      </c>
      <c r="C38" t="s">
        <v>3300</v>
      </c>
      <c r="D38" s="9" t="s">
        <v>9222</v>
      </c>
      <c r="E38" s="16" t="s">
        <v>3339</v>
      </c>
      <c r="F38" s="42">
        <f t="shared" si="0"/>
        <v>8</v>
      </c>
      <c r="G38" s="43" t="s">
        <v>9374</v>
      </c>
      <c r="H38" s="42">
        <f t="shared" si="0"/>
        <v>4</v>
      </c>
      <c r="I38" t="s">
        <v>10330</v>
      </c>
    </row>
    <row r="39" spans="1:9" x14ac:dyDescent="0.35">
      <c r="A39" s="4">
        <v>25</v>
      </c>
      <c r="B39" s="4">
        <v>-100.792999999999</v>
      </c>
      <c r="C39" t="s">
        <v>3295</v>
      </c>
      <c r="D39" s="4">
        <v>1</v>
      </c>
      <c r="E39" s="16" t="s">
        <v>3340</v>
      </c>
      <c r="F39" s="42">
        <f t="shared" si="0"/>
        <v>8</v>
      </c>
      <c r="G39" t="s">
        <v>9374</v>
      </c>
      <c r="H39" s="42">
        <f t="shared" si="0"/>
        <v>4</v>
      </c>
      <c r="I39" s="43" t="s">
        <v>10330</v>
      </c>
    </row>
    <row r="40" spans="1:9" x14ac:dyDescent="0.35">
      <c r="D40" s="9"/>
      <c r="F40" s="42"/>
    </row>
    <row r="41" spans="1:9" x14ac:dyDescent="0.35">
      <c r="A41" s="7">
        <v>3</v>
      </c>
      <c r="B41" s="31" t="s">
        <v>11148</v>
      </c>
      <c r="D41" s="9"/>
      <c r="F41" s="42"/>
    </row>
    <row r="42" spans="1:9" x14ac:dyDescent="0.35">
      <c r="A42" s="4">
        <v>26</v>
      </c>
      <c r="B42" s="4">
        <v>-129.01900000000001</v>
      </c>
      <c r="C42" t="s">
        <v>3295</v>
      </c>
      <c r="D42" s="4">
        <v>1</v>
      </c>
      <c r="E42" s="16" t="s">
        <v>3335</v>
      </c>
      <c r="F42" s="42">
        <f t="shared" si="0"/>
        <v>3</v>
      </c>
      <c r="G42" t="s">
        <v>9379</v>
      </c>
      <c r="I42" s="41"/>
    </row>
    <row r="43" spans="1:9" x14ac:dyDescent="0.35">
      <c r="A43" s="4">
        <v>27</v>
      </c>
      <c r="B43" s="4">
        <v>-112.092</v>
      </c>
      <c r="C43" t="s">
        <v>3291</v>
      </c>
      <c r="D43" s="9" t="s">
        <v>9220</v>
      </c>
      <c r="E43" s="16" t="s">
        <v>3337</v>
      </c>
      <c r="F43" s="42">
        <f t="shared" si="0"/>
        <v>4</v>
      </c>
      <c r="G43" t="s">
        <v>9372</v>
      </c>
    </row>
    <row r="44" spans="1:9" x14ac:dyDescent="0.35">
      <c r="A44" s="4">
        <v>28</v>
      </c>
      <c r="B44" s="4">
        <v>-107.524</v>
      </c>
      <c r="C44" t="s">
        <v>3300</v>
      </c>
      <c r="D44" s="9" t="s">
        <v>9222</v>
      </c>
      <c r="E44" s="16" t="s">
        <v>1428</v>
      </c>
      <c r="F44" s="42">
        <f t="shared" si="0"/>
        <v>4</v>
      </c>
      <c r="G44" t="s">
        <v>9372</v>
      </c>
    </row>
    <row r="45" spans="1:9" x14ac:dyDescent="0.35">
      <c r="F45" s="42"/>
    </row>
    <row r="46" spans="1:9" s="75" customFormat="1" x14ac:dyDescent="0.35">
      <c r="A46" s="11"/>
      <c r="B46" s="11" t="s">
        <v>9274</v>
      </c>
      <c r="C46" s="13"/>
      <c r="D46" s="19"/>
      <c r="E46" s="15"/>
      <c r="F46" s="42"/>
      <c r="H46" s="19"/>
    </row>
    <row r="47" spans="1:9" x14ac:dyDescent="0.35">
      <c r="A47" s="7"/>
      <c r="B47" s="7"/>
      <c r="C47" s="6"/>
      <c r="E47" s="8"/>
      <c r="F47" s="42"/>
    </row>
    <row r="48" spans="1:9" x14ac:dyDescent="0.35">
      <c r="A48" s="7" t="s">
        <v>11522</v>
      </c>
      <c r="B48" s="31" t="s">
        <v>11149</v>
      </c>
      <c r="F48" s="42"/>
    </row>
    <row r="49" spans="1:10" x14ac:dyDescent="0.35">
      <c r="A49" s="4">
        <v>29</v>
      </c>
      <c r="B49" s="4">
        <v>-367.166</v>
      </c>
      <c r="C49" t="s">
        <v>3293</v>
      </c>
      <c r="D49" s="4">
        <v>3</v>
      </c>
      <c r="E49" s="16" t="s">
        <v>3342</v>
      </c>
      <c r="F49" s="42">
        <f t="shared" si="0"/>
        <v>3</v>
      </c>
      <c r="G49" s="43" t="s">
        <v>9379</v>
      </c>
      <c r="I49" s="65"/>
    </row>
    <row r="50" spans="1:10" x14ac:dyDescent="0.35">
      <c r="A50" s="4">
        <v>30</v>
      </c>
      <c r="B50" s="4">
        <v>-357.62799999999999</v>
      </c>
      <c r="C50" t="s">
        <v>3291</v>
      </c>
      <c r="D50" s="4">
        <v>2</v>
      </c>
      <c r="E50" s="16" t="s">
        <v>3344</v>
      </c>
      <c r="F50" s="42">
        <f t="shared" si="0"/>
        <v>22</v>
      </c>
      <c r="G50" t="s">
        <v>10418</v>
      </c>
      <c r="H50" s="4">
        <f t="shared" si="0"/>
        <v>4</v>
      </c>
      <c r="I50" s="43" t="s">
        <v>10330</v>
      </c>
    </row>
    <row r="51" spans="1:10" x14ac:dyDescent="0.35">
      <c r="A51" s="4">
        <v>31</v>
      </c>
      <c r="B51" s="4">
        <v>-348.97399999999999</v>
      </c>
      <c r="C51" t="s">
        <v>3300</v>
      </c>
      <c r="D51" s="4">
        <v>4</v>
      </c>
      <c r="E51" s="16" t="s">
        <v>3345</v>
      </c>
      <c r="F51" s="42"/>
    </row>
    <row r="52" spans="1:10" x14ac:dyDescent="0.35">
      <c r="E52" s="58" t="s">
        <v>10527</v>
      </c>
      <c r="F52" s="42">
        <f t="shared" si="0"/>
        <v>22</v>
      </c>
      <c r="G52" t="s">
        <v>10418</v>
      </c>
    </row>
    <row r="53" spans="1:10" x14ac:dyDescent="0.35">
      <c r="E53" s="58" t="s">
        <v>9483</v>
      </c>
      <c r="F53" s="42">
        <f t="shared" si="0"/>
        <v>4</v>
      </c>
      <c r="G53" s="43" t="s">
        <v>9372</v>
      </c>
    </row>
    <row r="54" spans="1:10" x14ac:dyDescent="0.35">
      <c r="A54" s="4">
        <v>32</v>
      </c>
      <c r="B54" s="4">
        <v>-345.450999999999</v>
      </c>
      <c r="C54" t="s">
        <v>3293</v>
      </c>
      <c r="D54" s="4">
        <v>3</v>
      </c>
      <c r="E54" s="16" t="s">
        <v>3346</v>
      </c>
      <c r="F54" s="42">
        <f t="shared" si="0"/>
        <v>22</v>
      </c>
      <c r="G54" t="s">
        <v>10418</v>
      </c>
      <c r="H54" s="4">
        <f t="shared" si="0"/>
        <v>4</v>
      </c>
      <c r="I54" t="s">
        <v>10330</v>
      </c>
    </row>
    <row r="55" spans="1:10" x14ac:dyDescent="0.35">
      <c r="A55" s="4">
        <v>33</v>
      </c>
      <c r="B55" s="4">
        <v>-342.19299999999998</v>
      </c>
      <c r="C55" t="s">
        <v>3295</v>
      </c>
      <c r="D55" s="4">
        <v>1</v>
      </c>
      <c r="E55" s="16" t="s">
        <v>3347</v>
      </c>
      <c r="F55" s="42">
        <f t="shared" si="0"/>
        <v>22</v>
      </c>
      <c r="G55" t="s">
        <v>10418</v>
      </c>
      <c r="H55" s="4">
        <f t="shared" si="0"/>
        <v>4</v>
      </c>
      <c r="I55" t="s">
        <v>10330</v>
      </c>
      <c r="J55" s="43"/>
    </row>
    <row r="56" spans="1:10" x14ac:dyDescent="0.35">
      <c r="A56" s="4">
        <v>34</v>
      </c>
      <c r="B56" s="4">
        <v>-328.64</v>
      </c>
      <c r="C56" t="s">
        <v>3291</v>
      </c>
      <c r="D56" s="4">
        <v>2</v>
      </c>
      <c r="E56" s="16" t="s">
        <v>3349</v>
      </c>
      <c r="F56" s="42">
        <f t="shared" si="0"/>
        <v>8</v>
      </c>
      <c r="G56" s="43" t="s">
        <v>9374</v>
      </c>
    </row>
    <row r="57" spans="1:10" x14ac:dyDescent="0.35">
      <c r="F57" s="42"/>
      <c r="G57" s="43"/>
    </row>
    <row r="58" spans="1:10" x14ac:dyDescent="0.35">
      <c r="A58" s="4">
        <v>35</v>
      </c>
      <c r="B58" s="4">
        <v>-317.22800000000001</v>
      </c>
      <c r="C58" t="s">
        <v>3293</v>
      </c>
      <c r="D58" s="4">
        <v>3</v>
      </c>
      <c r="E58" s="16" t="s">
        <v>3350</v>
      </c>
      <c r="F58" s="42">
        <f t="shared" si="0"/>
        <v>22</v>
      </c>
      <c r="G58" s="43" t="s">
        <v>10418</v>
      </c>
    </row>
    <row r="59" spans="1:10" x14ac:dyDescent="0.35">
      <c r="F59" s="42"/>
    </row>
    <row r="60" spans="1:10" x14ac:dyDescent="0.35">
      <c r="B60" s="20" t="s">
        <v>9285</v>
      </c>
      <c r="F60" s="42"/>
    </row>
    <row r="61" spans="1:10" x14ac:dyDescent="0.35">
      <c r="A61" s="4">
        <v>36</v>
      </c>
      <c r="B61" s="4">
        <v>-314.84899999999999</v>
      </c>
      <c r="C61" t="s">
        <v>3300</v>
      </c>
      <c r="D61" s="4">
        <v>4</v>
      </c>
      <c r="E61" s="16" t="s">
        <v>3351</v>
      </c>
      <c r="F61" s="42">
        <f t="shared" si="0"/>
        <v>9</v>
      </c>
      <c r="G61" t="s">
        <v>9373</v>
      </c>
    </row>
    <row r="62" spans="1:10" x14ac:dyDescent="0.35">
      <c r="A62" s="4">
        <v>37</v>
      </c>
      <c r="B62" s="4">
        <v>-306.23099999999999</v>
      </c>
      <c r="C62" t="s">
        <v>3291</v>
      </c>
      <c r="D62" s="4">
        <v>2</v>
      </c>
      <c r="E62" s="16" t="s">
        <v>3352</v>
      </c>
      <c r="F62" s="42">
        <f t="shared" si="0"/>
        <v>9</v>
      </c>
      <c r="G62" t="s">
        <v>9373</v>
      </c>
    </row>
    <row r="63" spans="1:10" x14ac:dyDescent="0.35">
      <c r="F63" s="42"/>
    </row>
    <row r="64" spans="1:10" x14ac:dyDescent="0.35">
      <c r="A64" s="7">
        <v>4</v>
      </c>
      <c r="B64" s="31" t="s">
        <v>11150</v>
      </c>
      <c r="F64" s="42"/>
    </row>
    <row r="65" spans="1:9" x14ac:dyDescent="0.35">
      <c r="A65" s="4">
        <v>38</v>
      </c>
      <c r="B65" s="4">
        <v>-270.84500000000003</v>
      </c>
      <c r="C65" t="s">
        <v>3295</v>
      </c>
      <c r="D65" s="4">
        <v>1</v>
      </c>
      <c r="E65" s="16" t="s">
        <v>3355</v>
      </c>
      <c r="F65" s="42">
        <f t="shared" si="0"/>
        <v>3</v>
      </c>
      <c r="G65" t="s">
        <v>9379</v>
      </c>
      <c r="I65" s="41"/>
    </row>
    <row r="66" spans="1:9" x14ac:dyDescent="0.35">
      <c r="A66" s="4">
        <v>39</v>
      </c>
      <c r="B66" s="4">
        <v>-253.19499999999999</v>
      </c>
      <c r="C66" t="s">
        <v>3293</v>
      </c>
      <c r="D66" s="4">
        <v>3</v>
      </c>
      <c r="E66" s="16" t="s">
        <v>3356</v>
      </c>
      <c r="F66" s="42">
        <f t="shared" si="0"/>
        <v>4</v>
      </c>
      <c r="G66" t="s">
        <v>9372</v>
      </c>
    </row>
    <row r="67" spans="1:9" x14ac:dyDescent="0.35">
      <c r="A67" s="4">
        <v>40</v>
      </c>
      <c r="B67" s="4">
        <v>-250.489</v>
      </c>
      <c r="C67" t="s">
        <v>3300</v>
      </c>
      <c r="D67" s="4">
        <v>4</v>
      </c>
      <c r="E67" s="16" t="s">
        <v>3302</v>
      </c>
      <c r="F67" s="42">
        <f t="shared" si="0"/>
        <v>8</v>
      </c>
      <c r="G67" s="43" t="s">
        <v>9374</v>
      </c>
    </row>
    <row r="68" spans="1:9" x14ac:dyDescent="0.35">
      <c r="A68" s="4">
        <v>41</v>
      </c>
      <c r="B68" s="4">
        <v>-243.76400000000001</v>
      </c>
      <c r="C68" t="s">
        <v>3291</v>
      </c>
      <c r="D68" s="4">
        <v>2</v>
      </c>
      <c r="E68" s="16" t="s">
        <v>3357</v>
      </c>
      <c r="F68" s="42">
        <f t="shared" si="0"/>
        <v>5</v>
      </c>
      <c r="G68" s="43" t="s">
        <v>9378</v>
      </c>
    </row>
    <row r="69" spans="1:9" x14ac:dyDescent="0.35">
      <c r="B69" s="4">
        <v>-236.81299999999999</v>
      </c>
      <c r="C69" t="s">
        <v>3291</v>
      </c>
      <c r="D69" s="4">
        <v>2</v>
      </c>
      <c r="E69" s="16" t="s">
        <v>3358</v>
      </c>
      <c r="F69" s="42"/>
    </row>
    <row r="70" spans="1:9" x14ac:dyDescent="0.35">
      <c r="A70" s="4">
        <v>42</v>
      </c>
      <c r="B70" s="4">
        <v>-225.447</v>
      </c>
      <c r="C70" t="s">
        <v>3300</v>
      </c>
      <c r="D70" s="4">
        <v>4</v>
      </c>
      <c r="E70" s="16" t="s">
        <v>3359</v>
      </c>
      <c r="F70" s="42">
        <f t="shared" ref="F70:H101" si="1">IF(G70="GREET",1,IF(G70="GOAL",2,IF(G70="GOAL:COOP",2,IF(G70="(GOAL:COOP)",2,IF(G70="GOAL:CIVILITY",2,IF(G70="GOAL:SUSTAIN",2,IF(G70="(GOAL:SUSTAIN)",2,IF(G70="GOAL:MAX EARN",2,IF(G70="GOAL:EQUITY",2,IF(G70="(GOAL:EQUITY)",2,IF(G70="PROPOSAL",3,IF(G70="(PROPOSAL)",3,IF(G70="CHOOSE+",4,IF(G70="CHOOSE-",4,IF(G70="(CHOOSE+)",4,IF(G70="(CHOOSE-)",4,IF(G70="ECO INFO",5,IF(G70="(ECO INFO)",5,IF(G70="$ INFO",6,IF(G70="($ INFO)",6,IF(G70="SOC INFO",7,IF(G70="(SOC INFO)",7,IF(G70="RULE INFO",8,IF(G70="EXP INFO",9,IF(G70="(EXP INFO)",9,IF(G70="MON RES",10,IF(G70="MON EARN",11,IF(G70="MON BEH",12,IF(G70="POSE HARM",13,IF(G70="(POSE HARM)",13,IF(G70="POSE CONCERN",14,IF(G70="(POSE CONCERN)",14,IF(G70="RJ APOLOGY",15,IF(G70="RJ ATONE",16,IF(G70="(RJ ATONE)",16,IF(G70="RJ JUSTIFY",17,IF(G70="RJ JUSTIFY:ECO INFO",17,IF(G70="RJ JUSTIFY:SOC INFO",17,IF(G70="RJ JUSTIFY:EXP INFO",17,IF(G70="RJ-",18,IF(G70="RJ FORGIVE+",19,IF(G70="RJ FORGIVE-",19,IF(G70="(RJ FORGIVE+)",19,IF(G70="(RJ FORGIVE-)",19,IF(G70="COORD",20,IF(G70="(COORD)",20,IF(G70="ENF ACK",21,IF(G70="(ENF ACK)",21,IF(G70="ENF PRAISE",22,IF(G70="ENF ASK",23,IF(G70="ENF TELL",24,IF(G70="ENF SHAME",25,IF(G70="ENF WARN",26,IF(G70="ENF THREATEN",27,IF(G70="ENF PUNISH",28,IF(G70="DEFECT",29,IF(G70="SM TALK",30,IF(G70="HUMOR",31,IF(G70="POLITE+",32,IF(G70="POLITE-",32,IF(G70="INPUT-",33,IF(G70="AMBIGUOUS",34,IF(G70="UNCODEABLE",35)))))))))))))))))))))))))))))))))))))))))))))))))))))))))))))))</f>
        <v>8</v>
      </c>
      <c r="G70" s="43" t="s">
        <v>9374</v>
      </c>
    </row>
    <row r="71" spans="1:9" x14ac:dyDescent="0.35">
      <c r="A71" s="4">
        <v>43</v>
      </c>
      <c r="B71" s="4">
        <v>-190.934</v>
      </c>
      <c r="C71" t="s">
        <v>3295</v>
      </c>
      <c r="D71" s="4">
        <v>1</v>
      </c>
      <c r="E71" s="16" t="s">
        <v>3360</v>
      </c>
      <c r="F71" s="42">
        <f t="shared" si="1"/>
        <v>5</v>
      </c>
      <c r="G71" s="43" t="s">
        <v>9378</v>
      </c>
    </row>
    <row r="72" spans="1:9" x14ac:dyDescent="0.35">
      <c r="A72" s="4">
        <v>44</v>
      </c>
      <c r="B72" s="4">
        <v>-186.00299999999999</v>
      </c>
      <c r="C72" t="s">
        <v>3293</v>
      </c>
      <c r="D72" s="4">
        <v>3</v>
      </c>
      <c r="E72" s="16" t="s">
        <v>3361</v>
      </c>
      <c r="F72" s="42">
        <f t="shared" si="1"/>
        <v>3</v>
      </c>
      <c r="G72" t="s">
        <v>9379</v>
      </c>
      <c r="I72" s="41"/>
    </row>
    <row r="73" spans="1:9" x14ac:dyDescent="0.35">
      <c r="A73" s="4">
        <v>45</v>
      </c>
      <c r="B73" s="4">
        <v>-177.7</v>
      </c>
      <c r="C73" t="s">
        <v>3291</v>
      </c>
      <c r="D73" s="4">
        <v>2</v>
      </c>
      <c r="E73" s="16" t="s">
        <v>3362</v>
      </c>
      <c r="F73" s="42">
        <f t="shared" si="1"/>
        <v>4</v>
      </c>
      <c r="G73" t="s">
        <v>9372</v>
      </c>
    </row>
    <row r="74" spans="1:9" x14ac:dyDescent="0.35">
      <c r="A74" s="4">
        <v>46</v>
      </c>
      <c r="B74" s="4">
        <v>-173.76</v>
      </c>
      <c r="C74" t="s">
        <v>3295</v>
      </c>
      <c r="D74" s="4">
        <v>1</v>
      </c>
      <c r="E74" s="16" t="s">
        <v>68</v>
      </c>
      <c r="F74" s="42">
        <f t="shared" si="1"/>
        <v>4</v>
      </c>
      <c r="G74" t="s">
        <v>9372</v>
      </c>
    </row>
    <row r="75" spans="1:9" x14ac:dyDescent="0.35">
      <c r="A75" s="4">
        <v>47</v>
      </c>
      <c r="B75" s="4">
        <v>-118.89299999999901</v>
      </c>
      <c r="C75" t="s">
        <v>3300</v>
      </c>
      <c r="D75" s="4">
        <v>4</v>
      </c>
      <c r="E75" s="16" t="s">
        <v>3364</v>
      </c>
      <c r="F75" s="42">
        <f t="shared" si="1"/>
        <v>8</v>
      </c>
      <c r="G75" t="s">
        <v>9374</v>
      </c>
    </row>
    <row r="76" spans="1:9" x14ac:dyDescent="0.35">
      <c r="A76" s="4">
        <v>48</v>
      </c>
      <c r="B76" s="4">
        <v>-113.97799999999999</v>
      </c>
      <c r="C76" t="s">
        <v>3295</v>
      </c>
      <c r="D76" s="4">
        <v>1</v>
      </c>
      <c r="E76" s="16" t="s">
        <v>68</v>
      </c>
      <c r="F76" s="42">
        <f t="shared" si="1"/>
        <v>4</v>
      </c>
      <c r="G76" s="43" t="s">
        <v>9372</v>
      </c>
      <c r="H76" s="126"/>
    </row>
    <row r="77" spans="1:9" x14ac:dyDescent="0.35">
      <c r="A77" s="4">
        <v>49</v>
      </c>
      <c r="B77" s="4">
        <v>-111.818</v>
      </c>
      <c r="C77" t="s">
        <v>3291</v>
      </c>
      <c r="D77" s="4">
        <v>2</v>
      </c>
      <c r="E77" s="16" t="s">
        <v>68</v>
      </c>
      <c r="F77" s="42">
        <f t="shared" si="1"/>
        <v>4</v>
      </c>
      <c r="G77" s="43" t="s">
        <v>9372</v>
      </c>
    </row>
    <row r="78" spans="1:9" x14ac:dyDescent="0.35">
      <c r="A78" s="4">
        <v>50</v>
      </c>
      <c r="B78" s="4">
        <v>-106.97399999999899</v>
      </c>
      <c r="C78" t="s">
        <v>3300</v>
      </c>
      <c r="D78" s="4">
        <v>4</v>
      </c>
      <c r="E78" s="16" t="s">
        <v>3365</v>
      </c>
      <c r="F78" s="42">
        <f t="shared" si="1"/>
        <v>4</v>
      </c>
      <c r="G78" s="43" t="s">
        <v>9372</v>
      </c>
    </row>
    <row r="79" spans="1:9" x14ac:dyDescent="0.35">
      <c r="F79" s="42"/>
    </row>
    <row r="80" spans="1:9" s="75" customFormat="1" x14ac:dyDescent="0.35">
      <c r="A80" s="11"/>
      <c r="B80" s="11" t="s">
        <v>9275</v>
      </c>
      <c r="C80" s="13"/>
      <c r="D80" s="19"/>
      <c r="E80" s="15"/>
      <c r="F80" s="15"/>
      <c r="H80" s="19"/>
    </row>
    <row r="81" spans="1:9" x14ac:dyDescent="0.35">
      <c r="A81" s="7"/>
      <c r="B81" s="7"/>
      <c r="C81" s="6"/>
      <c r="E81" s="8"/>
      <c r="F81" s="42"/>
    </row>
    <row r="82" spans="1:9" x14ac:dyDescent="0.35">
      <c r="A82" s="7">
        <v>4</v>
      </c>
      <c r="B82" s="31" t="s">
        <v>10528</v>
      </c>
      <c r="F82" s="42"/>
    </row>
    <row r="83" spans="1:9" x14ac:dyDescent="0.35">
      <c r="A83" s="4">
        <v>51</v>
      </c>
      <c r="B83" s="4">
        <v>-331.774</v>
      </c>
      <c r="C83" t="s">
        <v>3291</v>
      </c>
      <c r="D83" s="4">
        <v>2</v>
      </c>
      <c r="E83" s="16" t="s">
        <v>3292</v>
      </c>
      <c r="F83" s="42"/>
    </row>
    <row r="84" spans="1:9" x14ac:dyDescent="0.35">
      <c r="E84" s="58" t="s">
        <v>9484</v>
      </c>
      <c r="F84" s="42">
        <f t="shared" si="1"/>
        <v>22</v>
      </c>
      <c r="G84" t="s">
        <v>10418</v>
      </c>
    </row>
    <row r="85" spans="1:9" x14ac:dyDescent="0.35">
      <c r="E85" s="58" t="s">
        <v>9486</v>
      </c>
      <c r="F85" s="42">
        <f t="shared" si="1"/>
        <v>3</v>
      </c>
      <c r="G85" t="s">
        <v>9379</v>
      </c>
    </row>
    <row r="86" spans="1:9" x14ac:dyDescent="0.35">
      <c r="E86" s="58" t="s">
        <v>9485</v>
      </c>
      <c r="F86" s="42">
        <f t="shared" si="1"/>
        <v>5</v>
      </c>
      <c r="G86" s="43" t="s">
        <v>9378</v>
      </c>
      <c r="H86" s="45"/>
      <c r="I86" s="41"/>
    </row>
    <row r="87" spans="1:9" x14ac:dyDescent="0.35">
      <c r="A87" s="4">
        <v>52</v>
      </c>
      <c r="B87" s="4">
        <v>-314.97500000000002</v>
      </c>
      <c r="C87" t="s">
        <v>3293</v>
      </c>
      <c r="D87" s="4">
        <v>3</v>
      </c>
      <c r="E87" s="16" t="s">
        <v>136</v>
      </c>
      <c r="F87" s="42">
        <f t="shared" si="1"/>
        <v>4</v>
      </c>
      <c r="G87" t="s">
        <v>9372</v>
      </c>
    </row>
    <row r="88" spans="1:9" x14ac:dyDescent="0.35">
      <c r="A88" s="4">
        <v>53</v>
      </c>
      <c r="B88" s="4">
        <v>-306.774</v>
      </c>
      <c r="C88" t="s">
        <v>3295</v>
      </c>
      <c r="D88" s="4">
        <v>1</v>
      </c>
      <c r="E88" s="16" t="s">
        <v>501</v>
      </c>
      <c r="F88" s="42">
        <f t="shared" si="1"/>
        <v>4</v>
      </c>
      <c r="G88" t="s">
        <v>9372</v>
      </c>
    </row>
    <row r="89" spans="1:9" x14ac:dyDescent="0.35">
      <c r="A89" s="4">
        <v>54</v>
      </c>
      <c r="B89" s="4">
        <v>-302.49200000000002</v>
      </c>
      <c r="C89" t="s">
        <v>3291</v>
      </c>
      <c r="D89" s="4">
        <v>2</v>
      </c>
      <c r="E89" s="16" t="s">
        <v>3296</v>
      </c>
      <c r="F89" s="42">
        <f t="shared" si="1"/>
        <v>22</v>
      </c>
      <c r="G89" t="s">
        <v>10418</v>
      </c>
    </row>
    <row r="90" spans="1:9" x14ac:dyDescent="0.35">
      <c r="A90" s="4">
        <v>55</v>
      </c>
      <c r="B90" s="4">
        <v>-272.98</v>
      </c>
      <c r="C90" t="s">
        <v>3295</v>
      </c>
      <c r="D90" s="4">
        <v>1</v>
      </c>
      <c r="E90" s="16" t="s">
        <v>3298</v>
      </c>
      <c r="F90" s="42"/>
    </row>
    <row r="91" spans="1:9" x14ac:dyDescent="0.35">
      <c r="E91" s="58" t="s">
        <v>9487</v>
      </c>
      <c r="F91" s="42">
        <f t="shared" si="1"/>
        <v>3</v>
      </c>
      <c r="G91" t="s">
        <v>9379</v>
      </c>
    </row>
    <row r="92" spans="1:9" x14ac:dyDescent="0.35">
      <c r="E92" s="58" t="s">
        <v>9488</v>
      </c>
      <c r="F92" s="42">
        <f t="shared" si="1"/>
        <v>10</v>
      </c>
      <c r="G92" t="s">
        <v>10136</v>
      </c>
    </row>
    <row r="93" spans="1:9" x14ac:dyDescent="0.35">
      <c r="A93" s="4">
        <v>56</v>
      </c>
      <c r="B93" s="4">
        <v>-261.73599999999999</v>
      </c>
      <c r="C93" t="s">
        <v>3291</v>
      </c>
      <c r="D93" s="4">
        <v>2</v>
      </c>
      <c r="E93" s="16" t="s">
        <v>999</v>
      </c>
      <c r="F93" s="42">
        <f t="shared" si="1"/>
        <v>4</v>
      </c>
      <c r="G93" t="s">
        <v>9372</v>
      </c>
    </row>
    <row r="94" spans="1:9" x14ac:dyDescent="0.35">
      <c r="A94" s="4">
        <v>57</v>
      </c>
      <c r="B94" s="4">
        <v>-251.607</v>
      </c>
      <c r="C94" t="s">
        <v>3300</v>
      </c>
      <c r="D94" s="4">
        <v>4</v>
      </c>
      <c r="E94" s="16" t="s">
        <v>3301</v>
      </c>
      <c r="F94" s="42">
        <f t="shared" si="1"/>
        <v>3</v>
      </c>
      <c r="G94" t="s">
        <v>9379</v>
      </c>
      <c r="H94" s="4">
        <f t="shared" si="1"/>
        <v>4</v>
      </c>
      <c r="I94" t="s">
        <v>10330</v>
      </c>
    </row>
    <row r="95" spans="1:9" x14ac:dyDescent="0.35">
      <c r="A95" s="4">
        <v>58</v>
      </c>
      <c r="B95" s="4">
        <v>-231.63399999999999</v>
      </c>
      <c r="C95" t="s">
        <v>3293</v>
      </c>
      <c r="D95" s="4">
        <v>3</v>
      </c>
      <c r="E95" s="16" t="s">
        <v>3302</v>
      </c>
      <c r="F95" s="42">
        <f t="shared" si="1"/>
        <v>8</v>
      </c>
      <c r="G95" s="43" t="s">
        <v>9374</v>
      </c>
    </row>
    <row r="96" spans="1:9" x14ac:dyDescent="0.35">
      <c r="A96" s="4">
        <v>59</v>
      </c>
      <c r="B96" s="4">
        <v>-216.70599999999999</v>
      </c>
      <c r="C96" t="s">
        <v>3293</v>
      </c>
      <c r="D96" s="4">
        <v>3</v>
      </c>
      <c r="E96" s="16" t="s">
        <v>3303</v>
      </c>
      <c r="F96" s="42">
        <f t="shared" si="1"/>
        <v>7</v>
      </c>
      <c r="G96" s="43" t="s">
        <v>9377</v>
      </c>
    </row>
    <row r="97" spans="1:9" x14ac:dyDescent="0.35">
      <c r="A97" s="4">
        <v>60</v>
      </c>
      <c r="B97" s="4">
        <v>-208.52199999999999</v>
      </c>
      <c r="C97" t="s">
        <v>3295</v>
      </c>
      <c r="D97" s="4">
        <v>1</v>
      </c>
      <c r="E97" s="16" t="s">
        <v>782</v>
      </c>
      <c r="F97" s="42">
        <f t="shared" si="1"/>
        <v>4</v>
      </c>
      <c r="G97" t="s">
        <v>9372</v>
      </c>
    </row>
    <row r="98" spans="1:9" x14ac:dyDescent="0.35">
      <c r="A98" s="4">
        <v>61</v>
      </c>
      <c r="B98" s="4">
        <v>-206.48099999999999</v>
      </c>
      <c r="C98" t="s">
        <v>3291</v>
      </c>
      <c r="D98" s="4">
        <v>2</v>
      </c>
      <c r="E98" s="16" t="s">
        <v>3304</v>
      </c>
      <c r="F98" s="42">
        <f t="shared" si="1"/>
        <v>8</v>
      </c>
      <c r="G98" s="43" t="s">
        <v>9374</v>
      </c>
    </row>
    <row r="99" spans="1:9" x14ac:dyDescent="0.35">
      <c r="A99" s="4">
        <v>62</v>
      </c>
      <c r="B99" s="4">
        <v>-203.27</v>
      </c>
      <c r="C99" t="s">
        <v>3300</v>
      </c>
      <c r="D99" s="4">
        <v>4</v>
      </c>
      <c r="E99" s="16" t="s">
        <v>3305</v>
      </c>
      <c r="F99" s="42">
        <f t="shared" si="1"/>
        <v>8</v>
      </c>
      <c r="G99" s="43" t="s">
        <v>9374</v>
      </c>
    </row>
    <row r="100" spans="1:9" x14ac:dyDescent="0.35">
      <c r="B100" s="4">
        <v>-200.13900000000001</v>
      </c>
      <c r="C100" t="s">
        <v>3300</v>
      </c>
      <c r="D100" s="4">
        <v>4</v>
      </c>
      <c r="E100" s="16" t="s">
        <v>3306</v>
      </c>
      <c r="F100" s="42"/>
    </row>
    <row r="101" spans="1:9" x14ac:dyDescent="0.35">
      <c r="A101" s="4">
        <v>63</v>
      </c>
      <c r="B101" s="4">
        <v>-192.99199999999999</v>
      </c>
      <c r="C101" t="s">
        <v>3291</v>
      </c>
      <c r="D101" s="4">
        <v>2</v>
      </c>
      <c r="E101" s="16" t="s">
        <v>999</v>
      </c>
      <c r="F101" s="42">
        <f t="shared" si="1"/>
        <v>4</v>
      </c>
      <c r="G101" t="s">
        <v>9372</v>
      </c>
    </row>
    <row r="103" spans="1:9" x14ac:dyDescent="0.35">
      <c r="B103" s="31"/>
    </row>
    <row r="104" spans="1:9" x14ac:dyDescent="0.35">
      <c r="A104" s="8" t="s">
        <v>11929</v>
      </c>
      <c r="D104"/>
      <c r="E104"/>
      <c r="I104" s="56"/>
    </row>
    <row r="105" spans="1:9" x14ac:dyDescent="0.35">
      <c r="B105" s="98" t="s">
        <v>11936</v>
      </c>
      <c r="D105"/>
      <c r="E105"/>
    </row>
    <row r="106" spans="1:9" x14ac:dyDescent="0.35">
      <c r="A106" s="7" t="s">
        <v>11933</v>
      </c>
      <c r="B106" s="4">
        <v>4</v>
      </c>
      <c r="C106" t="s">
        <v>11974</v>
      </c>
      <c r="D106"/>
      <c r="E106"/>
    </row>
    <row r="107" spans="1:9" x14ac:dyDescent="0.35">
      <c r="A107" s="7" t="s">
        <v>11934</v>
      </c>
      <c r="B107" s="4">
        <v>4</v>
      </c>
      <c r="C107" t="s">
        <v>11975</v>
      </c>
      <c r="D107"/>
      <c r="E107"/>
    </row>
    <row r="108" spans="1:9" x14ac:dyDescent="0.35">
      <c r="A108" s="7" t="s">
        <v>11935</v>
      </c>
      <c r="B108" s="4">
        <v>4</v>
      </c>
      <c r="C108" t="s">
        <v>11976</v>
      </c>
      <c r="D108"/>
      <c r="E108"/>
    </row>
    <row r="110" spans="1:9" x14ac:dyDescent="0.35">
      <c r="A110" s="7" t="s">
        <v>12081</v>
      </c>
      <c r="B110" s="4">
        <v>4</v>
      </c>
    </row>
    <row r="111" spans="1:9" x14ac:dyDescent="0.35">
      <c r="A111" s="4" t="s">
        <v>12082</v>
      </c>
      <c r="B111" s="4">
        <v>1</v>
      </c>
    </row>
    <row r="112" spans="1:9" x14ac:dyDescent="0.35">
      <c r="F112" s="69"/>
      <c r="G112" s="41"/>
    </row>
    <row r="113" spans="1:9" x14ac:dyDescent="0.35">
      <c r="G113" s="41"/>
    </row>
    <row r="114" spans="1:9" x14ac:dyDescent="0.35">
      <c r="B114" s="8" t="s">
        <v>12198</v>
      </c>
      <c r="H114"/>
    </row>
    <row r="115" spans="1:9" x14ac:dyDescent="0.35">
      <c r="A115" s="8" t="s">
        <v>12202</v>
      </c>
      <c r="B115" s="139" t="s">
        <v>12230</v>
      </c>
      <c r="C115" s="113" t="s">
        <v>12231</v>
      </c>
      <c r="E115"/>
      <c r="F115"/>
      <c r="H115"/>
      <c r="I115" s="56"/>
    </row>
    <row r="116" spans="1:9" x14ac:dyDescent="0.35">
      <c r="A116" s="7" t="s">
        <v>12083</v>
      </c>
      <c r="B116" s="102">
        <v>2</v>
      </c>
      <c r="C116" s="102">
        <v>2</v>
      </c>
      <c r="E116"/>
      <c r="F116"/>
      <c r="H116"/>
    </row>
    <row r="117" spans="1:9" x14ac:dyDescent="0.35">
      <c r="A117" s="7" t="s">
        <v>12084</v>
      </c>
      <c r="B117" s="102">
        <v>2</v>
      </c>
      <c r="C117" s="102">
        <v>1</v>
      </c>
      <c r="E117"/>
      <c r="F117"/>
      <c r="H117"/>
    </row>
    <row r="118" spans="1:9" x14ac:dyDescent="0.35">
      <c r="B118"/>
      <c r="C118" s="4"/>
      <c r="E118"/>
      <c r="F118"/>
      <c r="H118"/>
    </row>
    <row r="119" spans="1:9" x14ac:dyDescent="0.35">
      <c r="A119" s="8" t="s">
        <v>12203</v>
      </c>
      <c r="B119"/>
      <c r="C119" s="4"/>
      <c r="E119" t="s">
        <v>12210</v>
      </c>
      <c r="F119"/>
      <c r="H119"/>
    </row>
    <row r="120" spans="1:9" x14ac:dyDescent="0.35">
      <c r="A120" s="7" t="s">
        <v>12083</v>
      </c>
      <c r="B120" s="102">
        <v>2</v>
      </c>
      <c r="C120" s="102" t="s">
        <v>11932</v>
      </c>
      <c r="H120"/>
    </row>
    <row r="121" spans="1:9" x14ac:dyDescent="0.35">
      <c r="A121" s="7" t="s">
        <v>12084</v>
      </c>
      <c r="B121" s="102">
        <v>2</v>
      </c>
      <c r="C121" s="102" t="s">
        <v>11932</v>
      </c>
      <c r="H121"/>
    </row>
    <row r="122" spans="1:9" x14ac:dyDescent="0.35">
      <c r="B122"/>
      <c r="C122" s="4"/>
      <c r="H122"/>
    </row>
    <row r="123" spans="1:9" x14ac:dyDescent="0.35">
      <c r="A123" s="8" t="s">
        <v>12204</v>
      </c>
      <c r="B123"/>
      <c r="C123" s="4"/>
      <c r="F123" s="56"/>
      <c r="G123" s="41"/>
      <c r="H123"/>
    </row>
    <row r="124" spans="1:9" x14ac:dyDescent="0.35">
      <c r="A124" s="7" t="s">
        <v>12083</v>
      </c>
      <c r="B124" s="102" t="s">
        <v>11932</v>
      </c>
      <c r="C124" s="102" t="s">
        <v>11932</v>
      </c>
      <c r="G124" s="41"/>
      <c r="H124"/>
    </row>
    <row r="125" spans="1:9" x14ac:dyDescent="0.35">
      <c r="A125" s="7" t="s">
        <v>12084</v>
      </c>
      <c r="B125" s="102" t="s">
        <v>11932</v>
      </c>
      <c r="C125" s="102" t="s">
        <v>11932</v>
      </c>
      <c r="F125"/>
      <c r="H125"/>
    </row>
    <row r="126" spans="1:9" x14ac:dyDescent="0.35">
      <c r="B126"/>
      <c r="C126" s="4"/>
      <c r="F126" s="56"/>
      <c r="G126" s="41"/>
      <c r="H126"/>
    </row>
    <row r="127" spans="1:9" x14ac:dyDescent="0.35">
      <c r="A127" s="8" t="s">
        <v>12080</v>
      </c>
      <c r="B127"/>
      <c r="C127" s="4"/>
      <c r="F127" s="56"/>
      <c r="G127" s="41"/>
      <c r="H127"/>
    </row>
    <row r="128" spans="1:9" x14ac:dyDescent="0.35">
      <c r="A128" s="7" t="s">
        <v>12083</v>
      </c>
      <c r="B128" s="102">
        <v>2</v>
      </c>
      <c r="C128" s="102">
        <v>2</v>
      </c>
      <c r="H128"/>
    </row>
    <row r="129" spans="1:8" x14ac:dyDescent="0.35">
      <c r="A129" s="7" t="s">
        <v>12084</v>
      </c>
      <c r="B129" s="102">
        <v>2</v>
      </c>
      <c r="C129" s="102">
        <v>1</v>
      </c>
      <c r="H129"/>
    </row>
    <row r="132" spans="1:8" x14ac:dyDescent="0.35">
      <c r="A132" s="8" t="s">
        <v>12089</v>
      </c>
    </row>
    <row r="134" spans="1:8" x14ac:dyDescent="0.35">
      <c r="A134" s="113" t="s">
        <v>11933</v>
      </c>
    </row>
    <row r="135" spans="1:8" x14ac:dyDescent="0.35">
      <c r="A135" s="113"/>
    </row>
    <row r="136" spans="1:8" x14ac:dyDescent="0.35">
      <c r="A136" s="116" t="s">
        <v>12090</v>
      </c>
    </row>
    <row r="137" spans="1:8" x14ac:dyDescent="0.35">
      <c r="A137" s="4" t="s">
        <v>12091</v>
      </c>
      <c r="B137" s="4">
        <v>4</v>
      </c>
    </row>
    <row r="138" spans="1:8" x14ac:dyDescent="0.35">
      <c r="A138" s="4" t="s">
        <v>12092</v>
      </c>
      <c r="B138" s="4">
        <v>3</v>
      </c>
    </row>
    <row r="139" spans="1:8" x14ac:dyDescent="0.35">
      <c r="A139" s="4" t="s">
        <v>12093</v>
      </c>
    </row>
    <row r="140" spans="1:8" x14ac:dyDescent="0.35">
      <c r="A140" s="4" t="s">
        <v>12094</v>
      </c>
    </row>
    <row r="141" spans="1:8" x14ac:dyDescent="0.35">
      <c r="A141" s="37" t="s">
        <v>12098</v>
      </c>
      <c r="B141" s="117">
        <f>(B137+B138)/2</f>
        <v>3.5</v>
      </c>
    </row>
    <row r="142" spans="1:8" x14ac:dyDescent="0.35">
      <c r="A142" s="37"/>
    </row>
    <row r="143" spans="1:8" x14ac:dyDescent="0.35">
      <c r="A143" s="116" t="s">
        <v>12095</v>
      </c>
    </row>
    <row r="144" spans="1:8" x14ac:dyDescent="0.35">
      <c r="A144" s="4" t="s">
        <v>12091</v>
      </c>
      <c r="B144" s="4">
        <v>4</v>
      </c>
    </row>
    <row r="145" spans="1:5" x14ac:dyDescent="0.35">
      <c r="A145" s="4" t="s">
        <v>12092</v>
      </c>
    </row>
    <row r="146" spans="1:5" x14ac:dyDescent="0.35">
      <c r="A146" s="4" t="s">
        <v>12093</v>
      </c>
    </row>
    <row r="147" spans="1:5" x14ac:dyDescent="0.35">
      <c r="A147" s="4" t="s">
        <v>12094</v>
      </c>
    </row>
    <row r="148" spans="1:5" x14ac:dyDescent="0.35">
      <c r="A148" s="37" t="s">
        <v>12098</v>
      </c>
      <c r="B148" s="4">
        <v>4</v>
      </c>
    </row>
    <row r="149" spans="1:5" x14ac:dyDescent="0.35">
      <c r="A149" s="37"/>
    </row>
    <row r="150" spans="1:5" x14ac:dyDescent="0.35">
      <c r="A150" s="113" t="s">
        <v>11934</v>
      </c>
    </row>
    <row r="151" spans="1:5" x14ac:dyDescent="0.35">
      <c r="A151" s="113"/>
    </row>
    <row r="152" spans="1:5" x14ac:dyDescent="0.35">
      <c r="A152" s="116" t="s">
        <v>12090</v>
      </c>
    </row>
    <row r="153" spans="1:5" x14ac:dyDescent="0.35">
      <c r="A153" s="4" t="s">
        <v>12091</v>
      </c>
      <c r="B153" s="4">
        <v>4</v>
      </c>
      <c r="E153" s="16" t="s">
        <v>12104</v>
      </c>
    </row>
    <row r="154" spans="1:5" x14ac:dyDescent="0.35">
      <c r="A154" s="4" t="s">
        <v>12092</v>
      </c>
      <c r="B154" s="4">
        <v>4</v>
      </c>
    </row>
    <row r="155" spans="1:5" x14ac:dyDescent="0.35">
      <c r="A155" s="4" t="s">
        <v>12093</v>
      </c>
    </row>
    <row r="156" spans="1:5" x14ac:dyDescent="0.35">
      <c r="A156" s="4" t="s">
        <v>12094</v>
      </c>
    </row>
    <row r="157" spans="1:5" x14ac:dyDescent="0.35">
      <c r="A157" s="37" t="s">
        <v>12098</v>
      </c>
      <c r="B157" s="117">
        <f>(B153+B154)/2</f>
        <v>4</v>
      </c>
    </row>
    <row r="158" spans="1:5" x14ac:dyDescent="0.35">
      <c r="A158" s="37"/>
    </row>
    <row r="159" spans="1:5" x14ac:dyDescent="0.35">
      <c r="A159" s="116" t="s">
        <v>12095</v>
      </c>
    </row>
    <row r="160" spans="1:5" x14ac:dyDescent="0.35">
      <c r="A160" s="4" t="s">
        <v>12091</v>
      </c>
      <c r="B160" s="4">
        <v>4</v>
      </c>
      <c r="E160" s="16" t="s">
        <v>12104</v>
      </c>
    </row>
    <row r="161" spans="1:5" x14ac:dyDescent="0.35">
      <c r="A161" s="4" t="s">
        <v>12092</v>
      </c>
    </row>
    <row r="162" spans="1:5" x14ac:dyDescent="0.35">
      <c r="A162" s="4" t="s">
        <v>12093</v>
      </c>
    </row>
    <row r="163" spans="1:5" x14ac:dyDescent="0.35">
      <c r="A163" s="4" t="s">
        <v>12094</v>
      </c>
    </row>
    <row r="164" spans="1:5" x14ac:dyDescent="0.35">
      <c r="A164" s="37" t="s">
        <v>12098</v>
      </c>
    </row>
    <row r="166" spans="1:5" x14ac:dyDescent="0.35">
      <c r="A166" s="113" t="s">
        <v>11935</v>
      </c>
    </row>
    <row r="167" spans="1:5" x14ac:dyDescent="0.35">
      <c r="A167" s="113"/>
    </row>
    <row r="168" spans="1:5" x14ac:dyDescent="0.35">
      <c r="A168" s="116" t="s">
        <v>12090</v>
      </c>
    </row>
    <row r="169" spans="1:5" x14ac:dyDescent="0.35">
      <c r="A169" s="4" t="s">
        <v>12091</v>
      </c>
      <c r="B169" s="4">
        <v>4</v>
      </c>
    </row>
    <row r="170" spans="1:5" x14ac:dyDescent="0.35">
      <c r="A170" s="4" t="s">
        <v>12092</v>
      </c>
    </row>
    <row r="171" spans="1:5" x14ac:dyDescent="0.35">
      <c r="A171" s="4" t="s">
        <v>12093</v>
      </c>
    </row>
    <row r="172" spans="1:5" x14ac:dyDescent="0.35">
      <c r="A172" s="4" t="s">
        <v>12094</v>
      </c>
    </row>
    <row r="173" spans="1:5" x14ac:dyDescent="0.35">
      <c r="A173" s="37" t="s">
        <v>12098</v>
      </c>
    </row>
    <row r="175" spans="1:5" x14ac:dyDescent="0.35">
      <c r="A175" s="116" t="s">
        <v>12095</v>
      </c>
      <c r="E175" s="16" t="s">
        <v>11932</v>
      </c>
    </row>
    <row r="176" spans="1:5" x14ac:dyDescent="0.35">
      <c r="A176" s="4" t="s">
        <v>12091</v>
      </c>
    </row>
    <row r="177" spans="1:3" x14ac:dyDescent="0.35">
      <c r="A177" s="4" t="s">
        <v>12092</v>
      </c>
    </row>
    <row r="178" spans="1:3" x14ac:dyDescent="0.35">
      <c r="A178" s="4" t="s">
        <v>12093</v>
      </c>
    </row>
    <row r="179" spans="1:3" x14ac:dyDescent="0.35">
      <c r="A179" s="4" t="s">
        <v>12094</v>
      </c>
    </row>
    <row r="180" spans="1:3" x14ac:dyDescent="0.35">
      <c r="A180" s="39" t="s">
        <v>12098</v>
      </c>
    </row>
    <row r="181" spans="1:3" x14ac:dyDescent="0.35">
      <c r="A181" s="37"/>
    </row>
    <row r="182" spans="1:3" x14ac:dyDescent="0.35">
      <c r="A182" s="8" t="s">
        <v>12227</v>
      </c>
      <c r="B182" s="117">
        <f>(B137+B138+B144+B153+B154+B160+B169)/7</f>
        <v>3.8571428571428572</v>
      </c>
      <c r="C182" s="119"/>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187">
    <tabColor theme="9" tint="0.79998168889431442"/>
  </sheetPr>
  <dimension ref="A1:L423"/>
  <sheetViews>
    <sheetView zoomScale="80" zoomScaleNormal="80" workbookViewId="0">
      <selection activeCell="G1" sqref="G1"/>
    </sheetView>
  </sheetViews>
  <sheetFormatPr defaultRowHeight="14.5" x14ac:dyDescent="0.35"/>
  <cols>
    <col min="1" max="1" width="8" style="4" customWidth="1"/>
    <col min="2" max="2" width="13.1796875" style="4" customWidth="1"/>
    <col min="3" max="3" width="7.08984375" customWidth="1"/>
    <col min="4" max="4" width="8.54296875" style="4" customWidth="1"/>
    <col min="5" max="5" width="85.1796875" style="16" customWidth="1"/>
    <col min="7" max="7" width="8.90625" style="42"/>
    <col min="9" max="9" width="12.453125" style="42" customWidth="1"/>
  </cols>
  <sheetData>
    <row r="1" spans="1:12" x14ac:dyDescent="0.35">
      <c r="A1" s="14" t="s">
        <v>9290</v>
      </c>
      <c r="B1" s="10"/>
      <c r="C1" s="12"/>
      <c r="D1" s="18"/>
      <c r="E1" s="14"/>
      <c r="F1" s="12"/>
      <c r="G1" s="141" t="s">
        <v>9368</v>
      </c>
      <c r="H1" s="36"/>
      <c r="I1" s="124"/>
      <c r="J1" s="36"/>
      <c r="K1" s="36"/>
      <c r="L1" s="36"/>
    </row>
    <row r="2" spans="1:12" x14ac:dyDescent="0.35">
      <c r="A2" s="7" t="s">
        <v>9223</v>
      </c>
      <c r="B2" s="7" t="s">
        <v>3</v>
      </c>
      <c r="C2" s="7" t="s">
        <v>9459</v>
      </c>
      <c r="D2" s="7" t="s">
        <v>9224</v>
      </c>
      <c r="E2" s="8" t="s">
        <v>9225</v>
      </c>
      <c r="F2" s="6"/>
      <c r="G2" s="124"/>
      <c r="H2" s="36"/>
      <c r="I2" s="124"/>
      <c r="J2" s="36"/>
      <c r="K2" s="36"/>
      <c r="L2" s="36"/>
    </row>
    <row r="3" spans="1:12" x14ac:dyDescent="0.35">
      <c r="A3" s="7"/>
      <c r="B3" s="11" t="s">
        <v>9273</v>
      </c>
      <c r="C3" s="13"/>
      <c r="D3" s="19"/>
      <c r="E3" s="15"/>
      <c r="F3" s="13"/>
      <c r="G3" s="42" t="s">
        <v>9370</v>
      </c>
      <c r="H3" t="s">
        <v>9382</v>
      </c>
      <c r="I3" s="42" t="s">
        <v>9370</v>
      </c>
      <c r="J3" t="s">
        <v>9369</v>
      </c>
      <c r="K3" t="s">
        <v>9370</v>
      </c>
      <c r="L3" t="s">
        <v>9369</v>
      </c>
    </row>
    <row r="4" spans="1:12" x14ac:dyDescent="0.35">
      <c r="A4" s="4">
        <v>1</v>
      </c>
      <c r="B4" s="4">
        <v>-422.75799999999998</v>
      </c>
      <c r="C4" t="s">
        <v>1920</v>
      </c>
      <c r="D4" s="9" t="s">
        <v>9220</v>
      </c>
      <c r="E4" s="16" t="s">
        <v>2028</v>
      </c>
      <c r="G4" s="42">
        <f>IF(H4="GREET",1,IF(H4="GOAL",2,IF(H4="GOAL:COOP",2,IF(H4="(GOAL:COOP)",2,IF(H4="GOAL:CIVILITY",2,IF(H4="GOAL:SUSTAIN",2,IF(H4="(GOAL:SUSTAIN)",2,IF(H4="GOAL:MAX EARN",2,IF(H4="GOAL:EQUITY",2,IF(H4="(GOAL:EQUITY)",2,IF(H4="PROPOSAL",3,IF(H4="(PROPOSAL)",3,IF(H4="CHOOSE+",4,IF(H4="CHOOSE-",4,IF(H4="(CHOOSE+)",4,IF(H4="(CHOOSE-)",4,IF(H4="ECO INFO",5,IF(H4="(ECO INFO)",5,IF(H4="$ INFO",6,IF(H4="($ INFO)",6,IF(H4="SOC INFO",7,IF(H4="(SOC INFO)",7,IF(H4="RULE INFO",8,IF(H4="EXP INFO",9,IF(H4="(EXP INFO)",9,IF(H4="MON RES",10,IF(H4="MON EARN",11,IF(H4="MON BEH",12,IF(H4="POSE HARM",13,IF(H4="(POSE HARM)",13,IF(H4="POSE CONCERN",14,IF(H4="(POSE CONCERN)",14,IF(H4="RJ APOLOGY",15,IF(H4="RJ ATONE",16,IF(H4="(RJ ATONE)",16,IF(H4="RJ JUSTIFY",17,IF(H4="RJ JUSTIFY:ECO INFO",17,IF(H4="RJ JUSTIFY:SOC INFO",17,IF(H4="RJ JUSTIFY:EXP INFO",17,IF(H4="RJ-",18,IF(H4="RJ FORGIVE+",19,IF(H4="RJ FORGIVE-",19,IF(H4="(RJ FORGIVE+)",19,IF(H4="(RJ FORGIVE-)",19,IF(H4="COORD",20,IF(H4="(COORD)",20,IF(H4="ENF ACK",21,IF(H4="(ENF ACK)",21,IF(H4="ENF PRAISE",22,IF(H4="ENF ASK",23,IF(H4="ENF TELL",24,IF(H4="ENF SHAME",25,IF(H4="ENF WARN",26,IF(H4="ENF THREATEN",27,IF(H4="ENF PUNISH",28,IF(H4="DEFECT",29,IF(H4="SM TALK",30,IF(H4="HUMOR",31,IF(H4="POLITE+",32,IF(H4="POLITE-",32,IF(H4="INPUT-",33,IF(H4="AMBIGUOUS",34,IF(H4="UNCODEABLE",35)))))))))))))))))))))))))))))))))))))))))))))))))))))))))))))))</f>
        <v>1</v>
      </c>
      <c r="H4" t="s">
        <v>10885</v>
      </c>
    </row>
    <row r="5" spans="1:12" x14ac:dyDescent="0.35">
      <c r="A5" s="4">
        <v>2</v>
      </c>
      <c r="B5" s="4">
        <v>-416.176999999999</v>
      </c>
      <c r="C5" t="s">
        <v>1904</v>
      </c>
      <c r="D5" s="9" t="s">
        <v>9221</v>
      </c>
      <c r="E5" s="16" t="s">
        <v>2029</v>
      </c>
      <c r="G5" s="42">
        <f t="shared" ref="G5:I68" si="0">IF(H5="GREET",1,IF(H5="GOAL",2,IF(H5="GOAL:COOP",2,IF(H5="(GOAL:COOP)",2,IF(H5="GOAL:CIVILITY",2,IF(H5="GOAL:SUSTAIN",2,IF(H5="(GOAL:SUSTAIN)",2,IF(H5="GOAL:MAX EARN",2,IF(H5="GOAL:EQUITY",2,IF(H5="(GOAL:EQUITY)",2,IF(H5="PROPOSAL",3,IF(H5="(PROPOSAL)",3,IF(H5="CHOOSE+",4,IF(H5="CHOOSE-",4,IF(H5="(CHOOSE+)",4,IF(H5="(CHOOSE-)",4,IF(H5="ECO INFO",5,IF(H5="(ECO INFO)",5,IF(H5="$ INFO",6,IF(H5="($ INFO)",6,IF(H5="SOC INFO",7,IF(H5="(SOC INFO)",7,IF(H5="RULE INFO",8,IF(H5="EXP INFO",9,IF(H5="(EXP INFO)",9,IF(H5="MON RES",10,IF(H5="MON EARN",11,IF(H5="MON BEH",12,IF(H5="POSE HARM",13,IF(H5="(POSE HARM)",13,IF(H5="POSE CONCERN",14,IF(H5="(POSE CONCERN)",14,IF(H5="RJ APOLOGY",15,IF(H5="RJ ATONE",16,IF(H5="(RJ ATONE)",16,IF(H5="RJ JUSTIFY",17,IF(H5="RJ JUSTIFY:ECO INFO",17,IF(H5="RJ JUSTIFY:SOC INFO",17,IF(H5="RJ JUSTIFY:EXP INFO",17,IF(H5="RJ-",18,IF(H5="RJ FORGIVE+",19,IF(H5="RJ FORGIVE-",19,IF(H5="(RJ FORGIVE+)",19,IF(H5="(RJ FORGIVE-)",19,IF(H5="COORD",20,IF(H5="(COORD)",20,IF(H5="ENF ACK",21,IF(H5="(ENF ACK)",21,IF(H5="ENF PRAISE",22,IF(H5="ENF ASK",23,IF(H5="ENF TELL",24,IF(H5="ENF SHAME",25,IF(H5="ENF WARN",26,IF(H5="ENF THREATEN",27,IF(H5="ENF PUNISH",28,IF(H5="DEFECT",29,IF(H5="SM TALK",30,IF(H5="HUMOR",31,IF(H5="POLITE+",32,IF(H5="POLITE-",32,IF(H5="INPUT-",33,IF(H5="AMBIGUOUS",34,IF(H5="UNCODEABLE",35)))))))))))))))))))))))))))))))))))))))))))))))))))))))))))))))</f>
        <v>1</v>
      </c>
      <c r="H5" t="s">
        <v>10885</v>
      </c>
    </row>
    <row r="6" spans="1:12" x14ac:dyDescent="0.35">
      <c r="A6" s="4">
        <v>3</v>
      </c>
      <c r="B6" s="4">
        <v>-416.16399999999999</v>
      </c>
      <c r="C6" t="s">
        <v>1906</v>
      </c>
      <c r="D6" s="4">
        <v>1</v>
      </c>
      <c r="E6" s="16" t="s">
        <v>2030</v>
      </c>
      <c r="G6" s="42">
        <f t="shared" si="0"/>
        <v>1</v>
      </c>
      <c r="H6" t="s">
        <v>10885</v>
      </c>
    </row>
    <row r="8" spans="1:12" x14ac:dyDescent="0.35">
      <c r="A8" s="7">
        <v>4</v>
      </c>
      <c r="B8" s="31" t="s">
        <v>11151</v>
      </c>
    </row>
    <row r="9" spans="1:12" x14ac:dyDescent="0.35">
      <c r="A9" s="4">
        <v>4</v>
      </c>
      <c r="B9" s="4">
        <v>-406.24900000000002</v>
      </c>
      <c r="C9" t="s">
        <v>1917</v>
      </c>
      <c r="D9" s="9" t="s">
        <v>9222</v>
      </c>
      <c r="E9" s="16" t="s">
        <v>2033</v>
      </c>
      <c r="G9" s="42">
        <f t="shared" si="0"/>
        <v>3</v>
      </c>
      <c r="H9" t="s">
        <v>9379</v>
      </c>
    </row>
    <row r="10" spans="1:12" x14ac:dyDescent="0.35">
      <c r="A10" s="4">
        <v>5</v>
      </c>
      <c r="B10" s="4">
        <v>-404.90300000000002</v>
      </c>
      <c r="C10" t="s">
        <v>1920</v>
      </c>
      <c r="D10" s="9" t="s">
        <v>9220</v>
      </c>
      <c r="E10" s="16" t="s">
        <v>2034</v>
      </c>
      <c r="G10" s="42">
        <f t="shared" si="0"/>
        <v>3</v>
      </c>
      <c r="H10" t="s">
        <v>9379</v>
      </c>
      <c r="I10" s="42">
        <f t="shared" si="0"/>
        <v>4</v>
      </c>
      <c r="J10" t="s">
        <v>10330</v>
      </c>
    </row>
    <row r="11" spans="1:12" x14ac:dyDescent="0.35">
      <c r="A11" s="4">
        <v>6</v>
      </c>
      <c r="B11" s="4">
        <v>-404.52600000000001</v>
      </c>
      <c r="C11" t="s">
        <v>1906</v>
      </c>
      <c r="D11" s="4">
        <v>1</v>
      </c>
      <c r="E11" s="16" t="s">
        <v>2035</v>
      </c>
      <c r="G11" s="42">
        <f t="shared" si="0"/>
        <v>3</v>
      </c>
      <c r="H11" t="s">
        <v>9379</v>
      </c>
    </row>
    <row r="12" spans="1:12" x14ac:dyDescent="0.35">
      <c r="A12" s="4">
        <v>7</v>
      </c>
      <c r="B12" s="4">
        <v>-396.421999999999</v>
      </c>
      <c r="C12" t="s">
        <v>1904</v>
      </c>
      <c r="D12" s="9" t="s">
        <v>9221</v>
      </c>
      <c r="E12" s="16" t="s">
        <v>2037</v>
      </c>
      <c r="G12" s="42">
        <f t="shared" si="0"/>
        <v>4</v>
      </c>
      <c r="H12" t="s">
        <v>9372</v>
      </c>
    </row>
    <row r="13" spans="1:12" x14ac:dyDescent="0.35">
      <c r="A13" s="4">
        <v>8</v>
      </c>
      <c r="B13" s="4">
        <v>-388.84800000000001</v>
      </c>
      <c r="C13" t="s">
        <v>1917</v>
      </c>
      <c r="D13" s="9" t="s">
        <v>9222</v>
      </c>
      <c r="E13" s="16" t="s">
        <v>2038</v>
      </c>
      <c r="G13" s="42">
        <f t="shared" si="0"/>
        <v>3</v>
      </c>
      <c r="H13" t="s">
        <v>9379</v>
      </c>
      <c r="I13" s="42">
        <f t="shared" si="0"/>
        <v>4</v>
      </c>
      <c r="J13" t="s">
        <v>10330</v>
      </c>
    </row>
    <row r="14" spans="1:12" x14ac:dyDescent="0.35">
      <c r="A14" s="4">
        <v>9</v>
      </c>
      <c r="B14" s="4">
        <v>-385.91399999999999</v>
      </c>
      <c r="C14" t="s">
        <v>1904</v>
      </c>
      <c r="D14" s="9" t="s">
        <v>9221</v>
      </c>
      <c r="E14" s="16" t="s">
        <v>2041</v>
      </c>
      <c r="G14" s="42">
        <f t="shared" si="0"/>
        <v>2</v>
      </c>
      <c r="H14" t="s">
        <v>12175</v>
      </c>
    </row>
    <row r="15" spans="1:12" x14ac:dyDescent="0.35">
      <c r="A15" s="4">
        <v>10</v>
      </c>
      <c r="B15" s="4">
        <v>-378.964</v>
      </c>
      <c r="C15" t="s">
        <v>1906</v>
      </c>
      <c r="D15" s="4">
        <v>1</v>
      </c>
      <c r="E15" s="16" t="s">
        <v>2042</v>
      </c>
      <c r="G15" s="42">
        <f t="shared" si="0"/>
        <v>4</v>
      </c>
      <c r="H15" t="s">
        <v>9372</v>
      </c>
    </row>
    <row r="16" spans="1:12" x14ac:dyDescent="0.35">
      <c r="A16" s="4">
        <v>11</v>
      </c>
      <c r="B16" s="4">
        <v>-375.361999999999</v>
      </c>
      <c r="C16" t="s">
        <v>1920</v>
      </c>
      <c r="D16" s="9" t="s">
        <v>9220</v>
      </c>
      <c r="E16" s="16" t="s">
        <v>2043</v>
      </c>
      <c r="G16" s="42">
        <f t="shared" si="0"/>
        <v>3</v>
      </c>
      <c r="H16" t="s">
        <v>9379</v>
      </c>
    </row>
    <row r="17" spans="1:12" x14ac:dyDescent="0.35">
      <c r="A17" s="4">
        <v>12</v>
      </c>
      <c r="B17" s="4">
        <v>-371.69</v>
      </c>
      <c r="C17" t="s">
        <v>1904</v>
      </c>
      <c r="D17" s="9" t="s">
        <v>9221</v>
      </c>
      <c r="E17" s="16" t="s">
        <v>2044</v>
      </c>
      <c r="G17" s="42">
        <f t="shared" si="0"/>
        <v>6</v>
      </c>
      <c r="H17" t="s">
        <v>10472</v>
      </c>
    </row>
    <row r="18" spans="1:12" x14ac:dyDescent="0.35">
      <c r="A18" s="4">
        <v>13</v>
      </c>
      <c r="B18" s="4">
        <v>-371.315</v>
      </c>
      <c r="C18" t="s">
        <v>1920</v>
      </c>
      <c r="D18" s="9" t="s">
        <v>9220</v>
      </c>
      <c r="E18" s="16" t="s">
        <v>2045</v>
      </c>
      <c r="G18" s="42">
        <f t="shared" si="0"/>
        <v>6</v>
      </c>
      <c r="H18" t="s">
        <v>10472</v>
      </c>
      <c r="I18" s="42">
        <f t="shared" si="0"/>
        <v>4</v>
      </c>
      <c r="J18" t="s">
        <v>10330</v>
      </c>
    </row>
    <row r="19" spans="1:12" x14ac:dyDescent="0.35">
      <c r="A19" s="4">
        <v>14</v>
      </c>
      <c r="B19" s="4">
        <v>-362.616999999999</v>
      </c>
      <c r="C19" t="s">
        <v>1906</v>
      </c>
      <c r="D19" s="4">
        <v>1</v>
      </c>
      <c r="E19" s="16" t="s">
        <v>2047</v>
      </c>
      <c r="G19" s="42">
        <f t="shared" si="0"/>
        <v>14</v>
      </c>
      <c r="H19" t="s">
        <v>9381</v>
      </c>
      <c r="I19" s="42">
        <f t="shared" si="0"/>
        <v>8</v>
      </c>
      <c r="J19" t="s">
        <v>9374</v>
      </c>
      <c r="L19" t="s">
        <v>11152</v>
      </c>
    </row>
    <row r="20" spans="1:12" x14ac:dyDescent="0.35">
      <c r="A20" s="4">
        <v>15</v>
      </c>
      <c r="B20" s="4">
        <v>-354.673</v>
      </c>
      <c r="C20" t="s">
        <v>1906</v>
      </c>
      <c r="D20" s="4">
        <v>1</v>
      </c>
      <c r="E20" s="16" t="s">
        <v>2049</v>
      </c>
      <c r="G20" s="42">
        <f t="shared" si="0"/>
        <v>3</v>
      </c>
      <c r="H20" t="s">
        <v>9379</v>
      </c>
    </row>
    <row r="21" spans="1:12" x14ac:dyDescent="0.35">
      <c r="D21" s="9"/>
    </row>
    <row r="22" spans="1:12" x14ac:dyDescent="0.35">
      <c r="A22" s="7">
        <v>4</v>
      </c>
      <c r="B22" s="31" t="s">
        <v>10531</v>
      </c>
      <c r="D22" s="9"/>
    </row>
    <row r="23" spans="1:12" x14ac:dyDescent="0.35">
      <c r="A23" s="4">
        <v>16</v>
      </c>
      <c r="B23" s="4">
        <v>-387.15199999999999</v>
      </c>
      <c r="C23" t="s">
        <v>1906</v>
      </c>
      <c r="D23" s="4">
        <v>1</v>
      </c>
      <c r="E23" s="16" t="s">
        <v>2039</v>
      </c>
      <c r="G23" s="42">
        <f t="shared" si="0"/>
        <v>3</v>
      </c>
      <c r="H23" t="s">
        <v>9379</v>
      </c>
    </row>
    <row r="24" spans="1:12" x14ac:dyDescent="0.35">
      <c r="A24" s="4">
        <v>17</v>
      </c>
      <c r="B24" s="4">
        <v>-358.08099999999899</v>
      </c>
      <c r="C24" t="s">
        <v>1917</v>
      </c>
      <c r="D24" s="9" t="s">
        <v>9222</v>
      </c>
      <c r="E24" s="16" t="s">
        <v>2048</v>
      </c>
      <c r="G24" s="42">
        <f t="shared" si="0"/>
        <v>11</v>
      </c>
      <c r="H24" t="s">
        <v>9509</v>
      </c>
    </row>
    <row r="25" spans="1:12" x14ac:dyDescent="0.35">
      <c r="A25" s="4">
        <v>18</v>
      </c>
      <c r="B25" s="4">
        <v>-351.03100000000001</v>
      </c>
      <c r="C25" t="s">
        <v>1906</v>
      </c>
      <c r="D25" s="4">
        <v>1</v>
      </c>
      <c r="E25" s="16">
        <v>49</v>
      </c>
      <c r="G25" s="42">
        <f t="shared" si="0"/>
        <v>11</v>
      </c>
      <c r="H25" t="s">
        <v>9509</v>
      </c>
    </row>
    <row r="26" spans="1:12" x14ac:dyDescent="0.35">
      <c r="A26" s="4">
        <v>19</v>
      </c>
      <c r="B26" s="4">
        <v>-350.37799999999999</v>
      </c>
      <c r="C26" t="s">
        <v>1904</v>
      </c>
      <c r="D26" s="9" t="s">
        <v>9221</v>
      </c>
      <c r="E26" s="16" t="s">
        <v>2050</v>
      </c>
      <c r="G26" s="42">
        <f t="shared" si="0"/>
        <v>11</v>
      </c>
      <c r="H26" t="s">
        <v>9509</v>
      </c>
    </row>
    <row r="27" spans="1:12" x14ac:dyDescent="0.35">
      <c r="A27" s="4">
        <v>20</v>
      </c>
      <c r="B27" s="4">
        <v>-347.01</v>
      </c>
      <c r="C27" t="s">
        <v>1920</v>
      </c>
      <c r="D27" s="9" t="s">
        <v>9220</v>
      </c>
      <c r="E27" s="16" t="s">
        <v>2051</v>
      </c>
      <c r="G27" s="42">
        <f t="shared" si="0"/>
        <v>11</v>
      </c>
      <c r="H27" t="s">
        <v>9509</v>
      </c>
    </row>
    <row r="28" spans="1:12" x14ac:dyDescent="0.35">
      <c r="A28" s="4">
        <v>21</v>
      </c>
      <c r="B28" s="4">
        <v>-336.58199999999999</v>
      </c>
      <c r="C28" t="s">
        <v>1906</v>
      </c>
      <c r="D28" s="4">
        <v>1</v>
      </c>
      <c r="E28" s="63" t="s">
        <v>9744</v>
      </c>
      <c r="G28" s="42">
        <f t="shared" si="0"/>
        <v>34</v>
      </c>
      <c r="H28" t="s">
        <v>9387</v>
      </c>
    </row>
    <row r="29" spans="1:12" x14ac:dyDescent="0.35">
      <c r="A29" s="4">
        <v>22</v>
      </c>
      <c r="B29" s="4">
        <v>-334.20699999999999</v>
      </c>
      <c r="C29" t="s">
        <v>1917</v>
      </c>
      <c r="D29" s="9" t="s">
        <v>9222</v>
      </c>
      <c r="E29" s="16" t="s">
        <v>2053</v>
      </c>
      <c r="G29" s="42">
        <f t="shared" si="0"/>
        <v>11</v>
      </c>
      <c r="H29" t="s">
        <v>9509</v>
      </c>
    </row>
    <row r="30" spans="1:12" x14ac:dyDescent="0.35">
      <c r="A30" s="4">
        <v>23</v>
      </c>
      <c r="B30" s="4">
        <v>-326.101</v>
      </c>
      <c r="C30" t="s">
        <v>1904</v>
      </c>
      <c r="D30" s="9" t="s">
        <v>9221</v>
      </c>
      <c r="E30" s="16" t="s">
        <v>2054</v>
      </c>
      <c r="G30" s="42">
        <f t="shared" si="0"/>
        <v>11</v>
      </c>
      <c r="H30" t="s">
        <v>9509</v>
      </c>
    </row>
    <row r="31" spans="1:12" x14ac:dyDescent="0.35">
      <c r="A31" s="4">
        <v>26</v>
      </c>
      <c r="B31" s="4">
        <v>-319.60000000000002</v>
      </c>
      <c r="C31" t="s">
        <v>1920</v>
      </c>
      <c r="D31" s="9" t="s">
        <v>9220</v>
      </c>
      <c r="E31" s="16" t="s">
        <v>2056</v>
      </c>
      <c r="G31" s="42">
        <f t="shared" si="0"/>
        <v>3</v>
      </c>
      <c r="H31" t="s">
        <v>9379</v>
      </c>
    </row>
    <row r="32" spans="1:12" x14ac:dyDescent="0.35">
      <c r="A32" s="4">
        <v>30</v>
      </c>
      <c r="B32" s="4">
        <v>-310.85899999999998</v>
      </c>
      <c r="C32" t="s">
        <v>1906</v>
      </c>
      <c r="D32" s="4">
        <v>1</v>
      </c>
      <c r="E32" s="16" t="s">
        <v>2058</v>
      </c>
      <c r="G32" s="42">
        <f t="shared" si="0"/>
        <v>3</v>
      </c>
      <c r="H32" t="s">
        <v>9379</v>
      </c>
      <c r="I32" s="42">
        <f t="shared" si="0"/>
        <v>2</v>
      </c>
      <c r="J32" t="s">
        <v>10428</v>
      </c>
    </row>
    <row r="33" spans="1:10" x14ac:dyDescent="0.35">
      <c r="A33" s="4">
        <v>27</v>
      </c>
      <c r="B33" s="4">
        <v>-305.43</v>
      </c>
      <c r="C33" t="s">
        <v>1917</v>
      </c>
      <c r="D33" s="9" t="s">
        <v>9222</v>
      </c>
      <c r="E33" s="16" t="s">
        <v>2059</v>
      </c>
      <c r="G33" s="42">
        <f t="shared" si="0"/>
        <v>3</v>
      </c>
      <c r="H33" t="s">
        <v>9379</v>
      </c>
    </row>
    <row r="34" spans="1:10" x14ac:dyDescent="0.35">
      <c r="A34" s="4">
        <v>28</v>
      </c>
      <c r="B34" s="4">
        <v>-294.76499999999999</v>
      </c>
      <c r="C34" t="s">
        <v>1904</v>
      </c>
      <c r="D34" s="9" t="s">
        <v>9221</v>
      </c>
      <c r="E34" s="16" t="s">
        <v>2061</v>
      </c>
      <c r="G34" s="42">
        <f t="shared" si="0"/>
        <v>4</v>
      </c>
      <c r="H34" t="s">
        <v>9372</v>
      </c>
    </row>
    <row r="35" spans="1:10" x14ac:dyDescent="0.35">
      <c r="A35" s="4">
        <v>29</v>
      </c>
      <c r="B35" s="4">
        <v>-295.79000000000002</v>
      </c>
      <c r="C35" t="s">
        <v>1906</v>
      </c>
      <c r="D35" s="4">
        <v>1</v>
      </c>
      <c r="E35" s="16" t="s">
        <v>2060</v>
      </c>
      <c r="G35" s="42">
        <f t="shared" si="0"/>
        <v>14</v>
      </c>
      <c r="H35" t="s">
        <v>9381</v>
      </c>
      <c r="I35" s="42">
        <f t="shared" si="0"/>
        <v>5</v>
      </c>
      <c r="J35" t="s">
        <v>9378</v>
      </c>
    </row>
    <row r="36" spans="1:10" x14ac:dyDescent="0.35">
      <c r="A36" s="4">
        <v>31</v>
      </c>
      <c r="B36" s="4">
        <v>-289.49400000000003</v>
      </c>
      <c r="C36" t="s">
        <v>1920</v>
      </c>
      <c r="D36" s="9" t="s">
        <v>9220</v>
      </c>
      <c r="E36" s="16" t="s">
        <v>2064</v>
      </c>
    </row>
    <row r="37" spans="1:10" x14ac:dyDescent="0.35">
      <c r="B37" s="4">
        <v>-282.637</v>
      </c>
      <c r="C37" t="s">
        <v>1920</v>
      </c>
      <c r="D37" s="9" t="s">
        <v>9220</v>
      </c>
      <c r="E37" s="16" t="s">
        <v>2065</v>
      </c>
    </row>
    <row r="38" spans="1:10" x14ac:dyDescent="0.35">
      <c r="D38" s="9"/>
      <c r="E38" s="58" t="s">
        <v>9735</v>
      </c>
      <c r="G38" s="42">
        <f t="shared" si="0"/>
        <v>4</v>
      </c>
      <c r="H38" t="s">
        <v>9372</v>
      </c>
    </row>
    <row r="39" spans="1:10" x14ac:dyDescent="0.35">
      <c r="D39" s="9"/>
      <c r="E39" s="58" t="s">
        <v>9736</v>
      </c>
      <c r="G39" s="42">
        <f t="shared" si="0"/>
        <v>3</v>
      </c>
      <c r="H39" t="s">
        <v>9379</v>
      </c>
    </row>
    <row r="40" spans="1:10" x14ac:dyDescent="0.35">
      <c r="A40" s="4">
        <v>32</v>
      </c>
      <c r="B40" s="4">
        <v>-277.63200000000001</v>
      </c>
      <c r="C40" t="s">
        <v>1917</v>
      </c>
      <c r="D40" s="9" t="s">
        <v>9222</v>
      </c>
      <c r="E40" s="16" t="s">
        <v>2066</v>
      </c>
      <c r="G40" s="42">
        <f t="shared" si="0"/>
        <v>4</v>
      </c>
      <c r="H40" t="s">
        <v>9372</v>
      </c>
    </row>
    <row r="41" spans="1:10" x14ac:dyDescent="0.35">
      <c r="A41" s="4">
        <v>33</v>
      </c>
      <c r="B41" s="4">
        <v>-274.34899999999999</v>
      </c>
      <c r="C41" t="s">
        <v>1904</v>
      </c>
      <c r="D41" s="9" t="s">
        <v>9221</v>
      </c>
      <c r="E41" s="16" t="s">
        <v>2067</v>
      </c>
      <c r="G41" s="42">
        <f t="shared" si="0"/>
        <v>4</v>
      </c>
      <c r="H41" t="s">
        <v>9372</v>
      </c>
    </row>
    <row r="42" spans="1:10" x14ac:dyDescent="0.35">
      <c r="A42" s="4">
        <v>34</v>
      </c>
      <c r="B42" s="4">
        <v>-272.71199999999999</v>
      </c>
      <c r="C42" t="s">
        <v>1906</v>
      </c>
      <c r="D42" s="4">
        <v>1</v>
      </c>
      <c r="E42" s="16" t="s">
        <v>2068</v>
      </c>
      <c r="G42" s="42">
        <f t="shared" si="0"/>
        <v>4</v>
      </c>
      <c r="H42" t="s">
        <v>9372</v>
      </c>
    </row>
    <row r="43" spans="1:10" x14ac:dyDescent="0.35">
      <c r="B43" s="4">
        <v>-261.55500000000001</v>
      </c>
      <c r="C43" t="s">
        <v>1906</v>
      </c>
      <c r="D43" s="4">
        <v>1</v>
      </c>
      <c r="E43" s="16" t="s">
        <v>2072</v>
      </c>
    </row>
    <row r="44" spans="1:10" x14ac:dyDescent="0.35">
      <c r="A44" s="4">
        <v>35</v>
      </c>
      <c r="B44" s="4">
        <v>-257.67700000000002</v>
      </c>
      <c r="C44" t="s">
        <v>1920</v>
      </c>
      <c r="D44" s="9" t="s">
        <v>9220</v>
      </c>
      <c r="E44" s="16" t="s">
        <v>2073</v>
      </c>
      <c r="G44" s="42">
        <f t="shared" si="0"/>
        <v>8</v>
      </c>
      <c r="H44" t="s">
        <v>9374</v>
      </c>
    </row>
    <row r="45" spans="1:10" x14ac:dyDescent="0.35">
      <c r="D45" s="9"/>
    </row>
    <row r="46" spans="1:10" x14ac:dyDescent="0.35">
      <c r="A46" s="4">
        <v>36</v>
      </c>
      <c r="B46" s="4">
        <v>-245.57299999999901</v>
      </c>
      <c r="C46" t="s">
        <v>1904</v>
      </c>
      <c r="D46" s="9" t="s">
        <v>9221</v>
      </c>
      <c r="E46" s="16" t="s">
        <v>2076</v>
      </c>
      <c r="G46" s="42">
        <f t="shared" si="0"/>
        <v>8</v>
      </c>
      <c r="H46" t="s">
        <v>9374</v>
      </c>
    </row>
    <row r="47" spans="1:10" x14ac:dyDescent="0.35">
      <c r="A47" s="4">
        <v>37</v>
      </c>
      <c r="B47" s="4">
        <v>-238.749</v>
      </c>
      <c r="C47" t="s">
        <v>1906</v>
      </c>
      <c r="D47" s="4">
        <v>1</v>
      </c>
      <c r="E47" s="16" t="s">
        <v>167</v>
      </c>
      <c r="G47" s="42">
        <f t="shared" si="0"/>
        <v>8</v>
      </c>
      <c r="H47" t="s">
        <v>9374</v>
      </c>
    </row>
    <row r="49" spans="1:10" x14ac:dyDescent="0.35">
      <c r="A49" s="7">
        <v>2</v>
      </c>
      <c r="B49" s="31" t="s">
        <v>10530</v>
      </c>
    </row>
    <row r="50" spans="1:10" x14ac:dyDescent="0.35">
      <c r="A50" s="7"/>
      <c r="B50" t="s">
        <v>11153</v>
      </c>
    </row>
    <row r="51" spans="1:10" x14ac:dyDescent="0.35">
      <c r="A51" s="4">
        <v>38</v>
      </c>
      <c r="B51" s="4">
        <v>-244.227</v>
      </c>
      <c r="C51" t="s">
        <v>1906</v>
      </c>
      <c r="D51" s="4">
        <v>1</v>
      </c>
      <c r="E51" s="16" t="s">
        <v>2077</v>
      </c>
      <c r="G51" s="42">
        <f t="shared" si="0"/>
        <v>3</v>
      </c>
      <c r="H51" t="s">
        <v>9379</v>
      </c>
    </row>
    <row r="52" spans="1:10" x14ac:dyDescent="0.35">
      <c r="A52" s="4">
        <v>39</v>
      </c>
      <c r="B52" s="4">
        <v>-238.94399999999999</v>
      </c>
      <c r="C52" t="s">
        <v>1920</v>
      </c>
      <c r="D52" s="9" t="s">
        <v>9220</v>
      </c>
      <c r="E52" s="16" t="s">
        <v>2080</v>
      </c>
    </row>
    <row r="53" spans="1:10" x14ac:dyDescent="0.35">
      <c r="D53" s="9"/>
      <c r="E53" s="58" t="s">
        <v>9739</v>
      </c>
      <c r="G53" s="42">
        <f t="shared" si="0"/>
        <v>3</v>
      </c>
      <c r="H53" t="s">
        <v>9379</v>
      </c>
      <c r="I53" s="42">
        <f t="shared" si="0"/>
        <v>2</v>
      </c>
      <c r="J53" t="s">
        <v>12182</v>
      </c>
    </row>
    <row r="54" spans="1:10" x14ac:dyDescent="0.35">
      <c r="D54" s="9"/>
      <c r="E54" s="58" t="s">
        <v>10529</v>
      </c>
      <c r="G54" s="42">
        <f t="shared" si="0"/>
        <v>5</v>
      </c>
      <c r="H54" t="s">
        <v>9378</v>
      </c>
    </row>
    <row r="55" spans="1:10" x14ac:dyDescent="0.35">
      <c r="A55" s="4">
        <v>40</v>
      </c>
      <c r="B55" s="4">
        <v>-236.642</v>
      </c>
      <c r="C55" t="s">
        <v>1917</v>
      </c>
      <c r="D55" s="9" t="s">
        <v>9222</v>
      </c>
      <c r="E55" s="16" t="s">
        <v>2081</v>
      </c>
      <c r="G55" s="42">
        <f t="shared" si="0"/>
        <v>3</v>
      </c>
      <c r="H55" t="s">
        <v>9379</v>
      </c>
      <c r="I55" s="42">
        <f t="shared" ref="I55" si="1">IF(J55="GREET",1,IF(J55="GOAL",2,IF(J55="GOAL:COOP",2,IF(J55="(GOAL:COOP)",2,IF(J55="GOAL:CIVILITY",2,IF(J55="GOAL:SUSTAIN",2,IF(J55="(GOAL:SUSTAIN)",2,IF(J55="GOAL:MAX EARN",2,IF(J55="GOAL:EQUITY",2,IF(J55="(GOAL:EQUITY)",2,IF(J55="PROPOSAL",3,IF(J55="(PROPOSAL)",3,IF(J55="CHOOSE+",4,IF(J55="CHOOSE-",4,IF(J55="(CHOOSE+)",4,IF(J55="(CHOOSE-)",4,IF(J55="ECO INFO",5,IF(J55="(ECO INFO)",5,IF(J55="$ INFO",6,IF(J55="($ INFO)",6,IF(J55="SOC INFO",7,IF(J55="(SOC INFO)",7,IF(J55="RULE INFO",8,IF(J55="EXP INFO",9,IF(J55="(EXP INFO)",9,IF(J55="MON RES",10,IF(J55="MON EARN",11,IF(J55="MON BEH",12,IF(J55="POSE HARM",13,IF(J55="(POSE HARM)",13,IF(J55="POSE CONCERN",14,IF(J55="(POSE CONCERN)",14,IF(J55="RJ APOLOGY",15,IF(J55="RJ ATONE",16,IF(J55="(RJ ATONE)",16,IF(J55="RJ JUSTIFY",17,IF(J55="RJ JUSTIFY:ECO INFO",17,IF(J55="RJ JUSTIFY:SOC INFO",17,IF(J55="RJ JUSTIFY:EXP INFO",17,IF(J55="RJ-",18,IF(J55="RJ FORGIVE+",19,IF(J55="RJ FORGIVE-",19,IF(J55="(RJ FORGIVE+)",19,IF(J55="(RJ FORGIVE-)",19,IF(J55="COORD",20,IF(J55="(COORD)",20,IF(J55="ENF ACK",21,IF(J55="(ENF ACK)",21,IF(J55="ENF PRAISE",22,IF(J55="ENF ASK",23,IF(J55="ENF TELL",24,IF(J55="ENF SHAME",25,IF(J55="ENF WARN",26,IF(J55="ENF THREATEN",27,IF(J55="ENF PUNISH",28,IF(J55="DEFECT",29,IF(J55="SM TALK",30,IF(J55="HUMOR",31,IF(J55="POLITE+",32,IF(J55="POLITE-",32,IF(J55="INPUT-",33,IF(J55="AMBIGUOUS",34,IF(J55="UNCODEABLE",35)))))))))))))))))))))))))))))))))))))))))))))))))))))))))))))))</f>
        <v>4</v>
      </c>
      <c r="J55" t="s">
        <v>10330</v>
      </c>
    </row>
    <row r="56" spans="1:10" x14ac:dyDescent="0.35">
      <c r="A56" s="4">
        <v>41</v>
      </c>
      <c r="B56" s="4">
        <v>-228.208</v>
      </c>
      <c r="C56" t="s">
        <v>1906</v>
      </c>
      <c r="D56" s="4">
        <v>1</v>
      </c>
      <c r="E56" s="16" t="s">
        <v>2082</v>
      </c>
      <c r="G56" s="42">
        <f t="shared" si="0"/>
        <v>5</v>
      </c>
      <c r="H56" t="s">
        <v>9378</v>
      </c>
      <c r="I56" s="42">
        <f t="shared" ref="I56" si="2">IF(J56="GREET",1,IF(J56="GOAL",2,IF(J56="GOAL:COOP",2,IF(J56="(GOAL:COOP)",2,IF(J56="GOAL:CIVILITY",2,IF(J56="GOAL:SUSTAIN",2,IF(J56="(GOAL:SUSTAIN)",2,IF(J56="GOAL:MAX EARN",2,IF(J56="GOAL:EQUITY",2,IF(J56="(GOAL:EQUITY)",2,IF(J56="PROPOSAL",3,IF(J56="(PROPOSAL)",3,IF(J56="CHOOSE+",4,IF(J56="CHOOSE-",4,IF(J56="(CHOOSE+)",4,IF(J56="(CHOOSE-)",4,IF(J56="ECO INFO",5,IF(J56="(ECO INFO)",5,IF(J56="$ INFO",6,IF(J56="($ INFO)",6,IF(J56="SOC INFO",7,IF(J56="(SOC INFO)",7,IF(J56="RULE INFO",8,IF(J56="EXP INFO",9,IF(J56="(EXP INFO)",9,IF(J56="MON RES",10,IF(J56="MON EARN",11,IF(J56="MON BEH",12,IF(J56="POSE HARM",13,IF(J56="(POSE HARM)",13,IF(J56="POSE CONCERN",14,IF(J56="(POSE CONCERN)",14,IF(J56="RJ APOLOGY",15,IF(J56="RJ ATONE",16,IF(J56="(RJ ATONE)",16,IF(J56="RJ JUSTIFY",17,IF(J56="RJ JUSTIFY:ECO INFO",17,IF(J56="RJ JUSTIFY:SOC INFO",17,IF(J56="RJ JUSTIFY:EXP INFO",17,IF(J56="RJ-",18,IF(J56="RJ FORGIVE+",19,IF(J56="RJ FORGIVE-",19,IF(J56="(RJ FORGIVE+)",19,IF(J56="(RJ FORGIVE-)",19,IF(J56="COORD",20,IF(J56="(COORD)",20,IF(J56="ENF ACK",21,IF(J56="(ENF ACK)",21,IF(J56="ENF PRAISE",22,IF(J56="ENF ASK",23,IF(J56="ENF TELL",24,IF(J56="ENF SHAME",25,IF(J56="ENF WARN",26,IF(J56="ENF THREATEN",27,IF(J56="ENF PUNISH",28,IF(J56="DEFECT",29,IF(J56="SM TALK",30,IF(J56="HUMOR",31,IF(J56="POLITE+",32,IF(J56="POLITE-",32,IF(J56="INPUT-",33,IF(J56="AMBIGUOUS",34,IF(J56="UNCODEABLE",35)))))))))))))))))))))))))))))))))))))))))))))))))))))))))))))))</f>
        <v>4</v>
      </c>
      <c r="J56" t="s">
        <v>10330</v>
      </c>
    </row>
    <row r="57" spans="1:10" x14ac:dyDescent="0.35">
      <c r="A57" s="4">
        <v>42</v>
      </c>
      <c r="B57" s="4">
        <v>-223.96199999999999</v>
      </c>
      <c r="C57" t="s">
        <v>1920</v>
      </c>
      <c r="D57" s="9" t="s">
        <v>9220</v>
      </c>
      <c r="E57" s="16" t="s">
        <v>2083</v>
      </c>
    </row>
    <row r="58" spans="1:10" x14ac:dyDescent="0.35">
      <c r="D58" s="9"/>
      <c r="E58" s="58" t="s">
        <v>9738</v>
      </c>
      <c r="F58" s="62"/>
      <c r="G58" s="42">
        <f t="shared" si="0"/>
        <v>5</v>
      </c>
      <c r="H58" t="s">
        <v>9378</v>
      </c>
      <c r="I58" s="42">
        <f t="shared" ref="I58" si="3">IF(J58="GREET",1,IF(J58="GOAL",2,IF(J58="GOAL:COOP",2,IF(J58="(GOAL:COOP)",2,IF(J58="GOAL:CIVILITY",2,IF(J58="GOAL:SUSTAIN",2,IF(J58="(GOAL:SUSTAIN)",2,IF(J58="GOAL:MAX EARN",2,IF(J58="GOAL:EQUITY",2,IF(J58="(GOAL:EQUITY)",2,IF(J58="PROPOSAL",3,IF(J58="(PROPOSAL)",3,IF(J58="CHOOSE+",4,IF(J58="CHOOSE-",4,IF(J58="(CHOOSE+)",4,IF(J58="(CHOOSE-)",4,IF(J58="ECO INFO",5,IF(J58="(ECO INFO)",5,IF(J58="$ INFO",6,IF(J58="($ INFO)",6,IF(J58="SOC INFO",7,IF(J58="(SOC INFO)",7,IF(J58="RULE INFO",8,IF(J58="EXP INFO",9,IF(J58="(EXP INFO)",9,IF(J58="MON RES",10,IF(J58="MON EARN",11,IF(J58="MON BEH",12,IF(J58="POSE HARM",13,IF(J58="(POSE HARM)",13,IF(J58="POSE CONCERN",14,IF(J58="(POSE CONCERN)",14,IF(J58="RJ APOLOGY",15,IF(J58="RJ ATONE",16,IF(J58="(RJ ATONE)",16,IF(J58="RJ JUSTIFY",17,IF(J58="RJ JUSTIFY:ECO INFO",17,IF(J58="RJ JUSTIFY:SOC INFO",17,IF(J58="RJ JUSTIFY:EXP INFO",17,IF(J58="RJ-",18,IF(J58="RJ FORGIVE+",19,IF(J58="RJ FORGIVE-",19,IF(J58="(RJ FORGIVE+)",19,IF(J58="(RJ FORGIVE-)",19,IF(J58="COORD",20,IF(J58="(COORD)",20,IF(J58="ENF ACK",21,IF(J58="(ENF ACK)",21,IF(J58="ENF PRAISE",22,IF(J58="ENF ASK",23,IF(J58="ENF TELL",24,IF(J58="ENF SHAME",25,IF(J58="ENF WARN",26,IF(J58="ENF THREATEN",27,IF(J58="ENF PUNISH",28,IF(J58="DEFECT",29,IF(J58="SM TALK",30,IF(J58="HUMOR",31,IF(J58="POLITE+",32,IF(J58="POLITE-",32,IF(J58="INPUT-",33,IF(J58="AMBIGUOUS",34,IF(J58="UNCODEABLE",35)))))))))))))))))))))))))))))))))))))))))))))))))))))))))))))))</f>
        <v>4</v>
      </c>
      <c r="J58" t="s">
        <v>10429</v>
      </c>
    </row>
    <row r="59" spans="1:10" x14ac:dyDescent="0.35">
      <c r="D59" s="9"/>
      <c r="E59" s="58" t="s">
        <v>9737</v>
      </c>
      <c r="G59" s="42">
        <f t="shared" si="0"/>
        <v>3</v>
      </c>
      <c r="H59" t="s">
        <v>9379</v>
      </c>
      <c r="I59" s="42">
        <f t="shared" ref="I59:I60" si="4">IF(J59="GREET",1,IF(J59="GOAL",2,IF(J59="GOAL:COOP",2,IF(J59="(GOAL:COOP)",2,IF(J59="GOAL:CIVILITY",2,IF(J59="GOAL:SUSTAIN",2,IF(J59="(GOAL:SUSTAIN)",2,IF(J59="GOAL:MAX EARN",2,IF(J59="GOAL:EQUITY",2,IF(J59="(GOAL:EQUITY)",2,IF(J59="PROPOSAL",3,IF(J59="(PROPOSAL)",3,IF(J59="CHOOSE+",4,IF(J59="CHOOSE-",4,IF(J59="(CHOOSE+)",4,IF(J59="(CHOOSE-)",4,IF(J59="ECO INFO",5,IF(J59="(ECO INFO)",5,IF(J59="$ INFO",6,IF(J59="($ INFO)",6,IF(J59="SOC INFO",7,IF(J59="(SOC INFO)",7,IF(J59="RULE INFO",8,IF(J59="EXP INFO",9,IF(J59="(EXP INFO)",9,IF(J59="MON RES",10,IF(J59="MON EARN",11,IF(J59="MON BEH",12,IF(J59="POSE HARM",13,IF(J59="(POSE HARM)",13,IF(J59="POSE CONCERN",14,IF(J59="(POSE CONCERN)",14,IF(J59="RJ APOLOGY",15,IF(J59="RJ ATONE",16,IF(J59="(RJ ATONE)",16,IF(J59="RJ JUSTIFY",17,IF(J59="RJ JUSTIFY:ECO INFO",17,IF(J59="RJ JUSTIFY:SOC INFO",17,IF(J59="RJ JUSTIFY:EXP INFO",17,IF(J59="RJ-",18,IF(J59="RJ FORGIVE+",19,IF(J59="RJ FORGIVE-",19,IF(J59="(RJ FORGIVE+)",19,IF(J59="(RJ FORGIVE-)",19,IF(J59="COORD",20,IF(J59="(COORD)",20,IF(J59="ENF ACK",21,IF(J59="(ENF ACK)",21,IF(J59="ENF PRAISE",22,IF(J59="ENF ASK",23,IF(J59="ENF TELL",24,IF(J59="ENF SHAME",25,IF(J59="ENF WARN",26,IF(J59="ENF THREATEN",27,IF(J59="ENF PUNISH",28,IF(J59="DEFECT",29,IF(J59="SM TALK",30,IF(J59="HUMOR",31,IF(J59="POLITE+",32,IF(J59="POLITE-",32,IF(J59="INPUT-",33,IF(J59="AMBIGUOUS",34,IF(J59="UNCODEABLE",35)))))))))))))))))))))))))))))))))))))))))))))))))))))))))))))))</f>
        <v>4</v>
      </c>
      <c r="J59" t="s">
        <v>10330</v>
      </c>
    </row>
    <row r="60" spans="1:10" ht="12.65" customHeight="1" x14ac:dyDescent="0.35">
      <c r="A60" s="4">
        <v>43</v>
      </c>
      <c r="B60" s="4">
        <v>-217.148</v>
      </c>
      <c r="C60" t="s">
        <v>1906</v>
      </c>
      <c r="D60" s="4">
        <v>1</v>
      </c>
      <c r="E60" s="16" t="s">
        <v>2084</v>
      </c>
      <c r="G60" s="42">
        <f t="shared" si="0"/>
        <v>14</v>
      </c>
      <c r="H60" t="s">
        <v>9381</v>
      </c>
      <c r="I60" s="42">
        <f t="shared" si="4"/>
        <v>8</v>
      </c>
      <c r="J60" t="s">
        <v>9374</v>
      </c>
    </row>
    <row r="61" spans="1:10" ht="12.65" customHeight="1" x14ac:dyDescent="0.35">
      <c r="A61" s="4">
        <v>44</v>
      </c>
      <c r="B61" s="4">
        <v>-211.69200000000001</v>
      </c>
      <c r="C61" t="s">
        <v>1906</v>
      </c>
      <c r="D61" s="4">
        <v>1</v>
      </c>
      <c r="E61" s="16" t="s">
        <v>2087</v>
      </c>
      <c r="G61" s="42">
        <f t="shared" si="0"/>
        <v>9</v>
      </c>
      <c r="H61" t="s">
        <v>9373</v>
      </c>
    </row>
    <row r="62" spans="1:10" ht="12.65" customHeight="1" x14ac:dyDescent="0.35">
      <c r="A62" s="4">
        <v>45</v>
      </c>
      <c r="B62" s="4">
        <v>-215.059</v>
      </c>
      <c r="C62" t="s">
        <v>1920</v>
      </c>
      <c r="D62" s="9" t="s">
        <v>9220</v>
      </c>
      <c r="E62" s="16" t="s">
        <v>2085</v>
      </c>
      <c r="G62" s="42">
        <f t="shared" si="0"/>
        <v>7</v>
      </c>
      <c r="H62" t="s">
        <v>9377</v>
      </c>
    </row>
    <row r="63" spans="1:10" ht="12.65" customHeight="1" x14ac:dyDescent="0.35">
      <c r="A63" s="4">
        <v>46</v>
      </c>
      <c r="B63" s="4">
        <v>-193.66099999999901</v>
      </c>
      <c r="C63" t="s">
        <v>1904</v>
      </c>
      <c r="D63" s="9" t="s">
        <v>9221</v>
      </c>
      <c r="E63" s="16" t="s">
        <v>2088</v>
      </c>
      <c r="G63" s="42">
        <f t="shared" si="0"/>
        <v>9</v>
      </c>
      <c r="H63" t="s">
        <v>9373</v>
      </c>
    </row>
    <row r="64" spans="1:10" ht="12.65" customHeight="1" x14ac:dyDescent="0.35">
      <c r="B64" s="4">
        <v>-188.85299999999901</v>
      </c>
      <c r="C64" t="s">
        <v>1904</v>
      </c>
      <c r="D64" s="9" t="s">
        <v>9221</v>
      </c>
      <c r="E64" s="16" t="s">
        <v>2089</v>
      </c>
    </row>
    <row r="65" spans="1:10" ht="12.65" customHeight="1" x14ac:dyDescent="0.35">
      <c r="A65" s="4">
        <v>47</v>
      </c>
      <c r="B65" s="4">
        <v>-187.40599999999901</v>
      </c>
      <c r="C65" t="s">
        <v>1920</v>
      </c>
      <c r="D65" s="9" t="s">
        <v>9220</v>
      </c>
      <c r="E65" s="16" t="s">
        <v>322</v>
      </c>
      <c r="G65" s="42">
        <f t="shared" si="0"/>
        <v>9</v>
      </c>
      <c r="H65" t="s">
        <v>9373</v>
      </c>
    </row>
    <row r="66" spans="1:10" ht="12.65" customHeight="1" x14ac:dyDescent="0.35">
      <c r="A66" s="4">
        <v>48</v>
      </c>
      <c r="B66" s="4">
        <v>-176.685</v>
      </c>
      <c r="C66" t="s">
        <v>1906</v>
      </c>
      <c r="D66" s="4">
        <v>1</v>
      </c>
      <c r="E66" s="16" t="s">
        <v>2092</v>
      </c>
      <c r="G66" s="42">
        <f t="shared" si="0"/>
        <v>3</v>
      </c>
      <c r="H66" t="s">
        <v>9379</v>
      </c>
    </row>
    <row r="67" spans="1:10" ht="12.65" customHeight="1" x14ac:dyDescent="0.35">
      <c r="A67" s="4">
        <v>49</v>
      </c>
      <c r="B67" s="4">
        <v>-168.58099999999999</v>
      </c>
      <c r="C67" t="s">
        <v>1920</v>
      </c>
      <c r="D67" s="9" t="s">
        <v>9220</v>
      </c>
      <c r="E67" s="16" t="s">
        <v>2094</v>
      </c>
      <c r="G67" s="42">
        <f t="shared" si="0"/>
        <v>2</v>
      </c>
      <c r="H67" t="s">
        <v>12174</v>
      </c>
      <c r="I67" s="42">
        <f t="shared" si="0"/>
        <v>4</v>
      </c>
      <c r="J67" t="s">
        <v>10330</v>
      </c>
    </row>
    <row r="68" spans="1:10" ht="12.65" customHeight="1" x14ac:dyDescent="0.35">
      <c r="A68" s="4">
        <v>50</v>
      </c>
      <c r="B68" s="4">
        <v>-168.173</v>
      </c>
      <c r="C68" t="s">
        <v>1904</v>
      </c>
      <c r="D68" s="9" t="s">
        <v>9221</v>
      </c>
      <c r="E68" s="16" t="s">
        <v>1950</v>
      </c>
      <c r="G68" s="42">
        <f t="shared" si="0"/>
        <v>4</v>
      </c>
      <c r="H68" t="s">
        <v>9372</v>
      </c>
    </row>
    <row r="69" spans="1:10" ht="12.65" customHeight="1" x14ac:dyDescent="0.35">
      <c r="A69" s="4">
        <v>51</v>
      </c>
      <c r="B69" s="4">
        <v>-163.24299999999999</v>
      </c>
      <c r="C69" t="s">
        <v>1906</v>
      </c>
      <c r="D69" s="4">
        <v>1</v>
      </c>
      <c r="E69" s="16" t="s">
        <v>2095</v>
      </c>
      <c r="G69" s="42">
        <f t="shared" ref="G69:G132" si="5">IF(H69="GREET",1,IF(H69="GOAL",2,IF(H69="GOAL:COOP",2,IF(H69="(GOAL:COOP)",2,IF(H69="GOAL:CIVILITY",2,IF(H69="GOAL:SUSTAIN",2,IF(H69="(GOAL:SUSTAIN)",2,IF(H69="GOAL:MAX EARN",2,IF(H69="GOAL:EQUITY",2,IF(H69="(GOAL:EQUITY)",2,IF(H69="PROPOSAL",3,IF(H69="(PROPOSAL)",3,IF(H69="CHOOSE+",4,IF(H69="CHOOSE-",4,IF(H69="(CHOOSE+)",4,IF(H69="(CHOOSE-)",4,IF(H69="ECO INFO",5,IF(H69="(ECO INFO)",5,IF(H69="$ INFO",6,IF(H69="($ INFO)",6,IF(H69="SOC INFO",7,IF(H69="(SOC INFO)",7,IF(H69="RULE INFO",8,IF(H69="EXP INFO",9,IF(H69="(EXP INFO)",9,IF(H69="MON RES",10,IF(H69="MON EARN",11,IF(H69="MON BEH",12,IF(H69="POSE HARM",13,IF(H69="(POSE HARM)",13,IF(H69="POSE CONCERN",14,IF(H69="(POSE CONCERN)",14,IF(H69="RJ APOLOGY",15,IF(H69="RJ ATONE",16,IF(H69="(RJ ATONE)",16,IF(H69="RJ JUSTIFY",17,IF(H69="RJ JUSTIFY:ECO INFO",17,IF(H69="RJ JUSTIFY:SOC INFO",17,IF(H69="RJ JUSTIFY:EXP INFO",17,IF(H69="RJ-",18,IF(H69="RJ FORGIVE+",19,IF(H69="RJ FORGIVE-",19,IF(H69="(RJ FORGIVE+)",19,IF(H69="(RJ FORGIVE-)",19,IF(H69="COORD",20,IF(H69="(COORD)",20,IF(H69="ENF ACK",21,IF(H69="(ENF ACK)",21,IF(H69="ENF PRAISE",22,IF(H69="ENF ASK",23,IF(H69="ENF TELL",24,IF(H69="ENF SHAME",25,IF(H69="ENF WARN",26,IF(H69="ENF THREATEN",27,IF(H69="ENF PUNISH",28,IF(H69="DEFECT",29,IF(H69="SM TALK",30,IF(H69="HUMOR",31,IF(H69="POLITE+",32,IF(H69="POLITE-",32,IF(H69="INPUT-",33,IF(H69="AMBIGUOUS",34,IF(H69="UNCODEABLE",35)))))))))))))))))))))))))))))))))))))))))))))))))))))))))))))))</f>
        <v>8</v>
      </c>
      <c r="H69" t="s">
        <v>9374</v>
      </c>
    </row>
    <row r="70" spans="1:10" x14ac:dyDescent="0.35">
      <c r="A70" s="4">
        <v>52</v>
      </c>
      <c r="B70" s="4">
        <v>-127.584</v>
      </c>
      <c r="C70" t="s">
        <v>1917</v>
      </c>
      <c r="D70" s="9" t="s">
        <v>9222</v>
      </c>
      <c r="E70" s="16" t="s">
        <v>2100</v>
      </c>
      <c r="G70" s="42">
        <f t="shared" si="5"/>
        <v>3</v>
      </c>
      <c r="H70" t="s">
        <v>9379</v>
      </c>
    </row>
    <row r="71" spans="1:10" x14ac:dyDescent="0.35">
      <c r="A71" s="4">
        <v>53</v>
      </c>
      <c r="B71" s="4">
        <v>-118.352</v>
      </c>
      <c r="C71" t="s">
        <v>1920</v>
      </c>
      <c r="D71" s="9" t="s">
        <v>9220</v>
      </c>
      <c r="E71" s="16" t="s">
        <v>2102</v>
      </c>
      <c r="G71" s="42">
        <f t="shared" si="5"/>
        <v>4</v>
      </c>
      <c r="H71" t="s">
        <v>9372</v>
      </c>
    </row>
    <row r="72" spans="1:10" x14ac:dyDescent="0.35">
      <c r="A72" s="4">
        <v>54</v>
      </c>
      <c r="B72" s="4">
        <v>-105.434</v>
      </c>
      <c r="C72" t="s">
        <v>1906</v>
      </c>
      <c r="D72" s="4">
        <v>1</v>
      </c>
      <c r="E72" s="16" t="s">
        <v>2106</v>
      </c>
      <c r="G72" s="42">
        <f t="shared" si="5"/>
        <v>4</v>
      </c>
      <c r="H72" t="s">
        <v>9372</v>
      </c>
    </row>
    <row r="74" spans="1:10" x14ac:dyDescent="0.35">
      <c r="B74" s="20" t="s">
        <v>9265</v>
      </c>
    </row>
    <row r="75" spans="1:10" x14ac:dyDescent="0.35">
      <c r="A75" s="4">
        <v>55</v>
      </c>
      <c r="B75" s="4">
        <v>-126.102</v>
      </c>
      <c r="C75" t="s">
        <v>1920</v>
      </c>
      <c r="D75" s="9" t="s">
        <v>9220</v>
      </c>
      <c r="E75" s="16" t="s">
        <v>2101</v>
      </c>
      <c r="G75" s="42">
        <f t="shared" si="5"/>
        <v>30</v>
      </c>
      <c r="H75" t="s">
        <v>9375</v>
      </c>
    </row>
    <row r="76" spans="1:10" x14ac:dyDescent="0.35">
      <c r="A76" s="4">
        <v>56</v>
      </c>
      <c r="B76" s="4">
        <v>-99.596999999999994</v>
      </c>
      <c r="C76" t="s">
        <v>1904</v>
      </c>
      <c r="D76" s="9" t="s">
        <v>9221</v>
      </c>
      <c r="E76" s="16" t="s">
        <v>2107</v>
      </c>
      <c r="G76" s="42">
        <f t="shared" si="5"/>
        <v>30</v>
      </c>
      <c r="H76" t="s">
        <v>9375</v>
      </c>
    </row>
    <row r="77" spans="1:10" x14ac:dyDescent="0.35">
      <c r="A77" s="4">
        <v>57</v>
      </c>
      <c r="B77" s="4">
        <v>-96.596999999999994</v>
      </c>
      <c r="C77" t="s">
        <v>1906</v>
      </c>
      <c r="D77" s="4">
        <v>1</v>
      </c>
      <c r="E77" s="16" t="s">
        <v>2108</v>
      </c>
      <c r="G77" s="42">
        <f t="shared" si="5"/>
        <v>30</v>
      </c>
      <c r="H77" t="s">
        <v>9375</v>
      </c>
    </row>
    <row r="78" spans="1:10" x14ac:dyDescent="0.35">
      <c r="A78" s="4">
        <v>58</v>
      </c>
      <c r="B78" s="4">
        <v>-89.701999999999998</v>
      </c>
      <c r="C78" t="s">
        <v>1920</v>
      </c>
      <c r="D78" s="9" t="s">
        <v>9220</v>
      </c>
      <c r="E78" s="16" t="s">
        <v>2109</v>
      </c>
      <c r="G78" s="42">
        <f t="shared" si="5"/>
        <v>30</v>
      </c>
      <c r="H78" t="s">
        <v>9375</v>
      </c>
    </row>
    <row r="79" spans="1:10" x14ac:dyDescent="0.35">
      <c r="A79" s="4">
        <v>59</v>
      </c>
      <c r="B79" s="4">
        <v>-81.744</v>
      </c>
      <c r="C79" t="s">
        <v>1917</v>
      </c>
      <c r="D79" s="9" t="s">
        <v>9222</v>
      </c>
      <c r="E79" s="16" t="s">
        <v>2111</v>
      </c>
      <c r="G79" s="42">
        <f t="shared" si="5"/>
        <v>30</v>
      </c>
      <c r="H79" t="s">
        <v>9375</v>
      </c>
    </row>
    <row r="80" spans="1:10" x14ac:dyDescent="0.35">
      <c r="A80" s="4">
        <v>60</v>
      </c>
      <c r="B80" s="4">
        <v>-73.192999999999998</v>
      </c>
      <c r="C80" t="s">
        <v>1904</v>
      </c>
      <c r="D80" s="9" t="s">
        <v>9221</v>
      </c>
      <c r="E80" s="16" t="s">
        <v>2113</v>
      </c>
      <c r="G80" s="42">
        <f t="shared" si="5"/>
        <v>30</v>
      </c>
      <c r="H80" t="s">
        <v>9375</v>
      </c>
    </row>
    <row r="81" spans="1:8" x14ac:dyDescent="0.35">
      <c r="A81" s="4">
        <v>61</v>
      </c>
      <c r="B81" s="4">
        <v>-72.718000000000004</v>
      </c>
      <c r="C81" t="s">
        <v>1906</v>
      </c>
      <c r="D81" s="4">
        <v>1</v>
      </c>
      <c r="E81" s="16" t="s">
        <v>1968</v>
      </c>
      <c r="G81" s="42">
        <f t="shared" si="5"/>
        <v>30</v>
      </c>
      <c r="H81" t="s">
        <v>9375</v>
      </c>
    </row>
    <row r="83" spans="1:8" x14ac:dyDescent="0.35">
      <c r="B83" s="20" t="s">
        <v>9291</v>
      </c>
    </row>
    <row r="84" spans="1:8" x14ac:dyDescent="0.35">
      <c r="A84" s="4">
        <v>61</v>
      </c>
      <c r="B84" s="4">
        <v>-69.917000000000002</v>
      </c>
      <c r="C84" t="s">
        <v>1920</v>
      </c>
      <c r="D84" s="9" t="s">
        <v>9220</v>
      </c>
      <c r="E84" s="16" t="s">
        <v>9880</v>
      </c>
      <c r="G84" s="42">
        <f t="shared" si="5"/>
        <v>22</v>
      </c>
      <c r="H84" t="s">
        <v>10418</v>
      </c>
    </row>
    <row r="85" spans="1:8" x14ac:dyDescent="0.35">
      <c r="A85" s="4">
        <v>62</v>
      </c>
      <c r="B85" s="4">
        <v>-64.37</v>
      </c>
      <c r="C85" t="s">
        <v>1904</v>
      </c>
      <c r="D85" s="9" t="s">
        <v>9221</v>
      </c>
      <c r="E85" s="16" t="s">
        <v>2116</v>
      </c>
      <c r="G85" s="42">
        <f t="shared" si="5"/>
        <v>22</v>
      </c>
      <c r="H85" t="s">
        <v>10418</v>
      </c>
    </row>
    <row r="86" spans="1:8" x14ac:dyDescent="0.35">
      <c r="D86" s="9"/>
    </row>
    <row r="87" spans="1:8" x14ac:dyDescent="0.35">
      <c r="B87" s="21" t="s">
        <v>9281</v>
      </c>
      <c r="C87" s="22"/>
      <c r="D87" s="25"/>
      <c r="E87" s="23"/>
    </row>
    <row r="88" spans="1:8" x14ac:dyDescent="0.35">
      <c r="B88" s="31"/>
      <c r="D88" s="9"/>
    </row>
    <row r="89" spans="1:8" x14ac:dyDescent="0.35">
      <c r="A89" s="4">
        <v>62</v>
      </c>
      <c r="B89" s="4">
        <v>80.171999999999997</v>
      </c>
      <c r="C89" t="s">
        <v>1906</v>
      </c>
      <c r="D89" s="4">
        <v>1</v>
      </c>
      <c r="E89" s="16" t="s">
        <v>142</v>
      </c>
      <c r="G89" s="42">
        <f t="shared" si="5"/>
        <v>24</v>
      </c>
      <c r="H89" t="s">
        <v>10409</v>
      </c>
    </row>
    <row r="90" spans="1:8" x14ac:dyDescent="0.35">
      <c r="A90" s="4">
        <v>63</v>
      </c>
      <c r="B90" s="4">
        <v>84.082999999999998</v>
      </c>
      <c r="C90" t="s">
        <v>1920</v>
      </c>
      <c r="D90" s="4">
        <v>2</v>
      </c>
      <c r="E90" s="16" t="s">
        <v>2117</v>
      </c>
      <c r="G90" s="42">
        <f t="shared" si="5"/>
        <v>24</v>
      </c>
      <c r="H90" t="s">
        <v>10409</v>
      </c>
    </row>
    <row r="91" spans="1:8" x14ac:dyDescent="0.35">
      <c r="A91" s="4">
        <v>64</v>
      </c>
      <c r="B91" s="4">
        <v>89.547999999999902</v>
      </c>
      <c r="C91" t="s">
        <v>1906</v>
      </c>
      <c r="D91" s="4">
        <v>1</v>
      </c>
      <c r="E91" s="16" t="s">
        <v>2118</v>
      </c>
      <c r="G91" s="42">
        <f t="shared" si="5"/>
        <v>3</v>
      </c>
      <c r="H91" t="s">
        <v>9379</v>
      </c>
    </row>
    <row r="92" spans="1:8" x14ac:dyDescent="0.35">
      <c r="A92" s="4">
        <v>65</v>
      </c>
      <c r="B92" s="4">
        <v>95.402000000000001</v>
      </c>
      <c r="C92" t="s">
        <v>1920</v>
      </c>
      <c r="D92" s="4">
        <v>2</v>
      </c>
      <c r="E92" s="16" t="s">
        <v>2119</v>
      </c>
    </row>
    <row r="93" spans="1:8" x14ac:dyDescent="0.35">
      <c r="E93" s="58" t="s">
        <v>9740</v>
      </c>
      <c r="G93" s="42">
        <f t="shared" si="5"/>
        <v>4</v>
      </c>
      <c r="H93" t="s">
        <v>9372</v>
      </c>
    </row>
    <row r="94" spans="1:8" x14ac:dyDescent="0.35">
      <c r="E94" s="58" t="s">
        <v>9741</v>
      </c>
      <c r="G94" s="42">
        <f t="shared" si="5"/>
        <v>6</v>
      </c>
      <c r="H94" t="s">
        <v>10472</v>
      </c>
    </row>
    <row r="95" spans="1:8" x14ac:dyDescent="0.35">
      <c r="A95" s="4">
        <v>66</v>
      </c>
      <c r="B95" s="4">
        <v>95.825999999999993</v>
      </c>
      <c r="C95" t="s">
        <v>1904</v>
      </c>
      <c r="D95" s="4">
        <v>3</v>
      </c>
      <c r="E95" s="16" t="s">
        <v>2120</v>
      </c>
      <c r="G95" s="42">
        <f t="shared" si="5"/>
        <v>25</v>
      </c>
      <c r="H95" t="s">
        <v>9648</v>
      </c>
    </row>
    <row r="96" spans="1:8" x14ac:dyDescent="0.35">
      <c r="A96" s="4">
        <v>67</v>
      </c>
      <c r="B96" s="4">
        <v>105.35599999999999</v>
      </c>
      <c r="C96" t="s">
        <v>1906</v>
      </c>
      <c r="D96" s="4">
        <v>1</v>
      </c>
      <c r="E96" s="16" t="s">
        <v>9881</v>
      </c>
      <c r="G96" s="42">
        <f t="shared" si="5"/>
        <v>10</v>
      </c>
      <c r="H96" t="s">
        <v>10136</v>
      </c>
    </row>
    <row r="97" spans="1:8" x14ac:dyDescent="0.35">
      <c r="A97" s="4">
        <v>68</v>
      </c>
      <c r="B97" s="4">
        <v>110.765</v>
      </c>
      <c r="C97" t="s">
        <v>1920</v>
      </c>
      <c r="D97" s="4">
        <v>2</v>
      </c>
      <c r="E97" s="16" t="s">
        <v>2123</v>
      </c>
      <c r="G97" s="42">
        <f t="shared" si="5"/>
        <v>24</v>
      </c>
      <c r="H97" t="s">
        <v>10409</v>
      </c>
    </row>
    <row r="98" spans="1:8" x14ac:dyDescent="0.35">
      <c r="A98" s="4">
        <v>69</v>
      </c>
      <c r="B98" s="4">
        <v>111.06</v>
      </c>
      <c r="C98" t="s">
        <v>1906</v>
      </c>
      <c r="D98" s="4">
        <v>1</v>
      </c>
      <c r="E98" s="16" t="s">
        <v>2124</v>
      </c>
      <c r="G98" s="42">
        <f t="shared" si="5"/>
        <v>35</v>
      </c>
      <c r="H98" t="s">
        <v>9391</v>
      </c>
    </row>
    <row r="99" spans="1:8" x14ac:dyDescent="0.35">
      <c r="A99" s="4">
        <v>70</v>
      </c>
      <c r="B99" s="4">
        <v>115.378999999999</v>
      </c>
      <c r="C99" t="s">
        <v>1904</v>
      </c>
      <c r="D99" s="4">
        <v>3</v>
      </c>
      <c r="E99" s="16" t="s">
        <v>2126</v>
      </c>
      <c r="G99" s="42">
        <f t="shared" si="5"/>
        <v>10</v>
      </c>
      <c r="H99" t="s">
        <v>10136</v>
      </c>
    </row>
    <row r="100" spans="1:8" x14ac:dyDescent="0.35">
      <c r="A100" s="4">
        <v>71</v>
      </c>
      <c r="B100" s="4">
        <v>126.384</v>
      </c>
      <c r="C100" t="s">
        <v>1917</v>
      </c>
      <c r="D100" s="4">
        <v>4</v>
      </c>
      <c r="E100" s="16" t="s">
        <v>2127</v>
      </c>
      <c r="G100" s="42">
        <f t="shared" si="5"/>
        <v>25</v>
      </c>
      <c r="H100" t="s">
        <v>9648</v>
      </c>
    </row>
    <row r="101" spans="1:8" x14ac:dyDescent="0.35">
      <c r="A101" s="4">
        <v>72</v>
      </c>
      <c r="B101" s="4">
        <v>136.102</v>
      </c>
      <c r="C101" t="s">
        <v>1920</v>
      </c>
      <c r="D101" s="4">
        <v>2</v>
      </c>
      <c r="E101" s="16" t="s">
        <v>2130</v>
      </c>
      <c r="G101" s="42">
        <f t="shared" si="5"/>
        <v>20</v>
      </c>
      <c r="H101" t="s">
        <v>9472</v>
      </c>
    </row>
    <row r="102" spans="1:8" x14ac:dyDescent="0.35">
      <c r="A102" s="4">
        <v>73</v>
      </c>
      <c r="B102" s="4">
        <v>139.93199999999999</v>
      </c>
      <c r="C102" t="s">
        <v>1906</v>
      </c>
      <c r="D102" s="4">
        <v>1</v>
      </c>
      <c r="E102" s="16" t="s">
        <v>2131</v>
      </c>
    </row>
    <row r="103" spans="1:8" x14ac:dyDescent="0.35">
      <c r="E103" s="58" t="s">
        <v>10532</v>
      </c>
      <c r="G103" s="42">
        <f t="shared" si="5"/>
        <v>7</v>
      </c>
      <c r="H103" t="s">
        <v>9377</v>
      </c>
    </row>
    <row r="104" spans="1:8" x14ac:dyDescent="0.35">
      <c r="E104" s="58" t="s">
        <v>10533</v>
      </c>
      <c r="G104" s="42">
        <f t="shared" si="5"/>
        <v>11</v>
      </c>
      <c r="H104" t="s">
        <v>9509</v>
      </c>
    </row>
    <row r="105" spans="1:8" x14ac:dyDescent="0.35">
      <c r="A105" s="4">
        <v>74</v>
      </c>
      <c r="B105" s="4">
        <v>148.79599999999999</v>
      </c>
      <c r="C105" t="s">
        <v>1906</v>
      </c>
      <c r="D105" s="4">
        <v>1</v>
      </c>
      <c r="E105" s="16" t="s">
        <v>2134</v>
      </c>
      <c r="G105" s="42">
        <f t="shared" si="5"/>
        <v>9</v>
      </c>
      <c r="H105" t="s">
        <v>9373</v>
      </c>
    </row>
    <row r="106" spans="1:8" x14ac:dyDescent="0.35">
      <c r="A106" s="4">
        <v>75</v>
      </c>
      <c r="B106" s="4">
        <v>151.74700000000001</v>
      </c>
      <c r="C106" t="s">
        <v>1904</v>
      </c>
      <c r="D106" s="4">
        <v>3</v>
      </c>
      <c r="E106" s="16" t="s">
        <v>2135</v>
      </c>
      <c r="G106" s="42">
        <f t="shared" si="5"/>
        <v>9</v>
      </c>
      <c r="H106" t="s">
        <v>9373</v>
      </c>
    </row>
    <row r="107" spans="1:8" x14ac:dyDescent="0.35">
      <c r="A107" s="4">
        <v>76</v>
      </c>
      <c r="B107" s="4">
        <v>153.36799999999999</v>
      </c>
      <c r="C107" t="s">
        <v>1917</v>
      </c>
      <c r="D107" s="4">
        <v>4</v>
      </c>
      <c r="E107" s="16" t="s">
        <v>2136</v>
      </c>
      <c r="G107" s="42">
        <f t="shared" si="5"/>
        <v>7</v>
      </c>
      <c r="H107" t="s">
        <v>9377</v>
      </c>
    </row>
    <row r="109" spans="1:8" x14ac:dyDescent="0.35">
      <c r="A109" s="7">
        <v>1</v>
      </c>
      <c r="B109" s="31" t="s">
        <v>11156</v>
      </c>
    </row>
    <row r="110" spans="1:8" x14ac:dyDescent="0.35">
      <c r="B110" s="39" t="s">
        <v>12135</v>
      </c>
    </row>
    <row r="111" spans="1:8" x14ac:dyDescent="0.35">
      <c r="A111" s="4">
        <v>77</v>
      </c>
      <c r="B111" s="4">
        <v>169.60400000000001</v>
      </c>
      <c r="C111" t="s">
        <v>1906</v>
      </c>
      <c r="D111" s="4">
        <v>1</v>
      </c>
      <c r="E111" s="16" t="s">
        <v>11154</v>
      </c>
      <c r="G111" s="42">
        <f t="shared" si="5"/>
        <v>13</v>
      </c>
      <c r="H111" t="s">
        <v>9388</v>
      </c>
    </row>
    <row r="112" spans="1:8" x14ac:dyDescent="0.35">
      <c r="A112" s="4">
        <v>78</v>
      </c>
      <c r="B112" s="4">
        <v>183.298</v>
      </c>
      <c r="C112" t="s">
        <v>1904</v>
      </c>
      <c r="D112" s="4">
        <v>3</v>
      </c>
      <c r="E112" s="16" t="s">
        <v>2141</v>
      </c>
      <c r="G112" s="42">
        <f t="shared" si="5"/>
        <v>15</v>
      </c>
      <c r="H112" t="s">
        <v>9706</v>
      </c>
    </row>
    <row r="113" spans="1:8" x14ac:dyDescent="0.35">
      <c r="A113" s="4">
        <v>79</v>
      </c>
      <c r="B113" s="4">
        <v>189.71599999999901</v>
      </c>
      <c r="C113" t="s">
        <v>1906</v>
      </c>
      <c r="D113" s="4">
        <v>1</v>
      </c>
      <c r="E113" s="16" t="s">
        <v>1310</v>
      </c>
      <c r="G113" s="42">
        <f t="shared" si="5"/>
        <v>13</v>
      </c>
      <c r="H113" t="s">
        <v>9388</v>
      </c>
    </row>
    <row r="114" spans="1:8" x14ac:dyDescent="0.35">
      <c r="A114" s="4">
        <v>80</v>
      </c>
      <c r="B114" s="4">
        <v>196.75399999999999</v>
      </c>
      <c r="C114" t="s">
        <v>1904</v>
      </c>
      <c r="D114" s="4">
        <v>3</v>
      </c>
      <c r="E114" s="16" t="s">
        <v>2144</v>
      </c>
      <c r="G114" s="42">
        <f t="shared" si="5"/>
        <v>17</v>
      </c>
      <c r="H114" t="s">
        <v>12176</v>
      </c>
    </row>
    <row r="116" spans="1:8" x14ac:dyDescent="0.35">
      <c r="B116" s="31"/>
    </row>
    <row r="117" spans="1:8" x14ac:dyDescent="0.35">
      <c r="A117" s="4">
        <v>81</v>
      </c>
      <c r="B117" s="4">
        <v>176.44299999999899</v>
      </c>
      <c r="C117" t="s">
        <v>1920</v>
      </c>
      <c r="D117" s="4">
        <v>2</v>
      </c>
      <c r="E117" s="16" t="s">
        <v>2139</v>
      </c>
      <c r="G117" s="42">
        <f t="shared" si="5"/>
        <v>3</v>
      </c>
      <c r="H117" t="s">
        <v>9379</v>
      </c>
    </row>
    <row r="118" spans="1:8" x14ac:dyDescent="0.35">
      <c r="A118" s="4">
        <v>82</v>
      </c>
      <c r="B118" s="4">
        <v>185.364</v>
      </c>
      <c r="C118" t="s">
        <v>1906</v>
      </c>
      <c r="D118" s="4">
        <v>1</v>
      </c>
      <c r="E118" s="16" t="s">
        <v>411</v>
      </c>
      <c r="G118" s="42">
        <f t="shared" si="5"/>
        <v>4</v>
      </c>
      <c r="H118" t="s">
        <v>9372</v>
      </c>
    </row>
    <row r="119" spans="1:8" x14ac:dyDescent="0.35">
      <c r="A119" s="4">
        <v>83</v>
      </c>
      <c r="B119" s="4">
        <v>231.91499999999999</v>
      </c>
      <c r="C119" t="s">
        <v>1920</v>
      </c>
      <c r="D119" s="4">
        <v>2</v>
      </c>
      <c r="E119" s="16" t="s">
        <v>2151</v>
      </c>
      <c r="G119" s="42">
        <f t="shared" si="5"/>
        <v>3</v>
      </c>
      <c r="H119" t="s">
        <v>9379</v>
      </c>
    </row>
    <row r="120" spans="1:8" x14ac:dyDescent="0.35">
      <c r="A120" s="4">
        <v>84</v>
      </c>
      <c r="B120" s="4">
        <v>237.38</v>
      </c>
      <c r="C120" t="s">
        <v>1906</v>
      </c>
      <c r="D120" s="4">
        <v>1</v>
      </c>
      <c r="E120" s="16" t="s">
        <v>2152</v>
      </c>
      <c r="G120" s="42">
        <f t="shared" si="5"/>
        <v>4</v>
      </c>
      <c r="H120" t="s">
        <v>9372</v>
      </c>
    </row>
    <row r="122" spans="1:8" x14ac:dyDescent="0.35">
      <c r="B122" s="31" t="s">
        <v>9282</v>
      </c>
    </row>
    <row r="123" spans="1:8" x14ac:dyDescent="0.35">
      <c r="A123" s="4">
        <v>85</v>
      </c>
      <c r="B123" s="4">
        <v>194.25099999999901</v>
      </c>
      <c r="C123" t="s">
        <v>1920</v>
      </c>
      <c r="D123" s="4">
        <v>2</v>
      </c>
      <c r="E123" s="16" t="s">
        <v>2142</v>
      </c>
      <c r="G123" s="42">
        <f t="shared" si="5"/>
        <v>7</v>
      </c>
      <c r="H123" t="s">
        <v>9377</v>
      </c>
    </row>
    <row r="124" spans="1:8" x14ac:dyDescent="0.35">
      <c r="A124" s="4">
        <v>86</v>
      </c>
      <c r="B124" s="4">
        <v>212.38800000000001</v>
      </c>
      <c r="C124" t="s">
        <v>1906</v>
      </c>
      <c r="D124" s="4">
        <v>1</v>
      </c>
      <c r="E124" s="16" t="s">
        <v>2147</v>
      </c>
      <c r="G124" s="42">
        <f t="shared" si="5"/>
        <v>7</v>
      </c>
      <c r="H124" t="s">
        <v>9377</v>
      </c>
    </row>
    <row r="125" spans="1:8" x14ac:dyDescent="0.35">
      <c r="A125" s="4">
        <v>87</v>
      </c>
      <c r="B125" s="4">
        <v>217.482</v>
      </c>
      <c r="C125" t="s">
        <v>1920</v>
      </c>
      <c r="D125" s="4">
        <v>2</v>
      </c>
      <c r="E125" s="16" t="s">
        <v>2148</v>
      </c>
      <c r="G125" s="42">
        <f t="shared" si="5"/>
        <v>7</v>
      </c>
      <c r="H125" t="s">
        <v>9377</v>
      </c>
    </row>
    <row r="126" spans="1:8" x14ac:dyDescent="0.35">
      <c r="A126" s="4">
        <v>88</v>
      </c>
      <c r="B126" s="4">
        <v>217.964</v>
      </c>
      <c r="C126" t="s">
        <v>1906</v>
      </c>
      <c r="D126" s="4">
        <v>1</v>
      </c>
      <c r="E126" s="16" t="s">
        <v>2149</v>
      </c>
      <c r="G126" s="42">
        <f t="shared" si="5"/>
        <v>7</v>
      </c>
      <c r="H126" t="s">
        <v>9377</v>
      </c>
    </row>
    <row r="127" spans="1:8" x14ac:dyDescent="0.35">
      <c r="A127" s="4">
        <v>89</v>
      </c>
      <c r="B127" s="4">
        <v>221.602</v>
      </c>
      <c r="C127" t="s">
        <v>1904</v>
      </c>
      <c r="D127" s="4">
        <v>3</v>
      </c>
      <c r="E127" s="16" t="s">
        <v>140</v>
      </c>
      <c r="G127" s="42">
        <f t="shared" si="5"/>
        <v>31</v>
      </c>
      <c r="H127" t="s">
        <v>9386</v>
      </c>
    </row>
    <row r="129" spans="1:12" x14ac:dyDescent="0.35">
      <c r="A129" s="7"/>
      <c r="B129" s="11" t="s">
        <v>9274</v>
      </c>
      <c r="C129" s="13"/>
      <c r="D129" s="19"/>
      <c r="E129" s="15"/>
      <c r="F129" s="13"/>
    </row>
    <row r="130" spans="1:12" x14ac:dyDescent="0.35">
      <c r="B130" s="31" t="s">
        <v>11157</v>
      </c>
    </row>
    <row r="131" spans="1:12" x14ac:dyDescent="0.35">
      <c r="A131" s="4">
        <v>90</v>
      </c>
      <c r="B131" s="4">
        <v>-368.87299999999999</v>
      </c>
      <c r="C131" t="s">
        <v>1904</v>
      </c>
      <c r="D131" s="4">
        <v>3</v>
      </c>
      <c r="E131" s="16" t="s">
        <v>1905</v>
      </c>
      <c r="G131" s="42">
        <f t="shared" si="5"/>
        <v>17</v>
      </c>
      <c r="H131" t="s">
        <v>12176</v>
      </c>
    </row>
    <row r="132" spans="1:12" x14ac:dyDescent="0.35">
      <c r="A132" s="4">
        <v>91</v>
      </c>
      <c r="B132" s="4">
        <v>-358.524</v>
      </c>
      <c r="C132" t="s">
        <v>1906</v>
      </c>
      <c r="D132" s="4">
        <v>1</v>
      </c>
      <c r="E132" s="16" t="s">
        <v>1913</v>
      </c>
      <c r="G132" s="42">
        <f t="shared" si="5"/>
        <v>7</v>
      </c>
      <c r="H132" t="s">
        <v>9377</v>
      </c>
    </row>
    <row r="133" spans="1:12" x14ac:dyDescent="0.35">
      <c r="A133" s="4">
        <v>92</v>
      </c>
      <c r="B133" s="4">
        <v>-355.904</v>
      </c>
      <c r="C133" t="s">
        <v>1917</v>
      </c>
      <c r="D133" s="4">
        <v>4</v>
      </c>
      <c r="E133" s="16" t="s">
        <v>1918</v>
      </c>
    </row>
    <row r="134" spans="1:12" x14ac:dyDescent="0.35">
      <c r="E134" s="58" t="s">
        <v>9742</v>
      </c>
      <c r="G134" s="42">
        <f t="shared" ref="G134:I195" si="6">IF(H134="GREET",1,IF(H134="GOAL",2,IF(H134="GOAL:COOP",2,IF(H134="(GOAL:COOP)",2,IF(H134="GOAL:CIVILITY",2,IF(H134="GOAL:SUSTAIN",2,IF(H134="(GOAL:SUSTAIN)",2,IF(H134="GOAL:MAX EARN",2,IF(H134="GOAL:EQUITY",2,IF(H134="(GOAL:EQUITY)",2,IF(H134="PROPOSAL",3,IF(H134="(PROPOSAL)",3,IF(H134="CHOOSE+",4,IF(H134="CHOOSE-",4,IF(H134="(CHOOSE+)",4,IF(H134="(CHOOSE-)",4,IF(H134="ECO INFO",5,IF(H134="(ECO INFO)",5,IF(H134="$ INFO",6,IF(H134="($ INFO)",6,IF(H134="SOC INFO",7,IF(H134="(SOC INFO)",7,IF(H134="RULE INFO",8,IF(H134="EXP INFO",9,IF(H134="(EXP INFO)",9,IF(H134="MON RES",10,IF(H134="MON EARN",11,IF(H134="MON BEH",12,IF(H134="POSE HARM",13,IF(H134="(POSE HARM)",13,IF(H134="POSE CONCERN",14,IF(H134="(POSE CONCERN)",14,IF(H134="RJ APOLOGY",15,IF(H134="RJ ATONE",16,IF(H134="(RJ ATONE)",16,IF(H134="RJ JUSTIFY",17,IF(H134="RJ JUSTIFY:ECO INFO",17,IF(H134="RJ JUSTIFY:SOC INFO",17,IF(H134="RJ JUSTIFY:EXP INFO",17,IF(H134="RJ-",18,IF(H134="RJ FORGIVE+",19,IF(H134="RJ FORGIVE-",19,IF(H134="(RJ FORGIVE+)",19,IF(H134="(RJ FORGIVE-)",19,IF(H134="COORD",20,IF(H134="(COORD)",20,IF(H134="ENF ACK",21,IF(H134="(ENF ACK)",21,IF(H134="ENF PRAISE",22,IF(H134="ENF ASK",23,IF(H134="ENF TELL",24,IF(H134="ENF SHAME",25,IF(H134="ENF WARN",26,IF(H134="ENF THREATEN",27,IF(H134="ENF PUNISH",28,IF(H134="DEFECT",29,IF(H134="SM TALK",30,IF(H134="HUMOR",31,IF(H134="POLITE+",32,IF(H134="POLITE-",32,IF(H134="INPUT-",33,IF(H134="AMBIGUOUS",34,IF(H134="UNCODEABLE",35)))))))))))))))))))))))))))))))))))))))))))))))))))))))))))))))</f>
        <v>15</v>
      </c>
      <c r="H134" t="s">
        <v>9706</v>
      </c>
    </row>
    <row r="135" spans="1:12" x14ac:dyDescent="0.35">
      <c r="E135" s="58" t="s">
        <v>9743</v>
      </c>
      <c r="G135" s="42">
        <f t="shared" si="6"/>
        <v>17</v>
      </c>
      <c r="H135" t="s">
        <v>12176</v>
      </c>
    </row>
    <row r="136" spans="1:12" x14ac:dyDescent="0.35">
      <c r="A136" s="4">
        <v>93</v>
      </c>
      <c r="B136" s="4">
        <v>-347.97300000000001</v>
      </c>
      <c r="C136" t="s">
        <v>1920</v>
      </c>
      <c r="D136" s="4">
        <v>2</v>
      </c>
      <c r="E136" s="16" t="s">
        <v>1921</v>
      </c>
      <c r="F136" s="28"/>
      <c r="G136" s="42">
        <f t="shared" si="6"/>
        <v>19</v>
      </c>
      <c r="H136" t="s">
        <v>9723</v>
      </c>
    </row>
    <row r="137" spans="1:12" x14ac:dyDescent="0.35">
      <c r="A137" s="4">
        <v>94</v>
      </c>
      <c r="B137" s="4">
        <v>-329.96600000000001</v>
      </c>
      <c r="C137" t="s">
        <v>1904</v>
      </c>
      <c r="D137" s="4">
        <v>3</v>
      </c>
      <c r="E137" s="16" t="s">
        <v>1927</v>
      </c>
      <c r="G137" s="42">
        <f t="shared" si="6"/>
        <v>17</v>
      </c>
      <c r="H137" t="s">
        <v>12176</v>
      </c>
    </row>
    <row r="138" spans="1:12" x14ac:dyDescent="0.35">
      <c r="A138" s="4">
        <v>95</v>
      </c>
      <c r="B138" s="4">
        <v>-317.33999999999997</v>
      </c>
      <c r="C138" t="s">
        <v>1906</v>
      </c>
      <c r="D138" s="4">
        <v>1</v>
      </c>
      <c r="E138" s="16" t="s">
        <v>1931</v>
      </c>
      <c r="G138" s="42">
        <f t="shared" si="6"/>
        <v>19</v>
      </c>
      <c r="H138" t="s">
        <v>9723</v>
      </c>
    </row>
    <row r="140" spans="1:12" x14ac:dyDescent="0.35">
      <c r="A140" s="7">
        <v>4</v>
      </c>
      <c r="B140" s="31" t="s">
        <v>10534</v>
      </c>
    </row>
    <row r="141" spans="1:12" x14ac:dyDescent="0.35">
      <c r="A141" s="4">
        <v>96</v>
      </c>
      <c r="B141" s="4">
        <v>-365.255</v>
      </c>
      <c r="C141" t="s">
        <v>1906</v>
      </c>
      <c r="D141" s="4">
        <v>1</v>
      </c>
      <c r="E141" s="16" t="s">
        <v>1907</v>
      </c>
      <c r="G141" s="42">
        <f t="shared" si="6"/>
        <v>3</v>
      </c>
      <c r="H141" t="s">
        <v>9379</v>
      </c>
    </row>
    <row r="142" spans="1:12" x14ac:dyDescent="0.35">
      <c r="A142" s="4">
        <v>97</v>
      </c>
      <c r="B142" s="4">
        <v>-335.24799999999999</v>
      </c>
      <c r="C142" t="s">
        <v>1920</v>
      </c>
      <c r="D142" s="4">
        <v>2</v>
      </c>
      <c r="E142" s="16" t="s">
        <v>1925</v>
      </c>
      <c r="G142" s="42">
        <f t="shared" si="6"/>
        <v>4</v>
      </c>
      <c r="H142" t="s">
        <v>9372</v>
      </c>
    </row>
    <row r="143" spans="1:12" x14ac:dyDescent="0.35">
      <c r="A143" s="4">
        <v>98</v>
      </c>
      <c r="B143" s="4">
        <v>-326.363</v>
      </c>
      <c r="C143" t="s">
        <v>1917</v>
      </c>
      <c r="D143" s="4">
        <v>4</v>
      </c>
      <c r="E143" s="16" t="s">
        <v>1928</v>
      </c>
      <c r="G143" s="42">
        <f t="shared" si="6"/>
        <v>3</v>
      </c>
      <c r="H143" t="s">
        <v>9379</v>
      </c>
      <c r="I143" s="42">
        <f t="shared" si="6"/>
        <v>4</v>
      </c>
      <c r="J143" t="s">
        <v>10330</v>
      </c>
      <c r="L143" t="s">
        <v>11155</v>
      </c>
    </row>
    <row r="144" spans="1:12" x14ac:dyDescent="0.35">
      <c r="A144" s="4">
        <v>99</v>
      </c>
      <c r="B144" s="4">
        <v>-319.087999999999</v>
      </c>
      <c r="C144" t="s">
        <v>1904</v>
      </c>
      <c r="D144" s="4">
        <v>3</v>
      </c>
      <c r="E144" s="16" t="s">
        <v>1930</v>
      </c>
      <c r="G144" s="42">
        <f t="shared" si="6"/>
        <v>4</v>
      </c>
      <c r="H144" t="s">
        <v>9372</v>
      </c>
    </row>
    <row r="145" spans="1:8" x14ac:dyDescent="0.35">
      <c r="A145" s="4">
        <v>100</v>
      </c>
      <c r="B145" s="4">
        <v>-312.54500000000002</v>
      </c>
      <c r="C145" t="s">
        <v>1906</v>
      </c>
      <c r="D145" s="4">
        <v>1</v>
      </c>
      <c r="E145" s="16" t="s">
        <v>1932</v>
      </c>
      <c r="G145" s="42">
        <f t="shared" si="6"/>
        <v>4</v>
      </c>
      <c r="H145" t="s">
        <v>9372</v>
      </c>
    </row>
    <row r="146" spans="1:8" x14ac:dyDescent="0.35">
      <c r="A146" s="4">
        <v>101</v>
      </c>
      <c r="B146" s="4">
        <v>-305.03100000000001</v>
      </c>
      <c r="C146" t="s">
        <v>1920</v>
      </c>
      <c r="D146" s="4">
        <v>2</v>
      </c>
      <c r="E146" s="16" t="s">
        <v>1935</v>
      </c>
      <c r="G146" s="42">
        <f t="shared" si="6"/>
        <v>4</v>
      </c>
      <c r="H146" t="s">
        <v>9372</v>
      </c>
    </row>
    <row r="148" spans="1:8" x14ac:dyDescent="0.35">
      <c r="A148" s="7">
        <v>4</v>
      </c>
      <c r="B148" s="31" t="s">
        <v>11158</v>
      </c>
    </row>
    <row r="149" spans="1:8" x14ac:dyDescent="0.35">
      <c r="A149" s="4">
        <v>102</v>
      </c>
      <c r="B149" s="4">
        <v>-295.18700000000001</v>
      </c>
      <c r="C149" t="s">
        <v>1906</v>
      </c>
      <c r="D149" s="4">
        <v>1</v>
      </c>
      <c r="E149" s="16" t="s">
        <v>142</v>
      </c>
      <c r="G149" s="42">
        <f t="shared" si="6"/>
        <v>5</v>
      </c>
      <c r="H149" t="s">
        <v>9378</v>
      </c>
    </row>
    <row r="150" spans="1:8" x14ac:dyDescent="0.35">
      <c r="B150" s="4">
        <v>-290.47000000000003</v>
      </c>
      <c r="C150" t="s">
        <v>1906</v>
      </c>
      <c r="D150" s="4">
        <v>1</v>
      </c>
      <c r="E150" s="16" t="s">
        <v>1940</v>
      </c>
    </row>
    <row r="151" spans="1:8" x14ac:dyDescent="0.35">
      <c r="A151" s="4">
        <v>103</v>
      </c>
      <c r="B151" s="4">
        <v>-283.86500000000001</v>
      </c>
      <c r="C151" t="s">
        <v>1904</v>
      </c>
      <c r="D151" s="4">
        <v>3</v>
      </c>
      <c r="E151" s="16" t="s">
        <v>10535</v>
      </c>
      <c r="G151" s="42">
        <f t="shared" si="6"/>
        <v>5</v>
      </c>
      <c r="H151" t="s">
        <v>9378</v>
      </c>
    </row>
    <row r="152" spans="1:8" x14ac:dyDescent="0.35">
      <c r="A152" s="4">
        <v>104</v>
      </c>
      <c r="B152" s="4">
        <v>-293.92500000000001</v>
      </c>
      <c r="C152" t="s">
        <v>1917</v>
      </c>
      <c r="D152" s="4">
        <v>4</v>
      </c>
      <c r="E152" s="16" t="s">
        <v>1938</v>
      </c>
      <c r="G152" s="42">
        <f t="shared" si="6"/>
        <v>3</v>
      </c>
      <c r="H152" t="s">
        <v>9379</v>
      </c>
    </row>
    <row r="153" spans="1:8" x14ac:dyDescent="0.35">
      <c r="A153" s="4">
        <v>105</v>
      </c>
      <c r="B153" s="4">
        <v>-286.94400000000002</v>
      </c>
      <c r="C153" t="s">
        <v>1920</v>
      </c>
      <c r="D153" s="4">
        <v>2</v>
      </c>
      <c r="E153" s="16" t="s">
        <v>1941</v>
      </c>
      <c r="G153" s="42">
        <f t="shared" si="6"/>
        <v>4</v>
      </c>
      <c r="H153" t="s">
        <v>9372</v>
      </c>
    </row>
    <row r="154" spans="1:8" x14ac:dyDescent="0.35">
      <c r="A154" s="4">
        <v>106</v>
      </c>
      <c r="B154" s="4">
        <v>-274.27600000000001</v>
      </c>
      <c r="C154" t="s">
        <v>1906</v>
      </c>
      <c r="D154" s="4">
        <v>1</v>
      </c>
      <c r="E154" s="16" t="s">
        <v>1942</v>
      </c>
      <c r="G154" s="42">
        <f t="shared" si="6"/>
        <v>4</v>
      </c>
      <c r="H154" t="s">
        <v>9372</v>
      </c>
    </row>
    <row r="155" spans="1:8" x14ac:dyDescent="0.35">
      <c r="A155" s="4">
        <v>107</v>
      </c>
      <c r="B155" s="4">
        <v>-268.86099999999999</v>
      </c>
      <c r="C155" t="s">
        <v>1920</v>
      </c>
      <c r="D155" s="4">
        <v>2</v>
      </c>
      <c r="E155" s="16" t="s">
        <v>1944</v>
      </c>
      <c r="G155" s="42">
        <f t="shared" si="6"/>
        <v>5</v>
      </c>
      <c r="H155" t="s">
        <v>9378</v>
      </c>
    </row>
    <row r="156" spans="1:8" x14ac:dyDescent="0.35">
      <c r="A156" s="4">
        <v>108</v>
      </c>
      <c r="B156" s="4">
        <v>-247.655</v>
      </c>
      <c r="C156" t="s">
        <v>1906</v>
      </c>
      <c r="D156" s="4">
        <v>1</v>
      </c>
      <c r="E156" s="16" t="s">
        <v>1947</v>
      </c>
      <c r="G156" s="42">
        <f t="shared" si="6"/>
        <v>5</v>
      </c>
      <c r="H156" t="s">
        <v>9378</v>
      </c>
    </row>
    <row r="157" spans="1:8" x14ac:dyDescent="0.35">
      <c r="A157" s="4">
        <v>109</v>
      </c>
      <c r="B157" s="4">
        <v>-256.39400000000001</v>
      </c>
      <c r="C157" t="s">
        <v>1920</v>
      </c>
      <c r="D157" s="4">
        <v>2</v>
      </c>
      <c r="E157" s="16" t="s">
        <v>1946</v>
      </c>
      <c r="G157" s="42">
        <f t="shared" si="6"/>
        <v>3</v>
      </c>
      <c r="H157" t="s">
        <v>9379</v>
      </c>
    </row>
    <row r="158" spans="1:8" x14ac:dyDescent="0.35">
      <c r="B158" s="4">
        <v>-243.709</v>
      </c>
      <c r="C158" t="s">
        <v>1920</v>
      </c>
      <c r="D158" s="4">
        <v>2</v>
      </c>
      <c r="E158" s="16" t="s">
        <v>1948</v>
      </c>
    </row>
    <row r="159" spans="1:8" x14ac:dyDescent="0.35">
      <c r="A159" s="4">
        <v>110</v>
      </c>
      <c r="B159" s="4">
        <v>-228.678</v>
      </c>
      <c r="C159" t="s">
        <v>1906</v>
      </c>
      <c r="D159" s="4">
        <v>1</v>
      </c>
      <c r="E159" s="16" t="s">
        <v>1952</v>
      </c>
      <c r="G159" s="42">
        <f t="shared" si="6"/>
        <v>4</v>
      </c>
      <c r="H159" t="s">
        <v>9372</v>
      </c>
    </row>
    <row r="160" spans="1:8" x14ac:dyDescent="0.35">
      <c r="A160" s="4">
        <v>111</v>
      </c>
      <c r="B160" s="4">
        <v>-223.91200000000001</v>
      </c>
      <c r="C160" t="s">
        <v>1904</v>
      </c>
      <c r="D160" s="4">
        <v>3</v>
      </c>
      <c r="E160" s="16" t="s">
        <v>1953</v>
      </c>
      <c r="G160" s="42">
        <f t="shared" si="6"/>
        <v>4</v>
      </c>
      <c r="H160" t="s">
        <v>9372</v>
      </c>
    </row>
    <row r="162" spans="1:10" x14ac:dyDescent="0.35">
      <c r="B162" s="20"/>
    </row>
    <row r="163" spans="1:10" x14ac:dyDescent="0.35">
      <c r="A163" s="4">
        <v>112</v>
      </c>
      <c r="B163" s="4">
        <v>-231.005</v>
      </c>
      <c r="C163" t="s">
        <v>1920</v>
      </c>
      <c r="D163" s="4">
        <v>2</v>
      </c>
      <c r="E163" s="16" t="s">
        <v>1951</v>
      </c>
      <c r="G163" s="42">
        <f t="shared" si="6"/>
        <v>31</v>
      </c>
      <c r="H163" t="s">
        <v>9386</v>
      </c>
    </row>
    <row r="164" spans="1:10" x14ac:dyDescent="0.35">
      <c r="A164" s="4">
        <v>113</v>
      </c>
      <c r="B164" s="4">
        <v>-223.40799999999999</v>
      </c>
      <c r="C164" t="s">
        <v>1906</v>
      </c>
      <c r="D164" s="4">
        <v>1</v>
      </c>
      <c r="E164" s="16" t="s">
        <v>9882</v>
      </c>
      <c r="G164" s="42">
        <f t="shared" si="6"/>
        <v>31</v>
      </c>
      <c r="H164" t="s">
        <v>9386</v>
      </c>
    </row>
    <row r="165" spans="1:10" x14ac:dyDescent="0.35">
      <c r="A165" s="4">
        <v>114</v>
      </c>
      <c r="B165" s="4">
        <v>-213.86199999999999</v>
      </c>
      <c r="C165" t="s">
        <v>1920</v>
      </c>
      <c r="D165" s="4">
        <v>2</v>
      </c>
      <c r="E165" s="16" t="s">
        <v>1958</v>
      </c>
      <c r="G165" s="42">
        <f t="shared" si="6"/>
        <v>31</v>
      </c>
      <c r="H165" t="s">
        <v>9386</v>
      </c>
    </row>
    <row r="166" spans="1:10" x14ac:dyDescent="0.35">
      <c r="A166" s="4">
        <v>115</v>
      </c>
      <c r="B166" s="4">
        <v>-207.27599999999899</v>
      </c>
      <c r="C166" t="s">
        <v>1904</v>
      </c>
      <c r="D166" s="4">
        <v>3</v>
      </c>
      <c r="E166" s="16" t="s">
        <v>1959</v>
      </c>
      <c r="G166" s="42">
        <f t="shared" si="6"/>
        <v>31</v>
      </c>
      <c r="H166" t="s">
        <v>9386</v>
      </c>
    </row>
    <row r="168" spans="1:10" x14ac:dyDescent="0.35">
      <c r="A168" s="4">
        <v>116</v>
      </c>
      <c r="B168" s="4">
        <v>-200.73599999999999</v>
      </c>
      <c r="C168" t="s">
        <v>1906</v>
      </c>
      <c r="D168" s="4">
        <v>1</v>
      </c>
      <c r="E168" s="16" t="s">
        <v>1960</v>
      </c>
      <c r="G168" s="42">
        <f t="shared" si="6"/>
        <v>9</v>
      </c>
      <c r="H168" t="s">
        <v>9373</v>
      </c>
      <c r="J168" t="s">
        <v>11159</v>
      </c>
    </row>
    <row r="169" spans="1:10" x14ac:dyDescent="0.35">
      <c r="A169" s="4">
        <v>117</v>
      </c>
      <c r="B169" s="4">
        <v>-196.13</v>
      </c>
      <c r="C169" t="s">
        <v>1904</v>
      </c>
      <c r="D169" s="4">
        <v>3</v>
      </c>
      <c r="E169" s="16" t="s">
        <v>1961</v>
      </c>
      <c r="G169" s="42">
        <f t="shared" si="6"/>
        <v>9</v>
      </c>
      <c r="H169" t="s">
        <v>9373</v>
      </c>
    </row>
    <row r="170" spans="1:10" x14ac:dyDescent="0.35">
      <c r="A170" s="4">
        <v>118</v>
      </c>
      <c r="B170" s="4">
        <v>-193.32299999999901</v>
      </c>
      <c r="C170" t="s">
        <v>1920</v>
      </c>
      <c r="D170" s="4">
        <v>2</v>
      </c>
      <c r="E170" s="16" t="s">
        <v>1962</v>
      </c>
      <c r="G170" s="42">
        <f t="shared" si="6"/>
        <v>9</v>
      </c>
      <c r="H170" t="s">
        <v>9373</v>
      </c>
    </row>
    <row r="171" spans="1:10" x14ac:dyDescent="0.35">
      <c r="A171" s="4">
        <v>119</v>
      </c>
      <c r="B171" s="4">
        <v>-192.684</v>
      </c>
      <c r="C171" t="s">
        <v>1906</v>
      </c>
      <c r="D171" s="4">
        <v>1</v>
      </c>
      <c r="E171" s="16" t="s">
        <v>9883</v>
      </c>
      <c r="G171" s="42">
        <f t="shared" si="6"/>
        <v>31</v>
      </c>
      <c r="H171" t="s">
        <v>9386</v>
      </c>
    </row>
    <row r="172" spans="1:10" x14ac:dyDescent="0.35">
      <c r="A172" s="4">
        <v>120</v>
      </c>
      <c r="B172" s="4">
        <v>-190.578</v>
      </c>
      <c r="C172" t="s">
        <v>1917</v>
      </c>
      <c r="D172" s="4">
        <v>4</v>
      </c>
      <c r="E172" s="16" t="s">
        <v>1965</v>
      </c>
      <c r="G172" s="42">
        <f t="shared" si="6"/>
        <v>9</v>
      </c>
      <c r="H172" t="s">
        <v>9373</v>
      </c>
    </row>
    <row r="173" spans="1:10" x14ac:dyDescent="0.35">
      <c r="A173" s="4">
        <v>121</v>
      </c>
      <c r="B173" s="4">
        <v>-177.37200000000001</v>
      </c>
      <c r="C173" t="s">
        <v>1906</v>
      </c>
      <c r="D173" s="4">
        <v>1</v>
      </c>
      <c r="E173" s="16" t="s">
        <v>1967</v>
      </c>
      <c r="G173" s="42">
        <f t="shared" si="6"/>
        <v>30</v>
      </c>
      <c r="H173" t="s">
        <v>9375</v>
      </c>
    </row>
    <row r="174" spans="1:10" x14ac:dyDescent="0.35">
      <c r="A174" s="4">
        <v>122</v>
      </c>
      <c r="B174" s="4">
        <v>-176.65</v>
      </c>
      <c r="C174" t="s">
        <v>1904</v>
      </c>
      <c r="D174" s="4">
        <v>3</v>
      </c>
      <c r="E174" s="16" t="s">
        <v>1968</v>
      </c>
      <c r="G174" s="42">
        <f t="shared" si="6"/>
        <v>30</v>
      </c>
      <c r="H174" t="s">
        <v>9375</v>
      </c>
    </row>
    <row r="175" spans="1:10" x14ac:dyDescent="0.35">
      <c r="A175" s="4">
        <v>123</v>
      </c>
      <c r="B175" s="4">
        <v>-150.15700000000001</v>
      </c>
      <c r="C175" t="s">
        <v>1920</v>
      </c>
      <c r="D175" s="4">
        <v>2</v>
      </c>
      <c r="E175" s="16" t="s">
        <v>1973</v>
      </c>
      <c r="G175" s="42">
        <f t="shared" si="6"/>
        <v>31</v>
      </c>
      <c r="H175" t="s">
        <v>9386</v>
      </c>
    </row>
    <row r="177" spans="1:10" x14ac:dyDescent="0.35">
      <c r="A177" s="4">
        <v>124</v>
      </c>
      <c r="B177" s="4">
        <v>-149.255</v>
      </c>
      <c r="C177" t="s">
        <v>1906</v>
      </c>
      <c r="D177" s="4">
        <v>1</v>
      </c>
      <c r="E177" s="16" t="s">
        <v>1974</v>
      </c>
      <c r="G177" s="42">
        <f t="shared" si="6"/>
        <v>9</v>
      </c>
      <c r="H177" t="s">
        <v>9373</v>
      </c>
    </row>
    <row r="178" spans="1:10" x14ac:dyDescent="0.35">
      <c r="A178" s="4">
        <v>125</v>
      </c>
      <c r="B178" s="4">
        <v>-142.80699999999999</v>
      </c>
      <c r="C178" t="s">
        <v>1906</v>
      </c>
      <c r="D178" s="4">
        <v>1</v>
      </c>
      <c r="E178" s="16" t="s">
        <v>1975</v>
      </c>
      <c r="G178" s="42">
        <f t="shared" si="6"/>
        <v>11</v>
      </c>
      <c r="H178" t="s">
        <v>9509</v>
      </c>
    </row>
    <row r="179" spans="1:10" x14ac:dyDescent="0.35">
      <c r="A179" s="4">
        <v>126</v>
      </c>
      <c r="B179" s="4">
        <v>-138.55000000000001</v>
      </c>
      <c r="C179" t="s">
        <v>1904</v>
      </c>
      <c r="D179" s="4">
        <v>3</v>
      </c>
      <c r="E179" s="16" t="s">
        <v>415</v>
      </c>
      <c r="G179" s="42">
        <f t="shared" si="6"/>
        <v>9</v>
      </c>
      <c r="H179" t="s">
        <v>9373</v>
      </c>
      <c r="I179" s="42">
        <f t="shared" si="6"/>
        <v>11</v>
      </c>
      <c r="J179" t="s">
        <v>9509</v>
      </c>
    </row>
    <row r="180" spans="1:10" x14ac:dyDescent="0.35">
      <c r="A180" s="4">
        <v>127</v>
      </c>
      <c r="B180" s="4">
        <v>-137.97999999999999</v>
      </c>
      <c r="C180" t="s">
        <v>1906</v>
      </c>
      <c r="D180" s="4">
        <v>1</v>
      </c>
      <c r="E180" s="16" t="s">
        <v>1976</v>
      </c>
      <c r="G180" s="42">
        <f t="shared" si="6"/>
        <v>35</v>
      </c>
      <c r="H180" t="s">
        <v>9391</v>
      </c>
    </row>
    <row r="181" spans="1:10" x14ac:dyDescent="0.35">
      <c r="A181" s="4">
        <v>128</v>
      </c>
      <c r="B181" s="4">
        <v>-134.34899999999999</v>
      </c>
      <c r="C181" t="s">
        <v>1917</v>
      </c>
      <c r="D181" s="4">
        <v>4</v>
      </c>
      <c r="E181" s="16" t="s">
        <v>1977</v>
      </c>
      <c r="G181" s="42">
        <f t="shared" si="6"/>
        <v>9</v>
      </c>
      <c r="H181" t="s">
        <v>9373</v>
      </c>
      <c r="I181" s="42">
        <f t="shared" si="6"/>
        <v>11</v>
      </c>
      <c r="J181" t="s">
        <v>9509</v>
      </c>
    </row>
    <row r="182" spans="1:10" x14ac:dyDescent="0.35">
      <c r="A182" s="4">
        <v>129</v>
      </c>
      <c r="B182" s="4">
        <v>-108.154</v>
      </c>
      <c r="C182" t="s">
        <v>1904</v>
      </c>
      <c r="D182" s="4">
        <v>3</v>
      </c>
      <c r="E182" s="16" t="s">
        <v>1981</v>
      </c>
      <c r="G182" s="42">
        <f t="shared" si="6"/>
        <v>7</v>
      </c>
      <c r="H182" t="s">
        <v>9377</v>
      </c>
    </row>
    <row r="183" spans="1:10" x14ac:dyDescent="0.35">
      <c r="A183" s="4">
        <v>130</v>
      </c>
      <c r="B183" s="4">
        <v>-95.661000000000001</v>
      </c>
      <c r="C183" t="s">
        <v>1920</v>
      </c>
      <c r="D183" s="4">
        <v>2</v>
      </c>
      <c r="E183" s="16" t="s">
        <v>1983</v>
      </c>
      <c r="G183" s="42">
        <f t="shared" si="6"/>
        <v>31</v>
      </c>
      <c r="H183" t="s">
        <v>9386</v>
      </c>
    </row>
    <row r="184" spans="1:10" x14ac:dyDescent="0.35">
      <c r="A184" s="4">
        <v>131</v>
      </c>
      <c r="B184" s="4">
        <v>-95.326999999999998</v>
      </c>
      <c r="C184" t="s">
        <v>1904</v>
      </c>
      <c r="D184" s="4">
        <v>3</v>
      </c>
      <c r="E184" s="16" t="s">
        <v>1984</v>
      </c>
      <c r="G184" s="42">
        <f t="shared" si="6"/>
        <v>7</v>
      </c>
      <c r="H184" t="s">
        <v>9377</v>
      </c>
    </row>
    <row r="185" spans="1:10" x14ac:dyDescent="0.35">
      <c r="A185" s="4">
        <v>132</v>
      </c>
      <c r="B185" s="4">
        <v>-90.688999999999993</v>
      </c>
      <c r="C185" t="s">
        <v>1917</v>
      </c>
      <c r="D185" s="4">
        <v>4</v>
      </c>
      <c r="E185" s="16" t="s">
        <v>1985</v>
      </c>
      <c r="G185" s="42">
        <f t="shared" si="6"/>
        <v>7</v>
      </c>
      <c r="H185" t="s">
        <v>9377</v>
      </c>
    </row>
    <row r="186" spans="1:10" x14ac:dyDescent="0.35">
      <c r="A186" s="4">
        <v>133</v>
      </c>
      <c r="B186" s="4">
        <v>-90.327999999999903</v>
      </c>
      <c r="C186" t="s">
        <v>1906</v>
      </c>
      <c r="D186" s="4">
        <v>1</v>
      </c>
      <c r="E186" s="16" t="s">
        <v>1986</v>
      </c>
      <c r="G186" s="42">
        <f t="shared" si="6"/>
        <v>7</v>
      </c>
      <c r="H186" t="s">
        <v>9377</v>
      </c>
    </row>
    <row r="187" spans="1:10" x14ac:dyDescent="0.35">
      <c r="A187" s="4">
        <v>134</v>
      </c>
      <c r="B187" s="4">
        <v>-86.221000000000004</v>
      </c>
      <c r="C187" t="s">
        <v>1920</v>
      </c>
      <c r="D187" s="4">
        <v>2</v>
      </c>
      <c r="E187" s="16" t="s">
        <v>1987</v>
      </c>
      <c r="G187" s="42">
        <f t="shared" si="6"/>
        <v>7</v>
      </c>
      <c r="H187" t="s">
        <v>9377</v>
      </c>
    </row>
    <row r="188" spans="1:10" x14ac:dyDescent="0.35">
      <c r="A188" s="4">
        <v>135</v>
      </c>
      <c r="B188" s="4">
        <v>-69.665999999999997</v>
      </c>
      <c r="C188" t="s">
        <v>1904</v>
      </c>
      <c r="D188" s="4">
        <v>3</v>
      </c>
      <c r="E188" s="16" t="s">
        <v>1990</v>
      </c>
      <c r="G188" s="42">
        <f t="shared" si="6"/>
        <v>30</v>
      </c>
      <c r="H188" t="s">
        <v>9375</v>
      </c>
    </row>
    <row r="189" spans="1:10" x14ac:dyDescent="0.35">
      <c r="A189" s="4">
        <v>136</v>
      </c>
      <c r="B189" s="4">
        <v>-64.38</v>
      </c>
      <c r="C189" t="s">
        <v>1920</v>
      </c>
      <c r="D189" s="4">
        <v>2</v>
      </c>
      <c r="E189" s="16" t="s">
        <v>1991</v>
      </c>
      <c r="G189" s="42">
        <f t="shared" si="6"/>
        <v>30</v>
      </c>
      <c r="H189" t="s">
        <v>9375</v>
      </c>
    </row>
    <row r="190" spans="1:10" x14ac:dyDescent="0.35">
      <c r="A190" s="4">
        <v>137</v>
      </c>
      <c r="B190" s="4">
        <v>-59.356000000000002</v>
      </c>
      <c r="C190" t="s">
        <v>1906</v>
      </c>
      <c r="D190" s="4">
        <v>1</v>
      </c>
      <c r="E190" s="16" t="s">
        <v>1993</v>
      </c>
      <c r="G190" s="42">
        <f t="shared" si="6"/>
        <v>30</v>
      </c>
      <c r="H190" t="s">
        <v>9375</v>
      </c>
    </row>
    <row r="191" spans="1:10" x14ac:dyDescent="0.35">
      <c r="A191" s="4">
        <v>138</v>
      </c>
      <c r="B191" s="4">
        <v>-46.333999999999897</v>
      </c>
      <c r="C191" t="s">
        <v>1920</v>
      </c>
      <c r="D191" s="4">
        <v>2</v>
      </c>
      <c r="E191" s="16" t="s">
        <v>1995</v>
      </c>
      <c r="G191" s="42">
        <f t="shared" si="6"/>
        <v>31</v>
      </c>
      <c r="H191" t="s">
        <v>9386</v>
      </c>
    </row>
    <row r="193" spans="1:8" x14ac:dyDescent="0.35">
      <c r="B193" s="20" t="s">
        <v>9256</v>
      </c>
    </row>
    <row r="194" spans="1:8" x14ac:dyDescent="0.35">
      <c r="A194" s="4">
        <v>139</v>
      </c>
      <c r="B194" s="4">
        <v>-43.375999999999998</v>
      </c>
      <c r="C194" t="s">
        <v>1917</v>
      </c>
      <c r="D194" s="4">
        <v>4</v>
      </c>
      <c r="E194" s="16" t="s">
        <v>1996</v>
      </c>
      <c r="G194" s="42">
        <f t="shared" si="6"/>
        <v>9</v>
      </c>
      <c r="H194" t="s">
        <v>9373</v>
      </c>
    </row>
    <row r="195" spans="1:8" x14ac:dyDescent="0.35">
      <c r="A195" s="4">
        <v>140</v>
      </c>
      <c r="B195" s="4">
        <v>-37.838999999999999</v>
      </c>
      <c r="C195" t="s">
        <v>1904</v>
      </c>
      <c r="D195" s="4">
        <v>3</v>
      </c>
      <c r="E195" s="16" t="s">
        <v>1997</v>
      </c>
      <c r="G195" s="42">
        <f t="shared" si="6"/>
        <v>35</v>
      </c>
      <c r="H195" t="s">
        <v>9391</v>
      </c>
    </row>
    <row r="197" spans="1:8" x14ac:dyDescent="0.35">
      <c r="B197" s="20" t="s">
        <v>9291</v>
      </c>
    </row>
    <row r="198" spans="1:8" x14ac:dyDescent="0.35">
      <c r="A198" s="4">
        <v>141</v>
      </c>
      <c r="B198" s="4">
        <v>-33.652999999999999</v>
      </c>
      <c r="C198" t="s">
        <v>1906</v>
      </c>
      <c r="D198" s="4">
        <v>1</v>
      </c>
      <c r="E198" s="16" t="s">
        <v>1998</v>
      </c>
      <c r="G198" s="42">
        <f t="shared" ref="G198:I259" si="7">IF(H198="GREET",1,IF(H198="GOAL",2,IF(H198="GOAL:COOP",2,IF(H198="(GOAL:COOP)",2,IF(H198="GOAL:CIVILITY",2,IF(H198="GOAL:SUSTAIN",2,IF(H198="(GOAL:SUSTAIN)",2,IF(H198="GOAL:MAX EARN",2,IF(H198="GOAL:EQUITY",2,IF(H198="(GOAL:EQUITY)",2,IF(H198="PROPOSAL",3,IF(H198="(PROPOSAL)",3,IF(H198="CHOOSE+",4,IF(H198="CHOOSE-",4,IF(H198="(CHOOSE+)",4,IF(H198="(CHOOSE-)",4,IF(H198="ECO INFO",5,IF(H198="(ECO INFO)",5,IF(H198="$ INFO",6,IF(H198="($ INFO)",6,IF(H198="SOC INFO",7,IF(H198="(SOC INFO)",7,IF(H198="RULE INFO",8,IF(H198="EXP INFO",9,IF(H198="(EXP INFO)",9,IF(H198="MON RES",10,IF(H198="MON EARN",11,IF(H198="MON BEH",12,IF(H198="POSE HARM",13,IF(H198="(POSE HARM)",13,IF(H198="POSE CONCERN",14,IF(H198="(POSE CONCERN)",14,IF(H198="RJ APOLOGY",15,IF(H198="RJ ATONE",16,IF(H198="(RJ ATONE)",16,IF(H198="RJ JUSTIFY",17,IF(H198="RJ JUSTIFY:ECO INFO",17,IF(H198="RJ JUSTIFY:SOC INFO",17,IF(H198="RJ JUSTIFY:EXP INFO",17,IF(H198="RJ-",18,IF(H198="RJ FORGIVE+",19,IF(H198="RJ FORGIVE-",19,IF(H198="(RJ FORGIVE+)",19,IF(H198="(RJ FORGIVE-)",19,IF(H198="COORD",20,IF(H198="(COORD)",20,IF(H198="ENF ACK",21,IF(H198="(ENF ACK)",21,IF(H198="ENF PRAISE",22,IF(H198="ENF ASK",23,IF(H198="ENF TELL",24,IF(H198="ENF SHAME",25,IF(H198="ENF WARN",26,IF(H198="ENF THREATEN",27,IF(H198="ENF PUNISH",28,IF(H198="DEFECT",29,IF(H198="SM TALK",30,IF(H198="HUMOR",31,IF(H198="POLITE+",32,IF(H198="POLITE-",32,IF(H198="INPUT-",33,IF(H198="AMBIGUOUS",34,IF(H198="UNCODEABLE",35)))))))))))))))))))))))))))))))))))))))))))))))))))))))))))))))</f>
        <v>22</v>
      </c>
      <c r="H198" t="s">
        <v>10418</v>
      </c>
    </row>
    <row r="199" spans="1:8" x14ac:dyDescent="0.35">
      <c r="A199" s="4">
        <v>142</v>
      </c>
      <c r="B199" s="4">
        <v>-32.975000000000001</v>
      </c>
      <c r="C199" t="s">
        <v>1920</v>
      </c>
      <c r="D199" s="4">
        <v>2</v>
      </c>
      <c r="E199" s="16" t="s">
        <v>1999</v>
      </c>
      <c r="G199" s="42">
        <f t="shared" si="7"/>
        <v>22</v>
      </c>
      <c r="H199" t="s">
        <v>10418</v>
      </c>
    </row>
    <row r="200" spans="1:8" x14ac:dyDescent="0.35">
      <c r="A200" s="4">
        <v>143</v>
      </c>
      <c r="B200" s="4">
        <v>-30.245000000000001</v>
      </c>
      <c r="C200" t="s">
        <v>1917</v>
      </c>
      <c r="D200" s="4">
        <v>4</v>
      </c>
      <c r="E200" s="16" t="s">
        <v>873</v>
      </c>
      <c r="G200" s="42">
        <f t="shared" si="7"/>
        <v>22</v>
      </c>
      <c r="H200" t="s">
        <v>10418</v>
      </c>
    </row>
    <row r="202" spans="1:8" x14ac:dyDescent="0.35">
      <c r="B202" s="20" t="s">
        <v>9426</v>
      </c>
    </row>
    <row r="203" spans="1:8" x14ac:dyDescent="0.35">
      <c r="A203" s="4">
        <v>144</v>
      </c>
      <c r="B203" s="4">
        <v>-25.573</v>
      </c>
      <c r="C203" t="s">
        <v>1906</v>
      </c>
      <c r="D203" s="4">
        <v>1</v>
      </c>
      <c r="E203" s="16" t="s">
        <v>2000</v>
      </c>
      <c r="G203" s="42">
        <f t="shared" si="7"/>
        <v>24</v>
      </c>
      <c r="H203" t="s">
        <v>10409</v>
      </c>
    </row>
    <row r="204" spans="1:8" x14ac:dyDescent="0.35">
      <c r="A204" s="4">
        <v>145</v>
      </c>
      <c r="B204" s="4">
        <v>-25.084</v>
      </c>
      <c r="C204" t="s">
        <v>1920</v>
      </c>
      <c r="D204" s="4">
        <v>2</v>
      </c>
      <c r="E204" s="16" t="s">
        <v>2001</v>
      </c>
    </row>
    <row r="205" spans="1:8" x14ac:dyDescent="0.35">
      <c r="E205" s="58" t="s">
        <v>9884</v>
      </c>
      <c r="G205" s="42">
        <f t="shared" si="7"/>
        <v>22</v>
      </c>
      <c r="H205" t="s">
        <v>10418</v>
      </c>
    </row>
    <row r="206" spans="1:8" x14ac:dyDescent="0.35">
      <c r="E206" s="58" t="s">
        <v>9745</v>
      </c>
      <c r="G206" s="42">
        <f t="shared" si="7"/>
        <v>21</v>
      </c>
      <c r="H206" t="s">
        <v>9613</v>
      </c>
    </row>
    <row r="208" spans="1:8" x14ac:dyDescent="0.35">
      <c r="B208" s="21" t="s">
        <v>9283</v>
      </c>
      <c r="C208" s="22"/>
      <c r="D208" s="21"/>
      <c r="E208" s="23"/>
    </row>
    <row r="209" spans="1:8" x14ac:dyDescent="0.35">
      <c r="B209" s="20"/>
    </row>
    <row r="210" spans="1:8" x14ac:dyDescent="0.35">
      <c r="A210" s="4">
        <v>146</v>
      </c>
      <c r="B210" s="4">
        <v>48.186999999999998</v>
      </c>
      <c r="C210" t="s">
        <v>1920</v>
      </c>
      <c r="D210" s="4">
        <v>2</v>
      </c>
      <c r="E210" s="16" t="s">
        <v>2003</v>
      </c>
      <c r="G210" s="42">
        <f t="shared" si="7"/>
        <v>24</v>
      </c>
      <c r="H210" t="s">
        <v>10409</v>
      </c>
    </row>
    <row r="211" spans="1:8" x14ac:dyDescent="0.35">
      <c r="A211" s="4">
        <v>147</v>
      </c>
      <c r="B211" s="4">
        <v>56.170999999999999</v>
      </c>
      <c r="C211" t="s">
        <v>1906</v>
      </c>
      <c r="D211" s="4">
        <v>1</v>
      </c>
      <c r="E211" s="16" t="s">
        <v>2004</v>
      </c>
      <c r="G211" s="42">
        <f t="shared" si="7"/>
        <v>21</v>
      </c>
      <c r="H211" t="s">
        <v>9613</v>
      </c>
    </row>
    <row r="212" spans="1:8" x14ac:dyDescent="0.35">
      <c r="A212" s="4">
        <v>148</v>
      </c>
      <c r="B212" s="4">
        <v>95.691000000000003</v>
      </c>
      <c r="C212" t="s">
        <v>1906</v>
      </c>
      <c r="D212" s="4">
        <v>1</v>
      </c>
      <c r="E212" s="16" t="s">
        <v>2007</v>
      </c>
      <c r="G212" s="42">
        <f t="shared" si="7"/>
        <v>22</v>
      </c>
      <c r="H212" t="s">
        <v>10418</v>
      </c>
    </row>
    <row r="213" spans="1:8" x14ac:dyDescent="0.35">
      <c r="A213" s="4">
        <v>149</v>
      </c>
      <c r="B213" s="4">
        <v>99.619</v>
      </c>
      <c r="C213" t="s">
        <v>1920</v>
      </c>
      <c r="D213" s="4">
        <v>2</v>
      </c>
      <c r="E213" s="16" t="s">
        <v>2009</v>
      </c>
      <c r="G213" s="42">
        <f t="shared" si="7"/>
        <v>20</v>
      </c>
      <c r="H213" t="s">
        <v>9472</v>
      </c>
    </row>
    <row r="214" spans="1:8" x14ac:dyDescent="0.35">
      <c r="A214" s="4">
        <v>150</v>
      </c>
      <c r="B214" s="4">
        <v>100.9</v>
      </c>
      <c r="C214" t="s">
        <v>1906</v>
      </c>
      <c r="D214" s="4">
        <v>1</v>
      </c>
      <c r="E214" s="16" t="s">
        <v>2010</v>
      </c>
      <c r="G214" s="42">
        <f t="shared" si="7"/>
        <v>24</v>
      </c>
      <c r="H214" t="s">
        <v>10409</v>
      </c>
    </row>
    <row r="215" spans="1:8" x14ac:dyDescent="0.35">
      <c r="A215" s="4">
        <v>151</v>
      </c>
      <c r="B215" s="4">
        <v>104.28100000000001</v>
      </c>
      <c r="C215" t="s">
        <v>1904</v>
      </c>
      <c r="D215" s="4">
        <v>3</v>
      </c>
      <c r="E215" s="16" t="s">
        <v>2011</v>
      </c>
      <c r="G215" s="42">
        <f t="shared" si="7"/>
        <v>10</v>
      </c>
      <c r="H215" t="s">
        <v>10136</v>
      </c>
    </row>
    <row r="216" spans="1:8" x14ac:dyDescent="0.35">
      <c r="A216" s="4">
        <v>152</v>
      </c>
      <c r="B216" s="4">
        <v>104.627</v>
      </c>
      <c r="C216" t="s">
        <v>1906</v>
      </c>
      <c r="D216" s="4">
        <v>1</v>
      </c>
      <c r="E216" s="16" t="s">
        <v>2012</v>
      </c>
      <c r="G216" s="42">
        <f t="shared" si="7"/>
        <v>9</v>
      </c>
      <c r="H216" t="s">
        <v>9373</v>
      </c>
    </row>
    <row r="218" spans="1:8" x14ac:dyDescent="0.35">
      <c r="A218" s="4">
        <v>153</v>
      </c>
      <c r="B218" s="4">
        <v>110.44</v>
      </c>
      <c r="C218" t="s">
        <v>1917</v>
      </c>
      <c r="D218" s="4">
        <v>4</v>
      </c>
      <c r="E218" s="16" t="s">
        <v>2013</v>
      </c>
      <c r="G218" s="42">
        <f t="shared" si="7"/>
        <v>3</v>
      </c>
      <c r="H218" t="s">
        <v>9379</v>
      </c>
    </row>
    <row r="220" spans="1:8" x14ac:dyDescent="0.35">
      <c r="A220" s="4">
        <v>154</v>
      </c>
      <c r="B220" s="4">
        <v>114.53100000000001</v>
      </c>
      <c r="C220" t="s">
        <v>1920</v>
      </c>
      <c r="D220" s="4">
        <v>2</v>
      </c>
      <c r="E220" s="16" t="s">
        <v>2014</v>
      </c>
      <c r="G220" s="42">
        <f t="shared" si="7"/>
        <v>24</v>
      </c>
      <c r="H220" t="s">
        <v>10409</v>
      </c>
    </row>
    <row r="222" spans="1:8" x14ac:dyDescent="0.35">
      <c r="A222" s="4">
        <v>155</v>
      </c>
      <c r="B222" s="4">
        <v>143.93100000000001</v>
      </c>
      <c r="C222" t="s">
        <v>1920</v>
      </c>
      <c r="D222" s="4">
        <v>2</v>
      </c>
      <c r="E222" s="16" t="s">
        <v>2017</v>
      </c>
      <c r="G222" s="42">
        <f t="shared" si="7"/>
        <v>24</v>
      </c>
      <c r="H222" t="s">
        <v>10409</v>
      </c>
    </row>
    <row r="224" spans="1:8" x14ac:dyDescent="0.35">
      <c r="A224" s="4">
        <v>156</v>
      </c>
      <c r="B224" s="4">
        <v>167.07499999999999</v>
      </c>
      <c r="C224" t="s">
        <v>1920</v>
      </c>
      <c r="D224" s="4">
        <v>2</v>
      </c>
      <c r="E224" s="16" t="s">
        <v>2019</v>
      </c>
      <c r="G224" s="42">
        <f t="shared" si="7"/>
        <v>10</v>
      </c>
      <c r="H224" t="s">
        <v>10136</v>
      </c>
    </row>
    <row r="226" spans="1:8" x14ac:dyDescent="0.35">
      <c r="B226" s="31" t="s">
        <v>11160</v>
      </c>
    </row>
    <row r="227" spans="1:8" x14ac:dyDescent="0.35">
      <c r="A227" s="4">
        <v>157</v>
      </c>
      <c r="B227" s="4">
        <v>176.428</v>
      </c>
      <c r="C227" t="s">
        <v>1906</v>
      </c>
      <c r="D227" s="4">
        <v>1</v>
      </c>
      <c r="E227" s="16" t="s">
        <v>2020</v>
      </c>
      <c r="G227" s="42">
        <f t="shared" si="7"/>
        <v>20</v>
      </c>
      <c r="H227" t="s">
        <v>9472</v>
      </c>
    </row>
    <row r="228" spans="1:8" x14ac:dyDescent="0.35">
      <c r="B228" s="4">
        <v>185.14699999999999</v>
      </c>
      <c r="C228" t="s">
        <v>1906</v>
      </c>
      <c r="D228" s="4">
        <v>1</v>
      </c>
      <c r="E228" s="16" t="s">
        <v>2021</v>
      </c>
    </row>
    <row r="229" spans="1:8" x14ac:dyDescent="0.35">
      <c r="A229" s="4">
        <v>158</v>
      </c>
      <c r="B229" s="4">
        <v>194.60299999999901</v>
      </c>
      <c r="C229" t="s">
        <v>1920</v>
      </c>
      <c r="D229" s="4">
        <v>2</v>
      </c>
      <c r="E229" s="16" t="s">
        <v>999</v>
      </c>
      <c r="G229" s="42">
        <f t="shared" si="7"/>
        <v>20</v>
      </c>
      <c r="H229" t="s">
        <v>9472</v>
      </c>
    </row>
    <row r="231" spans="1:8" x14ac:dyDescent="0.35">
      <c r="A231" s="4">
        <v>159</v>
      </c>
      <c r="B231" s="4">
        <v>203.19499999999999</v>
      </c>
      <c r="C231" t="s">
        <v>1906</v>
      </c>
      <c r="D231" s="4">
        <v>1</v>
      </c>
      <c r="E231" s="16" t="s">
        <v>11161</v>
      </c>
      <c r="G231" s="42">
        <f t="shared" si="7"/>
        <v>24</v>
      </c>
      <c r="H231" t="s">
        <v>10409</v>
      </c>
    </row>
    <row r="232" spans="1:8" x14ac:dyDescent="0.35">
      <c r="A232" s="4">
        <v>160</v>
      </c>
      <c r="B232" s="4">
        <v>205.203</v>
      </c>
      <c r="C232" t="s">
        <v>1920</v>
      </c>
      <c r="D232" s="4">
        <v>2</v>
      </c>
      <c r="E232" s="16" t="s">
        <v>2023</v>
      </c>
      <c r="G232" s="42">
        <f t="shared" si="7"/>
        <v>24</v>
      </c>
      <c r="H232" t="s">
        <v>10409</v>
      </c>
    </row>
    <row r="234" spans="1:8" x14ac:dyDescent="0.35">
      <c r="A234" s="4">
        <v>161</v>
      </c>
      <c r="B234" s="4">
        <v>216.315</v>
      </c>
      <c r="C234" t="s">
        <v>1906</v>
      </c>
      <c r="D234" s="4">
        <v>1</v>
      </c>
      <c r="E234" s="16" t="s">
        <v>1106</v>
      </c>
      <c r="G234" s="42">
        <f t="shared" si="7"/>
        <v>9</v>
      </c>
      <c r="H234" t="s">
        <v>9373</v>
      </c>
    </row>
    <row r="236" spans="1:8" x14ac:dyDescent="0.35">
      <c r="A236" s="4">
        <v>162</v>
      </c>
      <c r="B236" s="4">
        <v>217.739</v>
      </c>
      <c r="C236" t="s">
        <v>1920</v>
      </c>
      <c r="D236" s="4">
        <v>2</v>
      </c>
      <c r="E236" s="16" t="s">
        <v>2024</v>
      </c>
      <c r="G236" s="42">
        <f t="shared" si="7"/>
        <v>3</v>
      </c>
      <c r="H236" t="s">
        <v>9379</v>
      </c>
    </row>
    <row r="237" spans="1:8" x14ac:dyDescent="0.35">
      <c r="A237" s="4">
        <v>163</v>
      </c>
      <c r="B237" s="4">
        <v>226.05099999999999</v>
      </c>
      <c r="C237" t="s">
        <v>1906</v>
      </c>
      <c r="D237" s="4">
        <v>1</v>
      </c>
      <c r="E237" s="16" t="s">
        <v>2025</v>
      </c>
      <c r="G237" s="42">
        <f t="shared" si="7"/>
        <v>4</v>
      </c>
      <c r="H237" t="s">
        <v>9372</v>
      </c>
    </row>
    <row r="239" spans="1:8" x14ac:dyDescent="0.35">
      <c r="A239" s="4">
        <v>164</v>
      </c>
      <c r="B239" s="4">
        <v>226.291</v>
      </c>
      <c r="C239" t="s">
        <v>1920</v>
      </c>
      <c r="D239" s="4">
        <v>2</v>
      </c>
      <c r="E239" s="16" t="s">
        <v>2026</v>
      </c>
      <c r="G239" s="42">
        <f t="shared" si="7"/>
        <v>22</v>
      </c>
      <c r="H239" t="s">
        <v>10418</v>
      </c>
    </row>
    <row r="241" spans="1:10" x14ac:dyDescent="0.35">
      <c r="A241" s="7"/>
      <c r="B241" s="11" t="s">
        <v>9275</v>
      </c>
      <c r="C241" s="13"/>
      <c r="D241" s="19"/>
      <c r="E241" s="15"/>
      <c r="F241" s="13"/>
    </row>
    <row r="242" spans="1:10" x14ac:dyDescent="0.35">
      <c r="B242" s="20"/>
    </row>
    <row r="243" spans="1:10" x14ac:dyDescent="0.35">
      <c r="A243" s="4">
        <v>165</v>
      </c>
      <c r="B243" s="4">
        <v>-381.61799999999999</v>
      </c>
      <c r="C243" t="s">
        <v>1920</v>
      </c>
      <c r="D243" s="4">
        <v>2</v>
      </c>
      <c r="E243" s="16" t="s">
        <v>2153</v>
      </c>
      <c r="G243" s="42">
        <f t="shared" si="7"/>
        <v>22</v>
      </c>
      <c r="H243" t="s">
        <v>10418</v>
      </c>
    </row>
    <row r="244" spans="1:10" x14ac:dyDescent="0.35">
      <c r="A244" s="4">
        <v>166</v>
      </c>
      <c r="B244" s="4">
        <v>-379.84399999999999</v>
      </c>
      <c r="C244" t="s">
        <v>1906</v>
      </c>
      <c r="D244" s="4">
        <v>1</v>
      </c>
      <c r="E244" s="16" t="s">
        <v>2154</v>
      </c>
      <c r="G244" s="42">
        <f t="shared" si="7"/>
        <v>22</v>
      </c>
      <c r="H244" t="s">
        <v>10418</v>
      </c>
    </row>
    <row r="245" spans="1:10" x14ac:dyDescent="0.35">
      <c r="A245" s="4">
        <v>167</v>
      </c>
      <c r="B245" s="4">
        <v>-379.74599999999998</v>
      </c>
      <c r="C245" t="s">
        <v>1917</v>
      </c>
      <c r="D245" s="4">
        <v>4</v>
      </c>
      <c r="E245" s="16" t="s">
        <v>2155</v>
      </c>
      <c r="G245" s="42">
        <f t="shared" si="7"/>
        <v>22</v>
      </c>
      <c r="H245" t="s">
        <v>10418</v>
      </c>
    </row>
    <row r="246" spans="1:10" x14ac:dyDescent="0.35">
      <c r="A246" s="4">
        <v>168</v>
      </c>
      <c r="B246" s="4">
        <v>-366.60599999999999</v>
      </c>
      <c r="C246" t="s">
        <v>1906</v>
      </c>
      <c r="D246" s="4">
        <v>1</v>
      </c>
      <c r="E246" s="16" t="s">
        <v>2158</v>
      </c>
      <c r="G246" s="42">
        <f t="shared" si="7"/>
        <v>22</v>
      </c>
      <c r="H246" t="s">
        <v>10418</v>
      </c>
    </row>
    <row r="247" spans="1:10" x14ac:dyDescent="0.35">
      <c r="A247" s="4">
        <v>169</v>
      </c>
      <c r="B247" s="4">
        <v>-361.721</v>
      </c>
      <c r="C247" t="s">
        <v>1920</v>
      </c>
      <c r="D247" s="4">
        <v>2</v>
      </c>
      <c r="E247" s="16" t="s">
        <v>2160</v>
      </c>
      <c r="G247" s="42">
        <f t="shared" si="7"/>
        <v>32</v>
      </c>
      <c r="H247" t="s">
        <v>9376</v>
      </c>
    </row>
    <row r="249" spans="1:10" x14ac:dyDescent="0.35">
      <c r="A249" s="7">
        <v>1</v>
      </c>
      <c r="B249" s="31" t="s">
        <v>12145</v>
      </c>
    </row>
    <row r="250" spans="1:10" x14ac:dyDescent="0.35">
      <c r="A250" s="4">
        <v>170</v>
      </c>
      <c r="B250" s="4">
        <v>-361.27199999999999</v>
      </c>
      <c r="C250" t="s">
        <v>1904</v>
      </c>
      <c r="D250" s="4">
        <v>3</v>
      </c>
      <c r="E250" s="16" t="s">
        <v>2161</v>
      </c>
      <c r="G250" s="42">
        <f t="shared" si="7"/>
        <v>13</v>
      </c>
      <c r="H250" t="s">
        <v>9388</v>
      </c>
      <c r="I250" s="42">
        <f t="shared" si="7"/>
        <v>11</v>
      </c>
      <c r="J250" t="s">
        <v>9509</v>
      </c>
    </row>
    <row r="251" spans="1:10" x14ac:dyDescent="0.35">
      <c r="A251" s="4">
        <v>171</v>
      </c>
      <c r="B251" s="4">
        <v>-357.76900000000001</v>
      </c>
      <c r="C251" t="s">
        <v>1906</v>
      </c>
      <c r="D251" s="4">
        <v>1</v>
      </c>
      <c r="E251" s="16" t="s">
        <v>2162</v>
      </c>
      <c r="G251" s="42">
        <f t="shared" si="7"/>
        <v>5</v>
      </c>
      <c r="H251" t="s">
        <v>9378</v>
      </c>
    </row>
    <row r="252" spans="1:10" x14ac:dyDescent="0.35">
      <c r="A252" s="4">
        <v>172</v>
      </c>
      <c r="B252" s="4">
        <v>-352.87299999999999</v>
      </c>
      <c r="C252" t="s">
        <v>1904</v>
      </c>
      <c r="D252" s="4">
        <v>3</v>
      </c>
      <c r="E252" s="16" t="s">
        <v>2163</v>
      </c>
      <c r="G252" s="42">
        <f t="shared" si="7"/>
        <v>8</v>
      </c>
      <c r="H252" t="s">
        <v>9374</v>
      </c>
    </row>
    <row r="253" spans="1:10" x14ac:dyDescent="0.35">
      <c r="A253" s="4">
        <v>173</v>
      </c>
      <c r="B253" s="4">
        <v>-351.15300000000002</v>
      </c>
      <c r="C253" t="s">
        <v>1906</v>
      </c>
      <c r="D253" s="4">
        <v>1</v>
      </c>
      <c r="E253" s="16" t="s">
        <v>2164</v>
      </c>
      <c r="F253" s="28"/>
      <c r="G253" s="42">
        <f t="shared" si="7"/>
        <v>15</v>
      </c>
      <c r="H253" t="s">
        <v>9706</v>
      </c>
    </row>
    <row r="254" spans="1:10" x14ac:dyDescent="0.35">
      <c r="A254" s="4">
        <v>174</v>
      </c>
      <c r="B254" s="4">
        <v>-336.76799999999997</v>
      </c>
      <c r="C254" t="s">
        <v>1920</v>
      </c>
      <c r="D254" s="4">
        <v>2</v>
      </c>
      <c r="E254" s="16" t="s">
        <v>2165</v>
      </c>
      <c r="G254" s="42">
        <f t="shared" si="7"/>
        <v>16</v>
      </c>
      <c r="H254" t="s">
        <v>9707</v>
      </c>
    </row>
    <row r="255" spans="1:10" x14ac:dyDescent="0.35">
      <c r="A255" s="4">
        <v>175</v>
      </c>
      <c r="B255" s="4">
        <v>-335.15499999999997</v>
      </c>
      <c r="C255" t="s">
        <v>1904</v>
      </c>
      <c r="D255" s="4">
        <v>3</v>
      </c>
      <c r="E255" s="16" t="s">
        <v>2167</v>
      </c>
      <c r="F255" s="28"/>
    </row>
    <row r="256" spans="1:10" x14ac:dyDescent="0.35">
      <c r="E256" s="58" t="s">
        <v>11162</v>
      </c>
      <c r="F256" s="28"/>
      <c r="G256" s="42">
        <f t="shared" si="7"/>
        <v>19</v>
      </c>
      <c r="H256" t="s">
        <v>9723</v>
      </c>
    </row>
    <row r="257" spans="1:8" x14ac:dyDescent="0.35">
      <c r="E257" s="58" t="s">
        <v>12136</v>
      </c>
      <c r="F257" s="28"/>
      <c r="G257" s="42">
        <f t="shared" si="7"/>
        <v>17</v>
      </c>
      <c r="H257" t="s">
        <v>12176</v>
      </c>
    </row>
    <row r="258" spans="1:8" x14ac:dyDescent="0.35">
      <c r="A258" s="4">
        <v>176</v>
      </c>
      <c r="B258" s="4">
        <v>-331.24799999999999</v>
      </c>
      <c r="C258" t="s">
        <v>1917</v>
      </c>
      <c r="D258" s="4">
        <v>4</v>
      </c>
      <c r="E258" s="16" t="s">
        <v>2169</v>
      </c>
    </row>
    <row r="259" spans="1:8" x14ac:dyDescent="0.35">
      <c r="E259" s="58" t="s">
        <v>9746</v>
      </c>
      <c r="G259" s="42">
        <f t="shared" si="7"/>
        <v>15</v>
      </c>
      <c r="H259" t="s">
        <v>9706</v>
      </c>
    </row>
    <row r="260" spans="1:8" x14ac:dyDescent="0.35">
      <c r="E260" s="58" t="s">
        <v>10536</v>
      </c>
      <c r="G260" s="42">
        <f>IF(H260="GREET",1,IF(H260="GOAL",2,IF(H260="GOAL:COOP",2,IF(H260="(GOAL:COOP)",2,IF(H260="GOAL:CIVILITY",2,IF(H260="GOAL:SUSTAIN",2,IF(H260="(GOAL:SUSTAIN)",2,IF(H260="GOAL:MAX EARN",2,IF(H260="GOAL:EQUITY",2,IF(H260="(GOAL:EQUITY)",2,IF(H260="PROPOSAL",3,IF(H260="(PROPOSAL)",3,IF(H260="CHOOSE+",4,IF(H260="CHOOSE-",4,IF(H260="(CHOOSE+)",4,IF(H260="(CHOOSE-)",4,IF(H260="ECO INFO",5,IF(H260="(ECO INFO)",5,IF(H260="$ INFO",6,IF(H260="($ INFO)",6,IF(H260="SOC INFO",7,IF(H260="(SOC INFO)",7,IF(H260="RULE INFO",8,IF(H260="EXP INFO",9,IF(H260="(EXP INFO)",9,IF(H260="MON RES",10,IF(H260="MON EARN",11,IF(H260="MON BEH",12,IF(H260="POSE HARM",13,IF(H260="(POSE HARM)",13,IF(H260="POSE CONCERN",14,IF(H260="(POSE CONCERN)",14,IF(H260="RJ APOLOGY",15,IF(H260="RJ ATONE",16,IF(H260="(RJ ATONE)",16,IF(H260="RJ JUSTIFY",17,IF(H260="RJ JUSTIFY:ECO INFO",17,IF(H260="RJ JUSTIFY:SOC INFO",17,IF(H260="RJ JUSTIFY:EXP INFO",17,IF(H260="RJ JUSTIFY:MON EARN",17,IF(H260="RJ JUSTIFY:MON BEH",17,IF(H260="RJ-",18,IF(H260="RJ FORGIVE+",19,IF(H260="RJ FORGIVE-",19,IF(H260="(RJ FORGIVE+)",19,IF(H260="(RJ FORGIVE-)",19,IF(H260="COORD",20,IF(H260="(COORD)",20,IF(H260="ENF ACK",21,IF(H260="(ENF ACK)",21,IF(H260="ENF PRAISE",22,IF(H260="ENF ASK",23,IF(H260="ENF TELL",24,IF(H260="ENF SHAME",25,IF(H260="ENF WARN",26,IF(H260="ENF THREATEN",27,IF(H260="ENF PUNISH",28,IF(H260="DEFECT",29,IF(H260="SM TALK",30,IF(H260="HUMOR",31,IF(H260="POLITE+",32,IF(H260="POLITE-",32,IF(H260="INPUT-",33,IF(H260="AMBIGUOUS",34,IF(H260="UNCODEABLE",35)))))))))))))))))))))))))))))))))))))))))))))))))))))))))))))))))</f>
        <v>17</v>
      </c>
      <c r="H260" t="s">
        <v>12184</v>
      </c>
    </row>
    <row r="261" spans="1:8" x14ac:dyDescent="0.35">
      <c r="A261" s="4">
        <v>177</v>
      </c>
      <c r="B261" s="4">
        <v>-329.68099999999998</v>
      </c>
      <c r="C261" t="s">
        <v>1906</v>
      </c>
      <c r="D261" s="4">
        <v>1</v>
      </c>
      <c r="E261" s="16" t="s">
        <v>2170</v>
      </c>
    </row>
    <row r="262" spans="1:8" x14ac:dyDescent="0.35">
      <c r="E262" s="58" t="s">
        <v>9747</v>
      </c>
      <c r="G262" s="42">
        <f t="shared" ref="G262:G263" si="8">IF(H262="GREET",1,IF(H262="GOAL",2,IF(H262="GOAL:COOP",2,IF(H262="(GOAL:COOP)",2,IF(H262="GOAL:CIVILITY",2,IF(H262="GOAL:SUSTAIN",2,IF(H262="(GOAL:SUSTAIN)",2,IF(H262="GOAL:MAX EARN",2,IF(H262="GOAL:EQUITY",2,IF(H262="(GOAL:EQUITY)",2,IF(H262="PROPOSAL",3,IF(H262="(PROPOSAL)",3,IF(H262="CHOOSE+",4,IF(H262="CHOOSE-",4,IF(H262="(CHOOSE+)",4,IF(H262="(CHOOSE-)",4,IF(H262="ECO INFO",5,IF(H262="(ECO INFO)",5,IF(H262="$ INFO",6,IF(H262="($ INFO)",6,IF(H262="SOC INFO",7,IF(H262="(SOC INFO)",7,IF(H262="RULE INFO",8,IF(H262="EXP INFO",9,IF(H262="(EXP INFO)",9,IF(H262="MON RES",10,IF(H262="MON EARN",11,IF(H262="MON BEH",12,IF(H262="POSE HARM",13,IF(H262="(POSE HARM)",13,IF(H262="POSE CONCERN",14,IF(H262="(POSE CONCERN)",14,IF(H262="RJ APOLOGY",15,IF(H262="RJ ATONE",16,IF(H262="(RJ ATONE)",16,IF(H262="RJ JUSTIFY",17,IF(H262="RJ JUSTIFY:ECO INFO",17,IF(H262="RJ JUSTIFY:SOC INFO",17,IF(H262="RJ JUSTIFY:EXP INFO",17,IF(H262="RJ JUSTIFY:MON EARN",17,IF(H262="RJ JUSTIFY:MON BEH",17,IF(H262="RJ-",18,IF(H262="RJ FORGIVE+",19,IF(H262="RJ FORGIVE-",19,IF(H262="(RJ FORGIVE+)",19,IF(H262="(RJ FORGIVE-)",19,IF(H262="COORD",20,IF(H262="(COORD)",20,IF(H262="ENF ACK",21,IF(H262="(ENF ACK)",21,IF(H262="ENF PRAISE",22,IF(H262="ENF ASK",23,IF(H262="ENF TELL",24,IF(H262="ENF SHAME",25,IF(H262="ENF WARN",26,IF(H262="ENF THREATEN",27,IF(H262="ENF PUNISH",28,IF(H262="DEFECT",29,IF(H262="SM TALK",30,IF(H262="HUMOR",31,IF(H262="POLITE+",32,IF(H262="POLITE-",32,IF(H262="INPUT-",33,IF(H262="AMBIGUOUS",34,IF(H262="UNCODEABLE",35)))))))))))))))))))))))))))))))))))))))))))))))))))))))))))))))))</f>
        <v>16</v>
      </c>
      <c r="H262" t="s">
        <v>9707</v>
      </c>
    </row>
    <row r="263" spans="1:8" x14ac:dyDescent="0.35">
      <c r="E263" s="58" t="s">
        <v>11163</v>
      </c>
      <c r="G263" s="42">
        <f t="shared" si="8"/>
        <v>17</v>
      </c>
      <c r="H263" t="s">
        <v>12176</v>
      </c>
    </row>
    <row r="264" spans="1:8" x14ac:dyDescent="0.35">
      <c r="E264" s="60" t="s">
        <v>11164</v>
      </c>
      <c r="G264" s="42">
        <f>IF(H264="GREET",1,IF(H264="GOAL",2,IF(H264="GOAL:COOP",2,IF(H264="(GOAL:COOP)",2,IF(H264="GOAL:CIVILITY",2,IF(H264="GOAL:SUSTAIN",2,IF(H264="(GOAL:SUSTAIN)",2,IF(H264="GOAL:MAX EARN",2,IF(H264="GOAL:EQUITY",2,IF(H264="(GOAL:EQUITY)",2,IF(H264="PROPOSAL",3,IF(H264="(PROPOSAL)",3,IF(H264="CHOOSE+",4,IF(H264="CHOOSE-",4,IF(H264="(CHOOSE+)",4,IF(H264="(CHOOSE-)",4,IF(H264="ECO INFO",5,IF(H264="(ECO INFO)",5,IF(H264="$ INFO",6,IF(H264="($ INFO)",6,IF(H264="SOC INFO",7,IF(H264="(SOC INFO)",7,IF(H264="RULE INFO",8,IF(H264="EXP INFO",9,IF(H264="(EXP INFO)",9,IF(H264="MON RES",10,IF(H264="MON EARN",11,IF(H264="MON BEH",12,IF(H264="POSE HARM",13,IF(H264="(POSE HARM)",13,IF(H264="POSE CONCERN",14,IF(H264="(POSE CONCERN)",14,IF(H264="RJ APOLOGY",15,IF(H264="RJ ATONE",16,IF(H264="(RJ ATONE)",16,IF(H264="RJ JUSTIFY",17,IF(H264="RJ JUSTIFY:ECO INFO",17,IF(H264="RJ JUSTIFY:SOC INFO",17,IF(H264="RJ JUSTIFY:EXP INFO",17,IF(H264="RJ JUSTIFY:MON EARN",17,IF(H264="RJ JUSTIFY:MON BEH",17,IF(H264="RJ-",18,IF(H264="RJ FORGIVE+",19,IF(H264="RJ FORGIVE-",19,IF(H264="(RJ FORGIVE+)",19,IF(H264="(RJ FORGIVE-)",19,IF(H264="COORD",20,IF(H264="(COORD)",20,IF(H264="ENF ACK",21,IF(H264="(ENF ACK)",21,IF(H264="ENF PRAISE",22,IF(H264="ENF ASK",23,IF(H264="ENF TELL",24,IF(H264="ENF SHAME",25,IF(H264="ENF WARN",26,IF(H264="ENF THREATEN",27,IF(H264="ENF PUNISH",28,IF(H264="DEFECT",29,IF(H264="SM TALK",30,IF(H264="HUMOR",31,IF(H264="POLITE+",32,IF(H264="POLITE-",32,IF(H264="INPUT-",33,IF(H264="AMBIGUOUS",34,IF(H264="UNCODEABLE",35)))))))))))))))))))))))))))))))))))))))))))))))))))))))))))))))))</f>
        <v>17</v>
      </c>
      <c r="H264" t="s">
        <v>12183</v>
      </c>
    </row>
    <row r="265" spans="1:8" x14ac:dyDescent="0.35">
      <c r="A265" s="4">
        <v>178</v>
      </c>
      <c r="B265" s="4">
        <v>-319.00900000000001</v>
      </c>
      <c r="C265" t="s">
        <v>1906</v>
      </c>
      <c r="D265" s="4">
        <v>1</v>
      </c>
      <c r="E265" s="16" t="s">
        <v>2172</v>
      </c>
      <c r="G265" s="42">
        <f t="shared" ref="G265:G324" si="9">IF(H265="GREET",1,IF(H265="GOAL",2,IF(H265="GOAL:COOP",2,IF(H265="(GOAL:COOP)",2,IF(H265="GOAL:CIVILITY",2,IF(H265="GOAL:SUSTAIN",2,IF(H265="(GOAL:SUSTAIN)",2,IF(H265="GOAL:MAX EARN",2,IF(H265="GOAL:EQUITY",2,IF(H265="(GOAL:EQUITY)",2,IF(H265="PROPOSAL",3,IF(H265="(PROPOSAL)",3,IF(H265="CHOOSE+",4,IF(H265="CHOOSE-",4,IF(H265="(CHOOSE+)",4,IF(H265="(CHOOSE-)",4,IF(H265="ECO INFO",5,IF(H265="(ECO INFO)",5,IF(H265="$ INFO",6,IF(H265="($ INFO)",6,IF(H265="SOC INFO",7,IF(H265="(SOC INFO)",7,IF(H265="RULE INFO",8,IF(H265="EXP INFO",9,IF(H265="(EXP INFO)",9,IF(H265="MON RES",10,IF(H265="MON EARN",11,IF(H265="MON BEH",12,IF(H265="POSE HARM",13,IF(H265="(POSE HARM)",13,IF(H265="POSE CONCERN",14,IF(H265="(POSE CONCERN)",14,IF(H265="RJ APOLOGY",15,IF(H265="RJ ATONE",16,IF(H265="(RJ ATONE)",16,IF(H265="RJ JUSTIFY",17,IF(H265="RJ JUSTIFY:ECO INFO",17,IF(H265="RJ JUSTIFY:SOC INFO",17,IF(H265="RJ JUSTIFY:EXP INFO",17,IF(H265="RJ-",18,IF(H265="RJ FORGIVE+",19,IF(H265="RJ FORGIVE-",19,IF(H265="(RJ FORGIVE+)",19,IF(H265="(RJ FORGIVE-)",19,IF(H265="COORD",20,IF(H265="(COORD)",20,IF(H265="ENF ACK",21,IF(H265="(ENF ACK)",21,IF(H265="ENF PRAISE",22,IF(H265="ENF ASK",23,IF(H265="ENF TELL",24,IF(H265="ENF SHAME",25,IF(H265="ENF WARN",26,IF(H265="ENF THREATEN",27,IF(H265="ENF PUNISH",28,IF(H265="DEFECT",29,IF(H265="SM TALK",30,IF(H265="HUMOR",31,IF(H265="POLITE+",32,IF(H265="POLITE-",32,IF(H265="INPUT-",33,IF(H265="AMBIGUOUS",34,IF(H265="UNCODEABLE",35)))))))))))))))))))))))))))))))))))))))))))))))))))))))))))))))</f>
        <v>11</v>
      </c>
      <c r="H265" t="s">
        <v>9509</v>
      </c>
    </row>
    <row r="266" spans="1:8" x14ac:dyDescent="0.35">
      <c r="A266" s="4">
        <v>179</v>
      </c>
      <c r="B266" s="4">
        <v>-316.55799999999999</v>
      </c>
      <c r="C266" t="s">
        <v>1920</v>
      </c>
      <c r="D266" s="4">
        <v>2</v>
      </c>
      <c r="E266" s="16" t="s">
        <v>2173</v>
      </c>
      <c r="G266" s="42">
        <f t="shared" si="9"/>
        <v>11</v>
      </c>
      <c r="H266" t="s">
        <v>9509</v>
      </c>
    </row>
    <row r="267" spans="1:8" x14ac:dyDescent="0.35">
      <c r="A267" s="4">
        <v>180</v>
      </c>
      <c r="B267" s="4">
        <v>-314.11099999999999</v>
      </c>
      <c r="C267" t="s">
        <v>1904</v>
      </c>
      <c r="D267" s="4">
        <v>3</v>
      </c>
      <c r="E267" s="16" t="s">
        <v>2174</v>
      </c>
      <c r="G267" s="42">
        <f t="shared" si="9"/>
        <v>11</v>
      </c>
      <c r="H267" t="s">
        <v>9509</v>
      </c>
    </row>
    <row r="268" spans="1:8" x14ac:dyDescent="0.35">
      <c r="A268" s="4">
        <v>181</v>
      </c>
      <c r="B268" s="4">
        <v>-302.34800000000001</v>
      </c>
      <c r="C268" t="s">
        <v>1904</v>
      </c>
      <c r="D268" s="4">
        <v>3</v>
      </c>
      <c r="E268" s="16" t="s">
        <v>2176</v>
      </c>
      <c r="G268" s="42">
        <f t="shared" si="9"/>
        <v>11</v>
      </c>
      <c r="H268" t="s">
        <v>9509</v>
      </c>
    </row>
    <row r="269" spans="1:8" x14ac:dyDescent="0.35">
      <c r="A269" s="4">
        <v>182</v>
      </c>
      <c r="B269" s="4">
        <v>-297.68900000000002</v>
      </c>
      <c r="C269" t="s">
        <v>1906</v>
      </c>
      <c r="D269" s="4">
        <v>1</v>
      </c>
      <c r="E269" s="16" t="s">
        <v>2178</v>
      </c>
      <c r="G269" s="42">
        <f t="shared" si="9"/>
        <v>11</v>
      </c>
      <c r="H269" t="s">
        <v>9509</v>
      </c>
    </row>
    <row r="270" spans="1:8" x14ac:dyDescent="0.35">
      <c r="A270" s="4">
        <v>183</v>
      </c>
      <c r="B270" s="4">
        <v>-290.84399999999999</v>
      </c>
      <c r="C270" t="s">
        <v>1904</v>
      </c>
      <c r="D270" s="4">
        <v>3</v>
      </c>
      <c r="E270" s="16" t="s">
        <v>2179</v>
      </c>
      <c r="F270" s="28"/>
      <c r="G270" s="42">
        <f t="shared" si="9"/>
        <v>19</v>
      </c>
      <c r="H270" t="s">
        <v>9723</v>
      </c>
    </row>
    <row r="271" spans="1:8" x14ac:dyDescent="0.35">
      <c r="B271" s="4">
        <v>-282.274</v>
      </c>
      <c r="C271" t="s">
        <v>1904</v>
      </c>
      <c r="D271" s="4">
        <v>3</v>
      </c>
      <c r="E271" s="16" t="s">
        <v>2181</v>
      </c>
    </row>
    <row r="272" spans="1:8" x14ac:dyDescent="0.35">
      <c r="A272" s="4">
        <v>184</v>
      </c>
      <c r="B272" s="4">
        <v>-280.74799999999999</v>
      </c>
      <c r="C272" t="s">
        <v>1917</v>
      </c>
      <c r="D272" s="4">
        <v>4</v>
      </c>
      <c r="E272" s="16" t="s">
        <v>2182</v>
      </c>
      <c r="G272" s="42">
        <f t="shared" si="9"/>
        <v>11</v>
      </c>
      <c r="H272" t="s">
        <v>9509</v>
      </c>
    </row>
    <row r="273" spans="1:8" x14ac:dyDescent="0.35">
      <c r="A273" s="4">
        <v>185</v>
      </c>
      <c r="B273" s="4">
        <v>-261.28500000000003</v>
      </c>
      <c r="C273" t="s">
        <v>1920</v>
      </c>
      <c r="D273" s="4">
        <v>2</v>
      </c>
      <c r="E273" s="16" t="s">
        <v>2185</v>
      </c>
      <c r="G273" s="42">
        <f t="shared" si="9"/>
        <v>11</v>
      </c>
      <c r="H273" t="s">
        <v>9509</v>
      </c>
    </row>
    <row r="275" spans="1:8" x14ac:dyDescent="0.35">
      <c r="A275" s="7">
        <v>4</v>
      </c>
      <c r="B275" s="31" t="s">
        <v>10537</v>
      </c>
    </row>
    <row r="276" spans="1:8" x14ac:dyDescent="0.35">
      <c r="A276" s="4">
        <v>186</v>
      </c>
      <c r="B276" s="4">
        <v>-251.90799999999999</v>
      </c>
      <c r="C276" t="s">
        <v>1906</v>
      </c>
      <c r="D276" s="4">
        <v>1</v>
      </c>
      <c r="E276" s="16" t="s">
        <v>2188</v>
      </c>
      <c r="G276" s="42">
        <f t="shared" si="9"/>
        <v>3</v>
      </c>
      <c r="H276" t="s">
        <v>9379</v>
      </c>
    </row>
    <row r="277" spans="1:8" x14ac:dyDescent="0.35">
      <c r="A277" s="4">
        <v>187</v>
      </c>
      <c r="B277" s="4">
        <v>-247.90599999999901</v>
      </c>
      <c r="C277" t="s">
        <v>1917</v>
      </c>
      <c r="D277" s="4">
        <v>4</v>
      </c>
      <c r="E277" s="16" t="s">
        <v>2192</v>
      </c>
      <c r="G277" s="42">
        <f t="shared" si="9"/>
        <v>4</v>
      </c>
      <c r="H277" t="s">
        <v>9372</v>
      </c>
    </row>
    <row r="278" spans="1:8" x14ac:dyDescent="0.35">
      <c r="A278" s="4">
        <v>188</v>
      </c>
      <c r="B278" s="4">
        <v>-247.60400000000001</v>
      </c>
      <c r="C278" t="s">
        <v>1904</v>
      </c>
      <c r="D278" s="4">
        <v>3</v>
      </c>
      <c r="E278" s="16" t="s">
        <v>290</v>
      </c>
      <c r="G278" s="42">
        <f t="shared" si="9"/>
        <v>4</v>
      </c>
      <c r="H278" t="s">
        <v>9372</v>
      </c>
    </row>
    <row r="279" spans="1:8" x14ac:dyDescent="0.35">
      <c r="A279" s="4">
        <v>189</v>
      </c>
      <c r="B279" s="4">
        <v>-245.89400000000001</v>
      </c>
      <c r="C279" t="s">
        <v>1920</v>
      </c>
      <c r="D279" s="4">
        <v>2</v>
      </c>
      <c r="E279" s="16" t="s">
        <v>2193</v>
      </c>
      <c r="G279" s="42">
        <f t="shared" si="9"/>
        <v>4</v>
      </c>
      <c r="H279" t="s">
        <v>9372</v>
      </c>
    </row>
    <row r="280" spans="1:8" x14ac:dyDescent="0.35">
      <c r="A280" s="4">
        <v>190</v>
      </c>
      <c r="B280" s="4">
        <v>-238.31700000000001</v>
      </c>
      <c r="C280" t="s">
        <v>1906</v>
      </c>
      <c r="D280" s="4">
        <v>1</v>
      </c>
      <c r="E280" s="16" t="s">
        <v>2194</v>
      </c>
      <c r="G280" s="42">
        <f t="shared" si="9"/>
        <v>4</v>
      </c>
      <c r="H280" t="s">
        <v>9372</v>
      </c>
    </row>
    <row r="282" spans="1:8" x14ac:dyDescent="0.35">
      <c r="B282" s="20" t="s">
        <v>9285</v>
      </c>
    </row>
    <row r="283" spans="1:8" x14ac:dyDescent="0.35">
      <c r="A283" s="4">
        <v>191</v>
      </c>
      <c r="B283" s="4">
        <v>-212.64099999999999</v>
      </c>
      <c r="C283" t="s">
        <v>1906</v>
      </c>
      <c r="D283" s="4">
        <v>1</v>
      </c>
      <c r="E283" s="16" t="s">
        <v>2200</v>
      </c>
      <c r="G283" s="42">
        <f t="shared" si="9"/>
        <v>7</v>
      </c>
      <c r="H283" t="s">
        <v>9377</v>
      </c>
    </row>
    <row r="284" spans="1:8" x14ac:dyDescent="0.35">
      <c r="A284" s="4">
        <v>192</v>
      </c>
      <c r="B284" s="4">
        <v>-205.50599999999901</v>
      </c>
      <c r="C284" t="s">
        <v>1920</v>
      </c>
      <c r="D284" s="4">
        <v>2</v>
      </c>
      <c r="E284" s="16" t="s">
        <v>136</v>
      </c>
      <c r="G284" s="42">
        <f t="shared" si="9"/>
        <v>7</v>
      </c>
      <c r="H284" t="s">
        <v>9377</v>
      </c>
    </row>
    <row r="285" spans="1:8" x14ac:dyDescent="0.35">
      <c r="A285" s="4">
        <v>193</v>
      </c>
      <c r="B285" s="4">
        <v>-202.35599999999999</v>
      </c>
      <c r="C285" t="s">
        <v>1917</v>
      </c>
      <c r="D285" s="4">
        <v>4</v>
      </c>
      <c r="E285" s="16" t="s">
        <v>2201</v>
      </c>
      <c r="G285" s="42">
        <f t="shared" si="9"/>
        <v>9</v>
      </c>
      <c r="H285" t="s">
        <v>9373</v>
      </c>
    </row>
    <row r="286" spans="1:8" x14ac:dyDescent="0.35">
      <c r="A286" s="4">
        <v>194</v>
      </c>
      <c r="B286" s="4">
        <v>-187.85400000000001</v>
      </c>
      <c r="C286" t="s">
        <v>1906</v>
      </c>
      <c r="D286" s="4">
        <v>1</v>
      </c>
      <c r="E286" s="16" t="s">
        <v>2204</v>
      </c>
      <c r="G286" s="42">
        <f t="shared" si="9"/>
        <v>9</v>
      </c>
      <c r="H286" t="s">
        <v>9373</v>
      </c>
    </row>
    <row r="287" spans="1:8" x14ac:dyDescent="0.35">
      <c r="A287" s="4">
        <v>195</v>
      </c>
      <c r="B287" s="4">
        <v>-179.72099999999901</v>
      </c>
      <c r="C287" t="s">
        <v>1920</v>
      </c>
      <c r="D287" s="4">
        <v>2</v>
      </c>
      <c r="E287" s="16" t="s">
        <v>2205</v>
      </c>
      <c r="G287" s="42">
        <f t="shared" si="9"/>
        <v>7</v>
      </c>
      <c r="H287" t="s">
        <v>9377</v>
      </c>
    </row>
    <row r="288" spans="1:8" x14ac:dyDescent="0.35">
      <c r="A288" s="4">
        <v>196</v>
      </c>
      <c r="B288" s="4">
        <v>-170.58199999999999</v>
      </c>
      <c r="C288" t="s">
        <v>1906</v>
      </c>
      <c r="D288" s="4">
        <v>1</v>
      </c>
      <c r="E288" s="16" t="s">
        <v>2206</v>
      </c>
      <c r="G288" s="42">
        <f t="shared" si="9"/>
        <v>7</v>
      </c>
      <c r="H288" t="s">
        <v>9377</v>
      </c>
    </row>
    <row r="289" spans="1:8" x14ac:dyDescent="0.35">
      <c r="A289" s="4">
        <v>197</v>
      </c>
      <c r="B289" s="4">
        <v>-169.64500000000001</v>
      </c>
      <c r="C289" t="s">
        <v>1917</v>
      </c>
      <c r="D289" s="4">
        <v>4</v>
      </c>
      <c r="E289" s="16" t="s">
        <v>2207</v>
      </c>
      <c r="G289" s="42">
        <f t="shared" si="9"/>
        <v>9</v>
      </c>
      <c r="H289" t="s">
        <v>9373</v>
      </c>
    </row>
    <row r="290" spans="1:8" x14ac:dyDescent="0.35">
      <c r="A290" s="4">
        <v>198</v>
      </c>
      <c r="B290" s="4">
        <v>-148.785</v>
      </c>
      <c r="C290" t="s">
        <v>1920</v>
      </c>
      <c r="D290" s="4">
        <v>2</v>
      </c>
      <c r="E290" s="16" t="s">
        <v>2211</v>
      </c>
      <c r="G290" s="42">
        <f t="shared" si="9"/>
        <v>9</v>
      </c>
      <c r="H290" t="s">
        <v>9373</v>
      </c>
    </row>
    <row r="291" spans="1:8" x14ac:dyDescent="0.35">
      <c r="A291" s="4">
        <v>199</v>
      </c>
      <c r="B291" s="4">
        <v>-143.81799999999899</v>
      </c>
      <c r="C291" t="s">
        <v>1904</v>
      </c>
      <c r="D291" s="4">
        <v>3</v>
      </c>
      <c r="E291" s="16" t="s">
        <v>2212</v>
      </c>
      <c r="G291" s="42">
        <f t="shared" si="9"/>
        <v>9</v>
      </c>
      <c r="H291" t="s">
        <v>9373</v>
      </c>
    </row>
    <row r="292" spans="1:8" x14ac:dyDescent="0.35">
      <c r="A292" s="4">
        <v>200</v>
      </c>
      <c r="B292" s="4">
        <v>-130.45099999999999</v>
      </c>
      <c r="C292" t="s">
        <v>1906</v>
      </c>
      <c r="D292" s="4">
        <v>1</v>
      </c>
      <c r="E292" s="16" t="s">
        <v>2213</v>
      </c>
      <c r="G292" s="42">
        <f t="shared" si="9"/>
        <v>9</v>
      </c>
      <c r="H292" t="s">
        <v>9373</v>
      </c>
    </row>
    <row r="293" spans="1:8" x14ac:dyDescent="0.35">
      <c r="A293" s="4">
        <v>201</v>
      </c>
      <c r="B293" s="4">
        <v>-127.985</v>
      </c>
      <c r="C293" t="s">
        <v>1920</v>
      </c>
      <c r="D293" s="4">
        <v>2</v>
      </c>
      <c r="E293" s="16" t="s">
        <v>2214</v>
      </c>
      <c r="G293" s="42">
        <f t="shared" si="9"/>
        <v>7</v>
      </c>
      <c r="H293" t="s">
        <v>9377</v>
      </c>
    </row>
    <row r="294" spans="1:8" x14ac:dyDescent="0.35">
      <c r="B294" s="4">
        <v>-121.577</v>
      </c>
      <c r="C294" t="s">
        <v>1920</v>
      </c>
      <c r="D294" s="4">
        <v>2</v>
      </c>
      <c r="E294" s="16" t="s">
        <v>2215</v>
      </c>
    </row>
    <row r="295" spans="1:8" x14ac:dyDescent="0.35">
      <c r="A295" s="4">
        <v>202</v>
      </c>
      <c r="B295" s="4">
        <v>-116.437</v>
      </c>
      <c r="C295" t="s">
        <v>1904</v>
      </c>
      <c r="D295" s="4">
        <v>3</v>
      </c>
      <c r="E295" s="16" t="s">
        <v>2216</v>
      </c>
      <c r="G295" s="42">
        <f t="shared" si="9"/>
        <v>25</v>
      </c>
      <c r="H295" t="s">
        <v>9648</v>
      </c>
    </row>
    <row r="296" spans="1:8" x14ac:dyDescent="0.35">
      <c r="A296" s="4">
        <v>203</v>
      </c>
      <c r="B296" s="4">
        <v>-112.88</v>
      </c>
      <c r="C296" t="s">
        <v>1906</v>
      </c>
      <c r="D296" s="4">
        <v>1</v>
      </c>
      <c r="E296" s="16" t="s">
        <v>2217</v>
      </c>
      <c r="G296" s="42">
        <f t="shared" si="9"/>
        <v>31</v>
      </c>
      <c r="H296" t="s">
        <v>9386</v>
      </c>
    </row>
    <row r="297" spans="1:8" x14ac:dyDescent="0.35">
      <c r="A297" s="4">
        <v>204</v>
      </c>
      <c r="B297" s="4">
        <v>-108.505</v>
      </c>
      <c r="C297" t="s">
        <v>1906</v>
      </c>
      <c r="D297" s="4">
        <v>1</v>
      </c>
      <c r="E297" s="16" t="s">
        <v>2219</v>
      </c>
      <c r="G297" s="42">
        <f t="shared" si="9"/>
        <v>31</v>
      </c>
      <c r="H297" t="s">
        <v>9386</v>
      </c>
    </row>
    <row r="299" spans="1:8" x14ac:dyDescent="0.35">
      <c r="B299" s="20" t="s">
        <v>9293</v>
      </c>
    </row>
    <row r="300" spans="1:8" x14ac:dyDescent="0.35">
      <c r="A300" s="4">
        <v>205</v>
      </c>
      <c r="B300" s="4">
        <v>-109.482</v>
      </c>
      <c r="C300" t="s">
        <v>1917</v>
      </c>
      <c r="D300" s="4">
        <v>4</v>
      </c>
      <c r="E300" s="16" t="s">
        <v>2218</v>
      </c>
      <c r="G300" s="42">
        <f t="shared" si="9"/>
        <v>22</v>
      </c>
      <c r="H300" t="s">
        <v>10418</v>
      </c>
    </row>
    <row r="301" spans="1:8" x14ac:dyDescent="0.35">
      <c r="A301" s="4">
        <v>206</v>
      </c>
      <c r="B301" s="4">
        <v>-100.372</v>
      </c>
      <c r="C301" t="s">
        <v>1920</v>
      </c>
      <c r="D301" s="4">
        <v>2</v>
      </c>
      <c r="E301" s="16" t="s">
        <v>2221</v>
      </c>
      <c r="G301" s="42">
        <f t="shared" si="9"/>
        <v>22</v>
      </c>
      <c r="H301" t="s">
        <v>10418</v>
      </c>
    </row>
    <row r="302" spans="1:8" x14ac:dyDescent="0.35">
      <c r="A302" s="4">
        <v>207</v>
      </c>
      <c r="B302" s="4">
        <v>-99.853999999999999</v>
      </c>
      <c r="C302" t="s">
        <v>1904</v>
      </c>
      <c r="D302" s="4">
        <v>3</v>
      </c>
      <c r="E302" s="16" t="s">
        <v>2222</v>
      </c>
      <c r="G302" s="42">
        <f t="shared" si="9"/>
        <v>32</v>
      </c>
      <c r="H302" t="s">
        <v>9376</v>
      </c>
    </row>
    <row r="303" spans="1:8" x14ac:dyDescent="0.35">
      <c r="A303" s="4">
        <v>208</v>
      </c>
      <c r="B303" s="4">
        <v>-95.267999999999901</v>
      </c>
      <c r="C303" t="s">
        <v>1906</v>
      </c>
      <c r="D303" s="4">
        <v>1</v>
      </c>
      <c r="E303" s="16" t="s">
        <v>2223</v>
      </c>
      <c r="G303" s="42">
        <f t="shared" si="9"/>
        <v>7</v>
      </c>
      <c r="H303" t="s">
        <v>9377</v>
      </c>
    </row>
    <row r="304" spans="1:8" x14ac:dyDescent="0.35">
      <c r="A304" s="4">
        <v>209</v>
      </c>
      <c r="B304" s="4">
        <v>-91.768999999999906</v>
      </c>
      <c r="C304" t="s">
        <v>1906</v>
      </c>
      <c r="D304" s="4">
        <v>1</v>
      </c>
      <c r="E304" s="16" t="s">
        <v>1282</v>
      </c>
      <c r="G304" s="42">
        <f t="shared" si="9"/>
        <v>32</v>
      </c>
      <c r="H304" t="s">
        <v>9376</v>
      </c>
    </row>
    <row r="305" spans="1:8" x14ac:dyDescent="0.35">
      <c r="A305" s="4">
        <v>210</v>
      </c>
      <c r="B305" s="4">
        <v>-84.837999999999994</v>
      </c>
      <c r="C305" t="s">
        <v>1904</v>
      </c>
      <c r="D305" s="4">
        <v>3</v>
      </c>
      <c r="E305" s="16" t="s">
        <v>2225</v>
      </c>
      <c r="G305" s="42">
        <f t="shared" si="9"/>
        <v>2</v>
      </c>
      <c r="H305" t="s">
        <v>10938</v>
      </c>
    </row>
    <row r="306" spans="1:8" x14ac:dyDescent="0.35">
      <c r="A306" s="4">
        <v>211</v>
      </c>
      <c r="B306" s="4">
        <v>-77.606999999999999</v>
      </c>
      <c r="C306" t="s">
        <v>1920</v>
      </c>
      <c r="D306" s="4">
        <v>2</v>
      </c>
      <c r="E306" s="16" t="s">
        <v>2228</v>
      </c>
      <c r="G306" s="42">
        <f t="shared" si="9"/>
        <v>30</v>
      </c>
      <c r="H306" t="s">
        <v>9375</v>
      </c>
    </row>
    <row r="307" spans="1:8" x14ac:dyDescent="0.35">
      <c r="B307" s="4">
        <v>-71.497</v>
      </c>
      <c r="C307" t="s">
        <v>1920</v>
      </c>
      <c r="D307" s="4">
        <v>2</v>
      </c>
      <c r="E307" s="16" t="s">
        <v>2231</v>
      </c>
    </row>
    <row r="308" spans="1:8" x14ac:dyDescent="0.35">
      <c r="A308" s="4">
        <v>212</v>
      </c>
      <c r="B308" s="4">
        <v>-72.712999999999994</v>
      </c>
      <c r="C308" t="s">
        <v>1906</v>
      </c>
      <c r="D308" s="4">
        <v>1</v>
      </c>
      <c r="E308" s="16" t="s">
        <v>2230</v>
      </c>
      <c r="G308" s="42">
        <f t="shared" si="9"/>
        <v>31</v>
      </c>
      <c r="H308" t="s">
        <v>9386</v>
      </c>
    </row>
    <row r="309" spans="1:8" x14ac:dyDescent="0.35">
      <c r="A309" s="4">
        <v>213</v>
      </c>
      <c r="B309" s="4">
        <v>-62.582999999999998</v>
      </c>
      <c r="C309" t="s">
        <v>1904</v>
      </c>
      <c r="D309" s="4">
        <v>3</v>
      </c>
      <c r="E309" s="16" t="s">
        <v>2232</v>
      </c>
      <c r="G309" s="42">
        <f t="shared" si="9"/>
        <v>31</v>
      </c>
      <c r="H309" t="s">
        <v>9386</v>
      </c>
    </row>
    <row r="310" spans="1:8" x14ac:dyDescent="0.35">
      <c r="B310" s="4">
        <v>-57.723999999999997</v>
      </c>
      <c r="C310" t="s">
        <v>1904</v>
      </c>
      <c r="D310" s="4">
        <v>3</v>
      </c>
      <c r="E310" s="16" t="s">
        <v>2234</v>
      </c>
    </row>
    <row r="311" spans="1:8" x14ac:dyDescent="0.35">
      <c r="A311" s="4">
        <v>214</v>
      </c>
      <c r="B311" s="4">
        <v>-57.360999999999997</v>
      </c>
      <c r="C311" t="s">
        <v>1920</v>
      </c>
      <c r="D311" s="4">
        <v>2</v>
      </c>
      <c r="E311" s="16" t="s">
        <v>2235</v>
      </c>
      <c r="G311" s="42">
        <f t="shared" si="9"/>
        <v>30</v>
      </c>
      <c r="H311" t="s">
        <v>9375</v>
      </c>
    </row>
    <row r="312" spans="1:8" x14ac:dyDescent="0.35">
      <c r="A312" s="4">
        <v>215</v>
      </c>
      <c r="B312" s="4">
        <v>-44.052</v>
      </c>
      <c r="C312" t="s">
        <v>1904</v>
      </c>
      <c r="D312" s="4">
        <v>3</v>
      </c>
      <c r="E312" s="16" t="s">
        <v>2237</v>
      </c>
      <c r="G312" s="42">
        <f t="shared" si="9"/>
        <v>22</v>
      </c>
      <c r="H312" t="s">
        <v>10418</v>
      </c>
    </row>
    <row r="313" spans="1:8" x14ac:dyDescent="0.35">
      <c r="A313" s="4">
        <v>216</v>
      </c>
      <c r="B313" s="4">
        <v>-42.600999999999999</v>
      </c>
      <c r="C313" t="s">
        <v>1906</v>
      </c>
      <c r="D313" s="4">
        <v>1</v>
      </c>
      <c r="E313" s="16" t="s">
        <v>2238</v>
      </c>
      <c r="G313" s="42">
        <f t="shared" si="9"/>
        <v>31</v>
      </c>
      <c r="H313" t="s">
        <v>9386</v>
      </c>
    </row>
    <row r="314" spans="1:8" x14ac:dyDescent="0.35">
      <c r="A314" s="4">
        <v>217</v>
      </c>
      <c r="B314" s="4">
        <v>-40.856000000000002</v>
      </c>
      <c r="C314" t="s">
        <v>1917</v>
      </c>
      <c r="D314" s="4">
        <v>4</v>
      </c>
      <c r="E314" s="16" t="s">
        <v>2239</v>
      </c>
      <c r="G314" s="42">
        <f t="shared" si="9"/>
        <v>22</v>
      </c>
      <c r="H314" t="s">
        <v>10418</v>
      </c>
    </row>
    <row r="315" spans="1:8" x14ac:dyDescent="0.35">
      <c r="A315" s="4">
        <v>218</v>
      </c>
      <c r="B315" s="4">
        <v>-40.457000000000001</v>
      </c>
      <c r="C315" t="s">
        <v>1920</v>
      </c>
      <c r="D315" s="4">
        <v>2</v>
      </c>
      <c r="E315" s="16" t="s">
        <v>2240</v>
      </c>
      <c r="G315" s="42">
        <f t="shared" si="9"/>
        <v>9</v>
      </c>
      <c r="H315" t="s">
        <v>9373</v>
      </c>
    </row>
    <row r="316" spans="1:8" x14ac:dyDescent="0.35">
      <c r="A316" s="4">
        <v>219</v>
      </c>
      <c r="B316" s="4">
        <v>-35.746000000000002</v>
      </c>
      <c r="C316" t="s">
        <v>1906</v>
      </c>
      <c r="D316" s="4">
        <v>1</v>
      </c>
      <c r="E316" s="16" t="s">
        <v>873</v>
      </c>
      <c r="G316" s="42">
        <f t="shared" si="9"/>
        <v>22</v>
      </c>
      <c r="H316" t="s">
        <v>10418</v>
      </c>
    </row>
    <row r="317" spans="1:8" x14ac:dyDescent="0.35">
      <c r="A317" s="4">
        <v>220</v>
      </c>
      <c r="B317" s="4">
        <v>-33.652000000000001</v>
      </c>
      <c r="C317" t="s">
        <v>1920</v>
      </c>
      <c r="D317" s="4">
        <v>2</v>
      </c>
      <c r="E317" s="16" t="s">
        <v>2241</v>
      </c>
      <c r="G317" s="42">
        <f t="shared" si="9"/>
        <v>31</v>
      </c>
      <c r="H317" t="s">
        <v>9386</v>
      </c>
    </row>
    <row r="319" spans="1:8" x14ac:dyDescent="0.35">
      <c r="B319" s="21" t="s">
        <v>9279</v>
      </c>
      <c r="C319" s="22"/>
      <c r="D319" s="21"/>
      <c r="E319" s="23"/>
    </row>
    <row r="320" spans="1:8" x14ac:dyDescent="0.35">
      <c r="B320" s="31"/>
    </row>
    <row r="321" spans="1:10" x14ac:dyDescent="0.35">
      <c r="A321" s="4">
        <v>221</v>
      </c>
      <c r="B321" s="4">
        <v>16.934000000000001</v>
      </c>
      <c r="C321" t="s">
        <v>1920</v>
      </c>
      <c r="D321" s="4">
        <v>2</v>
      </c>
      <c r="E321" s="16" t="s">
        <v>2243</v>
      </c>
      <c r="G321" s="42">
        <f t="shared" si="9"/>
        <v>3</v>
      </c>
      <c r="H321" t="s">
        <v>9379</v>
      </c>
    </row>
    <row r="322" spans="1:10" x14ac:dyDescent="0.35">
      <c r="A322" s="4">
        <v>222</v>
      </c>
      <c r="B322" s="4">
        <v>31.079000000000001</v>
      </c>
      <c r="C322" t="s">
        <v>1906</v>
      </c>
      <c r="D322" s="4">
        <v>1</v>
      </c>
      <c r="E322" s="16" t="s">
        <v>974</v>
      </c>
      <c r="G322" s="42">
        <f t="shared" si="9"/>
        <v>4</v>
      </c>
      <c r="H322" t="s">
        <v>9372</v>
      </c>
    </row>
    <row r="324" spans="1:10" x14ac:dyDescent="0.35">
      <c r="A324" s="4">
        <v>223</v>
      </c>
      <c r="B324" s="4">
        <v>74.518999999999906</v>
      </c>
      <c r="C324" t="s">
        <v>1920</v>
      </c>
      <c r="D324" s="4">
        <v>2</v>
      </c>
      <c r="E324" s="16" t="s">
        <v>2244</v>
      </c>
      <c r="G324" s="42">
        <f t="shared" si="9"/>
        <v>24</v>
      </c>
      <c r="H324" t="s">
        <v>10409</v>
      </c>
    </row>
    <row r="326" spans="1:10" x14ac:dyDescent="0.35">
      <c r="A326" s="4">
        <v>224</v>
      </c>
      <c r="B326" s="4">
        <v>88.174999999999997</v>
      </c>
      <c r="C326" t="s">
        <v>1920</v>
      </c>
      <c r="D326" s="4">
        <v>2</v>
      </c>
      <c r="E326" s="16" t="s">
        <v>2245</v>
      </c>
      <c r="G326" s="42">
        <f t="shared" ref="G326:I342" si="10">IF(H326="GREET",1,IF(H326="GOAL",2,IF(H326="GOAL:COOP",2,IF(H326="(GOAL:COOP)",2,IF(H326="GOAL:CIVILITY",2,IF(H326="GOAL:SUSTAIN",2,IF(H326="(GOAL:SUSTAIN)",2,IF(H326="GOAL:MAX EARN",2,IF(H326="GOAL:EQUITY",2,IF(H326="(GOAL:EQUITY)",2,IF(H326="PROPOSAL",3,IF(H326="(PROPOSAL)",3,IF(H326="CHOOSE+",4,IF(H326="CHOOSE-",4,IF(H326="(CHOOSE+)",4,IF(H326="(CHOOSE-)",4,IF(H326="ECO INFO",5,IF(H326="(ECO INFO)",5,IF(H326="$ INFO",6,IF(H326="($ INFO)",6,IF(H326="SOC INFO",7,IF(H326="(SOC INFO)",7,IF(H326="RULE INFO",8,IF(H326="EXP INFO",9,IF(H326="(EXP INFO)",9,IF(H326="MON RES",10,IF(H326="MON EARN",11,IF(H326="MON BEH",12,IF(H326="POSE HARM",13,IF(H326="(POSE HARM)",13,IF(H326="POSE CONCERN",14,IF(H326="(POSE CONCERN)",14,IF(H326="RJ APOLOGY",15,IF(H326="RJ ATONE",16,IF(H326="(RJ ATONE)",16,IF(H326="RJ JUSTIFY",17,IF(H326="RJ JUSTIFY:ECO INFO",17,IF(H326="RJ JUSTIFY:SOC INFO",17,IF(H326="RJ JUSTIFY:EXP INFO",17,IF(H326="RJ-",18,IF(H326="RJ FORGIVE+",19,IF(H326="RJ FORGIVE-",19,IF(H326="(RJ FORGIVE+)",19,IF(H326="(RJ FORGIVE-)",19,IF(H326="COORD",20,IF(H326="(COORD)",20,IF(H326="ENF ACK",21,IF(H326="(ENF ACK)",21,IF(H326="ENF PRAISE",22,IF(H326="ENF ASK",23,IF(H326="ENF TELL",24,IF(H326="ENF SHAME",25,IF(H326="ENF WARN",26,IF(H326="ENF THREATEN",27,IF(H326="ENF PUNISH",28,IF(H326="DEFECT",29,IF(H326="SM TALK",30,IF(H326="HUMOR",31,IF(H326="POLITE+",32,IF(H326="POLITE-",32,IF(H326="INPUT-",33,IF(H326="AMBIGUOUS",34,IF(H326="UNCODEABLE",35)))))))))))))))))))))))))))))))))))))))))))))))))))))))))))))))</f>
        <v>3</v>
      </c>
      <c r="H326" t="s">
        <v>9379</v>
      </c>
    </row>
    <row r="327" spans="1:10" x14ac:dyDescent="0.35">
      <c r="A327" s="4">
        <v>231</v>
      </c>
      <c r="B327" s="4">
        <v>93.671000000000006</v>
      </c>
      <c r="C327" t="s">
        <v>1906</v>
      </c>
      <c r="D327" s="4">
        <v>1</v>
      </c>
      <c r="E327" s="16" t="s">
        <v>2246</v>
      </c>
      <c r="G327" s="42">
        <f t="shared" si="10"/>
        <v>20</v>
      </c>
      <c r="H327" t="s">
        <v>9472</v>
      </c>
    </row>
    <row r="328" spans="1:10" x14ac:dyDescent="0.35">
      <c r="B328" s="4">
        <v>106.05500000000001</v>
      </c>
      <c r="C328" t="s">
        <v>1906</v>
      </c>
      <c r="D328" s="4">
        <v>1</v>
      </c>
      <c r="E328" s="16" t="s">
        <v>2248</v>
      </c>
    </row>
    <row r="329" spans="1:10" x14ac:dyDescent="0.35">
      <c r="A329" s="4">
        <v>232</v>
      </c>
      <c r="B329" s="4">
        <v>112.127</v>
      </c>
      <c r="C329" t="s">
        <v>1920</v>
      </c>
      <c r="D329" s="4">
        <v>2</v>
      </c>
      <c r="E329" s="16" t="s">
        <v>2249</v>
      </c>
      <c r="G329" s="42">
        <f t="shared" si="10"/>
        <v>3</v>
      </c>
      <c r="H329" t="s">
        <v>9379</v>
      </c>
      <c r="I329" s="42">
        <f t="shared" si="10"/>
        <v>4</v>
      </c>
      <c r="J329" t="s">
        <v>10330</v>
      </c>
    </row>
    <row r="330" spans="1:10" x14ac:dyDescent="0.35">
      <c r="A330" s="4">
        <v>233</v>
      </c>
      <c r="B330" s="4">
        <v>122.047</v>
      </c>
      <c r="C330" t="s">
        <v>1906</v>
      </c>
      <c r="D330" s="4">
        <v>1</v>
      </c>
      <c r="E330" s="16" t="s">
        <v>999</v>
      </c>
      <c r="G330" s="42">
        <f t="shared" si="10"/>
        <v>4</v>
      </c>
      <c r="H330" t="s">
        <v>9372</v>
      </c>
    </row>
    <row r="331" spans="1:10" x14ac:dyDescent="0.35">
      <c r="A331" s="4">
        <v>234</v>
      </c>
      <c r="B331" s="4">
        <v>128.239</v>
      </c>
      <c r="C331" t="s">
        <v>1920</v>
      </c>
      <c r="D331" s="4">
        <v>2</v>
      </c>
      <c r="E331" s="16" t="s">
        <v>2251</v>
      </c>
      <c r="G331" s="42">
        <f t="shared" si="10"/>
        <v>22</v>
      </c>
      <c r="H331" t="s">
        <v>10418</v>
      </c>
    </row>
    <row r="332" spans="1:10" x14ac:dyDescent="0.35">
      <c r="A332" s="4">
        <v>235</v>
      </c>
      <c r="B332" s="4">
        <v>136.303</v>
      </c>
      <c r="C332" t="s">
        <v>1906</v>
      </c>
      <c r="D332" s="4">
        <v>1</v>
      </c>
      <c r="E332" s="16" t="s">
        <v>2252</v>
      </c>
      <c r="G332" s="42">
        <f t="shared" si="10"/>
        <v>22</v>
      </c>
      <c r="H332" t="s">
        <v>10418</v>
      </c>
    </row>
    <row r="333" spans="1:10" x14ac:dyDescent="0.35">
      <c r="A333" s="4">
        <v>226</v>
      </c>
      <c r="B333" s="4">
        <v>137.28700000000001</v>
      </c>
      <c r="C333" t="s">
        <v>1920</v>
      </c>
      <c r="D333" s="4">
        <v>2</v>
      </c>
      <c r="E333" s="16" t="s">
        <v>2253</v>
      </c>
      <c r="G333" s="42">
        <f t="shared" si="10"/>
        <v>3</v>
      </c>
      <c r="H333" t="s">
        <v>9379</v>
      </c>
    </row>
    <row r="334" spans="1:10" x14ac:dyDescent="0.35">
      <c r="A334" s="4">
        <v>227</v>
      </c>
      <c r="B334" s="4">
        <v>171.17500000000001</v>
      </c>
      <c r="C334" t="s">
        <v>1920</v>
      </c>
      <c r="D334" s="4">
        <v>2</v>
      </c>
      <c r="E334" s="16" t="s">
        <v>2255</v>
      </c>
      <c r="G334" s="42">
        <f t="shared" si="10"/>
        <v>3</v>
      </c>
      <c r="H334" t="s">
        <v>9379</v>
      </c>
    </row>
    <row r="335" spans="1:10" x14ac:dyDescent="0.35">
      <c r="A335" s="4">
        <v>228</v>
      </c>
      <c r="B335" s="4">
        <v>181.23099999999999</v>
      </c>
      <c r="C335" t="s">
        <v>1906</v>
      </c>
      <c r="D335" s="4">
        <v>1</v>
      </c>
      <c r="E335" s="16" t="s">
        <v>2257</v>
      </c>
      <c r="G335" s="42">
        <f t="shared" si="10"/>
        <v>4</v>
      </c>
      <c r="H335" t="s">
        <v>9372</v>
      </c>
    </row>
    <row r="336" spans="1:10" x14ac:dyDescent="0.35">
      <c r="A336" s="4">
        <v>229</v>
      </c>
      <c r="B336" s="4">
        <v>188.63099999999901</v>
      </c>
      <c r="C336" t="s">
        <v>1920</v>
      </c>
      <c r="D336" s="4">
        <v>2</v>
      </c>
      <c r="E336" s="16" t="s">
        <v>2258</v>
      </c>
      <c r="G336" s="42">
        <f t="shared" si="10"/>
        <v>20</v>
      </c>
      <c r="H336" t="s">
        <v>9472</v>
      </c>
    </row>
    <row r="337" spans="1:8" x14ac:dyDescent="0.35">
      <c r="A337" s="4">
        <v>230</v>
      </c>
      <c r="B337" s="4">
        <v>208.82299999999901</v>
      </c>
      <c r="C337" t="s">
        <v>1920</v>
      </c>
      <c r="D337" s="4">
        <v>2</v>
      </c>
      <c r="E337" s="16" t="s">
        <v>2259</v>
      </c>
      <c r="G337" s="42">
        <f t="shared" si="10"/>
        <v>3</v>
      </c>
      <c r="H337" t="s">
        <v>9379</v>
      </c>
    </row>
    <row r="339" spans="1:8" x14ac:dyDescent="0.35">
      <c r="A339" s="4">
        <v>236</v>
      </c>
      <c r="B339" s="4">
        <v>211.00700000000001</v>
      </c>
      <c r="C339" t="s">
        <v>1906</v>
      </c>
      <c r="D339" s="4">
        <v>1</v>
      </c>
      <c r="E339" s="16" t="s">
        <v>2260</v>
      </c>
      <c r="G339" s="42">
        <f t="shared" si="10"/>
        <v>13</v>
      </c>
      <c r="H339" t="s">
        <v>9388</v>
      </c>
    </row>
    <row r="340" spans="1:8" x14ac:dyDescent="0.35">
      <c r="A340" s="4">
        <v>237</v>
      </c>
      <c r="B340" s="4">
        <v>229.06399999999999</v>
      </c>
      <c r="C340" t="s">
        <v>1920</v>
      </c>
      <c r="D340" s="4">
        <v>2</v>
      </c>
      <c r="E340" s="16" t="s">
        <v>2262</v>
      </c>
      <c r="G340" s="42">
        <f t="shared" si="10"/>
        <v>16</v>
      </c>
      <c r="H340" t="s">
        <v>9707</v>
      </c>
    </row>
    <row r="342" spans="1:8" x14ac:dyDescent="0.35">
      <c r="A342" s="4">
        <v>238</v>
      </c>
      <c r="B342" s="4">
        <v>237.74299999999999</v>
      </c>
      <c r="C342" t="s">
        <v>1920</v>
      </c>
      <c r="D342" s="4">
        <v>2</v>
      </c>
      <c r="E342" s="16" t="s">
        <v>2263</v>
      </c>
      <c r="G342" s="42">
        <f t="shared" si="10"/>
        <v>31</v>
      </c>
      <c r="H342" t="s">
        <v>9386</v>
      </c>
    </row>
    <row r="345" spans="1:8" x14ac:dyDescent="0.35">
      <c r="A345" s="8" t="s">
        <v>11929</v>
      </c>
    </row>
    <row r="346" spans="1:8" x14ac:dyDescent="0.35">
      <c r="B346" s="98" t="s">
        <v>11936</v>
      </c>
    </row>
    <row r="347" spans="1:8" x14ac:dyDescent="0.35">
      <c r="A347" s="7" t="s">
        <v>11933</v>
      </c>
      <c r="B347" s="4">
        <v>3</v>
      </c>
      <c r="C347" t="s">
        <v>11977</v>
      </c>
    </row>
    <row r="348" spans="1:8" x14ac:dyDescent="0.35">
      <c r="A348" s="7" t="s">
        <v>11934</v>
      </c>
      <c r="B348" s="4">
        <v>4</v>
      </c>
      <c r="C348" t="s">
        <v>11978</v>
      </c>
    </row>
    <row r="349" spans="1:8" x14ac:dyDescent="0.35">
      <c r="A349" s="7" t="s">
        <v>11935</v>
      </c>
      <c r="B349" s="4">
        <v>4</v>
      </c>
      <c r="C349" t="s">
        <v>11958</v>
      </c>
    </row>
    <row r="351" spans="1:8" x14ac:dyDescent="0.35">
      <c r="A351" s="7" t="s">
        <v>12081</v>
      </c>
      <c r="B351" s="4">
        <v>4</v>
      </c>
    </row>
    <row r="352" spans="1:8" x14ac:dyDescent="0.35">
      <c r="A352" s="4" t="s">
        <v>12082</v>
      </c>
      <c r="B352" s="4">
        <v>2</v>
      </c>
    </row>
    <row r="355" spans="1:9" x14ac:dyDescent="0.35">
      <c r="B355" s="8" t="s">
        <v>12198</v>
      </c>
      <c r="G355"/>
      <c r="I355"/>
    </row>
    <row r="356" spans="1:9" x14ac:dyDescent="0.35">
      <c r="A356" s="8" t="s">
        <v>12202</v>
      </c>
      <c r="B356" s="139" t="s">
        <v>12230</v>
      </c>
      <c r="C356" s="113" t="s">
        <v>12231</v>
      </c>
      <c r="G356"/>
      <c r="I356"/>
    </row>
    <row r="357" spans="1:9" x14ac:dyDescent="0.35">
      <c r="A357" s="7" t="s">
        <v>12083</v>
      </c>
      <c r="B357" s="102">
        <v>2</v>
      </c>
      <c r="C357" s="102">
        <v>1</v>
      </c>
      <c r="E357"/>
      <c r="G357"/>
      <c r="I357"/>
    </row>
    <row r="358" spans="1:9" x14ac:dyDescent="0.35">
      <c r="A358" s="7" t="s">
        <v>12084</v>
      </c>
      <c r="B358" s="102">
        <v>2</v>
      </c>
      <c r="C358" s="102">
        <v>2</v>
      </c>
      <c r="G358"/>
      <c r="I358"/>
    </row>
    <row r="359" spans="1:9" x14ac:dyDescent="0.35">
      <c r="B359"/>
      <c r="C359" s="4"/>
      <c r="G359"/>
      <c r="I359"/>
    </row>
    <row r="360" spans="1:9" x14ac:dyDescent="0.35">
      <c r="A360" s="8" t="s">
        <v>12203</v>
      </c>
      <c r="B360"/>
      <c r="C360" s="4"/>
      <c r="G360"/>
      <c r="I360"/>
    </row>
    <row r="361" spans="1:9" x14ac:dyDescent="0.35">
      <c r="A361" s="7" t="s">
        <v>12083</v>
      </c>
      <c r="B361" s="102" t="s">
        <v>11932</v>
      </c>
      <c r="C361" s="102" t="s">
        <v>11932</v>
      </c>
      <c r="G361"/>
      <c r="I361"/>
    </row>
    <row r="362" spans="1:9" x14ac:dyDescent="0.35">
      <c r="A362" s="7" t="s">
        <v>12084</v>
      </c>
      <c r="B362" s="102" t="s">
        <v>11932</v>
      </c>
      <c r="C362" s="102" t="s">
        <v>11932</v>
      </c>
      <c r="G362"/>
      <c r="I362"/>
    </row>
    <row r="363" spans="1:9" x14ac:dyDescent="0.35">
      <c r="B363"/>
      <c r="C363" s="4"/>
      <c r="G363"/>
      <c r="I363"/>
    </row>
    <row r="364" spans="1:9" x14ac:dyDescent="0.35">
      <c r="A364" s="8" t="s">
        <v>12204</v>
      </c>
      <c r="B364"/>
      <c r="C364" s="4"/>
      <c r="G364"/>
      <c r="I364"/>
    </row>
    <row r="365" spans="1:9" x14ac:dyDescent="0.35">
      <c r="A365" s="7" t="s">
        <v>12083</v>
      </c>
      <c r="B365" s="102" t="s">
        <v>11932</v>
      </c>
      <c r="C365" s="102" t="s">
        <v>11932</v>
      </c>
      <c r="G365"/>
      <c r="I365"/>
    </row>
    <row r="366" spans="1:9" x14ac:dyDescent="0.35">
      <c r="A366" s="7" t="s">
        <v>12084</v>
      </c>
      <c r="B366" s="102" t="s">
        <v>11932</v>
      </c>
      <c r="C366" s="102" t="s">
        <v>11932</v>
      </c>
      <c r="G366"/>
      <c r="I366"/>
    </row>
    <row r="367" spans="1:9" x14ac:dyDescent="0.35">
      <c r="B367"/>
      <c r="C367" s="4"/>
      <c r="G367"/>
      <c r="I367"/>
    </row>
    <row r="368" spans="1:9" x14ac:dyDescent="0.35">
      <c r="A368" s="7" t="s">
        <v>12080</v>
      </c>
      <c r="B368"/>
      <c r="C368" s="4"/>
      <c r="G368"/>
      <c r="I368"/>
    </row>
    <row r="369" spans="1:9" x14ac:dyDescent="0.35">
      <c r="A369" s="7" t="s">
        <v>12083</v>
      </c>
      <c r="B369" s="102">
        <v>2</v>
      </c>
      <c r="C369" s="102">
        <v>1</v>
      </c>
      <c r="G369"/>
      <c r="I369"/>
    </row>
    <row r="370" spans="1:9" x14ac:dyDescent="0.35">
      <c r="A370" s="7" t="s">
        <v>12084</v>
      </c>
      <c r="B370" s="102">
        <v>2</v>
      </c>
      <c r="C370" s="102">
        <v>2</v>
      </c>
      <c r="G370"/>
      <c r="I370"/>
    </row>
    <row r="373" spans="1:9" x14ac:dyDescent="0.35">
      <c r="A373" s="8" t="s">
        <v>12089</v>
      </c>
    </row>
    <row r="375" spans="1:9" x14ac:dyDescent="0.35">
      <c r="A375" s="113" t="s">
        <v>11933</v>
      </c>
    </row>
    <row r="376" spans="1:9" x14ac:dyDescent="0.35">
      <c r="A376" s="113"/>
    </row>
    <row r="377" spans="1:9" x14ac:dyDescent="0.35">
      <c r="A377" s="116" t="s">
        <v>12090</v>
      </c>
    </row>
    <row r="378" spans="1:9" x14ac:dyDescent="0.35">
      <c r="A378" s="4" t="s">
        <v>12091</v>
      </c>
      <c r="B378" s="4">
        <v>4</v>
      </c>
    </row>
    <row r="379" spans="1:9" x14ac:dyDescent="0.35">
      <c r="A379" s="4" t="s">
        <v>12092</v>
      </c>
      <c r="B379" s="4">
        <v>2</v>
      </c>
    </row>
    <row r="380" spans="1:9" x14ac:dyDescent="0.35">
      <c r="A380" s="4" t="s">
        <v>12093</v>
      </c>
    </row>
    <row r="381" spans="1:9" x14ac:dyDescent="0.35">
      <c r="A381" s="4" t="s">
        <v>12094</v>
      </c>
    </row>
    <row r="382" spans="1:9" x14ac:dyDescent="0.35">
      <c r="A382" s="37" t="s">
        <v>12098</v>
      </c>
      <c r="B382" s="117">
        <f>(B378+B379)/2</f>
        <v>3</v>
      </c>
    </row>
    <row r="383" spans="1:9" x14ac:dyDescent="0.35">
      <c r="A383" s="37"/>
    </row>
    <row r="384" spans="1:9" x14ac:dyDescent="0.35">
      <c r="A384" s="116" t="s">
        <v>12095</v>
      </c>
    </row>
    <row r="385" spans="1:5" x14ac:dyDescent="0.35">
      <c r="A385" s="4" t="s">
        <v>12091</v>
      </c>
      <c r="B385" s="4">
        <v>4</v>
      </c>
    </row>
    <row r="386" spans="1:5" x14ac:dyDescent="0.35">
      <c r="A386" s="4" t="s">
        <v>12092</v>
      </c>
    </row>
    <row r="387" spans="1:5" x14ac:dyDescent="0.35">
      <c r="A387" s="4" t="s">
        <v>12093</v>
      </c>
    </row>
    <row r="388" spans="1:5" x14ac:dyDescent="0.35">
      <c r="A388" s="4" t="s">
        <v>12094</v>
      </c>
    </row>
    <row r="389" spans="1:5" x14ac:dyDescent="0.35">
      <c r="A389" s="37" t="s">
        <v>12098</v>
      </c>
      <c r="B389" s="4">
        <v>4</v>
      </c>
    </row>
    <row r="390" spans="1:5" x14ac:dyDescent="0.35">
      <c r="A390" s="37"/>
    </row>
    <row r="391" spans="1:5" x14ac:dyDescent="0.35">
      <c r="A391" s="113" t="s">
        <v>11934</v>
      </c>
    </row>
    <row r="392" spans="1:5" x14ac:dyDescent="0.35">
      <c r="A392" s="113"/>
    </row>
    <row r="393" spans="1:5" x14ac:dyDescent="0.35">
      <c r="A393" s="116" t="s">
        <v>12090</v>
      </c>
    </row>
    <row r="394" spans="1:5" x14ac:dyDescent="0.35">
      <c r="A394" s="4" t="s">
        <v>12091</v>
      </c>
      <c r="B394" s="4">
        <v>4</v>
      </c>
    </row>
    <row r="395" spans="1:5" x14ac:dyDescent="0.35">
      <c r="A395" s="4" t="s">
        <v>12092</v>
      </c>
      <c r="B395" s="4">
        <v>4</v>
      </c>
    </row>
    <row r="396" spans="1:5" x14ac:dyDescent="0.35">
      <c r="A396" s="4" t="s">
        <v>12093</v>
      </c>
    </row>
    <row r="397" spans="1:5" x14ac:dyDescent="0.35">
      <c r="A397" s="4" t="s">
        <v>12094</v>
      </c>
    </row>
    <row r="398" spans="1:5" x14ac:dyDescent="0.35">
      <c r="A398" s="37" t="s">
        <v>12098</v>
      </c>
      <c r="B398" s="117">
        <f>(B394+B395)/2</f>
        <v>4</v>
      </c>
    </row>
    <row r="399" spans="1:5" x14ac:dyDescent="0.35">
      <c r="A399" s="37"/>
    </row>
    <row r="400" spans="1:5" x14ac:dyDescent="0.35">
      <c r="A400" s="116" t="s">
        <v>12095</v>
      </c>
      <c r="E400" s="16" t="s">
        <v>11932</v>
      </c>
    </row>
    <row r="401" spans="1:5" x14ac:dyDescent="0.35">
      <c r="A401" s="4" t="s">
        <v>12091</v>
      </c>
    </row>
    <row r="402" spans="1:5" x14ac:dyDescent="0.35">
      <c r="A402" s="4" t="s">
        <v>12092</v>
      </c>
    </row>
    <row r="403" spans="1:5" x14ac:dyDescent="0.35">
      <c r="A403" s="4" t="s">
        <v>12093</v>
      </c>
    </row>
    <row r="404" spans="1:5" x14ac:dyDescent="0.35">
      <c r="A404" s="4" t="s">
        <v>12094</v>
      </c>
    </row>
    <row r="405" spans="1:5" x14ac:dyDescent="0.35">
      <c r="A405" s="37" t="s">
        <v>12098</v>
      </c>
    </row>
    <row r="407" spans="1:5" x14ac:dyDescent="0.35">
      <c r="A407" s="113" t="s">
        <v>11935</v>
      </c>
    </row>
    <row r="408" spans="1:5" x14ac:dyDescent="0.35">
      <c r="A408" s="113"/>
    </row>
    <row r="409" spans="1:5" x14ac:dyDescent="0.35">
      <c r="A409" s="116" t="s">
        <v>12090</v>
      </c>
    </row>
    <row r="410" spans="1:5" x14ac:dyDescent="0.35">
      <c r="A410" s="4" t="s">
        <v>12091</v>
      </c>
      <c r="B410" s="4">
        <v>4</v>
      </c>
    </row>
    <row r="411" spans="1:5" x14ac:dyDescent="0.35">
      <c r="A411" s="4" t="s">
        <v>12092</v>
      </c>
    </row>
    <row r="412" spans="1:5" x14ac:dyDescent="0.35">
      <c r="A412" s="4" t="s">
        <v>12093</v>
      </c>
    </row>
    <row r="413" spans="1:5" x14ac:dyDescent="0.35">
      <c r="A413" s="4" t="s">
        <v>12094</v>
      </c>
    </row>
    <row r="414" spans="1:5" x14ac:dyDescent="0.35">
      <c r="A414" s="37" t="s">
        <v>12098</v>
      </c>
    </row>
    <row r="416" spans="1:5" x14ac:dyDescent="0.35">
      <c r="A416" s="116" t="s">
        <v>12095</v>
      </c>
      <c r="E416" s="16" t="s">
        <v>11932</v>
      </c>
    </row>
    <row r="417" spans="1:3" x14ac:dyDescent="0.35">
      <c r="A417" s="4" t="s">
        <v>12091</v>
      </c>
    </row>
    <row r="418" spans="1:3" x14ac:dyDescent="0.35">
      <c r="A418" s="4" t="s">
        <v>12092</v>
      </c>
    </row>
    <row r="419" spans="1:3" x14ac:dyDescent="0.35">
      <c r="A419" s="4" t="s">
        <v>12093</v>
      </c>
    </row>
    <row r="420" spans="1:3" x14ac:dyDescent="0.35">
      <c r="A420" s="4" t="s">
        <v>12094</v>
      </c>
    </row>
    <row r="421" spans="1:3" x14ac:dyDescent="0.35">
      <c r="A421" s="39" t="s">
        <v>12098</v>
      </c>
    </row>
    <row r="422" spans="1:3" x14ac:dyDescent="0.35">
      <c r="A422" s="37"/>
    </row>
    <row r="423" spans="1:3" x14ac:dyDescent="0.35">
      <c r="A423" s="8" t="s">
        <v>12227</v>
      </c>
      <c r="B423" s="117">
        <f>(B378+B379+B385+B394+B395+B410)/6</f>
        <v>3.6666666666666665</v>
      </c>
      <c r="C423" s="119"/>
    </row>
  </sheetData>
  <phoneticPr fontId="25" type="noConversion"/>
  <hyperlinks>
    <hyperlink ref="E28" r:id="rId1" xr:uid="{00000000-0004-0000-4600-000000000000}"/>
  </hyperlinks>
  <pageMargins left="0.7" right="0.7" top="0.75" bottom="0.75" header="0.3" footer="0.3"/>
  <pageSetup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188">
    <tabColor theme="9" tint="0.79998168889431442"/>
  </sheetPr>
  <dimension ref="A1:K324"/>
  <sheetViews>
    <sheetView zoomScale="80" zoomScaleNormal="80" workbookViewId="0">
      <selection activeCell="F1" sqref="F1"/>
    </sheetView>
  </sheetViews>
  <sheetFormatPr defaultRowHeight="14.5" x14ac:dyDescent="0.35"/>
  <cols>
    <col min="1" max="1" width="8.1796875" style="4" customWidth="1"/>
    <col min="2" max="2" width="11.54296875" style="4" customWidth="1"/>
    <col min="3" max="3" width="6.54296875" style="16" customWidth="1"/>
    <col min="4" max="4" width="8.1796875" style="4" customWidth="1"/>
    <col min="5" max="5" width="100.54296875" style="16" customWidth="1"/>
    <col min="6" max="6" width="8.90625" style="42"/>
    <col min="8" max="8" width="8.90625" style="42"/>
  </cols>
  <sheetData>
    <row r="1" spans="1:11" x14ac:dyDescent="0.35">
      <c r="A1" s="14" t="s">
        <v>9294</v>
      </c>
      <c r="B1" s="10"/>
      <c r="C1" s="14"/>
      <c r="D1" s="18"/>
      <c r="E1" s="14"/>
      <c r="F1" s="141" t="s">
        <v>9368</v>
      </c>
      <c r="G1" s="36"/>
      <c r="H1" s="124"/>
      <c r="I1" s="36"/>
      <c r="J1" s="36"/>
      <c r="K1" s="36"/>
    </row>
    <row r="2" spans="1:11" x14ac:dyDescent="0.35">
      <c r="A2" s="7" t="s">
        <v>9223</v>
      </c>
      <c r="B2" s="7" t="s">
        <v>3</v>
      </c>
      <c r="C2" s="8" t="s">
        <v>9459</v>
      </c>
      <c r="D2" s="7" t="s">
        <v>9224</v>
      </c>
      <c r="E2" s="8" t="s">
        <v>9225</v>
      </c>
      <c r="F2" s="124"/>
      <c r="G2" s="36"/>
      <c r="H2" s="124"/>
      <c r="I2" s="36"/>
      <c r="J2" s="36"/>
      <c r="K2" s="36"/>
    </row>
    <row r="3" spans="1:11" x14ac:dyDescent="0.35">
      <c r="A3" s="7"/>
      <c r="B3" s="11" t="s">
        <v>9273</v>
      </c>
      <c r="C3" s="15"/>
      <c r="D3" s="19"/>
      <c r="E3" s="15"/>
      <c r="F3" s="42" t="s">
        <v>9370</v>
      </c>
      <c r="G3" t="s">
        <v>9382</v>
      </c>
      <c r="H3" s="42" t="s">
        <v>9370</v>
      </c>
      <c r="I3" t="s">
        <v>9369</v>
      </c>
      <c r="J3" t="s">
        <v>9370</v>
      </c>
      <c r="K3" t="s">
        <v>9369</v>
      </c>
    </row>
    <row r="4" spans="1:11" x14ac:dyDescent="0.35">
      <c r="A4" s="4">
        <v>1</v>
      </c>
      <c r="B4" s="4">
        <v>-418.69199999999898</v>
      </c>
      <c r="C4" s="16" t="s">
        <v>1909</v>
      </c>
      <c r="D4" s="9" t="s">
        <v>9222</v>
      </c>
      <c r="E4" s="16" t="s">
        <v>2029</v>
      </c>
      <c r="F4" s="42">
        <f>IF(G4="GREET",1,IF(G4="GOAL",2,IF(G4="GOAL:COOP",2,IF(G4="(GOAL:COOP)",2,IF(G4="GOAL:CIVILITY",2,IF(G4="GOAL:SUSTAIN",2,IF(G4="(GOAL:SUSTAIN)",2,IF(G4="GOAL:MAX EARN",2,IF(G4="GOAL:EQUITY",2,IF(G4="(GOAL:EQUITY)",2,IF(G4="PROPOSAL",3,IF(G4="(PROPOSAL)",3,IF(G4="CHOOSE+",4,IF(G4="CHOOSE-",4,IF(G4="(CHOOSE+)",4,IF(G4="(CHOOSE-)",4,IF(G4="ECO INFO",5,IF(G4="(ECO INFO)",5,IF(G4="$ INFO",6,IF(G4="($ INFO)",6,IF(G4="SOC INFO",7,IF(G4="(SOC INFO)",7,IF(G4="RULE INFO",8,IF(G4="EXP INFO",9,IF(G4="(EXP INFO)",9,IF(G4="MON RES",10,IF(G4="MON EARN",11,IF(G4="MON BEH",12,IF(G4="POSE HARM",13,IF(G4="(POSE HARM)",13,IF(G4="POSE CONCERN",14,IF(G4="(POSE CONCERN)",14,IF(G4="RJ APOLOGY",15,IF(G4="RJ ATONE",16,IF(G4="(RJ ATONE)",16,IF(G4="RJ JUSTIFY",17,IF(G4="RJ JUSTIFY:ECO INFO",17,IF(G4="RJ JUSTIFY:SOC INFO",17,IF(G4="RJ JUSTIFY:EXP INFO",17,IF(G4="RJ JUSTIFY:MON EARN",17,IF(G4="RJ JUSTIFY:MON BEH",17,IF(G4="RJ-",18,IF(G4="RJ FORGIVE+",19,IF(G4="RJ FORGIVE-",19,IF(G4="(RJ FORGIVE+)",19,IF(G4="(RJ FORGIVE-)",19,IF(G4="COORD",20,IF(G4="(COORD)",20,IF(G4="ENF ACK",21,IF(G4="(ENF ACK)",21,IF(G4="ENF PRAISE",22,IF(G4="ENF ASK",23,IF(G4="ENF TELL",24,IF(G4="ENF SHAME",25,IF(G4="ENF WARN",26,IF(G4="ENF THREATEN",27,IF(G4="ENF PUNISH",28,IF(G4="DEFECT",29,IF(G4="SM TALK",30,IF(G4="HUMOR",31,IF(G4="POLITE+",32,IF(G4="POLITE-",32,IF(G4="INPUT-",33,IF(G4="AMBIGUOUS",34,IF(G4="UNCODEABLE",35)))))))))))))))))))))))))))))))))))))))))))))))))))))))))))))))))</f>
        <v>1</v>
      </c>
      <c r="G4" t="s">
        <v>10885</v>
      </c>
    </row>
    <row r="5" spans="1:11" x14ac:dyDescent="0.35">
      <c r="A5" s="4">
        <v>2</v>
      </c>
      <c r="B5" s="4">
        <v>-415.96699999999998</v>
      </c>
      <c r="C5" s="16" t="s">
        <v>1911</v>
      </c>
      <c r="D5" s="9" t="s">
        <v>9221</v>
      </c>
      <c r="E5" s="16" t="s">
        <v>2031</v>
      </c>
      <c r="F5" s="42">
        <f t="shared" ref="F5:H66" si="0">IF(G5="GREET",1,IF(G5="GOAL",2,IF(G5="GOAL:COOP",2,IF(G5="(GOAL:COOP)",2,IF(G5="GOAL:CIVILITY",2,IF(G5="GOAL:SUSTAIN",2,IF(G5="(GOAL:SUSTAIN)",2,IF(G5="GOAL:MAX EARN",2,IF(G5="GOAL:EQUITY",2,IF(G5="(GOAL:EQUITY)",2,IF(G5="PROPOSAL",3,IF(G5="(PROPOSAL)",3,IF(G5="CHOOSE+",4,IF(G5="CHOOSE-",4,IF(G5="(CHOOSE+)",4,IF(G5="(CHOOSE-)",4,IF(G5="ECO INFO",5,IF(G5="(ECO INFO)",5,IF(G5="$ INFO",6,IF(G5="($ INFO)",6,IF(G5="SOC INFO",7,IF(G5="(SOC INFO)",7,IF(G5="RULE INFO",8,IF(G5="EXP INFO",9,IF(G5="(EXP INFO)",9,IF(G5="MON RES",10,IF(G5="MON EARN",11,IF(G5="MON BEH",12,IF(G5="POSE HARM",13,IF(G5="(POSE HARM)",13,IF(G5="POSE CONCERN",14,IF(G5="(POSE CONCERN)",14,IF(G5="RJ APOLOGY",15,IF(G5="RJ ATONE",16,IF(G5="(RJ ATONE)",16,IF(G5="RJ JUSTIFY",17,IF(G5="RJ JUSTIFY:ECO INFO",17,IF(G5="RJ JUSTIFY:SOC INFO",17,IF(G5="RJ JUSTIFY:EXP INFO",17,IF(G5="RJ JUSTIFY:MON EARN",17,IF(G5="RJ JUSTIFY:MON BEH",17,IF(G5="RJ-",18,IF(G5="RJ FORGIVE+",19,IF(G5="RJ FORGIVE-",19,IF(G5="(RJ FORGIVE+)",19,IF(G5="(RJ FORGIVE-)",19,IF(G5="COORD",20,IF(G5="(COORD)",20,IF(G5="ENF ACK",21,IF(G5="(ENF ACK)",21,IF(G5="ENF PRAISE",22,IF(G5="ENF ASK",23,IF(G5="ENF TELL",24,IF(G5="ENF SHAME",25,IF(G5="ENF WARN",26,IF(G5="ENF THREATEN",27,IF(G5="ENF PUNISH",28,IF(G5="DEFECT",29,IF(G5="SM TALK",30,IF(G5="HUMOR",31,IF(G5="POLITE+",32,IF(G5="POLITE-",32,IF(G5="INPUT-",33,IF(G5="AMBIGUOUS",34,IF(G5="UNCODEABLE",35)))))))))))))))))))))))))))))))))))))))))))))))))))))))))))))))))</f>
        <v>1</v>
      </c>
      <c r="G5" t="s">
        <v>10885</v>
      </c>
    </row>
    <row r="6" spans="1:11" x14ac:dyDescent="0.35">
      <c r="A6" s="4">
        <v>3</v>
      </c>
      <c r="B6" s="4">
        <v>-410.358</v>
      </c>
      <c r="C6" s="16" t="s">
        <v>1915</v>
      </c>
      <c r="D6" s="9" t="s">
        <v>9220</v>
      </c>
      <c r="E6" s="16" t="s">
        <v>736</v>
      </c>
      <c r="F6" s="42">
        <f t="shared" si="0"/>
        <v>1</v>
      </c>
      <c r="G6" t="s">
        <v>10885</v>
      </c>
    </row>
    <row r="7" spans="1:11" x14ac:dyDescent="0.35">
      <c r="A7" s="4">
        <v>4</v>
      </c>
      <c r="B7" s="4">
        <v>-408.64299999999997</v>
      </c>
      <c r="C7" s="16" t="s">
        <v>1922</v>
      </c>
      <c r="D7" s="4">
        <v>1</v>
      </c>
      <c r="E7" s="16" t="s">
        <v>2032</v>
      </c>
      <c r="F7" s="42">
        <f t="shared" si="0"/>
        <v>1</v>
      </c>
      <c r="G7" t="s">
        <v>10885</v>
      </c>
    </row>
    <row r="9" spans="1:11" x14ac:dyDescent="0.35">
      <c r="B9" s="20"/>
    </row>
    <row r="10" spans="1:11" x14ac:dyDescent="0.35">
      <c r="A10" s="4">
        <v>5</v>
      </c>
      <c r="B10" s="4">
        <v>-400.05399999999997</v>
      </c>
      <c r="C10" s="16" t="s">
        <v>1909</v>
      </c>
      <c r="D10" s="9" t="s">
        <v>9222</v>
      </c>
      <c r="E10" s="16" t="s">
        <v>2036</v>
      </c>
      <c r="F10" s="42">
        <f t="shared" si="0"/>
        <v>22</v>
      </c>
      <c r="G10" t="s">
        <v>10418</v>
      </c>
    </row>
    <row r="11" spans="1:11" x14ac:dyDescent="0.35">
      <c r="A11" s="4">
        <v>6</v>
      </c>
      <c r="B11" s="4">
        <v>-390.80099999999999</v>
      </c>
      <c r="C11" s="16" t="s">
        <v>1915</v>
      </c>
      <c r="D11" s="9" t="s">
        <v>9220</v>
      </c>
      <c r="E11" s="16" t="s">
        <v>140</v>
      </c>
      <c r="F11" s="42">
        <f t="shared" si="0"/>
        <v>31</v>
      </c>
      <c r="G11" t="s">
        <v>9386</v>
      </c>
    </row>
    <row r="12" spans="1:11" x14ac:dyDescent="0.35">
      <c r="A12" s="4">
        <v>7</v>
      </c>
      <c r="B12" s="4">
        <v>-390.34100000000001</v>
      </c>
      <c r="C12" s="16" t="s">
        <v>1922</v>
      </c>
      <c r="D12" s="4">
        <v>1</v>
      </c>
      <c r="E12" s="16" t="s">
        <v>336</v>
      </c>
      <c r="F12" s="42">
        <f t="shared" si="0"/>
        <v>31</v>
      </c>
      <c r="G12" t="s">
        <v>9386</v>
      </c>
    </row>
    <row r="14" spans="1:11" x14ac:dyDescent="0.35">
      <c r="B14" s="31" t="s">
        <v>10548</v>
      </c>
    </row>
    <row r="15" spans="1:11" x14ac:dyDescent="0.35">
      <c r="A15" s="4">
        <v>8</v>
      </c>
      <c r="B15" s="4">
        <v>-385.91699999999997</v>
      </c>
      <c r="C15" s="16" t="s">
        <v>1922</v>
      </c>
      <c r="D15" s="4">
        <v>1</v>
      </c>
      <c r="E15" s="16" t="s">
        <v>2040</v>
      </c>
      <c r="F15" s="42">
        <f t="shared" si="0"/>
        <v>3</v>
      </c>
      <c r="G15" t="s">
        <v>9379</v>
      </c>
    </row>
    <row r="16" spans="1:11" x14ac:dyDescent="0.35">
      <c r="A16" s="4">
        <v>9</v>
      </c>
      <c r="B16" s="4">
        <v>-367.111999999999</v>
      </c>
      <c r="C16" s="16" t="s">
        <v>1909</v>
      </c>
      <c r="D16" s="9" t="s">
        <v>9222</v>
      </c>
      <c r="E16" s="16" t="s">
        <v>2046</v>
      </c>
    </row>
    <row r="17" spans="1:10" x14ac:dyDescent="0.35">
      <c r="D17" s="9"/>
      <c r="E17" s="58" t="s">
        <v>10538</v>
      </c>
      <c r="F17" s="42">
        <f t="shared" si="0"/>
        <v>11</v>
      </c>
      <c r="G17" t="s">
        <v>9509</v>
      </c>
    </row>
    <row r="18" spans="1:10" x14ac:dyDescent="0.35">
      <c r="D18" s="9"/>
      <c r="E18" s="58" t="s">
        <v>10539</v>
      </c>
      <c r="F18" s="42">
        <f t="shared" si="0"/>
        <v>5</v>
      </c>
      <c r="G18" t="s">
        <v>9378</v>
      </c>
      <c r="J18" t="s">
        <v>11165</v>
      </c>
    </row>
    <row r="19" spans="1:10" x14ac:dyDescent="0.35">
      <c r="A19" s="4">
        <v>10</v>
      </c>
      <c r="B19" s="4">
        <v>-337.54300000000001</v>
      </c>
      <c r="C19" s="16" t="s">
        <v>1909</v>
      </c>
      <c r="D19" s="9" t="s">
        <v>9222</v>
      </c>
      <c r="E19" s="16" t="s">
        <v>2052</v>
      </c>
    </row>
    <row r="20" spans="1:10" x14ac:dyDescent="0.35">
      <c r="D20" s="9"/>
      <c r="E20" s="58" t="s">
        <v>10540</v>
      </c>
      <c r="F20" s="42">
        <f t="shared" si="0"/>
        <v>11</v>
      </c>
      <c r="G20" t="s">
        <v>9509</v>
      </c>
    </row>
    <row r="21" spans="1:10" x14ac:dyDescent="0.35">
      <c r="D21" s="9"/>
      <c r="E21" s="58" t="s">
        <v>10541</v>
      </c>
      <c r="F21" s="42">
        <f t="shared" si="0"/>
        <v>5</v>
      </c>
      <c r="G21" t="s">
        <v>9378</v>
      </c>
    </row>
    <row r="22" spans="1:10" x14ac:dyDescent="0.35">
      <c r="A22" s="4">
        <v>11</v>
      </c>
      <c r="B22" s="4">
        <v>-323.17399999999998</v>
      </c>
      <c r="C22" s="16" t="s">
        <v>1911</v>
      </c>
      <c r="D22" s="9" t="s">
        <v>9221</v>
      </c>
      <c r="E22" s="16" t="s">
        <v>2055</v>
      </c>
    </row>
    <row r="23" spans="1:10" x14ac:dyDescent="0.35">
      <c r="D23" s="9"/>
      <c r="E23" s="58" t="s">
        <v>10542</v>
      </c>
      <c r="F23" s="42">
        <f t="shared" si="0"/>
        <v>11</v>
      </c>
      <c r="G23" t="s">
        <v>9509</v>
      </c>
    </row>
    <row r="24" spans="1:10" x14ac:dyDescent="0.35">
      <c r="D24" s="9"/>
      <c r="E24" s="58" t="s">
        <v>10543</v>
      </c>
      <c r="F24" s="42">
        <f t="shared" si="0"/>
        <v>5</v>
      </c>
      <c r="G24" t="s">
        <v>9378</v>
      </c>
    </row>
    <row r="25" spans="1:10" x14ac:dyDescent="0.35">
      <c r="A25" s="4">
        <v>12</v>
      </c>
      <c r="B25" s="4">
        <v>-313.65600000000001</v>
      </c>
      <c r="C25" s="16" t="s">
        <v>1915</v>
      </c>
      <c r="D25" s="9" t="s">
        <v>9220</v>
      </c>
      <c r="E25" s="16" t="s">
        <v>2057</v>
      </c>
    </row>
    <row r="26" spans="1:10" x14ac:dyDescent="0.35">
      <c r="D26" s="9"/>
      <c r="E26" s="58" t="s">
        <v>10544</v>
      </c>
      <c r="F26" s="42">
        <f t="shared" si="0"/>
        <v>11</v>
      </c>
      <c r="G26" t="s">
        <v>9509</v>
      </c>
    </row>
    <row r="27" spans="1:10" x14ac:dyDescent="0.35">
      <c r="D27" s="9"/>
      <c r="E27" s="58" t="s">
        <v>10545</v>
      </c>
      <c r="F27" s="42">
        <f t="shared" si="0"/>
        <v>5</v>
      </c>
      <c r="G27" t="s">
        <v>9378</v>
      </c>
    </row>
    <row r="28" spans="1:10" x14ac:dyDescent="0.35">
      <c r="A28" s="4">
        <v>13</v>
      </c>
      <c r="B28" s="4">
        <v>-292.31700000000001</v>
      </c>
      <c r="C28" s="16" t="s">
        <v>1922</v>
      </c>
      <c r="D28" s="4">
        <v>1</v>
      </c>
      <c r="E28" s="16" t="s">
        <v>2062</v>
      </c>
    </row>
    <row r="29" spans="1:10" x14ac:dyDescent="0.35">
      <c r="E29" s="58" t="s">
        <v>10546</v>
      </c>
      <c r="F29" s="42">
        <f t="shared" si="0"/>
        <v>11</v>
      </c>
      <c r="G29" t="s">
        <v>9509</v>
      </c>
    </row>
    <row r="30" spans="1:10" x14ac:dyDescent="0.35">
      <c r="E30" s="58" t="s">
        <v>10547</v>
      </c>
      <c r="F30" s="42">
        <f t="shared" si="0"/>
        <v>5</v>
      </c>
      <c r="G30" t="s">
        <v>9378</v>
      </c>
    </row>
    <row r="31" spans="1:10" x14ac:dyDescent="0.35">
      <c r="A31" s="4">
        <v>14</v>
      </c>
      <c r="B31" s="4">
        <v>-289.99700000000001</v>
      </c>
      <c r="C31" s="16" t="s">
        <v>1911</v>
      </c>
      <c r="D31" s="9" t="s">
        <v>9221</v>
      </c>
      <c r="E31" s="16" t="s">
        <v>2063</v>
      </c>
      <c r="F31" s="42">
        <f t="shared" si="0"/>
        <v>5</v>
      </c>
      <c r="G31" t="s">
        <v>9378</v>
      </c>
    </row>
    <row r="32" spans="1:10" x14ac:dyDescent="0.35">
      <c r="A32" s="4">
        <v>15</v>
      </c>
      <c r="B32" s="4">
        <v>-268.27499999999998</v>
      </c>
      <c r="C32" s="16" t="s">
        <v>1909</v>
      </c>
      <c r="D32" s="9" t="s">
        <v>9222</v>
      </c>
      <c r="E32" s="16" t="s">
        <v>2069</v>
      </c>
      <c r="F32" s="42">
        <f t="shared" si="0"/>
        <v>5</v>
      </c>
      <c r="G32" t="s">
        <v>9378</v>
      </c>
    </row>
    <row r="33" spans="1:7" x14ac:dyDescent="0.35">
      <c r="A33" s="4">
        <v>16</v>
      </c>
      <c r="B33" s="4">
        <v>-266.791</v>
      </c>
      <c r="C33" s="16" t="s">
        <v>1909</v>
      </c>
      <c r="D33" s="9" t="s">
        <v>9222</v>
      </c>
      <c r="E33" s="16" t="s">
        <v>2070</v>
      </c>
      <c r="F33" s="42">
        <f t="shared" si="0"/>
        <v>34</v>
      </c>
      <c r="G33" t="s">
        <v>9387</v>
      </c>
    </row>
    <row r="34" spans="1:7" x14ac:dyDescent="0.35">
      <c r="D34" s="9"/>
    </row>
    <row r="35" spans="1:7" x14ac:dyDescent="0.35">
      <c r="A35" s="7">
        <v>3</v>
      </c>
      <c r="B35" s="31" t="s">
        <v>10551</v>
      </c>
      <c r="D35" s="9"/>
    </row>
    <row r="36" spans="1:7" x14ac:dyDescent="0.35">
      <c r="A36" s="4">
        <v>17</v>
      </c>
      <c r="B36" s="4">
        <v>-263.82900000000001</v>
      </c>
      <c r="C36" s="16" t="s">
        <v>1911</v>
      </c>
      <c r="D36" s="9" t="s">
        <v>9221</v>
      </c>
      <c r="E36" s="16" t="s">
        <v>2071</v>
      </c>
      <c r="F36" s="42">
        <f t="shared" si="0"/>
        <v>3</v>
      </c>
      <c r="G36" t="s">
        <v>9379</v>
      </c>
    </row>
    <row r="37" spans="1:7" x14ac:dyDescent="0.35">
      <c r="A37" s="4">
        <v>18</v>
      </c>
      <c r="B37" s="4">
        <v>-255.398</v>
      </c>
      <c r="C37" s="16" t="s">
        <v>1909</v>
      </c>
      <c r="D37" s="9" t="s">
        <v>9222</v>
      </c>
      <c r="E37" s="16" t="s">
        <v>2074</v>
      </c>
      <c r="F37" s="42">
        <f t="shared" si="0"/>
        <v>4</v>
      </c>
      <c r="G37" t="s">
        <v>9372</v>
      </c>
    </row>
    <row r="38" spans="1:7" x14ac:dyDescent="0.35">
      <c r="A38" s="4">
        <v>19</v>
      </c>
      <c r="B38" s="4">
        <v>-247.947</v>
      </c>
      <c r="C38" s="16" t="s">
        <v>1915</v>
      </c>
      <c r="D38" s="9" t="s">
        <v>9220</v>
      </c>
      <c r="E38" s="16" t="s">
        <v>9885</v>
      </c>
      <c r="F38" s="42">
        <f t="shared" si="0"/>
        <v>8</v>
      </c>
      <c r="G38" t="s">
        <v>9374</v>
      </c>
    </row>
    <row r="39" spans="1:7" x14ac:dyDescent="0.35">
      <c r="A39" s="4">
        <v>20</v>
      </c>
      <c r="B39" s="4">
        <v>-243.61199999999999</v>
      </c>
      <c r="C39" s="16" t="s">
        <v>1909</v>
      </c>
      <c r="D39" s="9" t="s">
        <v>9222</v>
      </c>
      <c r="E39" s="16" t="s">
        <v>2078</v>
      </c>
      <c r="F39" s="42">
        <f t="shared" si="0"/>
        <v>8</v>
      </c>
      <c r="G39" t="s">
        <v>9374</v>
      </c>
    </row>
    <row r="40" spans="1:7" x14ac:dyDescent="0.35">
      <c r="B40" s="4">
        <v>-239.84099999999901</v>
      </c>
      <c r="C40" s="16" t="s">
        <v>1909</v>
      </c>
      <c r="D40" s="9" t="s">
        <v>9222</v>
      </c>
      <c r="E40" s="16" t="s">
        <v>2079</v>
      </c>
    </row>
    <row r="41" spans="1:7" x14ac:dyDescent="0.35">
      <c r="A41" s="4">
        <v>21</v>
      </c>
      <c r="B41" s="4">
        <v>-230.99299999999999</v>
      </c>
      <c r="C41" s="16" t="s">
        <v>1915</v>
      </c>
      <c r="D41" s="9" t="s">
        <v>9220</v>
      </c>
      <c r="E41" s="16" t="s">
        <v>267</v>
      </c>
      <c r="F41" s="42">
        <f t="shared" si="0"/>
        <v>8</v>
      </c>
      <c r="G41" t="s">
        <v>9374</v>
      </c>
    </row>
    <row r="42" spans="1:7" x14ac:dyDescent="0.35">
      <c r="A42" s="4">
        <v>22</v>
      </c>
      <c r="B42" s="4">
        <v>-214.23699999999999</v>
      </c>
      <c r="C42" s="16" t="s">
        <v>1911</v>
      </c>
      <c r="D42" s="9" t="s">
        <v>9221</v>
      </c>
      <c r="E42" s="16" t="s">
        <v>2086</v>
      </c>
      <c r="F42" s="42">
        <f t="shared" si="0"/>
        <v>5</v>
      </c>
      <c r="G42" t="s">
        <v>9378</v>
      </c>
    </row>
    <row r="43" spans="1:7" x14ac:dyDescent="0.35">
      <c r="D43" s="9"/>
      <c r="E43" s="58" t="s">
        <v>10549</v>
      </c>
      <c r="F43" s="42">
        <f t="shared" si="0"/>
        <v>8</v>
      </c>
      <c r="G43" t="s">
        <v>9374</v>
      </c>
    </row>
    <row r="44" spans="1:7" x14ac:dyDescent="0.35">
      <c r="D44" s="9"/>
      <c r="E44" s="58" t="s">
        <v>10550</v>
      </c>
      <c r="F44" s="42">
        <f t="shared" si="0"/>
        <v>5</v>
      </c>
      <c r="G44" t="s">
        <v>9378</v>
      </c>
    </row>
    <row r="45" spans="1:7" x14ac:dyDescent="0.35">
      <c r="A45" s="4">
        <v>23</v>
      </c>
      <c r="B45" s="4">
        <v>-197.71899999999999</v>
      </c>
      <c r="C45" s="16" t="s">
        <v>1909</v>
      </c>
      <c r="D45" s="9" t="s">
        <v>9222</v>
      </c>
      <c r="E45" s="16" t="s">
        <v>1950</v>
      </c>
      <c r="F45" s="42">
        <f t="shared" si="0"/>
        <v>4</v>
      </c>
      <c r="G45" t="s">
        <v>9372</v>
      </c>
    </row>
    <row r="46" spans="1:7" x14ac:dyDescent="0.35">
      <c r="A46" s="4">
        <v>24</v>
      </c>
      <c r="B46" s="4">
        <v>-193.26</v>
      </c>
      <c r="C46" s="16" t="s">
        <v>1915</v>
      </c>
      <c r="D46" s="9" t="s">
        <v>9220</v>
      </c>
      <c r="E46" s="16" t="s">
        <v>1755</v>
      </c>
      <c r="F46" s="42">
        <f t="shared" si="0"/>
        <v>4</v>
      </c>
      <c r="G46" t="s">
        <v>9372</v>
      </c>
    </row>
    <row r="47" spans="1:7" x14ac:dyDescent="0.35">
      <c r="A47" s="4">
        <v>25</v>
      </c>
      <c r="B47" s="4">
        <v>-192.23699999999999</v>
      </c>
      <c r="C47" s="16" t="s">
        <v>1909</v>
      </c>
      <c r="D47" s="9" t="s">
        <v>9222</v>
      </c>
      <c r="E47" s="16" t="s">
        <v>140</v>
      </c>
      <c r="F47" s="42">
        <f t="shared" si="0"/>
        <v>31</v>
      </c>
      <c r="G47" t="s">
        <v>9386</v>
      </c>
    </row>
    <row r="48" spans="1:7" x14ac:dyDescent="0.35">
      <c r="A48" s="4">
        <v>26</v>
      </c>
      <c r="B48" s="4">
        <v>-184.624</v>
      </c>
      <c r="C48" s="16" t="s">
        <v>1911</v>
      </c>
      <c r="D48" s="9" t="s">
        <v>9221</v>
      </c>
      <c r="E48" s="16" t="s">
        <v>2090</v>
      </c>
      <c r="F48" s="42">
        <f t="shared" si="0"/>
        <v>34</v>
      </c>
      <c r="G48" t="s">
        <v>9387</v>
      </c>
    </row>
    <row r="49" spans="1:9" x14ac:dyDescent="0.35">
      <c r="D49" s="9"/>
    </row>
    <row r="50" spans="1:9" x14ac:dyDescent="0.35">
      <c r="B50" s="20" t="s">
        <v>9285</v>
      </c>
      <c r="D50" s="9"/>
    </row>
    <row r="51" spans="1:9" x14ac:dyDescent="0.35">
      <c r="A51" s="4">
        <v>27</v>
      </c>
      <c r="B51" s="4">
        <v>-178.35299999999901</v>
      </c>
      <c r="C51" s="16" t="s">
        <v>1915</v>
      </c>
      <c r="D51" s="9" t="s">
        <v>9220</v>
      </c>
      <c r="E51" s="16" t="s">
        <v>2091</v>
      </c>
      <c r="F51" s="42">
        <f t="shared" si="0"/>
        <v>9</v>
      </c>
      <c r="G51" t="s">
        <v>9373</v>
      </c>
    </row>
    <row r="52" spans="1:9" x14ac:dyDescent="0.35">
      <c r="A52" s="4">
        <v>28</v>
      </c>
      <c r="B52" s="4">
        <v>-172.14599999999999</v>
      </c>
      <c r="C52" s="16" t="s">
        <v>1909</v>
      </c>
      <c r="D52" s="9" t="s">
        <v>9222</v>
      </c>
      <c r="E52" s="16" t="s">
        <v>9886</v>
      </c>
      <c r="F52" s="42">
        <f t="shared" si="0"/>
        <v>32</v>
      </c>
      <c r="G52" t="s">
        <v>9376</v>
      </c>
    </row>
    <row r="53" spans="1:9" x14ac:dyDescent="0.35">
      <c r="A53" s="4">
        <v>29</v>
      </c>
      <c r="B53" s="4">
        <v>-155.81299999999999</v>
      </c>
      <c r="C53" s="16" t="s">
        <v>1911</v>
      </c>
      <c r="D53" s="9" t="s">
        <v>9221</v>
      </c>
      <c r="E53" s="16" t="s">
        <v>2096</v>
      </c>
      <c r="F53" s="42">
        <f t="shared" si="0"/>
        <v>7</v>
      </c>
      <c r="G53" t="s">
        <v>9377</v>
      </c>
    </row>
    <row r="54" spans="1:9" x14ac:dyDescent="0.35">
      <c r="A54" s="4">
        <v>30</v>
      </c>
      <c r="B54" s="4">
        <v>-147.71299999999999</v>
      </c>
      <c r="C54" s="16" t="s">
        <v>1909</v>
      </c>
      <c r="D54" s="9" t="s">
        <v>9222</v>
      </c>
      <c r="E54" s="16" t="s">
        <v>2097</v>
      </c>
      <c r="F54" s="42">
        <f t="shared" si="0"/>
        <v>7</v>
      </c>
      <c r="G54" t="s">
        <v>9377</v>
      </c>
    </row>
    <row r="55" spans="1:9" x14ac:dyDescent="0.35">
      <c r="A55" s="4">
        <v>31</v>
      </c>
      <c r="B55" s="4">
        <v>-144.57399999999899</v>
      </c>
      <c r="C55" s="16" t="s">
        <v>1915</v>
      </c>
      <c r="D55" s="9" t="s">
        <v>9220</v>
      </c>
      <c r="E55" s="16" t="s">
        <v>2098</v>
      </c>
      <c r="F55" s="42">
        <f t="shared" si="0"/>
        <v>9</v>
      </c>
      <c r="G55" t="s">
        <v>9373</v>
      </c>
    </row>
    <row r="56" spans="1:9" x14ac:dyDescent="0.35">
      <c r="A56" s="4">
        <v>32</v>
      </c>
      <c r="B56" s="4">
        <v>-140.94999999999999</v>
      </c>
      <c r="C56" s="16" t="s">
        <v>1909</v>
      </c>
      <c r="D56" s="9" t="s">
        <v>9222</v>
      </c>
      <c r="E56" s="16" t="s">
        <v>2099</v>
      </c>
      <c r="F56" s="42">
        <f t="shared" si="0"/>
        <v>7</v>
      </c>
      <c r="G56" t="s">
        <v>9377</v>
      </c>
    </row>
    <row r="57" spans="1:9" x14ac:dyDescent="0.35">
      <c r="A57" s="4">
        <v>33</v>
      </c>
      <c r="B57" s="4">
        <v>-117.16500000000001</v>
      </c>
      <c r="C57" s="16" t="s">
        <v>1909</v>
      </c>
      <c r="D57" s="9" t="s">
        <v>9222</v>
      </c>
      <c r="E57" s="16" t="s">
        <v>2104</v>
      </c>
      <c r="F57" s="42">
        <f t="shared" si="0"/>
        <v>9</v>
      </c>
      <c r="G57" t="s">
        <v>9373</v>
      </c>
    </row>
    <row r="58" spans="1:9" x14ac:dyDescent="0.35">
      <c r="D58" s="9"/>
    </row>
    <row r="59" spans="1:9" x14ac:dyDescent="0.35">
      <c r="A59" s="7">
        <v>3</v>
      </c>
      <c r="B59" s="31" t="s">
        <v>10552</v>
      </c>
      <c r="D59" s="9"/>
    </row>
    <row r="60" spans="1:9" x14ac:dyDescent="0.35">
      <c r="A60" s="4">
        <v>34</v>
      </c>
      <c r="B60" s="4">
        <v>-118.066</v>
      </c>
      <c r="C60" s="16" t="s">
        <v>1922</v>
      </c>
      <c r="D60" s="4">
        <v>1</v>
      </c>
      <c r="E60" s="16" t="s">
        <v>2103</v>
      </c>
      <c r="F60" s="42">
        <f t="shared" si="0"/>
        <v>6</v>
      </c>
      <c r="G60" t="s">
        <v>10472</v>
      </c>
      <c r="H60" s="42">
        <f t="shared" si="0"/>
        <v>3</v>
      </c>
      <c r="I60" t="s">
        <v>10329</v>
      </c>
    </row>
    <row r="61" spans="1:9" x14ac:dyDescent="0.35">
      <c r="A61" s="4">
        <v>35</v>
      </c>
      <c r="B61" s="4">
        <v>-111.044</v>
      </c>
      <c r="C61" s="16" t="s">
        <v>1911</v>
      </c>
      <c r="D61" s="9" t="s">
        <v>9221</v>
      </c>
      <c r="E61" s="16" t="s">
        <v>2105</v>
      </c>
      <c r="F61" s="42">
        <f t="shared" si="0"/>
        <v>6</v>
      </c>
      <c r="G61" t="s">
        <v>10472</v>
      </c>
    </row>
    <row r="62" spans="1:9" x14ac:dyDescent="0.35">
      <c r="A62" s="4">
        <v>36</v>
      </c>
      <c r="B62" s="4">
        <v>-85.171000000000006</v>
      </c>
      <c r="C62" s="16" t="s">
        <v>1909</v>
      </c>
      <c r="D62" s="9" t="s">
        <v>9222</v>
      </c>
      <c r="E62" s="16" t="s">
        <v>2110</v>
      </c>
      <c r="F62" s="42">
        <f t="shared" si="0"/>
        <v>6</v>
      </c>
      <c r="G62" t="s">
        <v>10472</v>
      </c>
      <c r="H62" s="42">
        <f t="shared" si="0"/>
        <v>4</v>
      </c>
      <c r="I62" t="s">
        <v>10330</v>
      </c>
    </row>
    <row r="63" spans="1:9" x14ac:dyDescent="0.35">
      <c r="A63" s="4">
        <v>37</v>
      </c>
      <c r="B63" s="4">
        <v>-75.063000000000002</v>
      </c>
      <c r="C63" s="16" t="s">
        <v>1911</v>
      </c>
      <c r="D63" s="9" t="s">
        <v>9221</v>
      </c>
      <c r="E63" s="16" t="s">
        <v>2112</v>
      </c>
      <c r="F63" s="42">
        <f t="shared" si="0"/>
        <v>6</v>
      </c>
      <c r="G63" t="s">
        <v>10472</v>
      </c>
      <c r="H63" s="42">
        <f t="shared" si="0"/>
        <v>4</v>
      </c>
      <c r="I63" t="s">
        <v>10330</v>
      </c>
    </row>
    <row r="64" spans="1:9" x14ac:dyDescent="0.35">
      <c r="D64" s="9"/>
    </row>
    <row r="65" spans="1:7" x14ac:dyDescent="0.35">
      <c r="B65" s="20" t="s">
        <v>9267</v>
      </c>
      <c r="D65" s="9"/>
    </row>
    <row r="66" spans="1:7" x14ac:dyDescent="0.35">
      <c r="A66" s="4">
        <v>38</v>
      </c>
      <c r="B66" s="4">
        <v>-70.923999999999893</v>
      </c>
      <c r="C66" s="16" t="s">
        <v>1922</v>
      </c>
      <c r="D66" s="4">
        <v>1</v>
      </c>
      <c r="E66" s="16" t="s">
        <v>2114</v>
      </c>
      <c r="F66" s="42">
        <f t="shared" si="0"/>
        <v>3</v>
      </c>
      <c r="G66" t="s">
        <v>9379</v>
      </c>
    </row>
    <row r="68" spans="1:7" x14ac:dyDescent="0.35">
      <c r="B68" s="20" t="s">
        <v>9285</v>
      </c>
    </row>
    <row r="69" spans="1:7" x14ac:dyDescent="0.35">
      <c r="A69" s="4">
        <v>39</v>
      </c>
      <c r="B69" s="4">
        <v>-68.480999999999995</v>
      </c>
      <c r="C69" s="16" t="s">
        <v>1911</v>
      </c>
      <c r="D69" s="9" t="s">
        <v>9221</v>
      </c>
      <c r="E69" s="16">
        <v>3</v>
      </c>
      <c r="F69" s="42">
        <f t="shared" ref="F69:H132" si="1">IF(G69="GREET",1,IF(G69="GOAL",2,IF(G69="GOAL:COOP",2,IF(G69="(GOAL:COOP)",2,IF(G69="GOAL:CIVILITY",2,IF(G69="GOAL:SUSTAIN",2,IF(G69="(GOAL:SUSTAIN)",2,IF(G69="GOAL:MAX EARN",2,IF(G69="GOAL:EQUITY",2,IF(G69="(GOAL:EQUITY)",2,IF(G69="PROPOSAL",3,IF(G69="(PROPOSAL)",3,IF(G69="CHOOSE+",4,IF(G69="CHOOSE-",4,IF(G69="(CHOOSE+)",4,IF(G69="(CHOOSE-)",4,IF(G69="ECO INFO",5,IF(G69="(ECO INFO)",5,IF(G69="$ INFO",6,IF(G69="($ INFO)",6,IF(G69="SOC INFO",7,IF(G69="(SOC INFO)",7,IF(G69="RULE INFO",8,IF(G69="EXP INFO",9,IF(G69="(EXP INFO)",9,IF(G69="MON RES",10,IF(G69="MON EARN",11,IF(G69="MON BEH",12,IF(G69="POSE HARM",13,IF(G69="(POSE HARM)",13,IF(G69="POSE CONCERN",14,IF(G69="(POSE CONCERN)",14,IF(G69="RJ APOLOGY",15,IF(G69="RJ ATONE",16,IF(G69="(RJ ATONE)",16,IF(G69="RJ JUSTIFY",17,IF(G69="RJ JUSTIFY:ECO INFO",17,IF(G69="RJ JUSTIFY:SOC INFO",17,IF(G69="RJ JUSTIFY:EXP INFO",17,IF(G69="RJ JUSTIFY:MON EARN",17,IF(G69="RJ JUSTIFY:MON BEH",17,IF(G69="RJ-",18,IF(G69="RJ FORGIVE+",19,IF(G69="RJ FORGIVE-",19,IF(G69="(RJ FORGIVE+)",19,IF(G69="(RJ FORGIVE-)",19,IF(G69="COORD",20,IF(G69="(COORD)",20,IF(G69="ENF ACK",21,IF(G69="(ENF ACK)",21,IF(G69="ENF PRAISE",22,IF(G69="ENF ASK",23,IF(G69="ENF TELL",24,IF(G69="ENF SHAME",25,IF(G69="ENF WARN",26,IF(G69="ENF THREATEN",27,IF(G69="ENF PUNISH",28,IF(G69="DEFECT",29,IF(G69="SM TALK",30,IF(G69="HUMOR",31,IF(G69="POLITE+",32,IF(G69="POLITE-",32,IF(G69="INPUT-",33,IF(G69="AMBIGUOUS",34,IF(G69="UNCODEABLE",35)))))))))))))))))))))))))))))))))))))))))))))))))))))))))))))))))</f>
        <v>9</v>
      </c>
      <c r="G69" t="s">
        <v>9373</v>
      </c>
    </row>
    <row r="70" spans="1:7" x14ac:dyDescent="0.35">
      <c r="B70" s="4">
        <v>-66.933000000000007</v>
      </c>
      <c r="C70" s="16" t="s">
        <v>1911</v>
      </c>
      <c r="D70" s="9" t="s">
        <v>9221</v>
      </c>
      <c r="E70" s="16">
        <v>2</v>
      </c>
    </row>
    <row r="71" spans="1:7" x14ac:dyDescent="0.35">
      <c r="B71" s="4">
        <v>-65.936000000000007</v>
      </c>
      <c r="C71" s="16" t="s">
        <v>1911</v>
      </c>
      <c r="D71" s="9" t="s">
        <v>9221</v>
      </c>
      <c r="E71" s="16">
        <v>1</v>
      </c>
    </row>
    <row r="72" spans="1:7" x14ac:dyDescent="0.35">
      <c r="D72" s="9"/>
    </row>
    <row r="73" spans="1:7" x14ac:dyDescent="0.35">
      <c r="B73" s="21" t="s">
        <v>9281</v>
      </c>
      <c r="C73" s="23"/>
      <c r="D73" s="25"/>
      <c r="E73" s="23"/>
    </row>
    <row r="74" spans="1:7" x14ac:dyDescent="0.35">
      <c r="B74" s="20"/>
      <c r="D74" s="9"/>
    </row>
    <row r="75" spans="1:7" x14ac:dyDescent="0.35">
      <c r="A75" s="4">
        <v>40</v>
      </c>
      <c r="B75" s="4">
        <v>108.459</v>
      </c>
      <c r="C75" s="16" t="s">
        <v>1911</v>
      </c>
      <c r="D75" s="4">
        <v>3</v>
      </c>
      <c r="E75" s="16" t="s">
        <v>2122</v>
      </c>
      <c r="F75" s="42">
        <f t="shared" si="1"/>
        <v>34</v>
      </c>
      <c r="G75" t="s">
        <v>9387</v>
      </c>
    </row>
    <row r="76" spans="1:7" x14ac:dyDescent="0.35">
      <c r="A76" s="4">
        <v>41</v>
      </c>
      <c r="B76" s="4">
        <v>113.517</v>
      </c>
      <c r="C76" s="16" t="s">
        <v>1909</v>
      </c>
      <c r="D76" s="4">
        <v>4</v>
      </c>
      <c r="E76" s="16" t="s">
        <v>2125</v>
      </c>
      <c r="F76" s="42">
        <f t="shared" si="1"/>
        <v>34</v>
      </c>
      <c r="G76" t="s">
        <v>9387</v>
      </c>
    </row>
    <row r="77" spans="1:7" x14ac:dyDescent="0.35">
      <c r="A77" s="4">
        <v>42</v>
      </c>
      <c r="B77" s="4">
        <v>128.64400000000001</v>
      </c>
      <c r="C77" s="16" t="s">
        <v>1922</v>
      </c>
      <c r="D77" s="4">
        <v>1</v>
      </c>
      <c r="E77" s="16" t="s">
        <v>2128</v>
      </c>
    </row>
    <row r="78" spans="1:7" x14ac:dyDescent="0.35">
      <c r="E78" s="58" t="s">
        <v>10553</v>
      </c>
      <c r="F78" s="42">
        <f t="shared" si="1"/>
        <v>3</v>
      </c>
      <c r="G78" t="s">
        <v>9379</v>
      </c>
    </row>
    <row r="79" spans="1:7" x14ac:dyDescent="0.35">
      <c r="E79" s="58" t="s">
        <v>10554</v>
      </c>
      <c r="F79" s="42">
        <f t="shared" si="1"/>
        <v>5</v>
      </c>
      <c r="G79" t="s">
        <v>9378</v>
      </c>
    </row>
    <row r="80" spans="1:7" x14ac:dyDescent="0.35">
      <c r="A80" s="4">
        <v>43</v>
      </c>
      <c r="B80" s="4">
        <v>136.07499999999999</v>
      </c>
      <c r="C80" s="16" t="s">
        <v>1911</v>
      </c>
      <c r="D80" s="4">
        <v>3</v>
      </c>
      <c r="E80" s="16" t="s">
        <v>2129</v>
      </c>
      <c r="F80" s="42">
        <f t="shared" si="1"/>
        <v>34</v>
      </c>
      <c r="G80" t="s">
        <v>9387</v>
      </c>
    </row>
    <row r="81" spans="1:7" x14ac:dyDescent="0.35">
      <c r="A81" s="4">
        <v>44</v>
      </c>
      <c r="B81" s="4">
        <v>140.46100000000001</v>
      </c>
      <c r="C81" s="16" t="s">
        <v>1909</v>
      </c>
      <c r="D81" s="4">
        <v>4</v>
      </c>
      <c r="E81" s="16" t="s">
        <v>2132</v>
      </c>
      <c r="F81" s="42">
        <f t="shared" si="1"/>
        <v>5</v>
      </c>
      <c r="G81" t="s">
        <v>9378</v>
      </c>
    </row>
    <row r="83" spans="1:7" x14ac:dyDescent="0.35">
      <c r="B83" s="20" t="s">
        <v>9291</v>
      </c>
    </row>
    <row r="84" spans="1:7" x14ac:dyDescent="0.35">
      <c r="A84" s="4">
        <v>45</v>
      </c>
      <c r="B84" s="4">
        <v>142.29499999999999</v>
      </c>
      <c r="C84" s="16" t="s">
        <v>1915</v>
      </c>
      <c r="D84" s="4">
        <v>2</v>
      </c>
      <c r="E84" s="16" t="s">
        <v>2133</v>
      </c>
      <c r="F84" s="42">
        <f t="shared" si="1"/>
        <v>22</v>
      </c>
      <c r="G84" t="s">
        <v>10418</v>
      </c>
    </row>
    <row r="85" spans="1:7" x14ac:dyDescent="0.35">
      <c r="A85" s="4">
        <v>46</v>
      </c>
      <c r="B85" s="4">
        <v>160.517</v>
      </c>
      <c r="C85" s="16" t="s">
        <v>1909</v>
      </c>
      <c r="D85" s="4">
        <v>4</v>
      </c>
      <c r="E85" s="16" t="s">
        <v>2137</v>
      </c>
      <c r="F85" s="42">
        <f t="shared" si="1"/>
        <v>22</v>
      </c>
      <c r="G85" t="s">
        <v>10418</v>
      </c>
    </row>
    <row r="87" spans="1:7" x14ac:dyDescent="0.35">
      <c r="A87" s="7">
        <v>3</v>
      </c>
      <c r="B87" s="31" t="s">
        <v>10557</v>
      </c>
    </row>
    <row r="88" spans="1:7" x14ac:dyDescent="0.35">
      <c r="A88" s="4">
        <v>47</v>
      </c>
      <c r="B88" s="4">
        <v>177.291</v>
      </c>
      <c r="C88" s="16" t="s">
        <v>1911</v>
      </c>
      <c r="D88" s="4">
        <v>3</v>
      </c>
      <c r="E88" s="16" t="s">
        <v>2140</v>
      </c>
    </row>
    <row r="89" spans="1:7" x14ac:dyDescent="0.35">
      <c r="E89" s="58" t="s">
        <v>10555</v>
      </c>
      <c r="F89" s="42">
        <f t="shared" si="1"/>
        <v>3</v>
      </c>
      <c r="G89" t="s">
        <v>9379</v>
      </c>
    </row>
    <row r="90" spans="1:7" x14ac:dyDescent="0.35">
      <c r="E90" s="58" t="s">
        <v>10556</v>
      </c>
      <c r="F90" s="42">
        <f t="shared" si="1"/>
        <v>5</v>
      </c>
      <c r="G90" t="s">
        <v>9378</v>
      </c>
    </row>
    <row r="91" spans="1:7" x14ac:dyDescent="0.35">
      <c r="A91" s="4">
        <v>48</v>
      </c>
      <c r="B91" s="4">
        <v>196.685</v>
      </c>
      <c r="C91" s="16" t="s">
        <v>1909</v>
      </c>
      <c r="D91" s="4">
        <v>4</v>
      </c>
      <c r="E91" s="16" t="s">
        <v>2143</v>
      </c>
    </row>
    <row r="92" spans="1:7" x14ac:dyDescent="0.35">
      <c r="B92" s="4">
        <v>206.90899999999999</v>
      </c>
      <c r="C92" s="16" t="s">
        <v>1909</v>
      </c>
      <c r="D92" s="4">
        <v>4</v>
      </c>
      <c r="E92" s="16" t="s">
        <v>2146</v>
      </c>
    </row>
    <row r="93" spans="1:7" x14ac:dyDescent="0.35">
      <c r="E93" s="58" t="s">
        <v>9654</v>
      </c>
      <c r="F93" s="42">
        <f t="shared" si="1"/>
        <v>4</v>
      </c>
      <c r="G93" t="s">
        <v>9372</v>
      </c>
    </row>
    <row r="94" spans="1:7" x14ac:dyDescent="0.35">
      <c r="E94" s="58" t="s">
        <v>11166</v>
      </c>
      <c r="F94" s="42">
        <f t="shared" si="1"/>
        <v>3</v>
      </c>
      <c r="G94" t="s">
        <v>9379</v>
      </c>
    </row>
    <row r="95" spans="1:7" x14ac:dyDescent="0.35">
      <c r="A95" s="4">
        <v>49</v>
      </c>
      <c r="B95" s="4">
        <v>203.87099999999899</v>
      </c>
      <c r="C95" s="16" t="s">
        <v>1915</v>
      </c>
      <c r="D95" s="4">
        <v>2</v>
      </c>
      <c r="E95" s="16" t="s">
        <v>2145</v>
      </c>
      <c r="F95" s="42">
        <f t="shared" si="1"/>
        <v>22</v>
      </c>
      <c r="G95" t="s">
        <v>10418</v>
      </c>
    </row>
    <row r="96" spans="1:7" x14ac:dyDescent="0.35">
      <c r="A96" s="4">
        <v>50</v>
      </c>
      <c r="B96" s="4">
        <v>231.75799999999899</v>
      </c>
      <c r="C96" s="16" t="s">
        <v>1922</v>
      </c>
      <c r="D96" s="4">
        <v>1</v>
      </c>
      <c r="E96" s="16" t="s">
        <v>2150</v>
      </c>
    </row>
    <row r="97" spans="1:7" x14ac:dyDescent="0.35">
      <c r="E97" s="58" t="s">
        <v>10420</v>
      </c>
      <c r="F97" s="42">
        <f t="shared" si="1"/>
        <v>4</v>
      </c>
      <c r="G97" t="s">
        <v>9372</v>
      </c>
    </row>
    <row r="98" spans="1:7" x14ac:dyDescent="0.35">
      <c r="E98" s="58" t="s">
        <v>11167</v>
      </c>
      <c r="F98" s="42">
        <f t="shared" si="1"/>
        <v>5</v>
      </c>
      <c r="G98" t="s">
        <v>9378</v>
      </c>
    </row>
    <row r="100" spans="1:7" x14ac:dyDescent="0.35">
      <c r="A100" s="7"/>
      <c r="B100" s="11" t="s">
        <v>9274</v>
      </c>
      <c r="C100" s="15"/>
      <c r="D100" s="19"/>
      <c r="E100" s="15"/>
    </row>
    <row r="101" spans="1:7" x14ac:dyDescent="0.35">
      <c r="A101" s="7"/>
      <c r="B101" s="7"/>
      <c r="C101" s="8"/>
      <c r="E101" s="8"/>
    </row>
    <row r="102" spans="1:7" x14ac:dyDescent="0.35">
      <c r="A102" s="7">
        <v>4</v>
      </c>
      <c r="B102" s="31" t="s">
        <v>10558</v>
      </c>
    </row>
    <row r="103" spans="1:7" x14ac:dyDescent="0.35">
      <c r="A103" s="4">
        <v>51</v>
      </c>
      <c r="B103" s="4">
        <v>-363.96699999999998</v>
      </c>
      <c r="C103" s="16" t="s">
        <v>1909</v>
      </c>
      <c r="D103" s="4">
        <v>4</v>
      </c>
      <c r="E103" s="16" t="s">
        <v>1910</v>
      </c>
      <c r="F103" s="42">
        <f t="shared" si="1"/>
        <v>12</v>
      </c>
      <c r="G103" t="s">
        <v>10124</v>
      </c>
    </row>
    <row r="104" spans="1:7" x14ac:dyDescent="0.35">
      <c r="A104" s="4">
        <v>52</v>
      </c>
      <c r="B104" s="4">
        <v>-363.51799999999997</v>
      </c>
      <c r="C104" s="16" t="s">
        <v>1911</v>
      </c>
      <c r="D104" s="4">
        <v>3</v>
      </c>
      <c r="E104" s="16" t="s">
        <v>1912</v>
      </c>
      <c r="F104" s="42">
        <f t="shared" si="1"/>
        <v>7</v>
      </c>
      <c r="G104" t="s">
        <v>9377</v>
      </c>
    </row>
    <row r="105" spans="1:7" x14ac:dyDescent="0.35">
      <c r="A105" s="4">
        <v>53</v>
      </c>
      <c r="B105" s="4">
        <v>-357.63699999999898</v>
      </c>
      <c r="C105" s="16" t="s">
        <v>1911</v>
      </c>
      <c r="D105" s="4">
        <v>3</v>
      </c>
      <c r="E105" s="16" t="s">
        <v>1914</v>
      </c>
      <c r="F105" s="42">
        <f t="shared" si="1"/>
        <v>12</v>
      </c>
      <c r="G105" t="s">
        <v>10124</v>
      </c>
    </row>
    <row r="106" spans="1:7" x14ac:dyDescent="0.35">
      <c r="A106" s="4">
        <v>54</v>
      </c>
      <c r="B106" s="4">
        <v>-356.642</v>
      </c>
      <c r="C106" s="16" t="s">
        <v>1915</v>
      </c>
      <c r="D106" s="4">
        <v>2</v>
      </c>
      <c r="E106" s="16" t="s">
        <v>1916</v>
      </c>
      <c r="F106" s="42">
        <f t="shared" si="1"/>
        <v>3</v>
      </c>
      <c r="G106" t="s">
        <v>9379</v>
      </c>
    </row>
    <row r="107" spans="1:7" x14ac:dyDescent="0.35">
      <c r="A107" s="4">
        <v>55</v>
      </c>
      <c r="B107" s="4">
        <v>-355.69900000000001</v>
      </c>
      <c r="C107" s="16" t="s">
        <v>1909</v>
      </c>
      <c r="D107" s="4">
        <v>4</v>
      </c>
      <c r="E107" s="16" t="s">
        <v>1919</v>
      </c>
      <c r="F107" s="42">
        <f t="shared" si="1"/>
        <v>3</v>
      </c>
      <c r="G107" t="s">
        <v>9379</v>
      </c>
    </row>
    <row r="108" spans="1:7" x14ac:dyDescent="0.35">
      <c r="A108" s="4">
        <v>56</v>
      </c>
      <c r="B108" s="4">
        <v>-340.53199999999998</v>
      </c>
      <c r="C108" s="16" t="s">
        <v>1922</v>
      </c>
      <c r="D108" s="4">
        <v>1</v>
      </c>
      <c r="E108" s="16" t="s">
        <v>1923</v>
      </c>
      <c r="F108" s="42">
        <f t="shared" si="1"/>
        <v>4</v>
      </c>
      <c r="G108" t="s">
        <v>9372</v>
      </c>
    </row>
    <row r="109" spans="1:7" x14ac:dyDescent="0.35">
      <c r="A109" s="4">
        <v>57</v>
      </c>
      <c r="B109" s="4">
        <v>-337.93199999999899</v>
      </c>
      <c r="C109" s="16" t="s">
        <v>1911</v>
      </c>
      <c r="D109" s="4">
        <v>3</v>
      </c>
      <c r="E109" s="16" t="s">
        <v>1924</v>
      </c>
      <c r="F109" s="42">
        <f t="shared" si="1"/>
        <v>7</v>
      </c>
      <c r="G109" t="s">
        <v>9377</v>
      </c>
    </row>
    <row r="110" spans="1:7" x14ac:dyDescent="0.35">
      <c r="A110" s="4">
        <v>58</v>
      </c>
      <c r="B110" s="4">
        <v>-330.10500000000002</v>
      </c>
      <c r="C110" s="16" t="s">
        <v>1915</v>
      </c>
      <c r="D110" s="4">
        <v>2</v>
      </c>
      <c r="E110" s="16" t="s">
        <v>1926</v>
      </c>
      <c r="F110" s="42">
        <f t="shared" si="1"/>
        <v>4</v>
      </c>
      <c r="G110" t="s">
        <v>9372</v>
      </c>
    </row>
    <row r="111" spans="1:7" x14ac:dyDescent="0.35">
      <c r="A111" s="4">
        <v>59</v>
      </c>
      <c r="B111" s="4">
        <v>-327.863</v>
      </c>
      <c r="C111" s="16" t="s">
        <v>1922</v>
      </c>
      <c r="D111" s="4">
        <v>1</v>
      </c>
      <c r="E111" s="16" t="s">
        <v>900</v>
      </c>
      <c r="F111" s="42">
        <f t="shared" si="1"/>
        <v>7</v>
      </c>
      <c r="G111" t="s">
        <v>9377</v>
      </c>
    </row>
    <row r="112" spans="1:7" x14ac:dyDescent="0.35">
      <c r="A112" s="4">
        <v>60</v>
      </c>
      <c r="B112" s="4">
        <v>-325.334</v>
      </c>
      <c r="C112" s="16" t="s">
        <v>1909</v>
      </c>
      <c r="D112" s="4">
        <v>4</v>
      </c>
      <c r="E112" s="16" t="s">
        <v>1929</v>
      </c>
    </row>
    <row r="113" spans="1:9" x14ac:dyDescent="0.35">
      <c r="E113" s="58" t="s">
        <v>9749</v>
      </c>
      <c r="F113" s="42">
        <f t="shared" si="1"/>
        <v>6</v>
      </c>
      <c r="G113" t="s">
        <v>10472</v>
      </c>
    </row>
    <row r="114" spans="1:9" x14ac:dyDescent="0.35">
      <c r="E114" s="58" t="s">
        <v>9748</v>
      </c>
      <c r="F114" s="42">
        <f t="shared" si="1"/>
        <v>3</v>
      </c>
      <c r="G114" t="s">
        <v>9379</v>
      </c>
    </row>
    <row r="115" spans="1:9" x14ac:dyDescent="0.35">
      <c r="A115" s="4">
        <v>61</v>
      </c>
      <c r="B115" s="4">
        <v>-312.27199999999999</v>
      </c>
      <c r="C115" s="16" t="s">
        <v>1915</v>
      </c>
      <c r="D115" s="4">
        <v>2</v>
      </c>
      <c r="E115" s="16" t="s">
        <v>1933</v>
      </c>
    </row>
    <row r="116" spans="1:9" x14ac:dyDescent="0.35">
      <c r="E116" s="58" t="s">
        <v>9887</v>
      </c>
      <c r="F116" s="42">
        <f t="shared" si="1"/>
        <v>4</v>
      </c>
      <c r="G116" t="s">
        <v>9372</v>
      </c>
    </row>
    <row r="117" spans="1:9" x14ac:dyDescent="0.35">
      <c r="E117" s="58" t="s">
        <v>9750</v>
      </c>
      <c r="F117" s="42">
        <f t="shared" si="1"/>
        <v>6</v>
      </c>
      <c r="G117" t="s">
        <v>10472</v>
      </c>
      <c r="H117" s="42">
        <f t="shared" si="1"/>
        <v>7</v>
      </c>
      <c r="I117" t="s">
        <v>9377</v>
      </c>
    </row>
    <row r="118" spans="1:9" x14ac:dyDescent="0.35">
      <c r="A118" s="4">
        <v>62</v>
      </c>
      <c r="B118" s="4">
        <v>-307.082999999999</v>
      </c>
      <c r="C118" s="16" t="s">
        <v>1909</v>
      </c>
      <c r="D118" s="4">
        <v>4</v>
      </c>
      <c r="E118" s="16" t="s">
        <v>9888</v>
      </c>
      <c r="F118" s="42">
        <f t="shared" si="1"/>
        <v>31</v>
      </c>
      <c r="G118" t="s">
        <v>9386</v>
      </c>
    </row>
    <row r="119" spans="1:9" x14ac:dyDescent="0.35">
      <c r="A119" s="4">
        <v>63</v>
      </c>
      <c r="B119" s="4">
        <v>-301.673</v>
      </c>
      <c r="C119" s="16" t="s">
        <v>1911</v>
      </c>
      <c r="D119" s="4">
        <v>3</v>
      </c>
      <c r="E119" s="16" t="s">
        <v>1936</v>
      </c>
      <c r="F119" s="42">
        <f t="shared" si="1"/>
        <v>7</v>
      </c>
      <c r="G119" t="s">
        <v>9377</v>
      </c>
    </row>
    <row r="120" spans="1:9" x14ac:dyDescent="0.35">
      <c r="A120" s="4">
        <v>64</v>
      </c>
      <c r="B120" s="4">
        <v>-291.86</v>
      </c>
      <c r="C120" s="16" t="s">
        <v>1922</v>
      </c>
      <c r="D120" s="4">
        <v>1</v>
      </c>
      <c r="E120" s="16" t="s">
        <v>1939</v>
      </c>
      <c r="F120" s="42">
        <f t="shared" si="1"/>
        <v>7</v>
      </c>
      <c r="G120" t="s">
        <v>9377</v>
      </c>
    </row>
    <row r="121" spans="1:9" x14ac:dyDescent="0.35">
      <c r="B121" s="4">
        <v>-289.13900000000001</v>
      </c>
      <c r="C121" s="16" t="s">
        <v>1922</v>
      </c>
      <c r="D121" s="4">
        <v>1</v>
      </c>
      <c r="E121" s="16" t="s">
        <v>140</v>
      </c>
    </row>
    <row r="123" spans="1:9" x14ac:dyDescent="0.35">
      <c r="A123" s="7">
        <v>3</v>
      </c>
      <c r="B123" s="31" t="s">
        <v>10559</v>
      </c>
    </row>
    <row r="124" spans="1:9" x14ac:dyDescent="0.35">
      <c r="A124" s="4">
        <v>65</v>
      </c>
      <c r="B124" s="4">
        <v>-296.00400000000002</v>
      </c>
      <c r="C124" s="16" t="s">
        <v>1909</v>
      </c>
      <c r="D124" s="4">
        <v>4</v>
      </c>
      <c r="E124" s="16" t="s">
        <v>1937</v>
      </c>
      <c r="F124" s="42">
        <f t="shared" si="1"/>
        <v>3</v>
      </c>
      <c r="G124" t="s">
        <v>9379</v>
      </c>
    </row>
    <row r="125" spans="1:9" x14ac:dyDescent="0.35">
      <c r="B125" s="4">
        <v>-270.30200000000002</v>
      </c>
      <c r="C125" s="16" t="s">
        <v>1909</v>
      </c>
      <c r="D125" s="4">
        <v>4</v>
      </c>
      <c r="E125" s="16" t="s">
        <v>1943</v>
      </c>
    </row>
    <row r="126" spans="1:9" x14ac:dyDescent="0.35">
      <c r="B126" s="4">
        <v>-258.005</v>
      </c>
      <c r="C126" s="16" t="s">
        <v>1909</v>
      </c>
      <c r="D126" s="4">
        <v>4</v>
      </c>
      <c r="E126" s="16" t="s">
        <v>1945</v>
      </c>
    </row>
    <row r="127" spans="1:9" x14ac:dyDescent="0.35">
      <c r="A127" s="4">
        <v>66</v>
      </c>
      <c r="B127" s="4">
        <v>-240.50799999999899</v>
      </c>
      <c r="C127" s="16" t="s">
        <v>1911</v>
      </c>
      <c r="D127" s="4">
        <v>3</v>
      </c>
      <c r="E127" s="16" t="s">
        <v>1949</v>
      </c>
    </row>
    <row r="128" spans="1:9" x14ac:dyDescent="0.35">
      <c r="E128" s="58" t="s">
        <v>9751</v>
      </c>
      <c r="F128" s="42">
        <f t="shared" si="1"/>
        <v>3</v>
      </c>
      <c r="G128" t="s">
        <v>9379</v>
      </c>
    </row>
    <row r="129" spans="1:7" x14ac:dyDescent="0.35">
      <c r="E129" s="58" t="s">
        <v>9752</v>
      </c>
      <c r="F129" s="42">
        <f t="shared" si="1"/>
        <v>5</v>
      </c>
      <c r="G129" t="s">
        <v>9378</v>
      </c>
    </row>
    <row r="130" spans="1:7" x14ac:dyDescent="0.35">
      <c r="A130" s="4">
        <v>67</v>
      </c>
      <c r="B130" s="4">
        <v>-231.25200000000001</v>
      </c>
      <c r="C130" s="16" t="s">
        <v>1909</v>
      </c>
      <c r="D130" s="4">
        <v>4</v>
      </c>
      <c r="E130" s="16" t="s">
        <v>1950</v>
      </c>
      <c r="F130" s="42">
        <f t="shared" si="1"/>
        <v>4</v>
      </c>
      <c r="G130" t="s">
        <v>9372</v>
      </c>
    </row>
    <row r="131" spans="1:7" x14ac:dyDescent="0.35">
      <c r="A131" s="4">
        <v>68</v>
      </c>
      <c r="B131" s="4">
        <v>-222.21599999999901</v>
      </c>
      <c r="C131" s="16" t="s">
        <v>1911</v>
      </c>
      <c r="D131" s="4">
        <v>3</v>
      </c>
      <c r="E131" s="16" t="s">
        <v>1955</v>
      </c>
      <c r="F131" s="42">
        <f t="shared" si="1"/>
        <v>7</v>
      </c>
      <c r="G131" t="s">
        <v>9377</v>
      </c>
    </row>
    <row r="132" spans="1:7" x14ac:dyDescent="0.35">
      <c r="A132" s="4">
        <v>69</v>
      </c>
      <c r="B132" s="4">
        <v>-220.68899999999999</v>
      </c>
      <c r="C132" s="16" t="s">
        <v>1915</v>
      </c>
      <c r="D132" s="4">
        <v>2</v>
      </c>
      <c r="E132" s="16" t="s">
        <v>1956</v>
      </c>
      <c r="F132" s="42">
        <f t="shared" si="1"/>
        <v>4</v>
      </c>
      <c r="G132" t="s">
        <v>9372</v>
      </c>
    </row>
    <row r="133" spans="1:7" x14ac:dyDescent="0.35">
      <c r="A133" s="4">
        <v>70</v>
      </c>
      <c r="B133" s="4">
        <v>-216.482</v>
      </c>
      <c r="C133" s="16" t="s">
        <v>1909</v>
      </c>
      <c r="D133" s="4">
        <v>4</v>
      </c>
      <c r="E133" s="16" t="s">
        <v>1957</v>
      </c>
      <c r="F133" s="42">
        <f t="shared" ref="F133:H196" si="2">IF(G133="GREET",1,IF(G133="GOAL",2,IF(G133="GOAL:COOP",2,IF(G133="(GOAL:COOP)",2,IF(G133="GOAL:CIVILITY",2,IF(G133="GOAL:SUSTAIN",2,IF(G133="(GOAL:SUSTAIN)",2,IF(G133="GOAL:MAX EARN",2,IF(G133="GOAL:EQUITY",2,IF(G133="(GOAL:EQUITY)",2,IF(G133="PROPOSAL",3,IF(G133="(PROPOSAL)",3,IF(G133="CHOOSE+",4,IF(G133="CHOOSE-",4,IF(G133="(CHOOSE+)",4,IF(G133="(CHOOSE-)",4,IF(G133="ECO INFO",5,IF(G133="(ECO INFO)",5,IF(G133="$ INFO",6,IF(G133="($ INFO)",6,IF(G133="SOC INFO",7,IF(G133="(SOC INFO)",7,IF(G133="RULE INFO",8,IF(G133="EXP INFO",9,IF(G133="(EXP INFO)",9,IF(G133="MON RES",10,IF(G133="MON EARN",11,IF(G133="MON BEH",12,IF(G133="POSE HARM",13,IF(G133="(POSE HARM)",13,IF(G133="POSE CONCERN",14,IF(G133="(POSE CONCERN)",14,IF(G133="RJ APOLOGY",15,IF(G133="RJ ATONE",16,IF(G133="(RJ ATONE)",16,IF(G133="RJ JUSTIFY",17,IF(G133="RJ JUSTIFY:ECO INFO",17,IF(G133="RJ JUSTIFY:SOC INFO",17,IF(G133="RJ JUSTIFY:EXP INFO",17,IF(G133="RJ JUSTIFY:MON EARN",17,IF(G133="RJ JUSTIFY:MON BEH",17,IF(G133="RJ-",18,IF(G133="RJ FORGIVE+",19,IF(G133="RJ FORGIVE-",19,IF(G133="(RJ FORGIVE+)",19,IF(G133="(RJ FORGIVE-)",19,IF(G133="COORD",20,IF(G133="(COORD)",20,IF(G133="ENF ACK",21,IF(G133="(ENF ACK)",21,IF(G133="ENF PRAISE",22,IF(G133="ENF ASK",23,IF(G133="ENF TELL",24,IF(G133="ENF SHAME",25,IF(G133="ENF WARN",26,IF(G133="ENF THREATEN",27,IF(G133="ENF PUNISH",28,IF(G133="DEFECT",29,IF(G133="SM TALK",30,IF(G133="HUMOR",31,IF(G133="POLITE+",32,IF(G133="POLITE-",32,IF(G133="INPUT-",33,IF(G133="AMBIGUOUS",34,IF(G133="UNCODEABLE",35)))))))))))))))))))))))))))))))))))))))))))))))))))))))))))))))))</f>
        <v>7</v>
      </c>
      <c r="G133" t="s">
        <v>9377</v>
      </c>
    </row>
    <row r="134" spans="1:7" x14ac:dyDescent="0.35">
      <c r="A134" s="4">
        <v>71</v>
      </c>
      <c r="B134" s="4">
        <v>-190.63900000000001</v>
      </c>
      <c r="C134" s="16" t="s">
        <v>1909</v>
      </c>
      <c r="D134" s="4">
        <v>4</v>
      </c>
      <c r="E134" s="16" t="s">
        <v>1964</v>
      </c>
      <c r="F134" s="42">
        <f t="shared" si="2"/>
        <v>8</v>
      </c>
      <c r="G134" t="s">
        <v>9374</v>
      </c>
    </row>
    <row r="135" spans="1:7" x14ac:dyDescent="0.35">
      <c r="A135" s="4">
        <v>72</v>
      </c>
      <c r="B135" s="4">
        <v>-184.80500000000001</v>
      </c>
      <c r="C135" s="16" t="s">
        <v>1911</v>
      </c>
      <c r="D135" s="4">
        <v>3</v>
      </c>
      <c r="E135" s="16" t="s">
        <v>1966</v>
      </c>
      <c r="F135" s="42">
        <f t="shared" si="2"/>
        <v>8</v>
      </c>
      <c r="G135" t="s">
        <v>9374</v>
      </c>
    </row>
    <row r="136" spans="1:7" x14ac:dyDescent="0.35">
      <c r="A136" s="4">
        <v>73</v>
      </c>
      <c r="B136" s="4">
        <v>-150.904</v>
      </c>
      <c r="C136" s="16" t="s">
        <v>1911</v>
      </c>
      <c r="D136" s="4">
        <v>3</v>
      </c>
      <c r="E136" s="16" t="s">
        <v>1972</v>
      </c>
      <c r="F136" s="42">
        <f t="shared" si="2"/>
        <v>8</v>
      </c>
      <c r="G136" t="s">
        <v>9374</v>
      </c>
    </row>
    <row r="138" spans="1:7" x14ac:dyDescent="0.35">
      <c r="A138" s="7">
        <v>3</v>
      </c>
      <c r="B138" s="31" t="s">
        <v>10562</v>
      </c>
    </row>
    <row r="139" spans="1:7" x14ac:dyDescent="0.35">
      <c r="A139" s="4">
        <v>74</v>
      </c>
      <c r="B139" s="4">
        <v>-158.30799999999999</v>
      </c>
      <c r="C139" s="16" t="s">
        <v>1909</v>
      </c>
      <c r="D139" s="4">
        <v>4</v>
      </c>
      <c r="E139" s="16" t="s">
        <v>1969</v>
      </c>
      <c r="F139" s="42">
        <f t="shared" si="2"/>
        <v>3</v>
      </c>
      <c r="G139" t="s">
        <v>9379</v>
      </c>
    </row>
    <row r="140" spans="1:7" x14ac:dyDescent="0.35">
      <c r="A140" s="4">
        <v>75</v>
      </c>
      <c r="B140" s="4">
        <v>-156.523</v>
      </c>
      <c r="C140" s="16" t="s">
        <v>1922</v>
      </c>
      <c r="D140" s="4">
        <v>1</v>
      </c>
      <c r="E140" s="16" t="s">
        <v>1970</v>
      </c>
    </row>
    <row r="141" spans="1:7" x14ac:dyDescent="0.35">
      <c r="E141" s="58" t="s">
        <v>9753</v>
      </c>
      <c r="F141" s="42">
        <f t="shared" si="2"/>
        <v>3</v>
      </c>
      <c r="G141" t="s">
        <v>9379</v>
      </c>
    </row>
    <row r="142" spans="1:7" x14ac:dyDescent="0.35">
      <c r="E142" s="58" t="s">
        <v>9754</v>
      </c>
      <c r="F142" s="42">
        <f t="shared" si="2"/>
        <v>5</v>
      </c>
      <c r="G142" t="s">
        <v>9378</v>
      </c>
    </row>
    <row r="143" spans="1:7" x14ac:dyDescent="0.35">
      <c r="E143" s="58" t="s">
        <v>9755</v>
      </c>
      <c r="F143" s="42">
        <f t="shared" si="2"/>
        <v>2</v>
      </c>
      <c r="G143" t="s">
        <v>10428</v>
      </c>
    </row>
    <row r="144" spans="1:7" x14ac:dyDescent="0.35">
      <c r="A144" s="4">
        <v>76</v>
      </c>
      <c r="B144" s="4">
        <v>-153.29399999999899</v>
      </c>
      <c r="C144" s="16" t="s">
        <v>1909</v>
      </c>
      <c r="D144" s="4">
        <v>4</v>
      </c>
      <c r="E144" s="16" t="s">
        <v>1971</v>
      </c>
      <c r="F144" s="42">
        <f t="shared" si="2"/>
        <v>34</v>
      </c>
      <c r="G144" t="s">
        <v>9387</v>
      </c>
    </row>
    <row r="145" spans="1:9" x14ac:dyDescent="0.35">
      <c r="A145" s="4">
        <v>77</v>
      </c>
      <c r="B145" s="4">
        <v>-131.84700000000001</v>
      </c>
      <c r="C145" s="16" t="s">
        <v>1909</v>
      </c>
      <c r="D145" s="4">
        <v>4</v>
      </c>
      <c r="E145" s="16" t="s">
        <v>1978</v>
      </c>
      <c r="F145" s="42">
        <f t="shared" si="2"/>
        <v>4</v>
      </c>
      <c r="G145" t="s">
        <v>9372</v>
      </c>
    </row>
    <row r="146" spans="1:9" x14ac:dyDescent="0.35">
      <c r="A146" s="4">
        <v>78</v>
      </c>
      <c r="B146" s="4">
        <v>-130.74199999999999</v>
      </c>
      <c r="C146" s="16" t="s">
        <v>1911</v>
      </c>
      <c r="D146" s="4">
        <v>3</v>
      </c>
      <c r="E146" s="16" t="s">
        <v>1979</v>
      </c>
      <c r="F146" s="42">
        <f t="shared" si="2"/>
        <v>4</v>
      </c>
      <c r="G146" t="s">
        <v>9372</v>
      </c>
    </row>
    <row r="147" spans="1:9" x14ac:dyDescent="0.35">
      <c r="A147" s="4">
        <v>79</v>
      </c>
      <c r="B147" s="4">
        <v>-117.11499999999999</v>
      </c>
      <c r="C147" s="16" t="s">
        <v>1909</v>
      </c>
      <c r="D147" s="4">
        <v>4</v>
      </c>
      <c r="E147" s="16" t="s">
        <v>1980</v>
      </c>
      <c r="F147" s="42">
        <f t="shared" si="2"/>
        <v>8</v>
      </c>
      <c r="G147" t="s">
        <v>9374</v>
      </c>
    </row>
    <row r="148" spans="1:9" x14ac:dyDescent="0.35">
      <c r="A148" s="4">
        <v>80</v>
      </c>
      <c r="B148" s="4">
        <v>-96.947999999999993</v>
      </c>
      <c r="C148" s="16" t="s">
        <v>1911</v>
      </c>
      <c r="D148" s="4">
        <v>3</v>
      </c>
      <c r="E148" s="16" t="s">
        <v>1982</v>
      </c>
      <c r="F148" s="42">
        <f t="shared" si="2"/>
        <v>8</v>
      </c>
      <c r="G148" t="s">
        <v>9374</v>
      </c>
    </row>
    <row r="149" spans="1:9" x14ac:dyDescent="0.35">
      <c r="B149" s="4">
        <v>-78.116</v>
      </c>
      <c r="C149" s="16" t="s">
        <v>1911</v>
      </c>
      <c r="D149" s="4">
        <v>3</v>
      </c>
      <c r="E149" s="16" t="s">
        <v>1989</v>
      </c>
    </row>
    <row r="150" spans="1:9" x14ac:dyDescent="0.35">
      <c r="A150" s="4">
        <v>81</v>
      </c>
      <c r="B150" s="4">
        <v>-84.182000000000002</v>
      </c>
      <c r="C150" s="16" t="s">
        <v>1909</v>
      </c>
      <c r="D150" s="4">
        <v>4</v>
      </c>
      <c r="E150" s="16" t="s">
        <v>1988</v>
      </c>
      <c r="F150" s="42">
        <f t="shared" si="2"/>
        <v>8</v>
      </c>
      <c r="G150" t="s">
        <v>9374</v>
      </c>
      <c r="H150" s="42">
        <f t="shared" si="2"/>
        <v>2</v>
      </c>
      <c r="I150" t="s">
        <v>12180</v>
      </c>
    </row>
    <row r="151" spans="1:9" x14ac:dyDescent="0.35">
      <c r="A151" s="4">
        <v>82</v>
      </c>
      <c r="B151" s="4">
        <v>-78.22</v>
      </c>
      <c r="C151" s="16" t="s">
        <v>1922</v>
      </c>
      <c r="D151" s="4">
        <v>1</v>
      </c>
      <c r="E151" s="16" t="s">
        <v>900</v>
      </c>
      <c r="F151" s="42">
        <f t="shared" si="2"/>
        <v>8</v>
      </c>
      <c r="G151" t="s">
        <v>9374</v>
      </c>
    </row>
    <row r="152" spans="1:9" x14ac:dyDescent="0.35">
      <c r="A152" s="4">
        <v>83</v>
      </c>
      <c r="B152" s="4">
        <v>-73.605999999999995</v>
      </c>
      <c r="C152" s="16" t="s">
        <v>1909</v>
      </c>
      <c r="D152" s="4">
        <v>4</v>
      </c>
      <c r="E152" s="16" t="s">
        <v>140</v>
      </c>
      <c r="F152" s="42">
        <f t="shared" si="2"/>
        <v>31</v>
      </c>
      <c r="G152" t="s">
        <v>9386</v>
      </c>
    </row>
    <row r="153" spans="1:9" x14ac:dyDescent="0.35">
      <c r="A153" s="4">
        <v>84</v>
      </c>
      <c r="B153" s="4">
        <v>-60.866999999999997</v>
      </c>
      <c r="C153" s="16" t="s">
        <v>1911</v>
      </c>
      <c r="D153" s="4">
        <v>3</v>
      </c>
      <c r="E153" s="16" t="s">
        <v>1992</v>
      </c>
    </row>
    <row r="154" spans="1:9" x14ac:dyDescent="0.35">
      <c r="E154" s="58" t="s">
        <v>10560</v>
      </c>
      <c r="F154" s="42">
        <f t="shared" si="2"/>
        <v>4</v>
      </c>
      <c r="G154" t="s">
        <v>9372</v>
      </c>
    </row>
    <row r="155" spans="1:9" x14ac:dyDescent="0.35">
      <c r="E155" s="58" t="s">
        <v>10561</v>
      </c>
      <c r="F155" s="42">
        <f t="shared" si="2"/>
        <v>2</v>
      </c>
      <c r="G155" t="s">
        <v>10428</v>
      </c>
    </row>
    <row r="156" spans="1:9" x14ac:dyDescent="0.35">
      <c r="B156" s="20" t="s">
        <v>9295</v>
      </c>
    </row>
    <row r="157" spans="1:9" x14ac:dyDescent="0.35">
      <c r="A157" s="4">
        <v>85</v>
      </c>
      <c r="B157" s="4">
        <v>-50.828000000000003</v>
      </c>
      <c r="C157" s="16" t="s">
        <v>1909</v>
      </c>
      <c r="D157" s="4">
        <v>4</v>
      </c>
      <c r="E157" s="16" t="s">
        <v>1994</v>
      </c>
      <c r="F157" s="42">
        <f t="shared" si="2"/>
        <v>9</v>
      </c>
      <c r="G157" t="s">
        <v>9373</v>
      </c>
    </row>
    <row r="158" spans="1:9" x14ac:dyDescent="0.35">
      <c r="A158" s="4">
        <v>86</v>
      </c>
      <c r="B158" s="4">
        <v>-23.54</v>
      </c>
      <c r="C158" s="16" t="s">
        <v>1922</v>
      </c>
      <c r="D158" s="4">
        <v>1</v>
      </c>
      <c r="E158" s="16" t="s">
        <v>2002</v>
      </c>
      <c r="F158" s="42">
        <f t="shared" si="2"/>
        <v>22</v>
      </c>
      <c r="G158" t="s">
        <v>10418</v>
      </c>
    </row>
    <row r="159" spans="1:9" x14ac:dyDescent="0.35">
      <c r="A159" s="4">
        <v>87</v>
      </c>
      <c r="B159" s="4">
        <v>-24.013999999999999</v>
      </c>
      <c r="C159" s="16" t="s">
        <v>1911</v>
      </c>
      <c r="D159" s="4">
        <v>3</v>
      </c>
      <c r="E159" s="16">
        <v>5</v>
      </c>
      <c r="F159" s="42">
        <f t="shared" si="2"/>
        <v>9</v>
      </c>
      <c r="G159" t="s">
        <v>9373</v>
      </c>
    </row>
    <row r="160" spans="1:9" x14ac:dyDescent="0.35">
      <c r="B160" s="4">
        <v>-23.103000000000002</v>
      </c>
      <c r="C160" s="16" t="s">
        <v>1911</v>
      </c>
      <c r="D160" s="4">
        <v>3</v>
      </c>
      <c r="E160" s="16">
        <v>4</v>
      </c>
    </row>
    <row r="161" spans="1:7" x14ac:dyDescent="0.35">
      <c r="B161" s="4">
        <v>-22.475999999999999</v>
      </c>
      <c r="C161" s="16" t="s">
        <v>1911</v>
      </c>
      <c r="D161" s="4">
        <v>3</v>
      </c>
      <c r="E161" s="16">
        <v>3</v>
      </c>
    </row>
    <row r="162" spans="1:7" x14ac:dyDescent="0.35">
      <c r="B162" s="4">
        <v>-21.866</v>
      </c>
      <c r="C162" s="16" t="s">
        <v>1911</v>
      </c>
      <c r="D162" s="4">
        <v>3</v>
      </c>
      <c r="E162" s="16">
        <v>2</v>
      </c>
    </row>
    <row r="163" spans="1:7" x14ac:dyDescent="0.35">
      <c r="B163" s="4">
        <v>-21.091999999999999</v>
      </c>
      <c r="C163" s="16" t="s">
        <v>1911</v>
      </c>
      <c r="D163" s="4">
        <v>3</v>
      </c>
      <c r="E163" s="16">
        <v>1</v>
      </c>
    </row>
    <row r="165" spans="1:7" x14ac:dyDescent="0.35">
      <c r="B165" s="21" t="s">
        <v>9233</v>
      </c>
      <c r="C165" s="23"/>
      <c r="D165" s="21"/>
      <c r="E165" s="23"/>
    </row>
    <row r="166" spans="1:7" x14ac:dyDescent="0.35">
      <c r="B166" s="31"/>
    </row>
    <row r="167" spans="1:7" x14ac:dyDescent="0.35">
      <c r="A167" s="4">
        <v>88</v>
      </c>
      <c r="B167" s="4">
        <v>71.132999999999996</v>
      </c>
      <c r="C167" s="16" t="s">
        <v>1911</v>
      </c>
      <c r="D167" s="4">
        <v>3</v>
      </c>
      <c r="E167" s="16" t="s">
        <v>2005</v>
      </c>
      <c r="F167" s="42">
        <f t="shared" si="2"/>
        <v>24</v>
      </c>
      <c r="G167" t="s">
        <v>10409</v>
      </c>
    </row>
    <row r="168" spans="1:7" x14ac:dyDescent="0.35">
      <c r="A168" s="4">
        <v>89</v>
      </c>
      <c r="B168" s="4">
        <v>79.481999999999999</v>
      </c>
      <c r="C168" s="16" t="s">
        <v>1911</v>
      </c>
      <c r="D168" s="4">
        <v>3</v>
      </c>
      <c r="E168" s="16" t="s">
        <v>2006</v>
      </c>
      <c r="F168" s="42">
        <f t="shared" si="2"/>
        <v>24</v>
      </c>
      <c r="G168" t="s">
        <v>10409</v>
      </c>
    </row>
    <row r="169" spans="1:7" x14ac:dyDescent="0.35">
      <c r="A169" s="4">
        <v>90</v>
      </c>
      <c r="B169" s="4">
        <v>99.02</v>
      </c>
      <c r="C169" s="16" t="s">
        <v>1922</v>
      </c>
      <c r="D169" s="4">
        <v>1</v>
      </c>
      <c r="E169" s="16" t="s">
        <v>2008</v>
      </c>
      <c r="F169" s="42">
        <f t="shared" si="2"/>
        <v>9</v>
      </c>
      <c r="G169" t="s">
        <v>9373</v>
      </c>
    </row>
    <row r="170" spans="1:7" x14ac:dyDescent="0.35">
      <c r="A170" s="4">
        <v>91</v>
      </c>
      <c r="B170" s="4">
        <v>134.03899999999999</v>
      </c>
      <c r="C170" s="16" t="s">
        <v>1915</v>
      </c>
      <c r="D170" s="4">
        <v>2</v>
      </c>
      <c r="E170" s="16" t="s">
        <v>9889</v>
      </c>
    </row>
    <row r="171" spans="1:7" x14ac:dyDescent="0.35">
      <c r="E171" s="58" t="s">
        <v>10563</v>
      </c>
      <c r="F171" s="42">
        <f t="shared" si="2"/>
        <v>15</v>
      </c>
      <c r="G171" t="s">
        <v>9706</v>
      </c>
    </row>
    <row r="172" spans="1:7" x14ac:dyDescent="0.35">
      <c r="E172" s="58" t="s">
        <v>11168</v>
      </c>
      <c r="F172" s="42">
        <f t="shared" si="2"/>
        <v>7</v>
      </c>
      <c r="G172" t="s">
        <v>9377</v>
      </c>
    </row>
    <row r="173" spans="1:7" x14ac:dyDescent="0.35">
      <c r="A173" s="4">
        <v>92</v>
      </c>
      <c r="B173" s="4">
        <v>138.31700000000001</v>
      </c>
      <c r="C173" s="16" t="s">
        <v>1909</v>
      </c>
      <c r="D173" s="4">
        <v>4</v>
      </c>
      <c r="E173" s="16" t="s">
        <v>2016</v>
      </c>
      <c r="F173" s="42">
        <f t="shared" si="2"/>
        <v>7</v>
      </c>
      <c r="G173" t="s">
        <v>9377</v>
      </c>
    </row>
    <row r="174" spans="1:7" x14ac:dyDescent="0.35">
      <c r="B174" s="4">
        <v>145.81200000000001</v>
      </c>
      <c r="C174" s="16" t="s">
        <v>1909</v>
      </c>
      <c r="D174" s="4">
        <v>4</v>
      </c>
      <c r="E174" s="16" t="s">
        <v>2018</v>
      </c>
    </row>
    <row r="175" spans="1:7" x14ac:dyDescent="0.35">
      <c r="A175" s="4">
        <v>93</v>
      </c>
      <c r="B175" s="4">
        <v>233.428</v>
      </c>
      <c r="C175" s="16" t="s">
        <v>1909</v>
      </c>
      <c r="D175" s="4">
        <v>4</v>
      </c>
      <c r="E175" s="16" t="s">
        <v>2027</v>
      </c>
      <c r="F175" s="42">
        <f t="shared" si="2"/>
        <v>34</v>
      </c>
      <c r="G175" t="s">
        <v>9387</v>
      </c>
    </row>
    <row r="177" spans="1:9" x14ac:dyDescent="0.35">
      <c r="A177" s="7"/>
      <c r="B177" s="11" t="s">
        <v>9275</v>
      </c>
      <c r="C177" s="15"/>
      <c r="D177" s="19"/>
      <c r="E177" s="15"/>
    </row>
    <row r="178" spans="1:9" x14ac:dyDescent="0.35">
      <c r="B178" s="20"/>
    </row>
    <row r="179" spans="1:9" x14ac:dyDescent="0.35">
      <c r="A179" s="4">
        <v>94</v>
      </c>
      <c r="B179" s="4">
        <v>-378.29500000000002</v>
      </c>
      <c r="C179" s="16" t="s">
        <v>1911</v>
      </c>
      <c r="D179" s="4">
        <v>3</v>
      </c>
      <c r="E179" s="16" t="s">
        <v>2156</v>
      </c>
      <c r="F179" s="42">
        <f t="shared" si="2"/>
        <v>22</v>
      </c>
      <c r="G179" t="s">
        <v>10418</v>
      </c>
    </row>
    <row r="180" spans="1:9" x14ac:dyDescent="0.35">
      <c r="A180" s="4">
        <v>95</v>
      </c>
      <c r="B180" s="4">
        <v>-377.38400000000001</v>
      </c>
      <c r="C180" s="16" t="s">
        <v>1909</v>
      </c>
      <c r="D180" s="4">
        <v>4</v>
      </c>
      <c r="E180" s="16" t="s">
        <v>2157</v>
      </c>
      <c r="F180" s="42">
        <f t="shared" si="2"/>
        <v>7</v>
      </c>
      <c r="G180" t="s">
        <v>9377</v>
      </c>
    </row>
    <row r="181" spans="1:9" x14ac:dyDescent="0.35">
      <c r="A181" s="4">
        <v>96</v>
      </c>
      <c r="B181" s="4">
        <v>-369.685</v>
      </c>
      <c r="C181" s="16" t="s">
        <v>1909</v>
      </c>
      <c r="D181" s="4">
        <v>4</v>
      </c>
      <c r="E181" s="16" t="s">
        <v>267</v>
      </c>
      <c r="F181" s="42">
        <f t="shared" si="2"/>
        <v>34</v>
      </c>
      <c r="G181" t="s">
        <v>9387</v>
      </c>
    </row>
    <row r="182" spans="1:9" x14ac:dyDescent="0.35">
      <c r="A182" s="4">
        <v>97</v>
      </c>
      <c r="B182" s="4">
        <v>-364.07400000000001</v>
      </c>
      <c r="C182" s="16" t="s">
        <v>1911</v>
      </c>
      <c r="D182" s="4">
        <v>3</v>
      </c>
      <c r="E182" s="16" t="s">
        <v>2159</v>
      </c>
      <c r="F182" s="42">
        <f t="shared" si="2"/>
        <v>24</v>
      </c>
      <c r="G182" t="s">
        <v>10409</v>
      </c>
    </row>
    <row r="183" spans="1:9" x14ac:dyDescent="0.35">
      <c r="A183" s="4">
        <v>98</v>
      </c>
      <c r="B183" s="4">
        <v>-336.015999999999</v>
      </c>
      <c r="C183" s="16" t="s">
        <v>1909</v>
      </c>
      <c r="D183" s="4">
        <v>4</v>
      </c>
      <c r="E183" s="16" t="s">
        <v>2166</v>
      </c>
      <c r="F183" s="42">
        <f t="shared" si="2"/>
        <v>3</v>
      </c>
      <c r="G183" t="s">
        <v>9379</v>
      </c>
    </row>
    <row r="184" spans="1:9" x14ac:dyDescent="0.35">
      <c r="B184" s="4">
        <v>-331.28</v>
      </c>
      <c r="C184" s="16" t="s">
        <v>1909</v>
      </c>
      <c r="D184" s="4">
        <v>4</v>
      </c>
      <c r="E184" s="16" t="s">
        <v>2168</v>
      </c>
    </row>
    <row r="186" spans="1:9" x14ac:dyDescent="0.35">
      <c r="A186" s="7">
        <v>3</v>
      </c>
      <c r="B186" s="31" t="s">
        <v>10566</v>
      </c>
    </row>
    <row r="187" spans="1:9" x14ac:dyDescent="0.35">
      <c r="A187" s="4">
        <v>99</v>
      </c>
      <c r="B187" s="4">
        <v>-326.99400000000003</v>
      </c>
      <c r="C187" s="16" t="s">
        <v>1911</v>
      </c>
      <c r="D187" s="4">
        <v>3</v>
      </c>
      <c r="E187" s="16" t="s">
        <v>2171</v>
      </c>
    </row>
    <row r="188" spans="1:9" x14ac:dyDescent="0.35">
      <c r="E188" s="58" t="s">
        <v>9756</v>
      </c>
      <c r="F188" s="42">
        <f t="shared" si="2"/>
        <v>3</v>
      </c>
      <c r="G188" t="s">
        <v>9379</v>
      </c>
    </row>
    <row r="189" spans="1:9" x14ac:dyDescent="0.35">
      <c r="E189" s="58" t="s">
        <v>9758</v>
      </c>
      <c r="F189" s="42">
        <f t="shared" si="2"/>
        <v>7</v>
      </c>
      <c r="G189" t="s">
        <v>9377</v>
      </c>
    </row>
    <row r="190" spans="1:9" x14ac:dyDescent="0.35">
      <c r="E190" s="58" t="s">
        <v>9757</v>
      </c>
      <c r="F190" s="42">
        <f t="shared" si="2"/>
        <v>5</v>
      </c>
      <c r="G190" t="s">
        <v>9378</v>
      </c>
    </row>
    <row r="191" spans="1:9" x14ac:dyDescent="0.35">
      <c r="A191" s="4">
        <v>100</v>
      </c>
      <c r="B191" s="4">
        <v>-290.53800000000001</v>
      </c>
      <c r="C191" s="16" t="s">
        <v>1911</v>
      </c>
      <c r="D191" s="4">
        <v>3</v>
      </c>
      <c r="E191" s="16" t="s">
        <v>2180</v>
      </c>
      <c r="F191" s="42">
        <f t="shared" si="2"/>
        <v>3</v>
      </c>
      <c r="G191" t="s">
        <v>9379</v>
      </c>
    </row>
    <row r="192" spans="1:9" x14ac:dyDescent="0.35">
      <c r="A192" s="4">
        <v>101</v>
      </c>
      <c r="B192" s="4">
        <v>-311.88799999999998</v>
      </c>
      <c r="C192" s="16" t="s">
        <v>1909</v>
      </c>
      <c r="D192" s="4">
        <v>4</v>
      </c>
      <c r="E192" s="16" t="s">
        <v>2175</v>
      </c>
      <c r="F192" s="42">
        <f t="shared" si="2"/>
        <v>7</v>
      </c>
      <c r="G192" t="s">
        <v>9377</v>
      </c>
      <c r="H192" s="42">
        <f t="shared" si="2"/>
        <v>4</v>
      </c>
      <c r="I192" t="s">
        <v>10330</v>
      </c>
    </row>
    <row r="193" spans="1:9" x14ac:dyDescent="0.35">
      <c r="A193" s="4">
        <v>102</v>
      </c>
      <c r="B193" s="4">
        <v>-299.61599999999999</v>
      </c>
      <c r="C193" s="16" t="s">
        <v>1909</v>
      </c>
      <c r="D193" s="4">
        <v>4</v>
      </c>
      <c r="E193" s="16" t="s">
        <v>2177</v>
      </c>
      <c r="F193" s="42">
        <f t="shared" si="2"/>
        <v>10</v>
      </c>
      <c r="G193" t="s">
        <v>10136</v>
      </c>
    </row>
    <row r="194" spans="1:9" x14ac:dyDescent="0.35">
      <c r="B194" s="4">
        <v>-278.392</v>
      </c>
      <c r="C194" s="16" t="s">
        <v>1909</v>
      </c>
      <c r="D194" s="4">
        <v>4</v>
      </c>
      <c r="E194" s="16" t="s">
        <v>2183</v>
      </c>
    </row>
    <row r="195" spans="1:9" x14ac:dyDescent="0.35">
      <c r="A195" s="4">
        <v>103</v>
      </c>
      <c r="B195" s="4">
        <v>-266.147999999999</v>
      </c>
      <c r="C195" s="16" t="s">
        <v>1909</v>
      </c>
      <c r="D195" s="4">
        <v>4</v>
      </c>
      <c r="E195" s="16" t="s">
        <v>2184</v>
      </c>
      <c r="F195" s="42">
        <f t="shared" si="2"/>
        <v>7</v>
      </c>
      <c r="G195" t="s">
        <v>9377</v>
      </c>
    </row>
    <row r="196" spans="1:9" x14ac:dyDescent="0.35">
      <c r="A196" s="4">
        <v>104</v>
      </c>
      <c r="B196" s="4">
        <v>-260.81099999999998</v>
      </c>
      <c r="C196" s="16" t="s">
        <v>1911</v>
      </c>
      <c r="D196" s="4">
        <v>3</v>
      </c>
      <c r="E196" s="16" t="s">
        <v>2186</v>
      </c>
      <c r="F196" s="42">
        <f t="shared" si="2"/>
        <v>11</v>
      </c>
      <c r="G196" t="s">
        <v>9509</v>
      </c>
    </row>
    <row r="197" spans="1:9" x14ac:dyDescent="0.35">
      <c r="A197" s="4">
        <v>105</v>
      </c>
      <c r="B197" s="4">
        <v>-260.010999999999</v>
      </c>
      <c r="C197" s="16" t="s">
        <v>1909</v>
      </c>
      <c r="D197" s="4">
        <v>4</v>
      </c>
      <c r="E197" s="16" t="s">
        <v>2187</v>
      </c>
      <c r="F197" s="42">
        <f t="shared" ref="F197:F243" si="3">IF(G197="GREET",1,IF(G197="GOAL",2,IF(G197="GOAL:COOP",2,IF(G197="(GOAL:COOP)",2,IF(G197="GOAL:CIVILITY",2,IF(G197="GOAL:SUSTAIN",2,IF(G197="(GOAL:SUSTAIN)",2,IF(G197="GOAL:MAX EARN",2,IF(G197="GOAL:EQUITY",2,IF(G197="(GOAL:EQUITY)",2,IF(G197="PROPOSAL",3,IF(G197="(PROPOSAL)",3,IF(G197="CHOOSE+",4,IF(G197="CHOOSE-",4,IF(G197="(CHOOSE+)",4,IF(G197="(CHOOSE-)",4,IF(G197="ECO INFO",5,IF(G197="(ECO INFO)",5,IF(G197="$ INFO",6,IF(G197="($ INFO)",6,IF(G197="SOC INFO",7,IF(G197="(SOC INFO)",7,IF(G197="RULE INFO",8,IF(G197="EXP INFO",9,IF(G197="(EXP INFO)",9,IF(G197="MON RES",10,IF(G197="MON EARN",11,IF(G197="MON BEH",12,IF(G197="POSE HARM",13,IF(G197="(POSE HARM)",13,IF(G197="POSE CONCERN",14,IF(G197="(POSE CONCERN)",14,IF(G197="RJ APOLOGY",15,IF(G197="RJ ATONE",16,IF(G197="(RJ ATONE)",16,IF(G197="RJ JUSTIFY",17,IF(G197="RJ JUSTIFY:ECO INFO",17,IF(G197="RJ JUSTIFY:SOC INFO",17,IF(G197="RJ JUSTIFY:EXP INFO",17,IF(G197="RJ JUSTIFY:MON EARN",17,IF(G197="RJ JUSTIFY:MON BEH",17,IF(G197="RJ-",18,IF(G197="RJ FORGIVE+",19,IF(G197="RJ FORGIVE-",19,IF(G197="(RJ FORGIVE+)",19,IF(G197="(RJ FORGIVE-)",19,IF(G197="COORD",20,IF(G197="(COORD)",20,IF(G197="ENF ACK",21,IF(G197="(ENF ACK)",21,IF(G197="ENF PRAISE",22,IF(G197="ENF ASK",23,IF(G197="ENF TELL",24,IF(G197="ENF SHAME",25,IF(G197="ENF WARN",26,IF(G197="ENF THREATEN",27,IF(G197="ENF PUNISH",28,IF(G197="DEFECT",29,IF(G197="SM TALK",30,IF(G197="HUMOR",31,IF(G197="POLITE+",32,IF(G197="POLITE-",32,IF(G197="INPUT-",33,IF(G197="AMBIGUOUS",34,IF(G197="UNCODEABLE",35)))))))))))))))))))))))))))))))))))))))))))))))))))))))))))))))))</f>
        <v>22</v>
      </c>
      <c r="G197" t="s">
        <v>10418</v>
      </c>
    </row>
    <row r="198" spans="1:9" x14ac:dyDescent="0.35">
      <c r="A198" s="4">
        <v>106</v>
      </c>
      <c r="B198" s="4">
        <v>-251.33799999999999</v>
      </c>
      <c r="C198" s="16" t="s">
        <v>1911</v>
      </c>
      <c r="D198" s="4">
        <v>3</v>
      </c>
      <c r="E198" s="16" t="s">
        <v>2189</v>
      </c>
      <c r="F198" s="42">
        <f t="shared" si="3"/>
        <v>22</v>
      </c>
      <c r="G198" t="s">
        <v>10418</v>
      </c>
    </row>
    <row r="199" spans="1:9" x14ac:dyDescent="0.35">
      <c r="A199" s="4">
        <v>107</v>
      </c>
      <c r="B199" s="4">
        <v>-250.75200000000001</v>
      </c>
      <c r="C199" s="16" t="s">
        <v>1909</v>
      </c>
      <c r="D199" s="4">
        <v>4</v>
      </c>
      <c r="E199" s="16" t="s">
        <v>2190</v>
      </c>
      <c r="F199" s="42">
        <f t="shared" si="3"/>
        <v>34</v>
      </c>
      <c r="G199" t="s">
        <v>9387</v>
      </c>
    </row>
    <row r="200" spans="1:9" x14ac:dyDescent="0.35">
      <c r="A200" s="4">
        <v>108</v>
      </c>
      <c r="B200" s="4">
        <v>-247.96700000000001</v>
      </c>
      <c r="C200" s="16" t="s">
        <v>1922</v>
      </c>
      <c r="D200" s="4">
        <v>1</v>
      </c>
      <c r="E200" s="16" t="s">
        <v>2191</v>
      </c>
    </row>
    <row r="201" spans="1:9" x14ac:dyDescent="0.35">
      <c r="B201" s="4">
        <v>-229.905</v>
      </c>
      <c r="C201" s="16" t="s">
        <v>1922</v>
      </c>
      <c r="D201" s="4">
        <v>1</v>
      </c>
      <c r="E201" s="16" t="s">
        <v>2195</v>
      </c>
    </row>
    <row r="202" spans="1:9" x14ac:dyDescent="0.35">
      <c r="E202" s="58" t="s">
        <v>10564</v>
      </c>
      <c r="F202" s="42">
        <f t="shared" si="3"/>
        <v>4</v>
      </c>
      <c r="G202" t="s">
        <v>9372</v>
      </c>
    </row>
    <row r="203" spans="1:9" x14ac:dyDescent="0.35">
      <c r="E203" s="58" t="s">
        <v>10565</v>
      </c>
      <c r="F203" s="42">
        <f t="shared" si="3"/>
        <v>3</v>
      </c>
      <c r="G203" t="s">
        <v>9379</v>
      </c>
    </row>
    <row r="204" spans="1:9" x14ac:dyDescent="0.35">
      <c r="A204" s="4">
        <v>109</v>
      </c>
      <c r="B204" s="4">
        <v>-228.75799999999899</v>
      </c>
      <c r="C204" s="16" t="s">
        <v>1915</v>
      </c>
      <c r="D204" s="4">
        <v>2</v>
      </c>
      <c r="E204" s="16" t="s">
        <v>2196</v>
      </c>
      <c r="F204" s="42">
        <f t="shared" si="3"/>
        <v>7</v>
      </c>
      <c r="G204" t="s">
        <v>9377</v>
      </c>
    </row>
    <row r="206" spans="1:9" x14ac:dyDescent="0.35">
      <c r="B206" s="31"/>
    </row>
    <row r="207" spans="1:9" x14ac:dyDescent="0.35">
      <c r="A207" s="4">
        <v>110</v>
      </c>
      <c r="B207" s="4">
        <v>-228.035</v>
      </c>
      <c r="C207" s="16" t="s">
        <v>1911</v>
      </c>
      <c r="D207" s="4">
        <v>3</v>
      </c>
      <c r="E207" s="16" t="s">
        <v>2197</v>
      </c>
      <c r="F207" s="42">
        <f t="shared" si="3"/>
        <v>7</v>
      </c>
      <c r="G207" t="s">
        <v>9377</v>
      </c>
      <c r="I207" t="s">
        <v>11169</v>
      </c>
    </row>
    <row r="208" spans="1:9" x14ac:dyDescent="0.35">
      <c r="A208" s="4">
        <v>111</v>
      </c>
      <c r="B208" s="4">
        <v>-222.673</v>
      </c>
      <c r="C208" s="16" t="s">
        <v>1909</v>
      </c>
      <c r="D208" s="4">
        <v>4</v>
      </c>
      <c r="E208" s="16" t="s">
        <v>2198</v>
      </c>
      <c r="F208" s="42">
        <f t="shared" si="3"/>
        <v>35</v>
      </c>
      <c r="G208" t="s">
        <v>9391</v>
      </c>
    </row>
    <row r="209" spans="1:7" x14ac:dyDescent="0.35">
      <c r="A209" s="4">
        <v>112</v>
      </c>
      <c r="B209" s="4">
        <v>-219.08199999999999</v>
      </c>
      <c r="C209" s="16" t="s">
        <v>1911</v>
      </c>
      <c r="D209" s="4">
        <v>3</v>
      </c>
      <c r="E209" s="16" t="s">
        <v>2199</v>
      </c>
      <c r="F209" s="42">
        <f t="shared" si="3"/>
        <v>7</v>
      </c>
      <c r="G209" t="s">
        <v>9377</v>
      </c>
    </row>
    <row r="210" spans="1:7" x14ac:dyDescent="0.35">
      <c r="A210" s="4">
        <v>113</v>
      </c>
      <c r="B210" s="4">
        <v>-217.13200000000001</v>
      </c>
      <c r="C210" s="16" t="s">
        <v>1909</v>
      </c>
      <c r="D210" s="4">
        <v>4</v>
      </c>
      <c r="E210" s="16" t="s">
        <v>415</v>
      </c>
      <c r="F210" s="42">
        <f t="shared" si="3"/>
        <v>7</v>
      </c>
      <c r="G210" t="s">
        <v>9377</v>
      </c>
    </row>
    <row r="211" spans="1:7" x14ac:dyDescent="0.35">
      <c r="A211" s="4">
        <v>114</v>
      </c>
      <c r="B211" s="4">
        <v>-196.97499999999999</v>
      </c>
      <c r="C211" s="16" t="s">
        <v>1922</v>
      </c>
      <c r="D211" s="4">
        <v>1</v>
      </c>
      <c r="E211" s="16" t="s">
        <v>2202</v>
      </c>
      <c r="F211" s="42">
        <f t="shared" si="3"/>
        <v>7</v>
      </c>
      <c r="G211" t="s">
        <v>9377</v>
      </c>
    </row>
    <row r="213" spans="1:7" x14ac:dyDescent="0.35">
      <c r="A213" s="4">
        <v>115</v>
      </c>
      <c r="B213" s="4">
        <v>-193.649</v>
      </c>
      <c r="C213" s="16" t="s">
        <v>1909</v>
      </c>
      <c r="D213" s="4">
        <v>4</v>
      </c>
      <c r="E213" s="16" t="s">
        <v>2203</v>
      </c>
      <c r="F213" s="42">
        <f t="shared" si="3"/>
        <v>30</v>
      </c>
      <c r="G213" t="s">
        <v>9375</v>
      </c>
    </row>
    <row r="214" spans="1:7" x14ac:dyDescent="0.35">
      <c r="A214" s="4">
        <v>116</v>
      </c>
      <c r="B214" s="4">
        <v>-192.54</v>
      </c>
      <c r="C214" s="16" t="s">
        <v>1911</v>
      </c>
      <c r="D214" s="4">
        <v>3</v>
      </c>
      <c r="E214" s="16" t="s">
        <v>767</v>
      </c>
      <c r="F214" s="42">
        <f t="shared" si="3"/>
        <v>30</v>
      </c>
      <c r="G214" t="s">
        <v>9375</v>
      </c>
    </row>
    <row r="215" spans="1:7" x14ac:dyDescent="0.35">
      <c r="A215" s="4">
        <v>117</v>
      </c>
      <c r="B215" s="4">
        <v>-168.71099999999899</v>
      </c>
      <c r="C215" s="16" t="s">
        <v>1909</v>
      </c>
      <c r="D215" s="4">
        <v>4</v>
      </c>
      <c r="E215" s="16" t="s">
        <v>2208</v>
      </c>
      <c r="F215" s="42">
        <f t="shared" si="3"/>
        <v>30</v>
      </c>
      <c r="G215" t="s">
        <v>9375</v>
      </c>
    </row>
    <row r="216" spans="1:7" x14ac:dyDescent="0.35">
      <c r="A216" s="4">
        <v>118</v>
      </c>
      <c r="B216" s="4">
        <v>-163.34399999999999</v>
      </c>
      <c r="C216" s="16" t="s">
        <v>1909</v>
      </c>
      <c r="D216" s="4">
        <v>4</v>
      </c>
      <c r="E216" s="16" t="s">
        <v>2209</v>
      </c>
      <c r="F216" s="42">
        <f t="shared" si="3"/>
        <v>31</v>
      </c>
      <c r="G216" t="s">
        <v>9386</v>
      </c>
    </row>
    <row r="217" spans="1:7" x14ac:dyDescent="0.35">
      <c r="A217" s="4">
        <v>119</v>
      </c>
      <c r="B217" s="4">
        <v>-161.86600000000001</v>
      </c>
      <c r="C217" s="16" t="s">
        <v>1922</v>
      </c>
      <c r="D217" s="4">
        <v>1</v>
      </c>
      <c r="E217" s="16" t="s">
        <v>336</v>
      </c>
      <c r="F217" s="42">
        <f t="shared" si="3"/>
        <v>31</v>
      </c>
      <c r="G217" t="s">
        <v>9386</v>
      </c>
    </row>
    <row r="218" spans="1:7" x14ac:dyDescent="0.35">
      <c r="A218" s="4">
        <v>120</v>
      </c>
      <c r="B218" s="4">
        <v>-157.43100000000001</v>
      </c>
      <c r="C218" s="16" t="s">
        <v>1909</v>
      </c>
      <c r="D218" s="4">
        <v>4</v>
      </c>
      <c r="E218" s="16" t="s">
        <v>2210</v>
      </c>
      <c r="F218" s="42">
        <f t="shared" si="3"/>
        <v>30</v>
      </c>
      <c r="G218" t="s">
        <v>9375</v>
      </c>
    </row>
    <row r="219" spans="1:7" x14ac:dyDescent="0.35">
      <c r="A219" s="4">
        <v>121</v>
      </c>
      <c r="B219" s="4">
        <v>-142.49700000000001</v>
      </c>
      <c r="C219" s="16" t="s">
        <v>1915</v>
      </c>
      <c r="D219" s="4">
        <v>2</v>
      </c>
      <c r="E219" s="17" t="s">
        <v>9219</v>
      </c>
      <c r="F219" s="42">
        <f t="shared" si="3"/>
        <v>35</v>
      </c>
      <c r="G219" s="43" t="s">
        <v>9391</v>
      </c>
    </row>
    <row r="220" spans="1:7" x14ac:dyDescent="0.35">
      <c r="A220" s="4">
        <v>122</v>
      </c>
      <c r="B220" s="4">
        <v>-138.62799999999999</v>
      </c>
      <c r="C220" s="16" t="s">
        <v>1911</v>
      </c>
      <c r="D220" s="4">
        <v>3</v>
      </c>
      <c r="E220" s="16" t="s">
        <v>55</v>
      </c>
      <c r="F220" s="42">
        <f t="shared" si="3"/>
        <v>30</v>
      </c>
      <c r="G220" t="s">
        <v>9375</v>
      </c>
    </row>
    <row r="222" spans="1:7" x14ac:dyDescent="0.35">
      <c r="A222" s="4">
        <v>123</v>
      </c>
      <c r="B222" s="4">
        <v>-106.825</v>
      </c>
      <c r="C222" s="16" t="s">
        <v>1909</v>
      </c>
      <c r="D222" s="4">
        <v>4</v>
      </c>
      <c r="E222" s="16" t="s">
        <v>2220</v>
      </c>
      <c r="F222" s="42">
        <f t="shared" si="3"/>
        <v>22</v>
      </c>
      <c r="G222" t="s">
        <v>10418</v>
      </c>
    </row>
    <row r="223" spans="1:7" x14ac:dyDescent="0.35">
      <c r="A223" s="4">
        <v>124</v>
      </c>
      <c r="B223" s="4">
        <v>-88.616</v>
      </c>
      <c r="C223" s="16" t="s">
        <v>1909</v>
      </c>
      <c r="D223" s="4">
        <v>4</v>
      </c>
      <c r="E223" s="16" t="s">
        <v>2224</v>
      </c>
      <c r="F223" s="42">
        <f t="shared" si="3"/>
        <v>22</v>
      </c>
      <c r="G223" t="s">
        <v>10418</v>
      </c>
    </row>
    <row r="224" spans="1:7" x14ac:dyDescent="0.35">
      <c r="A224" s="4">
        <v>125</v>
      </c>
      <c r="B224" s="4">
        <v>-81.075999999999993</v>
      </c>
      <c r="C224" s="16" t="s">
        <v>1922</v>
      </c>
      <c r="D224" s="4">
        <v>1</v>
      </c>
      <c r="E224" s="16" t="s">
        <v>2226</v>
      </c>
      <c r="F224" s="42">
        <f t="shared" si="3"/>
        <v>22</v>
      </c>
      <c r="G224" t="s">
        <v>10418</v>
      </c>
    </row>
    <row r="225" spans="1:7" x14ac:dyDescent="0.35">
      <c r="A225" s="4">
        <v>126</v>
      </c>
      <c r="B225" s="4">
        <v>-78.923000000000002</v>
      </c>
      <c r="C225" s="16" t="s">
        <v>1911</v>
      </c>
      <c r="D225" s="4">
        <v>3</v>
      </c>
      <c r="E225" s="16" t="s">
        <v>2227</v>
      </c>
      <c r="F225" s="42">
        <f t="shared" si="3"/>
        <v>22</v>
      </c>
      <c r="G225" t="s">
        <v>10418</v>
      </c>
    </row>
    <row r="226" spans="1:7" x14ac:dyDescent="0.35">
      <c r="A226" s="4">
        <v>127</v>
      </c>
      <c r="B226" s="4">
        <v>-73.555000000000007</v>
      </c>
      <c r="C226" s="16" t="s">
        <v>1909</v>
      </c>
      <c r="D226" s="4">
        <v>4</v>
      </c>
      <c r="E226" s="16" t="s">
        <v>2229</v>
      </c>
      <c r="F226" s="42">
        <f t="shared" si="3"/>
        <v>22</v>
      </c>
      <c r="G226" t="s">
        <v>10418</v>
      </c>
    </row>
    <row r="227" spans="1:7" x14ac:dyDescent="0.35">
      <c r="A227" s="4">
        <v>128</v>
      </c>
      <c r="B227" s="4">
        <v>-60.097999999999999</v>
      </c>
      <c r="C227" s="16" t="s">
        <v>1911</v>
      </c>
      <c r="D227" s="4">
        <v>3</v>
      </c>
      <c r="E227" s="16" t="s">
        <v>2233</v>
      </c>
      <c r="F227" s="42">
        <f t="shared" si="3"/>
        <v>22</v>
      </c>
      <c r="G227" t="s">
        <v>10418</v>
      </c>
    </row>
    <row r="228" spans="1:7" x14ac:dyDescent="0.35">
      <c r="A228" s="4">
        <v>129</v>
      </c>
      <c r="B228" s="4">
        <v>-51.975999999999999</v>
      </c>
      <c r="C228" s="16" t="s">
        <v>1909</v>
      </c>
      <c r="D228" s="4">
        <v>4</v>
      </c>
      <c r="E228" s="16" t="s">
        <v>9890</v>
      </c>
      <c r="F228" s="42">
        <f t="shared" si="3"/>
        <v>22</v>
      </c>
      <c r="G228" t="s">
        <v>10418</v>
      </c>
    </row>
    <row r="229" spans="1:7" x14ac:dyDescent="0.35">
      <c r="A229" s="4">
        <v>130</v>
      </c>
      <c r="B229" s="4">
        <v>-30.718</v>
      </c>
      <c r="C229" s="16" t="s">
        <v>1922</v>
      </c>
      <c r="D229" s="4">
        <v>1</v>
      </c>
      <c r="E229" s="16" t="s">
        <v>2242</v>
      </c>
      <c r="F229" s="42">
        <f t="shared" si="3"/>
        <v>22</v>
      </c>
      <c r="G229" t="s">
        <v>10418</v>
      </c>
    </row>
    <row r="232" spans="1:7" x14ac:dyDescent="0.35">
      <c r="B232" s="21" t="s">
        <v>9279</v>
      </c>
      <c r="C232" s="23"/>
      <c r="D232" s="21"/>
      <c r="E232" s="23"/>
    </row>
    <row r="233" spans="1:7" x14ac:dyDescent="0.35">
      <c r="B233" s="20"/>
    </row>
    <row r="234" spans="1:7" x14ac:dyDescent="0.35">
      <c r="A234" s="4">
        <v>131</v>
      </c>
      <c r="B234" s="4">
        <v>100.08499999999999</v>
      </c>
      <c r="C234" s="16" t="s">
        <v>1911</v>
      </c>
      <c r="D234" s="4">
        <v>3</v>
      </c>
      <c r="E234" s="16" t="s">
        <v>2247</v>
      </c>
      <c r="F234" s="42">
        <f t="shared" si="3"/>
        <v>30</v>
      </c>
      <c r="G234" t="s">
        <v>9375</v>
      </c>
    </row>
    <row r="235" spans="1:7" x14ac:dyDescent="0.35">
      <c r="A235" s="4">
        <v>132</v>
      </c>
      <c r="B235" s="4">
        <v>111.491</v>
      </c>
      <c r="C235" s="16" t="s">
        <v>1915</v>
      </c>
      <c r="D235" s="4">
        <v>2</v>
      </c>
      <c r="E235" s="16" t="s">
        <v>140</v>
      </c>
      <c r="F235" s="42">
        <f t="shared" si="3"/>
        <v>31</v>
      </c>
      <c r="G235" t="s">
        <v>9386</v>
      </c>
    </row>
    <row r="236" spans="1:7" x14ac:dyDescent="0.35">
      <c r="A236" s="4">
        <v>133</v>
      </c>
      <c r="B236" s="4">
        <v>116.15600000000001</v>
      </c>
      <c r="C236" s="16" t="s">
        <v>1922</v>
      </c>
      <c r="D236" s="4">
        <v>1</v>
      </c>
      <c r="E236" s="16" t="s">
        <v>2250</v>
      </c>
      <c r="F236" s="42">
        <f t="shared" si="3"/>
        <v>30</v>
      </c>
      <c r="G236" t="s">
        <v>9375</v>
      </c>
    </row>
    <row r="238" spans="1:7" x14ac:dyDescent="0.35">
      <c r="A238" s="4">
        <v>134</v>
      </c>
      <c r="B238" s="4">
        <v>143.536</v>
      </c>
      <c r="C238" s="16" t="s">
        <v>1909</v>
      </c>
      <c r="D238" s="4">
        <v>4</v>
      </c>
      <c r="E238" s="16" t="s">
        <v>2254</v>
      </c>
      <c r="F238" s="42">
        <f t="shared" si="3"/>
        <v>22</v>
      </c>
      <c r="G238" t="s">
        <v>10418</v>
      </c>
    </row>
    <row r="240" spans="1:7" x14ac:dyDescent="0.35">
      <c r="A240" s="7">
        <v>1</v>
      </c>
      <c r="B240" s="31" t="s">
        <v>11170</v>
      </c>
    </row>
    <row r="241" spans="1:8" x14ac:dyDescent="0.35">
      <c r="A241" s="4">
        <v>135</v>
      </c>
      <c r="B241" s="4">
        <v>171.27199999999999</v>
      </c>
      <c r="C241" s="16" t="s">
        <v>1909</v>
      </c>
      <c r="D241" s="4">
        <v>4</v>
      </c>
      <c r="E241" s="16" t="s">
        <v>2256</v>
      </c>
      <c r="F241" s="42">
        <f t="shared" si="3"/>
        <v>15</v>
      </c>
      <c r="G241" t="s">
        <v>9706</v>
      </c>
    </row>
    <row r="242" spans="1:8" x14ac:dyDescent="0.35">
      <c r="A242" s="4">
        <v>136</v>
      </c>
      <c r="B242" s="4">
        <v>183.29</v>
      </c>
      <c r="C242" s="16" t="s">
        <v>1922</v>
      </c>
      <c r="D242" s="4">
        <v>1</v>
      </c>
      <c r="E242" s="16" t="s">
        <v>1000</v>
      </c>
      <c r="F242" s="42">
        <f t="shared" si="3"/>
        <v>19</v>
      </c>
      <c r="G242" t="s">
        <v>9723</v>
      </c>
    </row>
    <row r="243" spans="1:8" x14ac:dyDescent="0.35">
      <c r="A243" s="4">
        <v>137</v>
      </c>
      <c r="B243" s="4">
        <v>212.893</v>
      </c>
      <c r="C243" s="16" t="s">
        <v>1911</v>
      </c>
      <c r="D243" s="4">
        <v>3</v>
      </c>
      <c r="E243" s="16" t="s">
        <v>2261</v>
      </c>
      <c r="F243" s="42">
        <f t="shared" si="3"/>
        <v>19</v>
      </c>
      <c r="G243" t="s">
        <v>9723</v>
      </c>
    </row>
    <row r="246" spans="1:8" x14ac:dyDescent="0.35">
      <c r="A246" s="8" t="s">
        <v>11929</v>
      </c>
      <c r="C246"/>
    </row>
    <row r="247" spans="1:8" x14ac:dyDescent="0.35">
      <c r="B247" s="98" t="s">
        <v>11936</v>
      </c>
      <c r="C247"/>
    </row>
    <row r="248" spans="1:8" x14ac:dyDescent="0.35">
      <c r="A248" s="7" t="s">
        <v>11933</v>
      </c>
      <c r="B248" s="4">
        <v>4</v>
      </c>
      <c r="C248" t="s">
        <v>11979</v>
      </c>
    </row>
    <row r="249" spans="1:8" x14ac:dyDescent="0.35">
      <c r="A249" s="7" t="s">
        <v>11934</v>
      </c>
      <c r="B249" s="4">
        <v>4</v>
      </c>
      <c r="C249" t="s">
        <v>11980</v>
      </c>
    </row>
    <row r="250" spans="1:8" x14ac:dyDescent="0.35">
      <c r="A250" s="7" t="s">
        <v>11935</v>
      </c>
      <c r="B250" s="4">
        <v>4</v>
      </c>
      <c r="C250" t="s">
        <v>11981</v>
      </c>
    </row>
    <row r="252" spans="1:8" x14ac:dyDescent="0.35">
      <c r="A252" s="7" t="s">
        <v>12080</v>
      </c>
      <c r="B252" s="4">
        <v>4</v>
      </c>
    </row>
    <row r="253" spans="1:8" x14ac:dyDescent="0.35">
      <c r="A253" s="4" t="s">
        <v>12082</v>
      </c>
      <c r="B253" s="4">
        <v>1</v>
      </c>
    </row>
    <row r="256" spans="1:8" x14ac:dyDescent="0.35">
      <c r="B256" s="8" t="s">
        <v>12198</v>
      </c>
      <c r="F256"/>
      <c r="H256"/>
    </row>
    <row r="257" spans="1:8" x14ac:dyDescent="0.35">
      <c r="A257" s="8" t="s">
        <v>12202</v>
      </c>
      <c r="B257" s="137" t="s">
        <v>12230</v>
      </c>
      <c r="C257" s="137" t="s">
        <v>12231</v>
      </c>
      <c r="F257"/>
      <c r="H257"/>
    </row>
    <row r="258" spans="1:8" x14ac:dyDescent="0.35">
      <c r="A258" s="7" t="s">
        <v>12083</v>
      </c>
      <c r="B258" s="102">
        <v>1</v>
      </c>
      <c r="C258" s="102">
        <v>1</v>
      </c>
      <c r="F258"/>
      <c r="H258"/>
    </row>
    <row r="259" spans="1:8" x14ac:dyDescent="0.35">
      <c r="A259" s="7" t="s">
        <v>12084</v>
      </c>
      <c r="B259" s="102">
        <v>1</v>
      </c>
      <c r="C259" s="102">
        <v>1</v>
      </c>
      <c r="F259"/>
      <c r="H259"/>
    </row>
    <row r="260" spans="1:8" x14ac:dyDescent="0.35">
      <c r="B260" s="16"/>
      <c r="C260" s="4"/>
      <c r="F260"/>
      <c r="H260"/>
    </row>
    <row r="261" spans="1:8" x14ac:dyDescent="0.35">
      <c r="A261" s="8" t="s">
        <v>12203</v>
      </c>
      <c r="B261" s="16"/>
      <c r="C261" s="4"/>
      <c r="E261" s="16" t="s">
        <v>12211</v>
      </c>
      <c r="F261"/>
      <c r="H261"/>
    </row>
    <row r="262" spans="1:8" x14ac:dyDescent="0.35">
      <c r="A262" s="7" t="s">
        <v>12083</v>
      </c>
      <c r="B262" s="102">
        <v>1</v>
      </c>
      <c r="C262" s="102">
        <v>1</v>
      </c>
      <c r="F262"/>
      <c r="H262"/>
    </row>
    <row r="263" spans="1:8" x14ac:dyDescent="0.35">
      <c r="A263" s="7" t="s">
        <v>12084</v>
      </c>
      <c r="B263" s="102">
        <v>1</v>
      </c>
      <c r="C263" s="102">
        <v>1</v>
      </c>
      <c r="F263"/>
      <c r="H263"/>
    </row>
    <row r="264" spans="1:8" x14ac:dyDescent="0.35">
      <c r="B264" s="16"/>
      <c r="C264" s="4"/>
      <c r="F264"/>
      <c r="H264"/>
    </row>
    <row r="265" spans="1:8" x14ac:dyDescent="0.35">
      <c r="A265" s="8" t="s">
        <v>12204</v>
      </c>
      <c r="B265" s="16"/>
      <c r="C265" s="4"/>
      <c r="F265"/>
      <c r="H265"/>
    </row>
    <row r="266" spans="1:8" x14ac:dyDescent="0.35">
      <c r="A266" s="7" t="s">
        <v>12083</v>
      </c>
      <c r="B266" s="102" t="s">
        <v>11932</v>
      </c>
      <c r="C266" s="102" t="s">
        <v>11932</v>
      </c>
      <c r="F266"/>
      <c r="H266"/>
    </row>
    <row r="267" spans="1:8" x14ac:dyDescent="0.35">
      <c r="A267" s="7" t="s">
        <v>12084</v>
      </c>
      <c r="B267" s="102" t="s">
        <v>11932</v>
      </c>
      <c r="C267" s="102" t="s">
        <v>11932</v>
      </c>
      <c r="F267"/>
      <c r="H267"/>
    </row>
    <row r="268" spans="1:8" x14ac:dyDescent="0.35">
      <c r="B268" s="16"/>
      <c r="C268" s="4"/>
      <c r="F268"/>
      <c r="H268"/>
    </row>
    <row r="269" spans="1:8" x14ac:dyDescent="0.35">
      <c r="A269" s="7" t="s">
        <v>12080</v>
      </c>
      <c r="B269" s="16"/>
      <c r="C269" s="4"/>
      <c r="F269"/>
      <c r="H269"/>
    </row>
    <row r="270" spans="1:8" x14ac:dyDescent="0.35">
      <c r="A270" s="7" t="s">
        <v>12083</v>
      </c>
      <c r="B270" s="102">
        <v>1</v>
      </c>
      <c r="C270" s="102">
        <v>1</v>
      </c>
      <c r="F270"/>
      <c r="H270"/>
    </row>
    <row r="271" spans="1:8" x14ac:dyDescent="0.35">
      <c r="A271" s="7" t="s">
        <v>12084</v>
      </c>
      <c r="B271" s="102">
        <v>1</v>
      </c>
      <c r="C271" s="102">
        <v>1</v>
      </c>
      <c r="F271"/>
      <c r="H271"/>
    </row>
    <row r="274" spans="1:3" x14ac:dyDescent="0.35">
      <c r="A274" s="8" t="s">
        <v>12089</v>
      </c>
      <c r="C274"/>
    </row>
    <row r="275" spans="1:3" x14ac:dyDescent="0.35">
      <c r="C275"/>
    </row>
    <row r="276" spans="1:3" x14ac:dyDescent="0.35">
      <c r="A276" s="113" t="s">
        <v>11933</v>
      </c>
      <c r="C276"/>
    </row>
    <row r="277" spans="1:3" x14ac:dyDescent="0.35">
      <c r="A277" s="113"/>
      <c r="C277"/>
    </row>
    <row r="278" spans="1:3" x14ac:dyDescent="0.35">
      <c r="A278" s="116" t="s">
        <v>12090</v>
      </c>
      <c r="C278"/>
    </row>
    <row r="279" spans="1:3" x14ac:dyDescent="0.35">
      <c r="A279" s="4" t="s">
        <v>12091</v>
      </c>
      <c r="B279" s="4">
        <v>3</v>
      </c>
      <c r="C279"/>
    </row>
    <row r="280" spans="1:3" x14ac:dyDescent="0.35">
      <c r="A280" s="4" t="s">
        <v>12092</v>
      </c>
      <c r="C280"/>
    </row>
    <row r="281" spans="1:3" x14ac:dyDescent="0.35">
      <c r="A281" s="4" t="s">
        <v>12093</v>
      </c>
      <c r="C281"/>
    </row>
    <row r="282" spans="1:3" x14ac:dyDescent="0.35">
      <c r="A282" s="4" t="s">
        <v>12094</v>
      </c>
      <c r="C282"/>
    </row>
    <row r="283" spans="1:3" x14ac:dyDescent="0.35">
      <c r="A283" s="37" t="s">
        <v>12098</v>
      </c>
      <c r="B283" s="117">
        <v>3</v>
      </c>
      <c r="C283"/>
    </row>
    <row r="284" spans="1:3" x14ac:dyDescent="0.35">
      <c r="A284" s="37"/>
      <c r="C284"/>
    </row>
    <row r="285" spans="1:3" x14ac:dyDescent="0.35">
      <c r="A285" s="116" t="s">
        <v>12095</v>
      </c>
      <c r="C285"/>
    </row>
    <row r="286" spans="1:3" x14ac:dyDescent="0.35">
      <c r="A286" s="4" t="s">
        <v>12091</v>
      </c>
      <c r="B286" s="4">
        <v>3</v>
      </c>
      <c r="C286"/>
    </row>
    <row r="287" spans="1:3" x14ac:dyDescent="0.35">
      <c r="A287" s="4" t="s">
        <v>12092</v>
      </c>
      <c r="C287"/>
    </row>
    <row r="288" spans="1:3" x14ac:dyDescent="0.35">
      <c r="A288" s="4" t="s">
        <v>12093</v>
      </c>
      <c r="C288"/>
    </row>
    <row r="289" spans="1:3" x14ac:dyDescent="0.35">
      <c r="A289" s="4" t="s">
        <v>12094</v>
      </c>
      <c r="C289"/>
    </row>
    <row r="290" spans="1:3" x14ac:dyDescent="0.35">
      <c r="A290" s="37" t="s">
        <v>12098</v>
      </c>
      <c r="B290" s="4">
        <v>3</v>
      </c>
      <c r="C290"/>
    </row>
    <row r="291" spans="1:3" x14ac:dyDescent="0.35">
      <c r="A291" s="37"/>
      <c r="C291"/>
    </row>
    <row r="292" spans="1:3" x14ac:dyDescent="0.35">
      <c r="A292" s="113" t="s">
        <v>11934</v>
      </c>
      <c r="C292"/>
    </row>
    <row r="293" spans="1:3" x14ac:dyDescent="0.35">
      <c r="A293" s="113"/>
      <c r="C293"/>
    </row>
    <row r="294" spans="1:3" x14ac:dyDescent="0.35">
      <c r="A294" s="116" t="s">
        <v>12090</v>
      </c>
      <c r="C294"/>
    </row>
    <row r="295" spans="1:3" x14ac:dyDescent="0.35">
      <c r="A295" s="4" t="s">
        <v>12091</v>
      </c>
      <c r="B295" s="4">
        <v>3</v>
      </c>
      <c r="C295"/>
    </row>
    <row r="296" spans="1:3" x14ac:dyDescent="0.35">
      <c r="A296" s="4" t="s">
        <v>12092</v>
      </c>
      <c r="B296" s="4">
        <v>3</v>
      </c>
      <c r="C296"/>
    </row>
    <row r="297" spans="1:3" x14ac:dyDescent="0.35">
      <c r="A297" s="4" t="s">
        <v>12093</v>
      </c>
      <c r="B297" s="4">
        <v>3</v>
      </c>
      <c r="C297"/>
    </row>
    <row r="298" spans="1:3" x14ac:dyDescent="0.35">
      <c r="A298" s="4" t="s">
        <v>12094</v>
      </c>
      <c r="C298"/>
    </row>
    <row r="299" spans="1:3" x14ac:dyDescent="0.35">
      <c r="A299" s="37" t="s">
        <v>12098</v>
      </c>
      <c r="B299" s="117">
        <f>(B295+B296+B297)/3</f>
        <v>3</v>
      </c>
      <c r="C299"/>
    </row>
    <row r="300" spans="1:3" x14ac:dyDescent="0.35">
      <c r="A300" s="37"/>
      <c r="C300"/>
    </row>
    <row r="301" spans="1:3" x14ac:dyDescent="0.35">
      <c r="A301" s="116" t="s">
        <v>12095</v>
      </c>
      <c r="C301"/>
    </row>
    <row r="302" spans="1:3" x14ac:dyDescent="0.35">
      <c r="A302" s="4" t="s">
        <v>12091</v>
      </c>
      <c r="B302" s="4">
        <v>4</v>
      </c>
      <c r="C302"/>
    </row>
    <row r="303" spans="1:3" x14ac:dyDescent="0.35">
      <c r="A303" s="4" t="s">
        <v>12092</v>
      </c>
      <c r="C303"/>
    </row>
    <row r="304" spans="1:3" x14ac:dyDescent="0.35">
      <c r="A304" s="4" t="s">
        <v>12093</v>
      </c>
      <c r="C304"/>
    </row>
    <row r="305" spans="1:5" x14ac:dyDescent="0.35">
      <c r="A305" s="4" t="s">
        <v>12094</v>
      </c>
      <c r="C305"/>
    </row>
    <row r="306" spans="1:5" x14ac:dyDescent="0.35">
      <c r="A306" s="37" t="s">
        <v>12098</v>
      </c>
      <c r="B306" s="4">
        <v>4</v>
      </c>
      <c r="C306"/>
    </row>
    <row r="307" spans="1:5" x14ac:dyDescent="0.35">
      <c r="C307"/>
    </row>
    <row r="308" spans="1:5" x14ac:dyDescent="0.35">
      <c r="A308" s="113" t="s">
        <v>11935</v>
      </c>
      <c r="C308"/>
    </row>
    <row r="309" spans="1:5" x14ac:dyDescent="0.35">
      <c r="A309" s="113"/>
      <c r="C309"/>
    </row>
    <row r="310" spans="1:5" x14ac:dyDescent="0.35">
      <c r="A310" s="116" t="s">
        <v>12090</v>
      </c>
      <c r="C310"/>
    </row>
    <row r="311" spans="1:5" x14ac:dyDescent="0.35">
      <c r="A311" s="4" t="s">
        <v>12091</v>
      </c>
      <c r="B311" s="4">
        <v>3</v>
      </c>
      <c r="C311"/>
    </row>
    <row r="312" spans="1:5" x14ac:dyDescent="0.35">
      <c r="A312" s="4" t="s">
        <v>12092</v>
      </c>
      <c r="C312"/>
    </row>
    <row r="313" spans="1:5" x14ac:dyDescent="0.35">
      <c r="A313" s="4" t="s">
        <v>12093</v>
      </c>
      <c r="C313"/>
    </row>
    <row r="314" spans="1:5" x14ac:dyDescent="0.35">
      <c r="A314" s="4" t="s">
        <v>12094</v>
      </c>
      <c r="C314"/>
    </row>
    <row r="315" spans="1:5" x14ac:dyDescent="0.35">
      <c r="A315" s="37" t="s">
        <v>12098</v>
      </c>
      <c r="C315"/>
    </row>
    <row r="316" spans="1:5" x14ac:dyDescent="0.35">
      <c r="C316"/>
    </row>
    <row r="317" spans="1:5" x14ac:dyDescent="0.35">
      <c r="A317" s="116" t="s">
        <v>12095</v>
      </c>
      <c r="C317"/>
      <c r="E317" s="16" t="s">
        <v>11932</v>
      </c>
    </row>
    <row r="318" spans="1:5" x14ac:dyDescent="0.35">
      <c r="A318" s="4" t="s">
        <v>12091</v>
      </c>
      <c r="C318"/>
    </row>
    <row r="319" spans="1:5" x14ac:dyDescent="0.35">
      <c r="A319" s="4" t="s">
        <v>12092</v>
      </c>
      <c r="C319"/>
    </row>
    <row r="320" spans="1:5" x14ac:dyDescent="0.35">
      <c r="A320" s="4" t="s">
        <v>12093</v>
      </c>
      <c r="C320"/>
    </row>
    <row r="321" spans="1:3" x14ac:dyDescent="0.35">
      <c r="A321" s="4" t="s">
        <v>12094</v>
      </c>
      <c r="C321"/>
    </row>
    <row r="322" spans="1:3" x14ac:dyDescent="0.35">
      <c r="A322" s="39" t="s">
        <v>12098</v>
      </c>
      <c r="C322"/>
    </row>
    <row r="323" spans="1:3" x14ac:dyDescent="0.35">
      <c r="A323" s="37"/>
      <c r="C323"/>
    </row>
    <row r="324" spans="1:3" x14ac:dyDescent="0.35">
      <c r="A324" s="8" t="s">
        <v>12227</v>
      </c>
      <c r="B324" s="117">
        <f>(B279+B286+B295+B296+B297+B302+B311)/7</f>
        <v>3.1428571428571428</v>
      </c>
      <c r="C324" s="119"/>
    </row>
  </sheetData>
  <phoneticPr fontId="25" type="noConversion"/>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189">
    <tabColor theme="9" tint="0.59999389629810485"/>
  </sheetPr>
  <dimension ref="A1:L263"/>
  <sheetViews>
    <sheetView zoomScale="80" zoomScaleNormal="80" workbookViewId="0">
      <selection activeCell="G1" sqref="G1"/>
    </sheetView>
  </sheetViews>
  <sheetFormatPr defaultRowHeight="14.5" x14ac:dyDescent="0.35"/>
  <cols>
    <col min="1" max="1" width="8.6328125" style="4" customWidth="1"/>
    <col min="2" max="2" width="12.54296875" style="4" customWidth="1"/>
    <col min="3" max="3" width="6.90625" customWidth="1"/>
    <col min="4" max="4" width="7.81640625" customWidth="1"/>
    <col min="5" max="5" width="100.453125" style="16" customWidth="1"/>
    <col min="7" max="7" width="8.90625" style="42"/>
    <col min="9" max="9" width="8.90625" style="4"/>
  </cols>
  <sheetData>
    <row r="1" spans="1:12" x14ac:dyDescent="0.35">
      <c r="A1" s="14" t="s">
        <v>9296</v>
      </c>
      <c r="B1" s="10"/>
      <c r="C1" s="14"/>
      <c r="D1" s="18"/>
      <c r="E1" s="14"/>
      <c r="F1" s="12"/>
      <c r="G1" s="141" t="s">
        <v>9368</v>
      </c>
      <c r="H1" s="36"/>
      <c r="I1" s="121"/>
      <c r="J1" s="36"/>
      <c r="K1" s="36"/>
      <c r="L1" s="36"/>
    </row>
    <row r="2" spans="1:12" x14ac:dyDescent="0.35">
      <c r="A2" s="7" t="s">
        <v>9223</v>
      </c>
      <c r="B2" s="7" t="s">
        <v>3</v>
      </c>
      <c r="C2" s="8" t="s">
        <v>9459</v>
      </c>
      <c r="D2" s="7" t="s">
        <v>9224</v>
      </c>
      <c r="E2" s="8" t="s">
        <v>9225</v>
      </c>
      <c r="F2" s="6"/>
      <c r="G2" s="124"/>
      <c r="H2" s="36"/>
      <c r="I2" s="121"/>
      <c r="J2" s="36"/>
      <c r="K2" s="36"/>
      <c r="L2" s="36"/>
    </row>
    <row r="3" spans="1:12" x14ac:dyDescent="0.35">
      <c r="A3" s="7"/>
      <c r="B3" s="11" t="s">
        <v>9273</v>
      </c>
      <c r="C3" s="15"/>
      <c r="D3" s="19"/>
      <c r="E3" s="15"/>
      <c r="F3" s="13"/>
      <c r="G3" s="42" t="s">
        <v>9370</v>
      </c>
      <c r="H3" t="s">
        <v>9382</v>
      </c>
      <c r="I3" s="4" t="s">
        <v>9370</v>
      </c>
      <c r="J3" t="s">
        <v>9369</v>
      </c>
      <c r="K3" t="s">
        <v>9370</v>
      </c>
      <c r="L3" t="s">
        <v>9369</v>
      </c>
    </row>
    <row r="4" spans="1:12" s="6" customFormat="1" x14ac:dyDescent="0.35">
      <c r="A4" s="7">
        <v>4</v>
      </c>
      <c r="B4" s="31" t="s">
        <v>10464</v>
      </c>
      <c r="E4" s="8"/>
      <c r="G4" s="42"/>
      <c r="I4" s="7"/>
    </row>
    <row r="5" spans="1:12" x14ac:dyDescent="0.35">
      <c r="A5" s="4">
        <v>1</v>
      </c>
      <c r="B5" s="4">
        <v>-413.00099999999998</v>
      </c>
      <c r="C5" t="s">
        <v>2287</v>
      </c>
      <c r="D5" s="9" t="s">
        <v>9220</v>
      </c>
      <c r="E5" s="16" t="s">
        <v>2479</v>
      </c>
      <c r="G5" s="42">
        <f>IF(H5="GREET",1,IF(H5="GOAL",2,IF(H5="GOAL:COOP",2,IF(H5="(GOAL:COOP)",2,IF(H5="GOAL:CIVILITY",2,IF(H5="GOAL:SUSTAIN",2,IF(H5="(GOAL:SUSTAIN)",2,IF(H5="GOAL:MAX EARN",2,IF(H5="GOAL:EQUITY",2,IF(H5="(GOAL:EQUITY)",2,IF(H5="PROPOSAL",3,IF(H5="(PROPOSAL)",3,IF(H5="CHOOSE+",4,IF(H5="CHOOSE-",4,IF(H5="(CHOOSE+)",4,IF(H5="(CHOOSE-)",4,IF(H5="ECO INFO",5,IF(H5="(ECO INFO)",5,IF(H5="$ INFO",6,IF(H5="($ INFO)",6,IF(H5="SOC INFO",7,IF(H5="(SOC INFO)",7,IF(H5="RULE INFO",8,IF(H5="EXP INFO",9,IF(H5="(EXP INFO)",9,IF(H5="MON RES",10,IF(H5="MON EARN",11,IF(H5="MON BEH",12,IF(H5="POSE HARM",13,IF(H5="(POSE HARM)",13,IF(H5="POSE CONCERN",14,IF(H5="(POSE CONCERN)",14,IF(H5="RJ APOLOGY",15,IF(H5="RJ ATONE",16,IF(H5="(RJ ATONE)",16,IF(H5="RJ JUSTIFY",17,IF(H5="RJ JUSTIFY:ECO INFO",17,IF(H5="RJ JUSTIFY:SOC INFO",17,IF(H5="RJ JUSTIFY:EXP INFO",17,IF(H5="RJ JUSTIFY:MON EARN",17,IF(H5="RJ JUSTIFY:MON BEH",17,IF(H5="RJ-",18,IF(H5="RJ FORGIVE+",19,IF(H5="RJ FORGIVE-",19,IF(H5="(RJ FORGIVE+)",19,IF(H5="(RJ FORGIVE-)",19,IF(H5="COORD",20,IF(H5="(COORD)",20,IF(H5="ENF ACK",21,IF(H5="(ENF ACK)",21,IF(H5="ENF PRAISE",22,IF(H5="ENF ASK",23,IF(H5="ENF TELL",24,IF(H5="ENF SHAME",25,IF(H5="ENF WARN",26,IF(H5="ENF THREATEN",27,IF(H5="ENF PUNISH",28,IF(H5="DEFECT",29,IF(H5="SM TALK",30,IF(H5="HUMOR",31,IF(H5="POLITE+",32,IF(H5="POLITE-",32,IF(H5="INPUT-",33,IF(H5="AMBIGUOUS",34,IF(H5="UNCODEABLE",35)))))))))))))))))))))))))))))))))))))))))))))))))))))))))))))))))</f>
        <v>3</v>
      </c>
      <c r="H5" t="s">
        <v>9379</v>
      </c>
    </row>
    <row r="6" spans="1:12" x14ac:dyDescent="0.35">
      <c r="A6" s="4">
        <v>2</v>
      </c>
      <c r="B6" s="4">
        <v>-405.43299999999999</v>
      </c>
      <c r="C6" t="s">
        <v>2294</v>
      </c>
      <c r="D6" s="4">
        <v>1</v>
      </c>
      <c r="E6" s="16" t="s">
        <v>411</v>
      </c>
      <c r="G6" s="42">
        <f t="shared" ref="G6:I67" si="0">IF(H6="GREET",1,IF(H6="GOAL",2,IF(H6="GOAL:COOP",2,IF(H6="(GOAL:COOP)",2,IF(H6="GOAL:CIVILITY",2,IF(H6="GOAL:SUSTAIN",2,IF(H6="(GOAL:SUSTAIN)",2,IF(H6="GOAL:MAX EARN",2,IF(H6="GOAL:EQUITY",2,IF(H6="(GOAL:EQUITY)",2,IF(H6="PROPOSAL",3,IF(H6="(PROPOSAL)",3,IF(H6="CHOOSE+",4,IF(H6="CHOOSE-",4,IF(H6="(CHOOSE+)",4,IF(H6="(CHOOSE-)",4,IF(H6="ECO INFO",5,IF(H6="(ECO INFO)",5,IF(H6="$ INFO",6,IF(H6="($ INFO)",6,IF(H6="SOC INFO",7,IF(H6="(SOC INFO)",7,IF(H6="RULE INFO",8,IF(H6="EXP INFO",9,IF(H6="(EXP INFO)",9,IF(H6="MON RES",10,IF(H6="MON EARN",11,IF(H6="MON BEH",12,IF(H6="POSE HARM",13,IF(H6="(POSE HARM)",13,IF(H6="POSE CONCERN",14,IF(H6="(POSE CONCERN)",14,IF(H6="RJ APOLOGY",15,IF(H6="RJ ATONE",16,IF(H6="(RJ ATONE)",16,IF(H6="RJ JUSTIFY",17,IF(H6="RJ JUSTIFY:ECO INFO",17,IF(H6="RJ JUSTIFY:SOC INFO",17,IF(H6="RJ JUSTIFY:EXP INFO",17,IF(H6="RJ JUSTIFY:MON EARN",17,IF(H6="RJ JUSTIFY:MON BEH",17,IF(H6="RJ-",18,IF(H6="RJ FORGIVE+",19,IF(H6="RJ FORGIVE-",19,IF(H6="(RJ FORGIVE+)",19,IF(H6="(RJ FORGIVE-)",19,IF(H6="COORD",20,IF(H6="(COORD)",20,IF(H6="ENF ACK",21,IF(H6="(ENF ACK)",21,IF(H6="ENF PRAISE",22,IF(H6="ENF ASK",23,IF(H6="ENF TELL",24,IF(H6="ENF SHAME",25,IF(H6="ENF WARN",26,IF(H6="ENF THREATEN",27,IF(H6="ENF PUNISH",28,IF(H6="DEFECT",29,IF(H6="SM TALK",30,IF(H6="HUMOR",31,IF(H6="POLITE+",32,IF(H6="POLITE-",32,IF(H6="INPUT-",33,IF(H6="AMBIGUOUS",34,IF(H6="UNCODEABLE",35)))))))))))))))))))))))))))))))))))))))))))))))))))))))))))))))))</f>
        <v>4</v>
      </c>
      <c r="H6" t="s">
        <v>9372</v>
      </c>
    </row>
    <row r="7" spans="1:12" x14ac:dyDescent="0.35">
      <c r="A7" s="4">
        <v>3</v>
      </c>
      <c r="B7" s="4">
        <v>-404.861999999999</v>
      </c>
      <c r="C7" t="s">
        <v>2272</v>
      </c>
      <c r="D7" s="9" t="s">
        <v>9221</v>
      </c>
      <c r="E7" s="16" t="s">
        <v>2481</v>
      </c>
      <c r="G7" s="42">
        <f t="shared" si="0"/>
        <v>4</v>
      </c>
      <c r="H7" t="s">
        <v>9372</v>
      </c>
    </row>
    <row r="8" spans="1:12" x14ac:dyDescent="0.35">
      <c r="A8" s="4">
        <v>4</v>
      </c>
      <c r="B8" s="4">
        <v>-403.017</v>
      </c>
      <c r="C8" t="s">
        <v>2278</v>
      </c>
      <c r="D8" s="9" t="s">
        <v>9222</v>
      </c>
      <c r="E8" s="16" t="s">
        <v>2482</v>
      </c>
      <c r="G8" s="42">
        <f t="shared" si="0"/>
        <v>4</v>
      </c>
      <c r="H8" t="s">
        <v>9372</v>
      </c>
    </row>
    <row r="9" spans="1:12" x14ac:dyDescent="0.35">
      <c r="D9" s="9"/>
    </row>
    <row r="10" spans="1:12" x14ac:dyDescent="0.35">
      <c r="A10" s="7">
        <v>4</v>
      </c>
      <c r="B10" s="31" t="s">
        <v>10567</v>
      </c>
      <c r="D10" s="9"/>
    </row>
    <row r="11" spans="1:12" x14ac:dyDescent="0.35">
      <c r="A11" s="4">
        <v>5</v>
      </c>
      <c r="B11" s="4">
        <v>-390.363</v>
      </c>
      <c r="C11" t="s">
        <v>2287</v>
      </c>
      <c r="D11" s="9" t="s">
        <v>9220</v>
      </c>
      <c r="E11" s="16" t="s">
        <v>2487</v>
      </c>
      <c r="G11" s="42">
        <f t="shared" si="0"/>
        <v>3</v>
      </c>
      <c r="H11" t="s">
        <v>9379</v>
      </c>
    </row>
    <row r="12" spans="1:12" x14ac:dyDescent="0.35">
      <c r="A12" s="4">
        <v>6</v>
      </c>
      <c r="B12" s="4">
        <v>-371.952</v>
      </c>
      <c r="C12" t="s">
        <v>2294</v>
      </c>
      <c r="D12" s="4">
        <v>1</v>
      </c>
      <c r="E12" s="16" t="s">
        <v>2496</v>
      </c>
      <c r="G12" s="42">
        <f t="shared" si="0"/>
        <v>7</v>
      </c>
      <c r="H12" t="s">
        <v>9377</v>
      </c>
    </row>
    <row r="13" spans="1:12" x14ac:dyDescent="0.35">
      <c r="A13" s="4">
        <v>7</v>
      </c>
      <c r="B13" s="4">
        <v>-353.43599999999998</v>
      </c>
      <c r="C13" t="s">
        <v>2294</v>
      </c>
      <c r="D13" s="4">
        <v>1</v>
      </c>
      <c r="E13" s="16" t="s">
        <v>2502</v>
      </c>
      <c r="G13" s="42">
        <f t="shared" si="0"/>
        <v>3</v>
      </c>
      <c r="H13" t="s">
        <v>9379</v>
      </c>
    </row>
    <row r="14" spans="1:12" x14ac:dyDescent="0.35">
      <c r="A14" s="4">
        <v>7</v>
      </c>
      <c r="B14" s="4">
        <v>-353.29899999999998</v>
      </c>
      <c r="C14" t="s">
        <v>2272</v>
      </c>
      <c r="D14" s="9" t="s">
        <v>9221</v>
      </c>
      <c r="E14" s="16" t="s">
        <v>2503</v>
      </c>
      <c r="G14" s="42">
        <f t="shared" si="0"/>
        <v>2</v>
      </c>
      <c r="H14" t="s">
        <v>12174</v>
      </c>
    </row>
    <row r="15" spans="1:12" x14ac:dyDescent="0.35">
      <c r="A15" s="4">
        <v>8</v>
      </c>
      <c r="B15" s="4">
        <v>-347.92099999999999</v>
      </c>
      <c r="C15" t="s">
        <v>2287</v>
      </c>
      <c r="D15" s="9" t="s">
        <v>9220</v>
      </c>
      <c r="E15" s="16" t="s">
        <v>2505</v>
      </c>
    </row>
    <row r="16" spans="1:12" x14ac:dyDescent="0.35">
      <c r="D16" s="9"/>
      <c r="E16" s="58" t="s">
        <v>9760</v>
      </c>
      <c r="G16" s="42">
        <f t="shared" si="0"/>
        <v>2</v>
      </c>
      <c r="H16" t="s">
        <v>12174</v>
      </c>
    </row>
    <row r="17" spans="1:10" x14ac:dyDescent="0.35">
      <c r="D17" s="9"/>
      <c r="E17" s="58" t="s">
        <v>9759</v>
      </c>
      <c r="G17" s="42">
        <f t="shared" si="0"/>
        <v>5</v>
      </c>
      <c r="H17" t="s">
        <v>9378</v>
      </c>
      <c r="I17" s="4">
        <f>IF(J17="GREET",1,IF(J17="GOAL",2,IF(J17="GOAL:COOP",2,IF(J17="(GOAL:COOP)",2,IF(J17="GOAL:CIVILITY",2,IF(J17="GOAL:SUSTAIN",2,IF(J17="(GOAL:SUSTAIN)",2,IF(J17="(GOAL:MAX EARN)",2,IF(J17="GOAL:EQUITY",2,IF(J17="(GOAL:EQUITY)",2,IF(J17="PROPOSAL",3,IF(J17="(PROPOSAL)",3,IF(J17="CHOOSE+",4,IF(J17="CHOOSE-",4,IF(J17="(CHOOSE+)",4,IF(J17="(CHOOSE-)",4,IF(J17="ECO INFO",5,IF(J17="(ECO INFO)",5,IF(J17="$ INFO",6,IF(J17="($ INFO)",6,IF(J17="SOC INFO",7,IF(J17="(SOC INFO)",7,IF(J17="RULE INFO",8,IF(J17="EXP INFO",9,IF(J17="(EXP INFO)",9,IF(J17="MON RES",10,IF(J17="MON EARN",11,IF(J17="MON BEH",12,IF(J17="POSE HARM",13,IF(J17="(POSE HARM)",13,IF(J17="POSE CONCERN",14,IF(J17="(POSE CONCERN)",14,IF(J17="RJ APOLOGY",15,IF(J17="RJ ATONE",16,IF(J17="(RJ ATONE)",16,IF(J17="RJ JUSTIFY",17,IF(J17="RJ JUSTIFY:ECO INFO",17,IF(J17="RJ JUSTIFY:SOC INFO",17,IF(J17="RJ JUSTIFY:EXP INFO",17,IF(J17="RJ JUSTIFY:MON EARN",17,IF(J17="RJ JUSTIFY:MON BEH",17,IF(J17="RJ-",18,IF(J17="RJ FORGIVE+",19,IF(J17="RJ FORGIVE-",19,IF(J17="(RJ FORGIVE+)",19,IF(J17="(RJ FORGIVE-)",19,IF(J17="COORD",20,IF(J17="(COORD)",20,IF(J17="ENF ACK",21,IF(J17="(ENF ACK)",21,IF(J17="ENF PRAISE",22,IF(J17="ENF ASK",23,IF(J17="ENF TELL",24,IF(J17="ENF SHAME",25,IF(J17="ENF WARN",26,IF(J17="ENF THREATEN",27,IF(J17="ENF PUNISH",28,IF(J17="DEFECT",29,IF(J17="SM TALK",30,IF(J17="HUMOR",31,IF(J17="POLITE+",32,IF(J17="POLITE-",32,IF(J17="INPUT-",33,IF(J17="AMBIGUOUS",34,IF(J17="UNCODEABLE",35)))))))))))))))))))))))))))))))))))))))))))))))))))))))))))))))))</f>
        <v>2</v>
      </c>
      <c r="J17" t="s">
        <v>12185</v>
      </c>
    </row>
    <row r="18" spans="1:10" x14ac:dyDescent="0.35">
      <c r="A18" s="4">
        <v>9</v>
      </c>
      <c r="B18" s="4">
        <v>-335.22899999999998</v>
      </c>
      <c r="C18" t="s">
        <v>2294</v>
      </c>
      <c r="D18" s="4">
        <v>1</v>
      </c>
      <c r="E18" s="16" t="s">
        <v>2509</v>
      </c>
    </row>
    <row r="19" spans="1:10" x14ac:dyDescent="0.35">
      <c r="D19" s="4"/>
      <c r="E19" s="58" t="s">
        <v>267</v>
      </c>
      <c r="G19" s="42">
        <f t="shared" si="0"/>
        <v>4</v>
      </c>
      <c r="H19" t="s">
        <v>9372</v>
      </c>
    </row>
    <row r="20" spans="1:10" x14ac:dyDescent="0.35">
      <c r="D20" s="4"/>
      <c r="E20" s="58" t="s">
        <v>11171</v>
      </c>
      <c r="G20" s="42">
        <f t="shared" si="0"/>
        <v>5</v>
      </c>
      <c r="H20" t="s">
        <v>9378</v>
      </c>
    </row>
    <row r="21" spans="1:10" x14ac:dyDescent="0.35">
      <c r="A21" s="4">
        <v>10</v>
      </c>
      <c r="B21" s="4">
        <v>-333.356999999999</v>
      </c>
      <c r="C21" t="s">
        <v>2272</v>
      </c>
      <c r="D21" s="9" t="s">
        <v>9221</v>
      </c>
      <c r="E21" s="16" t="s">
        <v>2510</v>
      </c>
      <c r="G21" s="42">
        <f t="shared" si="0"/>
        <v>3</v>
      </c>
      <c r="H21" t="s">
        <v>9379</v>
      </c>
    </row>
    <row r="22" spans="1:10" x14ac:dyDescent="0.35">
      <c r="A22" s="4">
        <v>11</v>
      </c>
      <c r="B22" s="4">
        <v>-327.68299999999999</v>
      </c>
      <c r="C22" t="s">
        <v>2278</v>
      </c>
      <c r="D22" s="9" t="s">
        <v>9222</v>
      </c>
      <c r="E22" s="16" t="s">
        <v>2512</v>
      </c>
      <c r="G22" s="42">
        <f t="shared" si="0"/>
        <v>4</v>
      </c>
      <c r="H22" t="s">
        <v>9372</v>
      </c>
    </row>
    <row r="23" spans="1:10" x14ac:dyDescent="0.35">
      <c r="A23" s="4">
        <v>12</v>
      </c>
      <c r="B23" s="4">
        <v>-310.69900000000001</v>
      </c>
      <c r="C23" t="s">
        <v>2287</v>
      </c>
      <c r="D23" s="9" t="s">
        <v>9220</v>
      </c>
      <c r="E23" s="16" t="s">
        <v>2519</v>
      </c>
      <c r="G23" s="42">
        <f t="shared" si="0"/>
        <v>4</v>
      </c>
      <c r="H23" t="s">
        <v>9372</v>
      </c>
    </row>
    <row r="24" spans="1:10" x14ac:dyDescent="0.35">
      <c r="D24" s="9"/>
    </row>
    <row r="25" spans="1:10" x14ac:dyDescent="0.35">
      <c r="A25" s="7">
        <v>4</v>
      </c>
      <c r="B25" s="31" t="s">
        <v>10568</v>
      </c>
      <c r="D25" s="9"/>
    </row>
    <row r="26" spans="1:10" x14ac:dyDescent="0.35">
      <c r="A26" s="4">
        <v>13</v>
      </c>
      <c r="B26" s="4">
        <v>-306.49</v>
      </c>
      <c r="C26" t="s">
        <v>2272</v>
      </c>
      <c r="D26" s="9" t="s">
        <v>9221</v>
      </c>
      <c r="E26" s="16" t="s">
        <v>2520</v>
      </c>
      <c r="G26" s="42">
        <f t="shared" si="0"/>
        <v>3</v>
      </c>
      <c r="H26" t="s">
        <v>9379</v>
      </c>
    </row>
    <row r="27" spans="1:10" x14ac:dyDescent="0.35">
      <c r="A27" s="4">
        <v>14</v>
      </c>
      <c r="B27" s="4">
        <v>-301.416</v>
      </c>
      <c r="C27" t="s">
        <v>2294</v>
      </c>
      <c r="D27" s="4">
        <v>1</v>
      </c>
      <c r="E27" s="16" t="s">
        <v>267</v>
      </c>
      <c r="G27" s="42">
        <f t="shared" si="0"/>
        <v>4</v>
      </c>
      <c r="H27" t="s">
        <v>9372</v>
      </c>
    </row>
    <row r="28" spans="1:10" x14ac:dyDescent="0.35">
      <c r="A28" s="4">
        <v>15</v>
      </c>
      <c r="B28" s="4">
        <v>-298.38099999999997</v>
      </c>
      <c r="C28" t="s">
        <v>2287</v>
      </c>
      <c r="D28" s="9" t="s">
        <v>9220</v>
      </c>
      <c r="E28" s="16" t="s">
        <v>2523</v>
      </c>
      <c r="G28" s="42">
        <f t="shared" si="0"/>
        <v>4</v>
      </c>
      <c r="H28" t="s">
        <v>9372</v>
      </c>
    </row>
    <row r="29" spans="1:10" x14ac:dyDescent="0.35">
      <c r="A29" s="4">
        <v>16</v>
      </c>
      <c r="B29" s="4">
        <v>-296.55500000000001</v>
      </c>
      <c r="C29" t="s">
        <v>2278</v>
      </c>
      <c r="D29" s="9" t="s">
        <v>9222</v>
      </c>
      <c r="E29" s="16" t="s">
        <v>267</v>
      </c>
      <c r="G29" s="42">
        <f t="shared" si="0"/>
        <v>4</v>
      </c>
      <c r="H29" t="s">
        <v>9372</v>
      </c>
    </row>
    <row r="30" spans="1:10" x14ac:dyDescent="0.35">
      <c r="D30" s="9"/>
    </row>
    <row r="31" spans="1:10" x14ac:dyDescent="0.35">
      <c r="B31" s="20" t="s">
        <v>9421</v>
      </c>
      <c r="D31" s="9"/>
    </row>
    <row r="32" spans="1:10" x14ac:dyDescent="0.35">
      <c r="A32" s="4">
        <v>17</v>
      </c>
      <c r="B32" s="4">
        <v>-287.97300000000001</v>
      </c>
      <c r="C32" t="s">
        <v>2287</v>
      </c>
      <c r="D32" s="9" t="s">
        <v>9220</v>
      </c>
      <c r="E32" s="16" t="s">
        <v>2527</v>
      </c>
      <c r="G32" s="42">
        <f t="shared" si="0"/>
        <v>7</v>
      </c>
      <c r="H32" t="s">
        <v>9377</v>
      </c>
    </row>
    <row r="33" spans="1:8" x14ac:dyDescent="0.35">
      <c r="A33" s="4">
        <v>18</v>
      </c>
      <c r="B33" s="4">
        <v>-273.83</v>
      </c>
      <c r="C33" t="s">
        <v>2278</v>
      </c>
      <c r="D33" s="9" t="s">
        <v>9222</v>
      </c>
      <c r="E33" s="16" t="s">
        <v>2314</v>
      </c>
      <c r="G33" s="42">
        <f t="shared" si="0"/>
        <v>7</v>
      </c>
      <c r="H33" t="s">
        <v>9377</v>
      </c>
    </row>
    <row r="34" spans="1:8" x14ac:dyDescent="0.35">
      <c r="A34" s="4">
        <v>19</v>
      </c>
      <c r="B34" s="4">
        <v>-266.24299999999999</v>
      </c>
      <c r="C34" t="s">
        <v>2294</v>
      </c>
      <c r="D34" s="4">
        <v>1</v>
      </c>
      <c r="E34" s="16" t="s">
        <v>68</v>
      </c>
      <c r="G34" s="42">
        <f t="shared" si="0"/>
        <v>7</v>
      </c>
      <c r="H34" t="s">
        <v>9377</v>
      </c>
    </row>
    <row r="35" spans="1:8" x14ac:dyDescent="0.35">
      <c r="A35" s="4">
        <v>20</v>
      </c>
      <c r="B35" s="4">
        <v>-259.87200000000001</v>
      </c>
      <c r="C35" t="s">
        <v>2272</v>
      </c>
      <c r="D35" s="9" t="s">
        <v>9221</v>
      </c>
      <c r="E35" s="16" t="s">
        <v>2536</v>
      </c>
      <c r="G35" s="42">
        <f t="shared" si="0"/>
        <v>7</v>
      </c>
      <c r="H35" t="s">
        <v>9377</v>
      </c>
    </row>
    <row r="36" spans="1:8" x14ac:dyDescent="0.35">
      <c r="A36" s="4">
        <v>21</v>
      </c>
      <c r="B36" s="4">
        <v>-258.15899999999999</v>
      </c>
      <c r="C36" t="s">
        <v>2287</v>
      </c>
      <c r="D36" s="9" t="s">
        <v>9220</v>
      </c>
      <c r="E36" s="16" t="s">
        <v>2537</v>
      </c>
      <c r="G36" s="42">
        <f t="shared" si="0"/>
        <v>22</v>
      </c>
      <c r="H36" t="s">
        <v>10418</v>
      </c>
    </row>
    <row r="37" spans="1:8" x14ac:dyDescent="0.35">
      <c r="D37" s="9"/>
    </row>
    <row r="38" spans="1:8" x14ac:dyDescent="0.35">
      <c r="B38" s="31" t="s">
        <v>9249</v>
      </c>
      <c r="D38" s="9"/>
    </row>
    <row r="39" spans="1:8" x14ac:dyDescent="0.35">
      <c r="A39" s="4">
        <v>22</v>
      </c>
      <c r="B39" s="4">
        <v>-210.69900000000001</v>
      </c>
      <c r="C39" t="s">
        <v>2287</v>
      </c>
      <c r="D39" s="9" t="s">
        <v>9220</v>
      </c>
      <c r="E39" s="16" t="s">
        <v>2549</v>
      </c>
      <c r="G39" s="42">
        <f t="shared" si="0"/>
        <v>5</v>
      </c>
      <c r="H39" t="s">
        <v>9378</v>
      </c>
    </row>
    <row r="40" spans="1:8" x14ac:dyDescent="0.35">
      <c r="A40" s="4">
        <v>23</v>
      </c>
      <c r="B40" s="4">
        <v>-176.58199999999999</v>
      </c>
      <c r="C40" t="s">
        <v>2272</v>
      </c>
      <c r="D40" s="9" t="s">
        <v>9221</v>
      </c>
      <c r="E40" s="16" t="s">
        <v>2560</v>
      </c>
      <c r="G40" s="42">
        <f t="shared" si="0"/>
        <v>5</v>
      </c>
      <c r="H40" t="s">
        <v>9378</v>
      </c>
    </row>
    <row r="41" spans="1:8" x14ac:dyDescent="0.35">
      <c r="B41" s="4">
        <v>-167.14599999999999</v>
      </c>
      <c r="C41" t="s">
        <v>2272</v>
      </c>
      <c r="D41" s="9" t="s">
        <v>9221</v>
      </c>
      <c r="E41" s="16" t="s">
        <v>2561</v>
      </c>
    </row>
    <row r="42" spans="1:8" x14ac:dyDescent="0.35">
      <c r="D42" s="9"/>
    </row>
    <row r="43" spans="1:8" x14ac:dyDescent="0.35">
      <c r="A43" s="7" t="s">
        <v>12110</v>
      </c>
      <c r="B43" s="31" t="s">
        <v>11172</v>
      </c>
      <c r="D43" s="9"/>
    </row>
    <row r="44" spans="1:8" x14ac:dyDescent="0.35">
      <c r="A44" s="4">
        <v>26</v>
      </c>
      <c r="B44" s="4">
        <v>-138.98599999999999</v>
      </c>
      <c r="C44" t="s">
        <v>2278</v>
      </c>
      <c r="D44" s="9" t="s">
        <v>9222</v>
      </c>
      <c r="E44" s="16" t="s">
        <v>2568</v>
      </c>
      <c r="G44" s="42">
        <f t="shared" si="0"/>
        <v>5</v>
      </c>
      <c r="H44" t="s">
        <v>9378</v>
      </c>
    </row>
    <row r="45" spans="1:8" x14ac:dyDescent="0.35">
      <c r="A45" s="4">
        <v>24</v>
      </c>
      <c r="B45" s="4">
        <v>-135.17699999999999</v>
      </c>
      <c r="C45" t="s">
        <v>2287</v>
      </c>
      <c r="D45" s="9" t="s">
        <v>9220</v>
      </c>
      <c r="E45" s="16" t="s">
        <v>2569</v>
      </c>
      <c r="G45" s="42">
        <f t="shared" si="0"/>
        <v>3</v>
      </c>
      <c r="H45" t="s">
        <v>9379</v>
      </c>
    </row>
    <row r="46" spans="1:8" x14ac:dyDescent="0.35">
      <c r="A46" s="4">
        <v>25</v>
      </c>
      <c r="B46" s="4">
        <v>-121.27500000000001</v>
      </c>
      <c r="C46" t="s">
        <v>2294</v>
      </c>
      <c r="D46" s="4">
        <v>1</v>
      </c>
      <c r="E46" s="16" t="s">
        <v>290</v>
      </c>
      <c r="G46" s="42">
        <f t="shared" si="0"/>
        <v>4</v>
      </c>
      <c r="H46" t="s">
        <v>9372</v>
      </c>
    </row>
    <row r="47" spans="1:8" x14ac:dyDescent="0.35">
      <c r="A47" s="4">
        <v>27</v>
      </c>
      <c r="B47" s="4">
        <v>-109.97399999999899</v>
      </c>
      <c r="C47" t="s">
        <v>2272</v>
      </c>
      <c r="D47" s="9" t="s">
        <v>9221</v>
      </c>
      <c r="E47" s="16" t="s">
        <v>2579</v>
      </c>
      <c r="G47" s="42">
        <f t="shared" si="0"/>
        <v>5</v>
      </c>
      <c r="H47" t="s">
        <v>9378</v>
      </c>
    </row>
    <row r="48" spans="1:8" x14ac:dyDescent="0.35">
      <c r="A48" s="4">
        <v>28</v>
      </c>
      <c r="B48" s="4">
        <v>-100.367</v>
      </c>
      <c r="C48" t="s">
        <v>2287</v>
      </c>
      <c r="D48" s="9" t="s">
        <v>9220</v>
      </c>
      <c r="E48" s="16" t="s">
        <v>2583</v>
      </c>
    </row>
    <row r="49" spans="1:10" x14ac:dyDescent="0.35">
      <c r="D49" s="9"/>
      <c r="E49" s="58" t="s">
        <v>10569</v>
      </c>
      <c r="G49" s="42">
        <f t="shared" si="0"/>
        <v>5</v>
      </c>
      <c r="H49" t="s">
        <v>9378</v>
      </c>
    </row>
    <row r="50" spans="1:10" x14ac:dyDescent="0.35">
      <c r="D50" s="9"/>
      <c r="E50" s="58" t="s">
        <v>10570</v>
      </c>
      <c r="G50" s="42">
        <f t="shared" si="0"/>
        <v>3</v>
      </c>
      <c r="H50" t="s">
        <v>9379</v>
      </c>
    </row>
    <row r="51" spans="1:10" x14ac:dyDescent="0.35">
      <c r="A51" s="4">
        <v>29</v>
      </c>
      <c r="B51" s="4">
        <v>-94.438999999999993</v>
      </c>
      <c r="C51" t="s">
        <v>2278</v>
      </c>
      <c r="D51" s="9" t="s">
        <v>9222</v>
      </c>
      <c r="E51" s="16" t="s">
        <v>267</v>
      </c>
      <c r="G51" s="42">
        <f t="shared" si="0"/>
        <v>4</v>
      </c>
      <c r="H51" t="s">
        <v>9372</v>
      </c>
    </row>
    <row r="52" spans="1:10" x14ac:dyDescent="0.35">
      <c r="A52" s="4">
        <v>30</v>
      </c>
      <c r="B52" s="4">
        <v>-89.073999999999998</v>
      </c>
      <c r="C52" t="s">
        <v>2272</v>
      </c>
      <c r="D52" s="9" t="s">
        <v>9221</v>
      </c>
      <c r="E52" s="16" t="s">
        <v>2586</v>
      </c>
      <c r="G52" s="42">
        <f t="shared" si="0"/>
        <v>5</v>
      </c>
      <c r="H52" t="s">
        <v>9378</v>
      </c>
      <c r="I52" s="4">
        <f t="shared" si="0"/>
        <v>4</v>
      </c>
      <c r="J52" t="s">
        <v>9372</v>
      </c>
    </row>
    <row r="53" spans="1:10" x14ac:dyDescent="0.35">
      <c r="A53" s="4">
        <v>31</v>
      </c>
      <c r="B53" s="4">
        <v>-81.903999999999996</v>
      </c>
      <c r="C53" t="s">
        <v>2294</v>
      </c>
      <c r="D53" s="4">
        <v>1</v>
      </c>
      <c r="E53" s="16" t="s">
        <v>267</v>
      </c>
      <c r="G53" s="42">
        <f t="shared" si="0"/>
        <v>4</v>
      </c>
      <c r="H53" t="s">
        <v>9372</v>
      </c>
    </row>
    <row r="54" spans="1:10" x14ac:dyDescent="0.35">
      <c r="D54" s="4"/>
    </row>
    <row r="55" spans="1:10" x14ac:dyDescent="0.35">
      <c r="A55" s="4">
        <v>32</v>
      </c>
      <c r="B55" s="4">
        <v>-77.667000000000002</v>
      </c>
      <c r="C55" t="s">
        <v>2287</v>
      </c>
      <c r="D55" s="9" t="s">
        <v>9220</v>
      </c>
      <c r="E55" s="16" t="s">
        <v>2597</v>
      </c>
      <c r="G55" s="42">
        <f t="shared" si="0"/>
        <v>22</v>
      </c>
      <c r="H55" t="s">
        <v>10418</v>
      </c>
    </row>
    <row r="56" spans="1:10" x14ac:dyDescent="0.35">
      <c r="A56" s="4">
        <v>33</v>
      </c>
      <c r="B56" s="4">
        <v>-76.075000000000003</v>
      </c>
      <c r="C56" t="s">
        <v>2278</v>
      </c>
      <c r="D56" s="9" t="s">
        <v>9222</v>
      </c>
      <c r="E56" s="16" t="s">
        <v>68</v>
      </c>
      <c r="G56" s="42">
        <f t="shared" si="0"/>
        <v>22</v>
      </c>
      <c r="H56" t="s">
        <v>10418</v>
      </c>
    </row>
    <row r="57" spans="1:10" x14ac:dyDescent="0.35">
      <c r="A57" s="4">
        <v>34</v>
      </c>
      <c r="B57" s="4">
        <v>-73.385999999999996</v>
      </c>
      <c r="C57" t="s">
        <v>2272</v>
      </c>
      <c r="D57" s="9" t="s">
        <v>9221</v>
      </c>
      <c r="E57" s="16" t="s">
        <v>1282</v>
      </c>
      <c r="G57" s="42">
        <f t="shared" si="0"/>
        <v>22</v>
      </c>
      <c r="H57" t="s">
        <v>10418</v>
      </c>
    </row>
    <row r="58" spans="1:10" x14ac:dyDescent="0.35">
      <c r="D58" s="9"/>
    </row>
    <row r="59" spans="1:10" x14ac:dyDescent="0.35">
      <c r="A59" s="7"/>
      <c r="B59" s="11" t="s">
        <v>9274</v>
      </c>
      <c r="C59" s="15"/>
      <c r="D59" s="19"/>
      <c r="E59" s="15"/>
      <c r="F59" s="13"/>
    </row>
    <row r="60" spans="1:10" x14ac:dyDescent="0.35">
      <c r="B60" s="31"/>
      <c r="D60" s="9"/>
    </row>
    <row r="61" spans="1:10" x14ac:dyDescent="0.35">
      <c r="A61" s="4">
        <v>35</v>
      </c>
      <c r="B61" s="4">
        <v>-374.923</v>
      </c>
      <c r="C61" t="s">
        <v>2278</v>
      </c>
      <c r="D61" s="4">
        <v>4</v>
      </c>
      <c r="E61" s="16" t="s">
        <v>76</v>
      </c>
      <c r="G61" s="42">
        <f t="shared" si="0"/>
        <v>34</v>
      </c>
      <c r="H61" t="s">
        <v>9387</v>
      </c>
    </row>
    <row r="62" spans="1:10" x14ac:dyDescent="0.35">
      <c r="A62" s="4">
        <v>36</v>
      </c>
      <c r="B62" s="4">
        <v>-373.92500000000001</v>
      </c>
      <c r="C62" t="s">
        <v>2272</v>
      </c>
      <c r="D62" s="4">
        <v>3</v>
      </c>
      <c r="E62" s="16" t="s">
        <v>2630</v>
      </c>
      <c r="G62" s="42">
        <f t="shared" si="0"/>
        <v>7</v>
      </c>
      <c r="H62" t="s">
        <v>9377</v>
      </c>
    </row>
    <row r="63" spans="1:10" x14ac:dyDescent="0.35">
      <c r="A63" s="4">
        <v>37</v>
      </c>
      <c r="B63" s="4">
        <v>-371.17500000000001</v>
      </c>
      <c r="C63" t="s">
        <v>2287</v>
      </c>
      <c r="D63" s="4">
        <v>2</v>
      </c>
      <c r="E63" s="16" t="s">
        <v>2632</v>
      </c>
      <c r="G63" s="42">
        <f t="shared" si="0"/>
        <v>7</v>
      </c>
      <c r="H63" t="s">
        <v>9377</v>
      </c>
    </row>
    <row r="64" spans="1:10" x14ac:dyDescent="0.35">
      <c r="A64" s="4">
        <v>38</v>
      </c>
      <c r="B64" s="4">
        <v>-362.94199999999898</v>
      </c>
      <c r="C64" t="s">
        <v>2278</v>
      </c>
      <c r="D64" s="4">
        <v>4</v>
      </c>
      <c r="E64" s="16" t="s">
        <v>2637</v>
      </c>
      <c r="G64" s="42">
        <f t="shared" si="0"/>
        <v>22</v>
      </c>
      <c r="H64" t="s">
        <v>10418</v>
      </c>
    </row>
    <row r="65" spans="1:8" x14ac:dyDescent="0.35">
      <c r="A65" s="4">
        <v>39</v>
      </c>
      <c r="B65" s="4">
        <v>-355.12699999999899</v>
      </c>
      <c r="C65" t="s">
        <v>2287</v>
      </c>
      <c r="D65" s="4">
        <v>2</v>
      </c>
      <c r="E65" s="16" t="s">
        <v>2641</v>
      </c>
      <c r="G65" s="42">
        <f t="shared" si="0"/>
        <v>12</v>
      </c>
      <c r="H65" t="s">
        <v>10124</v>
      </c>
    </row>
    <row r="66" spans="1:8" x14ac:dyDescent="0.35">
      <c r="A66" s="4">
        <v>40</v>
      </c>
      <c r="B66" s="4">
        <v>-349.642</v>
      </c>
      <c r="C66" t="s">
        <v>2278</v>
      </c>
      <c r="D66" s="4">
        <v>4</v>
      </c>
      <c r="E66" s="16" t="s">
        <v>386</v>
      </c>
      <c r="G66" s="42">
        <f t="shared" si="0"/>
        <v>12</v>
      </c>
      <c r="H66" t="s">
        <v>10124</v>
      </c>
    </row>
    <row r="67" spans="1:8" x14ac:dyDescent="0.35">
      <c r="A67" s="4">
        <v>41</v>
      </c>
      <c r="B67" s="4">
        <v>-346.32499999999999</v>
      </c>
      <c r="C67" t="s">
        <v>2294</v>
      </c>
      <c r="D67" s="4">
        <v>1</v>
      </c>
      <c r="E67" s="16" t="s">
        <v>2648</v>
      </c>
      <c r="G67" s="42">
        <f t="shared" si="0"/>
        <v>12</v>
      </c>
      <c r="H67" t="s">
        <v>10124</v>
      </c>
    </row>
    <row r="68" spans="1:8" x14ac:dyDescent="0.35">
      <c r="D68" s="4"/>
    </row>
    <row r="69" spans="1:8" x14ac:dyDescent="0.35">
      <c r="A69" s="7">
        <v>4</v>
      </c>
      <c r="B69" s="31" t="s">
        <v>10562</v>
      </c>
      <c r="D69" s="4"/>
    </row>
    <row r="70" spans="1:8" x14ac:dyDescent="0.35">
      <c r="A70" s="4">
        <v>42</v>
      </c>
      <c r="B70" s="4">
        <v>-340.096</v>
      </c>
      <c r="C70" t="s">
        <v>2272</v>
      </c>
      <c r="D70" s="4">
        <v>3</v>
      </c>
      <c r="E70" s="16" t="s">
        <v>2652</v>
      </c>
      <c r="G70" s="42">
        <f t="shared" ref="G70:G133" si="1">IF(H70="GREET",1,IF(H70="GOAL",2,IF(H70="GOAL:COOP",2,IF(H70="(GOAL:COOP)",2,IF(H70="GOAL:CIVILITY",2,IF(H70="GOAL:SUSTAIN",2,IF(H70="(GOAL:SUSTAIN)",2,IF(H70="GOAL:MAX EARN",2,IF(H70="GOAL:EQUITY",2,IF(H70="(GOAL:EQUITY)",2,IF(H70="PROPOSAL",3,IF(H70="(PROPOSAL)",3,IF(H70="CHOOSE+",4,IF(H70="CHOOSE-",4,IF(H70="(CHOOSE+)",4,IF(H70="(CHOOSE-)",4,IF(H70="ECO INFO",5,IF(H70="(ECO INFO)",5,IF(H70="$ INFO",6,IF(H70="($ INFO)",6,IF(H70="SOC INFO",7,IF(H70="(SOC INFO)",7,IF(H70="RULE INFO",8,IF(H70="EXP INFO",9,IF(H70="(EXP INFO)",9,IF(H70="MON RES",10,IF(H70="MON EARN",11,IF(H70="MON BEH",12,IF(H70="POSE HARM",13,IF(H70="(POSE HARM)",13,IF(H70="POSE CONCERN",14,IF(H70="(POSE CONCERN)",14,IF(H70="RJ APOLOGY",15,IF(H70="RJ ATONE",16,IF(H70="(RJ ATONE)",16,IF(H70="RJ JUSTIFY",17,IF(H70="RJ JUSTIFY:ECO INFO",17,IF(H70="RJ JUSTIFY:SOC INFO",17,IF(H70="RJ JUSTIFY:EXP INFO",17,IF(H70="RJ JUSTIFY:MON EARN",17,IF(H70="RJ JUSTIFY:MON BEH",17,IF(H70="RJ-",18,IF(H70="RJ FORGIVE+",19,IF(H70="RJ FORGIVE-",19,IF(H70="(RJ FORGIVE+)",19,IF(H70="(RJ FORGIVE-)",19,IF(H70="COORD",20,IF(H70="(COORD)",20,IF(H70="ENF ACK",21,IF(H70="(ENF ACK)",21,IF(H70="ENF PRAISE",22,IF(H70="ENF ASK",23,IF(H70="ENF TELL",24,IF(H70="ENF SHAME",25,IF(H70="ENF WARN",26,IF(H70="ENF THREATEN",27,IF(H70="ENF PUNISH",28,IF(H70="DEFECT",29,IF(H70="SM TALK",30,IF(H70="HUMOR",31,IF(H70="POLITE+",32,IF(H70="POLITE-",32,IF(H70="INPUT-",33,IF(H70="AMBIGUOUS",34,IF(H70="UNCODEABLE",35)))))))))))))))))))))))))))))))))))))))))))))))))))))))))))))))))</f>
        <v>7</v>
      </c>
      <c r="H70" t="s">
        <v>9377</v>
      </c>
    </row>
    <row r="71" spans="1:8" x14ac:dyDescent="0.35">
      <c r="B71" s="4">
        <v>-315.83</v>
      </c>
      <c r="C71" t="s">
        <v>2272</v>
      </c>
      <c r="D71" s="4">
        <v>3</v>
      </c>
      <c r="E71" s="16" t="s">
        <v>2662</v>
      </c>
    </row>
    <row r="72" spans="1:8" x14ac:dyDescent="0.35">
      <c r="A72" s="4">
        <v>43</v>
      </c>
      <c r="B72" s="4">
        <v>-304.495</v>
      </c>
      <c r="C72" t="s">
        <v>2287</v>
      </c>
      <c r="D72" s="4">
        <v>2</v>
      </c>
      <c r="E72" s="16" t="s">
        <v>2668</v>
      </c>
      <c r="G72" s="42">
        <f t="shared" si="1"/>
        <v>3</v>
      </c>
      <c r="H72" t="s">
        <v>9379</v>
      </c>
    </row>
    <row r="73" spans="1:8" x14ac:dyDescent="0.35">
      <c r="A73" s="4">
        <v>44</v>
      </c>
      <c r="B73" s="4">
        <v>-295.30700000000002</v>
      </c>
      <c r="C73" t="s">
        <v>2294</v>
      </c>
      <c r="D73" s="4">
        <v>1</v>
      </c>
      <c r="E73" s="16" t="s">
        <v>2673</v>
      </c>
      <c r="G73" s="42">
        <f t="shared" si="1"/>
        <v>4</v>
      </c>
      <c r="H73" t="s">
        <v>9372</v>
      </c>
    </row>
    <row r="74" spans="1:8" x14ac:dyDescent="0.35">
      <c r="A74" s="4">
        <v>45</v>
      </c>
      <c r="B74" s="4">
        <v>-294.089</v>
      </c>
      <c r="C74" t="s">
        <v>2278</v>
      </c>
      <c r="D74" s="4">
        <v>4</v>
      </c>
      <c r="E74" s="16" t="s">
        <v>614</v>
      </c>
      <c r="G74" s="42">
        <f t="shared" si="1"/>
        <v>4</v>
      </c>
      <c r="H74" t="s">
        <v>9372</v>
      </c>
    </row>
    <row r="75" spans="1:8" x14ac:dyDescent="0.35">
      <c r="A75" s="4">
        <v>46</v>
      </c>
      <c r="B75" s="4">
        <v>-292.40600000000001</v>
      </c>
      <c r="C75" t="s">
        <v>2272</v>
      </c>
      <c r="D75" s="4">
        <v>3</v>
      </c>
      <c r="E75" s="16" t="s">
        <v>2676</v>
      </c>
      <c r="G75" s="42">
        <f t="shared" si="1"/>
        <v>4</v>
      </c>
      <c r="H75" t="s">
        <v>9372</v>
      </c>
    </row>
    <row r="76" spans="1:8" x14ac:dyDescent="0.35">
      <c r="A76" s="4">
        <v>47</v>
      </c>
      <c r="B76" s="4">
        <v>-282.685</v>
      </c>
      <c r="C76" t="s">
        <v>2272</v>
      </c>
      <c r="D76" s="4">
        <v>3</v>
      </c>
      <c r="E76" s="16" t="s">
        <v>2678</v>
      </c>
      <c r="G76" s="42">
        <f t="shared" si="1"/>
        <v>7</v>
      </c>
      <c r="H76" t="s">
        <v>9377</v>
      </c>
    </row>
    <row r="77" spans="1:8" x14ac:dyDescent="0.35">
      <c r="A77" s="4">
        <v>48</v>
      </c>
      <c r="B77" s="4">
        <v>-274.78300000000002</v>
      </c>
      <c r="C77" t="s">
        <v>2287</v>
      </c>
      <c r="D77" s="4">
        <v>2</v>
      </c>
      <c r="E77" s="16" t="s">
        <v>2681</v>
      </c>
      <c r="G77" s="42">
        <f t="shared" si="1"/>
        <v>8</v>
      </c>
      <c r="H77" t="s">
        <v>9374</v>
      </c>
    </row>
    <row r="78" spans="1:8" x14ac:dyDescent="0.35">
      <c r="A78" s="4">
        <v>49</v>
      </c>
      <c r="B78" s="4">
        <v>-268.260999999999</v>
      </c>
      <c r="C78" t="s">
        <v>2294</v>
      </c>
      <c r="D78" s="4">
        <v>1</v>
      </c>
      <c r="E78" s="16" t="s">
        <v>2683</v>
      </c>
      <c r="G78" s="42">
        <f t="shared" si="1"/>
        <v>8</v>
      </c>
      <c r="H78" t="s">
        <v>9374</v>
      </c>
    </row>
    <row r="79" spans="1:8" x14ac:dyDescent="0.35">
      <c r="A79" s="4">
        <v>50</v>
      </c>
      <c r="B79" s="4">
        <v>-261.70999999999998</v>
      </c>
      <c r="C79" t="s">
        <v>2278</v>
      </c>
      <c r="D79" s="4">
        <v>4</v>
      </c>
      <c r="E79" s="16" t="s">
        <v>2686</v>
      </c>
      <c r="G79" s="42">
        <f t="shared" si="1"/>
        <v>8</v>
      </c>
      <c r="H79" t="s">
        <v>9374</v>
      </c>
    </row>
    <row r="80" spans="1:8" x14ac:dyDescent="0.35">
      <c r="A80" s="4">
        <v>51</v>
      </c>
      <c r="B80" s="4">
        <v>-230.685</v>
      </c>
      <c r="C80" t="s">
        <v>2287</v>
      </c>
      <c r="D80" s="4">
        <v>2</v>
      </c>
      <c r="E80" s="16" t="s">
        <v>2694</v>
      </c>
      <c r="G80" s="42">
        <f t="shared" si="1"/>
        <v>8</v>
      </c>
      <c r="H80" t="s">
        <v>9374</v>
      </c>
    </row>
    <row r="81" spans="1:11" x14ac:dyDescent="0.35">
      <c r="D81" s="4"/>
    </row>
    <row r="82" spans="1:11" x14ac:dyDescent="0.35">
      <c r="A82" s="7">
        <v>4</v>
      </c>
      <c r="B82" s="31" t="s">
        <v>11173</v>
      </c>
      <c r="D82" s="4"/>
    </row>
    <row r="83" spans="1:11" x14ac:dyDescent="0.35">
      <c r="A83" s="4">
        <v>52</v>
      </c>
      <c r="B83" s="4">
        <v>-227.03899999999999</v>
      </c>
      <c r="C83" t="s">
        <v>2272</v>
      </c>
      <c r="D83" s="4">
        <v>3</v>
      </c>
      <c r="E83" s="16" t="s">
        <v>2695</v>
      </c>
    </row>
    <row r="84" spans="1:11" x14ac:dyDescent="0.35">
      <c r="D84" s="4"/>
      <c r="E84" s="58" t="s">
        <v>10571</v>
      </c>
      <c r="G84" s="42">
        <f t="shared" si="1"/>
        <v>3</v>
      </c>
      <c r="H84" t="s">
        <v>9379</v>
      </c>
    </row>
    <row r="85" spans="1:11" x14ac:dyDescent="0.35">
      <c r="D85" s="4"/>
      <c r="E85" s="58" t="s">
        <v>10572</v>
      </c>
      <c r="G85" s="42">
        <f t="shared" si="1"/>
        <v>3</v>
      </c>
      <c r="H85" t="s">
        <v>9379</v>
      </c>
    </row>
    <row r="86" spans="1:11" x14ac:dyDescent="0.35">
      <c r="A86" s="4">
        <v>53</v>
      </c>
      <c r="B86" s="4">
        <v>-203.863</v>
      </c>
      <c r="C86" t="s">
        <v>2287</v>
      </c>
      <c r="D86" s="4">
        <v>2</v>
      </c>
      <c r="E86" s="16" t="s">
        <v>2697</v>
      </c>
    </row>
    <row r="87" spans="1:11" x14ac:dyDescent="0.35">
      <c r="D87" s="4"/>
      <c r="E87" s="58" t="s">
        <v>10573</v>
      </c>
      <c r="G87" s="42">
        <f t="shared" si="1"/>
        <v>3</v>
      </c>
      <c r="H87" t="s">
        <v>9379</v>
      </c>
    </row>
    <row r="88" spans="1:11" x14ac:dyDescent="0.35">
      <c r="D88" s="4"/>
      <c r="E88" s="58" t="s">
        <v>10574</v>
      </c>
      <c r="G88" s="42">
        <f t="shared" si="1"/>
        <v>3</v>
      </c>
      <c r="H88" t="s">
        <v>9379</v>
      </c>
    </row>
    <row r="89" spans="1:11" x14ac:dyDescent="0.35">
      <c r="A89" s="4">
        <v>54</v>
      </c>
      <c r="B89" s="4">
        <v>-202.76599999999999</v>
      </c>
      <c r="C89" t="s">
        <v>2278</v>
      </c>
      <c r="D89" s="4">
        <v>4</v>
      </c>
      <c r="E89" s="16" t="s">
        <v>2699</v>
      </c>
      <c r="G89" s="42">
        <f t="shared" si="1"/>
        <v>14</v>
      </c>
      <c r="H89" t="s">
        <v>9381</v>
      </c>
      <c r="J89">
        <f t="shared" ref="J89" si="2">IF(K89="GREET",1,IF(K89="GOAL",2,IF(K89="GOAL:COOP",2,IF(K89="(GOAL:COOP)",2,IF(K89="GOAL:CIVILITY",2,IF(K89="GOAL:SUSTAIN",2,IF(K89="(GOAL:SUSTAIN)",2,IF(K89="GOAL:MAX EARN",2,IF(K89="GOAL:EQUITY",2,IF(K89="(GOAL:EQUITY)",2,IF(K89="PROPOSAL",3,IF(K89="(PROPOSAL)",3,IF(K89="CHOOSE+",4,IF(K89="CHOOSE-",4,IF(K89="(CHOOSE+)",4,IF(K89="(CHOOSE-)",4,IF(K89="ECO INFO",5,IF(K89="(ECO INFO)",5,IF(K89="$ INFO",6,IF(K89="($ INFO)",6,IF(K89="SOC INFO",7,IF(K89="(SOC INFO)",7,IF(K89="RULE INFO",8,IF(K89="EXP INFO",9,IF(K89="(EXP INFO)",9,IF(K89="MON RES",10,IF(K89="MON EARN",11,IF(K89="MON BEH",12,IF(K89="POSE HARM",13,IF(K89="(POSE HARM)",13,IF(K89="POSE CONCERN",14,IF(K89="(POSE CONCERN)",14,IF(K89="RJ APOLOGY",15,IF(K89="RJ ATONE",16,IF(K89="(RJ ATONE)",16,IF(K89="RJ JUSTIFY",17,IF(K89="RJ JUSTIFY:ECO INFO",17,IF(K89="RJ JUSTIFY:SOC INFO",17,IF(K89="RJ JUSTIFY:EXP INFO",17,IF(K89="RJ JUSTIFY:MON EARN",17,IF(K89="RJ JUSTIFY:MON BEH",17,IF(K89="RJ-",18,IF(K89="RJ FORGIVE+",19,IF(K89="RJ FORGIVE-",19,IF(K89="(RJ FORGIVE+)",19,IF(K89="(RJ FORGIVE-)",19,IF(K89="COORD",20,IF(K89="(COORD)",20,IF(K89="ENF ACK",21,IF(K89="(ENF ACK)",21,IF(K89="ENF PRAISE",22,IF(K89="ENF ASK",23,IF(K89="ENF TELL",24,IF(K89="ENF SHAME",25,IF(K89="ENF WARN",26,IF(K89="ENF THREATEN",27,IF(K89="ENF PUNISH",28,IF(K89="DEFECT",29,IF(K89="SM TALK",30,IF(K89="HUMOR",31,IF(K89="POLITE+",32,IF(K89="POLITE-",32,IF(K89="INPUT-",33,IF(K89="AMBIGUOUS",34,IF(K89="UNCODEABLE",35)))))))))))))))))))))))))))))))))))))))))))))))))))))))))))))))))</f>
        <v>5</v>
      </c>
      <c r="K89" t="s">
        <v>9378</v>
      </c>
    </row>
    <row r="90" spans="1:11" x14ac:dyDescent="0.35">
      <c r="A90" s="4">
        <v>55</v>
      </c>
      <c r="B90" s="4">
        <v>-197.059</v>
      </c>
      <c r="C90" t="s">
        <v>2294</v>
      </c>
      <c r="D90" s="4">
        <v>1</v>
      </c>
      <c r="E90" s="16" t="s">
        <v>501</v>
      </c>
      <c r="G90" s="42">
        <f t="shared" si="1"/>
        <v>4</v>
      </c>
      <c r="H90" t="s">
        <v>9372</v>
      </c>
    </row>
    <row r="91" spans="1:11" x14ac:dyDescent="0.35">
      <c r="A91" s="4">
        <v>56</v>
      </c>
      <c r="B91" s="4">
        <v>-192.07599999999999</v>
      </c>
      <c r="C91" t="s">
        <v>2278</v>
      </c>
      <c r="D91" s="4">
        <v>4</v>
      </c>
      <c r="E91" s="16" t="s">
        <v>2707</v>
      </c>
      <c r="G91" s="42">
        <f t="shared" si="1"/>
        <v>10</v>
      </c>
      <c r="H91" t="s">
        <v>10136</v>
      </c>
    </row>
    <row r="92" spans="1:11" x14ac:dyDescent="0.35">
      <c r="B92" s="4">
        <v>-180.071</v>
      </c>
      <c r="C92" t="s">
        <v>2278</v>
      </c>
      <c r="D92" s="4">
        <v>4</v>
      </c>
      <c r="E92" s="16" t="s">
        <v>2709</v>
      </c>
    </row>
    <row r="93" spans="1:11" x14ac:dyDescent="0.35">
      <c r="A93" s="4">
        <v>57</v>
      </c>
      <c r="B93" s="4">
        <v>-186.261</v>
      </c>
      <c r="C93" t="s">
        <v>2294</v>
      </c>
      <c r="D93" s="4">
        <v>1</v>
      </c>
      <c r="E93" s="16" t="s">
        <v>2554</v>
      </c>
      <c r="G93" s="42">
        <f t="shared" si="1"/>
        <v>10</v>
      </c>
      <c r="H93" t="s">
        <v>10136</v>
      </c>
    </row>
    <row r="94" spans="1:11" x14ac:dyDescent="0.35">
      <c r="A94" s="4">
        <v>58</v>
      </c>
      <c r="B94" s="4">
        <v>-177.47</v>
      </c>
      <c r="C94" t="s">
        <v>2272</v>
      </c>
      <c r="D94" s="4">
        <v>3</v>
      </c>
      <c r="E94" s="16" t="s">
        <v>2712</v>
      </c>
      <c r="G94" s="42">
        <f t="shared" si="1"/>
        <v>7</v>
      </c>
      <c r="H94" t="s">
        <v>9377</v>
      </c>
    </row>
    <row r="95" spans="1:11" x14ac:dyDescent="0.35">
      <c r="A95" s="4">
        <v>59</v>
      </c>
      <c r="B95" s="4">
        <v>-157.52799999999999</v>
      </c>
      <c r="C95" t="s">
        <v>2287</v>
      </c>
      <c r="D95" s="4">
        <v>2</v>
      </c>
      <c r="E95" s="16" t="s">
        <v>2718</v>
      </c>
      <c r="G95" s="42">
        <f t="shared" si="1"/>
        <v>7</v>
      </c>
      <c r="H95" t="s">
        <v>9377</v>
      </c>
    </row>
    <row r="96" spans="1:11" x14ac:dyDescent="0.35">
      <c r="A96" s="4">
        <v>60</v>
      </c>
      <c r="B96" s="4">
        <v>-102.523</v>
      </c>
      <c r="C96" t="s">
        <v>2287</v>
      </c>
      <c r="D96" s="4">
        <v>2</v>
      </c>
      <c r="E96" s="16" t="s">
        <v>2736</v>
      </c>
      <c r="G96" s="42">
        <f t="shared" si="1"/>
        <v>3</v>
      </c>
      <c r="H96" t="s">
        <v>9379</v>
      </c>
    </row>
    <row r="97" spans="1:9" x14ac:dyDescent="0.35">
      <c r="A97" s="4">
        <v>61</v>
      </c>
      <c r="B97" s="4">
        <v>-99.732999999999905</v>
      </c>
      <c r="C97" t="s">
        <v>2294</v>
      </c>
      <c r="D97" s="4">
        <v>1</v>
      </c>
      <c r="E97" s="16" t="s">
        <v>2737</v>
      </c>
      <c r="G97" s="42">
        <f t="shared" si="1"/>
        <v>3</v>
      </c>
      <c r="H97" t="s">
        <v>9379</v>
      </c>
    </row>
    <row r="98" spans="1:9" x14ac:dyDescent="0.35">
      <c r="A98" s="4">
        <v>62</v>
      </c>
      <c r="B98" s="4">
        <v>-69.537999999999997</v>
      </c>
      <c r="C98" t="s">
        <v>2272</v>
      </c>
      <c r="D98" s="4">
        <v>3</v>
      </c>
      <c r="E98" s="16" t="s">
        <v>2751</v>
      </c>
    </row>
    <row r="99" spans="1:9" x14ac:dyDescent="0.35">
      <c r="D99" s="4"/>
      <c r="E99" s="58" t="s">
        <v>9761</v>
      </c>
      <c r="G99" s="42">
        <f t="shared" si="1"/>
        <v>4</v>
      </c>
      <c r="H99" t="s">
        <v>9372</v>
      </c>
    </row>
    <row r="100" spans="1:9" x14ac:dyDescent="0.35">
      <c r="D100" s="4"/>
      <c r="E100" s="58" t="s">
        <v>9762</v>
      </c>
      <c r="G100" s="42">
        <f t="shared" si="1"/>
        <v>3</v>
      </c>
      <c r="H100" t="s">
        <v>9379</v>
      </c>
    </row>
    <row r="101" spans="1:9" x14ac:dyDescent="0.35">
      <c r="A101" s="4">
        <v>63</v>
      </c>
      <c r="B101" s="4">
        <v>-51.045000000000002</v>
      </c>
      <c r="C101" t="s">
        <v>2287</v>
      </c>
      <c r="D101" s="4">
        <v>2</v>
      </c>
      <c r="E101" s="16" t="s">
        <v>2759</v>
      </c>
      <c r="G101" s="42">
        <f t="shared" si="1"/>
        <v>4</v>
      </c>
      <c r="H101" t="s">
        <v>9372</v>
      </c>
    </row>
    <row r="102" spans="1:9" x14ac:dyDescent="0.35">
      <c r="A102" s="4">
        <v>64</v>
      </c>
      <c r="B102" s="4">
        <v>-47.453000000000003</v>
      </c>
      <c r="C102" t="s">
        <v>2294</v>
      </c>
      <c r="D102" s="4">
        <v>1</v>
      </c>
      <c r="E102" s="16" t="s">
        <v>267</v>
      </c>
      <c r="G102" s="42">
        <f t="shared" si="1"/>
        <v>4</v>
      </c>
      <c r="H102" t="s">
        <v>9372</v>
      </c>
    </row>
    <row r="103" spans="1:9" x14ac:dyDescent="0.35">
      <c r="A103" s="4">
        <v>65</v>
      </c>
      <c r="B103" s="4">
        <v>-43.887</v>
      </c>
      <c r="C103" t="s">
        <v>2278</v>
      </c>
      <c r="D103" s="4">
        <v>4</v>
      </c>
      <c r="E103" s="16" t="s">
        <v>292</v>
      </c>
      <c r="G103" s="42">
        <f t="shared" si="1"/>
        <v>4</v>
      </c>
      <c r="H103" t="s">
        <v>9372</v>
      </c>
    </row>
    <row r="104" spans="1:9" x14ac:dyDescent="0.35">
      <c r="D104" s="4"/>
    </row>
    <row r="105" spans="1:9" x14ac:dyDescent="0.35">
      <c r="A105" s="7">
        <v>4</v>
      </c>
      <c r="B105" s="31" t="s">
        <v>11174</v>
      </c>
      <c r="D105" s="4"/>
    </row>
    <row r="106" spans="1:9" x14ac:dyDescent="0.35">
      <c r="A106" s="4">
        <v>66</v>
      </c>
      <c r="B106" s="4">
        <v>-179.91299999999899</v>
      </c>
      <c r="C106" t="s">
        <v>2287</v>
      </c>
      <c r="D106" s="4">
        <v>2</v>
      </c>
      <c r="E106" s="16" t="s">
        <v>2710</v>
      </c>
      <c r="G106" s="42">
        <f t="shared" si="1"/>
        <v>3</v>
      </c>
      <c r="H106" t="s">
        <v>9379</v>
      </c>
    </row>
    <row r="107" spans="1:9" x14ac:dyDescent="0.35">
      <c r="A107" s="4">
        <v>67</v>
      </c>
      <c r="B107" s="4">
        <v>-96.701999999999998</v>
      </c>
      <c r="C107" t="s">
        <v>2272</v>
      </c>
      <c r="D107" s="4">
        <v>3</v>
      </c>
      <c r="E107" s="16" t="s">
        <v>2738</v>
      </c>
    </row>
    <row r="108" spans="1:9" s="38" customFormat="1" x14ac:dyDescent="0.35">
      <c r="A108" s="37"/>
      <c r="B108" s="37"/>
      <c r="D108" s="37"/>
      <c r="E108" s="58" t="s">
        <v>9437</v>
      </c>
      <c r="G108" s="42">
        <f t="shared" si="1"/>
        <v>4</v>
      </c>
      <c r="H108" t="s">
        <v>9372</v>
      </c>
      <c r="I108" s="37"/>
    </row>
    <row r="109" spans="1:9" s="38" customFormat="1" x14ac:dyDescent="0.35">
      <c r="A109" s="37"/>
      <c r="B109" s="37"/>
      <c r="D109" s="37"/>
      <c r="E109" s="58" t="s">
        <v>9438</v>
      </c>
      <c r="G109" s="42">
        <f t="shared" si="1"/>
        <v>3</v>
      </c>
      <c r="H109" t="s">
        <v>9379</v>
      </c>
      <c r="I109" s="37"/>
    </row>
    <row r="110" spans="1:9" x14ac:dyDescent="0.35">
      <c r="A110" s="4">
        <v>68</v>
      </c>
      <c r="B110" s="4">
        <v>-85.593999999999994</v>
      </c>
      <c r="C110" t="s">
        <v>2287</v>
      </c>
      <c r="D110" s="4">
        <v>2</v>
      </c>
      <c r="E110" s="16" t="s">
        <v>2744</v>
      </c>
      <c r="G110" s="42">
        <f t="shared" si="1"/>
        <v>4</v>
      </c>
      <c r="H110" t="s">
        <v>9372</v>
      </c>
    </row>
    <row r="111" spans="1:9" x14ac:dyDescent="0.35">
      <c r="A111" s="4">
        <v>69</v>
      </c>
      <c r="B111" s="4">
        <v>-84.340999999999994</v>
      </c>
      <c r="C111" t="s">
        <v>2294</v>
      </c>
      <c r="D111" s="4">
        <v>1</v>
      </c>
      <c r="E111" s="16" t="s">
        <v>267</v>
      </c>
      <c r="G111" s="42">
        <f t="shared" si="1"/>
        <v>4</v>
      </c>
      <c r="H111" t="s">
        <v>9372</v>
      </c>
    </row>
    <row r="112" spans="1:9" x14ac:dyDescent="0.35">
      <c r="A112" s="4">
        <v>70</v>
      </c>
      <c r="B112" s="4">
        <v>-83.46</v>
      </c>
      <c r="C112" t="s">
        <v>2278</v>
      </c>
      <c r="D112" s="4">
        <v>4</v>
      </c>
      <c r="E112" s="16" t="s">
        <v>267</v>
      </c>
      <c r="G112" s="42">
        <f t="shared" si="1"/>
        <v>4</v>
      </c>
      <c r="H112" t="s">
        <v>9372</v>
      </c>
    </row>
    <row r="113" spans="1:8" x14ac:dyDescent="0.35">
      <c r="D113" s="4"/>
    </row>
    <row r="114" spans="1:8" x14ac:dyDescent="0.35">
      <c r="A114" s="4">
        <v>71</v>
      </c>
      <c r="B114" s="4">
        <v>-23.356999999999999</v>
      </c>
      <c r="C114" t="s">
        <v>2287</v>
      </c>
      <c r="D114" s="4">
        <v>2</v>
      </c>
      <c r="E114" s="16" t="s">
        <v>2769</v>
      </c>
      <c r="G114" s="42">
        <f t="shared" si="1"/>
        <v>22</v>
      </c>
      <c r="H114" t="s">
        <v>10418</v>
      </c>
    </row>
    <row r="115" spans="1:8" x14ac:dyDescent="0.35">
      <c r="A115" s="4">
        <v>72</v>
      </c>
      <c r="B115" s="4">
        <v>-22.574999999999999</v>
      </c>
      <c r="C115" t="s">
        <v>2272</v>
      </c>
      <c r="D115" s="4">
        <v>3</v>
      </c>
      <c r="E115" s="16" t="s">
        <v>140</v>
      </c>
      <c r="G115" s="42">
        <f t="shared" si="1"/>
        <v>31</v>
      </c>
      <c r="H115" t="s">
        <v>9386</v>
      </c>
    </row>
    <row r="116" spans="1:8" x14ac:dyDescent="0.35">
      <c r="A116" s="4">
        <v>73</v>
      </c>
      <c r="B116" s="4">
        <v>-21.090999999999902</v>
      </c>
      <c r="C116" t="s">
        <v>2294</v>
      </c>
      <c r="D116" s="4">
        <v>1</v>
      </c>
      <c r="E116" s="16" t="s">
        <v>140</v>
      </c>
      <c r="G116" s="42">
        <f t="shared" si="1"/>
        <v>31</v>
      </c>
      <c r="H116" t="s">
        <v>9386</v>
      </c>
    </row>
    <row r="117" spans="1:8" x14ac:dyDescent="0.35">
      <c r="D117" s="4"/>
    </row>
    <row r="118" spans="1:8" x14ac:dyDescent="0.35">
      <c r="A118" s="7"/>
      <c r="B118" s="11" t="s">
        <v>9275</v>
      </c>
      <c r="C118" s="15"/>
      <c r="D118" s="19"/>
      <c r="E118" s="15"/>
      <c r="F118" s="13"/>
    </row>
    <row r="119" spans="1:8" x14ac:dyDescent="0.35">
      <c r="A119" s="7"/>
      <c r="B119" s="20"/>
      <c r="C119" s="8"/>
      <c r="D119" s="4"/>
      <c r="E119" s="8"/>
      <c r="F119" s="6"/>
    </row>
    <row r="120" spans="1:8" x14ac:dyDescent="0.35">
      <c r="A120" s="4">
        <v>72</v>
      </c>
      <c r="B120" s="4">
        <v>-371.17399999999998</v>
      </c>
      <c r="C120" t="s">
        <v>2278</v>
      </c>
      <c r="D120" s="4">
        <v>4</v>
      </c>
      <c r="E120" s="16" t="s">
        <v>2279</v>
      </c>
      <c r="G120" s="42">
        <f t="shared" si="1"/>
        <v>22</v>
      </c>
      <c r="H120" t="s">
        <v>10418</v>
      </c>
    </row>
    <row r="121" spans="1:8" x14ac:dyDescent="0.35">
      <c r="A121" s="4">
        <v>73</v>
      </c>
      <c r="B121" s="4">
        <v>-363.202</v>
      </c>
      <c r="C121" t="s">
        <v>2287</v>
      </c>
      <c r="D121" s="4">
        <v>2</v>
      </c>
      <c r="E121" s="16" t="s">
        <v>2292</v>
      </c>
      <c r="G121" s="42">
        <f t="shared" si="1"/>
        <v>22</v>
      </c>
      <c r="H121" t="s">
        <v>10418</v>
      </c>
    </row>
    <row r="122" spans="1:8" x14ac:dyDescent="0.35">
      <c r="A122" s="4">
        <v>74</v>
      </c>
      <c r="B122" s="4">
        <v>-362.47800000000001</v>
      </c>
      <c r="C122" t="s">
        <v>2294</v>
      </c>
      <c r="D122" s="4">
        <v>1</v>
      </c>
      <c r="E122" s="16" t="s">
        <v>55</v>
      </c>
      <c r="G122" s="42">
        <f t="shared" si="1"/>
        <v>22</v>
      </c>
      <c r="H122" t="s">
        <v>10418</v>
      </c>
    </row>
    <row r="123" spans="1:8" x14ac:dyDescent="0.35">
      <c r="D123" s="4"/>
    </row>
    <row r="124" spans="1:8" x14ac:dyDescent="0.35">
      <c r="A124" s="7">
        <v>4</v>
      </c>
      <c r="B124" s="31" t="s">
        <v>11175</v>
      </c>
      <c r="D124" s="4"/>
    </row>
    <row r="125" spans="1:8" x14ac:dyDescent="0.35">
      <c r="A125" s="4">
        <v>75</v>
      </c>
      <c r="B125" s="4">
        <v>-372.58199999999999</v>
      </c>
      <c r="C125" t="s">
        <v>2272</v>
      </c>
      <c r="D125" s="4">
        <v>3</v>
      </c>
      <c r="E125" s="16" t="s">
        <v>2273</v>
      </c>
      <c r="G125" s="42">
        <f t="shared" si="1"/>
        <v>14</v>
      </c>
      <c r="H125" t="s">
        <v>9381</v>
      </c>
    </row>
    <row r="126" spans="1:8" x14ac:dyDescent="0.35">
      <c r="A126" s="4">
        <v>76</v>
      </c>
      <c r="B126" s="4">
        <v>-366.976</v>
      </c>
      <c r="C126" t="s">
        <v>2287</v>
      </c>
      <c r="D126" s="4">
        <v>2</v>
      </c>
      <c r="E126" s="16" t="s">
        <v>2288</v>
      </c>
      <c r="G126" s="42">
        <f t="shared" si="1"/>
        <v>14</v>
      </c>
      <c r="H126" t="s">
        <v>9381</v>
      </c>
    </row>
    <row r="127" spans="1:8" x14ac:dyDescent="0.35">
      <c r="B127" s="4">
        <v>-358.64499999999998</v>
      </c>
      <c r="C127" t="s">
        <v>2287</v>
      </c>
      <c r="D127" s="4">
        <v>2</v>
      </c>
      <c r="E127" s="16" t="s">
        <v>2296</v>
      </c>
    </row>
    <row r="128" spans="1:8" x14ac:dyDescent="0.35">
      <c r="A128" s="4">
        <v>77</v>
      </c>
      <c r="B128" s="4">
        <v>-363.59</v>
      </c>
      <c r="C128" t="s">
        <v>2272</v>
      </c>
      <c r="D128" s="4">
        <v>3</v>
      </c>
      <c r="E128" s="16" t="s">
        <v>2291</v>
      </c>
      <c r="G128" s="42">
        <f t="shared" si="1"/>
        <v>10</v>
      </c>
      <c r="H128" t="s">
        <v>10136</v>
      </c>
    </row>
    <row r="129" spans="1:10" x14ac:dyDescent="0.35">
      <c r="B129" s="4">
        <v>-356.07</v>
      </c>
      <c r="C129" t="s">
        <v>2272</v>
      </c>
      <c r="D129" s="4">
        <v>3</v>
      </c>
      <c r="E129" s="16" t="s">
        <v>2299</v>
      </c>
    </row>
    <row r="130" spans="1:10" x14ac:dyDescent="0.35">
      <c r="B130" s="4">
        <v>-349.325999999999</v>
      </c>
      <c r="C130" t="s">
        <v>2272</v>
      </c>
      <c r="D130" s="4">
        <v>3</v>
      </c>
      <c r="E130" s="16" t="s">
        <v>2303</v>
      </c>
    </row>
    <row r="131" spans="1:10" x14ac:dyDescent="0.35">
      <c r="A131" s="4">
        <v>78</v>
      </c>
      <c r="B131" s="4">
        <v>-341.92</v>
      </c>
      <c r="C131" t="s">
        <v>2272</v>
      </c>
      <c r="D131" s="4">
        <v>3</v>
      </c>
      <c r="E131" s="16" t="s">
        <v>2311</v>
      </c>
      <c r="G131" s="42">
        <f t="shared" si="1"/>
        <v>8</v>
      </c>
      <c r="H131" t="s">
        <v>9374</v>
      </c>
    </row>
    <row r="132" spans="1:10" x14ac:dyDescent="0.35">
      <c r="A132" s="4">
        <v>79</v>
      </c>
      <c r="B132" s="4">
        <v>-340.00699999999898</v>
      </c>
      <c r="C132" t="s">
        <v>2278</v>
      </c>
      <c r="D132" s="4">
        <v>4</v>
      </c>
      <c r="E132" s="16" t="s">
        <v>2314</v>
      </c>
      <c r="G132" s="42">
        <f t="shared" si="1"/>
        <v>8</v>
      </c>
      <c r="H132" t="s">
        <v>9374</v>
      </c>
    </row>
    <row r="133" spans="1:10" x14ac:dyDescent="0.35">
      <c r="A133" s="4">
        <v>80</v>
      </c>
      <c r="B133" s="4">
        <v>-337.93599999999998</v>
      </c>
      <c r="C133" t="s">
        <v>2287</v>
      </c>
      <c r="D133" s="4">
        <v>2</v>
      </c>
      <c r="E133" s="16" t="s">
        <v>2315</v>
      </c>
      <c r="G133" s="42">
        <f t="shared" si="1"/>
        <v>8</v>
      </c>
      <c r="H133" t="s">
        <v>9374</v>
      </c>
    </row>
    <row r="134" spans="1:10" x14ac:dyDescent="0.35">
      <c r="A134" s="4">
        <v>81</v>
      </c>
      <c r="B134" s="4">
        <v>-329.82900000000001</v>
      </c>
      <c r="C134" t="s">
        <v>2287</v>
      </c>
      <c r="D134" s="4">
        <v>2</v>
      </c>
      <c r="E134" s="16" t="s">
        <v>2318</v>
      </c>
      <c r="G134" s="42">
        <f t="shared" ref="G134:I183" si="3">IF(H134="GREET",1,IF(H134="GOAL",2,IF(H134="GOAL:COOP",2,IF(H134="(GOAL:COOP)",2,IF(H134="GOAL:CIVILITY",2,IF(H134="GOAL:SUSTAIN",2,IF(H134="(GOAL:SUSTAIN)",2,IF(H134="GOAL:MAX EARN",2,IF(H134="GOAL:EQUITY",2,IF(H134="(GOAL:EQUITY)",2,IF(H134="PROPOSAL",3,IF(H134="(PROPOSAL)",3,IF(H134="CHOOSE+",4,IF(H134="CHOOSE-",4,IF(H134="(CHOOSE+)",4,IF(H134="(CHOOSE-)",4,IF(H134="ECO INFO",5,IF(H134="(ECO INFO)",5,IF(H134="$ INFO",6,IF(H134="($ INFO)",6,IF(H134="SOC INFO",7,IF(H134="(SOC INFO)",7,IF(H134="RULE INFO",8,IF(H134="EXP INFO",9,IF(H134="(EXP INFO)",9,IF(H134="MON RES",10,IF(H134="MON EARN",11,IF(H134="MON BEH",12,IF(H134="POSE HARM",13,IF(H134="(POSE HARM)",13,IF(H134="POSE CONCERN",14,IF(H134="(POSE CONCERN)",14,IF(H134="RJ APOLOGY",15,IF(H134="RJ ATONE",16,IF(H134="(RJ ATONE)",16,IF(H134="RJ JUSTIFY",17,IF(H134="RJ JUSTIFY:ECO INFO",17,IF(H134="RJ JUSTIFY:SOC INFO",17,IF(H134="RJ JUSTIFY:EXP INFO",17,IF(H134="RJ JUSTIFY:MON EARN",17,IF(H134="RJ JUSTIFY:MON BEH",17,IF(H134="RJ-",18,IF(H134="RJ FORGIVE+",19,IF(H134="RJ FORGIVE-",19,IF(H134="(RJ FORGIVE+)",19,IF(H134="(RJ FORGIVE-)",19,IF(H134="COORD",20,IF(H134="(COORD)",20,IF(H134="ENF ACK",21,IF(H134="(ENF ACK)",21,IF(H134="ENF PRAISE",22,IF(H134="ENF ASK",23,IF(H134="ENF TELL",24,IF(H134="ENF SHAME",25,IF(H134="ENF WARN",26,IF(H134="ENF THREATEN",27,IF(H134="ENF PUNISH",28,IF(H134="DEFECT",29,IF(H134="SM TALK",30,IF(H134="HUMOR",31,IF(H134="POLITE+",32,IF(H134="POLITE-",32,IF(H134="INPUT-",33,IF(H134="AMBIGUOUS",34,IF(H134="UNCODEABLE",35)))))))))))))))))))))))))))))))))))))))))))))))))))))))))))))))))</f>
        <v>7</v>
      </c>
      <c r="H134" t="s">
        <v>9377</v>
      </c>
    </row>
    <row r="135" spans="1:10" x14ac:dyDescent="0.35">
      <c r="A135" s="4">
        <v>82</v>
      </c>
      <c r="B135" s="4">
        <v>-325.09800000000001</v>
      </c>
      <c r="C135" t="s">
        <v>2272</v>
      </c>
      <c r="D135" s="4">
        <v>3</v>
      </c>
      <c r="E135" s="16" t="s">
        <v>2322</v>
      </c>
      <c r="G135" s="42">
        <f t="shared" si="3"/>
        <v>7</v>
      </c>
      <c r="H135" t="s">
        <v>9377</v>
      </c>
    </row>
    <row r="136" spans="1:10" x14ac:dyDescent="0.35">
      <c r="A136" s="4">
        <v>83</v>
      </c>
      <c r="B136" s="4">
        <v>-321.78800000000001</v>
      </c>
      <c r="C136" t="s">
        <v>2278</v>
      </c>
      <c r="D136" s="4">
        <v>4</v>
      </c>
      <c r="E136" s="16" t="s">
        <v>2323</v>
      </c>
      <c r="G136" s="42">
        <f t="shared" si="3"/>
        <v>11</v>
      </c>
      <c r="H136" t="s">
        <v>9509</v>
      </c>
    </row>
    <row r="137" spans="1:10" x14ac:dyDescent="0.35">
      <c r="A137" s="4">
        <v>84</v>
      </c>
      <c r="B137" s="4">
        <v>-310.945999999999</v>
      </c>
      <c r="C137" t="s">
        <v>2278</v>
      </c>
      <c r="D137" s="4">
        <v>4</v>
      </c>
      <c r="E137" s="16" t="s">
        <v>2330</v>
      </c>
      <c r="G137" s="42">
        <f t="shared" si="3"/>
        <v>7</v>
      </c>
      <c r="H137" t="s">
        <v>9377</v>
      </c>
    </row>
    <row r="138" spans="1:10" x14ac:dyDescent="0.35">
      <c r="A138" s="4">
        <v>85</v>
      </c>
      <c r="B138" s="4">
        <v>-290.04000000000002</v>
      </c>
      <c r="C138" t="s">
        <v>2287</v>
      </c>
      <c r="D138" s="4">
        <v>2</v>
      </c>
      <c r="E138" s="16" t="s">
        <v>2338</v>
      </c>
      <c r="G138" s="42">
        <f t="shared" si="3"/>
        <v>3</v>
      </c>
      <c r="H138" t="s">
        <v>9379</v>
      </c>
    </row>
    <row r="139" spans="1:10" x14ac:dyDescent="0.35">
      <c r="A139" s="4">
        <v>86</v>
      </c>
      <c r="B139" s="4">
        <v>-281.43299999999999</v>
      </c>
      <c r="C139" t="s">
        <v>2272</v>
      </c>
      <c r="D139" s="4">
        <v>3</v>
      </c>
      <c r="E139" s="16" t="s">
        <v>2343</v>
      </c>
      <c r="G139" s="42">
        <f t="shared" si="3"/>
        <v>3</v>
      </c>
      <c r="H139" t="s">
        <v>9379</v>
      </c>
    </row>
    <row r="140" spans="1:10" x14ac:dyDescent="0.35">
      <c r="B140" s="4">
        <v>-263.26900000000001</v>
      </c>
      <c r="C140" t="s">
        <v>2272</v>
      </c>
      <c r="D140" s="4">
        <v>3</v>
      </c>
      <c r="E140" s="16" t="s">
        <v>2350</v>
      </c>
    </row>
    <row r="141" spans="1:10" x14ac:dyDescent="0.35">
      <c r="B141" s="4">
        <v>-258.78199999999998</v>
      </c>
      <c r="C141" t="s">
        <v>2272</v>
      </c>
      <c r="D141" s="4">
        <v>3</v>
      </c>
      <c r="E141" s="16" t="s">
        <v>2352</v>
      </c>
    </row>
    <row r="142" spans="1:10" x14ac:dyDescent="0.35">
      <c r="D142" s="4"/>
      <c r="E142" s="58" t="s">
        <v>10575</v>
      </c>
      <c r="G142" s="42">
        <f t="shared" si="3"/>
        <v>4</v>
      </c>
      <c r="H142" t="s">
        <v>9372</v>
      </c>
    </row>
    <row r="143" spans="1:10" x14ac:dyDescent="0.35">
      <c r="D143" s="4"/>
      <c r="E143" s="58" t="s">
        <v>10576</v>
      </c>
      <c r="G143" s="42">
        <f t="shared" si="3"/>
        <v>3</v>
      </c>
      <c r="H143" t="s">
        <v>9379</v>
      </c>
      <c r="I143" s="4">
        <f t="shared" si="3"/>
        <v>2</v>
      </c>
      <c r="J143" t="s">
        <v>12180</v>
      </c>
    </row>
    <row r="144" spans="1:10" x14ac:dyDescent="0.35">
      <c r="A144" s="4">
        <v>87</v>
      </c>
      <c r="B144" s="4">
        <v>-255.928</v>
      </c>
      <c r="C144" t="s">
        <v>2287</v>
      </c>
      <c r="D144" s="4">
        <v>2</v>
      </c>
      <c r="E144" s="16" t="s">
        <v>2354</v>
      </c>
    </row>
    <row r="145" spans="1:10" x14ac:dyDescent="0.35">
      <c r="D145" s="4"/>
      <c r="E145" s="58" t="s">
        <v>10577</v>
      </c>
      <c r="G145" s="42">
        <f t="shared" si="3"/>
        <v>22</v>
      </c>
      <c r="H145" t="s">
        <v>10418</v>
      </c>
    </row>
    <row r="146" spans="1:10" x14ac:dyDescent="0.35">
      <c r="D146" s="4"/>
      <c r="E146" s="58" t="s">
        <v>10578</v>
      </c>
      <c r="G146" s="42">
        <f t="shared" si="3"/>
        <v>2</v>
      </c>
      <c r="H146" t="s">
        <v>10428</v>
      </c>
      <c r="I146" s="4">
        <f t="shared" si="3"/>
        <v>4</v>
      </c>
      <c r="J146" t="s">
        <v>10330</v>
      </c>
    </row>
    <row r="147" spans="1:10" x14ac:dyDescent="0.35">
      <c r="A147" s="4">
        <v>88</v>
      </c>
      <c r="B147" s="4">
        <v>-238.648</v>
      </c>
      <c r="C147" t="s">
        <v>2278</v>
      </c>
      <c r="D147" s="4">
        <v>4</v>
      </c>
      <c r="E147" s="16" t="s">
        <v>267</v>
      </c>
      <c r="G147" s="42">
        <f t="shared" si="3"/>
        <v>4</v>
      </c>
      <c r="H147" t="s">
        <v>9372</v>
      </c>
    </row>
    <row r="148" spans="1:10" x14ac:dyDescent="0.35">
      <c r="A148" s="4">
        <v>89</v>
      </c>
      <c r="B148" s="4">
        <v>-238.39</v>
      </c>
      <c r="C148" t="s">
        <v>2294</v>
      </c>
      <c r="D148" s="4">
        <v>1</v>
      </c>
      <c r="E148" s="16" t="s">
        <v>290</v>
      </c>
      <c r="G148" s="42">
        <f t="shared" si="3"/>
        <v>4</v>
      </c>
      <c r="H148" t="s">
        <v>9372</v>
      </c>
    </row>
    <row r="149" spans="1:10" x14ac:dyDescent="0.35">
      <c r="A149" s="4">
        <v>90</v>
      </c>
      <c r="B149" s="4">
        <v>-237.136</v>
      </c>
      <c r="C149" t="s">
        <v>2287</v>
      </c>
      <c r="D149" s="4">
        <v>2</v>
      </c>
      <c r="E149" s="16" t="s">
        <v>2362</v>
      </c>
      <c r="G149" s="42">
        <f t="shared" si="3"/>
        <v>5</v>
      </c>
      <c r="H149" t="s">
        <v>9378</v>
      </c>
    </row>
    <row r="150" spans="1:10" x14ac:dyDescent="0.35">
      <c r="A150" s="4">
        <v>91</v>
      </c>
      <c r="B150" s="4">
        <v>-210.62899999999999</v>
      </c>
      <c r="C150" t="s">
        <v>2272</v>
      </c>
      <c r="D150" s="4">
        <v>3</v>
      </c>
      <c r="E150" s="16" t="s">
        <v>2373</v>
      </c>
    </row>
    <row r="151" spans="1:10" x14ac:dyDescent="0.35">
      <c r="D151" s="4"/>
      <c r="E151" s="58" t="s">
        <v>10579</v>
      </c>
      <c r="G151" s="42">
        <f t="shared" si="3"/>
        <v>5</v>
      </c>
      <c r="H151" t="s">
        <v>9378</v>
      </c>
    </row>
    <row r="152" spans="1:10" x14ac:dyDescent="0.35">
      <c r="D152" s="4"/>
      <c r="E152" s="58" t="s">
        <v>10580</v>
      </c>
      <c r="G152" s="42">
        <f t="shared" si="3"/>
        <v>3</v>
      </c>
      <c r="H152" t="s">
        <v>9379</v>
      </c>
    </row>
    <row r="153" spans="1:10" x14ac:dyDescent="0.35">
      <c r="D153" s="4"/>
      <c r="E153" s="58" t="s">
        <v>10581</v>
      </c>
      <c r="G153" s="42">
        <f t="shared" si="3"/>
        <v>7</v>
      </c>
      <c r="H153" t="s">
        <v>9377</v>
      </c>
    </row>
    <row r="154" spans="1:10" x14ac:dyDescent="0.35">
      <c r="A154" s="4">
        <v>92</v>
      </c>
      <c r="B154" s="4">
        <v>-192.48500000000001</v>
      </c>
      <c r="C154" t="s">
        <v>2287</v>
      </c>
      <c r="D154" s="4">
        <v>2</v>
      </c>
      <c r="E154" s="16" t="s">
        <v>2381</v>
      </c>
      <c r="G154" s="42">
        <f t="shared" si="3"/>
        <v>7</v>
      </c>
      <c r="H154" t="s">
        <v>9377</v>
      </c>
    </row>
    <row r="155" spans="1:10" x14ac:dyDescent="0.35">
      <c r="D155" s="4"/>
      <c r="E155" s="58" t="s">
        <v>10582</v>
      </c>
      <c r="G155" s="42">
        <f t="shared" si="3"/>
        <v>7</v>
      </c>
      <c r="H155" t="s">
        <v>9377</v>
      </c>
    </row>
    <row r="156" spans="1:10" x14ac:dyDescent="0.35">
      <c r="D156" s="4"/>
      <c r="E156" s="58" t="s">
        <v>2632</v>
      </c>
      <c r="G156" s="42">
        <f t="shared" si="3"/>
        <v>7</v>
      </c>
      <c r="H156" t="s">
        <v>9377</v>
      </c>
    </row>
    <row r="157" spans="1:10" x14ac:dyDescent="0.35">
      <c r="A157" s="4">
        <v>93</v>
      </c>
      <c r="B157" s="4">
        <v>-178.834</v>
      </c>
      <c r="C157" t="s">
        <v>2278</v>
      </c>
      <c r="D157" s="4">
        <v>4</v>
      </c>
      <c r="E157" s="16" t="s">
        <v>2385</v>
      </c>
      <c r="G157" s="42">
        <f t="shared" si="3"/>
        <v>4</v>
      </c>
      <c r="H157" t="s">
        <v>9372</v>
      </c>
    </row>
    <row r="158" spans="1:10" x14ac:dyDescent="0.35">
      <c r="A158" s="4">
        <v>94</v>
      </c>
      <c r="B158" s="4">
        <v>-169.946</v>
      </c>
      <c r="C158" t="s">
        <v>2272</v>
      </c>
      <c r="D158" s="4">
        <v>3</v>
      </c>
      <c r="E158" s="16" t="s">
        <v>2389</v>
      </c>
    </row>
    <row r="159" spans="1:10" x14ac:dyDescent="0.35">
      <c r="B159" s="4">
        <v>-132.21299999999999</v>
      </c>
      <c r="C159" t="s">
        <v>2272</v>
      </c>
      <c r="D159" s="4">
        <v>3</v>
      </c>
      <c r="E159" s="16" t="s">
        <v>2405</v>
      </c>
    </row>
    <row r="160" spans="1:10" x14ac:dyDescent="0.35">
      <c r="D160" s="4"/>
      <c r="E160" s="58" t="s">
        <v>10583</v>
      </c>
      <c r="G160" s="42">
        <f t="shared" si="3"/>
        <v>8</v>
      </c>
      <c r="H160" t="s">
        <v>9374</v>
      </c>
    </row>
    <row r="161" spans="1:8" x14ac:dyDescent="0.35">
      <c r="D161" s="4"/>
      <c r="E161" s="58" t="s">
        <v>10584</v>
      </c>
      <c r="G161" s="42">
        <f t="shared" si="3"/>
        <v>7</v>
      </c>
      <c r="H161" t="s">
        <v>9377</v>
      </c>
    </row>
    <row r="162" spans="1:8" x14ac:dyDescent="0.35">
      <c r="A162" s="4">
        <v>95</v>
      </c>
      <c r="B162" s="4">
        <v>-159.584</v>
      </c>
      <c r="C162" t="s">
        <v>2294</v>
      </c>
      <c r="D162" s="4">
        <v>1</v>
      </c>
      <c r="E162" s="16" t="s">
        <v>267</v>
      </c>
      <c r="G162" s="42">
        <f t="shared" si="3"/>
        <v>4</v>
      </c>
      <c r="H162" t="s">
        <v>9372</v>
      </c>
    </row>
    <row r="163" spans="1:8" x14ac:dyDescent="0.35">
      <c r="A163" s="4">
        <v>96</v>
      </c>
      <c r="B163" s="4">
        <v>-152.55699999999999</v>
      </c>
      <c r="C163" t="s">
        <v>2278</v>
      </c>
      <c r="D163" s="4">
        <v>4</v>
      </c>
      <c r="E163" s="16" t="s">
        <v>614</v>
      </c>
      <c r="G163" s="42">
        <f t="shared" si="3"/>
        <v>4</v>
      </c>
      <c r="H163" t="s">
        <v>9372</v>
      </c>
    </row>
    <row r="164" spans="1:8" x14ac:dyDescent="0.35">
      <c r="A164" s="4">
        <v>97</v>
      </c>
      <c r="B164" s="4">
        <v>-151.54</v>
      </c>
      <c r="C164" t="s">
        <v>2287</v>
      </c>
      <c r="D164" s="4">
        <v>2</v>
      </c>
      <c r="E164" s="16" t="s">
        <v>2398</v>
      </c>
      <c r="G164" s="42">
        <f t="shared" si="3"/>
        <v>4</v>
      </c>
      <c r="H164" t="s">
        <v>9372</v>
      </c>
    </row>
    <row r="165" spans="1:8" x14ac:dyDescent="0.35">
      <c r="D165" s="4"/>
    </row>
    <row r="166" spans="1:8" x14ac:dyDescent="0.35">
      <c r="B166" s="20" t="s">
        <v>9263</v>
      </c>
      <c r="D166" s="4"/>
    </row>
    <row r="167" spans="1:8" x14ac:dyDescent="0.35">
      <c r="A167" s="4">
        <v>96</v>
      </c>
      <c r="B167" s="4">
        <v>-104.952</v>
      </c>
      <c r="C167" t="s">
        <v>2287</v>
      </c>
      <c r="D167" s="4">
        <v>2</v>
      </c>
      <c r="E167" s="16" t="s">
        <v>2418</v>
      </c>
      <c r="G167" s="42">
        <f t="shared" si="3"/>
        <v>11</v>
      </c>
      <c r="H167" t="s">
        <v>9509</v>
      </c>
    </row>
    <row r="168" spans="1:8" x14ac:dyDescent="0.35">
      <c r="A168" s="4">
        <v>97</v>
      </c>
      <c r="B168" s="4">
        <v>-95.638999999999996</v>
      </c>
      <c r="C168" t="s">
        <v>2278</v>
      </c>
      <c r="D168" s="4">
        <v>4</v>
      </c>
      <c r="E168" s="16">
        <v>119</v>
      </c>
      <c r="G168" s="42">
        <f t="shared" si="3"/>
        <v>11</v>
      </c>
      <c r="H168" t="s">
        <v>9509</v>
      </c>
    </row>
    <row r="169" spans="1:8" x14ac:dyDescent="0.35">
      <c r="B169" s="4">
        <v>-88.02</v>
      </c>
      <c r="C169" t="s">
        <v>2278</v>
      </c>
      <c r="D169" s="4">
        <v>4</v>
      </c>
      <c r="E169" s="16" t="s">
        <v>2425</v>
      </c>
    </row>
    <row r="170" spans="1:8" x14ac:dyDescent="0.35">
      <c r="A170" s="4">
        <v>98</v>
      </c>
      <c r="B170" s="4">
        <v>-89.971999999999994</v>
      </c>
      <c r="C170" t="s">
        <v>2294</v>
      </c>
      <c r="D170" s="4">
        <v>1</v>
      </c>
      <c r="E170" s="16" t="s">
        <v>2424</v>
      </c>
      <c r="G170" s="42">
        <f t="shared" si="3"/>
        <v>11</v>
      </c>
      <c r="H170" t="s">
        <v>9509</v>
      </c>
    </row>
    <row r="171" spans="1:8" x14ac:dyDescent="0.35">
      <c r="D171" s="4"/>
    </row>
    <row r="172" spans="1:8" x14ac:dyDescent="0.35">
      <c r="A172" s="7">
        <v>4</v>
      </c>
      <c r="B172" s="31" t="s">
        <v>12114</v>
      </c>
      <c r="D172" s="4"/>
    </row>
    <row r="173" spans="1:8" x14ac:dyDescent="0.35">
      <c r="A173" s="4">
        <v>99</v>
      </c>
      <c r="B173" s="4">
        <v>-129.876</v>
      </c>
      <c r="C173" t="s">
        <v>2287</v>
      </c>
      <c r="D173" s="4">
        <v>2</v>
      </c>
      <c r="E173" s="16" t="s">
        <v>2406</v>
      </c>
      <c r="G173" s="42">
        <f t="shared" si="3"/>
        <v>3</v>
      </c>
      <c r="H173" t="s">
        <v>9379</v>
      </c>
    </row>
    <row r="174" spans="1:8" x14ac:dyDescent="0.35">
      <c r="A174" s="4">
        <v>100</v>
      </c>
      <c r="B174" s="4">
        <v>-121.336</v>
      </c>
      <c r="C174" t="s">
        <v>2294</v>
      </c>
      <c r="D174" s="4">
        <v>1</v>
      </c>
      <c r="E174" s="16" t="s">
        <v>2409</v>
      </c>
      <c r="G174" s="42">
        <f t="shared" si="3"/>
        <v>4</v>
      </c>
      <c r="H174" t="s">
        <v>9372</v>
      </c>
    </row>
    <row r="175" spans="1:8" x14ac:dyDescent="0.35">
      <c r="A175" s="4">
        <v>101</v>
      </c>
      <c r="B175" s="4">
        <v>-67.557000000000002</v>
      </c>
      <c r="C175" t="s">
        <v>2272</v>
      </c>
      <c r="D175" s="4">
        <v>3</v>
      </c>
      <c r="E175" s="16" t="s">
        <v>2438</v>
      </c>
    </row>
    <row r="176" spans="1:8" x14ac:dyDescent="0.35">
      <c r="D176" s="4"/>
      <c r="E176" s="58" t="s">
        <v>9765</v>
      </c>
      <c r="G176" s="42">
        <f t="shared" si="3"/>
        <v>4</v>
      </c>
      <c r="H176" t="s">
        <v>9372</v>
      </c>
    </row>
    <row r="177" spans="1:8" x14ac:dyDescent="0.35">
      <c r="D177" s="4"/>
      <c r="E177" s="58" t="s">
        <v>9766</v>
      </c>
      <c r="G177" s="42">
        <f t="shared" si="3"/>
        <v>7</v>
      </c>
      <c r="H177" t="s">
        <v>9377</v>
      </c>
    </row>
    <row r="178" spans="1:8" x14ac:dyDescent="0.35">
      <c r="A178" s="4">
        <v>102</v>
      </c>
      <c r="B178" s="4">
        <v>-48.758000000000003</v>
      </c>
      <c r="C178" t="s">
        <v>2278</v>
      </c>
      <c r="D178" s="4">
        <v>4</v>
      </c>
      <c r="E178" s="16" t="s">
        <v>900</v>
      </c>
      <c r="G178" s="42">
        <f t="shared" si="3"/>
        <v>4</v>
      </c>
      <c r="H178" t="s">
        <v>9372</v>
      </c>
    </row>
    <row r="179" spans="1:8" x14ac:dyDescent="0.35">
      <c r="A179" s="4">
        <v>103</v>
      </c>
      <c r="B179" s="4">
        <v>-42.884999999999998</v>
      </c>
      <c r="C179" t="s">
        <v>2287</v>
      </c>
      <c r="D179" s="4">
        <v>2</v>
      </c>
      <c r="E179" s="16" t="s">
        <v>2448</v>
      </c>
    </row>
    <row r="180" spans="1:8" x14ac:dyDescent="0.35">
      <c r="D180" s="4"/>
      <c r="E180" s="58" t="s">
        <v>9763</v>
      </c>
      <c r="G180" s="42">
        <f t="shared" si="3"/>
        <v>22</v>
      </c>
      <c r="H180" t="s">
        <v>10418</v>
      </c>
    </row>
    <row r="181" spans="1:8" x14ac:dyDescent="0.35">
      <c r="D181" s="4"/>
      <c r="E181" s="58" t="s">
        <v>9764</v>
      </c>
      <c r="G181" s="42">
        <f t="shared" si="3"/>
        <v>4</v>
      </c>
      <c r="H181" t="s">
        <v>9372</v>
      </c>
    </row>
    <row r="182" spans="1:8" x14ac:dyDescent="0.35">
      <c r="A182" s="4">
        <v>104</v>
      </c>
      <c r="B182" s="4">
        <v>-40.21</v>
      </c>
      <c r="C182" t="s">
        <v>2294</v>
      </c>
      <c r="D182" s="4">
        <v>1</v>
      </c>
      <c r="E182" s="16" t="s">
        <v>267</v>
      </c>
      <c r="G182" s="42">
        <f t="shared" si="3"/>
        <v>4</v>
      </c>
      <c r="H182" t="s">
        <v>9372</v>
      </c>
    </row>
    <row r="183" spans="1:8" x14ac:dyDescent="0.35">
      <c r="A183" s="4">
        <v>105</v>
      </c>
      <c r="B183" s="4">
        <v>-22.568000000000001</v>
      </c>
      <c r="C183" t="s">
        <v>2287</v>
      </c>
      <c r="D183" s="4">
        <v>2</v>
      </c>
      <c r="E183" s="16" t="s">
        <v>2459</v>
      </c>
      <c r="G183" s="42">
        <f t="shared" si="3"/>
        <v>22</v>
      </c>
      <c r="H183" t="s">
        <v>10418</v>
      </c>
    </row>
    <row r="185" spans="1:8" x14ac:dyDescent="0.35">
      <c r="A185" s="8" t="s">
        <v>11929</v>
      </c>
    </row>
    <row r="186" spans="1:8" x14ac:dyDescent="0.35">
      <c r="B186" s="98" t="s">
        <v>11936</v>
      </c>
    </row>
    <row r="187" spans="1:8" x14ac:dyDescent="0.35">
      <c r="A187" s="7" t="s">
        <v>11933</v>
      </c>
      <c r="B187" s="4">
        <v>4</v>
      </c>
      <c r="C187" t="s">
        <v>11982</v>
      </c>
    </row>
    <row r="188" spans="1:8" x14ac:dyDescent="0.35">
      <c r="A188" s="7" t="s">
        <v>11934</v>
      </c>
      <c r="B188" s="4">
        <v>4</v>
      </c>
      <c r="C188" t="s">
        <v>11983</v>
      </c>
    </row>
    <row r="189" spans="1:8" x14ac:dyDescent="0.35">
      <c r="A189" s="7" t="s">
        <v>11935</v>
      </c>
      <c r="B189" s="4">
        <v>4</v>
      </c>
      <c r="C189" t="s">
        <v>11958</v>
      </c>
    </row>
    <row r="191" spans="1:8" x14ac:dyDescent="0.35">
      <c r="A191" s="7" t="s">
        <v>12080</v>
      </c>
      <c r="B191" s="4">
        <v>4</v>
      </c>
    </row>
    <row r="192" spans="1:8" x14ac:dyDescent="0.35">
      <c r="A192" s="4" t="s">
        <v>12082</v>
      </c>
      <c r="B192" s="4">
        <v>1</v>
      </c>
    </row>
    <row r="195" spans="1:9" x14ac:dyDescent="0.35">
      <c r="B195" s="8" t="s">
        <v>12198</v>
      </c>
      <c r="G195"/>
      <c r="I195"/>
    </row>
    <row r="196" spans="1:9" x14ac:dyDescent="0.35">
      <c r="A196" s="8" t="s">
        <v>12202</v>
      </c>
      <c r="B196" s="139" t="s">
        <v>12230</v>
      </c>
      <c r="C196" s="139" t="s">
        <v>12231</v>
      </c>
      <c r="G196"/>
      <c r="I196"/>
    </row>
    <row r="197" spans="1:9" x14ac:dyDescent="0.35">
      <c r="A197" s="7" t="s">
        <v>12083</v>
      </c>
      <c r="B197" s="102">
        <v>0</v>
      </c>
      <c r="C197" s="102">
        <v>0</v>
      </c>
      <c r="G197"/>
      <c r="I197"/>
    </row>
    <row r="198" spans="1:9" x14ac:dyDescent="0.35">
      <c r="A198" s="7" t="s">
        <v>12084</v>
      </c>
      <c r="B198" s="102">
        <v>1</v>
      </c>
      <c r="C198" s="102">
        <v>1</v>
      </c>
      <c r="G198"/>
      <c r="I198"/>
    </row>
    <row r="199" spans="1:9" x14ac:dyDescent="0.35">
      <c r="B199"/>
      <c r="C199" s="4"/>
      <c r="G199"/>
      <c r="I199"/>
    </row>
    <row r="200" spans="1:9" x14ac:dyDescent="0.35">
      <c r="A200" s="8" t="s">
        <v>12203</v>
      </c>
      <c r="B200"/>
      <c r="C200" s="4"/>
      <c r="G200"/>
      <c r="I200"/>
    </row>
    <row r="201" spans="1:9" x14ac:dyDescent="0.35">
      <c r="A201" s="7" t="s">
        <v>12083</v>
      </c>
      <c r="B201" s="102" t="s">
        <v>11932</v>
      </c>
      <c r="C201" s="102" t="s">
        <v>11932</v>
      </c>
      <c r="G201"/>
      <c r="I201"/>
    </row>
    <row r="202" spans="1:9" x14ac:dyDescent="0.35">
      <c r="A202" s="7" t="s">
        <v>12084</v>
      </c>
      <c r="B202" s="102" t="s">
        <v>11932</v>
      </c>
      <c r="C202" s="102" t="s">
        <v>11932</v>
      </c>
      <c r="G202"/>
      <c r="I202"/>
    </row>
    <row r="203" spans="1:9" x14ac:dyDescent="0.35">
      <c r="C203" s="4"/>
      <c r="G203"/>
      <c r="I203"/>
    </row>
    <row r="204" spans="1:9" x14ac:dyDescent="0.35">
      <c r="A204" s="8" t="s">
        <v>12204</v>
      </c>
      <c r="C204" s="4"/>
      <c r="G204"/>
      <c r="I204"/>
    </row>
    <row r="205" spans="1:9" x14ac:dyDescent="0.35">
      <c r="A205" s="7" t="s">
        <v>12083</v>
      </c>
      <c r="B205" s="102" t="s">
        <v>11932</v>
      </c>
      <c r="C205" s="102" t="s">
        <v>11932</v>
      </c>
      <c r="G205"/>
      <c r="I205"/>
    </row>
    <row r="206" spans="1:9" x14ac:dyDescent="0.35">
      <c r="A206" s="7" t="s">
        <v>12084</v>
      </c>
      <c r="B206" s="102" t="s">
        <v>11932</v>
      </c>
      <c r="C206" s="102" t="s">
        <v>11932</v>
      </c>
      <c r="G206"/>
      <c r="I206"/>
    </row>
    <row r="207" spans="1:9" x14ac:dyDescent="0.35">
      <c r="B207"/>
      <c r="C207" s="4"/>
      <c r="G207"/>
      <c r="I207"/>
    </row>
    <row r="208" spans="1:9" x14ac:dyDescent="0.35">
      <c r="A208" s="7" t="s">
        <v>12080</v>
      </c>
      <c r="B208"/>
      <c r="C208" s="4"/>
      <c r="G208"/>
      <c r="I208"/>
    </row>
    <row r="209" spans="1:9" x14ac:dyDescent="0.35">
      <c r="A209" s="7" t="s">
        <v>12083</v>
      </c>
      <c r="B209" s="102">
        <v>0</v>
      </c>
      <c r="C209" s="102">
        <v>0</v>
      </c>
      <c r="G209"/>
      <c r="I209"/>
    </row>
    <row r="210" spans="1:9" x14ac:dyDescent="0.35">
      <c r="A210" s="7" t="s">
        <v>12084</v>
      </c>
      <c r="B210" s="102">
        <v>1</v>
      </c>
      <c r="C210" s="102">
        <v>1</v>
      </c>
      <c r="G210"/>
      <c r="I210"/>
    </row>
    <row r="213" spans="1:9" x14ac:dyDescent="0.35">
      <c r="A213" s="8" t="s">
        <v>12089</v>
      </c>
      <c r="D213" s="4"/>
    </row>
    <row r="214" spans="1:9" x14ac:dyDescent="0.35">
      <c r="D214" s="4"/>
    </row>
    <row r="215" spans="1:9" x14ac:dyDescent="0.35">
      <c r="A215" s="113" t="s">
        <v>11933</v>
      </c>
      <c r="D215" s="4"/>
    </row>
    <row r="216" spans="1:9" x14ac:dyDescent="0.35">
      <c r="A216" s="113"/>
      <c r="D216" s="4"/>
    </row>
    <row r="217" spans="1:9" x14ac:dyDescent="0.35">
      <c r="A217" s="116" t="s">
        <v>12090</v>
      </c>
      <c r="D217" s="4"/>
    </row>
    <row r="218" spans="1:9" x14ac:dyDescent="0.35">
      <c r="A218" s="4" t="s">
        <v>12091</v>
      </c>
      <c r="B218" s="4">
        <v>4</v>
      </c>
      <c r="D218" s="4"/>
    </row>
    <row r="219" spans="1:9" x14ac:dyDescent="0.35">
      <c r="A219" s="4" t="s">
        <v>12092</v>
      </c>
      <c r="B219" s="4">
        <v>4</v>
      </c>
      <c r="D219" s="4"/>
    </row>
    <row r="220" spans="1:9" x14ac:dyDescent="0.35">
      <c r="A220" s="4" t="s">
        <v>12093</v>
      </c>
      <c r="B220" s="4">
        <v>4</v>
      </c>
      <c r="D220" s="4"/>
    </row>
    <row r="221" spans="1:9" x14ac:dyDescent="0.35">
      <c r="A221" s="4" t="s">
        <v>12094</v>
      </c>
      <c r="D221" s="4"/>
    </row>
    <row r="222" spans="1:9" x14ac:dyDescent="0.35">
      <c r="A222" s="37" t="s">
        <v>12098</v>
      </c>
      <c r="B222" s="117"/>
      <c r="D222" s="4"/>
    </row>
    <row r="223" spans="1:9" x14ac:dyDescent="0.35">
      <c r="A223" s="37"/>
      <c r="D223" s="4"/>
    </row>
    <row r="224" spans="1:9" x14ac:dyDescent="0.35">
      <c r="A224" s="116" t="s">
        <v>12095</v>
      </c>
      <c r="D224" s="4"/>
    </row>
    <row r="225" spans="1:5" x14ac:dyDescent="0.35">
      <c r="A225" s="4" t="s">
        <v>12091</v>
      </c>
      <c r="B225" s="4">
        <v>4</v>
      </c>
      <c r="D225" s="4"/>
    </row>
    <row r="226" spans="1:5" x14ac:dyDescent="0.35">
      <c r="A226" s="4" t="s">
        <v>12092</v>
      </c>
      <c r="B226" s="4">
        <v>4</v>
      </c>
      <c r="D226" s="4"/>
    </row>
    <row r="227" spans="1:5" x14ac:dyDescent="0.35">
      <c r="A227" s="4" t="s">
        <v>12093</v>
      </c>
      <c r="D227" s="4"/>
    </row>
    <row r="228" spans="1:5" x14ac:dyDescent="0.35">
      <c r="A228" s="4" t="s">
        <v>12094</v>
      </c>
      <c r="D228" s="4"/>
    </row>
    <row r="229" spans="1:5" x14ac:dyDescent="0.35">
      <c r="A229" s="37" t="s">
        <v>12098</v>
      </c>
      <c r="D229" s="4"/>
    </row>
    <row r="230" spans="1:5" x14ac:dyDescent="0.35">
      <c r="A230" s="37"/>
      <c r="D230" s="4"/>
    </row>
    <row r="231" spans="1:5" x14ac:dyDescent="0.35">
      <c r="A231" s="113" t="s">
        <v>11934</v>
      </c>
      <c r="D231" s="4"/>
    </row>
    <row r="232" spans="1:5" x14ac:dyDescent="0.35">
      <c r="A232" s="113"/>
      <c r="D232" s="4"/>
    </row>
    <row r="233" spans="1:5" x14ac:dyDescent="0.35">
      <c r="A233" s="116" t="s">
        <v>12090</v>
      </c>
      <c r="D233" s="4"/>
    </row>
    <row r="234" spans="1:5" x14ac:dyDescent="0.35">
      <c r="A234" s="4" t="s">
        <v>12091</v>
      </c>
      <c r="B234" s="4">
        <v>4</v>
      </c>
      <c r="D234" s="4"/>
    </row>
    <row r="235" spans="1:5" x14ac:dyDescent="0.35">
      <c r="A235" s="4" t="s">
        <v>12092</v>
      </c>
      <c r="B235" s="4">
        <v>4</v>
      </c>
      <c r="D235" s="4"/>
    </row>
    <row r="236" spans="1:5" x14ac:dyDescent="0.35">
      <c r="A236" s="4" t="s">
        <v>12093</v>
      </c>
      <c r="B236" s="4">
        <v>4</v>
      </c>
      <c r="D236" s="4"/>
    </row>
    <row r="237" spans="1:5" x14ac:dyDescent="0.35">
      <c r="A237" s="4" t="s">
        <v>12094</v>
      </c>
      <c r="D237" s="4"/>
    </row>
    <row r="238" spans="1:5" x14ac:dyDescent="0.35">
      <c r="A238" s="37" t="s">
        <v>12098</v>
      </c>
      <c r="B238" s="117"/>
      <c r="D238" s="4"/>
    </row>
    <row r="239" spans="1:5" x14ac:dyDescent="0.35">
      <c r="A239" s="37"/>
      <c r="D239" s="4"/>
    </row>
    <row r="240" spans="1:5" x14ac:dyDescent="0.35">
      <c r="A240" s="116" t="s">
        <v>12095</v>
      </c>
      <c r="D240" s="4"/>
      <c r="E240" s="16" t="s">
        <v>11932</v>
      </c>
    </row>
    <row r="241" spans="1:5" x14ac:dyDescent="0.35">
      <c r="A241" s="4" t="s">
        <v>12091</v>
      </c>
      <c r="D241" s="4"/>
    </row>
    <row r="242" spans="1:5" x14ac:dyDescent="0.35">
      <c r="A242" s="4" t="s">
        <v>12092</v>
      </c>
      <c r="D242" s="4"/>
    </row>
    <row r="243" spans="1:5" x14ac:dyDescent="0.35">
      <c r="A243" s="4" t="s">
        <v>12093</v>
      </c>
      <c r="D243" s="4"/>
    </row>
    <row r="244" spans="1:5" x14ac:dyDescent="0.35">
      <c r="A244" s="4" t="s">
        <v>12094</v>
      </c>
      <c r="D244" s="4"/>
    </row>
    <row r="245" spans="1:5" x14ac:dyDescent="0.35">
      <c r="A245" s="37" t="s">
        <v>12098</v>
      </c>
      <c r="D245" s="4"/>
    </row>
    <row r="246" spans="1:5" x14ac:dyDescent="0.35">
      <c r="D246" s="4"/>
    </row>
    <row r="247" spans="1:5" x14ac:dyDescent="0.35">
      <c r="A247" s="113" t="s">
        <v>11935</v>
      </c>
      <c r="D247" s="4"/>
    </row>
    <row r="248" spans="1:5" x14ac:dyDescent="0.35">
      <c r="A248" s="113"/>
      <c r="D248" s="4"/>
    </row>
    <row r="249" spans="1:5" x14ac:dyDescent="0.35">
      <c r="A249" s="116" t="s">
        <v>12090</v>
      </c>
      <c r="D249" s="4"/>
    </row>
    <row r="250" spans="1:5" x14ac:dyDescent="0.35">
      <c r="A250" s="4" t="s">
        <v>12091</v>
      </c>
      <c r="B250" s="4">
        <v>4</v>
      </c>
      <c r="D250" s="4"/>
    </row>
    <row r="251" spans="1:5" x14ac:dyDescent="0.35">
      <c r="A251" s="4" t="s">
        <v>12092</v>
      </c>
      <c r="B251" s="4">
        <v>4</v>
      </c>
      <c r="D251" s="4"/>
    </row>
    <row r="252" spans="1:5" x14ac:dyDescent="0.35">
      <c r="A252" s="4" t="s">
        <v>12093</v>
      </c>
      <c r="D252" s="4"/>
    </row>
    <row r="253" spans="1:5" x14ac:dyDescent="0.35">
      <c r="A253" s="4" t="s">
        <v>12094</v>
      </c>
      <c r="D253" s="4"/>
    </row>
    <row r="254" spans="1:5" x14ac:dyDescent="0.35">
      <c r="A254" s="37" t="s">
        <v>12098</v>
      </c>
      <c r="D254" s="4"/>
    </row>
    <row r="255" spans="1:5" x14ac:dyDescent="0.35">
      <c r="D255" s="4"/>
    </row>
    <row r="256" spans="1:5" x14ac:dyDescent="0.35">
      <c r="A256" s="116" t="s">
        <v>12095</v>
      </c>
      <c r="D256" s="4"/>
      <c r="E256" s="16" t="s">
        <v>11932</v>
      </c>
    </row>
    <row r="257" spans="1:4" x14ac:dyDescent="0.35">
      <c r="A257" s="4" t="s">
        <v>12091</v>
      </c>
      <c r="D257" s="4"/>
    </row>
    <row r="258" spans="1:4" x14ac:dyDescent="0.35">
      <c r="A258" s="4" t="s">
        <v>12092</v>
      </c>
      <c r="D258" s="4"/>
    </row>
    <row r="259" spans="1:4" x14ac:dyDescent="0.35">
      <c r="A259" s="4" t="s">
        <v>12093</v>
      </c>
      <c r="D259" s="4"/>
    </row>
    <row r="260" spans="1:4" x14ac:dyDescent="0.35">
      <c r="A260" s="4" t="s">
        <v>12094</v>
      </c>
      <c r="D260" s="4"/>
    </row>
    <row r="261" spans="1:4" x14ac:dyDescent="0.35">
      <c r="A261" s="39" t="s">
        <v>12098</v>
      </c>
      <c r="D261" s="4"/>
    </row>
    <row r="262" spans="1:4" x14ac:dyDescent="0.35">
      <c r="A262" s="37"/>
      <c r="D262" s="4"/>
    </row>
    <row r="263" spans="1:4" x14ac:dyDescent="0.35">
      <c r="A263" s="8" t="s">
        <v>12227</v>
      </c>
      <c r="B263" s="117">
        <f>(B218+B219+B220+B225+B226+B234+B235+B236+B250+B251)/10</f>
        <v>4</v>
      </c>
      <c r="C263" s="119"/>
    </row>
  </sheetData>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190">
    <tabColor theme="9" tint="0.59999389629810485"/>
  </sheetPr>
  <dimension ref="A1:L441"/>
  <sheetViews>
    <sheetView zoomScale="80" zoomScaleNormal="80" workbookViewId="0">
      <selection activeCell="G1" sqref="G1"/>
    </sheetView>
  </sheetViews>
  <sheetFormatPr defaultRowHeight="14.5" x14ac:dyDescent="0.35"/>
  <cols>
    <col min="1" max="1" width="8.81640625" style="4" customWidth="1"/>
    <col min="2" max="2" width="12.54296875" style="4" customWidth="1"/>
    <col min="3" max="3" width="6.81640625" customWidth="1"/>
    <col min="4" max="4" width="7.54296875" customWidth="1"/>
    <col min="5" max="5" width="88.453125" style="16" customWidth="1"/>
    <col min="7" max="7" width="8.90625" style="42"/>
    <col min="9" max="9" width="8.90625" style="42"/>
    <col min="10" max="10" width="9.81640625" style="4" customWidth="1"/>
  </cols>
  <sheetData>
    <row r="1" spans="1:12" x14ac:dyDescent="0.35">
      <c r="A1" s="14" t="s">
        <v>9297</v>
      </c>
      <c r="B1" s="10"/>
      <c r="C1" s="14"/>
      <c r="D1" s="18"/>
      <c r="E1" s="14"/>
      <c r="F1" s="12"/>
      <c r="G1" s="141" t="s">
        <v>9368</v>
      </c>
      <c r="H1" s="36"/>
      <c r="I1" s="124"/>
      <c r="J1" s="121"/>
      <c r="K1" s="36"/>
      <c r="L1" s="36"/>
    </row>
    <row r="2" spans="1:12" x14ac:dyDescent="0.35">
      <c r="A2" s="7" t="s">
        <v>9223</v>
      </c>
      <c r="B2" s="7" t="s">
        <v>3</v>
      </c>
      <c r="C2" s="8" t="s">
        <v>9459</v>
      </c>
      <c r="D2" s="7" t="s">
        <v>9224</v>
      </c>
      <c r="E2" s="8" t="s">
        <v>9225</v>
      </c>
      <c r="F2" s="6"/>
      <c r="G2" s="124"/>
      <c r="H2" s="36"/>
      <c r="I2" s="124"/>
      <c r="J2" s="121"/>
      <c r="K2" s="36"/>
      <c r="L2" s="36"/>
    </row>
    <row r="3" spans="1:12" x14ac:dyDescent="0.35">
      <c r="A3" s="7"/>
      <c r="B3" s="11" t="s">
        <v>9273</v>
      </c>
      <c r="C3" s="15"/>
      <c r="D3" s="19"/>
      <c r="E3" s="15"/>
      <c r="F3" s="13"/>
      <c r="G3" s="42" t="s">
        <v>9370</v>
      </c>
      <c r="H3" t="s">
        <v>9382</v>
      </c>
      <c r="I3" s="42" t="s">
        <v>9370</v>
      </c>
      <c r="J3" s="4" t="s">
        <v>9369</v>
      </c>
      <c r="K3" t="s">
        <v>9370</v>
      </c>
      <c r="L3" t="s">
        <v>9369</v>
      </c>
    </row>
    <row r="4" spans="1:12" x14ac:dyDescent="0.35">
      <c r="A4" s="4">
        <v>1</v>
      </c>
      <c r="B4" s="4">
        <v>-421.4</v>
      </c>
      <c r="C4" t="s">
        <v>2266</v>
      </c>
      <c r="D4" s="9" t="s">
        <v>9221</v>
      </c>
      <c r="E4" s="16" t="s">
        <v>736</v>
      </c>
      <c r="G4" s="42">
        <f>IF(H4="GREET",1,IF(H4="GOAL",2,IF(H4="GOAL:COOP",2,IF(H4="(GOAL:COOP)",2,IF(H4="GOAL:CIVILITY",2,IF(H4="GOAL:SUSTAIN",2,IF(H4="(GOAL:SUSTAIN)",2,IF(H4="GOAL:MAX EARN",2,IF(H4="GOAL:EQUITY",2,IF(H4="(GOAL:EQUITY)",2,IF(H4="PROPOSAL",3,IF(H4="(PROPOSAL)",3,IF(H4="CHOOSE+",4,IF(H4="CHOOSE-",4,IF(H4="(CHOOSE+)",4,IF(H4="(CHOOSE-)",4,IF(H4="ECO INFO",5,IF(H4="(ECO INFO)",5,IF(H4="$ INFO",6,IF(H4="($ INFO)",6,IF(H4="SOC INFO",7,IF(H4="(SOC INFO)",7,IF(H4="RULE INFO",8,IF(H4="EXP INFO",9,IF(H4="(EXP INFO)",9,IF(H4="MON RES",10,IF(H4="MON EARN",11,IF(H4="MON BEH",12,IF(H4="POSE HARM",13,IF(H4="(POSE HARM)",13,IF(H4="POSE CONCERN",14,IF(H4="(POSE CONCERN)",14,IF(H4="RJ APOLOGY",15,IF(H4="RJ ATONE",16,IF(H4="(RJ ATONE)",16,IF(H4="RJ JUSTIFY",17,IF(H4="RJ JUSTIFY:ECO INFO",17,IF(H4="RJ JUSTIFY:SOC INFO",17,IF(H4="RJ JUSTIFY:EXP INFO",17,IF(H4="RJ JUSTIFY:MON EARN",17,IF(H4="RJ JUSTIFY:MON BEH",17,IF(H4="RJ-",18,IF(H4="RJ FORGIVE+",19,IF(H4="RJ FORGIVE-",19,IF(H4="(RJ FORGIVE+)",19,IF(H4="(RJ FORGIVE-)",19,IF(H4="COORD",20,IF(H4="(COORD)",20,IF(H4="ENF ACK",21,IF(H4="(ENF ACK)",21,IF(H4="ENF PRAISE",22,IF(H4="ENF ASK",23,IF(H4="ENF TELL",24,IF(H4="ENF SHAME",25,IF(H4="ENF WARN",26,IF(H4="ENF THREATEN",27,IF(H4="ENF PUNISH",28,IF(H4="DEFECT",29,IF(H4="SM TALK",30,IF(H4="HUMOR",31,IF(H4="POLITE+",32,IF(H4="POLITE-",32,IF(H4="INPUT-",33,IF(H4="AMBIGUOUS",34,IF(H4="UNCODEABLE",35)))))))))))))))))))))))))))))))))))))))))))))))))))))))))))))))))</f>
        <v>1</v>
      </c>
      <c r="H4" t="s">
        <v>10885</v>
      </c>
    </row>
    <row r="5" spans="1:12" x14ac:dyDescent="0.35">
      <c r="A5" s="4">
        <v>2</v>
      </c>
      <c r="B5" s="4">
        <v>-420.43900000000002</v>
      </c>
      <c r="C5" t="s">
        <v>2289</v>
      </c>
      <c r="D5" s="9" t="s">
        <v>9220</v>
      </c>
      <c r="E5" s="16" t="s">
        <v>2029</v>
      </c>
      <c r="G5" s="42">
        <f t="shared" ref="G5:G67" si="0">IF(H5="GREET",1,IF(H5="GOAL",2,IF(H5="GOAL:COOP",2,IF(H5="(GOAL:COOP)",2,IF(H5="GOAL:CIVILITY",2,IF(H5="GOAL:SUSTAIN",2,IF(H5="(GOAL:SUSTAIN)",2,IF(H5="GOAL:MAX EARN",2,IF(H5="GOAL:EQUITY",2,IF(H5="(GOAL:EQUITY)",2,IF(H5="PROPOSAL",3,IF(H5="(PROPOSAL)",3,IF(H5="CHOOSE+",4,IF(H5="CHOOSE-",4,IF(H5="(CHOOSE+)",4,IF(H5="(CHOOSE-)",4,IF(H5="ECO INFO",5,IF(H5="(ECO INFO)",5,IF(H5="$ INFO",6,IF(H5="($ INFO)",6,IF(H5="SOC INFO",7,IF(H5="(SOC INFO)",7,IF(H5="RULE INFO",8,IF(H5="EXP INFO",9,IF(H5="(EXP INFO)",9,IF(H5="MON RES",10,IF(H5="MON EARN",11,IF(H5="MON BEH",12,IF(H5="POSE HARM",13,IF(H5="(POSE HARM)",13,IF(H5="POSE CONCERN",14,IF(H5="(POSE CONCERN)",14,IF(H5="RJ APOLOGY",15,IF(H5="RJ ATONE",16,IF(H5="(RJ ATONE)",16,IF(H5="RJ JUSTIFY",17,IF(H5="RJ JUSTIFY:ECO INFO",17,IF(H5="RJ JUSTIFY:SOC INFO",17,IF(H5="RJ JUSTIFY:EXP INFO",17,IF(H5="RJ JUSTIFY:MON EARN",17,IF(H5="RJ JUSTIFY:MON BEH",17,IF(H5="RJ-",18,IF(H5="RJ FORGIVE+",19,IF(H5="RJ FORGIVE-",19,IF(H5="(RJ FORGIVE+)",19,IF(H5="(RJ FORGIVE-)",19,IF(H5="COORD",20,IF(H5="(COORD)",20,IF(H5="ENF ACK",21,IF(H5="(ENF ACK)",21,IF(H5="ENF PRAISE",22,IF(H5="ENF ASK",23,IF(H5="ENF TELL",24,IF(H5="ENF SHAME",25,IF(H5="ENF WARN",26,IF(H5="ENF THREATEN",27,IF(H5="ENF PUNISH",28,IF(H5="DEFECT",29,IF(H5="SM TALK",30,IF(H5="HUMOR",31,IF(H5="POLITE+",32,IF(H5="POLITE-",32,IF(H5="INPUT-",33,IF(H5="AMBIGUOUS",34,IF(H5="UNCODEABLE",35)))))))))))))))))))))))))))))))))))))))))))))))))))))))))))))))))</f>
        <v>1</v>
      </c>
      <c r="H5" t="s">
        <v>10885</v>
      </c>
    </row>
    <row r="6" spans="1:12" x14ac:dyDescent="0.35">
      <c r="A6" s="4">
        <v>3</v>
      </c>
      <c r="B6" s="4">
        <v>-414.60599999999999</v>
      </c>
      <c r="C6" t="s">
        <v>2300</v>
      </c>
      <c r="D6" s="9" t="s">
        <v>9222</v>
      </c>
      <c r="E6" s="16" t="s">
        <v>2477</v>
      </c>
      <c r="G6" s="42">
        <f t="shared" si="0"/>
        <v>1</v>
      </c>
      <c r="H6" t="s">
        <v>10885</v>
      </c>
    </row>
    <row r="7" spans="1:12" x14ac:dyDescent="0.35">
      <c r="D7" s="9"/>
    </row>
    <row r="8" spans="1:12" x14ac:dyDescent="0.35">
      <c r="A8" s="7">
        <v>4</v>
      </c>
      <c r="B8" s="31" t="s">
        <v>10464</v>
      </c>
      <c r="D8" s="9"/>
    </row>
    <row r="9" spans="1:12" x14ac:dyDescent="0.35">
      <c r="A9" s="4">
        <v>4</v>
      </c>
      <c r="B9" s="4">
        <v>-414.50299999999999</v>
      </c>
      <c r="C9" t="s">
        <v>2274</v>
      </c>
      <c r="D9" s="4">
        <v>1</v>
      </c>
      <c r="E9" s="16" t="s">
        <v>2478</v>
      </c>
      <c r="G9" s="42">
        <f t="shared" si="0"/>
        <v>3</v>
      </c>
      <c r="H9" t="s">
        <v>9379</v>
      </c>
    </row>
    <row r="10" spans="1:12" x14ac:dyDescent="0.35">
      <c r="A10" s="4">
        <v>5</v>
      </c>
      <c r="B10" s="4">
        <v>-411.471</v>
      </c>
      <c r="C10" t="s">
        <v>2266</v>
      </c>
      <c r="D10" s="9" t="s">
        <v>9221</v>
      </c>
      <c r="E10" s="16" t="s">
        <v>1142</v>
      </c>
      <c r="G10" s="42">
        <f t="shared" si="0"/>
        <v>4</v>
      </c>
      <c r="H10" t="s">
        <v>9372</v>
      </c>
    </row>
    <row r="11" spans="1:12" x14ac:dyDescent="0.35">
      <c r="A11" s="4">
        <v>6</v>
      </c>
      <c r="B11" s="4">
        <v>-409.885999999999</v>
      </c>
      <c r="C11" t="s">
        <v>2289</v>
      </c>
      <c r="D11" s="9" t="s">
        <v>9220</v>
      </c>
      <c r="E11" s="16" t="s">
        <v>2480</v>
      </c>
      <c r="G11" s="42">
        <f t="shared" si="0"/>
        <v>4</v>
      </c>
      <c r="H11" t="s">
        <v>9372</v>
      </c>
    </row>
    <row r="12" spans="1:12" x14ac:dyDescent="0.35">
      <c r="B12" s="4">
        <v>-397.97699999999998</v>
      </c>
      <c r="C12" t="s">
        <v>2289</v>
      </c>
      <c r="D12" s="9" t="s">
        <v>9220</v>
      </c>
      <c r="E12" s="16" t="s">
        <v>1142</v>
      </c>
    </row>
    <row r="13" spans="1:12" x14ac:dyDescent="0.35">
      <c r="A13" s="4">
        <v>7</v>
      </c>
      <c r="B13" s="4">
        <v>-409.178</v>
      </c>
      <c r="C13" t="s">
        <v>2300</v>
      </c>
      <c r="D13" s="9" t="s">
        <v>9222</v>
      </c>
      <c r="E13" s="16" t="s">
        <v>265</v>
      </c>
      <c r="G13" s="42">
        <f t="shared" si="0"/>
        <v>4</v>
      </c>
      <c r="H13" t="s">
        <v>9372</v>
      </c>
    </row>
    <row r="14" spans="1:12" x14ac:dyDescent="0.35">
      <c r="A14" s="4">
        <v>8</v>
      </c>
      <c r="B14" s="4">
        <v>-402.53800000000001</v>
      </c>
      <c r="C14" t="s">
        <v>2266</v>
      </c>
      <c r="D14" s="9" t="s">
        <v>9221</v>
      </c>
      <c r="E14" s="16" t="s">
        <v>2483</v>
      </c>
      <c r="G14" s="42">
        <f t="shared" si="0"/>
        <v>2</v>
      </c>
      <c r="H14" t="s">
        <v>12175</v>
      </c>
    </row>
    <row r="15" spans="1:12" x14ac:dyDescent="0.35">
      <c r="A15" s="4">
        <v>9</v>
      </c>
      <c r="B15" s="4">
        <v>-394.52099999999899</v>
      </c>
      <c r="C15" t="s">
        <v>2274</v>
      </c>
      <c r="D15" s="4">
        <v>1</v>
      </c>
      <c r="E15" s="16" t="s">
        <v>2485</v>
      </c>
      <c r="G15" s="42">
        <f t="shared" si="0"/>
        <v>6</v>
      </c>
      <c r="H15" t="s">
        <v>10472</v>
      </c>
    </row>
    <row r="16" spans="1:12" x14ac:dyDescent="0.35">
      <c r="A16" s="4">
        <v>10</v>
      </c>
      <c r="B16" s="4">
        <v>-392.28199999999998</v>
      </c>
      <c r="C16" t="s">
        <v>2300</v>
      </c>
      <c r="D16" s="9" t="s">
        <v>9222</v>
      </c>
      <c r="E16" s="16" t="s">
        <v>2486</v>
      </c>
      <c r="G16" s="42">
        <f t="shared" si="0"/>
        <v>6</v>
      </c>
      <c r="H16" t="s">
        <v>10472</v>
      </c>
    </row>
    <row r="17" spans="1:8" x14ac:dyDescent="0.35">
      <c r="A17" s="4">
        <v>11</v>
      </c>
      <c r="B17" s="4">
        <v>-385.31</v>
      </c>
      <c r="C17" t="s">
        <v>2266</v>
      </c>
      <c r="D17" s="9" t="s">
        <v>9221</v>
      </c>
      <c r="E17" s="16" t="s">
        <v>2492</v>
      </c>
      <c r="G17" s="42">
        <f t="shared" si="0"/>
        <v>6</v>
      </c>
      <c r="H17" t="s">
        <v>10472</v>
      </c>
    </row>
    <row r="18" spans="1:8" x14ac:dyDescent="0.35">
      <c r="A18" s="4">
        <v>12</v>
      </c>
      <c r="B18" s="4">
        <v>-374.41</v>
      </c>
      <c r="C18" t="s">
        <v>2289</v>
      </c>
      <c r="D18" s="9" t="s">
        <v>9220</v>
      </c>
      <c r="E18" s="16" t="s">
        <v>2494</v>
      </c>
      <c r="G18" s="42">
        <f t="shared" si="0"/>
        <v>6</v>
      </c>
      <c r="H18" t="s">
        <v>10472</v>
      </c>
    </row>
    <row r="19" spans="1:8" x14ac:dyDescent="0.35">
      <c r="D19" s="9"/>
    </row>
    <row r="20" spans="1:8" x14ac:dyDescent="0.35">
      <c r="A20" s="7" t="s">
        <v>11522</v>
      </c>
      <c r="B20" s="31" t="s">
        <v>11178</v>
      </c>
      <c r="D20" s="9"/>
    </row>
    <row r="21" spans="1:8" x14ac:dyDescent="0.35">
      <c r="B21" s="31" t="s">
        <v>11179</v>
      </c>
      <c r="D21" s="9"/>
    </row>
    <row r="22" spans="1:8" x14ac:dyDescent="0.35">
      <c r="A22" s="4">
        <v>13</v>
      </c>
      <c r="B22" s="4">
        <v>-388.471</v>
      </c>
      <c r="C22" t="s">
        <v>2266</v>
      </c>
      <c r="D22" s="9" t="s">
        <v>9221</v>
      </c>
      <c r="E22" s="16" t="s">
        <v>2488</v>
      </c>
    </row>
    <row r="23" spans="1:8" x14ac:dyDescent="0.35">
      <c r="B23" s="4">
        <v>-378.366999999999</v>
      </c>
      <c r="C23" t="s">
        <v>2266</v>
      </c>
      <c r="D23" s="9" t="s">
        <v>9221</v>
      </c>
      <c r="E23" s="16" t="s">
        <v>76</v>
      </c>
    </row>
    <row r="24" spans="1:8" x14ac:dyDescent="0.35">
      <c r="B24" s="4">
        <v>-349.63699999999898</v>
      </c>
      <c r="C24" t="s">
        <v>2266</v>
      </c>
      <c r="D24" s="9" t="s">
        <v>9221</v>
      </c>
      <c r="E24" s="16" t="s">
        <v>2504</v>
      </c>
    </row>
    <row r="25" spans="1:8" x14ac:dyDescent="0.35">
      <c r="B25" s="4">
        <v>-329.93900000000002</v>
      </c>
      <c r="C25" t="s">
        <v>2266</v>
      </c>
      <c r="D25" s="9" t="s">
        <v>9221</v>
      </c>
      <c r="E25" s="16" t="s">
        <v>2511</v>
      </c>
    </row>
    <row r="26" spans="1:8" x14ac:dyDescent="0.35">
      <c r="B26" s="4">
        <v>-296.04500000000002</v>
      </c>
      <c r="C26" t="s">
        <v>2266</v>
      </c>
      <c r="D26" s="9" t="s">
        <v>9221</v>
      </c>
      <c r="E26" s="16" t="s">
        <v>2525</v>
      </c>
    </row>
    <row r="27" spans="1:8" x14ac:dyDescent="0.35">
      <c r="D27" s="9"/>
      <c r="E27" s="58" t="s">
        <v>10585</v>
      </c>
      <c r="G27" s="42">
        <f t="shared" si="0"/>
        <v>3</v>
      </c>
      <c r="H27" t="s">
        <v>9379</v>
      </c>
    </row>
    <row r="28" spans="1:8" x14ac:dyDescent="0.35">
      <c r="D28" s="9"/>
      <c r="E28" s="58" t="s">
        <v>10586</v>
      </c>
      <c r="G28" s="42">
        <f t="shared" si="0"/>
        <v>5</v>
      </c>
      <c r="H28" t="s">
        <v>9378</v>
      </c>
    </row>
    <row r="29" spans="1:8" x14ac:dyDescent="0.35">
      <c r="A29" s="4">
        <v>17</v>
      </c>
      <c r="B29" s="4">
        <v>-367.27300000000002</v>
      </c>
      <c r="C29" t="s">
        <v>2300</v>
      </c>
      <c r="D29" s="9" t="s">
        <v>9222</v>
      </c>
      <c r="E29" s="16" t="s">
        <v>2498</v>
      </c>
      <c r="G29" s="42">
        <f t="shared" si="0"/>
        <v>3</v>
      </c>
      <c r="H29" t="s">
        <v>9379</v>
      </c>
    </row>
    <row r="30" spans="1:8" x14ac:dyDescent="0.35">
      <c r="A30" s="4">
        <v>18</v>
      </c>
      <c r="B30" s="4">
        <v>-359.63099999999997</v>
      </c>
      <c r="C30" t="s">
        <v>2289</v>
      </c>
      <c r="D30" s="9" t="s">
        <v>9220</v>
      </c>
      <c r="E30" s="16" t="s">
        <v>9891</v>
      </c>
      <c r="G30" s="42">
        <f t="shared" si="0"/>
        <v>8</v>
      </c>
      <c r="H30" t="s">
        <v>9374</v>
      </c>
    </row>
    <row r="31" spans="1:8" x14ac:dyDescent="0.35">
      <c r="A31" s="4">
        <v>19</v>
      </c>
      <c r="B31" s="4">
        <v>-344.66500000000002</v>
      </c>
      <c r="C31" t="s">
        <v>2300</v>
      </c>
      <c r="D31" s="9" t="s">
        <v>9222</v>
      </c>
      <c r="E31" s="16" t="s">
        <v>2506</v>
      </c>
      <c r="G31" s="42">
        <f t="shared" si="0"/>
        <v>8</v>
      </c>
      <c r="H31" t="s">
        <v>9374</v>
      </c>
    </row>
    <row r="32" spans="1:8" x14ac:dyDescent="0.35">
      <c r="A32" s="4">
        <v>20</v>
      </c>
      <c r="B32" s="4">
        <v>-340.47899999999998</v>
      </c>
      <c r="C32" t="s">
        <v>2289</v>
      </c>
      <c r="D32" s="9" t="s">
        <v>9220</v>
      </c>
      <c r="E32" s="16" t="s">
        <v>2507</v>
      </c>
      <c r="G32" s="42">
        <f t="shared" si="0"/>
        <v>8</v>
      </c>
      <c r="H32" t="s">
        <v>9374</v>
      </c>
    </row>
    <row r="33" spans="1:8" x14ac:dyDescent="0.35">
      <c r="B33" s="4">
        <v>-327.61700000000002</v>
      </c>
      <c r="C33" t="s">
        <v>2300</v>
      </c>
      <c r="D33" s="9" t="s">
        <v>9222</v>
      </c>
      <c r="E33" s="16" t="s">
        <v>2513</v>
      </c>
      <c r="G33" s="42">
        <f t="shared" si="0"/>
        <v>2</v>
      </c>
      <c r="H33" t="s">
        <v>10938</v>
      </c>
    </row>
    <row r="34" spans="1:8" x14ac:dyDescent="0.35">
      <c r="B34" s="4">
        <v>-318.87799999999999</v>
      </c>
      <c r="C34" t="s">
        <v>2300</v>
      </c>
      <c r="D34" s="9" t="s">
        <v>9222</v>
      </c>
      <c r="E34" s="16" t="s">
        <v>2516</v>
      </c>
      <c r="G34" s="42">
        <f t="shared" si="0"/>
        <v>35</v>
      </c>
      <c r="H34" t="s">
        <v>9391</v>
      </c>
    </row>
    <row r="35" spans="1:8" x14ac:dyDescent="0.35">
      <c r="A35" s="4">
        <v>21</v>
      </c>
      <c r="B35" s="4">
        <v>-304.15300000000002</v>
      </c>
      <c r="C35" t="s">
        <v>2300</v>
      </c>
      <c r="D35" s="9" t="s">
        <v>9222</v>
      </c>
      <c r="E35" s="16" t="s">
        <v>2521</v>
      </c>
      <c r="G35" s="42">
        <f t="shared" si="0"/>
        <v>3</v>
      </c>
      <c r="H35" t="s">
        <v>9379</v>
      </c>
    </row>
    <row r="36" spans="1:8" x14ac:dyDescent="0.35">
      <c r="A36" s="4">
        <v>14</v>
      </c>
      <c r="B36" s="4">
        <v>-301.29899999999998</v>
      </c>
      <c r="C36" t="s">
        <v>2274</v>
      </c>
      <c r="D36" s="4">
        <v>1</v>
      </c>
      <c r="E36" s="16" t="s">
        <v>2522</v>
      </c>
    </row>
    <row r="37" spans="1:8" x14ac:dyDescent="0.35">
      <c r="D37" s="4"/>
      <c r="E37" s="58" t="s">
        <v>9767</v>
      </c>
      <c r="G37" s="42">
        <f t="shared" si="0"/>
        <v>3</v>
      </c>
      <c r="H37" t="s">
        <v>9379</v>
      </c>
    </row>
    <row r="38" spans="1:8" x14ac:dyDescent="0.35">
      <c r="D38" s="4"/>
      <c r="E38" s="58" t="s">
        <v>9768</v>
      </c>
      <c r="G38" s="42">
        <f t="shared" si="0"/>
        <v>5</v>
      </c>
      <c r="H38" t="s">
        <v>9378</v>
      </c>
    </row>
    <row r="39" spans="1:8" x14ac:dyDescent="0.35">
      <c r="A39" s="4">
        <v>15</v>
      </c>
      <c r="B39" s="4">
        <v>-287.43200000000002</v>
      </c>
      <c r="C39" t="s">
        <v>2266</v>
      </c>
      <c r="D39" s="9" t="s">
        <v>9221</v>
      </c>
      <c r="E39" s="16" t="s">
        <v>267</v>
      </c>
      <c r="G39" s="42">
        <f t="shared" si="0"/>
        <v>4</v>
      </c>
      <c r="H39" t="s">
        <v>9372</v>
      </c>
    </row>
    <row r="40" spans="1:8" x14ac:dyDescent="0.35">
      <c r="A40" s="4">
        <v>16</v>
      </c>
      <c r="B40" s="4">
        <v>-285.200999999999</v>
      </c>
      <c r="C40" t="s">
        <v>2300</v>
      </c>
      <c r="D40" s="9" t="s">
        <v>9222</v>
      </c>
      <c r="E40" s="16" t="s">
        <v>310</v>
      </c>
      <c r="G40" s="42">
        <f t="shared" si="0"/>
        <v>4</v>
      </c>
      <c r="H40" t="s">
        <v>9372</v>
      </c>
    </row>
    <row r="41" spans="1:8" x14ac:dyDescent="0.35">
      <c r="A41" s="4">
        <v>22</v>
      </c>
      <c r="B41" s="4">
        <v>-281.26</v>
      </c>
      <c r="C41" t="s">
        <v>2274</v>
      </c>
      <c r="D41" s="4">
        <v>1</v>
      </c>
      <c r="E41" s="16" t="s">
        <v>2528</v>
      </c>
    </row>
    <row r="42" spans="1:8" x14ac:dyDescent="0.35">
      <c r="D42" s="4"/>
      <c r="E42" s="58" t="s">
        <v>9769</v>
      </c>
      <c r="F42" s="62"/>
      <c r="G42" s="42">
        <f t="shared" si="0"/>
        <v>4</v>
      </c>
      <c r="H42" t="s">
        <v>9372</v>
      </c>
    </row>
    <row r="43" spans="1:8" x14ac:dyDescent="0.35">
      <c r="D43" s="4"/>
      <c r="E43" s="58" t="s">
        <v>9770</v>
      </c>
      <c r="G43" s="42">
        <f t="shared" si="0"/>
        <v>3</v>
      </c>
      <c r="H43" t="s">
        <v>9379</v>
      </c>
    </row>
    <row r="44" spans="1:8" x14ac:dyDescent="0.35">
      <c r="A44" s="4">
        <v>23</v>
      </c>
      <c r="B44" s="4">
        <v>-274.16500000000002</v>
      </c>
      <c r="C44" t="s">
        <v>2266</v>
      </c>
      <c r="D44" s="9" t="s">
        <v>9221</v>
      </c>
      <c r="E44" s="16" t="s">
        <v>2532</v>
      </c>
      <c r="G44" s="42">
        <f t="shared" si="0"/>
        <v>4</v>
      </c>
      <c r="H44" t="s">
        <v>9372</v>
      </c>
    </row>
    <row r="45" spans="1:8" x14ac:dyDescent="0.35">
      <c r="A45" s="4">
        <v>24</v>
      </c>
      <c r="B45" s="4">
        <v>-268.74200000000002</v>
      </c>
      <c r="C45" t="s">
        <v>2289</v>
      </c>
      <c r="D45" s="9" t="s">
        <v>9220</v>
      </c>
      <c r="E45" s="16" t="s">
        <v>2533</v>
      </c>
      <c r="G45" s="42">
        <f t="shared" si="0"/>
        <v>34</v>
      </c>
      <c r="H45" t="s">
        <v>9387</v>
      </c>
    </row>
    <row r="46" spans="1:8" x14ac:dyDescent="0.35">
      <c r="B46" s="4">
        <v>-260.36099999999999</v>
      </c>
      <c r="C46" t="s">
        <v>2289</v>
      </c>
      <c r="D46" s="9" t="s">
        <v>9220</v>
      </c>
      <c r="E46" s="16" t="s">
        <v>2535</v>
      </c>
    </row>
    <row r="47" spans="1:8" x14ac:dyDescent="0.35">
      <c r="A47" s="4">
        <v>25</v>
      </c>
      <c r="B47" s="4">
        <v>-252.584</v>
      </c>
      <c r="C47" t="s">
        <v>2266</v>
      </c>
      <c r="D47" s="9" t="s">
        <v>9221</v>
      </c>
      <c r="E47" s="16" t="s">
        <v>2538</v>
      </c>
    </row>
    <row r="48" spans="1:8" x14ac:dyDescent="0.35">
      <c r="D48" s="9"/>
      <c r="E48" s="58" t="s">
        <v>10588</v>
      </c>
      <c r="G48" s="42">
        <f t="shared" si="0"/>
        <v>2</v>
      </c>
      <c r="H48" t="s">
        <v>12174</v>
      </c>
    </row>
    <row r="49" spans="1:8" x14ac:dyDescent="0.35">
      <c r="D49" s="9"/>
      <c r="E49" s="58" t="s">
        <v>10589</v>
      </c>
      <c r="G49" s="42">
        <f t="shared" si="0"/>
        <v>2</v>
      </c>
      <c r="H49" t="s">
        <v>12175</v>
      </c>
    </row>
    <row r="50" spans="1:8" x14ac:dyDescent="0.35">
      <c r="B50" s="20" t="s">
        <v>10590</v>
      </c>
      <c r="D50" s="9"/>
    </row>
    <row r="51" spans="1:8" x14ac:dyDescent="0.35">
      <c r="A51" s="4">
        <v>26</v>
      </c>
      <c r="B51" s="4">
        <v>-245.28099999999901</v>
      </c>
      <c r="C51" t="s">
        <v>2300</v>
      </c>
      <c r="D51" s="9" t="s">
        <v>9222</v>
      </c>
      <c r="E51" s="16" t="s">
        <v>2539</v>
      </c>
      <c r="G51" s="42">
        <f t="shared" si="0"/>
        <v>31</v>
      </c>
      <c r="H51" t="s">
        <v>9386</v>
      </c>
    </row>
    <row r="52" spans="1:8" x14ac:dyDescent="0.35">
      <c r="A52" s="4">
        <v>27</v>
      </c>
      <c r="B52" s="4">
        <v>-242.39699999999999</v>
      </c>
      <c r="C52" t="s">
        <v>2289</v>
      </c>
      <c r="D52" s="9" t="s">
        <v>9220</v>
      </c>
      <c r="E52" s="16" t="s">
        <v>2540</v>
      </c>
      <c r="G52" s="42">
        <f t="shared" si="0"/>
        <v>31</v>
      </c>
      <c r="H52" t="s">
        <v>9386</v>
      </c>
    </row>
    <row r="53" spans="1:8" x14ac:dyDescent="0.35">
      <c r="B53" s="4">
        <v>-237.71599999999901</v>
      </c>
      <c r="C53" t="s">
        <v>2289</v>
      </c>
      <c r="D53" s="9" t="s">
        <v>9220</v>
      </c>
      <c r="E53" s="16" t="s">
        <v>608</v>
      </c>
    </row>
    <row r="54" spans="1:8" x14ac:dyDescent="0.35">
      <c r="A54" s="4">
        <v>28</v>
      </c>
      <c r="B54" s="4">
        <v>-231.101</v>
      </c>
      <c r="C54" t="s">
        <v>2266</v>
      </c>
      <c r="D54" s="9" t="s">
        <v>9221</v>
      </c>
      <c r="E54" s="16" t="s">
        <v>2542</v>
      </c>
      <c r="G54" s="42">
        <f t="shared" si="0"/>
        <v>31</v>
      </c>
      <c r="H54" t="s">
        <v>9386</v>
      </c>
    </row>
    <row r="55" spans="1:8" x14ac:dyDescent="0.35">
      <c r="A55" s="4">
        <v>29</v>
      </c>
      <c r="B55" s="4">
        <v>-224.02799999999999</v>
      </c>
      <c r="C55" t="s">
        <v>2274</v>
      </c>
      <c r="D55" s="4">
        <v>1</v>
      </c>
      <c r="E55" s="16" t="s">
        <v>2543</v>
      </c>
      <c r="G55" s="42">
        <f t="shared" si="0"/>
        <v>30</v>
      </c>
      <c r="H55" t="s">
        <v>9375</v>
      </c>
    </row>
    <row r="56" spans="1:8" x14ac:dyDescent="0.35">
      <c r="A56" s="4">
        <v>30</v>
      </c>
      <c r="B56" s="4">
        <v>-223.99700000000001</v>
      </c>
      <c r="C56" t="s">
        <v>2266</v>
      </c>
      <c r="D56" s="9" t="s">
        <v>9221</v>
      </c>
      <c r="E56" s="16" t="s">
        <v>2544</v>
      </c>
      <c r="G56" s="42">
        <f t="shared" si="0"/>
        <v>30</v>
      </c>
      <c r="H56" t="s">
        <v>9375</v>
      </c>
    </row>
    <row r="57" spans="1:8" x14ac:dyDescent="0.35">
      <c r="A57" s="4">
        <v>31</v>
      </c>
      <c r="B57" s="4">
        <v>-220.428</v>
      </c>
      <c r="C57" t="s">
        <v>2289</v>
      </c>
      <c r="D57" s="9" t="s">
        <v>9220</v>
      </c>
      <c r="E57" s="16" t="s">
        <v>2546</v>
      </c>
      <c r="G57" s="42">
        <f t="shared" si="0"/>
        <v>30</v>
      </c>
      <c r="H57" t="s">
        <v>9375</v>
      </c>
    </row>
    <row r="58" spans="1:8" x14ac:dyDescent="0.35">
      <c r="A58" s="4">
        <v>32</v>
      </c>
      <c r="B58" s="4">
        <v>-216.65700000000001</v>
      </c>
      <c r="C58" t="s">
        <v>2300</v>
      </c>
      <c r="D58" s="9" t="s">
        <v>9222</v>
      </c>
      <c r="E58" s="16" t="s">
        <v>2547</v>
      </c>
      <c r="G58" s="42">
        <f t="shared" si="0"/>
        <v>30</v>
      </c>
      <c r="H58" t="s">
        <v>9375</v>
      </c>
    </row>
    <row r="59" spans="1:8" x14ac:dyDescent="0.35">
      <c r="A59" s="4">
        <v>33</v>
      </c>
      <c r="B59" s="4">
        <v>-207.68</v>
      </c>
      <c r="C59" t="s">
        <v>2289</v>
      </c>
      <c r="D59" s="9" t="s">
        <v>9220</v>
      </c>
      <c r="E59" s="16" t="s">
        <v>2551</v>
      </c>
      <c r="G59" s="42">
        <f t="shared" si="0"/>
        <v>31</v>
      </c>
      <c r="H59" t="s">
        <v>9386</v>
      </c>
    </row>
    <row r="60" spans="1:8" x14ac:dyDescent="0.35">
      <c r="D60" s="9"/>
    </row>
    <row r="61" spans="1:8" x14ac:dyDescent="0.35">
      <c r="A61" s="4">
        <v>34</v>
      </c>
      <c r="B61" s="4">
        <v>-200.30599999999899</v>
      </c>
      <c r="C61" t="s">
        <v>2266</v>
      </c>
      <c r="D61" s="9" t="s">
        <v>9221</v>
      </c>
      <c r="E61" s="16" t="s">
        <v>2553</v>
      </c>
      <c r="G61" s="42">
        <f t="shared" si="0"/>
        <v>9</v>
      </c>
      <c r="H61" t="s">
        <v>9373</v>
      </c>
    </row>
    <row r="62" spans="1:8" x14ac:dyDescent="0.35">
      <c r="A62" s="4">
        <v>35</v>
      </c>
      <c r="B62" s="4">
        <v>-191.64699999999999</v>
      </c>
      <c r="C62" t="s">
        <v>2289</v>
      </c>
      <c r="D62" s="9" t="s">
        <v>9220</v>
      </c>
      <c r="E62" s="16" t="s">
        <v>2554</v>
      </c>
      <c r="G62" s="42">
        <f t="shared" si="0"/>
        <v>9</v>
      </c>
      <c r="H62" t="s">
        <v>9373</v>
      </c>
    </row>
    <row r="63" spans="1:8" x14ac:dyDescent="0.35">
      <c r="A63" s="4">
        <v>36</v>
      </c>
      <c r="B63" s="4">
        <v>-179.77799999999999</v>
      </c>
      <c r="C63" t="s">
        <v>2300</v>
      </c>
      <c r="D63" s="9" t="s">
        <v>9222</v>
      </c>
      <c r="E63" s="16" t="s">
        <v>2557</v>
      </c>
      <c r="G63" s="42">
        <f t="shared" si="0"/>
        <v>7</v>
      </c>
      <c r="H63" t="s">
        <v>9377</v>
      </c>
    </row>
    <row r="64" spans="1:8" x14ac:dyDescent="0.35">
      <c r="A64" s="4">
        <v>37</v>
      </c>
      <c r="B64" s="4">
        <v>-178.90299999999999</v>
      </c>
      <c r="C64" t="s">
        <v>2266</v>
      </c>
      <c r="D64" s="9" t="s">
        <v>9221</v>
      </c>
      <c r="E64" s="16" t="s">
        <v>2559</v>
      </c>
      <c r="G64" s="42">
        <f t="shared" si="0"/>
        <v>7</v>
      </c>
      <c r="H64" t="s">
        <v>9377</v>
      </c>
    </row>
    <row r="65" spans="1:10" x14ac:dyDescent="0.35">
      <c r="A65" s="4">
        <v>38</v>
      </c>
      <c r="B65" s="4">
        <v>-166.20599999999999</v>
      </c>
      <c r="C65" t="s">
        <v>2274</v>
      </c>
      <c r="D65" s="4">
        <v>1</v>
      </c>
      <c r="E65" s="16" t="s">
        <v>2562</v>
      </c>
      <c r="G65" s="42">
        <f t="shared" si="0"/>
        <v>7</v>
      </c>
      <c r="H65" t="s">
        <v>9377</v>
      </c>
    </row>
    <row r="66" spans="1:10" x14ac:dyDescent="0.35">
      <c r="B66" s="4">
        <v>-121.006</v>
      </c>
      <c r="C66" t="s">
        <v>2274</v>
      </c>
      <c r="D66" s="4">
        <v>1</v>
      </c>
      <c r="E66" s="16" t="s">
        <v>2573</v>
      </c>
    </row>
    <row r="67" spans="1:10" x14ac:dyDescent="0.35">
      <c r="A67" s="4">
        <v>39</v>
      </c>
      <c r="B67" s="4">
        <v>-113.82799999999899</v>
      </c>
      <c r="C67" t="s">
        <v>2266</v>
      </c>
      <c r="D67" s="9" t="s">
        <v>9221</v>
      </c>
      <c r="E67" s="16" t="s">
        <v>2576</v>
      </c>
      <c r="G67" s="42">
        <f t="shared" si="0"/>
        <v>7</v>
      </c>
      <c r="H67" t="s">
        <v>9377</v>
      </c>
    </row>
    <row r="68" spans="1:10" x14ac:dyDescent="0.35">
      <c r="B68" s="4">
        <v>-106.74299999999999</v>
      </c>
      <c r="C68" t="s">
        <v>2266</v>
      </c>
      <c r="D68" s="9" t="s">
        <v>9221</v>
      </c>
      <c r="E68" s="16" t="s">
        <v>2580</v>
      </c>
    </row>
    <row r="69" spans="1:10" x14ac:dyDescent="0.35">
      <c r="D69" s="9"/>
    </row>
    <row r="70" spans="1:10" x14ac:dyDescent="0.35">
      <c r="B70" s="31" t="s">
        <v>11181</v>
      </c>
      <c r="D70" s="9"/>
    </row>
    <row r="71" spans="1:10" x14ac:dyDescent="0.35">
      <c r="A71" s="4">
        <v>40</v>
      </c>
      <c r="B71" s="4">
        <v>-180.68199999999999</v>
      </c>
      <c r="C71" t="s">
        <v>2274</v>
      </c>
      <c r="D71" s="4">
        <v>1</v>
      </c>
      <c r="E71" s="16" t="s">
        <v>2556</v>
      </c>
      <c r="G71" s="42">
        <f t="shared" ref="G71:I132" si="1">IF(H71="GREET",1,IF(H71="GOAL",2,IF(H71="GOAL:COOP",2,IF(H71="(GOAL:COOP)",2,IF(H71="GOAL:CIVILITY",2,IF(H71="GOAL:SUSTAIN",2,IF(H71="(GOAL:SUSTAIN)",2,IF(H71="GOAL:MAX EARN",2,IF(H71="GOAL:EQUITY",2,IF(H71="(GOAL:EQUITY)",2,IF(H71="PROPOSAL",3,IF(H71="(PROPOSAL)",3,IF(H71="CHOOSE+",4,IF(H71="CHOOSE-",4,IF(H71="(CHOOSE+)",4,IF(H71="(CHOOSE-)",4,IF(H71="ECO INFO",5,IF(H71="(ECO INFO)",5,IF(H71="$ INFO",6,IF(H71="($ INFO)",6,IF(H71="SOC INFO",7,IF(H71="(SOC INFO)",7,IF(H71="RULE INFO",8,IF(H71="EXP INFO",9,IF(H71="(EXP INFO)",9,IF(H71="MON RES",10,IF(H71="MON EARN",11,IF(H71="MON BEH",12,IF(H71="POSE HARM",13,IF(H71="(POSE HARM)",13,IF(H71="POSE CONCERN",14,IF(H71="(POSE CONCERN)",14,IF(H71="RJ APOLOGY",15,IF(H71="RJ ATONE",16,IF(H71="(RJ ATONE)",16,IF(H71="RJ JUSTIFY",17,IF(H71="RJ JUSTIFY:ECO INFO",17,IF(H71="RJ JUSTIFY:SOC INFO",17,IF(H71="RJ JUSTIFY:EXP INFO",17,IF(H71="RJ JUSTIFY:MON EARN",17,IF(H71="RJ JUSTIFY:MON BEH",17,IF(H71="RJ-",18,IF(H71="RJ FORGIVE+",19,IF(H71="RJ FORGIVE-",19,IF(H71="(RJ FORGIVE+)",19,IF(H71="(RJ FORGIVE-)",19,IF(H71="COORD",20,IF(H71="(COORD)",20,IF(H71="ENF ACK",21,IF(H71="(ENF ACK)",21,IF(H71="ENF PRAISE",22,IF(H71="ENF ASK",23,IF(H71="ENF TELL",24,IF(H71="ENF SHAME",25,IF(H71="ENF WARN",26,IF(H71="ENF THREATEN",27,IF(H71="ENF PUNISH",28,IF(H71="DEFECT",29,IF(H71="SM TALK",30,IF(H71="HUMOR",31,IF(H71="POLITE+",32,IF(H71="POLITE-",32,IF(H71="INPUT-",33,IF(H71="AMBIGUOUS",34,IF(H71="UNCODEABLE",35)))))))))))))))))))))))))))))))))))))))))))))))))))))))))))))))))</f>
        <v>3</v>
      </c>
      <c r="H71" t="s">
        <v>9379</v>
      </c>
    </row>
    <row r="72" spans="1:10" x14ac:dyDescent="0.35">
      <c r="A72" s="4">
        <v>41</v>
      </c>
      <c r="B72" s="4">
        <v>-179.541</v>
      </c>
      <c r="C72" t="s">
        <v>2289</v>
      </c>
      <c r="D72" s="9" t="s">
        <v>9220</v>
      </c>
      <c r="E72" s="16" t="s">
        <v>2558</v>
      </c>
      <c r="G72" s="42">
        <f t="shared" si="1"/>
        <v>8</v>
      </c>
      <c r="H72" t="s">
        <v>9374</v>
      </c>
    </row>
    <row r="73" spans="1:10" x14ac:dyDescent="0.35">
      <c r="B73" s="4">
        <v>-164.74299999999999</v>
      </c>
      <c r="C73" t="s">
        <v>2289</v>
      </c>
      <c r="D73" s="9" t="s">
        <v>9220</v>
      </c>
      <c r="E73" s="16" t="s">
        <v>2563</v>
      </c>
    </row>
    <row r="74" spans="1:10" x14ac:dyDescent="0.35">
      <c r="A74" s="4">
        <v>42</v>
      </c>
      <c r="B74" s="4">
        <v>-140.76900000000001</v>
      </c>
      <c r="C74" t="s">
        <v>2300</v>
      </c>
      <c r="D74" s="9" t="s">
        <v>9222</v>
      </c>
      <c r="E74" s="16" t="s">
        <v>2567</v>
      </c>
      <c r="G74" s="42">
        <f t="shared" si="1"/>
        <v>3</v>
      </c>
      <c r="H74" t="s">
        <v>9379</v>
      </c>
      <c r="I74" s="42">
        <f t="shared" ref="I74" si="2">IF(J74="GREET",1,IF(J74="GOAL",2,IF(J74="GOAL:COOP",2,IF(J74="(GOAL:COOP)",2,IF(J74="GOAL:CIVILITY",2,IF(J74="GOAL:SUSTAIN",2,IF(J74="(GOAL:SUSTAIN)",2,IF(J74="GOAL:MAX EARN",2,IF(J74="GOAL:EQUITY",2,IF(J74="(GOAL:EQUITY)",2,IF(J74="PROPOSAL",3,IF(J74="(PROPOSAL)",3,IF(J74="CHOOSE+",4,IF(J74="CHOOSE-",4,IF(J74="(CHOOSE+)",4,IF(J74="(CHOOSE-)",4,IF(J74="ECO INFO",5,IF(J74="(ECO INFO)",5,IF(J74="$ INFO",6,IF(J74="($ INFO)",6,IF(J74="SOC INFO",7,IF(J74="(SOC INFO)",7,IF(J74="RULE INFO",8,IF(J74="EXP INFO",9,IF(J74="(EXP INFO)",9,IF(J74="MON RES",10,IF(J74="MON EARN",11,IF(J74="MON BEH",12,IF(J74="POSE HARM",13,IF(J74="(POSE HARM)",13,IF(J74="POSE CONCERN",14,IF(J74="(POSE CONCERN)",14,IF(J74="RJ APOLOGY",15,IF(J74="RJ ATONE",16,IF(J74="(RJ ATONE)",16,IF(J74="RJ JUSTIFY",17,IF(J74="RJ JUSTIFY:ECO INFO",17,IF(J74="RJ JUSTIFY:SOC INFO",17,IF(J74="RJ JUSTIFY:EXP INFO",17,IF(J74="RJ JUSTIFY:MON EARN",17,IF(J74="RJ JUSTIFY:MON BEH",17,IF(J74="RJ-",18,IF(J74="RJ FORGIVE+",19,IF(J74="RJ FORGIVE-",19,IF(J74="(RJ FORGIVE+)",19,IF(J74="(RJ FORGIVE-)",19,IF(J74="COORD",20,IF(J74="(COORD)",20,IF(J74="ENF ACK",21,IF(J74="(ENF ACK)",21,IF(J74="ENF PRAISE",22,IF(J74="ENF ASK",23,IF(J74="ENF TELL",24,IF(J74="ENF SHAME",25,IF(J74="ENF WARN",26,IF(J74="ENF THREATEN",27,IF(J74="ENF PUNISH",28,IF(J74="DEFECT",29,IF(J74="SM TALK",30,IF(J74="HUMOR",31,IF(J74="POLITE+",32,IF(J74="POLITE-",32,IF(J74="INPUT-",33,IF(J74="AMBIGUOUS",34,IF(J74="UNCODEABLE",35)))))))))))))))))))))))))))))))))))))))))))))))))))))))))))))))))</f>
        <v>4</v>
      </c>
      <c r="J74" s="4" t="s">
        <v>10330</v>
      </c>
    </row>
    <row r="75" spans="1:10" x14ac:dyDescent="0.35">
      <c r="A75" s="4">
        <v>43</v>
      </c>
      <c r="B75" s="4">
        <v>-128.50299999999999</v>
      </c>
      <c r="C75" t="s">
        <v>2289</v>
      </c>
      <c r="D75" s="9" t="s">
        <v>9220</v>
      </c>
      <c r="E75" s="16" t="s">
        <v>2571</v>
      </c>
      <c r="G75" s="42">
        <f t="shared" si="1"/>
        <v>4</v>
      </c>
      <c r="H75" t="s">
        <v>9372</v>
      </c>
    </row>
    <row r="76" spans="1:10" x14ac:dyDescent="0.35">
      <c r="A76" s="4">
        <v>44</v>
      </c>
      <c r="B76" s="4">
        <v>-146.44499999999999</v>
      </c>
      <c r="C76" t="s">
        <v>2266</v>
      </c>
      <c r="D76" s="9" t="s">
        <v>9221</v>
      </c>
      <c r="E76" s="16" t="s">
        <v>2566</v>
      </c>
      <c r="G76" s="42">
        <f t="shared" si="1"/>
        <v>3</v>
      </c>
      <c r="H76" t="s">
        <v>9379</v>
      </c>
      <c r="I76" s="42">
        <f t="shared" ref="I76" si="3">IF(J76="GREET",1,IF(J76="GOAL",2,IF(J76="GOAL:COOP",2,IF(J76="(GOAL:COOP)",2,IF(J76="GOAL:CIVILITY",2,IF(J76="GOAL:SUSTAIN",2,IF(J76="(GOAL:SUSTAIN)",2,IF(J76="GOAL:MAX EARN",2,IF(J76="GOAL:EQUITY",2,IF(J76="(GOAL:EQUITY)",2,IF(J76="PROPOSAL",3,IF(J76="(PROPOSAL)",3,IF(J76="CHOOSE+",4,IF(J76="CHOOSE-",4,IF(J76="(CHOOSE+)",4,IF(J76="(CHOOSE-)",4,IF(J76="ECO INFO",5,IF(J76="(ECO INFO)",5,IF(J76="$ INFO",6,IF(J76="($ INFO)",6,IF(J76="SOC INFO",7,IF(J76="(SOC INFO)",7,IF(J76="RULE INFO",8,IF(J76="EXP INFO",9,IF(J76="(EXP INFO)",9,IF(J76="MON RES",10,IF(J76="MON EARN",11,IF(J76="MON BEH",12,IF(J76="POSE HARM",13,IF(J76="(POSE HARM)",13,IF(J76="POSE CONCERN",14,IF(J76="(POSE CONCERN)",14,IF(J76="RJ APOLOGY",15,IF(J76="RJ ATONE",16,IF(J76="(RJ ATONE)",16,IF(J76="RJ JUSTIFY",17,IF(J76="RJ JUSTIFY:ECO INFO",17,IF(J76="RJ JUSTIFY:SOC INFO",17,IF(J76="RJ JUSTIFY:EXP INFO",17,IF(J76="RJ JUSTIFY:MON EARN",17,IF(J76="RJ JUSTIFY:MON BEH",17,IF(J76="RJ-",18,IF(J76="RJ FORGIVE+",19,IF(J76="RJ FORGIVE-",19,IF(J76="(RJ FORGIVE+)",19,IF(J76="(RJ FORGIVE-)",19,IF(J76="COORD",20,IF(J76="(COORD)",20,IF(J76="ENF ACK",21,IF(J76="(ENF ACK)",21,IF(J76="ENF PRAISE",22,IF(J76="ENF ASK",23,IF(J76="ENF TELL",24,IF(J76="ENF SHAME",25,IF(J76="ENF WARN",26,IF(J76="ENF THREATEN",27,IF(J76="ENF PUNISH",28,IF(J76="DEFECT",29,IF(J76="SM TALK",30,IF(J76="HUMOR",31,IF(J76="POLITE+",32,IF(J76="POLITE-",32,IF(J76="INPUT-",33,IF(J76="AMBIGUOUS",34,IF(J76="UNCODEABLE",35)))))))))))))))))))))))))))))))))))))))))))))))))))))))))))))))))</f>
        <v>4</v>
      </c>
      <c r="J76" s="4" t="s">
        <v>10330</v>
      </c>
    </row>
    <row r="77" spans="1:10" x14ac:dyDescent="0.35">
      <c r="A77" s="4">
        <v>45</v>
      </c>
      <c r="B77" s="4">
        <v>-120.41</v>
      </c>
      <c r="C77" t="s">
        <v>2266</v>
      </c>
      <c r="D77" s="9" t="s">
        <v>9221</v>
      </c>
      <c r="E77" s="16" t="s">
        <v>2574</v>
      </c>
    </row>
    <row r="78" spans="1:10" x14ac:dyDescent="0.35">
      <c r="D78" s="9"/>
      <c r="E78" s="58" t="s">
        <v>11176</v>
      </c>
      <c r="G78" s="42">
        <f t="shared" si="1"/>
        <v>9</v>
      </c>
      <c r="H78" t="s">
        <v>9373</v>
      </c>
    </row>
    <row r="79" spans="1:10" x14ac:dyDescent="0.35">
      <c r="D79" s="9"/>
      <c r="E79" s="58" t="s">
        <v>11177</v>
      </c>
      <c r="G79" s="42">
        <f t="shared" si="1"/>
        <v>3</v>
      </c>
      <c r="H79" t="s">
        <v>9379</v>
      </c>
    </row>
    <row r="80" spans="1:10" x14ac:dyDescent="0.35">
      <c r="D80" s="9"/>
    </row>
    <row r="81" spans="1:10" x14ac:dyDescent="0.35">
      <c r="B81" s="20" t="s">
        <v>9298</v>
      </c>
      <c r="D81" s="9"/>
    </row>
    <row r="82" spans="1:10" x14ac:dyDescent="0.35">
      <c r="A82" s="4">
        <v>45</v>
      </c>
      <c r="B82" s="4">
        <v>-103.431</v>
      </c>
      <c r="C82" t="s">
        <v>2289</v>
      </c>
      <c r="D82" s="9" t="s">
        <v>9220</v>
      </c>
      <c r="E82" s="16" t="s">
        <v>2582</v>
      </c>
      <c r="G82" s="42">
        <f t="shared" si="1"/>
        <v>31</v>
      </c>
      <c r="H82" t="s">
        <v>9386</v>
      </c>
    </row>
    <row r="83" spans="1:10" x14ac:dyDescent="0.35">
      <c r="A83" s="4">
        <v>46</v>
      </c>
      <c r="B83" s="4">
        <v>-99.436999999999998</v>
      </c>
      <c r="C83" t="s">
        <v>2266</v>
      </c>
      <c r="D83" s="9" t="s">
        <v>9221</v>
      </c>
      <c r="E83" s="16" t="s">
        <v>2584</v>
      </c>
      <c r="G83" s="42">
        <f t="shared" si="1"/>
        <v>31</v>
      </c>
      <c r="H83" t="s">
        <v>9386</v>
      </c>
    </row>
    <row r="84" spans="1:10" x14ac:dyDescent="0.35">
      <c r="A84" s="4">
        <v>47</v>
      </c>
      <c r="B84" s="4">
        <v>-96.974999999999994</v>
      </c>
      <c r="C84" t="s">
        <v>2289</v>
      </c>
      <c r="D84" s="9" t="s">
        <v>9220</v>
      </c>
      <c r="E84" s="16" t="s">
        <v>1471</v>
      </c>
      <c r="G84" s="42">
        <f t="shared" si="1"/>
        <v>31</v>
      </c>
      <c r="H84" t="s">
        <v>9386</v>
      </c>
    </row>
    <row r="85" spans="1:10" x14ac:dyDescent="0.35">
      <c r="D85" s="9"/>
    </row>
    <row r="86" spans="1:10" x14ac:dyDescent="0.35">
      <c r="B86" s="20"/>
      <c r="D86" s="9"/>
    </row>
    <row r="87" spans="1:10" x14ac:dyDescent="0.35">
      <c r="A87" s="4">
        <v>48</v>
      </c>
      <c r="B87" s="4">
        <v>-88.352999999999994</v>
      </c>
      <c r="C87" t="s">
        <v>2300</v>
      </c>
      <c r="D87" s="9" t="s">
        <v>9222</v>
      </c>
      <c r="E87" s="16" t="s">
        <v>2587</v>
      </c>
      <c r="G87" s="42">
        <f t="shared" si="1"/>
        <v>9</v>
      </c>
      <c r="H87" t="s">
        <v>9373</v>
      </c>
      <c r="I87" s="42">
        <f t="shared" si="1"/>
        <v>7</v>
      </c>
      <c r="J87" s="4" t="s">
        <v>10474</v>
      </c>
    </row>
    <row r="88" spans="1:10" x14ac:dyDescent="0.35">
      <c r="A88" s="4">
        <v>49</v>
      </c>
      <c r="B88" s="4">
        <v>-88.197000000000003</v>
      </c>
      <c r="C88" t="s">
        <v>2289</v>
      </c>
      <c r="D88" s="9" t="s">
        <v>9220</v>
      </c>
      <c r="E88" s="16" t="s">
        <v>2588</v>
      </c>
      <c r="G88" s="42">
        <f t="shared" si="1"/>
        <v>9</v>
      </c>
      <c r="H88" t="s">
        <v>9373</v>
      </c>
    </row>
    <row r="89" spans="1:10" x14ac:dyDescent="0.35">
      <c r="A89" s="4">
        <v>50</v>
      </c>
      <c r="B89" s="4">
        <v>-85.891000000000005</v>
      </c>
      <c r="C89" t="s">
        <v>2266</v>
      </c>
      <c r="D89" s="9" t="s">
        <v>9221</v>
      </c>
      <c r="E89" s="16" t="s">
        <v>10591</v>
      </c>
      <c r="G89" s="42">
        <f t="shared" si="1"/>
        <v>9</v>
      </c>
      <c r="H89" t="s">
        <v>9373</v>
      </c>
    </row>
    <row r="90" spans="1:10" x14ac:dyDescent="0.35">
      <c r="A90" s="4">
        <v>51</v>
      </c>
      <c r="B90" s="4">
        <v>-80.635000000000005</v>
      </c>
      <c r="C90" t="s">
        <v>2300</v>
      </c>
      <c r="D90" s="9" t="s">
        <v>9222</v>
      </c>
      <c r="E90" s="16" t="s">
        <v>2595</v>
      </c>
      <c r="G90" s="42">
        <f t="shared" si="1"/>
        <v>9</v>
      </c>
      <c r="H90" t="s">
        <v>9373</v>
      </c>
    </row>
    <row r="91" spans="1:10" x14ac:dyDescent="0.35">
      <c r="D91" s="9"/>
    </row>
    <row r="92" spans="1:10" x14ac:dyDescent="0.35">
      <c r="A92" s="4">
        <v>52</v>
      </c>
      <c r="B92" s="4">
        <v>-73.819999999999993</v>
      </c>
      <c r="C92" t="s">
        <v>2289</v>
      </c>
      <c r="D92" s="9" t="s">
        <v>9220</v>
      </c>
      <c r="E92" s="16" t="s">
        <v>2600</v>
      </c>
      <c r="G92" s="42">
        <f t="shared" si="1"/>
        <v>22</v>
      </c>
      <c r="H92" t="s">
        <v>10418</v>
      </c>
    </row>
    <row r="93" spans="1:10" x14ac:dyDescent="0.35">
      <c r="D93" s="9"/>
    </row>
    <row r="94" spans="1:10" x14ac:dyDescent="0.35">
      <c r="B94" s="20"/>
      <c r="D94" s="9"/>
    </row>
    <row r="95" spans="1:10" x14ac:dyDescent="0.35">
      <c r="A95" s="4">
        <v>53</v>
      </c>
      <c r="B95" s="4">
        <v>-81.141000000000005</v>
      </c>
      <c r="C95" t="s">
        <v>2266</v>
      </c>
      <c r="D95" s="9" t="s">
        <v>9221</v>
      </c>
      <c r="E95" s="16" t="s">
        <v>2594</v>
      </c>
      <c r="G95" s="42">
        <f t="shared" si="1"/>
        <v>8</v>
      </c>
      <c r="H95" t="s">
        <v>9374</v>
      </c>
    </row>
    <row r="96" spans="1:10" x14ac:dyDescent="0.35">
      <c r="B96" s="4">
        <v>-71.962999999999994</v>
      </c>
      <c r="C96" t="s">
        <v>2266</v>
      </c>
      <c r="D96" s="9" t="s">
        <v>9221</v>
      </c>
      <c r="E96" s="16" t="s">
        <v>2601</v>
      </c>
    </row>
    <row r="97" spans="1:8" x14ac:dyDescent="0.35">
      <c r="D97" s="9"/>
    </row>
    <row r="98" spans="1:8" x14ac:dyDescent="0.35">
      <c r="B98" s="21" t="s">
        <v>9281</v>
      </c>
      <c r="C98" s="22"/>
      <c r="D98" s="25"/>
      <c r="E98" s="23"/>
    </row>
    <row r="99" spans="1:8" x14ac:dyDescent="0.35">
      <c r="B99" s="20" t="s">
        <v>9291</v>
      </c>
      <c r="D99" s="9"/>
    </row>
    <row r="100" spans="1:8" x14ac:dyDescent="0.35">
      <c r="A100" s="4">
        <v>54</v>
      </c>
      <c r="B100" s="4">
        <v>7.1150000000000002</v>
      </c>
      <c r="C100" t="s">
        <v>2300</v>
      </c>
      <c r="D100" s="4">
        <v>4</v>
      </c>
      <c r="E100" s="16" t="s">
        <v>1569</v>
      </c>
      <c r="G100" s="42">
        <f t="shared" si="1"/>
        <v>22</v>
      </c>
      <c r="H100" t="s">
        <v>10418</v>
      </c>
    </row>
    <row r="101" spans="1:8" x14ac:dyDescent="0.35">
      <c r="A101" s="4">
        <v>55</v>
      </c>
      <c r="B101" s="4">
        <v>12.595000000000001</v>
      </c>
      <c r="C101" t="s">
        <v>2266</v>
      </c>
      <c r="D101" s="4">
        <v>3</v>
      </c>
      <c r="E101" s="16" t="s">
        <v>2602</v>
      </c>
      <c r="G101" s="42">
        <f t="shared" si="1"/>
        <v>22</v>
      </c>
      <c r="H101" t="s">
        <v>10418</v>
      </c>
    </row>
    <row r="102" spans="1:8" x14ac:dyDescent="0.35">
      <c r="A102" s="4">
        <v>56</v>
      </c>
      <c r="B102" s="4">
        <v>146.899</v>
      </c>
      <c r="C102" t="s">
        <v>2266</v>
      </c>
      <c r="D102" s="4">
        <v>3</v>
      </c>
      <c r="E102" s="16" t="s">
        <v>2608</v>
      </c>
      <c r="G102" s="42">
        <f t="shared" si="1"/>
        <v>20</v>
      </c>
      <c r="H102" t="s">
        <v>9472</v>
      </c>
    </row>
    <row r="103" spans="1:8" x14ac:dyDescent="0.35">
      <c r="A103" s="4">
        <v>57</v>
      </c>
      <c r="B103" s="4">
        <v>215.89</v>
      </c>
      <c r="C103" t="s">
        <v>2266</v>
      </c>
      <c r="D103" s="4">
        <v>3</v>
      </c>
      <c r="E103" s="16" t="s">
        <v>2619</v>
      </c>
      <c r="G103" s="42">
        <f t="shared" si="1"/>
        <v>22</v>
      </c>
      <c r="H103" t="s">
        <v>10418</v>
      </c>
    </row>
    <row r="104" spans="1:8" x14ac:dyDescent="0.35">
      <c r="A104" s="4">
        <v>58</v>
      </c>
      <c r="B104" s="4">
        <v>232.00700000000001</v>
      </c>
      <c r="C104" t="s">
        <v>2300</v>
      </c>
      <c r="D104" s="4">
        <v>4</v>
      </c>
      <c r="E104" s="16" t="s">
        <v>2623</v>
      </c>
      <c r="G104" s="42">
        <f t="shared" si="1"/>
        <v>34</v>
      </c>
      <c r="H104" t="s">
        <v>9387</v>
      </c>
    </row>
    <row r="105" spans="1:8" x14ac:dyDescent="0.35">
      <c r="D105" s="4"/>
    </row>
    <row r="106" spans="1:8" x14ac:dyDescent="0.35">
      <c r="A106" s="7"/>
      <c r="B106" s="11" t="s">
        <v>9274</v>
      </c>
      <c r="C106" s="15"/>
      <c r="D106" s="19"/>
      <c r="E106" s="15"/>
      <c r="F106" s="13"/>
    </row>
    <row r="107" spans="1:8" x14ac:dyDescent="0.35">
      <c r="A107" s="7"/>
      <c r="B107" s="20" t="s">
        <v>9263</v>
      </c>
      <c r="C107" s="8"/>
      <c r="D107" s="4"/>
      <c r="E107" s="8"/>
      <c r="F107" s="6"/>
    </row>
    <row r="108" spans="1:8" x14ac:dyDescent="0.35">
      <c r="A108" s="4">
        <v>59</v>
      </c>
      <c r="B108" s="4">
        <v>-379.515999999999</v>
      </c>
      <c r="C108" t="s">
        <v>2289</v>
      </c>
      <c r="D108" s="4">
        <v>2</v>
      </c>
      <c r="E108" s="16" t="s">
        <v>2627</v>
      </c>
      <c r="G108" s="42">
        <f t="shared" si="1"/>
        <v>1</v>
      </c>
      <c r="H108" t="s">
        <v>10885</v>
      </c>
    </row>
    <row r="109" spans="1:8" x14ac:dyDescent="0.35">
      <c r="B109" s="4">
        <v>-378.11900000000003</v>
      </c>
      <c r="C109" t="s">
        <v>2289</v>
      </c>
      <c r="D109" s="4">
        <v>2</v>
      </c>
      <c r="E109" s="16" t="s">
        <v>2464</v>
      </c>
    </row>
    <row r="110" spans="1:8" x14ac:dyDescent="0.35">
      <c r="A110" s="4">
        <v>60</v>
      </c>
      <c r="B110" s="4">
        <v>-379.19499999999999</v>
      </c>
      <c r="C110" t="s">
        <v>2266</v>
      </c>
      <c r="D110" s="4">
        <v>3</v>
      </c>
      <c r="E110" s="16" t="s">
        <v>2628</v>
      </c>
      <c r="G110" s="42">
        <f t="shared" si="1"/>
        <v>1</v>
      </c>
      <c r="H110" t="s">
        <v>10885</v>
      </c>
    </row>
    <row r="111" spans="1:8" x14ac:dyDescent="0.35">
      <c r="A111" s="4">
        <v>61</v>
      </c>
      <c r="B111" s="4">
        <v>-374.06599999999997</v>
      </c>
      <c r="C111" t="s">
        <v>2300</v>
      </c>
      <c r="D111" s="4">
        <v>4</v>
      </c>
      <c r="E111" s="16" t="s">
        <v>2629</v>
      </c>
      <c r="G111" s="42">
        <f t="shared" si="1"/>
        <v>7</v>
      </c>
      <c r="H111" t="s">
        <v>9377</v>
      </c>
    </row>
    <row r="112" spans="1:8" x14ac:dyDescent="0.35">
      <c r="A112" s="4">
        <v>62</v>
      </c>
      <c r="B112" s="4">
        <v>-371.16899999999998</v>
      </c>
      <c r="C112" t="s">
        <v>2266</v>
      </c>
      <c r="D112" s="4">
        <v>3</v>
      </c>
      <c r="E112" s="16" t="s">
        <v>2633</v>
      </c>
      <c r="G112" s="42">
        <f t="shared" si="1"/>
        <v>11</v>
      </c>
      <c r="H112" t="s">
        <v>9509</v>
      </c>
    </row>
    <row r="113" spans="1:8" x14ac:dyDescent="0.35">
      <c r="B113" s="4">
        <v>-367.29899999999998</v>
      </c>
      <c r="C113" t="s">
        <v>2266</v>
      </c>
      <c r="D113" s="4">
        <v>3</v>
      </c>
      <c r="E113" s="16" t="s">
        <v>2634</v>
      </c>
    </row>
    <row r="114" spans="1:8" x14ac:dyDescent="0.35">
      <c r="A114" s="4">
        <v>64</v>
      </c>
      <c r="B114" s="4">
        <v>-366.77600000000001</v>
      </c>
      <c r="C114" t="s">
        <v>2289</v>
      </c>
      <c r="D114" s="4">
        <v>2</v>
      </c>
      <c r="E114" s="16" t="s">
        <v>2635</v>
      </c>
      <c r="G114" s="42">
        <f t="shared" si="1"/>
        <v>11</v>
      </c>
      <c r="H114" t="s">
        <v>9509</v>
      </c>
    </row>
    <row r="115" spans="1:8" x14ac:dyDescent="0.35">
      <c r="A115" s="4">
        <v>65</v>
      </c>
      <c r="B115" s="4">
        <v>-362.392</v>
      </c>
      <c r="C115" t="s">
        <v>2266</v>
      </c>
      <c r="D115" s="4">
        <v>3</v>
      </c>
      <c r="E115" s="16" t="s">
        <v>2638</v>
      </c>
      <c r="G115" s="42">
        <f t="shared" si="1"/>
        <v>11</v>
      </c>
      <c r="H115" t="s">
        <v>9509</v>
      </c>
    </row>
    <row r="116" spans="1:8" x14ac:dyDescent="0.35">
      <c r="A116" s="4">
        <v>66</v>
      </c>
      <c r="B116" s="4">
        <v>-356.60300000000001</v>
      </c>
      <c r="C116" t="s">
        <v>2274</v>
      </c>
      <c r="D116" s="4">
        <v>1</v>
      </c>
      <c r="E116" s="16" t="s">
        <v>2640</v>
      </c>
      <c r="G116" s="42">
        <f t="shared" si="1"/>
        <v>11</v>
      </c>
      <c r="H116" t="s">
        <v>9509</v>
      </c>
    </row>
    <row r="117" spans="1:8" x14ac:dyDescent="0.35">
      <c r="A117" s="4">
        <v>67</v>
      </c>
      <c r="B117" s="4">
        <v>-351.78100000000001</v>
      </c>
      <c r="C117" t="s">
        <v>2300</v>
      </c>
      <c r="D117" s="4">
        <v>4</v>
      </c>
      <c r="E117" s="16" t="s">
        <v>2644</v>
      </c>
      <c r="G117" s="42">
        <f t="shared" si="1"/>
        <v>11</v>
      </c>
      <c r="H117" t="s">
        <v>9509</v>
      </c>
    </row>
    <row r="118" spans="1:8" x14ac:dyDescent="0.35">
      <c r="B118" s="4">
        <v>-345.15699999999998</v>
      </c>
      <c r="C118" t="s">
        <v>2300</v>
      </c>
      <c r="D118" s="4">
        <v>4</v>
      </c>
      <c r="E118" s="16" t="s">
        <v>2649</v>
      </c>
    </row>
    <row r="119" spans="1:8" x14ac:dyDescent="0.35">
      <c r="A119" s="4">
        <v>68</v>
      </c>
      <c r="B119" s="4">
        <v>-348.34199999999998</v>
      </c>
      <c r="C119" t="s">
        <v>2266</v>
      </c>
      <c r="D119" s="4">
        <v>3</v>
      </c>
      <c r="E119" s="16" t="s">
        <v>267</v>
      </c>
      <c r="G119" s="42">
        <f t="shared" si="1"/>
        <v>11</v>
      </c>
      <c r="H119" t="s">
        <v>9509</v>
      </c>
    </row>
    <row r="120" spans="1:8" x14ac:dyDescent="0.35">
      <c r="A120" s="4">
        <v>69</v>
      </c>
      <c r="B120" s="4">
        <v>-347.267</v>
      </c>
      <c r="C120" t="s">
        <v>2274</v>
      </c>
      <c r="D120" s="4">
        <v>1</v>
      </c>
      <c r="E120" s="16" t="s">
        <v>10415</v>
      </c>
      <c r="G120" s="42">
        <f t="shared" si="1"/>
        <v>34</v>
      </c>
      <c r="H120" t="s">
        <v>9387</v>
      </c>
    </row>
    <row r="121" spans="1:8" x14ac:dyDescent="0.35">
      <c r="A121" s="4">
        <v>70</v>
      </c>
      <c r="B121" s="4">
        <v>-346.57900000000001</v>
      </c>
      <c r="C121" t="s">
        <v>2289</v>
      </c>
      <c r="D121" s="4">
        <v>2</v>
      </c>
      <c r="E121" s="16" t="s">
        <v>2647</v>
      </c>
      <c r="G121" s="42">
        <f t="shared" si="1"/>
        <v>11</v>
      </c>
      <c r="H121" t="s">
        <v>9509</v>
      </c>
    </row>
    <row r="122" spans="1:8" x14ac:dyDescent="0.35">
      <c r="B122" s="4">
        <v>-341.53399999999999</v>
      </c>
      <c r="C122" t="s">
        <v>2289</v>
      </c>
      <c r="D122" s="4">
        <v>2</v>
      </c>
      <c r="E122" s="16" t="s">
        <v>2650</v>
      </c>
    </row>
    <row r="123" spans="1:8" x14ac:dyDescent="0.35">
      <c r="D123" s="4"/>
    </row>
    <row r="124" spans="1:8" x14ac:dyDescent="0.35">
      <c r="B124" s="31" t="s">
        <v>11180</v>
      </c>
      <c r="D124" s="4"/>
    </row>
    <row r="125" spans="1:8" x14ac:dyDescent="0.35">
      <c r="A125" s="4">
        <v>71</v>
      </c>
      <c r="B125" s="4">
        <v>-329.673</v>
      </c>
      <c r="C125" t="s">
        <v>2266</v>
      </c>
      <c r="D125" s="4">
        <v>3</v>
      </c>
      <c r="E125" s="16" t="s">
        <v>2656</v>
      </c>
      <c r="G125" s="42">
        <f t="shared" si="1"/>
        <v>3</v>
      </c>
      <c r="H125" t="s">
        <v>9379</v>
      </c>
    </row>
    <row r="126" spans="1:8" x14ac:dyDescent="0.35">
      <c r="A126" s="4">
        <v>72</v>
      </c>
      <c r="B126" s="4">
        <v>-324.13099999999997</v>
      </c>
      <c r="C126" t="s">
        <v>2289</v>
      </c>
      <c r="D126" s="4">
        <v>2</v>
      </c>
      <c r="E126" s="16" t="s">
        <v>386</v>
      </c>
      <c r="G126" s="42">
        <f t="shared" si="1"/>
        <v>4</v>
      </c>
      <c r="H126" t="s">
        <v>9372</v>
      </c>
    </row>
    <row r="127" spans="1:8" x14ac:dyDescent="0.35">
      <c r="A127" s="4">
        <v>73</v>
      </c>
      <c r="B127" s="4">
        <v>-323.35599999999999</v>
      </c>
      <c r="C127" t="s">
        <v>2300</v>
      </c>
      <c r="D127" s="4">
        <v>4</v>
      </c>
      <c r="E127" s="16" t="s">
        <v>2659</v>
      </c>
      <c r="G127" s="42">
        <f t="shared" si="1"/>
        <v>12</v>
      </c>
      <c r="H127" t="s">
        <v>10124</v>
      </c>
    </row>
    <row r="128" spans="1:8" x14ac:dyDescent="0.35">
      <c r="A128" s="4">
        <v>74</v>
      </c>
      <c r="B128" s="4">
        <v>-322.80099999999999</v>
      </c>
      <c r="C128" t="s">
        <v>2266</v>
      </c>
      <c r="D128" s="4">
        <v>3</v>
      </c>
      <c r="E128" s="16" t="s">
        <v>2660</v>
      </c>
      <c r="G128" s="42">
        <f t="shared" si="1"/>
        <v>12</v>
      </c>
      <c r="H128" t="s">
        <v>10124</v>
      </c>
    </row>
    <row r="129" spans="1:8" x14ac:dyDescent="0.35">
      <c r="A129" s="4">
        <v>75</v>
      </c>
      <c r="B129" s="4">
        <v>-317.45999999999998</v>
      </c>
      <c r="C129" t="s">
        <v>2289</v>
      </c>
      <c r="D129" s="4">
        <v>2</v>
      </c>
      <c r="E129" s="16" t="s">
        <v>2661</v>
      </c>
      <c r="G129" s="42">
        <f t="shared" si="1"/>
        <v>31</v>
      </c>
      <c r="H129" t="s">
        <v>9386</v>
      </c>
    </row>
    <row r="130" spans="1:8" x14ac:dyDescent="0.35">
      <c r="A130" s="4">
        <v>76</v>
      </c>
      <c r="B130" s="4">
        <v>-313.04300000000001</v>
      </c>
      <c r="C130" t="s">
        <v>2266</v>
      </c>
      <c r="D130" s="4">
        <v>3</v>
      </c>
      <c r="E130" s="16" t="s">
        <v>2663</v>
      </c>
      <c r="G130" s="42">
        <f t="shared" si="1"/>
        <v>22</v>
      </c>
      <c r="H130" t="s">
        <v>10418</v>
      </c>
    </row>
    <row r="131" spans="1:8" x14ac:dyDescent="0.35">
      <c r="A131" s="4">
        <v>77</v>
      </c>
      <c r="B131" s="4">
        <v>-312.522999999999</v>
      </c>
      <c r="C131" t="s">
        <v>2289</v>
      </c>
      <c r="D131" s="4">
        <v>2</v>
      </c>
      <c r="E131" s="16" t="s">
        <v>2664</v>
      </c>
      <c r="G131" s="42">
        <f t="shared" si="1"/>
        <v>7</v>
      </c>
      <c r="H131" t="s">
        <v>9377</v>
      </c>
    </row>
    <row r="132" spans="1:8" x14ac:dyDescent="0.35">
      <c r="A132" s="4">
        <v>78</v>
      </c>
      <c r="B132" s="4">
        <v>-311.78500000000003</v>
      </c>
      <c r="C132" t="s">
        <v>2274</v>
      </c>
      <c r="D132" s="4">
        <v>1</v>
      </c>
      <c r="E132" s="16" t="s">
        <v>2665</v>
      </c>
      <c r="G132" s="42">
        <f t="shared" si="1"/>
        <v>5</v>
      </c>
      <c r="H132" t="s">
        <v>9378</v>
      </c>
    </row>
    <row r="133" spans="1:8" x14ac:dyDescent="0.35">
      <c r="A133" s="4">
        <v>79</v>
      </c>
      <c r="B133" s="4">
        <v>-304.65699999999998</v>
      </c>
      <c r="C133" t="s">
        <v>2266</v>
      </c>
      <c r="D133" s="4">
        <v>3</v>
      </c>
      <c r="E133" s="16" t="s">
        <v>2667</v>
      </c>
      <c r="G133" s="42">
        <f t="shared" ref="G133:I196" si="4">IF(H133="GREET",1,IF(H133="GOAL",2,IF(H133="GOAL:COOP",2,IF(H133="(GOAL:COOP)",2,IF(H133="GOAL:CIVILITY",2,IF(H133="GOAL:SUSTAIN",2,IF(H133="(GOAL:SUSTAIN)",2,IF(H133="GOAL:MAX EARN",2,IF(H133="GOAL:EQUITY",2,IF(H133="(GOAL:EQUITY)",2,IF(H133="PROPOSAL",3,IF(H133="(PROPOSAL)",3,IF(H133="CHOOSE+",4,IF(H133="CHOOSE-",4,IF(H133="(CHOOSE+)",4,IF(H133="(CHOOSE-)",4,IF(H133="ECO INFO",5,IF(H133="(ECO INFO)",5,IF(H133="$ INFO",6,IF(H133="($ INFO)",6,IF(H133="SOC INFO",7,IF(H133="(SOC INFO)",7,IF(H133="RULE INFO",8,IF(H133="EXP INFO",9,IF(H133="(EXP INFO)",9,IF(H133="MON RES",10,IF(H133="MON EARN",11,IF(H133="MON BEH",12,IF(H133="POSE HARM",13,IF(H133="(POSE HARM)",13,IF(H133="POSE CONCERN",14,IF(H133="(POSE CONCERN)",14,IF(H133="RJ APOLOGY",15,IF(H133="RJ ATONE",16,IF(H133="(RJ ATONE)",16,IF(H133="RJ JUSTIFY",17,IF(H133="RJ JUSTIFY:ECO INFO",17,IF(H133="RJ JUSTIFY:SOC INFO",17,IF(H133="RJ JUSTIFY:EXP INFO",17,IF(H133="RJ JUSTIFY:MON EARN",17,IF(H133="RJ JUSTIFY:MON BEH",17,IF(H133="RJ-",18,IF(H133="RJ FORGIVE+",19,IF(H133="RJ FORGIVE-",19,IF(H133="(RJ FORGIVE+)",19,IF(H133="(RJ FORGIVE-)",19,IF(H133="COORD",20,IF(H133="(COORD)",20,IF(H133="ENF ACK",21,IF(H133="(ENF ACK)",21,IF(H133="ENF PRAISE",22,IF(H133="ENF ASK",23,IF(H133="ENF TELL",24,IF(H133="ENF SHAME",25,IF(H133="ENF WARN",26,IF(H133="ENF THREATEN",27,IF(H133="ENF PUNISH",28,IF(H133="DEFECT",29,IF(H133="SM TALK",30,IF(H133="HUMOR",31,IF(H133="POLITE+",32,IF(H133="POLITE-",32,IF(H133="INPUT-",33,IF(H133="AMBIGUOUS",34,IF(H133="UNCODEABLE",35)))))))))))))))))))))))))))))))))))))))))))))))))))))))))))))))))</f>
        <v>5</v>
      </c>
      <c r="H133" t="s">
        <v>9378</v>
      </c>
    </row>
    <row r="134" spans="1:8" x14ac:dyDescent="0.35">
      <c r="A134" s="4">
        <v>80</v>
      </c>
      <c r="B134" s="4">
        <v>-302.082999999999</v>
      </c>
      <c r="C134" t="s">
        <v>2289</v>
      </c>
      <c r="D134" s="4">
        <v>2</v>
      </c>
      <c r="E134" s="16" t="s">
        <v>2669</v>
      </c>
      <c r="G134" s="42">
        <f t="shared" si="4"/>
        <v>31</v>
      </c>
      <c r="H134" t="s">
        <v>9386</v>
      </c>
    </row>
    <row r="135" spans="1:8" x14ac:dyDescent="0.35">
      <c r="A135" s="4">
        <v>81</v>
      </c>
      <c r="B135" s="4">
        <v>-301.27099999999899</v>
      </c>
      <c r="C135" t="s">
        <v>2300</v>
      </c>
      <c r="D135" s="4">
        <v>4</v>
      </c>
      <c r="E135" s="16" t="s">
        <v>2670</v>
      </c>
      <c r="G135" s="42">
        <f t="shared" si="4"/>
        <v>5</v>
      </c>
      <c r="H135" t="s">
        <v>9378</v>
      </c>
    </row>
    <row r="136" spans="1:8" x14ac:dyDescent="0.35">
      <c r="A136" s="4">
        <v>82</v>
      </c>
      <c r="B136" s="4">
        <v>-298.68599999999998</v>
      </c>
      <c r="C136" t="s">
        <v>2289</v>
      </c>
      <c r="D136" s="4">
        <v>2</v>
      </c>
      <c r="E136" s="16" t="s">
        <v>2671</v>
      </c>
      <c r="G136" s="42">
        <f t="shared" si="4"/>
        <v>5</v>
      </c>
      <c r="H136" t="s">
        <v>9378</v>
      </c>
    </row>
    <row r="137" spans="1:8" x14ac:dyDescent="0.35">
      <c r="B137" s="4">
        <v>-289.61900000000003</v>
      </c>
      <c r="C137" t="s">
        <v>2289</v>
      </c>
      <c r="D137" s="4">
        <v>2</v>
      </c>
      <c r="E137" s="16" t="s">
        <v>2677</v>
      </c>
    </row>
    <row r="138" spans="1:8" x14ac:dyDescent="0.35">
      <c r="A138" s="4">
        <v>83</v>
      </c>
      <c r="B138" s="4">
        <v>-292.68400000000003</v>
      </c>
      <c r="C138" t="s">
        <v>2300</v>
      </c>
      <c r="D138" s="4">
        <v>4</v>
      </c>
      <c r="E138" s="16" t="s">
        <v>2675</v>
      </c>
      <c r="G138" s="42">
        <f t="shared" si="4"/>
        <v>5</v>
      </c>
      <c r="H138" t="s">
        <v>9378</v>
      </c>
    </row>
    <row r="139" spans="1:8" x14ac:dyDescent="0.35">
      <c r="A139" s="4">
        <v>84</v>
      </c>
      <c r="B139" s="4">
        <v>-278.55500000000001</v>
      </c>
      <c r="C139" t="s">
        <v>2266</v>
      </c>
      <c r="D139" s="4">
        <v>3</v>
      </c>
      <c r="E139" s="16" t="s">
        <v>267</v>
      </c>
      <c r="G139" s="42">
        <f t="shared" si="4"/>
        <v>5</v>
      </c>
      <c r="H139" t="s">
        <v>9378</v>
      </c>
    </row>
    <row r="140" spans="1:8" x14ac:dyDescent="0.35">
      <c r="A140" s="4">
        <v>85</v>
      </c>
      <c r="B140" s="4">
        <v>-276.02499999999998</v>
      </c>
      <c r="C140" t="s">
        <v>2300</v>
      </c>
      <c r="D140" s="4">
        <v>4</v>
      </c>
      <c r="E140" s="16" t="s">
        <v>2679</v>
      </c>
      <c r="G140" s="42">
        <f t="shared" si="4"/>
        <v>5</v>
      </c>
      <c r="H140" t="s">
        <v>9378</v>
      </c>
    </row>
    <row r="141" spans="1:8" x14ac:dyDescent="0.35">
      <c r="A141" s="4">
        <v>86</v>
      </c>
      <c r="B141" s="4">
        <v>-275.22699999999998</v>
      </c>
      <c r="C141" t="s">
        <v>2289</v>
      </c>
      <c r="D141" s="4">
        <v>2</v>
      </c>
      <c r="E141" s="16" t="s">
        <v>2680</v>
      </c>
      <c r="G141" s="42">
        <f t="shared" si="4"/>
        <v>5</v>
      </c>
      <c r="H141" t="s">
        <v>9378</v>
      </c>
    </row>
    <row r="142" spans="1:8" x14ac:dyDescent="0.35">
      <c r="A142" s="4">
        <v>87</v>
      </c>
      <c r="B142" s="4">
        <v>-265.88099999999997</v>
      </c>
      <c r="C142" t="s">
        <v>2266</v>
      </c>
      <c r="D142" s="4">
        <v>3</v>
      </c>
      <c r="E142" s="16" t="s">
        <v>2684</v>
      </c>
      <c r="G142" s="42">
        <f t="shared" si="4"/>
        <v>5</v>
      </c>
      <c r="H142" t="s">
        <v>9378</v>
      </c>
    </row>
    <row r="143" spans="1:8" x14ac:dyDescent="0.35">
      <c r="A143" s="4">
        <v>88</v>
      </c>
      <c r="B143" s="4">
        <v>-264.772999999999</v>
      </c>
      <c r="C143" t="s">
        <v>2289</v>
      </c>
      <c r="D143" s="4">
        <v>2</v>
      </c>
      <c r="E143" s="16" t="s">
        <v>2685</v>
      </c>
      <c r="G143" s="42">
        <f t="shared" si="4"/>
        <v>5</v>
      </c>
      <c r="H143" t="s">
        <v>9378</v>
      </c>
    </row>
    <row r="144" spans="1:8" x14ac:dyDescent="0.35">
      <c r="A144" s="4">
        <v>89</v>
      </c>
      <c r="B144" s="4">
        <v>-260.53300000000002</v>
      </c>
      <c r="C144" t="s">
        <v>2300</v>
      </c>
      <c r="D144" s="4">
        <v>4</v>
      </c>
      <c r="E144" s="16" t="s">
        <v>2687</v>
      </c>
      <c r="G144" s="42">
        <f t="shared" si="4"/>
        <v>7</v>
      </c>
      <c r="H144" t="s">
        <v>9377</v>
      </c>
    </row>
    <row r="145" spans="1:8" x14ac:dyDescent="0.35">
      <c r="A145" s="4">
        <v>90</v>
      </c>
      <c r="B145" s="4">
        <v>-253.87799999999999</v>
      </c>
      <c r="C145" t="s">
        <v>2274</v>
      </c>
      <c r="D145" s="4">
        <v>1</v>
      </c>
      <c r="E145" s="16" t="s">
        <v>2689</v>
      </c>
      <c r="G145" s="42">
        <f t="shared" si="4"/>
        <v>31</v>
      </c>
      <c r="H145" t="s">
        <v>9386</v>
      </c>
    </row>
    <row r="146" spans="1:8" x14ac:dyDescent="0.35">
      <c r="A146" s="4">
        <v>91</v>
      </c>
      <c r="B146" s="4">
        <v>-238.499</v>
      </c>
      <c r="C146" t="s">
        <v>2289</v>
      </c>
      <c r="D146" s="4">
        <v>2</v>
      </c>
      <c r="E146" s="16" t="s">
        <v>2690</v>
      </c>
      <c r="G146" s="42">
        <f t="shared" si="4"/>
        <v>5</v>
      </c>
      <c r="H146" t="s">
        <v>9378</v>
      </c>
    </row>
    <row r="147" spans="1:8" x14ac:dyDescent="0.35">
      <c r="D147" s="4"/>
    </row>
    <row r="148" spans="1:8" x14ac:dyDescent="0.35">
      <c r="A148" s="7">
        <v>4</v>
      </c>
      <c r="B148" s="31" t="s">
        <v>11182</v>
      </c>
      <c r="D148" s="4"/>
    </row>
    <row r="149" spans="1:8" x14ac:dyDescent="0.35">
      <c r="B149" s="31" t="s">
        <v>10596</v>
      </c>
      <c r="D149" s="4"/>
    </row>
    <row r="150" spans="1:8" x14ac:dyDescent="0.35">
      <c r="A150" s="4">
        <v>92</v>
      </c>
      <c r="B150" s="4">
        <v>-232.41299999999899</v>
      </c>
      <c r="C150" t="s">
        <v>2266</v>
      </c>
      <c r="D150" s="4">
        <v>3</v>
      </c>
      <c r="E150" s="16" t="s">
        <v>2693</v>
      </c>
    </row>
    <row r="151" spans="1:8" x14ac:dyDescent="0.35">
      <c r="B151" s="4">
        <v>-225.065</v>
      </c>
      <c r="C151" t="s">
        <v>2266</v>
      </c>
      <c r="D151" s="4">
        <v>3</v>
      </c>
      <c r="E151" s="16" t="s">
        <v>2696</v>
      </c>
    </row>
    <row r="152" spans="1:8" x14ac:dyDescent="0.35">
      <c r="D152" s="4"/>
      <c r="E152" s="58" t="s">
        <v>10592</v>
      </c>
      <c r="G152" s="42">
        <f t="shared" si="4"/>
        <v>3</v>
      </c>
      <c r="H152" t="s">
        <v>9379</v>
      </c>
    </row>
    <row r="153" spans="1:8" x14ac:dyDescent="0.35">
      <c r="D153" s="4"/>
      <c r="E153" s="58" t="s">
        <v>10593</v>
      </c>
      <c r="G153" s="42">
        <f t="shared" si="4"/>
        <v>5</v>
      </c>
      <c r="H153" t="s">
        <v>9378</v>
      </c>
    </row>
    <row r="154" spans="1:8" x14ac:dyDescent="0.35">
      <c r="A154" s="4">
        <v>93</v>
      </c>
      <c r="B154" s="4">
        <v>-230.13900000000001</v>
      </c>
      <c r="C154" t="s">
        <v>2300</v>
      </c>
      <c r="D154" s="4">
        <v>4</v>
      </c>
      <c r="E154" s="16" t="s">
        <v>267</v>
      </c>
      <c r="G154" s="42">
        <f t="shared" si="4"/>
        <v>4</v>
      </c>
      <c r="H154" t="s">
        <v>9372</v>
      </c>
    </row>
    <row r="155" spans="1:8" x14ac:dyDescent="0.35">
      <c r="A155" s="4">
        <v>94</v>
      </c>
      <c r="B155" s="4">
        <v>-210.745</v>
      </c>
      <c r="C155" t="s">
        <v>2289</v>
      </c>
      <c r="D155" s="4">
        <v>2</v>
      </c>
      <c r="E155" s="16" t="s">
        <v>1291</v>
      </c>
      <c r="G155" s="42">
        <f t="shared" si="4"/>
        <v>35</v>
      </c>
      <c r="H155" t="s">
        <v>9391</v>
      </c>
    </row>
    <row r="156" spans="1:8" x14ac:dyDescent="0.35">
      <c r="A156" s="4">
        <v>95</v>
      </c>
      <c r="B156" s="4">
        <v>-200.40099999999899</v>
      </c>
      <c r="C156" t="s">
        <v>2266</v>
      </c>
      <c r="D156" s="4">
        <v>3</v>
      </c>
      <c r="E156" s="16" t="s">
        <v>2701</v>
      </c>
    </row>
    <row r="157" spans="1:8" x14ac:dyDescent="0.35">
      <c r="D157" s="4"/>
      <c r="E157" s="58" t="s">
        <v>10594</v>
      </c>
      <c r="G157" s="42">
        <f t="shared" si="4"/>
        <v>3</v>
      </c>
      <c r="H157" t="s">
        <v>9379</v>
      </c>
    </row>
    <row r="158" spans="1:8" x14ac:dyDescent="0.35">
      <c r="D158" s="4"/>
      <c r="E158" s="58" t="s">
        <v>10595</v>
      </c>
      <c r="G158" s="42">
        <f t="shared" si="4"/>
        <v>5</v>
      </c>
      <c r="H158" t="s">
        <v>9378</v>
      </c>
    </row>
    <row r="159" spans="1:8" x14ac:dyDescent="0.35">
      <c r="A159" s="4">
        <v>96</v>
      </c>
      <c r="B159" s="4">
        <v>-199.24299999999999</v>
      </c>
      <c r="C159" t="s">
        <v>2274</v>
      </c>
      <c r="D159" s="4">
        <v>1</v>
      </c>
      <c r="E159" s="16" t="s">
        <v>2702</v>
      </c>
      <c r="G159" s="42">
        <f t="shared" si="4"/>
        <v>10</v>
      </c>
      <c r="H159" t="s">
        <v>10136</v>
      </c>
    </row>
    <row r="160" spans="1:8" x14ac:dyDescent="0.35">
      <c r="A160" s="4">
        <v>97</v>
      </c>
      <c r="B160" s="4">
        <v>-197.547</v>
      </c>
      <c r="C160" t="s">
        <v>2289</v>
      </c>
      <c r="D160" s="4">
        <v>2</v>
      </c>
      <c r="E160" s="16" t="s">
        <v>2703</v>
      </c>
      <c r="G160" s="42">
        <f t="shared" si="4"/>
        <v>5</v>
      </c>
      <c r="H160" t="s">
        <v>9378</v>
      </c>
    </row>
    <row r="161" spans="1:8" x14ac:dyDescent="0.35">
      <c r="A161" s="4">
        <v>98</v>
      </c>
      <c r="B161" s="4">
        <v>-194.97299999999899</v>
      </c>
      <c r="C161" t="s">
        <v>2300</v>
      </c>
      <c r="D161" s="4">
        <v>4</v>
      </c>
      <c r="E161" s="16" t="s">
        <v>2704</v>
      </c>
      <c r="G161" s="42">
        <f t="shared" si="4"/>
        <v>7</v>
      </c>
      <c r="H161" t="s">
        <v>9377</v>
      </c>
    </row>
    <row r="162" spans="1:8" x14ac:dyDescent="0.35">
      <c r="A162" s="4">
        <v>99</v>
      </c>
      <c r="B162" s="4">
        <v>-192.041</v>
      </c>
      <c r="C162" t="s">
        <v>2266</v>
      </c>
      <c r="D162" s="4">
        <v>3</v>
      </c>
      <c r="E162" s="16" t="s">
        <v>2708</v>
      </c>
      <c r="G162" s="42">
        <f t="shared" si="4"/>
        <v>7</v>
      </c>
      <c r="H162" t="s">
        <v>9377</v>
      </c>
    </row>
    <row r="163" spans="1:8" x14ac:dyDescent="0.35">
      <c r="A163" s="4">
        <v>100</v>
      </c>
      <c r="B163" s="4">
        <v>-181.56399999999999</v>
      </c>
      <c r="C163" t="s">
        <v>2289</v>
      </c>
      <c r="D163" s="4">
        <v>2</v>
      </c>
      <c r="E163" s="16" t="s">
        <v>386</v>
      </c>
      <c r="G163" s="42">
        <f t="shared" si="4"/>
        <v>7</v>
      </c>
      <c r="H163" t="s">
        <v>9377</v>
      </c>
    </row>
    <row r="164" spans="1:8" x14ac:dyDescent="0.35">
      <c r="A164" s="4">
        <v>101</v>
      </c>
      <c r="B164" s="4">
        <v>-179.03099999999901</v>
      </c>
      <c r="C164" t="s">
        <v>2266</v>
      </c>
      <c r="D164" s="4">
        <v>3</v>
      </c>
      <c r="E164" s="16" t="s">
        <v>2711</v>
      </c>
      <c r="G164" s="42">
        <f t="shared" si="4"/>
        <v>3</v>
      </c>
      <c r="H164" t="s">
        <v>9379</v>
      </c>
    </row>
    <row r="165" spans="1:8" x14ac:dyDescent="0.35">
      <c r="A165" s="4">
        <v>102</v>
      </c>
      <c r="B165" s="4">
        <v>-175.56299999999999</v>
      </c>
      <c r="C165" t="s">
        <v>2289</v>
      </c>
      <c r="D165" s="4">
        <v>2</v>
      </c>
      <c r="E165" s="16" t="s">
        <v>2713</v>
      </c>
      <c r="G165" s="42">
        <f t="shared" si="4"/>
        <v>4</v>
      </c>
      <c r="H165" t="s">
        <v>9372</v>
      </c>
    </row>
    <row r="166" spans="1:8" x14ac:dyDescent="0.35">
      <c r="A166" s="4">
        <v>103</v>
      </c>
      <c r="B166" s="4">
        <v>-173.53700000000001</v>
      </c>
      <c r="C166" t="s">
        <v>2266</v>
      </c>
      <c r="D166" s="4">
        <v>3</v>
      </c>
      <c r="E166" s="16" t="s">
        <v>267</v>
      </c>
      <c r="G166" s="42">
        <f t="shared" si="4"/>
        <v>4</v>
      </c>
      <c r="H166" t="s">
        <v>9372</v>
      </c>
    </row>
    <row r="167" spans="1:8" x14ac:dyDescent="0.35">
      <c r="A167" s="4">
        <v>104</v>
      </c>
      <c r="B167" s="4">
        <v>-170.363</v>
      </c>
      <c r="C167" t="s">
        <v>2274</v>
      </c>
      <c r="D167" s="4">
        <v>1</v>
      </c>
      <c r="E167" s="16" t="s">
        <v>68</v>
      </c>
      <c r="G167" s="42">
        <f t="shared" si="4"/>
        <v>4</v>
      </c>
      <c r="H167" t="s">
        <v>9372</v>
      </c>
    </row>
    <row r="168" spans="1:8" x14ac:dyDescent="0.35">
      <c r="A168" s="4">
        <v>105</v>
      </c>
      <c r="B168" s="4">
        <v>-158.547</v>
      </c>
      <c r="C168" t="s">
        <v>2266</v>
      </c>
      <c r="D168" s="4">
        <v>3</v>
      </c>
      <c r="E168" s="16" t="s">
        <v>2717</v>
      </c>
      <c r="G168" s="42">
        <f t="shared" si="4"/>
        <v>3</v>
      </c>
      <c r="H168" t="s">
        <v>9379</v>
      </c>
    </row>
    <row r="169" spans="1:8" x14ac:dyDescent="0.35">
      <c r="A169" s="4">
        <v>106</v>
      </c>
      <c r="B169" s="4">
        <v>-149.46899999999999</v>
      </c>
      <c r="C169" t="s">
        <v>2300</v>
      </c>
      <c r="D169" s="4">
        <v>4</v>
      </c>
      <c r="E169" s="16" t="s">
        <v>2719</v>
      </c>
      <c r="G169" s="42">
        <f t="shared" si="4"/>
        <v>4</v>
      </c>
      <c r="H169" t="s">
        <v>9372</v>
      </c>
    </row>
    <row r="170" spans="1:8" x14ac:dyDescent="0.35">
      <c r="A170" s="4">
        <v>107</v>
      </c>
      <c r="B170" s="4">
        <v>-143.994</v>
      </c>
      <c r="C170" t="s">
        <v>2300</v>
      </c>
      <c r="D170" s="4">
        <v>4</v>
      </c>
      <c r="E170" s="16" t="s">
        <v>2720</v>
      </c>
      <c r="G170" s="42">
        <f t="shared" si="4"/>
        <v>22</v>
      </c>
      <c r="H170" t="s">
        <v>10418</v>
      </c>
    </row>
    <row r="171" spans="1:8" x14ac:dyDescent="0.35">
      <c r="A171" s="4">
        <v>108</v>
      </c>
      <c r="B171" s="4">
        <v>-143.36699999999999</v>
      </c>
      <c r="C171" t="s">
        <v>2289</v>
      </c>
      <c r="D171" s="4">
        <v>2</v>
      </c>
      <c r="E171" s="16" t="s">
        <v>2722</v>
      </c>
      <c r="G171" s="42">
        <f t="shared" si="4"/>
        <v>8</v>
      </c>
      <c r="H171" t="s">
        <v>9374</v>
      </c>
    </row>
    <row r="172" spans="1:8" x14ac:dyDescent="0.35">
      <c r="A172" s="4">
        <v>109</v>
      </c>
      <c r="B172" s="4">
        <v>-136.315</v>
      </c>
      <c r="C172" t="s">
        <v>2289</v>
      </c>
      <c r="D172" s="4">
        <v>2</v>
      </c>
      <c r="E172" s="16" t="s">
        <v>2723</v>
      </c>
      <c r="G172" s="42">
        <f t="shared" si="4"/>
        <v>22</v>
      </c>
      <c r="H172" t="s">
        <v>10418</v>
      </c>
    </row>
    <row r="173" spans="1:8" x14ac:dyDescent="0.35">
      <c r="A173" s="4">
        <v>110</v>
      </c>
      <c r="B173" s="4">
        <v>-132.29300000000001</v>
      </c>
      <c r="C173" t="s">
        <v>2300</v>
      </c>
      <c r="D173" s="4">
        <v>4</v>
      </c>
      <c r="E173" s="16" t="s">
        <v>2725</v>
      </c>
      <c r="G173" s="42">
        <f t="shared" si="4"/>
        <v>7</v>
      </c>
      <c r="H173" t="s">
        <v>9377</v>
      </c>
    </row>
    <row r="174" spans="1:8" x14ac:dyDescent="0.35">
      <c r="A174" s="4">
        <v>111</v>
      </c>
      <c r="B174" s="4">
        <v>-128.66800000000001</v>
      </c>
      <c r="C174" t="s">
        <v>2266</v>
      </c>
      <c r="D174" s="4">
        <v>3</v>
      </c>
      <c r="E174" s="16" t="s">
        <v>2726</v>
      </c>
      <c r="G174" s="42">
        <f t="shared" si="4"/>
        <v>24</v>
      </c>
      <c r="H174" t="s">
        <v>10409</v>
      </c>
    </row>
    <row r="175" spans="1:8" x14ac:dyDescent="0.35">
      <c r="B175" s="4">
        <v>-120.58199999999999</v>
      </c>
      <c r="C175" t="s">
        <v>2266</v>
      </c>
      <c r="D175" s="4">
        <v>3</v>
      </c>
      <c r="E175" s="16" t="s">
        <v>2727</v>
      </c>
      <c r="G175" s="42">
        <f t="shared" si="4"/>
        <v>5</v>
      </c>
      <c r="H175" t="s">
        <v>9378</v>
      </c>
    </row>
    <row r="176" spans="1:8" x14ac:dyDescent="0.35">
      <c r="A176" s="4">
        <v>112</v>
      </c>
      <c r="B176" s="4">
        <v>-110.355</v>
      </c>
      <c r="C176" t="s">
        <v>2289</v>
      </c>
      <c r="D176" s="4">
        <v>2</v>
      </c>
      <c r="E176" s="16" t="s">
        <v>2730</v>
      </c>
      <c r="G176" s="42">
        <f t="shared" si="4"/>
        <v>24</v>
      </c>
      <c r="H176" t="s">
        <v>10409</v>
      </c>
    </row>
    <row r="177" spans="1:10" x14ac:dyDescent="0.35">
      <c r="A177" s="4">
        <v>113</v>
      </c>
      <c r="B177" s="4">
        <v>-109.98099999999999</v>
      </c>
      <c r="C177" t="s">
        <v>2300</v>
      </c>
      <c r="D177" s="4">
        <v>4</v>
      </c>
      <c r="E177" s="16" t="s">
        <v>2731</v>
      </c>
      <c r="G177" s="42">
        <f t="shared" si="4"/>
        <v>7</v>
      </c>
      <c r="H177" t="s">
        <v>9377</v>
      </c>
    </row>
    <row r="178" spans="1:10" x14ac:dyDescent="0.35">
      <c r="A178" s="4">
        <v>114</v>
      </c>
      <c r="B178" s="4">
        <v>-107.878999999999</v>
      </c>
      <c r="C178" t="s">
        <v>2266</v>
      </c>
      <c r="D178" s="4">
        <v>3</v>
      </c>
      <c r="E178" s="16" t="s">
        <v>2733</v>
      </c>
      <c r="G178" s="42">
        <f t="shared" si="4"/>
        <v>7</v>
      </c>
      <c r="H178" t="s">
        <v>9377</v>
      </c>
    </row>
    <row r="179" spans="1:10" x14ac:dyDescent="0.35">
      <c r="A179" s="4">
        <v>115</v>
      </c>
      <c r="B179" s="4">
        <v>-107.17</v>
      </c>
      <c r="C179" t="s">
        <v>2289</v>
      </c>
      <c r="D179" s="4">
        <v>2</v>
      </c>
      <c r="E179" s="16" t="s">
        <v>1571</v>
      </c>
      <c r="G179" s="42">
        <f t="shared" si="4"/>
        <v>7</v>
      </c>
      <c r="H179" t="s">
        <v>9377</v>
      </c>
    </row>
    <row r="180" spans="1:10" x14ac:dyDescent="0.35">
      <c r="D180" s="4"/>
    </row>
    <row r="181" spans="1:10" x14ac:dyDescent="0.35">
      <c r="B181" s="31" t="s">
        <v>11184</v>
      </c>
      <c r="D181" s="4"/>
    </row>
    <row r="182" spans="1:10" x14ac:dyDescent="0.35">
      <c r="A182" s="4">
        <v>116</v>
      </c>
      <c r="B182" s="4">
        <v>-106.755</v>
      </c>
      <c r="C182" t="s">
        <v>2274</v>
      </c>
      <c r="D182" s="4">
        <v>1</v>
      </c>
      <c r="E182" s="16" t="s">
        <v>2734</v>
      </c>
      <c r="G182" s="42">
        <f t="shared" si="4"/>
        <v>3</v>
      </c>
      <c r="H182" t="s">
        <v>9379</v>
      </c>
      <c r="I182" s="42">
        <f t="shared" si="4"/>
        <v>5</v>
      </c>
      <c r="J182" s="4" t="s">
        <v>9378</v>
      </c>
    </row>
    <row r="183" spans="1:10" x14ac:dyDescent="0.35">
      <c r="A183" s="4">
        <v>117</v>
      </c>
      <c r="B183" s="4">
        <v>-94.887</v>
      </c>
      <c r="C183" t="s">
        <v>2266</v>
      </c>
      <c r="D183" s="4">
        <v>3</v>
      </c>
      <c r="E183" s="16" t="s">
        <v>2740</v>
      </c>
    </row>
    <row r="184" spans="1:10" x14ac:dyDescent="0.35">
      <c r="D184" s="4"/>
      <c r="E184" s="58" t="s">
        <v>267</v>
      </c>
      <c r="G184" s="42">
        <f t="shared" si="4"/>
        <v>4</v>
      </c>
      <c r="H184" t="s">
        <v>9372</v>
      </c>
    </row>
    <row r="185" spans="1:10" x14ac:dyDescent="0.35">
      <c r="D185" s="4"/>
      <c r="E185" s="58" t="s">
        <v>11183</v>
      </c>
      <c r="G185" s="42">
        <f t="shared" si="4"/>
        <v>5</v>
      </c>
      <c r="H185" t="s">
        <v>9378</v>
      </c>
    </row>
    <row r="186" spans="1:10" x14ac:dyDescent="0.35">
      <c r="A186" s="4">
        <v>118</v>
      </c>
      <c r="B186" s="4">
        <v>-93.482999999999905</v>
      </c>
      <c r="C186" t="s">
        <v>2300</v>
      </c>
      <c r="D186" s="4">
        <v>4</v>
      </c>
      <c r="E186" s="16" t="s">
        <v>2741</v>
      </c>
      <c r="G186" s="42">
        <f t="shared" si="4"/>
        <v>7</v>
      </c>
      <c r="H186" t="s">
        <v>9377</v>
      </c>
    </row>
    <row r="187" spans="1:10" x14ac:dyDescent="0.35">
      <c r="A187" s="4">
        <v>119</v>
      </c>
      <c r="B187" s="4">
        <v>-93.156999999999996</v>
      </c>
      <c r="C187" t="s">
        <v>2289</v>
      </c>
      <c r="D187" s="4">
        <v>2</v>
      </c>
      <c r="E187" s="16" t="s">
        <v>2742</v>
      </c>
      <c r="G187" s="42">
        <f t="shared" si="4"/>
        <v>5</v>
      </c>
      <c r="H187" t="s">
        <v>9378</v>
      </c>
    </row>
    <row r="188" spans="1:10" x14ac:dyDescent="0.35">
      <c r="A188" s="4">
        <v>120</v>
      </c>
      <c r="B188" s="4">
        <v>-91.933999999999997</v>
      </c>
      <c r="C188" t="s">
        <v>2266</v>
      </c>
      <c r="D188" s="4">
        <v>3</v>
      </c>
      <c r="E188" s="16" t="s">
        <v>355</v>
      </c>
      <c r="G188" s="42">
        <f t="shared" si="4"/>
        <v>31</v>
      </c>
      <c r="H188" t="s">
        <v>9386</v>
      </c>
    </row>
    <row r="189" spans="1:10" x14ac:dyDescent="0.35">
      <c r="A189" s="4">
        <v>121</v>
      </c>
      <c r="B189" s="4">
        <v>-85.307999999999893</v>
      </c>
      <c r="C189" t="s">
        <v>2274</v>
      </c>
      <c r="D189" s="4">
        <v>1</v>
      </c>
      <c r="E189" s="16" t="s">
        <v>2745</v>
      </c>
      <c r="G189" s="42">
        <f t="shared" si="4"/>
        <v>5</v>
      </c>
      <c r="H189" t="s">
        <v>9378</v>
      </c>
      <c r="I189" s="42">
        <f t="shared" si="4"/>
        <v>4</v>
      </c>
      <c r="J189" s="4" t="s">
        <v>10330</v>
      </c>
    </row>
    <row r="190" spans="1:10" x14ac:dyDescent="0.35">
      <c r="A190" s="4">
        <v>122</v>
      </c>
      <c r="B190" s="4">
        <v>-72.727000000000004</v>
      </c>
      <c r="C190" t="s">
        <v>2289</v>
      </c>
      <c r="D190" s="4">
        <v>2</v>
      </c>
      <c r="E190" s="16" t="s">
        <v>2749</v>
      </c>
      <c r="G190" s="42">
        <f t="shared" si="4"/>
        <v>5</v>
      </c>
      <c r="H190" t="s">
        <v>9378</v>
      </c>
    </row>
    <row r="191" spans="1:10" x14ac:dyDescent="0.35">
      <c r="A191" s="4">
        <v>123</v>
      </c>
      <c r="B191" s="4">
        <v>-72.521999999999906</v>
      </c>
      <c r="C191" t="s">
        <v>2274</v>
      </c>
      <c r="D191" s="4">
        <v>1</v>
      </c>
      <c r="E191" s="16" t="s">
        <v>2750</v>
      </c>
      <c r="G191" s="42">
        <f t="shared" si="4"/>
        <v>3</v>
      </c>
      <c r="H191" t="s">
        <v>9379</v>
      </c>
      <c r="I191" s="42">
        <f t="shared" si="4"/>
        <v>4</v>
      </c>
      <c r="J191" s="4" t="s">
        <v>10330</v>
      </c>
    </row>
    <row r="192" spans="1:10" x14ac:dyDescent="0.35">
      <c r="A192" s="4">
        <v>124</v>
      </c>
      <c r="B192" s="4">
        <v>-62.988</v>
      </c>
      <c r="C192" t="s">
        <v>2300</v>
      </c>
      <c r="D192" s="4">
        <v>4</v>
      </c>
      <c r="E192" s="16" t="s">
        <v>2754</v>
      </c>
      <c r="G192" s="42">
        <f t="shared" si="4"/>
        <v>3</v>
      </c>
      <c r="H192" t="s">
        <v>9379</v>
      </c>
    </row>
    <row r="193" spans="1:8" x14ac:dyDescent="0.35">
      <c r="A193" s="4">
        <v>125</v>
      </c>
      <c r="B193" s="4">
        <v>-61.256999999999998</v>
      </c>
      <c r="C193" t="s">
        <v>2266</v>
      </c>
      <c r="D193" s="4">
        <v>3</v>
      </c>
      <c r="E193" s="16" t="s">
        <v>386</v>
      </c>
      <c r="G193" s="42">
        <f t="shared" si="4"/>
        <v>4</v>
      </c>
      <c r="H193" t="s">
        <v>9372</v>
      </c>
    </row>
    <row r="194" spans="1:8" x14ac:dyDescent="0.35">
      <c r="A194" s="4">
        <v>126</v>
      </c>
      <c r="B194" s="4">
        <v>-54.957000000000001</v>
      </c>
      <c r="C194" t="s">
        <v>2300</v>
      </c>
      <c r="D194" s="4">
        <v>4</v>
      </c>
      <c r="E194" s="16" t="s">
        <v>2364</v>
      </c>
      <c r="G194" s="42">
        <f t="shared" si="4"/>
        <v>4</v>
      </c>
      <c r="H194" t="s">
        <v>9372</v>
      </c>
    </row>
    <row r="195" spans="1:8" x14ac:dyDescent="0.35">
      <c r="A195" s="4">
        <v>127</v>
      </c>
      <c r="B195" s="4">
        <v>-52.545000000000002</v>
      </c>
      <c r="C195" t="s">
        <v>2266</v>
      </c>
      <c r="D195" s="4">
        <v>3</v>
      </c>
      <c r="E195" s="16" t="s">
        <v>2756</v>
      </c>
      <c r="G195" s="42">
        <f t="shared" si="4"/>
        <v>5</v>
      </c>
      <c r="H195" t="s">
        <v>9378</v>
      </c>
    </row>
    <row r="196" spans="1:8" x14ac:dyDescent="0.35">
      <c r="A196" s="4">
        <v>128</v>
      </c>
      <c r="B196" s="4">
        <v>-51.901000000000003</v>
      </c>
      <c r="C196" t="s">
        <v>2289</v>
      </c>
      <c r="D196" s="4">
        <v>2</v>
      </c>
      <c r="E196" s="16" t="s">
        <v>2757</v>
      </c>
      <c r="G196" s="42">
        <f t="shared" si="4"/>
        <v>3</v>
      </c>
      <c r="H196" t="s">
        <v>9379</v>
      </c>
    </row>
    <row r="197" spans="1:8" x14ac:dyDescent="0.35">
      <c r="A197" s="4">
        <v>129</v>
      </c>
      <c r="B197" s="4">
        <v>-45.208999999999897</v>
      </c>
      <c r="C197" t="s">
        <v>2266</v>
      </c>
      <c r="D197" s="4">
        <v>3</v>
      </c>
      <c r="E197" s="16" t="s">
        <v>55</v>
      </c>
      <c r="G197" s="42">
        <f t="shared" ref="G197:G260" si="5">IF(H197="GREET",1,IF(H197="GOAL",2,IF(H197="GOAL:COOP",2,IF(H197="(GOAL:COOP)",2,IF(H197="GOAL:CIVILITY",2,IF(H197="GOAL:SUSTAIN",2,IF(H197="(GOAL:SUSTAIN)",2,IF(H197="GOAL:MAX EARN",2,IF(H197="GOAL:EQUITY",2,IF(H197="(GOAL:EQUITY)",2,IF(H197="PROPOSAL",3,IF(H197="(PROPOSAL)",3,IF(H197="CHOOSE+",4,IF(H197="CHOOSE-",4,IF(H197="(CHOOSE+)",4,IF(H197="(CHOOSE-)",4,IF(H197="ECO INFO",5,IF(H197="(ECO INFO)",5,IF(H197="$ INFO",6,IF(H197="($ INFO)",6,IF(H197="SOC INFO",7,IF(H197="(SOC INFO)",7,IF(H197="RULE INFO",8,IF(H197="EXP INFO",9,IF(H197="(EXP INFO)",9,IF(H197="MON RES",10,IF(H197="MON EARN",11,IF(H197="MON BEH",12,IF(H197="POSE HARM",13,IF(H197="(POSE HARM)",13,IF(H197="POSE CONCERN",14,IF(H197="(POSE CONCERN)",14,IF(H197="RJ APOLOGY",15,IF(H197="RJ ATONE",16,IF(H197="(RJ ATONE)",16,IF(H197="RJ JUSTIFY",17,IF(H197="RJ JUSTIFY:ECO INFO",17,IF(H197="RJ JUSTIFY:SOC INFO",17,IF(H197="RJ JUSTIFY:EXP INFO",17,IF(H197="RJ JUSTIFY:MON EARN",17,IF(H197="RJ JUSTIFY:MON BEH",17,IF(H197="RJ-",18,IF(H197="RJ FORGIVE+",19,IF(H197="RJ FORGIVE-",19,IF(H197="(RJ FORGIVE+)",19,IF(H197="(RJ FORGIVE-)",19,IF(H197="COORD",20,IF(H197="(COORD)",20,IF(H197="ENF ACK",21,IF(H197="(ENF ACK)",21,IF(H197="ENF PRAISE",22,IF(H197="ENF ASK",23,IF(H197="ENF TELL",24,IF(H197="ENF SHAME",25,IF(H197="ENF WARN",26,IF(H197="ENF THREATEN",27,IF(H197="ENF PUNISH",28,IF(H197="DEFECT",29,IF(H197="SM TALK",30,IF(H197="HUMOR",31,IF(H197="POLITE+",32,IF(H197="POLITE-",32,IF(H197="INPUT-",33,IF(H197="AMBIGUOUS",34,IF(H197="UNCODEABLE",35)))))))))))))))))))))))))))))))))))))))))))))))))))))))))))))))))</f>
        <v>4</v>
      </c>
      <c r="H197" t="s">
        <v>9372</v>
      </c>
    </row>
    <row r="198" spans="1:8" x14ac:dyDescent="0.35">
      <c r="D198" s="4"/>
    </row>
    <row r="199" spans="1:8" x14ac:dyDescent="0.35">
      <c r="B199" s="8" t="s">
        <v>11185</v>
      </c>
      <c r="D199" s="4"/>
    </row>
    <row r="200" spans="1:8" x14ac:dyDescent="0.35">
      <c r="A200" s="4">
        <v>130</v>
      </c>
      <c r="B200" s="4">
        <v>-69.385000000000005</v>
      </c>
      <c r="C200" t="s">
        <v>2266</v>
      </c>
      <c r="D200" s="4">
        <v>3</v>
      </c>
      <c r="E200" s="16" t="s">
        <v>2752</v>
      </c>
      <c r="G200" s="42">
        <f t="shared" si="5"/>
        <v>8</v>
      </c>
      <c r="H200" t="s">
        <v>9374</v>
      </c>
    </row>
    <row r="201" spans="1:8" x14ac:dyDescent="0.35">
      <c r="B201" s="4">
        <v>-30.204000000000001</v>
      </c>
      <c r="C201" t="s">
        <v>2266</v>
      </c>
      <c r="D201" s="4">
        <v>3</v>
      </c>
      <c r="E201" s="16" t="s">
        <v>2764</v>
      </c>
    </row>
    <row r="202" spans="1:8" x14ac:dyDescent="0.35">
      <c r="A202" s="4">
        <v>131</v>
      </c>
      <c r="B202" s="4">
        <v>-22.730999999999899</v>
      </c>
      <c r="C202" t="s">
        <v>2300</v>
      </c>
      <c r="D202" s="4">
        <v>4</v>
      </c>
      <c r="E202" s="16" t="s">
        <v>267</v>
      </c>
      <c r="G202" s="42">
        <f t="shared" si="5"/>
        <v>8</v>
      </c>
      <c r="H202" t="s">
        <v>9374</v>
      </c>
    </row>
    <row r="203" spans="1:8" x14ac:dyDescent="0.35">
      <c r="D203" s="4"/>
    </row>
    <row r="204" spans="1:8" x14ac:dyDescent="0.35">
      <c r="A204" s="4">
        <v>132</v>
      </c>
      <c r="B204" s="4">
        <v>-40.426000000000002</v>
      </c>
      <c r="C204" t="s">
        <v>2300</v>
      </c>
      <c r="D204" s="4">
        <v>4</v>
      </c>
      <c r="E204" s="16" t="s">
        <v>2760</v>
      </c>
      <c r="G204" s="42">
        <f t="shared" si="5"/>
        <v>10</v>
      </c>
      <c r="H204" t="s">
        <v>10136</v>
      </c>
    </row>
    <row r="205" spans="1:8" x14ac:dyDescent="0.35">
      <c r="B205" s="4">
        <v>-32.078000000000003</v>
      </c>
      <c r="C205" t="s">
        <v>2300</v>
      </c>
      <c r="D205" s="4">
        <v>4</v>
      </c>
      <c r="E205" s="16" t="s">
        <v>2763</v>
      </c>
    </row>
    <row r="206" spans="1:8" x14ac:dyDescent="0.35">
      <c r="A206" s="4">
        <v>133</v>
      </c>
      <c r="B206" s="4">
        <v>-32.354999999999997</v>
      </c>
      <c r="C206" t="s">
        <v>2289</v>
      </c>
      <c r="D206" s="4">
        <v>2</v>
      </c>
      <c r="E206" s="16" t="s">
        <v>2762</v>
      </c>
      <c r="G206" s="42">
        <f t="shared" si="5"/>
        <v>22</v>
      </c>
      <c r="H206" t="s">
        <v>10418</v>
      </c>
    </row>
    <row r="207" spans="1:8" x14ac:dyDescent="0.35">
      <c r="A207" s="4">
        <v>134</v>
      </c>
      <c r="B207" s="4">
        <v>-25.824000000000002</v>
      </c>
      <c r="C207" t="s">
        <v>2266</v>
      </c>
      <c r="D207" s="4">
        <v>3</v>
      </c>
      <c r="E207" s="16" t="s">
        <v>2767</v>
      </c>
      <c r="G207" s="42">
        <f t="shared" si="5"/>
        <v>22</v>
      </c>
      <c r="H207" t="s">
        <v>10418</v>
      </c>
    </row>
    <row r="208" spans="1:8" x14ac:dyDescent="0.35">
      <c r="A208" s="4">
        <v>135</v>
      </c>
      <c r="B208" s="4">
        <v>-22.335999999999999</v>
      </c>
      <c r="C208" t="s">
        <v>2274</v>
      </c>
      <c r="D208" s="4">
        <v>1</v>
      </c>
      <c r="E208" s="16" t="s">
        <v>2770</v>
      </c>
      <c r="G208" s="42">
        <f t="shared" si="5"/>
        <v>22</v>
      </c>
      <c r="H208" t="s">
        <v>10418</v>
      </c>
    </row>
    <row r="209" spans="1:8" x14ac:dyDescent="0.35">
      <c r="D209" s="4"/>
    </row>
    <row r="210" spans="1:8" x14ac:dyDescent="0.35">
      <c r="B210" s="21" t="s">
        <v>9283</v>
      </c>
      <c r="C210" s="22"/>
      <c r="D210" s="21"/>
      <c r="E210" s="23"/>
    </row>
    <row r="211" spans="1:8" x14ac:dyDescent="0.35">
      <c r="B211" s="20" t="s">
        <v>9276</v>
      </c>
      <c r="D211" s="4"/>
    </row>
    <row r="212" spans="1:8" x14ac:dyDescent="0.35">
      <c r="A212" s="4">
        <v>136</v>
      </c>
      <c r="B212" s="4">
        <v>11.319000000000001</v>
      </c>
      <c r="C212" t="s">
        <v>2266</v>
      </c>
      <c r="D212" s="4">
        <v>3</v>
      </c>
      <c r="E212" s="16" t="s">
        <v>2771</v>
      </c>
      <c r="G212" s="42">
        <f t="shared" si="5"/>
        <v>21</v>
      </c>
      <c r="H212" t="s">
        <v>9613</v>
      </c>
    </row>
    <row r="213" spans="1:8" x14ac:dyDescent="0.35">
      <c r="A213" s="4">
        <v>137</v>
      </c>
      <c r="B213" s="4">
        <v>23.315000000000001</v>
      </c>
      <c r="C213" t="s">
        <v>2300</v>
      </c>
      <c r="D213" s="4">
        <v>4</v>
      </c>
      <c r="E213" s="16" t="s">
        <v>2772</v>
      </c>
      <c r="G213" s="42">
        <f t="shared" si="5"/>
        <v>21</v>
      </c>
      <c r="H213" t="s">
        <v>9613</v>
      </c>
    </row>
    <row r="214" spans="1:8" x14ac:dyDescent="0.35">
      <c r="A214" s="4">
        <v>138</v>
      </c>
      <c r="B214" s="4">
        <v>47.366999999999997</v>
      </c>
      <c r="C214" t="s">
        <v>2266</v>
      </c>
      <c r="D214" s="4">
        <v>3</v>
      </c>
      <c r="E214" s="16" t="s">
        <v>2773</v>
      </c>
      <c r="G214" s="42">
        <f t="shared" si="5"/>
        <v>21</v>
      </c>
      <c r="H214" t="s">
        <v>9613</v>
      </c>
    </row>
    <row r="215" spans="1:8" x14ac:dyDescent="0.35">
      <c r="A215" s="4">
        <v>139</v>
      </c>
      <c r="B215" s="4">
        <v>56.414999999999999</v>
      </c>
      <c r="C215" t="s">
        <v>2266</v>
      </c>
      <c r="D215" s="4">
        <v>3</v>
      </c>
      <c r="E215" s="16" t="s">
        <v>2774</v>
      </c>
      <c r="G215" s="42">
        <f t="shared" si="5"/>
        <v>22</v>
      </c>
      <c r="H215" t="s">
        <v>10418</v>
      </c>
    </row>
    <row r="216" spans="1:8" x14ac:dyDescent="0.35">
      <c r="A216" s="4">
        <v>140</v>
      </c>
      <c r="B216" s="4">
        <v>89.123999999999995</v>
      </c>
      <c r="C216" t="s">
        <v>2300</v>
      </c>
      <c r="D216" s="4">
        <v>4</v>
      </c>
      <c r="E216" s="16" t="s">
        <v>2775</v>
      </c>
      <c r="G216" s="42">
        <f t="shared" si="5"/>
        <v>10</v>
      </c>
      <c r="H216" t="s">
        <v>10136</v>
      </c>
    </row>
    <row r="217" spans="1:8" x14ac:dyDescent="0.35">
      <c r="A217" s="4">
        <v>141</v>
      </c>
      <c r="B217" s="4">
        <v>103.303</v>
      </c>
      <c r="C217" t="s">
        <v>2266</v>
      </c>
      <c r="D217" s="4">
        <v>3</v>
      </c>
      <c r="E217" s="16" t="s">
        <v>2776</v>
      </c>
      <c r="G217" s="42">
        <f t="shared" si="5"/>
        <v>24</v>
      </c>
      <c r="H217" t="s">
        <v>10409</v>
      </c>
    </row>
    <row r="218" spans="1:8" x14ac:dyDescent="0.35">
      <c r="A218" s="4">
        <v>142</v>
      </c>
      <c r="B218" s="4">
        <v>112.524</v>
      </c>
      <c r="C218" t="s">
        <v>2289</v>
      </c>
      <c r="D218" s="4">
        <v>2</v>
      </c>
      <c r="E218" s="16" t="s">
        <v>2777</v>
      </c>
      <c r="G218" s="42">
        <f t="shared" si="5"/>
        <v>20</v>
      </c>
      <c r="H218" t="s">
        <v>9472</v>
      </c>
    </row>
    <row r="219" spans="1:8" x14ac:dyDescent="0.35">
      <c r="A219" s="4">
        <v>143</v>
      </c>
      <c r="B219" s="4">
        <v>116.759</v>
      </c>
      <c r="C219" t="s">
        <v>2266</v>
      </c>
      <c r="D219" s="4">
        <v>3</v>
      </c>
      <c r="E219" s="16" t="s">
        <v>267</v>
      </c>
      <c r="G219" s="42">
        <f t="shared" si="5"/>
        <v>20</v>
      </c>
      <c r="H219" t="s">
        <v>9472</v>
      </c>
    </row>
    <row r="220" spans="1:8" x14ac:dyDescent="0.35">
      <c r="A220" s="4">
        <v>144</v>
      </c>
      <c r="B220" s="4">
        <v>126.036</v>
      </c>
      <c r="C220" t="s">
        <v>2300</v>
      </c>
      <c r="D220" s="4">
        <v>4</v>
      </c>
      <c r="E220" s="16" t="s">
        <v>2778</v>
      </c>
      <c r="G220" s="42">
        <f t="shared" si="5"/>
        <v>20</v>
      </c>
      <c r="H220" t="s">
        <v>9472</v>
      </c>
    </row>
    <row r="221" spans="1:8" x14ac:dyDescent="0.35">
      <c r="A221" s="4">
        <v>145</v>
      </c>
      <c r="B221" s="4">
        <v>130.935</v>
      </c>
      <c r="C221" t="s">
        <v>2266</v>
      </c>
      <c r="D221" s="4">
        <v>3</v>
      </c>
      <c r="E221" s="16" t="s">
        <v>11186</v>
      </c>
      <c r="G221" s="42">
        <f t="shared" si="5"/>
        <v>9</v>
      </c>
      <c r="H221" t="s">
        <v>9373</v>
      </c>
    </row>
    <row r="222" spans="1:8" x14ac:dyDescent="0.35">
      <c r="A222" s="4">
        <v>146</v>
      </c>
      <c r="B222" s="4">
        <v>159.48699999999999</v>
      </c>
      <c r="C222" t="s">
        <v>2266</v>
      </c>
      <c r="D222" s="4">
        <v>3</v>
      </c>
      <c r="E222" s="16" t="s">
        <v>2780</v>
      </c>
      <c r="G222" s="42">
        <f t="shared" si="5"/>
        <v>20</v>
      </c>
      <c r="H222" t="s">
        <v>9472</v>
      </c>
    </row>
    <row r="223" spans="1:8" x14ac:dyDescent="0.35">
      <c r="A223" s="4">
        <v>147</v>
      </c>
      <c r="B223" s="4">
        <v>236.65099999999899</v>
      </c>
      <c r="C223" t="s">
        <v>2300</v>
      </c>
      <c r="D223" s="4">
        <v>4</v>
      </c>
      <c r="E223" s="16" t="s">
        <v>2782</v>
      </c>
      <c r="G223" s="42">
        <f t="shared" si="5"/>
        <v>7</v>
      </c>
      <c r="H223" t="s">
        <v>9377</v>
      </c>
    </row>
    <row r="224" spans="1:8" x14ac:dyDescent="0.35">
      <c r="D224" s="4"/>
    </row>
    <row r="225" spans="1:8" x14ac:dyDescent="0.35">
      <c r="A225" s="7"/>
      <c r="B225" s="11" t="s">
        <v>9275</v>
      </c>
      <c r="C225" s="15"/>
      <c r="D225" s="19"/>
      <c r="E225" s="15"/>
      <c r="F225" s="13"/>
    </row>
    <row r="226" spans="1:8" x14ac:dyDescent="0.35">
      <c r="B226" s="31" t="s">
        <v>11187</v>
      </c>
      <c r="D226" s="4"/>
    </row>
    <row r="227" spans="1:8" x14ac:dyDescent="0.35">
      <c r="A227" s="4">
        <v>148</v>
      </c>
      <c r="B227" s="4">
        <v>-377.28100000000001</v>
      </c>
      <c r="C227" t="s">
        <v>2266</v>
      </c>
      <c r="D227" s="4">
        <v>3</v>
      </c>
      <c r="E227" s="16" t="s">
        <v>1517</v>
      </c>
      <c r="G227" s="42">
        <f t="shared" si="5"/>
        <v>11</v>
      </c>
      <c r="H227" t="s">
        <v>9509</v>
      </c>
    </row>
    <row r="228" spans="1:8" x14ac:dyDescent="0.35">
      <c r="B228" s="4">
        <v>-373.52499999999998</v>
      </c>
      <c r="C228" t="s">
        <v>2266</v>
      </c>
      <c r="D228" s="4">
        <v>3</v>
      </c>
      <c r="E228" s="16" t="s">
        <v>2270</v>
      </c>
    </row>
    <row r="229" spans="1:8" x14ac:dyDescent="0.35">
      <c r="A229" s="4">
        <v>149</v>
      </c>
      <c r="B229" s="4">
        <v>-371.890999999999</v>
      </c>
      <c r="C229" t="s">
        <v>2274</v>
      </c>
      <c r="D229" s="4">
        <v>1</v>
      </c>
      <c r="E229" s="16" t="s">
        <v>2275</v>
      </c>
      <c r="G229" s="42">
        <f t="shared" si="5"/>
        <v>11</v>
      </c>
      <c r="H229" t="s">
        <v>9509</v>
      </c>
    </row>
    <row r="230" spans="1:8" x14ac:dyDescent="0.35">
      <c r="B230" s="4">
        <v>-369.5</v>
      </c>
      <c r="C230" t="s">
        <v>2274</v>
      </c>
      <c r="D230" s="4">
        <v>1</v>
      </c>
      <c r="E230" s="16" t="s">
        <v>2285</v>
      </c>
      <c r="G230" s="42">
        <f t="shared" si="5"/>
        <v>11</v>
      </c>
      <c r="H230" t="s">
        <v>9509</v>
      </c>
    </row>
    <row r="231" spans="1:8" x14ac:dyDescent="0.35">
      <c r="A231" s="4">
        <v>150</v>
      </c>
      <c r="B231" s="4">
        <v>-370.476</v>
      </c>
      <c r="C231" t="s">
        <v>2266</v>
      </c>
      <c r="D231" s="4">
        <v>3</v>
      </c>
      <c r="E231" s="16" t="s">
        <v>2284</v>
      </c>
      <c r="G231" s="42">
        <f t="shared" si="5"/>
        <v>11</v>
      </c>
      <c r="H231" t="s">
        <v>9509</v>
      </c>
    </row>
    <row r="232" spans="1:8" x14ac:dyDescent="0.35">
      <c r="A232" s="4">
        <v>151</v>
      </c>
      <c r="B232" s="4">
        <v>-364.625</v>
      </c>
      <c r="C232" t="s">
        <v>2289</v>
      </c>
      <c r="D232" s="4">
        <v>2</v>
      </c>
      <c r="E232" s="16" t="s">
        <v>2290</v>
      </c>
      <c r="G232" s="42">
        <f t="shared" si="5"/>
        <v>11</v>
      </c>
      <c r="H232" t="s">
        <v>9509</v>
      </c>
    </row>
    <row r="233" spans="1:8" x14ac:dyDescent="0.35">
      <c r="A233" s="4">
        <v>152</v>
      </c>
      <c r="B233" s="4">
        <v>-359.79199999999997</v>
      </c>
      <c r="C233" t="s">
        <v>2266</v>
      </c>
      <c r="D233" s="4">
        <v>3</v>
      </c>
      <c r="E233" s="16" t="s">
        <v>2295</v>
      </c>
      <c r="G233" s="42">
        <f t="shared" si="5"/>
        <v>22</v>
      </c>
      <c r="H233" t="s">
        <v>10418</v>
      </c>
    </row>
    <row r="234" spans="1:8" x14ac:dyDescent="0.35">
      <c r="B234" s="4">
        <v>-356.98500000000001</v>
      </c>
      <c r="C234" t="s">
        <v>2266</v>
      </c>
      <c r="D234" s="4">
        <v>3</v>
      </c>
      <c r="E234" s="16" t="s">
        <v>2297</v>
      </c>
    </row>
    <row r="235" spans="1:8" x14ac:dyDescent="0.35">
      <c r="A235" s="4">
        <v>153</v>
      </c>
      <c r="B235" s="4">
        <v>-353.92399999999998</v>
      </c>
      <c r="C235" t="s">
        <v>2300</v>
      </c>
      <c r="D235" s="4">
        <v>4</v>
      </c>
      <c r="E235" s="16" t="s">
        <v>2301</v>
      </c>
      <c r="G235" s="42">
        <f t="shared" si="5"/>
        <v>11</v>
      </c>
      <c r="H235" t="s">
        <v>9509</v>
      </c>
    </row>
    <row r="236" spans="1:8" x14ac:dyDescent="0.35">
      <c r="A236" s="4">
        <v>154</v>
      </c>
      <c r="B236" s="4">
        <v>-350.97300000000001</v>
      </c>
      <c r="C236" t="s">
        <v>2266</v>
      </c>
      <c r="D236" s="4">
        <v>3</v>
      </c>
      <c r="E236" s="16" t="s">
        <v>2302</v>
      </c>
      <c r="G236" s="42">
        <f t="shared" si="5"/>
        <v>11</v>
      </c>
      <c r="H236" t="s">
        <v>9509</v>
      </c>
    </row>
    <row r="237" spans="1:8" x14ac:dyDescent="0.35">
      <c r="A237" s="4">
        <v>155</v>
      </c>
      <c r="B237" s="4">
        <v>-348.12799999999999</v>
      </c>
      <c r="C237" t="s">
        <v>2274</v>
      </c>
      <c r="D237" s="4">
        <v>1</v>
      </c>
      <c r="E237" s="16" t="s">
        <v>2305</v>
      </c>
      <c r="G237" s="42">
        <f t="shared" si="5"/>
        <v>31</v>
      </c>
      <c r="H237" t="s">
        <v>9386</v>
      </c>
    </row>
    <row r="238" spans="1:8" x14ac:dyDescent="0.35">
      <c r="A238" s="4">
        <v>156</v>
      </c>
      <c r="B238" s="4">
        <v>-347.40800000000002</v>
      </c>
      <c r="C238" t="s">
        <v>2289</v>
      </c>
      <c r="D238" s="4">
        <v>2</v>
      </c>
      <c r="E238" s="16" t="s">
        <v>2306</v>
      </c>
      <c r="G238" s="42">
        <f t="shared" si="5"/>
        <v>11</v>
      </c>
      <c r="H238" t="s">
        <v>9509</v>
      </c>
    </row>
    <row r="239" spans="1:8" x14ac:dyDescent="0.35">
      <c r="A239" s="4">
        <v>157</v>
      </c>
      <c r="B239" s="4">
        <v>-346.44099999999997</v>
      </c>
      <c r="C239" t="s">
        <v>2266</v>
      </c>
      <c r="D239" s="4">
        <v>3</v>
      </c>
      <c r="E239" s="16" t="s">
        <v>2308</v>
      </c>
      <c r="G239" s="42">
        <f t="shared" si="5"/>
        <v>7</v>
      </c>
      <c r="H239" t="s">
        <v>9377</v>
      </c>
    </row>
    <row r="240" spans="1:8" x14ac:dyDescent="0.35">
      <c r="A240" s="4">
        <v>158</v>
      </c>
      <c r="B240" s="4">
        <v>-343.24599999999998</v>
      </c>
      <c r="C240" t="s">
        <v>2300</v>
      </c>
      <c r="D240" s="4">
        <v>4</v>
      </c>
      <c r="E240" s="16" t="s">
        <v>2310</v>
      </c>
      <c r="G240" s="42">
        <f t="shared" si="5"/>
        <v>7</v>
      </c>
      <c r="H240" t="s">
        <v>9377</v>
      </c>
    </row>
    <row r="241" spans="1:8" x14ac:dyDescent="0.35">
      <c r="A241" s="4">
        <v>159</v>
      </c>
      <c r="B241" s="4">
        <v>-340.44400000000002</v>
      </c>
      <c r="C241" t="s">
        <v>2274</v>
      </c>
      <c r="D241" s="4">
        <v>1</v>
      </c>
      <c r="E241" s="16" t="s">
        <v>2313</v>
      </c>
      <c r="G241" s="42">
        <f t="shared" si="5"/>
        <v>11</v>
      </c>
      <c r="H241" t="s">
        <v>9509</v>
      </c>
    </row>
    <row r="242" spans="1:8" x14ac:dyDescent="0.35">
      <c r="A242" s="4">
        <v>160</v>
      </c>
      <c r="B242" s="4">
        <v>-336.95299999999997</v>
      </c>
      <c r="C242" t="s">
        <v>2289</v>
      </c>
      <c r="D242" s="4">
        <v>2</v>
      </c>
      <c r="E242" s="16" t="s">
        <v>2316</v>
      </c>
      <c r="G242" s="42">
        <f t="shared" si="5"/>
        <v>11</v>
      </c>
      <c r="H242" t="s">
        <v>9509</v>
      </c>
    </row>
    <row r="243" spans="1:8" x14ac:dyDescent="0.35">
      <c r="A243" s="4">
        <v>161</v>
      </c>
      <c r="B243" s="4">
        <v>-325.53300000000002</v>
      </c>
      <c r="C243" t="s">
        <v>2266</v>
      </c>
      <c r="D243" s="4">
        <v>3</v>
      </c>
      <c r="E243" s="16" t="s">
        <v>2321</v>
      </c>
      <c r="G243" s="42">
        <f t="shared" si="5"/>
        <v>9</v>
      </c>
      <c r="H243" t="s">
        <v>9373</v>
      </c>
    </row>
    <row r="244" spans="1:8" x14ac:dyDescent="0.35">
      <c r="A244" s="4">
        <v>162</v>
      </c>
      <c r="B244" s="4">
        <v>-320.640999999999</v>
      </c>
      <c r="C244" t="s">
        <v>2266</v>
      </c>
      <c r="D244" s="4">
        <v>3</v>
      </c>
      <c r="E244" s="16" t="s">
        <v>2324</v>
      </c>
      <c r="G244" s="42">
        <f t="shared" si="5"/>
        <v>34</v>
      </c>
      <c r="H244" t="s">
        <v>9387</v>
      </c>
    </row>
    <row r="245" spans="1:8" x14ac:dyDescent="0.35">
      <c r="A245" s="4">
        <v>163</v>
      </c>
      <c r="B245" s="4">
        <v>-319.42200000000003</v>
      </c>
      <c r="C245" t="s">
        <v>2300</v>
      </c>
      <c r="D245" s="4">
        <v>4</v>
      </c>
      <c r="E245" s="16" t="s">
        <v>2325</v>
      </c>
      <c r="G245" s="42">
        <f t="shared" si="5"/>
        <v>9</v>
      </c>
      <c r="H245" t="s">
        <v>9373</v>
      </c>
    </row>
    <row r="246" spans="1:8" x14ac:dyDescent="0.35">
      <c r="A246" s="4">
        <v>164</v>
      </c>
      <c r="B246" s="4">
        <v>-317.79300000000001</v>
      </c>
      <c r="C246" t="s">
        <v>2266</v>
      </c>
      <c r="D246" s="4">
        <v>3</v>
      </c>
      <c r="E246" s="16" t="s">
        <v>2326</v>
      </c>
      <c r="G246" s="42">
        <f t="shared" si="5"/>
        <v>9</v>
      </c>
      <c r="H246" t="s">
        <v>9373</v>
      </c>
    </row>
    <row r="247" spans="1:8" x14ac:dyDescent="0.35">
      <c r="A247" s="4">
        <v>165</v>
      </c>
      <c r="B247" s="4">
        <v>-316.11500000000001</v>
      </c>
      <c r="C247" t="s">
        <v>2289</v>
      </c>
      <c r="D247" s="4">
        <v>2</v>
      </c>
      <c r="E247" s="16" t="s">
        <v>2327</v>
      </c>
      <c r="G247" s="42">
        <f t="shared" si="5"/>
        <v>9</v>
      </c>
      <c r="H247" t="s">
        <v>9373</v>
      </c>
    </row>
    <row r="248" spans="1:8" x14ac:dyDescent="0.35">
      <c r="A248" s="4">
        <v>166</v>
      </c>
      <c r="B248" s="4">
        <v>-312.06799999999998</v>
      </c>
      <c r="C248" t="s">
        <v>2300</v>
      </c>
      <c r="D248" s="4">
        <v>4</v>
      </c>
      <c r="E248" s="16" t="s">
        <v>2329</v>
      </c>
      <c r="G248" s="42">
        <f t="shared" si="5"/>
        <v>31</v>
      </c>
      <c r="H248" t="s">
        <v>9386</v>
      </c>
    </row>
    <row r="249" spans="1:8" x14ac:dyDescent="0.35">
      <c r="A249" s="4">
        <v>167</v>
      </c>
      <c r="B249" s="4">
        <v>-306.33999999999997</v>
      </c>
      <c r="C249" t="s">
        <v>2274</v>
      </c>
      <c r="D249" s="4">
        <v>1</v>
      </c>
      <c r="E249" s="16" t="s">
        <v>2332</v>
      </c>
      <c r="G249" s="42">
        <f t="shared" si="5"/>
        <v>31</v>
      </c>
      <c r="H249" t="s">
        <v>9386</v>
      </c>
    </row>
    <row r="250" spans="1:8" x14ac:dyDescent="0.35">
      <c r="A250" s="4">
        <v>168</v>
      </c>
      <c r="B250" s="4">
        <v>-300.14699999999999</v>
      </c>
      <c r="C250" t="s">
        <v>2289</v>
      </c>
      <c r="D250" s="4">
        <v>2</v>
      </c>
      <c r="E250" s="16" t="s">
        <v>177</v>
      </c>
      <c r="G250" s="42">
        <f t="shared" si="5"/>
        <v>31</v>
      </c>
      <c r="H250" t="s">
        <v>9386</v>
      </c>
    </row>
    <row r="251" spans="1:8" x14ac:dyDescent="0.35">
      <c r="A251" s="4">
        <v>169</v>
      </c>
      <c r="B251" s="4">
        <v>-298.575999999999</v>
      </c>
      <c r="C251" t="s">
        <v>2266</v>
      </c>
      <c r="D251" s="4">
        <v>3</v>
      </c>
      <c r="E251" s="16" t="s">
        <v>2334</v>
      </c>
      <c r="G251" s="42">
        <f t="shared" si="5"/>
        <v>31</v>
      </c>
      <c r="H251" t="s">
        <v>9386</v>
      </c>
    </row>
    <row r="252" spans="1:8" x14ac:dyDescent="0.35">
      <c r="A252" s="4">
        <v>170</v>
      </c>
      <c r="B252" s="4">
        <v>-292.517</v>
      </c>
      <c r="C252" t="s">
        <v>2289</v>
      </c>
      <c r="D252" s="4">
        <v>2</v>
      </c>
      <c r="E252" s="16" t="s">
        <v>2337</v>
      </c>
      <c r="G252" s="42">
        <f t="shared" si="5"/>
        <v>31</v>
      </c>
      <c r="H252" t="s">
        <v>9386</v>
      </c>
    </row>
    <row r="253" spans="1:8" x14ac:dyDescent="0.35">
      <c r="A253" s="4">
        <v>171</v>
      </c>
      <c r="B253" s="4">
        <v>-288.88299999999998</v>
      </c>
      <c r="C253" t="s">
        <v>2266</v>
      </c>
      <c r="D253" s="4">
        <v>3</v>
      </c>
      <c r="E253" s="16" t="s">
        <v>386</v>
      </c>
      <c r="G253" s="42">
        <f t="shared" si="5"/>
        <v>31</v>
      </c>
      <c r="H253" t="s">
        <v>9386</v>
      </c>
    </row>
    <row r="254" spans="1:8" x14ac:dyDescent="0.35">
      <c r="A254" s="4">
        <v>172</v>
      </c>
      <c r="B254" s="4">
        <v>-285.64400000000001</v>
      </c>
      <c r="C254" t="s">
        <v>2300</v>
      </c>
      <c r="D254" s="4">
        <v>4</v>
      </c>
      <c r="E254" s="16" t="s">
        <v>2341</v>
      </c>
      <c r="G254" s="42">
        <f t="shared" si="5"/>
        <v>22</v>
      </c>
      <c r="H254" t="s">
        <v>10418</v>
      </c>
    </row>
    <row r="255" spans="1:8" x14ac:dyDescent="0.35">
      <c r="A255" s="4">
        <v>173</v>
      </c>
      <c r="B255" s="4">
        <v>-283.587999999999</v>
      </c>
      <c r="C255" t="s">
        <v>2289</v>
      </c>
      <c r="D255" s="4">
        <v>2</v>
      </c>
      <c r="E255" s="16" t="s">
        <v>2342</v>
      </c>
      <c r="G255" s="42">
        <f t="shared" si="5"/>
        <v>32</v>
      </c>
      <c r="H255" t="s">
        <v>9376</v>
      </c>
    </row>
    <row r="256" spans="1:8" x14ac:dyDescent="0.35">
      <c r="A256" s="4">
        <v>174</v>
      </c>
      <c r="B256" s="4">
        <v>-281.27800000000002</v>
      </c>
      <c r="C256" t="s">
        <v>2266</v>
      </c>
      <c r="D256" s="4">
        <v>3</v>
      </c>
      <c r="E256" s="16" t="s">
        <v>2344</v>
      </c>
      <c r="G256" s="42">
        <f t="shared" si="5"/>
        <v>9</v>
      </c>
      <c r="H256" t="s">
        <v>9373</v>
      </c>
    </row>
    <row r="257" spans="1:8" x14ac:dyDescent="0.35">
      <c r="A257" s="4">
        <v>175</v>
      </c>
      <c r="B257" s="4">
        <v>-278.825999999999</v>
      </c>
      <c r="C257" t="s">
        <v>2289</v>
      </c>
      <c r="D257" s="4">
        <v>2</v>
      </c>
      <c r="E257" s="16" t="s">
        <v>2345</v>
      </c>
      <c r="G257" s="42">
        <f t="shared" si="5"/>
        <v>22</v>
      </c>
      <c r="H257" t="s">
        <v>10418</v>
      </c>
    </row>
    <row r="258" spans="1:8" x14ac:dyDescent="0.35">
      <c r="A258" s="4">
        <v>176</v>
      </c>
      <c r="B258" s="4">
        <v>-271.635999999999</v>
      </c>
      <c r="C258" t="s">
        <v>2300</v>
      </c>
      <c r="D258" s="4">
        <v>4</v>
      </c>
      <c r="E258" s="16" t="s">
        <v>2346</v>
      </c>
      <c r="G258" s="42">
        <f t="shared" si="5"/>
        <v>7</v>
      </c>
      <c r="H258" t="s">
        <v>9377</v>
      </c>
    </row>
    <row r="259" spans="1:8" x14ac:dyDescent="0.35">
      <c r="A259" s="4">
        <v>177</v>
      </c>
      <c r="B259" s="4">
        <v>-270.822</v>
      </c>
      <c r="C259" t="s">
        <v>2266</v>
      </c>
      <c r="D259" s="4">
        <v>3</v>
      </c>
      <c r="E259" s="16" t="s">
        <v>2348</v>
      </c>
      <c r="G259" s="42">
        <f t="shared" si="5"/>
        <v>22</v>
      </c>
      <c r="H259" t="s">
        <v>10418</v>
      </c>
    </row>
    <row r="260" spans="1:8" x14ac:dyDescent="0.35">
      <c r="A260" s="4">
        <v>178</v>
      </c>
      <c r="B260" s="4">
        <v>-259.12200000000001</v>
      </c>
      <c r="C260" t="s">
        <v>2266</v>
      </c>
      <c r="D260" s="4">
        <v>3</v>
      </c>
      <c r="E260" s="16" t="s">
        <v>267</v>
      </c>
      <c r="G260" s="42">
        <f t="shared" si="5"/>
        <v>34</v>
      </c>
      <c r="H260" t="s">
        <v>9387</v>
      </c>
    </row>
    <row r="261" spans="1:8" x14ac:dyDescent="0.35">
      <c r="A261" s="4">
        <v>179</v>
      </c>
      <c r="B261" s="4">
        <v>-254.79599999999999</v>
      </c>
      <c r="C261" t="s">
        <v>2289</v>
      </c>
      <c r="D261" s="4">
        <v>2</v>
      </c>
      <c r="E261" s="16" t="s">
        <v>2355</v>
      </c>
      <c r="G261" s="42">
        <f t="shared" ref="G261:I324" si="6">IF(H261="GREET",1,IF(H261="GOAL",2,IF(H261="GOAL:COOP",2,IF(H261="(GOAL:COOP)",2,IF(H261="GOAL:CIVILITY",2,IF(H261="GOAL:SUSTAIN",2,IF(H261="(GOAL:SUSTAIN)",2,IF(H261="GOAL:MAX EARN",2,IF(H261="GOAL:EQUITY",2,IF(H261="(GOAL:EQUITY)",2,IF(H261="PROPOSAL",3,IF(H261="(PROPOSAL)",3,IF(H261="CHOOSE+",4,IF(H261="CHOOSE-",4,IF(H261="(CHOOSE+)",4,IF(H261="(CHOOSE-)",4,IF(H261="ECO INFO",5,IF(H261="(ECO INFO)",5,IF(H261="$ INFO",6,IF(H261="($ INFO)",6,IF(H261="SOC INFO",7,IF(H261="(SOC INFO)",7,IF(H261="RULE INFO",8,IF(H261="EXP INFO",9,IF(H261="(EXP INFO)",9,IF(H261="MON RES",10,IF(H261="MON EARN",11,IF(H261="MON BEH",12,IF(H261="POSE HARM",13,IF(H261="(POSE HARM)",13,IF(H261="POSE CONCERN",14,IF(H261="(POSE CONCERN)",14,IF(H261="RJ APOLOGY",15,IF(H261="RJ ATONE",16,IF(H261="(RJ ATONE)",16,IF(H261="RJ JUSTIFY",17,IF(H261="RJ JUSTIFY:ECO INFO",17,IF(H261="RJ JUSTIFY:SOC INFO",17,IF(H261="RJ JUSTIFY:EXP INFO",17,IF(H261="RJ JUSTIFY:MON EARN",17,IF(H261="RJ JUSTIFY:MON BEH",17,IF(H261="RJ-",18,IF(H261="RJ FORGIVE+",19,IF(H261="RJ FORGIVE-",19,IF(H261="(RJ FORGIVE+)",19,IF(H261="(RJ FORGIVE-)",19,IF(H261="COORD",20,IF(H261="(COORD)",20,IF(H261="ENF ACK",21,IF(H261="(ENF ACK)",21,IF(H261="ENF PRAISE",22,IF(H261="ENF ASK",23,IF(H261="ENF TELL",24,IF(H261="ENF SHAME",25,IF(H261="ENF WARN",26,IF(H261="ENF THREATEN",27,IF(H261="ENF PUNISH",28,IF(H261="DEFECT",29,IF(H261="SM TALK",30,IF(H261="HUMOR",31,IF(H261="POLITE+",32,IF(H261="POLITE-",32,IF(H261="INPUT-",33,IF(H261="AMBIGUOUS",34,IF(H261="UNCODEABLE",35)))))))))))))))))))))))))))))))))))))))))))))))))))))))))))))))))</f>
        <v>35</v>
      </c>
      <c r="H261" t="s">
        <v>9391</v>
      </c>
    </row>
    <row r="262" spans="1:8" x14ac:dyDescent="0.35">
      <c r="A262" s="4">
        <v>180</v>
      </c>
      <c r="B262" s="4">
        <v>-250.44900000000001</v>
      </c>
      <c r="C262" t="s">
        <v>2274</v>
      </c>
      <c r="D262" s="4">
        <v>1</v>
      </c>
      <c r="E262" s="16" t="s">
        <v>10597</v>
      </c>
      <c r="G262" s="42">
        <f t="shared" si="6"/>
        <v>35</v>
      </c>
      <c r="H262" t="s">
        <v>9391</v>
      </c>
    </row>
    <row r="263" spans="1:8" x14ac:dyDescent="0.35">
      <c r="A263" s="4">
        <v>181</v>
      </c>
      <c r="B263" s="4">
        <v>-248.76300000000001</v>
      </c>
      <c r="C263" t="s">
        <v>2300</v>
      </c>
      <c r="D263" s="4">
        <v>4</v>
      </c>
      <c r="E263" s="16" t="s">
        <v>2357</v>
      </c>
      <c r="G263" s="42">
        <f t="shared" si="6"/>
        <v>30</v>
      </c>
      <c r="H263" t="s">
        <v>9375</v>
      </c>
    </row>
    <row r="264" spans="1:8" x14ac:dyDescent="0.35">
      <c r="A264" s="4">
        <v>182</v>
      </c>
      <c r="B264" s="4">
        <v>-244.71299999999999</v>
      </c>
      <c r="C264" t="s">
        <v>2266</v>
      </c>
      <c r="D264" s="4">
        <v>3</v>
      </c>
      <c r="E264" s="16" t="s">
        <v>1412</v>
      </c>
      <c r="G264" s="42">
        <f t="shared" si="6"/>
        <v>30</v>
      </c>
      <c r="H264" t="s">
        <v>9375</v>
      </c>
    </row>
    <row r="265" spans="1:8" x14ac:dyDescent="0.35">
      <c r="A265" s="4">
        <v>183</v>
      </c>
      <c r="B265" s="4">
        <v>-244.59599999999901</v>
      </c>
      <c r="C265" t="s">
        <v>2289</v>
      </c>
      <c r="D265" s="4">
        <v>2</v>
      </c>
      <c r="E265" s="16" t="s">
        <v>2359</v>
      </c>
      <c r="G265" s="42">
        <f t="shared" si="6"/>
        <v>31</v>
      </c>
      <c r="H265" t="s">
        <v>9386</v>
      </c>
    </row>
    <row r="266" spans="1:8" x14ac:dyDescent="0.35">
      <c r="A266" s="4">
        <v>184</v>
      </c>
      <c r="B266" s="4">
        <v>-242.75200000000001</v>
      </c>
      <c r="C266" t="s">
        <v>2300</v>
      </c>
      <c r="D266" s="4">
        <v>4</v>
      </c>
      <c r="E266" s="16" t="s">
        <v>2360</v>
      </c>
      <c r="G266" s="42">
        <f t="shared" si="6"/>
        <v>30</v>
      </c>
      <c r="H266" t="s">
        <v>9375</v>
      </c>
    </row>
    <row r="267" spans="1:8" x14ac:dyDescent="0.35">
      <c r="A267" s="4">
        <v>185</v>
      </c>
      <c r="B267" s="4">
        <v>-239.56599999999901</v>
      </c>
      <c r="C267" t="s">
        <v>2266</v>
      </c>
      <c r="D267" s="4">
        <v>3</v>
      </c>
      <c r="E267" s="16" t="s">
        <v>2361</v>
      </c>
      <c r="G267" s="42">
        <f t="shared" si="6"/>
        <v>30</v>
      </c>
      <c r="H267" t="s">
        <v>9375</v>
      </c>
    </row>
    <row r="268" spans="1:8" x14ac:dyDescent="0.35">
      <c r="A268" s="4">
        <v>186</v>
      </c>
      <c r="B268" s="4">
        <v>-235.48400000000001</v>
      </c>
      <c r="C268" t="s">
        <v>2289</v>
      </c>
      <c r="D268" s="4">
        <v>2</v>
      </c>
      <c r="E268" s="16" t="s">
        <v>2363</v>
      </c>
      <c r="G268" s="42">
        <f t="shared" si="6"/>
        <v>30</v>
      </c>
      <c r="H268" t="s">
        <v>9375</v>
      </c>
    </row>
    <row r="269" spans="1:8" x14ac:dyDescent="0.35">
      <c r="A269" s="4">
        <v>187</v>
      </c>
      <c r="B269" s="4">
        <v>-235.27599999999899</v>
      </c>
      <c r="C269" t="s">
        <v>2300</v>
      </c>
      <c r="D269" s="4">
        <v>4</v>
      </c>
      <c r="E269" s="16" t="s">
        <v>2364</v>
      </c>
      <c r="G269" s="42">
        <f t="shared" si="6"/>
        <v>30</v>
      </c>
      <c r="H269" t="s">
        <v>9375</v>
      </c>
    </row>
    <row r="270" spans="1:8" x14ac:dyDescent="0.35">
      <c r="A270" s="4">
        <v>188</v>
      </c>
      <c r="B270" s="4">
        <v>-231.16099999999901</v>
      </c>
      <c r="C270" t="s">
        <v>2300</v>
      </c>
      <c r="D270" s="4">
        <v>4</v>
      </c>
      <c r="E270" s="16" t="s">
        <v>2367</v>
      </c>
      <c r="G270" s="42">
        <f t="shared" si="6"/>
        <v>30</v>
      </c>
      <c r="H270" t="s">
        <v>9375</v>
      </c>
    </row>
    <row r="271" spans="1:8" x14ac:dyDescent="0.35">
      <c r="A271" s="4">
        <v>189</v>
      </c>
      <c r="B271" s="4">
        <v>-224.54599999999999</v>
      </c>
      <c r="C271" t="s">
        <v>2289</v>
      </c>
      <c r="D271" s="4">
        <v>2</v>
      </c>
      <c r="E271" s="16" t="s">
        <v>2368</v>
      </c>
      <c r="G271" s="42">
        <f t="shared" si="6"/>
        <v>31</v>
      </c>
      <c r="H271" t="s">
        <v>9386</v>
      </c>
    </row>
    <row r="272" spans="1:8" x14ac:dyDescent="0.35">
      <c r="A272" s="4">
        <v>190</v>
      </c>
      <c r="B272" s="4">
        <v>-222.86799999999999</v>
      </c>
      <c r="C272" t="s">
        <v>2300</v>
      </c>
      <c r="D272" s="4">
        <v>4</v>
      </c>
      <c r="E272" s="16" t="s">
        <v>2370</v>
      </c>
      <c r="G272" s="42">
        <f t="shared" si="6"/>
        <v>30</v>
      </c>
      <c r="H272" t="s">
        <v>9375</v>
      </c>
    </row>
    <row r="273" spans="1:10" x14ac:dyDescent="0.35">
      <c r="A273" s="4">
        <v>191</v>
      </c>
      <c r="B273" s="4">
        <v>-211.30799999999999</v>
      </c>
      <c r="C273" t="s">
        <v>2300</v>
      </c>
      <c r="D273" s="4">
        <v>4</v>
      </c>
      <c r="E273" s="16" t="s">
        <v>2372</v>
      </c>
      <c r="G273" s="42">
        <f t="shared" si="6"/>
        <v>31</v>
      </c>
      <c r="H273" t="s">
        <v>9386</v>
      </c>
    </row>
    <row r="274" spans="1:10" x14ac:dyDescent="0.35">
      <c r="A274" s="4">
        <v>192</v>
      </c>
      <c r="B274" s="4">
        <v>-208.15299999999999</v>
      </c>
      <c r="C274" t="s">
        <v>2289</v>
      </c>
      <c r="D274" s="4">
        <v>2</v>
      </c>
      <c r="E274" s="16" t="s">
        <v>2374</v>
      </c>
      <c r="G274" s="42">
        <f t="shared" si="6"/>
        <v>31</v>
      </c>
      <c r="H274" t="s">
        <v>9386</v>
      </c>
    </row>
    <row r="275" spans="1:10" x14ac:dyDescent="0.35">
      <c r="A275" s="4">
        <v>193</v>
      </c>
      <c r="B275" s="4">
        <v>-207.99599999999899</v>
      </c>
      <c r="C275" t="s">
        <v>2274</v>
      </c>
      <c r="D275" s="4">
        <v>1</v>
      </c>
      <c r="E275" s="16" t="s">
        <v>2375</v>
      </c>
      <c r="G275" s="42">
        <f t="shared" si="6"/>
        <v>31</v>
      </c>
      <c r="H275" t="s">
        <v>9386</v>
      </c>
    </row>
    <row r="276" spans="1:10" x14ac:dyDescent="0.35">
      <c r="A276" s="4">
        <v>194</v>
      </c>
      <c r="B276" s="4">
        <v>-187.75299999999999</v>
      </c>
      <c r="C276" t="s">
        <v>2266</v>
      </c>
      <c r="D276" s="4">
        <v>3</v>
      </c>
      <c r="E276" s="16" t="s">
        <v>2382</v>
      </c>
      <c r="G276" s="42">
        <f t="shared" si="6"/>
        <v>31</v>
      </c>
      <c r="H276" t="s">
        <v>9386</v>
      </c>
    </row>
    <row r="277" spans="1:10" x14ac:dyDescent="0.35">
      <c r="D277" s="4"/>
    </row>
    <row r="278" spans="1:10" x14ac:dyDescent="0.35">
      <c r="B278" s="31" t="s">
        <v>11188</v>
      </c>
      <c r="D278" s="4"/>
    </row>
    <row r="279" spans="1:10" x14ac:dyDescent="0.35">
      <c r="A279" s="4">
        <v>196</v>
      </c>
      <c r="B279" s="4">
        <v>-307.92899999999997</v>
      </c>
      <c r="C279" t="s">
        <v>2266</v>
      </c>
      <c r="D279" s="4">
        <v>3</v>
      </c>
      <c r="E279" s="16" t="s">
        <v>2331</v>
      </c>
      <c r="G279" s="42">
        <f t="shared" si="6"/>
        <v>3</v>
      </c>
      <c r="H279" t="s">
        <v>9379</v>
      </c>
    </row>
    <row r="280" spans="1:10" x14ac:dyDescent="0.35">
      <c r="B280" s="4">
        <v>-194.352</v>
      </c>
      <c r="C280" t="s">
        <v>2266</v>
      </c>
      <c r="D280" s="4">
        <v>3</v>
      </c>
      <c r="E280" s="16" t="s">
        <v>9892</v>
      </c>
      <c r="G280" s="42">
        <f t="shared" si="6"/>
        <v>7</v>
      </c>
      <c r="H280" t="s">
        <v>9377</v>
      </c>
    </row>
    <row r="281" spans="1:10" x14ac:dyDescent="0.35">
      <c r="A281" s="4">
        <v>197</v>
      </c>
      <c r="B281" s="4">
        <v>-206.22200000000001</v>
      </c>
      <c r="C281" t="s">
        <v>2266</v>
      </c>
      <c r="D281" s="4">
        <v>3</v>
      </c>
      <c r="E281" s="16" t="s">
        <v>2376</v>
      </c>
    </row>
    <row r="282" spans="1:10" x14ac:dyDescent="0.35">
      <c r="D282" s="4"/>
      <c r="E282" s="58" t="s">
        <v>10598</v>
      </c>
      <c r="G282" s="42">
        <f t="shared" si="6"/>
        <v>7</v>
      </c>
      <c r="H282" t="s">
        <v>9377</v>
      </c>
    </row>
    <row r="283" spans="1:10" x14ac:dyDescent="0.35">
      <c r="D283" s="4"/>
      <c r="E283" s="58" t="s">
        <v>10599</v>
      </c>
      <c r="G283" s="42">
        <f t="shared" si="6"/>
        <v>5</v>
      </c>
      <c r="H283" t="s">
        <v>9378</v>
      </c>
    </row>
    <row r="284" spans="1:10" x14ac:dyDescent="0.35">
      <c r="A284" s="4">
        <v>198</v>
      </c>
      <c r="B284" s="4">
        <v>-183.71599999999901</v>
      </c>
      <c r="C284" t="s">
        <v>2289</v>
      </c>
      <c r="D284" s="4">
        <v>2</v>
      </c>
      <c r="E284" s="16" t="s">
        <v>2383</v>
      </c>
      <c r="G284" s="42">
        <f t="shared" si="6"/>
        <v>5</v>
      </c>
      <c r="H284" t="s">
        <v>9378</v>
      </c>
    </row>
    <row r="285" spans="1:10" x14ac:dyDescent="0.35">
      <c r="A285" s="4">
        <v>199</v>
      </c>
      <c r="B285" s="4">
        <v>-180.64099999999999</v>
      </c>
      <c r="C285" t="s">
        <v>2266</v>
      </c>
      <c r="D285" s="4">
        <v>3</v>
      </c>
      <c r="E285" s="16" t="s">
        <v>267</v>
      </c>
      <c r="G285" s="42">
        <f t="shared" si="6"/>
        <v>5</v>
      </c>
      <c r="H285" t="s">
        <v>9378</v>
      </c>
      <c r="I285" s="42">
        <f t="shared" si="6"/>
        <v>4</v>
      </c>
      <c r="J285" s="4" t="s">
        <v>10330</v>
      </c>
    </row>
    <row r="286" spans="1:10" x14ac:dyDescent="0.35">
      <c r="A286" s="4">
        <v>200</v>
      </c>
      <c r="B286" s="4">
        <v>-178.22</v>
      </c>
      <c r="C286" t="s">
        <v>2300</v>
      </c>
      <c r="D286" s="4">
        <v>4</v>
      </c>
      <c r="E286" s="16" t="s">
        <v>2386</v>
      </c>
      <c r="G286" s="42">
        <f t="shared" si="6"/>
        <v>5</v>
      </c>
      <c r="H286" t="s">
        <v>9378</v>
      </c>
    </row>
    <row r="287" spans="1:10" x14ac:dyDescent="0.35">
      <c r="A287" s="4">
        <v>201</v>
      </c>
      <c r="B287" s="4">
        <v>-167.899</v>
      </c>
      <c r="C287" t="s">
        <v>2274</v>
      </c>
      <c r="D287" s="4">
        <v>1</v>
      </c>
      <c r="E287" s="16" t="s">
        <v>2390</v>
      </c>
      <c r="G287" s="42">
        <f t="shared" si="6"/>
        <v>5</v>
      </c>
      <c r="H287" t="s">
        <v>9378</v>
      </c>
    </row>
    <row r="288" spans="1:10" x14ac:dyDescent="0.35">
      <c r="A288" s="4">
        <v>202</v>
      </c>
      <c r="B288" s="4">
        <v>-163.352</v>
      </c>
      <c r="C288" t="s">
        <v>2289</v>
      </c>
      <c r="D288" s="4">
        <v>2</v>
      </c>
      <c r="E288" s="16" t="s">
        <v>2392</v>
      </c>
      <c r="G288" s="42">
        <f t="shared" si="6"/>
        <v>5</v>
      </c>
      <c r="H288" t="s">
        <v>9378</v>
      </c>
    </row>
    <row r="289" spans="1:8" x14ac:dyDescent="0.35">
      <c r="A289" s="4">
        <v>203</v>
      </c>
      <c r="B289" s="4">
        <v>-158.26400000000001</v>
      </c>
      <c r="C289" t="s">
        <v>2274</v>
      </c>
      <c r="D289" s="4">
        <v>1</v>
      </c>
      <c r="E289" s="16" t="s">
        <v>2393</v>
      </c>
      <c r="G289" s="42">
        <f t="shared" si="6"/>
        <v>5</v>
      </c>
      <c r="H289" t="s">
        <v>9378</v>
      </c>
    </row>
    <row r="290" spans="1:8" x14ac:dyDescent="0.35">
      <c r="A290" s="4">
        <v>204</v>
      </c>
      <c r="B290" s="4">
        <v>-155.476</v>
      </c>
      <c r="C290" t="s">
        <v>2266</v>
      </c>
      <c r="D290" s="4">
        <v>3</v>
      </c>
      <c r="E290" s="16" t="s">
        <v>2394</v>
      </c>
      <c r="G290" s="42">
        <f t="shared" si="6"/>
        <v>7</v>
      </c>
      <c r="H290" t="s">
        <v>9377</v>
      </c>
    </row>
    <row r="291" spans="1:8" x14ac:dyDescent="0.35">
      <c r="A291" s="4">
        <v>205</v>
      </c>
      <c r="B291" s="4">
        <v>-154.911</v>
      </c>
      <c r="C291" t="s">
        <v>2289</v>
      </c>
      <c r="D291" s="4">
        <v>2</v>
      </c>
      <c r="E291" s="16" t="s">
        <v>2395</v>
      </c>
      <c r="G291" s="42">
        <f t="shared" si="6"/>
        <v>5</v>
      </c>
      <c r="H291" t="s">
        <v>9378</v>
      </c>
    </row>
    <row r="292" spans="1:8" x14ac:dyDescent="0.35">
      <c r="D292" s="4"/>
    </row>
    <row r="293" spans="1:8" x14ac:dyDescent="0.35">
      <c r="A293" s="4">
        <v>206</v>
      </c>
      <c r="B293" s="4">
        <v>-154.084</v>
      </c>
      <c r="C293" t="s">
        <v>2266</v>
      </c>
      <c r="D293" s="4">
        <v>3</v>
      </c>
      <c r="E293" s="16" t="s">
        <v>2396</v>
      </c>
      <c r="G293" s="42">
        <f t="shared" si="6"/>
        <v>31</v>
      </c>
      <c r="H293" t="s">
        <v>9386</v>
      </c>
    </row>
    <row r="294" spans="1:8" x14ac:dyDescent="0.35">
      <c r="B294" s="4">
        <v>-148.10599999999999</v>
      </c>
      <c r="C294" t="s">
        <v>2266</v>
      </c>
      <c r="D294" s="4">
        <v>3</v>
      </c>
      <c r="E294" s="16" t="s">
        <v>2399</v>
      </c>
    </row>
    <row r="295" spans="1:8" x14ac:dyDescent="0.35">
      <c r="B295" s="4">
        <v>-141.512</v>
      </c>
      <c r="C295" t="s">
        <v>2266</v>
      </c>
      <c r="D295" s="4">
        <v>3</v>
      </c>
      <c r="E295" s="16" t="s">
        <v>2400</v>
      </c>
    </row>
    <row r="296" spans="1:8" x14ac:dyDescent="0.35">
      <c r="B296" s="4">
        <v>-137.589</v>
      </c>
      <c r="C296" t="s">
        <v>2266</v>
      </c>
      <c r="D296" s="4">
        <v>3</v>
      </c>
      <c r="E296" s="16" t="s">
        <v>2401</v>
      </c>
    </row>
    <row r="297" spans="1:8" x14ac:dyDescent="0.35">
      <c r="A297" s="4">
        <v>208</v>
      </c>
      <c r="B297" s="4">
        <v>-137.31200000000001</v>
      </c>
      <c r="C297" t="s">
        <v>2274</v>
      </c>
      <c r="D297" s="4">
        <v>1</v>
      </c>
      <c r="E297" s="16" t="s">
        <v>2402</v>
      </c>
      <c r="G297" s="42">
        <f t="shared" si="6"/>
        <v>31</v>
      </c>
      <c r="H297" t="s">
        <v>9386</v>
      </c>
    </row>
    <row r="298" spans="1:8" x14ac:dyDescent="0.35">
      <c r="A298" s="4">
        <v>209</v>
      </c>
      <c r="B298" s="4">
        <v>-136.88999999999999</v>
      </c>
      <c r="C298" t="s">
        <v>2289</v>
      </c>
      <c r="D298" s="4">
        <v>2</v>
      </c>
      <c r="E298" s="16" t="s">
        <v>2403</v>
      </c>
      <c r="G298" s="42">
        <f t="shared" si="6"/>
        <v>31</v>
      </c>
      <c r="H298" t="s">
        <v>9386</v>
      </c>
    </row>
    <row r="299" spans="1:8" x14ac:dyDescent="0.35">
      <c r="B299" s="4">
        <v>-133.489</v>
      </c>
      <c r="C299" t="s">
        <v>2289</v>
      </c>
      <c r="D299" s="4">
        <v>2</v>
      </c>
      <c r="E299" s="16" t="s">
        <v>2359</v>
      </c>
    </row>
    <row r="300" spans="1:8" x14ac:dyDescent="0.35">
      <c r="D300" s="4"/>
    </row>
    <row r="301" spans="1:8" x14ac:dyDescent="0.35">
      <c r="B301" s="20" t="s">
        <v>9285</v>
      </c>
      <c r="D301" s="4"/>
    </row>
    <row r="302" spans="1:8" x14ac:dyDescent="0.35">
      <c r="A302" s="4">
        <v>210</v>
      </c>
      <c r="B302" s="4">
        <v>-128.964</v>
      </c>
      <c r="C302" t="s">
        <v>2300</v>
      </c>
      <c r="D302" s="4">
        <v>4</v>
      </c>
      <c r="E302" s="16" t="s">
        <v>2407</v>
      </c>
      <c r="G302" s="42">
        <f t="shared" si="6"/>
        <v>5</v>
      </c>
      <c r="H302" t="s">
        <v>9378</v>
      </c>
    </row>
    <row r="303" spans="1:8" x14ac:dyDescent="0.35">
      <c r="A303" s="4">
        <v>211</v>
      </c>
      <c r="B303" s="4">
        <v>-126.261</v>
      </c>
      <c r="C303" t="s">
        <v>2266</v>
      </c>
      <c r="D303" s="4">
        <v>3</v>
      </c>
      <c r="E303" s="16" t="s">
        <v>2408</v>
      </c>
      <c r="G303" s="42">
        <f t="shared" si="6"/>
        <v>5</v>
      </c>
      <c r="H303" t="s">
        <v>9378</v>
      </c>
    </row>
    <row r="304" spans="1:8" x14ac:dyDescent="0.35">
      <c r="A304" s="4">
        <v>212</v>
      </c>
      <c r="B304" s="4">
        <v>-116.41200000000001</v>
      </c>
      <c r="C304" t="s">
        <v>2289</v>
      </c>
      <c r="D304" s="4">
        <v>2</v>
      </c>
      <c r="E304" s="16" t="s">
        <v>2412</v>
      </c>
    </row>
    <row r="305" spans="1:8" x14ac:dyDescent="0.35">
      <c r="D305" s="4"/>
      <c r="E305" s="58" t="s">
        <v>9771</v>
      </c>
      <c r="G305" s="42">
        <f t="shared" si="6"/>
        <v>5</v>
      </c>
      <c r="H305" t="s">
        <v>9378</v>
      </c>
    </row>
    <row r="306" spans="1:8" x14ac:dyDescent="0.35">
      <c r="D306" s="4"/>
      <c r="E306" s="58" t="s">
        <v>9772</v>
      </c>
      <c r="G306" s="42">
        <f t="shared" si="6"/>
        <v>9</v>
      </c>
      <c r="H306" t="s">
        <v>9373</v>
      </c>
    </row>
    <row r="307" spans="1:8" x14ac:dyDescent="0.35">
      <c r="A307" s="4">
        <v>213</v>
      </c>
      <c r="B307" s="4">
        <v>-115.944</v>
      </c>
      <c r="C307" t="s">
        <v>2266</v>
      </c>
      <c r="D307" s="4">
        <v>3</v>
      </c>
      <c r="E307" s="16" t="s">
        <v>2413</v>
      </c>
      <c r="G307" s="42">
        <f t="shared" si="6"/>
        <v>5</v>
      </c>
      <c r="H307" t="s">
        <v>9378</v>
      </c>
    </row>
    <row r="308" spans="1:8" x14ac:dyDescent="0.35">
      <c r="A308" s="4">
        <v>214</v>
      </c>
      <c r="B308" s="4">
        <v>-111.173999999999</v>
      </c>
      <c r="C308" t="s">
        <v>2266</v>
      </c>
      <c r="D308" s="4">
        <v>3</v>
      </c>
      <c r="E308" s="16" t="s">
        <v>2415</v>
      </c>
      <c r="G308" s="42">
        <f t="shared" si="6"/>
        <v>9</v>
      </c>
      <c r="H308" t="s">
        <v>9373</v>
      </c>
    </row>
    <row r="309" spans="1:8" x14ac:dyDescent="0.35">
      <c r="A309" s="4">
        <v>215</v>
      </c>
      <c r="B309" s="4">
        <v>-107.986</v>
      </c>
      <c r="C309" t="s">
        <v>2289</v>
      </c>
      <c r="D309" s="4">
        <v>2</v>
      </c>
      <c r="E309" s="16" t="s">
        <v>2416</v>
      </c>
      <c r="G309" s="42">
        <f t="shared" si="6"/>
        <v>7</v>
      </c>
      <c r="H309" t="s">
        <v>9377</v>
      </c>
    </row>
    <row r="310" spans="1:8" x14ac:dyDescent="0.35">
      <c r="A310" s="4">
        <v>216</v>
      </c>
      <c r="B310" s="4">
        <v>-102.363999999999</v>
      </c>
      <c r="C310" t="s">
        <v>2300</v>
      </c>
      <c r="D310" s="4">
        <v>4</v>
      </c>
      <c r="E310" s="16" t="s">
        <v>1366</v>
      </c>
      <c r="G310" s="42">
        <f t="shared" si="6"/>
        <v>7</v>
      </c>
      <c r="H310" t="s">
        <v>9377</v>
      </c>
    </row>
    <row r="311" spans="1:8" x14ac:dyDescent="0.35">
      <c r="A311" s="4">
        <v>217</v>
      </c>
      <c r="B311" s="4">
        <v>-101.283999999999</v>
      </c>
      <c r="C311" t="s">
        <v>2274</v>
      </c>
      <c r="D311" s="4">
        <v>1</v>
      </c>
      <c r="E311" s="16" t="s">
        <v>2421</v>
      </c>
      <c r="G311" s="42">
        <f t="shared" si="6"/>
        <v>30</v>
      </c>
      <c r="H311" t="s">
        <v>9375</v>
      </c>
    </row>
    <row r="312" spans="1:8" x14ac:dyDescent="0.35">
      <c r="A312" s="4">
        <v>218</v>
      </c>
      <c r="B312" s="4">
        <v>-90.182999999999893</v>
      </c>
      <c r="C312" t="s">
        <v>2289</v>
      </c>
      <c r="D312" s="4">
        <v>2</v>
      </c>
      <c r="E312" s="16" t="s">
        <v>2423</v>
      </c>
      <c r="G312" s="42">
        <f t="shared" si="6"/>
        <v>30</v>
      </c>
      <c r="H312" t="s">
        <v>9375</v>
      </c>
    </row>
    <row r="313" spans="1:8" x14ac:dyDescent="0.35">
      <c r="B313" s="4">
        <v>-87.17</v>
      </c>
      <c r="C313" t="s">
        <v>2289</v>
      </c>
      <c r="D313" s="4">
        <v>2</v>
      </c>
      <c r="E313" s="16" t="s">
        <v>2427</v>
      </c>
    </row>
    <row r="314" spans="1:8" x14ac:dyDescent="0.35">
      <c r="A314" s="4">
        <v>219</v>
      </c>
      <c r="B314" s="4">
        <v>-86.917999999999907</v>
      </c>
      <c r="C314" t="s">
        <v>2300</v>
      </c>
      <c r="D314" s="4">
        <v>4</v>
      </c>
      <c r="E314" s="16" t="s">
        <v>2428</v>
      </c>
      <c r="G314" s="42">
        <f t="shared" si="6"/>
        <v>31</v>
      </c>
      <c r="H314" t="s">
        <v>9386</v>
      </c>
    </row>
    <row r="315" spans="1:8" x14ac:dyDescent="0.35">
      <c r="A315" s="4">
        <v>220</v>
      </c>
      <c r="B315" s="4">
        <v>-83.926000000000002</v>
      </c>
      <c r="C315" t="s">
        <v>2274</v>
      </c>
      <c r="D315" s="4">
        <v>1</v>
      </c>
      <c r="E315" s="16" t="s">
        <v>2429</v>
      </c>
      <c r="G315" s="42">
        <f t="shared" si="6"/>
        <v>31</v>
      </c>
      <c r="H315" t="s">
        <v>9386</v>
      </c>
    </row>
    <row r="316" spans="1:8" x14ac:dyDescent="0.35">
      <c r="A316" s="4">
        <v>221</v>
      </c>
      <c r="B316" s="4">
        <v>-81.835999999999999</v>
      </c>
      <c r="C316" t="s">
        <v>2300</v>
      </c>
      <c r="D316" s="4">
        <v>4</v>
      </c>
      <c r="E316" s="16" t="s">
        <v>2430</v>
      </c>
      <c r="G316" s="42">
        <f t="shared" si="6"/>
        <v>30</v>
      </c>
      <c r="H316" t="s">
        <v>9375</v>
      </c>
    </row>
    <row r="317" spans="1:8" x14ac:dyDescent="0.35">
      <c r="A317" s="4">
        <v>222</v>
      </c>
      <c r="B317" s="4">
        <v>-81.52</v>
      </c>
      <c r="C317" t="s">
        <v>2289</v>
      </c>
      <c r="D317" s="4">
        <v>2</v>
      </c>
      <c r="E317" s="16" t="s">
        <v>2431</v>
      </c>
      <c r="G317" s="42">
        <f t="shared" si="6"/>
        <v>30</v>
      </c>
      <c r="H317" t="s">
        <v>9375</v>
      </c>
    </row>
    <row r="318" spans="1:8" x14ac:dyDescent="0.35">
      <c r="A318" s="4">
        <v>223</v>
      </c>
      <c r="B318" s="4">
        <v>-76.712999999999994</v>
      </c>
      <c r="C318" t="s">
        <v>2300</v>
      </c>
      <c r="D318" s="4">
        <v>4</v>
      </c>
      <c r="E318" s="16" t="s">
        <v>2433</v>
      </c>
      <c r="G318" s="42">
        <f t="shared" si="6"/>
        <v>31</v>
      </c>
      <c r="H318" t="s">
        <v>9386</v>
      </c>
    </row>
    <row r="319" spans="1:8" x14ac:dyDescent="0.35">
      <c r="D319" s="4"/>
    </row>
    <row r="320" spans="1:8" x14ac:dyDescent="0.35">
      <c r="B320" s="20" t="s">
        <v>9232</v>
      </c>
      <c r="D320" s="4"/>
    </row>
    <row r="321" spans="1:8" x14ac:dyDescent="0.35">
      <c r="A321" s="4">
        <v>224</v>
      </c>
      <c r="B321" s="4">
        <v>-75.382000000000005</v>
      </c>
      <c r="C321" t="s">
        <v>2266</v>
      </c>
      <c r="D321" s="4">
        <v>3</v>
      </c>
      <c r="E321" s="16" t="s">
        <v>2434</v>
      </c>
      <c r="G321" s="42">
        <f t="shared" si="6"/>
        <v>30</v>
      </c>
      <c r="H321" t="s">
        <v>9375</v>
      </c>
    </row>
    <row r="322" spans="1:8" x14ac:dyDescent="0.35">
      <c r="A322" s="4">
        <v>225</v>
      </c>
      <c r="B322" s="4">
        <v>-72.760000000000005</v>
      </c>
      <c r="C322" t="s">
        <v>2289</v>
      </c>
      <c r="D322" s="4">
        <v>2</v>
      </c>
      <c r="E322" s="16" t="s">
        <v>2359</v>
      </c>
      <c r="G322" s="42">
        <f t="shared" si="6"/>
        <v>31</v>
      </c>
      <c r="H322" t="s">
        <v>9386</v>
      </c>
    </row>
    <row r="323" spans="1:8" x14ac:dyDescent="0.35">
      <c r="A323" s="4">
        <v>226</v>
      </c>
      <c r="B323" s="4">
        <v>-71.369</v>
      </c>
      <c r="C323" t="s">
        <v>2266</v>
      </c>
      <c r="D323" s="4">
        <v>3</v>
      </c>
      <c r="E323" s="16" t="s">
        <v>2436</v>
      </c>
      <c r="G323" s="42">
        <f t="shared" si="6"/>
        <v>30</v>
      </c>
      <c r="H323" t="s">
        <v>9375</v>
      </c>
    </row>
    <row r="324" spans="1:8" x14ac:dyDescent="0.35">
      <c r="A324" s="4">
        <v>227</v>
      </c>
      <c r="B324" s="4">
        <v>-69.557000000000002</v>
      </c>
      <c r="C324" t="s">
        <v>2266</v>
      </c>
      <c r="D324" s="4">
        <v>3</v>
      </c>
      <c r="E324" s="16" t="s">
        <v>2437</v>
      </c>
      <c r="G324" s="42">
        <f t="shared" si="6"/>
        <v>30</v>
      </c>
      <c r="H324" t="s">
        <v>9375</v>
      </c>
    </row>
    <row r="325" spans="1:8" x14ac:dyDescent="0.35">
      <c r="A325" s="4">
        <v>228</v>
      </c>
      <c r="B325" s="4">
        <v>-66.072999999999993</v>
      </c>
      <c r="C325" t="s">
        <v>2266</v>
      </c>
      <c r="D325" s="4">
        <v>3</v>
      </c>
      <c r="E325" s="16" t="s">
        <v>2440</v>
      </c>
      <c r="G325" s="42">
        <f t="shared" ref="G325:G360" si="7">IF(H325="GREET",1,IF(H325="GOAL",2,IF(H325="GOAL:COOP",2,IF(H325="(GOAL:COOP)",2,IF(H325="GOAL:CIVILITY",2,IF(H325="GOAL:SUSTAIN",2,IF(H325="(GOAL:SUSTAIN)",2,IF(H325="GOAL:MAX EARN",2,IF(H325="GOAL:EQUITY",2,IF(H325="(GOAL:EQUITY)",2,IF(H325="PROPOSAL",3,IF(H325="(PROPOSAL)",3,IF(H325="CHOOSE+",4,IF(H325="CHOOSE-",4,IF(H325="(CHOOSE+)",4,IF(H325="(CHOOSE-)",4,IF(H325="ECO INFO",5,IF(H325="(ECO INFO)",5,IF(H325="$ INFO",6,IF(H325="($ INFO)",6,IF(H325="SOC INFO",7,IF(H325="(SOC INFO)",7,IF(H325="RULE INFO",8,IF(H325="EXP INFO",9,IF(H325="(EXP INFO)",9,IF(H325="MON RES",10,IF(H325="MON EARN",11,IF(H325="MON BEH",12,IF(H325="POSE HARM",13,IF(H325="(POSE HARM)",13,IF(H325="POSE CONCERN",14,IF(H325="(POSE CONCERN)",14,IF(H325="RJ APOLOGY",15,IF(H325="RJ ATONE",16,IF(H325="(RJ ATONE)",16,IF(H325="RJ JUSTIFY",17,IF(H325="RJ JUSTIFY:ECO INFO",17,IF(H325="RJ JUSTIFY:SOC INFO",17,IF(H325="RJ JUSTIFY:EXP INFO",17,IF(H325="RJ JUSTIFY:MON EARN",17,IF(H325="RJ JUSTIFY:MON BEH",17,IF(H325="RJ-",18,IF(H325="RJ FORGIVE+",19,IF(H325="RJ FORGIVE-",19,IF(H325="(RJ FORGIVE+)",19,IF(H325="(RJ FORGIVE-)",19,IF(H325="COORD",20,IF(H325="(COORD)",20,IF(H325="ENF ACK",21,IF(H325="(ENF ACK)",21,IF(H325="ENF PRAISE",22,IF(H325="ENF ASK",23,IF(H325="ENF TELL",24,IF(H325="ENF SHAME",25,IF(H325="ENF WARN",26,IF(H325="ENF THREATEN",27,IF(H325="ENF PUNISH",28,IF(H325="DEFECT",29,IF(H325="SM TALK",30,IF(H325="HUMOR",31,IF(H325="POLITE+",32,IF(H325="POLITE-",32,IF(H325="INPUT-",33,IF(H325="AMBIGUOUS",34,IF(H325="UNCODEABLE",35)))))))))))))))))))))))))))))))))))))))))))))))))))))))))))))))))</f>
        <v>31</v>
      </c>
      <c r="H325" t="s">
        <v>9386</v>
      </c>
    </row>
    <row r="326" spans="1:8" x14ac:dyDescent="0.35">
      <c r="B326" s="4">
        <v>-60.856999999999999</v>
      </c>
      <c r="C326" t="s">
        <v>2266</v>
      </c>
      <c r="D326" s="4">
        <v>3</v>
      </c>
      <c r="E326" s="16" t="s">
        <v>2442</v>
      </c>
    </row>
    <row r="327" spans="1:8" x14ac:dyDescent="0.35">
      <c r="A327" s="4">
        <v>229</v>
      </c>
      <c r="B327" s="4">
        <v>-56.005000000000003</v>
      </c>
      <c r="C327" t="s">
        <v>2289</v>
      </c>
      <c r="D327" s="4">
        <v>2</v>
      </c>
      <c r="E327" s="16" t="s">
        <v>2443</v>
      </c>
      <c r="G327" s="42">
        <f t="shared" si="7"/>
        <v>22</v>
      </c>
      <c r="H327" t="s">
        <v>10418</v>
      </c>
    </row>
    <row r="328" spans="1:8" x14ac:dyDescent="0.35">
      <c r="A328" s="4">
        <v>230</v>
      </c>
      <c r="B328" s="4">
        <v>-54.068999999999903</v>
      </c>
      <c r="C328" t="s">
        <v>2300</v>
      </c>
      <c r="D328" s="4">
        <v>4</v>
      </c>
      <c r="E328" s="16" t="s">
        <v>2444</v>
      </c>
      <c r="G328" s="42">
        <f t="shared" si="7"/>
        <v>31</v>
      </c>
      <c r="H328" t="s">
        <v>9386</v>
      </c>
    </row>
    <row r="329" spans="1:8" x14ac:dyDescent="0.35">
      <c r="A329" s="4">
        <v>231</v>
      </c>
      <c r="B329" s="4">
        <v>-48.281999999999996</v>
      </c>
      <c r="C329" t="s">
        <v>2300</v>
      </c>
      <c r="D329" s="4">
        <v>4</v>
      </c>
      <c r="E329" s="16" t="s">
        <v>2445</v>
      </c>
    </row>
    <row r="330" spans="1:8" x14ac:dyDescent="0.35">
      <c r="A330" s="4">
        <v>232</v>
      </c>
      <c r="B330" s="4">
        <v>-48.028999999999897</v>
      </c>
      <c r="C330" t="s">
        <v>2274</v>
      </c>
      <c r="D330" s="4">
        <v>1</v>
      </c>
      <c r="E330" s="16" t="s">
        <v>2446</v>
      </c>
      <c r="G330" s="42">
        <f t="shared" si="7"/>
        <v>31</v>
      </c>
      <c r="H330" t="s">
        <v>9386</v>
      </c>
    </row>
    <row r="331" spans="1:8" x14ac:dyDescent="0.35">
      <c r="A331" s="4">
        <v>233</v>
      </c>
      <c r="B331" s="4">
        <v>-44.591000000000001</v>
      </c>
      <c r="C331" t="s">
        <v>2266</v>
      </c>
      <c r="D331" s="4">
        <v>3</v>
      </c>
      <c r="E331" s="16" t="s">
        <v>2447</v>
      </c>
      <c r="G331" s="42">
        <f t="shared" si="7"/>
        <v>22</v>
      </c>
      <c r="H331" t="s">
        <v>10418</v>
      </c>
    </row>
    <row r="332" spans="1:8" x14ac:dyDescent="0.35">
      <c r="A332" s="4">
        <v>234</v>
      </c>
      <c r="B332" s="4">
        <v>-41.854999999999997</v>
      </c>
      <c r="C332" t="s">
        <v>2289</v>
      </c>
      <c r="D332" s="4">
        <v>2</v>
      </c>
      <c r="E332" s="16" t="s">
        <v>2449</v>
      </c>
      <c r="G332" s="42">
        <f t="shared" si="7"/>
        <v>22</v>
      </c>
      <c r="H332" t="s">
        <v>10418</v>
      </c>
    </row>
    <row r="333" spans="1:8" x14ac:dyDescent="0.35">
      <c r="A333" s="4">
        <v>235</v>
      </c>
      <c r="B333" s="4">
        <v>-38.069000000000003</v>
      </c>
      <c r="C333" t="s">
        <v>2300</v>
      </c>
      <c r="D333" s="4">
        <v>4</v>
      </c>
      <c r="E333" s="16" t="s">
        <v>2450</v>
      </c>
      <c r="G333" s="42">
        <f t="shared" si="7"/>
        <v>31</v>
      </c>
      <c r="H333" t="s">
        <v>9386</v>
      </c>
    </row>
    <row r="334" spans="1:8" x14ac:dyDescent="0.35">
      <c r="A334" s="4">
        <v>236</v>
      </c>
      <c r="B334" s="4">
        <v>-35.465000000000003</v>
      </c>
      <c r="C334" t="s">
        <v>2266</v>
      </c>
      <c r="D334" s="4">
        <v>3</v>
      </c>
      <c r="E334" s="16" t="s">
        <v>2451</v>
      </c>
      <c r="G334" s="42">
        <f t="shared" si="7"/>
        <v>31</v>
      </c>
      <c r="H334" t="s">
        <v>9386</v>
      </c>
    </row>
    <row r="335" spans="1:8" x14ac:dyDescent="0.35">
      <c r="A335" s="4">
        <v>237</v>
      </c>
      <c r="B335" s="4">
        <v>-31.763999999999999</v>
      </c>
      <c r="C335" t="s">
        <v>2289</v>
      </c>
      <c r="D335" s="4">
        <v>2</v>
      </c>
      <c r="E335" s="16" t="s">
        <v>2452</v>
      </c>
      <c r="G335" s="42">
        <f t="shared" si="7"/>
        <v>31</v>
      </c>
      <c r="H335" t="s">
        <v>9386</v>
      </c>
    </row>
    <row r="336" spans="1:8" x14ac:dyDescent="0.35">
      <c r="A336" s="4">
        <v>238</v>
      </c>
      <c r="B336" s="4">
        <v>-26.125999999999902</v>
      </c>
      <c r="C336" t="s">
        <v>2266</v>
      </c>
      <c r="D336" s="4">
        <v>3</v>
      </c>
      <c r="E336" s="16" t="s">
        <v>2453</v>
      </c>
      <c r="G336" s="42">
        <f t="shared" si="7"/>
        <v>22</v>
      </c>
      <c r="H336" t="s">
        <v>10418</v>
      </c>
    </row>
    <row r="337" spans="1:8" x14ac:dyDescent="0.35">
      <c r="A337" s="4">
        <v>239</v>
      </c>
      <c r="B337" s="4">
        <v>-25.816999999999901</v>
      </c>
      <c r="C337" t="s">
        <v>2289</v>
      </c>
      <c r="D337" s="4">
        <v>2</v>
      </c>
      <c r="E337" s="16" t="s">
        <v>2454</v>
      </c>
      <c r="G337" s="42">
        <f t="shared" si="7"/>
        <v>31</v>
      </c>
      <c r="H337" t="s">
        <v>9386</v>
      </c>
    </row>
    <row r="338" spans="1:8" x14ac:dyDescent="0.35">
      <c r="A338" s="4">
        <v>240</v>
      </c>
      <c r="B338" s="4">
        <v>-22.54</v>
      </c>
      <c r="C338" t="s">
        <v>2300</v>
      </c>
      <c r="D338" s="4">
        <v>4</v>
      </c>
      <c r="E338" s="16" t="s">
        <v>2460</v>
      </c>
      <c r="G338" s="42">
        <f t="shared" si="7"/>
        <v>9</v>
      </c>
      <c r="H338" t="s">
        <v>9373</v>
      </c>
    </row>
    <row r="339" spans="1:8" x14ac:dyDescent="0.35">
      <c r="D339" s="4"/>
    </row>
    <row r="340" spans="1:8" x14ac:dyDescent="0.35">
      <c r="B340" s="21" t="s">
        <v>9279</v>
      </c>
      <c r="C340" s="22"/>
      <c r="D340" s="21"/>
      <c r="E340" s="23"/>
    </row>
    <row r="341" spans="1:8" x14ac:dyDescent="0.35">
      <c r="B341" s="20" t="s">
        <v>9299</v>
      </c>
      <c r="D341" s="4"/>
    </row>
    <row r="342" spans="1:8" x14ac:dyDescent="0.35">
      <c r="A342" s="4">
        <v>241</v>
      </c>
      <c r="B342" s="4">
        <v>9.6790000000000003</v>
      </c>
      <c r="C342" t="s">
        <v>2266</v>
      </c>
      <c r="D342" s="4">
        <v>3</v>
      </c>
      <c r="E342" s="16" t="s">
        <v>2461</v>
      </c>
      <c r="G342" s="42">
        <f t="shared" si="7"/>
        <v>20</v>
      </c>
      <c r="H342" t="s">
        <v>9472</v>
      </c>
    </row>
    <row r="343" spans="1:8" x14ac:dyDescent="0.35">
      <c r="A343" s="4">
        <v>242</v>
      </c>
      <c r="B343" s="4">
        <v>16.998999999999999</v>
      </c>
      <c r="C343" t="s">
        <v>2266</v>
      </c>
      <c r="D343" s="4">
        <v>3</v>
      </c>
      <c r="E343" s="16" t="s">
        <v>2462</v>
      </c>
      <c r="G343" s="42">
        <f t="shared" si="7"/>
        <v>23</v>
      </c>
      <c r="H343" t="s">
        <v>10129</v>
      </c>
    </row>
    <row r="344" spans="1:8" x14ac:dyDescent="0.35">
      <c r="A344" s="4">
        <v>243</v>
      </c>
      <c r="B344" s="4">
        <v>64.515000000000001</v>
      </c>
      <c r="C344" t="s">
        <v>2274</v>
      </c>
      <c r="D344" s="4">
        <v>1</v>
      </c>
      <c r="E344" s="16" t="s">
        <v>2463</v>
      </c>
      <c r="G344" s="42">
        <f t="shared" si="7"/>
        <v>21</v>
      </c>
      <c r="H344" t="s">
        <v>9613</v>
      </c>
    </row>
    <row r="345" spans="1:8" x14ac:dyDescent="0.35">
      <c r="B345" s="4">
        <v>67.058999999999997</v>
      </c>
      <c r="C345" t="s">
        <v>2274</v>
      </c>
      <c r="D345" s="4">
        <v>1</v>
      </c>
      <c r="E345" s="16" t="s">
        <v>2464</v>
      </c>
    </row>
    <row r="346" spans="1:8" x14ac:dyDescent="0.35">
      <c r="B346" s="4">
        <v>70.034999999999997</v>
      </c>
      <c r="C346" t="s">
        <v>2274</v>
      </c>
      <c r="D346" s="4">
        <v>1</v>
      </c>
      <c r="E346" s="16" t="s">
        <v>2465</v>
      </c>
    </row>
    <row r="347" spans="1:8" x14ac:dyDescent="0.35">
      <c r="A347" s="4">
        <v>244</v>
      </c>
      <c r="B347" s="4">
        <v>72.397999999999996</v>
      </c>
      <c r="C347" t="s">
        <v>2266</v>
      </c>
      <c r="D347" s="4">
        <v>3</v>
      </c>
      <c r="E347" s="16" t="s">
        <v>2466</v>
      </c>
      <c r="G347" s="42">
        <f t="shared" si="7"/>
        <v>21</v>
      </c>
      <c r="H347" t="s">
        <v>9613</v>
      </c>
    </row>
    <row r="348" spans="1:8" x14ac:dyDescent="0.35">
      <c r="A348" s="4">
        <v>245</v>
      </c>
      <c r="B348" s="4">
        <v>73.956000000000003</v>
      </c>
      <c r="C348" t="s">
        <v>2300</v>
      </c>
      <c r="D348" s="4">
        <v>4</v>
      </c>
      <c r="E348" s="16" t="s">
        <v>310</v>
      </c>
      <c r="G348" s="42">
        <f t="shared" si="7"/>
        <v>21</v>
      </c>
      <c r="H348" t="s">
        <v>9613</v>
      </c>
    </row>
    <row r="349" spans="1:8" x14ac:dyDescent="0.35">
      <c r="A349" s="4">
        <v>246</v>
      </c>
      <c r="B349" s="4">
        <v>77.814999999999998</v>
      </c>
      <c r="C349" t="s">
        <v>2266</v>
      </c>
      <c r="D349" s="4">
        <v>3</v>
      </c>
      <c r="E349" s="16" t="s">
        <v>2467</v>
      </c>
      <c r="G349" s="42">
        <f t="shared" si="7"/>
        <v>24</v>
      </c>
      <c r="H349" t="s">
        <v>10409</v>
      </c>
    </row>
    <row r="350" spans="1:8" x14ac:dyDescent="0.35">
      <c r="B350" s="4">
        <v>83.221999999999994</v>
      </c>
      <c r="C350" t="s">
        <v>2266</v>
      </c>
      <c r="D350" s="4">
        <v>3</v>
      </c>
      <c r="E350" s="16" t="s">
        <v>2468</v>
      </c>
    </row>
    <row r="351" spans="1:8" x14ac:dyDescent="0.35">
      <c r="B351" s="4">
        <v>86.575000000000003</v>
      </c>
      <c r="C351" t="s">
        <v>2266</v>
      </c>
      <c r="D351" s="4">
        <v>3</v>
      </c>
      <c r="E351" s="16" t="s">
        <v>2469</v>
      </c>
    </row>
    <row r="352" spans="1:8" x14ac:dyDescent="0.35">
      <c r="D352" s="4"/>
    </row>
    <row r="353" spans="1:8" x14ac:dyDescent="0.35">
      <c r="B353" s="20"/>
      <c r="D353" s="4"/>
    </row>
    <row r="354" spans="1:8" x14ac:dyDescent="0.35">
      <c r="A354" s="4">
        <v>247</v>
      </c>
      <c r="B354" s="4">
        <v>88.94</v>
      </c>
      <c r="C354" t="s">
        <v>2289</v>
      </c>
      <c r="D354" s="4">
        <v>2</v>
      </c>
      <c r="E354" s="16" t="s">
        <v>2470</v>
      </c>
      <c r="G354" s="42">
        <f t="shared" si="7"/>
        <v>30</v>
      </c>
      <c r="H354" t="s">
        <v>9375</v>
      </c>
    </row>
    <row r="355" spans="1:8" x14ac:dyDescent="0.35">
      <c r="A355" s="4">
        <v>248</v>
      </c>
      <c r="B355" s="4">
        <v>98.775000000000006</v>
      </c>
      <c r="C355" t="s">
        <v>2266</v>
      </c>
      <c r="D355" s="4">
        <v>3</v>
      </c>
      <c r="E355" s="16" t="s">
        <v>2471</v>
      </c>
      <c r="G355" s="42">
        <f t="shared" si="7"/>
        <v>34</v>
      </c>
      <c r="H355" t="s">
        <v>9387</v>
      </c>
    </row>
    <row r="356" spans="1:8" x14ac:dyDescent="0.35">
      <c r="D356" s="4"/>
    </row>
    <row r="357" spans="1:8" x14ac:dyDescent="0.35">
      <c r="A357" s="4">
        <v>249</v>
      </c>
      <c r="B357" s="4">
        <v>150.79</v>
      </c>
      <c r="C357" t="s">
        <v>2266</v>
      </c>
      <c r="D357" s="4">
        <v>3</v>
      </c>
      <c r="E357" s="16" t="s">
        <v>2472</v>
      </c>
    </row>
    <row r="358" spans="1:8" x14ac:dyDescent="0.35">
      <c r="D358" s="4"/>
      <c r="E358" s="58" t="s">
        <v>10600</v>
      </c>
      <c r="G358" s="42">
        <f t="shared" si="7"/>
        <v>21</v>
      </c>
      <c r="H358" t="s">
        <v>9613</v>
      </c>
    </row>
    <row r="359" spans="1:8" x14ac:dyDescent="0.35">
      <c r="B359" s="20"/>
      <c r="D359" s="4"/>
      <c r="E359" s="58" t="s">
        <v>10601</v>
      </c>
      <c r="G359" s="42">
        <f t="shared" si="7"/>
        <v>9</v>
      </c>
      <c r="H359" t="s">
        <v>9373</v>
      </c>
    </row>
    <row r="360" spans="1:8" x14ac:dyDescent="0.35">
      <c r="A360" s="4">
        <v>250</v>
      </c>
      <c r="B360" s="4">
        <v>174.03599999999901</v>
      </c>
      <c r="C360" t="s">
        <v>2300</v>
      </c>
      <c r="D360" s="4">
        <v>4</v>
      </c>
      <c r="E360" s="16" t="s">
        <v>2450</v>
      </c>
      <c r="G360" s="42">
        <f t="shared" si="7"/>
        <v>20</v>
      </c>
      <c r="H360" t="s">
        <v>9472</v>
      </c>
    </row>
    <row r="363" spans="1:8" x14ac:dyDescent="0.35">
      <c r="A363" s="8" t="s">
        <v>11929</v>
      </c>
    </row>
    <row r="364" spans="1:8" x14ac:dyDescent="0.35">
      <c r="B364" s="98" t="s">
        <v>11936</v>
      </c>
    </row>
    <row r="365" spans="1:8" x14ac:dyDescent="0.35">
      <c r="A365" s="7" t="s">
        <v>11933</v>
      </c>
      <c r="B365" s="4">
        <v>4</v>
      </c>
      <c r="C365" t="s">
        <v>11984</v>
      </c>
    </row>
    <row r="366" spans="1:8" x14ac:dyDescent="0.35">
      <c r="A366" s="7" t="s">
        <v>11934</v>
      </c>
      <c r="B366" s="4">
        <v>4</v>
      </c>
      <c r="C366" t="s">
        <v>11985</v>
      </c>
    </row>
    <row r="367" spans="1:8" x14ac:dyDescent="0.35">
      <c r="A367" s="7" t="s">
        <v>11935</v>
      </c>
      <c r="B367" s="4" t="s">
        <v>11932</v>
      </c>
    </row>
    <row r="369" spans="1:10" x14ac:dyDescent="0.35">
      <c r="A369" s="7" t="s">
        <v>12080</v>
      </c>
      <c r="B369" s="4">
        <v>4</v>
      </c>
    </row>
    <row r="370" spans="1:10" x14ac:dyDescent="0.35">
      <c r="A370" s="4" t="s">
        <v>12082</v>
      </c>
      <c r="B370" s="4">
        <v>1</v>
      </c>
    </row>
    <row r="373" spans="1:10" x14ac:dyDescent="0.35">
      <c r="B373" s="8" t="s">
        <v>12198</v>
      </c>
      <c r="G373"/>
      <c r="I373"/>
      <c r="J373"/>
    </row>
    <row r="374" spans="1:10" x14ac:dyDescent="0.35">
      <c r="A374" s="8" t="s">
        <v>12202</v>
      </c>
      <c r="B374" s="139" t="s">
        <v>12230</v>
      </c>
      <c r="C374" s="113" t="s">
        <v>12231</v>
      </c>
      <c r="G374"/>
      <c r="I374"/>
      <c r="J374"/>
    </row>
    <row r="375" spans="1:10" x14ac:dyDescent="0.35">
      <c r="A375" s="7" t="s">
        <v>12083</v>
      </c>
      <c r="B375" s="102">
        <v>1</v>
      </c>
      <c r="C375" s="102">
        <v>1</v>
      </c>
      <c r="G375"/>
      <c r="I375"/>
      <c r="J375"/>
    </row>
    <row r="376" spans="1:10" x14ac:dyDescent="0.35">
      <c r="A376" s="7" t="s">
        <v>12084</v>
      </c>
      <c r="B376" s="102">
        <v>1</v>
      </c>
      <c r="C376" s="102">
        <v>1</v>
      </c>
      <c r="G376"/>
      <c r="I376"/>
      <c r="J376"/>
    </row>
    <row r="377" spans="1:10" x14ac:dyDescent="0.35">
      <c r="B377"/>
      <c r="C377" s="4"/>
      <c r="G377"/>
      <c r="I377"/>
      <c r="J377"/>
    </row>
    <row r="378" spans="1:10" x14ac:dyDescent="0.35">
      <c r="A378" s="8" t="s">
        <v>12203</v>
      </c>
      <c r="B378"/>
      <c r="C378" s="4"/>
      <c r="G378"/>
      <c r="I378"/>
      <c r="J378"/>
    </row>
    <row r="379" spans="1:10" x14ac:dyDescent="0.35">
      <c r="A379" s="7" t="s">
        <v>12083</v>
      </c>
      <c r="B379" s="102" t="s">
        <v>11932</v>
      </c>
      <c r="C379" s="102" t="s">
        <v>11932</v>
      </c>
      <c r="G379"/>
      <c r="I379"/>
      <c r="J379"/>
    </row>
    <row r="380" spans="1:10" x14ac:dyDescent="0.35">
      <c r="A380" s="7" t="s">
        <v>12084</v>
      </c>
      <c r="B380" s="102" t="s">
        <v>11932</v>
      </c>
      <c r="C380" s="102" t="s">
        <v>11932</v>
      </c>
      <c r="G380"/>
      <c r="I380"/>
      <c r="J380"/>
    </row>
    <row r="381" spans="1:10" x14ac:dyDescent="0.35">
      <c r="C381" s="4"/>
      <c r="G381"/>
      <c r="I381"/>
      <c r="J381"/>
    </row>
    <row r="382" spans="1:10" x14ac:dyDescent="0.35">
      <c r="A382" s="8" t="s">
        <v>12204</v>
      </c>
      <c r="C382" s="4"/>
      <c r="G382"/>
      <c r="I382"/>
      <c r="J382"/>
    </row>
    <row r="383" spans="1:10" x14ac:dyDescent="0.35">
      <c r="A383" s="7" t="s">
        <v>12083</v>
      </c>
      <c r="B383" s="102" t="s">
        <v>11932</v>
      </c>
      <c r="C383" s="102" t="s">
        <v>11932</v>
      </c>
      <c r="G383"/>
      <c r="I383"/>
      <c r="J383"/>
    </row>
    <row r="384" spans="1:10" x14ac:dyDescent="0.35">
      <c r="A384" s="7" t="s">
        <v>12084</v>
      </c>
      <c r="B384" s="102" t="s">
        <v>11932</v>
      </c>
      <c r="C384" s="102" t="s">
        <v>11932</v>
      </c>
      <c r="G384"/>
      <c r="I384"/>
      <c r="J384"/>
    </row>
    <row r="385" spans="1:10" x14ac:dyDescent="0.35">
      <c r="B385"/>
      <c r="C385" s="4"/>
      <c r="G385"/>
      <c r="I385"/>
      <c r="J385"/>
    </row>
    <row r="386" spans="1:10" x14ac:dyDescent="0.35">
      <c r="A386" s="7" t="s">
        <v>12079</v>
      </c>
      <c r="B386"/>
      <c r="C386" s="4"/>
      <c r="G386"/>
      <c r="I386"/>
      <c r="J386"/>
    </row>
    <row r="387" spans="1:10" x14ac:dyDescent="0.35">
      <c r="A387" s="7" t="s">
        <v>12083</v>
      </c>
      <c r="B387" s="102">
        <v>1</v>
      </c>
      <c r="C387" s="102">
        <v>1</v>
      </c>
      <c r="G387"/>
      <c r="I387"/>
      <c r="J387"/>
    </row>
    <row r="388" spans="1:10" x14ac:dyDescent="0.35">
      <c r="A388" s="7" t="s">
        <v>12084</v>
      </c>
      <c r="B388" s="102">
        <v>1</v>
      </c>
      <c r="C388" s="102">
        <v>1</v>
      </c>
      <c r="G388"/>
      <c r="I388"/>
      <c r="J388"/>
    </row>
    <row r="391" spans="1:10" x14ac:dyDescent="0.35">
      <c r="A391" s="8" t="s">
        <v>12089</v>
      </c>
      <c r="D391" s="4"/>
    </row>
    <row r="392" spans="1:10" x14ac:dyDescent="0.35">
      <c r="D392" s="4"/>
    </row>
    <row r="393" spans="1:10" x14ac:dyDescent="0.35">
      <c r="A393" s="113" t="s">
        <v>11933</v>
      </c>
      <c r="D393" s="4"/>
    </row>
    <row r="394" spans="1:10" x14ac:dyDescent="0.35">
      <c r="A394" s="113"/>
      <c r="D394" s="4"/>
    </row>
    <row r="395" spans="1:10" x14ac:dyDescent="0.35">
      <c r="A395" s="116" t="s">
        <v>12090</v>
      </c>
      <c r="D395" s="4"/>
    </row>
    <row r="396" spans="1:10" x14ac:dyDescent="0.35">
      <c r="A396" s="4" t="s">
        <v>12091</v>
      </c>
      <c r="B396" s="4">
        <v>4</v>
      </c>
      <c r="D396" s="4"/>
    </row>
    <row r="397" spans="1:10" x14ac:dyDescent="0.35">
      <c r="A397" s="4" t="s">
        <v>12092</v>
      </c>
      <c r="B397" s="4">
        <v>4</v>
      </c>
      <c r="D397" s="4"/>
    </row>
    <row r="398" spans="1:10" x14ac:dyDescent="0.35">
      <c r="A398" s="4" t="s">
        <v>12093</v>
      </c>
      <c r="D398" s="4"/>
    </row>
    <row r="399" spans="1:10" x14ac:dyDescent="0.35">
      <c r="A399" s="4" t="s">
        <v>12094</v>
      </c>
      <c r="D399" s="4"/>
    </row>
    <row r="400" spans="1:10" x14ac:dyDescent="0.35">
      <c r="A400" s="37" t="s">
        <v>12098</v>
      </c>
      <c r="B400" s="117">
        <f>(B396+B397)/2</f>
        <v>4</v>
      </c>
      <c r="D400" s="4"/>
    </row>
    <row r="401" spans="1:4" x14ac:dyDescent="0.35">
      <c r="A401" s="37"/>
      <c r="D401" s="4"/>
    </row>
    <row r="402" spans="1:4" x14ac:dyDescent="0.35">
      <c r="A402" s="116" t="s">
        <v>12095</v>
      </c>
      <c r="D402" s="4"/>
    </row>
    <row r="403" spans="1:4" x14ac:dyDescent="0.35">
      <c r="A403" s="4" t="s">
        <v>12091</v>
      </c>
      <c r="B403" s="4">
        <v>4</v>
      </c>
      <c r="D403" s="4"/>
    </row>
    <row r="404" spans="1:4" x14ac:dyDescent="0.35">
      <c r="A404" s="4" t="s">
        <v>12092</v>
      </c>
      <c r="D404" s="4"/>
    </row>
    <row r="405" spans="1:4" x14ac:dyDescent="0.35">
      <c r="A405" s="4" t="s">
        <v>12093</v>
      </c>
      <c r="D405" s="4"/>
    </row>
    <row r="406" spans="1:4" x14ac:dyDescent="0.35">
      <c r="A406" s="4" t="s">
        <v>12094</v>
      </c>
      <c r="D406" s="4"/>
    </row>
    <row r="407" spans="1:4" x14ac:dyDescent="0.35">
      <c r="A407" s="37" t="s">
        <v>12098</v>
      </c>
      <c r="B407" s="4">
        <v>4</v>
      </c>
      <c r="D407" s="4"/>
    </row>
    <row r="408" spans="1:4" x14ac:dyDescent="0.35">
      <c r="A408" s="37"/>
      <c r="D408" s="4"/>
    </row>
    <row r="409" spans="1:4" x14ac:dyDescent="0.35">
      <c r="A409" s="113" t="s">
        <v>11934</v>
      </c>
      <c r="D409" s="4"/>
    </row>
    <row r="410" spans="1:4" x14ac:dyDescent="0.35">
      <c r="A410" s="113"/>
      <c r="D410" s="4"/>
    </row>
    <row r="411" spans="1:4" x14ac:dyDescent="0.35">
      <c r="A411" s="116" t="s">
        <v>12090</v>
      </c>
      <c r="D411" s="4"/>
    </row>
    <row r="412" spans="1:4" x14ac:dyDescent="0.35">
      <c r="A412" s="4" t="s">
        <v>12091</v>
      </c>
      <c r="B412" s="4">
        <v>4</v>
      </c>
      <c r="D412" s="4"/>
    </row>
    <row r="413" spans="1:4" x14ac:dyDescent="0.35">
      <c r="A413" s="4" t="s">
        <v>12092</v>
      </c>
      <c r="D413" s="4"/>
    </row>
    <row r="414" spans="1:4" x14ac:dyDescent="0.35">
      <c r="A414" s="4" t="s">
        <v>12093</v>
      </c>
      <c r="D414" s="4"/>
    </row>
    <row r="415" spans="1:4" x14ac:dyDescent="0.35">
      <c r="A415" s="4" t="s">
        <v>12094</v>
      </c>
      <c r="D415" s="4"/>
    </row>
    <row r="416" spans="1:4" x14ac:dyDescent="0.35">
      <c r="A416" s="37" t="s">
        <v>12098</v>
      </c>
      <c r="B416" s="117"/>
      <c r="D416" s="4"/>
    </row>
    <row r="417" spans="1:5" x14ac:dyDescent="0.35">
      <c r="A417" s="37"/>
      <c r="D417" s="4"/>
    </row>
    <row r="418" spans="1:5" x14ac:dyDescent="0.35">
      <c r="A418" s="116" t="s">
        <v>12095</v>
      </c>
      <c r="D418" s="4"/>
      <c r="E418" s="16" t="s">
        <v>11932</v>
      </c>
    </row>
    <row r="419" spans="1:5" x14ac:dyDescent="0.35">
      <c r="A419" s="4" t="s">
        <v>12091</v>
      </c>
      <c r="D419" s="4"/>
    </row>
    <row r="420" spans="1:5" x14ac:dyDescent="0.35">
      <c r="A420" s="4" t="s">
        <v>12092</v>
      </c>
      <c r="D420" s="4"/>
    </row>
    <row r="421" spans="1:5" x14ac:dyDescent="0.35">
      <c r="A421" s="4" t="s">
        <v>12093</v>
      </c>
      <c r="D421" s="4"/>
    </row>
    <row r="422" spans="1:5" x14ac:dyDescent="0.35">
      <c r="A422" s="4" t="s">
        <v>12094</v>
      </c>
      <c r="D422" s="4"/>
    </row>
    <row r="423" spans="1:5" x14ac:dyDescent="0.35">
      <c r="A423" s="37" t="s">
        <v>12098</v>
      </c>
      <c r="D423" s="4"/>
    </row>
    <row r="424" spans="1:5" x14ac:dyDescent="0.35">
      <c r="D424" s="4"/>
    </row>
    <row r="425" spans="1:5" x14ac:dyDescent="0.35">
      <c r="A425" s="113" t="s">
        <v>11935</v>
      </c>
      <c r="D425" s="4"/>
    </row>
    <row r="426" spans="1:5" x14ac:dyDescent="0.35">
      <c r="A426" s="113"/>
      <c r="D426" s="4"/>
    </row>
    <row r="427" spans="1:5" x14ac:dyDescent="0.35">
      <c r="A427" s="116" t="s">
        <v>12090</v>
      </c>
      <c r="D427" s="4"/>
      <c r="E427" s="16" t="s">
        <v>11932</v>
      </c>
    </row>
    <row r="428" spans="1:5" x14ac:dyDescent="0.35">
      <c r="A428" s="4" t="s">
        <v>12091</v>
      </c>
      <c r="D428" s="4"/>
    </row>
    <row r="429" spans="1:5" x14ac:dyDescent="0.35">
      <c r="A429" s="4" t="s">
        <v>12092</v>
      </c>
      <c r="D429" s="4"/>
    </row>
    <row r="430" spans="1:5" x14ac:dyDescent="0.35">
      <c r="A430" s="4" t="s">
        <v>12093</v>
      </c>
      <c r="D430" s="4"/>
    </row>
    <row r="431" spans="1:5" x14ac:dyDescent="0.35">
      <c r="A431" s="4" t="s">
        <v>12094</v>
      </c>
      <c r="D431" s="4"/>
    </row>
    <row r="432" spans="1:5" x14ac:dyDescent="0.35">
      <c r="A432" s="37" t="s">
        <v>12098</v>
      </c>
      <c r="D432" s="4"/>
    </row>
    <row r="433" spans="1:5" x14ac:dyDescent="0.35">
      <c r="D433" s="4"/>
    </row>
    <row r="434" spans="1:5" x14ac:dyDescent="0.35">
      <c r="A434" s="116" t="s">
        <v>12095</v>
      </c>
      <c r="D434" s="4"/>
      <c r="E434" s="16" t="s">
        <v>11932</v>
      </c>
    </row>
    <row r="435" spans="1:5" x14ac:dyDescent="0.35">
      <c r="A435" s="4" t="s">
        <v>12091</v>
      </c>
      <c r="D435" s="4"/>
    </row>
    <row r="436" spans="1:5" x14ac:dyDescent="0.35">
      <c r="A436" s="4" t="s">
        <v>12092</v>
      </c>
      <c r="D436" s="4"/>
    </row>
    <row r="437" spans="1:5" x14ac:dyDescent="0.35">
      <c r="A437" s="4" t="s">
        <v>12093</v>
      </c>
      <c r="D437" s="4"/>
    </row>
    <row r="438" spans="1:5" x14ac:dyDescent="0.35">
      <c r="A438" s="4" t="s">
        <v>12094</v>
      </c>
      <c r="D438" s="4"/>
    </row>
    <row r="439" spans="1:5" x14ac:dyDescent="0.35">
      <c r="A439" s="39" t="s">
        <v>12098</v>
      </c>
      <c r="D439" s="4"/>
    </row>
    <row r="440" spans="1:5" x14ac:dyDescent="0.35">
      <c r="A440" s="37"/>
      <c r="D440" s="4"/>
    </row>
    <row r="441" spans="1:5" x14ac:dyDescent="0.35">
      <c r="A441" s="8" t="s">
        <v>12227</v>
      </c>
      <c r="B441" s="117">
        <f>(B396+B397+B403+B412)/4</f>
        <v>4</v>
      </c>
      <c r="C441" s="119"/>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191">
    <tabColor theme="9" tint="0.59999389629810485"/>
  </sheetPr>
  <dimension ref="A1:V373"/>
  <sheetViews>
    <sheetView zoomScale="80" zoomScaleNormal="80" workbookViewId="0">
      <selection activeCell="G1" sqref="G1"/>
    </sheetView>
  </sheetViews>
  <sheetFormatPr defaultColWidth="8.81640625" defaultRowHeight="14.5" x14ac:dyDescent="0.35"/>
  <cols>
    <col min="1" max="1" width="8" style="4" customWidth="1"/>
    <col min="2" max="2" width="13" style="4" customWidth="1"/>
    <col min="3" max="3" width="8.26953125" customWidth="1"/>
    <col min="4" max="4" width="8.54296875" customWidth="1"/>
    <col min="5" max="5" width="78.81640625" style="16" customWidth="1"/>
    <col min="7" max="7" width="8.81640625" style="4"/>
    <col min="9" max="9" width="8.81640625" style="42"/>
    <col min="11" max="11" width="8.81640625" style="4"/>
    <col min="13" max="13" width="8.81640625" style="4"/>
  </cols>
  <sheetData>
    <row r="1" spans="1:22" s="40" customFormat="1" x14ac:dyDescent="0.35">
      <c r="A1" s="14" t="s">
        <v>9300</v>
      </c>
      <c r="B1" s="10"/>
      <c r="C1" s="14"/>
      <c r="D1" s="18"/>
      <c r="E1" s="14"/>
      <c r="F1" s="12"/>
      <c r="G1" s="143" t="s">
        <v>9368</v>
      </c>
      <c r="H1" s="74"/>
      <c r="I1" s="123"/>
      <c r="J1" s="74"/>
      <c r="K1" s="123"/>
      <c r="L1" s="74"/>
      <c r="M1" s="123"/>
      <c r="N1" s="74"/>
      <c r="O1" s="74"/>
      <c r="P1" s="74"/>
      <c r="Q1" s="74"/>
      <c r="R1" s="74"/>
      <c r="S1" s="74"/>
      <c r="T1" s="74"/>
      <c r="U1" s="74"/>
      <c r="V1" s="74"/>
    </row>
    <row r="2" spans="1:22" x14ac:dyDescent="0.35">
      <c r="A2" s="7" t="s">
        <v>9223</v>
      </c>
      <c r="B2" s="7" t="s">
        <v>3</v>
      </c>
      <c r="C2" s="8" t="s">
        <v>9459</v>
      </c>
      <c r="D2" s="7" t="s">
        <v>9224</v>
      </c>
      <c r="E2" s="8" t="s">
        <v>9225</v>
      </c>
      <c r="F2" s="6"/>
    </row>
    <row r="3" spans="1:22" s="75" customFormat="1" x14ac:dyDescent="0.35">
      <c r="A3" s="11"/>
      <c r="B3" s="11" t="s">
        <v>9273</v>
      </c>
      <c r="C3" s="15"/>
      <c r="D3" s="19"/>
      <c r="E3" s="15"/>
      <c r="F3" s="13"/>
      <c r="G3" s="19" t="s">
        <v>9370</v>
      </c>
      <c r="H3" s="75" t="s">
        <v>9382</v>
      </c>
      <c r="I3" s="80" t="s">
        <v>9370</v>
      </c>
      <c r="J3" s="75" t="s">
        <v>9369</v>
      </c>
      <c r="K3" s="19" t="s">
        <v>9370</v>
      </c>
      <c r="L3" s="75" t="s">
        <v>9369</v>
      </c>
      <c r="M3" s="19"/>
    </row>
    <row r="4" spans="1:22" s="6" customFormat="1" x14ac:dyDescent="0.35">
      <c r="A4" s="7">
        <v>4</v>
      </c>
      <c r="B4" s="31" t="s">
        <v>10464</v>
      </c>
      <c r="E4" s="8"/>
      <c r="G4" s="7"/>
      <c r="I4" s="68"/>
      <c r="K4" s="7"/>
      <c r="M4" s="7"/>
    </row>
    <row r="5" spans="1:22" x14ac:dyDescent="0.35">
      <c r="A5" s="4">
        <v>1</v>
      </c>
      <c r="B5" s="4">
        <v>-420.089</v>
      </c>
      <c r="C5" t="s">
        <v>2268</v>
      </c>
      <c r="D5" s="4">
        <v>1</v>
      </c>
      <c r="E5" s="16" t="s">
        <v>2475</v>
      </c>
      <c r="G5" s="4">
        <f>IF(H5="GREET",1,IF(H5="GOAL",2,IF(H5="GOAL:COOP",2,IF(H5="(GOAL:COOP)",2,IF(H5="GOAL:CIVILITY",2,IF(H5="GOAL:SUSTAIN",2,IF(H5="(GOAL:SUSTAIN)",2,IF(H5="GOAL:MAX EARN",2,IF(H5="GOAL:EQUITY",2,IF(H5="(GOAL:EQUITY)",2,IF(H5="PROPOSAL",3,IF(H5="(PROPOSAL)",3,IF(H5="CHOOSE+",4,IF(H5="CHOOSE-",4,IF(H5="(CHOOSE+)",4,IF(H5="(CHOOSE-)",4,IF(H5="ECO INFO",5,IF(H5="(ECO INFO)",5,IF(H5="$ INFO",6,IF(H5="($ INFO)",6,IF(H5="SOC INFO",7,IF(H5="(SOC INFO)",7,IF(H5="RULE INFO",8,IF(H5="EXP INFO",9,IF(H5="(EXP INFO)",9,IF(H5="MON RES",10,IF(H5="MON EARN",11,IF(H5="MON BEH",12,IF(H5="POSE HARM",13,IF(H5="(POSE HARM)",13,IF(H5="POSE CONCERN",14,IF(H5="(POSE CONCERN)",14,IF(H5="RJ APOLOGY",15,IF(H5="RJ ATONE",16,IF(H5="(RJ ATONE)",16,IF(H5="RJ JUSTIFY",17,IF(H5="RJ JUSTIFY:ECO INFO",17,IF(H5="RJ JUSTIFY:SOC INFO",17,IF(H5="RJ JUSTIFY:EXP INFO",17,IF(H5="RJ JUSTIFY:MON EARN",17,IF(H5="RJ JUSTIFY:MON BEH",17,IF(H5="RJ-",18,IF(H5="RJ FORGIVE+",19,IF(H5="RJ FORGIVE-",19,IF(H5="(RJ FORGIVE+)",19,IF(H5="(RJ FORGIVE-)",19,IF(H5="COORD",20,IF(H5="(COORD)",20,IF(H5="ENF ACK",21,IF(H5="(ENF ACK)",21,IF(H5="ENF PRAISE",22,IF(H5="ENF ASK",23,IF(H5="ENF TELL",24,IF(H5="ENF SHAME",25,IF(H5="ENF WARN",26,IF(H5="ENF THREATEN",27,IF(H5="ENF PUNISH",28,IF(H5="DEFECT",29,IF(H5="SM TALK",30,IF(H5="HUMOR",31,IF(H5="POLITE+",32,IF(H5="POLITE-",32,IF(H5="INPUT-",33,IF(H5="AMBIGUOUS",34,IF(H5="UNCODEABLE",35)))))))))))))))))))))))))))))))))))))))))))))))))))))))))))))))))</f>
        <v>3</v>
      </c>
      <c r="H5" t="s">
        <v>9379</v>
      </c>
    </row>
    <row r="6" spans="1:22" x14ac:dyDescent="0.35">
      <c r="A6" s="4">
        <v>2</v>
      </c>
      <c r="B6" s="4">
        <v>-417.78899999999999</v>
      </c>
      <c r="C6" t="s">
        <v>2276</v>
      </c>
      <c r="D6" s="9" t="s">
        <v>9220</v>
      </c>
      <c r="E6" s="16" t="s">
        <v>2476</v>
      </c>
      <c r="G6" s="4">
        <f t="shared" ref="G6:I69" si="0">IF(H6="GREET",1,IF(H6="GOAL",2,IF(H6="GOAL:COOP",2,IF(H6="(GOAL:COOP)",2,IF(H6="GOAL:CIVILITY",2,IF(H6="GOAL:SUSTAIN",2,IF(H6="(GOAL:SUSTAIN)",2,IF(H6="GOAL:MAX EARN",2,IF(H6="GOAL:EQUITY",2,IF(H6="(GOAL:EQUITY)",2,IF(H6="PROPOSAL",3,IF(H6="(PROPOSAL)",3,IF(H6="CHOOSE+",4,IF(H6="CHOOSE-",4,IF(H6="(CHOOSE+)",4,IF(H6="(CHOOSE-)",4,IF(H6="ECO INFO",5,IF(H6="(ECO INFO)",5,IF(H6="$ INFO",6,IF(H6="($ INFO)",6,IF(H6="SOC INFO",7,IF(H6="(SOC INFO)",7,IF(H6="RULE INFO",8,IF(H6="EXP INFO",9,IF(H6="(EXP INFO)",9,IF(H6="MON RES",10,IF(H6="MON EARN",11,IF(H6="MON BEH",12,IF(H6="POSE HARM",13,IF(H6="(POSE HARM)",13,IF(H6="POSE CONCERN",14,IF(H6="(POSE CONCERN)",14,IF(H6="RJ APOLOGY",15,IF(H6="RJ ATONE",16,IF(H6="(RJ ATONE)",16,IF(H6="RJ JUSTIFY",17,IF(H6="RJ JUSTIFY:ECO INFO",17,IF(H6="RJ JUSTIFY:SOC INFO",17,IF(H6="RJ JUSTIFY:EXP INFO",17,IF(H6="RJ JUSTIFY:MON EARN",17,IF(H6="RJ JUSTIFY:MON BEH",17,IF(H6="RJ-",18,IF(H6="RJ FORGIVE+",19,IF(H6="RJ FORGIVE-",19,IF(H6="(RJ FORGIVE+)",19,IF(H6="(RJ FORGIVE-)",19,IF(H6="COORD",20,IF(H6="(COORD)",20,IF(H6="ENF ACK",21,IF(H6="(ENF ACK)",21,IF(H6="ENF PRAISE",22,IF(H6="ENF ASK",23,IF(H6="ENF TELL",24,IF(H6="ENF SHAME",25,IF(H6="ENF WARN",26,IF(H6="ENF THREATEN",27,IF(H6="ENF PUNISH",28,IF(H6="DEFECT",29,IF(H6="SM TALK",30,IF(H6="HUMOR",31,IF(H6="POLITE+",32,IF(H6="POLITE-",32,IF(H6="INPUT-",33,IF(H6="AMBIGUOUS",34,IF(H6="UNCODEABLE",35)))))))))))))))))))))))))))))))))))))))))))))))))))))))))))))))))</f>
        <v>8</v>
      </c>
      <c r="H6" s="43" t="s">
        <v>9374</v>
      </c>
      <c r="J6" s="41"/>
    </row>
    <row r="7" spans="1:22" x14ac:dyDescent="0.35">
      <c r="A7" s="4">
        <v>3</v>
      </c>
      <c r="B7" s="4">
        <v>-414.65300000000002</v>
      </c>
      <c r="C7" t="s">
        <v>2280</v>
      </c>
      <c r="D7" s="9" t="s">
        <v>9221</v>
      </c>
      <c r="E7" s="16" t="s">
        <v>411</v>
      </c>
      <c r="G7" s="4">
        <f t="shared" si="0"/>
        <v>4</v>
      </c>
      <c r="H7" t="s">
        <v>9372</v>
      </c>
    </row>
    <row r="8" spans="1:22" x14ac:dyDescent="0.35">
      <c r="A8" s="4">
        <v>4</v>
      </c>
      <c r="B8" s="4">
        <v>-413.74699999999899</v>
      </c>
      <c r="C8" t="s">
        <v>2282</v>
      </c>
      <c r="D8" s="9" t="s">
        <v>9222</v>
      </c>
      <c r="E8" s="16" t="s">
        <v>136</v>
      </c>
      <c r="G8" s="4">
        <f t="shared" si="0"/>
        <v>4</v>
      </c>
      <c r="H8" t="s">
        <v>9372</v>
      </c>
    </row>
    <row r="9" spans="1:22" x14ac:dyDescent="0.35">
      <c r="A9" s="4">
        <v>5</v>
      </c>
      <c r="B9" s="4">
        <v>-411.17500000000001</v>
      </c>
      <c r="C9" t="s">
        <v>2276</v>
      </c>
      <c r="D9" s="9" t="s">
        <v>9220</v>
      </c>
      <c r="E9" s="16" t="s">
        <v>967</v>
      </c>
      <c r="G9" s="4">
        <f t="shared" si="0"/>
        <v>4</v>
      </c>
      <c r="H9" t="s">
        <v>9372</v>
      </c>
    </row>
    <row r="10" spans="1:22" x14ac:dyDescent="0.35">
      <c r="A10" s="4">
        <v>6</v>
      </c>
      <c r="B10" s="4">
        <v>-401.065</v>
      </c>
      <c r="C10" t="s">
        <v>2282</v>
      </c>
      <c r="D10" s="9" t="s">
        <v>9222</v>
      </c>
      <c r="E10" s="16" t="s">
        <v>2484</v>
      </c>
      <c r="G10" s="4">
        <f t="shared" si="0"/>
        <v>6</v>
      </c>
      <c r="H10" t="s">
        <v>10472</v>
      </c>
    </row>
    <row r="11" spans="1:22" x14ac:dyDescent="0.35">
      <c r="D11" s="9"/>
    </row>
    <row r="12" spans="1:22" x14ac:dyDescent="0.35">
      <c r="A12" s="7">
        <v>4</v>
      </c>
      <c r="B12" s="31" t="s">
        <v>10469</v>
      </c>
      <c r="D12" s="9"/>
    </row>
    <row r="13" spans="1:22" x14ac:dyDescent="0.35">
      <c r="A13" s="4">
        <v>7</v>
      </c>
      <c r="B13" s="4">
        <v>-388.31699999999898</v>
      </c>
      <c r="C13" t="s">
        <v>2280</v>
      </c>
      <c r="D13" s="9" t="s">
        <v>9221</v>
      </c>
      <c r="E13" s="16" t="s">
        <v>2489</v>
      </c>
      <c r="G13" s="4">
        <f t="shared" si="0"/>
        <v>3</v>
      </c>
      <c r="H13" s="43" t="s">
        <v>9379</v>
      </c>
      <c r="J13" s="41"/>
    </row>
    <row r="14" spans="1:22" x14ac:dyDescent="0.35">
      <c r="A14" s="4">
        <v>8</v>
      </c>
      <c r="B14" s="4">
        <v>-387.231999999999</v>
      </c>
      <c r="C14" t="s">
        <v>2268</v>
      </c>
      <c r="D14" s="4">
        <v>1</v>
      </c>
      <c r="E14" s="16" t="s">
        <v>2490</v>
      </c>
      <c r="G14" s="4">
        <f t="shared" si="0"/>
        <v>3</v>
      </c>
      <c r="H14" t="s">
        <v>9379</v>
      </c>
    </row>
    <row r="15" spans="1:22" x14ac:dyDescent="0.35">
      <c r="A15" s="4">
        <v>9</v>
      </c>
      <c r="B15" s="4">
        <v>-386.52499999999998</v>
      </c>
      <c r="C15" t="s">
        <v>2276</v>
      </c>
      <c r="D15" s="9" t="s">
        <v>9220</v>
      </c>
      <c r="E15" s="16" t="s">
        <v>2491</v>
      </c>
    </row>
    <row r="16" spans="1:22" x14ac:dyDescent="0.35">
      <c r="D16" s="9"/>
      <c r="E16" s="58" t="s">
        <v>10165</v>
      </c>
      <c r="F16" s="56"/>
      <c r="G16" s="4">
        <f t="shared" si="0"/>
        <v>9</v>
      </c>
      <c r="H16" s="43" t="s">
        <v>9373</v>
      </c>
      <c r="J16" s="41"/>
    </row>
    <row r="17" spans="1:10" x14ac:dyDescent="0.35">
      <c r="D17" s="9"/>
      <c r="E17" s="58" t="s">
        <v>10146</v>
      </c>
      <c r="G17" s="4">
        <f t="shared" si="0"/>
        <v>3</v>
      </c>
      <c r="H17" t="s">
        <v>9379</v>
      </c>
      <c r="J17" s="41"/>
    </row>
    <row r="18" spans="1:10" x14ac:dyDescent="0.35">
      <c r="A18" s="4">
        <v>10</v>
      </c>
      <c r="B18" s="4">
        <v>-377.43199999999899</v>
      </c>
      <c r="C18" t="s">
        <v>2276</v>
      </c>
      <c r="D18" s="9" t="s">
        <v>9220</v>
      </c>
      <c r="E18" s="16" t="s">
        <v>1156</v>
      </c>
      <c r="G18" s="4">
        <f t="shared" si="0"/>
        <v>4</v>
      </c>
      <c r="H18" t="s">
        <v>9372</v>
      </c>
    </row>
    <row r="19" spans="1:10" x14ac:dyDescent="0.35">
      <c r="A19" s="4">
        <v>11</v>
      </c>
      <c r="B19" s="4">
        <v>-375.8</v>
      </c>
      <c r="C19" t="s">
        <v>2268</v>
      </c>
      <c r="D19" s="4">
        <v>1</v>
      </c>
      <c r="E19" s="16" t="s">
        <v>2493</v>
      </c>
      <c r="G19" s="4">
        <f t="shared" si="0"/>
        <v>8</v>
      </c>
      <c r="H19" t="s">
        <v>9374</v>
      </c>
    </row>
    <row r="20" spans="1:10" x14ac:dyDescent="0.35">
      <c r="A20" s="4">
        <v>12</v>
      </c>
      <c r="B20" s="4">
        <v>-373.39599999999899</v>
      </c>
      <c r="C20" t="s">
        <v>2276</v>
      </c>
      <c r="D20" s="9" t="s">
        <v>9220</v>
      </c>
      <c r="E20" s="16" t="s">
        <v>10162</v>
      </c>
      <c r="G20" s="4">
        <f t="shared" si="0"/>
        <v>8</v>
      </c>
      <c r="H20" s="43" t="s">
        <v>9374</v>
      </c>
      <c r="J20" s="41"/>
    </row>
    <row r="21" spans="1:10" x14ac:dyDescent="0.35">
      <c r="A21" s="4">
        <v>13</v>
      </c>
      <c r="B21" s="4">
        <v>-370.26</v>
      </c>
      <c r="C21" t="s">
        <v>2280</v>
      </c>
      <c r="D21" s="9" t="s">
        <v>9221</v>
      </c>
      <c r="E21" s="16" t="s">
        <v>2497</v>
      </c>
      <c r="G21" s="4">
        <f t="shared" si="0"/>
        <v>4</v>
      </c>
      <c r="H21" t="s">
        <v>9372</v>
      </c>
    </row>
    <row r="22" spans="1:10" x14ac:dyDescent="0.35">
      <c r="A22" s="4">
        <v>14</v>
      </c>
      <c r="B22" s="4">
        <v>-366.92099999999999</v>
      </c>
      <c r="C22" t="s">
        <v>2282</v>
      </c>
      <c r="D22" s="9" t="s">
        <v>9222</v>
      </c>
      <c r="E22" s="16" t="s">
        <v>2499</v>
      </c>
      <c r="G22" s="4">
        <f t="shared" si="0"/>
        <v>8</v>
      </c>
      <c r="H22" t="s">
        <v>9374</v>
      </c>
      <c r="I22" s="42">
        <f t="shared" si="0"/>
        <v>4</v>
      </c>
      <c r="J22" t="s">
        <v>10330</v>
      </c>
    </row>
    <row r="23" spans="1:10" x14ac:dyDescent="0.35">
      <c r="A23" s="4">
        <v>15</v>
      </c>
      <c r="B23" s="4">
        <v>-359.96300000000002</v>
      </c>
      <c r="C23" t="s">
        <v>2280</v>
      </c>
      <c r="D23" s="9" t="s">
        <v>9221</v>
      </c>
      <c r="E23" s="16" t="s">
        <v>2500</v>
      </c>
      <c r="G23" s="4">
        <f t="shared" si="0"/>
        <v>8</v>
      </c>
      <c r="H23" t="s">
        <v>9374</v>
      </c>
    </row>
    <row r="24" spans="1:10" x14ac:dyDescent="0.35">
      <c r="A24" s="4">
        <v>16</v>
      </c>
      <c r="B24" s="4">
        <v>-359.84300000000002</v>
      </c>
      <c r="C24" t="s">
        <v>2268</v>
      </c>
      <c r="D24" s="4">
        <v>1</v>
      </c>
      <c r="E24" s="16" t="s">
        <v>1741</v>
      </c>
      <c r="G24" s="4">
        <f t="shared" si="0"/>
        <v>8</v>
      </c>
      <c r="H24" t="s">
        <v>9374</v>
      </c>
    </row>
    <row r="25" spans="1:10" x14ac:dyDescent="0.35">
      <c r="A25" s="4">
        <v>17</v>
      </c>
      <c r="B25" s="4">
        <v>-337.63099999999997</v>
      </c>
      <c r="C25" t="s">
        <v>2276</v>
      </c>
      <c r="D25" s="9" t="s">
        <v>9220</v>
      </c>
      <c r="E25" s="44" t="s">
        <v>10166</v>
      </c>
      <c r="G25" s="4">
        <f t="shared" si="0"/>
        <v>8</v>
      </c>
      <c r="H25" t="s">
        <v>9374</v>
      </c>
    </row>
    <row r="26" spans="1:10" x14ac:dyDescent="0.35">
      <c r="D26" s="9"/>
    </row>
    <row r="27" spans="1:10" x14ac:dyDescent="0.35">
      <c r="B27" s="20" t="s">
        <v>9265</v>
      </c>
      <c r="D27" s="9"/>
    </row>
    <row r="28" spans="1:10" x14ac:dyDescent="0.35">
      <c r="A28" s="4">
        <v>18</v>
      </c>
      <c r="B28" s="4">
        <v>-326.04199999999997</v>
      </c>
      <c r="C28" t="s">
        <v>2276</v>
      </c>
      <c r="D28" s="9" t="s">
        <v>9220</v>
      </c>
      <c r="E28" s="16" t="s">
        <v>2514</v>
      </c>
      <c r="G28" s="4">
        <f t="shared" si="0"/>
        <v>30</v>
      </c>
      <c r="H28" t="s">
        <v>9375</v>
      </c>
    </row>
    <row r="29" spans="1:10" x14ac:dyDescent="0.35">
      <c r="A29" s="4">
        <v>19</v>
      </c>
      <c r="B29" s="4">
        <v>-317.53899999999999</v>
      </c>
      <c r="C29" t="s">
        <v>2282</v>
      </c>
      <c r="D29" s="9" t="s">
        <v>9222</v>
      </c>
      <c r="E29" s="16" t="s">
        <v>2518</v>
      </c>
      <c r="G29" s="4">
        <f t="shared" si="0"/>
        <v>30</v>
      </c>
      <c r="H29" t="s">
        <v>9375</v>
      </c>
    </row>
    <row r="30" spans="1:10" x14ac:dyDescent="0.35">
      <c r="D30" s="9"/>
    </row>
    <row r="31" spans="1:10" x14ac:dyDescent="0.35">
      <c r="A31" s="7">
        <v>4</v>
      </c>
      <c r="B31" s="31" t="s">
        <v>10602</v>
      </c>
      <c r="D31" s="9"/>
    </row>
    <row r="32" spans="1:10" x14ac:dyDescent="0.35">
      <c r="A32" s="7"/>
      <c r="B32" s="31" t="s">
        <v>11193</v>
      </c>
      <c r="D32" s="9"/>
    </row>
    <row r="33" spans="1:10" x14ac:dyDescent="0.35">
      <c r="A33" s="4">
        <v>20</v>
      </c>
      <c r="B33" s="4">
        <v>-323.31400000000002</v>
      </c>
      <c r="C33" t="s">
        <v>2268</v>
      </c>
      <c r="D33" s="4">
        <v>1</v>
      </c>
      <c r="E33" s="16" t="s">
        <v>2515</v>
      </c>
      <c r="G33" s="4">
        <f t="shared" si="0"/>
        <v>5</v>
      </c>
      <c r="H33" t="s">
        <v>9378</v>
      </c>
    </row>
    <row r="34" spans="1:10" x14ac:dyDescent="0.35">
      <c r="A34" s="4">
        <v>21</v>
      </c>
      <c r="B34" s="4">
        <v>-318.58099999999899</v>
      </c>
      <c r="C34" t="s">
        <v>2276</v>
      </c>
      <c r="D34" s="9" t="s">
        <v>9220</v>
      </c>
      <c r="E34" s="16" t="s">
        <v>2517</v>
      </c>
      <c r="G34" s="4">
        <f t="shared" si="0"/>
        <v>5</v>
      </c>
      <c r="H34" t="s">
        <v>9378</v>
      </c>
    </row>
    <row r="35" spans="1:10" x14ac:dyDescent="0.35">
      <c r="A35" s="4">
        <v>22</v>
      </c>
      <c r="B35" s="4">
        <v>-296.92500000000001</v>
      </c>
      <c r="C35" t="s">
        <v>2276</v>
      </c>
      <c r="D35" s="9" t="s">
        <v>9220</v>
      </c>
      <c r="E35" s="16" t="s">
        <v>2524</v>
      </c>
      <c r="G35" s="4">
        <f t="shared" si="0"/>
        <v>5</v>
      </c>
      <c r="H35" t="s">
        <v>9378</v>
      </c>
    </row>
    <row r="36" spans="1:10" x14ac:dyDescent="0.35">
      <c r="A36" s="4">
        <v>23</v>
      </c>
      <c r="B36" s="4">
        <v>-291.40100000000001</v>
      </c>
      <c r="C36" t="s">
        <v>2276</v>
      </c>
      <c r="D36" s="9" t="s">
        <v>9220</v>
      </c>
      <c r="E36" s="16" t="s">
        <v>2526</v>
      </c>
      <c r="G36" s="4">
        <f t="shared" si="0"/>
        <v>5</v>
      </c>
      <c r="H36" t="s">
        <v>9378</v>
      </c>
    </row>
    <row r="37" spans="1:10" x14ac:dyDescent="0.35">
      <c r="A37" s="4">
        <v>24</v>
      </c>
      <c r="B37" s="4">
        <v>-276.97000000000003</v>
      </c>
      <c r="C37" t="s">
        <v>2280</v>
      </c>
      <c r="D37" s="9" t="s">
        <v>9221</v>
      </c>
      <c r="E37" s="16" t="s">
        <v>2529</v>
      </c>
      <c r="G37" s="4">
        <f t="shared" si="0"/>
        <v>3</v>
      </c>
      <c r="H37" t="s">
        <v>9379</v>
      </c>
    </row>
    <row r="38" spans="1:10" x14ac:dyDescent="0.35">
      <c r="A38" s="4">
        <v>25</v>
      </c>
      <c r="B38" s="4">
        <v>-276.69900000000001</v>
      </c>
      <c r="C38" t="s">
        <v>2282</v>
      </c>
      <c r="D38" s="9" t="s">
        <v>9222</v>
      </c>
      <c r="E38" s="16" t="s">
        <v>2530</v>
      </c>
      <c r="G38" s="4">
        <f t="shared" si="0"/>
        <v>3</v>
      </c>
      <c r="H38" t="s">
        <v>9379</v>
      </c>
    </row>
    <row r="39" spans="1:10" x14ac:dyDescent="0.35">
      <c r="A39" s="4">
        <v>26</v>
      </c>
      <c r="B39" s="4">
        <v>-276.34100000000001</v>
      </c>
      <c r="C39" t="s">
        <v>2276</v>
      </c>
      <c r="D39" s="9" t="s">
        <v>9220</v>
      </c>
      <c r="E39" s="16" t="s">
        <v>2531</v>
      </c>
      <c r="G39" s="4">
        <f t="shared" si="0"/>
        <v>3</v>
      </c>
      <c r="H39" t="s">
        <v>9379</v>
      </c>
      <c r="I39" s="42">
        <f t="shared" si="0"/>
        <v>4</v>
      </c>
      <c r="J39" t="s">
        <v>10330</v>
      </c>
    </row>
    <row r="40" spans="1:10" x14ac:dyDescent="0.35">
      <c r="A40" s="4">
        <v>27</v>
      </c>
      <c r="B40" s="4">
        <v>-261.51799999999997</v>
      </c>
      <c r="C40" t="s">
        <v>2268</v>
      </c>
      <c r="D40" s="4">
        <v>1</v>
      </c>
      <c r="E40" s="16" t="s">
        <v>2534</v>
      </c>
    </row>
    <row r="41" spans="1:10" x14ac:dyDescent="0.35">
      <c r="D41" s="4"/>
      <c r="E41" s="58" t="s">
        <v>9773</v>
      </c>
      <c r="G41" s="4">
        <f t="shared" si="0"/>
        <v>4</v>
      </c>
      <c r="H41" t="s">
        <v>9372</v>
      </c>
    </row>
    <row r="42" spans="1:10" x14ac:dyDescent="0.35">
      <c r="D42" s="4"/>
      <c r="E42" s="58" t="s">
        <v>9774</v>
      </c>
      <c r="G42" s="4">
        <f t="shared" si="0"/>
        <v>24</v>
      </c>
      <c r="H42" t="s">
        <v>10409</v>
      </c>
    </row>
    <row r="43" spans="1:10" x14ac:dyDescent="0.35">
      <c r="A43" s="4">
        <v>28</v>
      </c>
      <c r="B43" s="4">
        <v>-237.29300000000001</v>
      </c>
      <c r="C43" t="s">
        <v>2276</v>
      </c>
      <c r="D43" s="9" t="s">
        <v>9220</v>
      </c>
      <c r="E43" s="16" t="s">
        <v>2541</v>
      </c>
    </row>
    <row r="44" spans="1:10" x14ac:dyDescent="0.35">
      <c r="D44" s="9"/>
      <c r="E44" s="61" t="s">
        <v>10168</v>
      </c>
      <c r="G44" s="4">
        <f t="shared" si="0"/>
        <v>7</v>
      </c>
      <c r="H44" t="s">
        <v>9377</v>
      </c>
    </row>
    <row r="45" spans="1:10" x14ac:dyDescent="0.35">
      <c r="D45" s="9"/>
      <c r="E45" s="58" t="s">
        <v>10167</v>
      </c>
      <c r="G45" s="4">
        <f t="shared" si="0"/>
        <v>21</v>
      </c>
      <c r="H45" t="s">
        <v>9613</v>
      </c>
    </row>
    <row r="46" spans="1:10" x14ac:dyDescent="0.35">
      <c r="A46" s="4">
        <v>29</v>
      </c>
      <c r="B46" s="4">
        <v>-220.804</v>
      </c>
      <c r="C46" t="s">
        <v>2268</v>
      </c>
      <c r="D46" s="4">
        <v>1</v>
      </c>
      <c r="E46" s="16" t="s">
        <v>2545</v>
      </c>
    </row>
    <row r="47" spans="1:10" x14ac:dyDescent="0.35">
      <c r="D47" s="4"/>
      <c r="E47" s="58" t="s">
        <v>10147</v>
      </c>
      <c r="G47" s="4">
        <f t="shared" si="0"/>
        <v>24</v>
      </c>
      <c r="H47" s="43" t="s">
        <v>10409</v>
      </c>
    </row>
    <row r="48" spans="1:10" x14ac:dyDescent="0.35">
      <c r="D48" s="4"/>
      <c r="E48" s="58" t="s">
        <v>10148</v>
      </c>
      <c r="G48" s="4">
        <f t="shared" si="0"/>
        <v>22</v>
      </c>
      <c r="H48" s="43" t="s">
        <v>10418</v>
      </c>
    </row>
    <row r="49" spans="1:12" x14ac:dyDescent="0.35">
      <c r="A49" s="4">
        <v>30</v>
      </c>
      <c r="B49" s="4">
        <v>-211.72</v>
      </c>
      <c r="C49" t="s">
        <v>2282</v>
      </c>
      <c r="D49" s="9" t="s">
        <v>9222</v>
      </c>
      <c r="E49" s="16" t="s">
        <v>2548</v>
      </c>
      <c r="G49" s="4">
        <f t="shared" si="0"/>
        <v>3</v>
      </c>
      <c r="H49" t="s">
        <v>9379</v>
      </c>
    </row>
    <row r="50" spans="1:12" x14ac:dyDescent="0.35">
      <c r="A50" s="4">
        <v>31</v>
      </c>
      <c r="B50" s="4">
        <v>-210.429</v>
      </c>
      <c r="C50" t="s">
        <v>2276</v>
      </c>
      <c r="D50" s="9" t="s">
        <v>9220</v>
      </c>
      <c r="E50" s="16" t="s">
        <v>2550</v>
      </c>
      <c r="G50" s="4">
        <f t="shared" si="0"/>
        <v>4</v>
      </c>
      <c r="H50" t="s">
        <v>9372</v>
      </c>
    </row>
    <row r="51" spans="1:12" x14ac:dyDescent="0.35">
      <c r="A51" s="4">
        <v>32</v>
      </c>
      <c r="B51" s="4">
        <v>-201.67599999999999</v>
      </c>
      <c r="C51" t="s">
        <v>2268</v>
      </c>
      <c r="D51" s="4">
        <v>1</v>
      </c>
      <c r="E51" s="16" t="s">
        <v>2552</v>
      </c>
      <c r="G51" s="4">
        <f t="shared" si="0"/>
        <v>4</v>
      </c>
      <c r="H51" t="s">
        <v>9372</v>
      </c>
    </row>
    <row r="52" spans="1:12" x14ac:dyDescent="0.35">
      <c r="A52" s="4">
        <v>33</v>
      </c>
      <c r="B52" s="4">
        <v>-182.33599999999899</v>
      </c>
      <c r="C52" t="s">
        <v>2276</v>
      </c>
      <c r="D52" s="9" t="s">
        <v>9220</v>
      </c>
      <c r="E52" s="16" t="s">
        <v>2555</v>
      </c>
    </row>
    <row r="53" spans="1:12" x14ac:dyDescent="0.35">
      <c r="D53" s="9"/>
      <c r="E53" s="58" t="s">
        <v>10149</v>
      </c>
      <c r="G53" s="4">
        <f t="shared" si="0"/>
        <v>9</v>
      </c>
      <c r="H53" s="43" t="s">
        <v>9373</v>
      </c>
      <c r="J53" s="41"/>
    </row>
    <row r="54" spans="1:12" x14ac:dyDescent="0.35">
      <c r="D54" s="9"/>
      <c r="E54" s="58" t="s">
        <v>10150</v>
      </c>
      <c r="G54" s="4">
        <f t="shared" si="0"/>
        <v>5</v>
      </c>
      <c r="H54" s="43" t="s">
        <v>9378</v>
      </c>
      <c r="J54" s="41"/>
    </row>
    <row r="55" spans="1:12" x14ac:dyDescent="0.35">
      <c r="A55" s="4">
        <v>34</v>
      </c>
      <c r="B55" s="4">
        <v>-152.40799999999999</v>
      </c>
      <c r="C55" t="s">
        <v>2268</v>
      </c>
      <c r="D55" s="4">
        <v>1</v>
      </c>
      <c r="E55" s="16" t="s">
        <v>2564</v>
      </c>
      <c r="G55" s="4">
        <f t="shared" si="0"/>
        <v>24</v>
      </c>
      <c r="H55" t="s">
        <v>10409</v>
      </c>
    </row>
    <row r="56" spans="1:12" x14ac:dyDescent="0.35">
      <c r="A56" s="4">
        <v>35</v>
      </c>
      <c r="B56" s="4">
        <v>-150.01300000000001</v>
      </c>
      <c r="C56" t="s">
        <v>2282</v>
      </c>
      <c r="D56" s="9" t="s">
        <v>9222</v>
      </c>
      <c r="E56" s="16" t="s">
        <v>2565</v>
      </c>
    </row>
    <row r="57" spans="1:12" x14ac:dyDescent="0.35">
      <c r="D57" s="9"/>
      <c r="E57" s="58" t="s">
        <v>10157</v>
      </c>
      <c r="G57" s="4">
        <f t="shared" si="0"/>
        <v>9</v>
      </c>
      <c r="H57" t="s">
        <v>9373</v>
      </c>
      <c r="J57" t="s">
        <v>11190</v>
      </c>
    </row>
    <row r="58" spans="1:12" x14ac:dyDescent="0.35">
      <c r="D58" s="9"/>
      <c r="E58" s="58" t="s">
        <v>10158</v>
      </c>
      <c r="G58" s="4">
        <f t="shared" si="0"/>
        <v>7</v>
      </c>
      <c r="H58" t="s">
        <v>9377</v>
      </c>
    </row>
    <row r="59" spans="1:12" x14ac:dyDescent="0.35">
      <c r="A59" s="4">
        <v>36</v>
      </c>
      <c r="B59" s="4">
        <v>-143.43700000000001</v>
      </c>
      <c r="C59" t="s">
        <v>2276</v>
      </c>
      <c r="D59" s="9" t="s">
        <v>9220</v>
      </c>
      <c r="E59" s="16" t="b">
        <v>1</v>
      </c>
      <c r="G59" s="4">
        <f t="shared" si="0"/>
        <v>7</v>
      </c>
      <c r="H59" t="s">
        <v>9377</v>
      </c>
    </row>
    <row r="60" spans="1:12" x14ac:dyDescent="0.35">
      <c r="A60" s="4">
        <v>37</v>
      </c>
      <c r="B60" s="4">
        <v>-123.42100000000001</v>
      </c>
      <c r="C60" t="s">
        <v>2280</v>
      </c>
      <c r="D60" s="9" t="s">
        <v>9221</v>
      </c>
      <c r="E60" s="16" t="s">
        <v>2572</v>
      </c>
      <c r="G60" s="4">
        <f t="shared" si="0"/>
        <v>3</v>
      </c>
      <c r="H60" t="s">
        <v>9379</v>
      </c>
      <c r="I60" s="42">
        <f t="shared" si="0"/>
        <v>4</v>
      </c>
      <c r="J60" t="s">
        <v>10330</v>
      </c>
      <c r="L60" t="s">
        <v>11189</v>
      </c>
    </row>
    <row r="61" spans="1:12" x14ac:dyDescent="0.35">
      <c r="D61" s="9"/>
    </row>
    <row r="62" spans="1:12" x14ac:dyDescent="0.35">
      <c r="B62" s="20"/>
      <c r="D62" s="9"/>
    </row>
    <row r="63" spans="1:12" x14ac:dyDescent="0.35">
      <c r="A63" s="4">
        <v>38</v>
      </c>
      <c r="B63" s="4">
        <v>-133.34799999999899</v>
      </c>
      <c r="C63" t="s">
        <v>2282</v>
      </c>
      <c r="D63" s="9" t="s">
        <v>9222</v>
      </c>
      <c r="E63" s="16" t="s">
        <v>2570</v>
      </c>
      <c r="G63" s="4">
        <f t="shared" si="0"/>
        <v>30</v>
      </c>
      <c r="H63" t="s">
        <v>9375</v>
      </c>
    </row>
    <row r="64" spans="1:12" x14ac:dyDescent="0.35">
      <c r="A64" s="4">
        <v>39</v>
      </c>
      <c r="B64" s="4">
        <v>-119.142</v>
      </c>
      <c r="C64" t="s">
        <v>2268</v>
      </c>
      <c r="D64" s="4">
        <v>1</v>
      </c>
      <c r="E64" s="16" t="s">
        <v>2575</v>
      </c>
      <c r="G64" s="4">
        <f t="shared" si="0"/>
        <v>9</v>
      </c>
      <c r="H64" t="s">
        <v>9373</v>
      </c>
    </row>
    <row r="65" spans="1:10" x14ac:dyDescent="0.35">
      <c r="A65" s="4">
        <v>40</v>
      </c>
      <c r="B65" s="4">
        <v>-112.89299999999901</v>
      </c>
      <c r="C65" t="s">
        <v>2276</v>
      </c>
      <c r="D65" s="9" t="s">
        <v>9220</v>
      </c>
      <c r="E65" s="16" t="s">
        <v>2577</v>
      </c>
      <c r="G65" s="4">
        <f t="shared" si="0"/>
        <v>31</v>
      </c>
      <c r="H65" t="s">
        <v>9386</v>
      </c>
    </row>
    <row r="66" spans="1:10" x14ac:dyDescent="0.35">
      <c r="A66" s="4">
        <v>41</v>
      </c>
      <c r="B66" s="4">
        <v>-110.148</v>
      </c>
      <c r="C66" t="s">
        <v>2282</v>
      </c>
      <c r="D66" s="9" t="s">
        <v>9222</v>
      </c>
      <c r="E66" s="16" t="s">
        <v>2578</v>
      </c>
      <c r="G66" s="4">
        <f t="shared" si="0"/>
        <v>9</v>
      </c>
      <c r="H66" t="s">
        <v>9373</v>
      </c>
    </row>
    <row r="67" spans="1:10" x14ac:dyDescent="0.35">
      <c r="B67" s="4">
        <v>-105.081</v>
      </c>
      <c r="C67" t="s">
        <v>2282</v>
      </c>
      <c r="D67" s="9" t="s">
        <v>9222</v>
      </c>
      <c r="E67" s="16" t="s">
        <v>2581</v>
      </c>
    </row>
    <row r="68" spans="1:10" x14ac:dyDescent="0.35">
      <c r="D68" s="9"/>
      <c r="E68" s="93" t="s">
        <v>1209</v>
      </c>
      <c r="G68" s="4">
        <f t="shared" si="0"/>
        <v>4</v>
      </c>
      <c r="H68" t="s">
        <v>9372</v>
      </c>
      <c r="J68" t="s">
        <v>11192</v>
      </c>
    </row>
    <row r="69" spans="1:10" x14ac:dyDescent="0.35">
      <c r="D69" s="9"/>
      <c r="E69" s="93" t="s">
        <v>11191</v>
      </c>
      <c r="G69" s="4">
        <f t="shared" si="0"/>
        <v>9</v>
      </c>
      <c r="H69" t="s">
        <v>9373</v>
      </c>
    </row>
    <row r="70" spans="1:10" x14ac:dyDescent="0.35">
      <c r="A70" s="4">
        <v>42</v>
      </c>
      <c r="B70" s="4">
        <v>-92.570999999999998</v>
      </c>
      <c r="C70" t="s">
        <v>2276</v>
      </c>
      <c r="D70" s="9" t="s">
        <v>9220</v>
      </c>
      <c r="E70" s="16" t="s">
        <v>2585</v>
      </c>
      <c r="G70" s="4">
        <f t="shared" ref="G70:I133" si="1">IF(H70="GREET",1,IF(H70="GOAL",2,IF(H70="GOAL:COOP",2,IF(H70="(GOAL:COOP)",2,IF(H70="GOAL:CIVILITY",2,IF(H70="GOAL:SUSTAIN",2,IF(H70="(GOAL:SUSTAIN)",2,IF(H70="GOAL:MAX EARN",2,IF(H70="GOAL:EQUITY",2,IF(H70="(GOAL:EQUITY)",2,IF(H70="PROPOSAL",3,IF(H70="(PROPOSAL)",3,IF(H70="CHOOSE+",4,IF(H70="CHOOSE-",4,IF(H70="(CHOOSE+)",4,IF(H70="(CHOOSE-)",4,IF(H70="ECO INFO",5,IF(H70="(ECO INFO)",5,IF(H70="$ INFO",6,IF(H70="($ INFO)",6,IF(H70="SOC INFO",7,IF(H70="(SOC INFO)",7,IF(H70="RULE INFO",8,IF(H70="EXP INFO",9,IF(H70="(EXP INFO)",9,IF(H70="MON RES",10,IF(H70="MON EARN",11,IF(H70="MON BEH",12,IF(H70="POSE HARM",13,IF(H70="(POSE HARM)",13,IF(H70="POSE CONCERN",14,IF(H70="(POSE CONCERN)",14,IF(H70="RJ APOLOGY",15,IF(H70="RJ ATONE",16,IF(H70="(RJ ATONE)",16,IF(H70="RJ JUSTIFY",17,IF(H70="RJ JUSTIFY:ECO INFO",17,IF(H70="RJ JUSTIFY:SOC INFO",17,IF(H70="RJ JUSTIFY:EXP INFO",17,IF(H70="RJ JUSTIFY:MON EARN",17,IF(H70="RJ JUSTIFY:MON BEH",17,IF(H70="RJ-",18,IF(H70="RJ FORGIVE+",19,IF(H70="RJ FORGIVE-",19,IF(H70="(RJ FORGIVE+)",19,IF(H70="(RJ FORGIVE-)",19,IF(H70="COORD",20,IF(H70="(COORD)",20,IF(H70="ENF ACK",21,IF(H70="(ENF ACK)",21,IF(H70="ENF PRAISE",22,IF(H70="ENF ASK",23,IF(H70="ENF TELL",24,IF(H70="ENF SHAME",25,IF(H70="ENF WARN",26,IF(H70="ENF THREATEN",27,IF(H70="ENF PUNISH",28,IF(H70="DEFECT",29,IF(H70="SM TALK",30,IF(H70="HUMOR",31,IF(H70="POLITE+",32,IF(H70="POLITE-",32,IF(H70="INPUT-",33,IF(H70="AMBIGUOUS",34,IF(H70="UNCODEABLE",35)))))))))))))))))))))))))))))))))))))))))))))))))))))))))))))))))</f>
        <v>9</v>
      </c>
      <c r="H70" t="s">
        <v>9373</v>
      </c>
    </row>
    <row r="71" spans="1:10" x14ac:dyDescent="0.35">
      <c r="A71" s="4">
        <v>43</v>
      </c>
      <c r="B71" s="4">
        <v>-85.287999999999997</v>
      </c>
      <c r="C71" t="s">
        <v>2280</v>
      </c>
      <c r="D71" s="9" t="s">
        <v>9221</v>
      </c>
      <c r="E71" s="16" t="s">
        <v>2590</v>
      </c>
      <c r="G71" s="4">
        <f t="shared" si="1"/>
        <v>9</v>
      </c>
      <c r="H71" t="s">
        <v>9373</v>
      </c>
    </row>
    <row r="72" spans="1:10" x14ac:dyDescent="0.35">
      <c r="A72" s="4">
        <v>44</v>
      </c>
      <c r="B72" s="4">
        <v>-85.252999999999901</v>
      </c>
      <c r="C72" t="s">
        <v>2282</v>
      </c>
      <c r="D72" s="9" t="s">
        <v>9222</v>
      </c>
      <c r="E72" s="16" t="s">
        <v>2591</v>
      </c>
      <c r="G72" s="4">
        <f t="shared" si="1"/>
        <v>9</v>
      </c>
      <c r="H72" t="s">
        <v>9373</v>
      </c>
    </row>
    <row r="73" spans="1:10" x14ac:dyDescent="0.35">
      <c r="A73" s="4">
        <v>45</v>
      </c>
      <c r="B73" s="4">
        <v>-82.516000000000005</v>
      </c>
      <c r="C73" t="s">
        <v>2276</v>
      </c>
      <c r="D73" s="9" t="s">
        <v>9220</v>
      </c>
      <c r="E73" s="16" t="s">
        <v>2592</v>
      </c>
      <c r="G73" s="4">
        <f t="shared" si="1"/>
        <v>9</v>
      </c>
      <c r="H73" t="s">
        <v>9373</v>
      </c>
    </row>
    <row r="74" spans="1:10" x14ac:dyDescent="0.35">
      <c r="A74" s="4">
        <v>46</v>
      </c>
      <c r="B74" s="4">
        <v>-82.127999999999901</v>
      </c>
      <c r="C74" t="s">
        <v>2268</v>
      </c>
      <c r="D74" s="4">
        <v>1</v>
      </c>
      <c r="E74" s="16" t="s">
        <v>2593</v>
      </c>
      <c r="G74" s="4">
        <f t="shared" si="1"/>
        <v>9</v>
      </c>
      <c r="H74" t="s">
        <v>9373</v>
      </c>
    </row>
    <row r="75" spans="1:10" x14ac:dyDescent="0.35">
      <c r="A75" s="4">
        <v>47</v>
      </c>
      <c r="B75" s="4">
        <v>-78.58</v>
      </c>
      <c r="C75" t="s">
        <v>2282</v>
      </c>
      <c r="D75" s="9" t="s">
        <v>9222</v>
      </c>
      <c r="E75" s="16" t="s">
        <v>2596</v>
      </c>
      <c r="G75" s="4">
        <f t="shared" si="1"/>
        <v>30</v>
      </c>
      <c r="H75" t="s">
        <v>9375</v>
      </c>
    </row>
    <row r="76" spans="1:10" x14ac:dyDescent="0.35">
      <c r="B76" s="4">
        <v>-76.02</v>
      </c>
      <c r="C76" t="s">
        <v>2282</v>
      </c>
      <c r="D76" s="9" t="s">
        <v>9222</v>
      </c>
      <c r="E76" s="16" t="s">
        <v>2598</v>
      </c>
    </row>
    <row r="77" spans="1:10" x14ac:dyDescent="0.35">
      <c r="A77" s="4">
        <v>48</v>
      </c>
      <c r="B77" s="4">
        <v>-75.165000000000006</v>
      </c>
      <c r="C77" t="s">
        <v>2276</v>
      </c>
      <c r="D77" s="9" t="s">
        <v>9220</v>
      </c>
      <c r="E77" s="16" t="s">
        <v>2599</v>
      </c>
      <c r="G77" s="4">
        <f t="shared" si="1"/>
        <v>9</v>
      </c>
      <c r="H77" t="s">
        <v>9373</v>
      </c>
    </row>
    <row r="78" spans="1:10" x14ac:dyDescent="0.35">
      <c r="D78" s="9"/>
    </row>
    <row r="79" spans="1:10" x14ac:dyDescent="0.35">
      <c r="B79" s="107" t="s">
        <v>9281</v>
      </c>
      <c r="C79" s="22"/>
      <c r="D79" s="25"/>
      <c r="E79" s="23"/>
    </row>
    <row r="80" spans="1:10" x14ac:dyDescent="0.35">
      <c r="A80" s="7" t="s">
        <v>12134</v>
      </c>
      <c r="B80" s="31" t="s">
        <v>12137</v>
      </c>
      <c r="D80" s="9"/>
    </row>
    <row r="81" spans="1:11" x14ac:dyDescent="0.35">
      <c r="A81" s="4">
        <v>49</v>
      </c>
      <c r="B81" s="4">
        <v>106.89</v>
      </c>
      <c r="C81" t="s">
        <v>2280</v>
      </c>
      <c r="D81" s="9" t="s">
        <v>9221</v>
      </c>
      <c r="E81" s="16" t="s">
        <v>2603</v>
      </c>
      <c r="G81" s="4">
        <f t="shared" si="1"/>
        <v>26</v>
      </c>
      <c r="H81" t="s">
        <v>10123</v>
      </c>
    </row>
    <row r="82" spans="1:11" x14ac:dyDescent="0.35">
      <c r="A82" s="4">
        <v>50</v>
      </c>
      <c r="B82" s="4">
        <v>115.72</v>
      </c>
      <c r="C82" t="s">
        <v>2268</v>
      </c>
      <c r="D82" s="4">
        <v>1</v>
      </c>
      <c r="E82" s="16" t="s">
        <v>2604</v>
      </c>
      <c r="G82" s="4">
        <f t="shared" si="1"/>
        <v>26</v>
      </c>
      <c r="H82" t="s">
        <v>10123</v>
      </c>
    </row>
    <row r="83" spans="1:11" x14ac:dyDescent="0.35">
      <c r="A83" s="4">
        <v>51</v>
      </c>
      <c r="B83" s="4">
        <v>126.46599999999999</v>
      </c>
      <c r="C83" t="s">
        <v>2276</v>
      </c>
      <c r="D83" s="4">
        <v>2</v>
      </c>
      <c r="E83" s="16" t="s">
        <v>10163</v>
      </c>
      <c r="G83" s="4">
        <f t="shared" si="1"/>
        <v>17</v>
      </c>
      <c r="H83" s="43" t="s">
        <v>12176</v>
      </c>
      <c r="K83" s="45"/>
    </row>
    <row r="84" spans="1:11" x14ac:dyDescent="0.35">
      <c r="A84" s="4">
        <v>52</v>
      </c>
      <c r="B84" s="4">
        <v>139.84799999999899</v>
      </c>
      <c r="C84" t="s">
        <v>2268</v>
      </c>
      <c r="D84" s="4">
        <v>1</v>
      </c>
      <c r="E84" s="16" t="s">
        <v>2606</v>
      </c>
      <c r="G84" s="4">
        <f t="shared" si="1"/>
        <v>26</v>
      </c>
      <c r="H84" t="s">
        <v>10123</v>
      </c>
    </row>
    <row r="85" spans="1:11" x14ac:dyDescent="0.35">
      <c r="A85" s="4">
        <v>53</v>
      </c>
      <c r="B85" s="4">
        <v>144.00299999999999</v>
      </c>
      <c r="C85" t="s">
        <v>2280</v>
      </c>
      <c r="D85" s="4">
        <v>3</v>
      </c>
      <c r="E85" s="16" t="s">
        <v>2607</v>
      </c>
      <c r="G85" s="4">
        <f t="shared" si="1"/>
        <v>5</v>
      </c>
      <c r="H85" t="s">
        <v>9378</v>
      </c>
    </row>
    <row r="86" spans="1:11" x14ac:dyDescent="0.35">
      <c r="A86" s="4">
        <v>54</v>
      </c>
      <c r="B86" s="4">
        <v>152.47399999999999</v>
      </c>
      <c r="C86" t="s">
        <v>2280</v>
      </c>
      <c r="D86" s="4">
        <v>3</v>
      </c>
      <c r="E86" s="16" t="s">
        <v>2609</v>
      </c>
      <c r="G86" s="4">
        <f t="shared" si="1"/>
        <v>5</v>
      </c>
      <c r="H86" s="43" t="s">
        <v>9378</v>
      </c>
      <c r="J86" s="41"/>
    </row>
    <row r="87" spans="1:11" x14ac:dyDescent="0.35">
      <c r="A87" s="4">
        <v>55</v>
      </c>
      <c r="B87" s="4">
        <v>159.79499999999999</v>
      </c>
      <c r="C87" t="s">
        <v>2276</v>
      </c>
      <c r="D87" s="4">
        <v>2</v>
      </c>
      <c r="E87" s="16" t="s">
        <v>2610</v>
      </c>
      <c r="G87" s="4">
        <f t="shared" si="1"/>
        <v>34</v>
      </c>
      <c r="H87" t="s">
        <v>9387</v>
      </c>
    </row>
    <row r="88" spans="1:11" x14ac:dyDescent="0.35">
      <c r="A88" s="4">
        <v>56</v>
      </c>
      <c r="B88" s="4">
        <v>164.77599999999899</v>
      </c>
      <c r="C88" t="s">
        <v>2268</v>
      </c>
      <c r="D88" s="4">
        <v>1</v>
      </c>
      <c r="E88" s="16" t="s">
        <v>2611</v>
      </c>
    </row>
    <row r="89" spans="1:11" x14ac:dyDescent="0.35">
      <c r="D89" s="4"/>
      <c r="E89" s="61" t="s">
        <v>10169</v>
      </c>
      <c r="G89" s="4">
        <f t="shared" si="1"/>
        <v>25</v>
      </c>
      <c r="H89" t="s">
        <v>9648</v>
      </c>
    </row>
    <row r="90" spans="1:11" x14ac:dyDescent="0.35">
      <c r="D90" s="4"/>
      <c r="E90" s="58" t="s">
        <v>9775</v>
      </c>
      <c r="G90" s="4">
        <f t="shared" si="1"/>
        <v>13</v>
      </c>
      <c r="H90" t="s">
        <v>9388</v>
      </c>
    </row>
    <row r="91" spans="1:11" x14ac:dyDescent="0.35">
      <c r="A91" s="4">
        <v>57</v>
      </c>
      <c r="B91" s="4">
        <v>170.34599999999901</v>
      </c>
      <c r="C91" t="s">
        <v>2280</v>
      </c>
      <c r="D91" s="4">
        <v>3</v>
      </c>
      <c r="E91" s="16" t="s">
        <v>415</v>
      </c>
      <c r="G91" s="4">
        <f t="shared" si="1"/>
        <v>13</v>
      </c>
      <c r="H91" t="s">
        <v>9388</v>
      </c>
    </row>
    <row r="92" spans="1:11" x14ac:dyDescent="0.35">
      <c r="A92" s="4">
        <v>58</v>
      </c>
      <c r="B92" s="4">
        <v>177.53599999999901</v>
      </c>
      <c r="C92" t="s">
        <v>2268</v>
      </c>
      <c r="D92" s="4">
        <v>1</v>
      </c>
      <c r="E92" s="16" t="s">
        <v>2612</v>
      </c>
    </row>
    <row r="93" spans="1:11" x14ac:dyDescent="0.35">
      <c r="D93" s="4"/>
      <c r="E93" s="58" t="s">
        <v>9777</v>
      </c>
      <c r="G93" s="4">
        <f t="shared" si="1"/>
        <v>25</v>
      </c>
      <c r="H93" t="s">
        <v>9648</v>
      </c>
    </row>
    <row r="94" spans="1:11" x14ac:dyDescent="0.35">
      <c r="D94" s="4"/>
      <c r="E94" s="58" t="s">
        <v>9776</v>
      </c>
      <c r="G94" s="4">
        <f t="shared" si="1"/>
        <v>24</v>
      </c>
      <c r="H94" t="s">
        <v>10409</v>
      </c>
    </row>
    <row r="95" spans="1:11" x14ac:dyDescent="0.35">
      <c r="A95" s="4">
        <v>59</v>
      </c>
      <c r="B95" s="4">
        <v>182.88299999999899</v>
      </c>
      <c r="C95" t="s">
        <v>2276</v>
      </c>
      <c r="D95" s="4">
        <v>2</v>
      </c>
      <c r="E95" s="16" t="s">
        <v>2613</v>
      </c>
      <c r="G95" s="4">
        <f t="shared" si="1"/>
        <v>18</v>
      </c>
      <c r="H95" s="43" t="s">
        <v>9721</v>
      </c>
      <c r="J95" s="41"/>
    </row>
    <row r="96" spans="1:11" x14ac:dyDescent="0.35">
      <c r="A96" s="4">
        <v>60</v>
      </c>
      <c r="B96" s="4">
        <v>193.315</v>
      </c>
      <c r="C96" t="s">
        <v>2280</v>
      </c>
      <c r="D96" s="4">
        <v>3</v>
      </c>
      <c r="E96" s="16" t="s">
        <v>2614</v>
      </c>
      <c r="G96" s="4">
        <f t="shared" si="1"/>
        <v>5</v>
      </c>
      <c r="H96" t="s">
        <v>9378</v>
      </c>
    </row>
    <row r="97" spans="1:12" x14ac:dyDescent="0.35">
      <c r="B97" s="4">
        <v>198.51400000000001</v>
      </c>
      <c r="C97" t="s">
        <v>2280</v>
      </c>
      <c r="D97" s="4">
        <v>3</v>
      </c>
      <c r="E97" s="16" t="s">
        <v>2615</v>
      </c>
    </row>
    <row r="98" spans="1:12" ht="15" customHeight="1" x14ac:dyDescent="0.35">
      <c r="A98" s="4">
        <v>61</v>
      </c>
      <c r="B98" s="4">
        <v>200.10400000000001</v>
      </c>
      <c r="C98" t="s">
        <v>2268</v>
      </c>
      <c r="D98" s="4">
        <v>1</v>
      </c>
      <c r="E98" s="16" t="s">
        <v>2616</v>
      </c>
    </row>
    <row r="99" spans="1:12" x14ac:dyDescent="0.35">
      <c r="D99" s="4"/>
      <c r="E99" s="58" t="s">
        <v>9778</v>
      </c>
      <c r="G99" s="4">
        <f t="shared" si="1"/>
        <v>25</v>
      </c>
      <c r="H99" s="43" t="s">
        <v>9648</v>
      </c>
      <c r="J99" s="41"/>
    </row>
    <row r="100" spans="1:12" x14ac:dyDescent="0.35">
      <c r="D100" s="4"/>
      <c r="E100" s="58" t="s">
        <v>9779</v>
      </c>
      <c r="G100" s="4">
        <f t="shared" si="1"/>
        <v>2</v>
      </c>
      <c r="H100" t="s">
        <v>10938</v>
      </c>
      <c r="J100" s="43"/>
      <c r="L100" s="41"/>
    </row>
    <row r="101" spans="1:12" x14ac:dyDescent="0.35">
      <c r="D101" s="4"/>
      <c r="E101" s="58" t="s">
        <v>9780</v>
      </c>
      <c r="G101" s="4">
        <f t="shared" si="1"/>
        <v>24</v>
      </c>
      <c r="H101" t="s">
        <v>10409</v>
      </c>
    </row>
    <row r="102" spans="1:12" x14ac:dyDescent="0.35">
      <c r="A102" s="4">
        <v>62</v>
      </c>
      <c r="B102" s="4">
        <v>202.54599999999999</v>
      </c>
      <c r="C102" t="s">
        <v>2280</v>
      </c>
      <c r="D102" s="4">
        <v>3</v>
      </c>
      <c r="E102" s="16" t="s">
        <v>2617</v>
      </c>
      <c r="G102" s="4">
        <f t="shared" si="1"/>
        <v>25</v>
      </c>
      <c r="H102" t="s">
        <v>9648</v>
      </c>
      <c r="J102" s="41"/>
    </row>
    <row r="103" spans="1:12" x14ac:dyDescent="0.35">
      <c r="A103" s="4">
        <v>63</v>
      </c>
      <c r="B103" s="4">
        <v>212.58699999999999</v>
      </c>
      <c r="C103" t="s">
        <v>2276</v>
      </c>
      <c r="D103" s="4">
        <v>2</v>
      </c>
      <c r="E103" s="16" t="s">
        <v>2618</v>
      </c>
      <c r="G103" s="4">
        <f t="shared" si="1"/>
        <v>7</v>
      </c>
      <c r="H103" t="s">
        <v>9377</v>
      </c>
    </row>
    <row r="104" spans="1:12" x14ac:dyDescent="0.35">
      <c r="A104" s="4">
        <v>64</v>
      </c>
      <c r="B104" s="4">
        <v>216.51599999999999</v>
      </c>
      <c r="C104" t="s">
        <v>2282</v>
      </c>
      <c r="D104" s="4">
        <v>4</v>
      </c>
      <c r="E104" s="16" t="s">
        <v>2620</v>
      </c>
    </row>
    <row r="105" spans="1:12" x14ac:dyDescent="0.35">
      <c r="D105" s="4"/>
      <c r="E105" s="58" t="s">
        <v>10603</v>
      </c>
      <c r="G105" s="4">
        <f t="shared" si="1"/>
        <v>5</v>
      </c>
      <c r="H105" t="s">
        <v>9378</v>
      </c>
      <c r="J105" s="62" t="s">
        <v>9781</v>
      </c>
    </row>
    <row r="106" spans="1:12" x14ac:dyDescent="0.35">
      <c r="D106" s="4"/>
      <c r="E106" s="58" t="s">
        <v>2973</v>
      </c>
      <c r="F106" s="62"/>
      <c r="G106" s="4">
        <f t="shared" si="1"/>
        <v>9</v>
      </c>
      <c r="H106" t="s">
        <v>9373</v>
      </c>
    </row>
    <row r="107" spans="1:12" x14ac:dyDescent="0.35">
      <c r="A107" s="4">
        <v>65</v>
      </c>
      <c r="B107" s="4">
        <v>218.28799999999899</v>
      </c>
      <c r="C107" t="s">
        <v>2268</v>
      </c>
      <c r="D107" s="4">
        <v>1</v>
      </c>
      <c r="E107" s="16" t="s">
        <v>2621</v>
      </c>
      <c r="G107" s="4">
        <f t="shared" si="1"/>
        <v>3</v>
      </c>
      <c r="H107" t="s">
        <v>9379</v>
      </c>
    </row>
    <row r="108" spans="1:12" x14ac:dyDescent="0.35">
      <c r="A108" s="4">
        <v>66</v>
      </c>
      <c r="B108" s="4">
        <v>226.923</v>
      </c>
      <c r="C108" t="s">
        <v>2276</v>
      </c>
      <c r="D108" s="4">
        <v>2</v>
      </c>
      <c r="E108" s="16" t="s">
        <v>2622</v>
      </c>
    </row>
    <row r="109" spans="1:12" x14ac:dyDescent="0.35">
      <c r="D109" s="4"/>
      <c r="E109" s="58" t="s">
        <v>68</v>
      </c>
      <c r="G109" s="4">
        <f t="shared" si="1"/>
        <v>4</v>
      </c>
      <c r="H109" t="s">
        <v>9372</v>
      </c>
    </row>
    <row r="110" spans="1:12" x14ac:dyDescent="0.35">
      <c r="D110" s="4"/>
      <c r="E110" s="58" t="s">
        <v>8242</v>
      </c>
      <c r="G110" s="4">
        <f t="shared" si="1"/>
        <v>15</v>
      </c>
      <c r="H110" t="s">
        <v>9706</v>
      </c>
    </row>
    <row r="111" spans="1:12" x14ac:dyDescent="0.35">
      <c r="A111" s="4">
        <v>67</v>
      </c>
      <c r="B111" s="4">
        <v>233.83599999999899</v>
      </c>
      <c r="C111" t="s">
        <v>2282</v>
      </c>
      <c r="D111" s="4">
        <v>4</v>
      </c>
      <c r="E111" s="16" t="s">
        <v>2624</v>
      </c>
      <c r="G111" s="4">
        <f t="shared" si="1"/>
        <v>15</v>
      </c>
      <c r="H111" t="s">
        <v>9706</v>
      </c>
    </row>
    <row r="112" spans="1:12" x14ac:dyDescent="0.35">
      <c r="A112" s="4">
        <v>68</v>
      </c>
      <c r="B112" s="4">
        <v>234.98400000000001</v>
      </c>
      <c r="C112" t="s">
        <v>2268</v>
      </c>
      <c r="D112" s="4">
        <v>1</v>
      </c>
      <c r="E112" s="16" t="s">
        <v>2625</v>
      </c>
      <c r="F112" s="28"/>
      <c r="G112" s="4">
        <f t="shared" si="1"/>
        <v>19</v>
      </c>
      <c r="H112" t="s">
        <v>9723</v>
      </c>
    </row>
    <row r="113" spans="1:14" x14ac:dyDescent="0.35">
      <c r="A113" s="4">
        <v>69</v>
      </c>
      <c r="B113" s="4">
        <v>241.227</v>
      </c>
      <c r="C113" t="s">
        <v>2276</v>
      </c>
      <c r="D113" s="4">
        <v>2</v>
      </c>
      <c r="E113" s="16" t="s">
        <v>2626</v>
      </c>
      <c r="F113" s="56"/>
      <c r="G113" s="4">
        <f t="shared" si="1"/>
        <v>15</v>
      </c>
      <c r="H113" s="43" t="s">
        <v>9706</v>
      </c>
      <c r="J113" s="41"/>
    </row>
    <row r="114" spans="1:14" x14ac:dyDescent="0.35">
      <c r="D114" s="4"/>
    </row>
    <row r="115" spans="1:14" s="75" customFormat="1" x14ac:dyDescent="0.35">
      <c r="A115" s="11"/>
      <c r="B115" s="11" t="s">
        <v>9274</v>
      </c>
      <c r="C115" s="15"/>
      <c r="D115" s="19"/>
      <c r="E115" s="15"/>
      <c r="F115" s="13"/>
      <c r="G115" s="4"/>
      <c r="I115" s="80"/>
      <c r="K115" s="19"/>
      <c r="M115" s="19"/>
    </row>
    <row r="116" spans="1:14" x14ac:dyDescent="0.35">
      <c r="B116" s="31" t="s">
        <v>11194</v>
      </c>
      <c r="D116" s="4"/>
    </row>
    <row r="117" spans="1:14" x14ac:dyDescent="0.35">
      <c r="A117" s="4">
        <v>70</v>
      </c>
      <c r="B117" s="4">
        <v>-373.26499999999999</v>
      </c>
      <c r="C117" t="s">
        <v>2276</v>
      </c>
      <c r="D117" s="4">
        <v>2</v>
      </c>
      <c r="E117" s="16" t="s">
        <v>2631</v>
      </c>
      <c r="G117" s="4">
        <f t="shared" si="1"/>
        <v>34</v>
      </c>
      <c r="H117" s="43" t="s">
        <v>9387</v>
      </c>
      <c r="K117" s="45"/>
    </row>
    <row r="118" spans="1:14" x14ac:dyDescent="0.35">
      <c r="A118" s="4">
        <v>71</v>
      </c>
      <c r="B118" s="4">
        <v>-364.62799999999999</v>
      </c>
      <c r="C118" t="s">
        <v>2276</v>
      </c>
      <c r="D118" s="4">
        <v>2</v>
      </c>
      <c r="E118" s="16" t="s">
        <v>2636</v>
      </c>
      <c r="F118" s="56"/>
      <c r="G118" s="4">
        <f t="shared" si="1"/>
        <v>17</v>
      </c>
      <c r="H118" s="43" t="s">
        <v>12186</v>
      </c>
      <c r="K118" s="45"/>
    </row>
    <row r="119" spans="1:14" x14ac:dyDescent="0.35">
      <c r="A119" s="4">
        <v>72</v>
      </c>
      <c r="B119" s="4">
        <v>-360.09800000000001</v>
      </c>
      <c r="C119" t="s">
        <v>2280</v>
      </c>
      <c r="D119" s="4">
        <v>3</v>
      </c>
      <c r="E119" s="16" t="s">
        <v>2639</v>
      </c>
    </row>
    <row r="120" spans="1:14" x14ac:dyDescent="0.35">
      <c r="D120" s="4"/>
      <c r="E120" s="61" t="s">
        <v>9782</v>
      </c>
      <c r="G120" s="4">
        <f t="shared" si="1"/>
        <v>6</v>
      </c>
      <c r="H120" t="s">
        <v>10472</v>
      </c>
      <c r="I120" s="42">
        <f t="shared" si="1"/>
        <v>2</v>
      </c>
      <c r="J120" t="s">
        <v>12175</v>
      </c>
      <c r="K120" s="4">
        <f t="shared" ref="K120" si="2">IF(L120="GREET",1,IF(L120="GOAL",2,IF(L120="GOAL:COOP",2,IF(L120="(GOAL:COOP)",2,IF(L120="GOAL:CIVILITY",2,IF(L120="GOAL:SUSTAIN",2,IF(L120="(GOAL:SUSTAIN)",2,IF(L120="GOAL:MAX EARN",2,IF(L120="GOAL:EQUITY",2,IF(L120="(GOAL:EQUITY)",2,IF(L120="PROPOSAL",3,IF(L120="(PROPOSAL)",3,IF(L120="CHOOSE+",4,IF(L120="CHOOSE-",4,IF(L120="(CHOOSE+)",4,IF(L120="(CHOOSE-)",4,IF(L120="ECO INFO",5,IF(L120="(ECO INFO)",5,IF(L120="$ INFO",6,IF(L120="($ INFO)",6,IF(L120="SOC INFO",7,IF(L120="(SOC INFO)",7,IF(L120="RULE INFO",8,IF(L120="EXP INFO",9,IF(L120="(EXP INFO)",9,IF(L120="MON RES",10,IF(L120="MON EARN",11,IF(L120="MON BEH",12,IF(L120="POSE HARM",13,IF(L120="(POSE HARM)",13,IF(L120="POSE CONCERN",14,IF(L120="(POSE CONCERN)",14,IF(L120="RJ APOLOGY",15,IF(L120="RJ ATONE",16,IF(L120="(RJ ATONE)",16,IF(L120="RJ JUSTIFY",17,IF(L120="RJ JUSTIFY:ECO INFO",17,IF(L120="RJ JUSTIFY:SOC INFO",17,IF(L120="RJ JUSTIFY:EXP INFO",17,IF(L120="RJ JUSTIFY:MON EARN",17,IF(L120="RJ JUSTIFY:MON BEH",17,IF(L120="RJ-",18,IF(L120="RJ FORGIVE+",19,IF(L120="RJ FORGIVE-",19,IF(L120="(RJ FORGIVE+)",19,IF(L120="(RJ FORGIVE-)",19,IF(L120="COORD",20,IF(L120="(COORD)",20,IF(L120="ENF ACK",21,IF(L120="(ENF ACK)",21,IF(L120="ENF PRAISE",22,IF(L120="ENF ASK",23,IF(L120="ENF TELL",24,IF(L120="ENF SHAME",25,IF(L120="ENF WARN",26,IF(L120="ENF THREATEN",27,IF(L120="ENF PUNISH",28,IF(L120="DEFECT",29,IF(L120="SM TALK",30,IF(L120="HUMOR",31,IF(L120="POLITE+",32,IF(L120="POLITE-",32,IF(L120="INPUT-",33,IF(L120="AMBIGUOUS",34,IF(L120="UNCODEABLE",35)))))))))))))))))))))))))))))))))))))))))))))))))))))))))))))))))</f>
        <v>2</v>
      </c>
      <c r="L120" t="s">
        <v>12180</v>
      </c>
    </row>
    <row r="121" spans="1:14" x14ac:dyDescent="0.35">
      <c r="D121" s="4"/>
      <c r="E121" s="61" t="s">
        <v>10604</v>
      </c>
      <c r="G121" s="4">
        <f t="shared" si="1"/>
        <v>24</v>
      </c>
      <c r="H121" t="s">
        <v>10409</v>
      </c>
      <c r="L121" s="6"/>
    </row>
    <row r="122" spans="1:14" x14ac:dyDescent="0.35">
      <c r="D122" s="4"/>
      <c r="E122" s="61" t="s">
        <v>10605</v>
      </c>
      <c r="G122" s="4">
        <f t="shared" si="1"/>
        <v>5</v>
      </c>
      <c r="H122" s="43" t="s">
        <v>9378</v>
      </c>
      <c r="L122" s="6"/>
    </row>
    <row r="123" spans="1:14" x14ac:dyDescent="0.35">
      <c r="A123" s="4">
        <v>73</v>
      </c>
      <c r="B123" s="4">
        <v>-353.03300000000002</v>
      </c>
      <c r="C123" t="s">
        <v>2282</v>
      </c>
      <c r="D123" s="4">
        <v>4</v>
      </c>
      <c r="E123" s="16" t="s">
        <v>2642</v>
      </c>
      <c r="G123" s="4">
        <f t="shared" si="1"/>
        <v>6</v>
      </c>
      <c r="H123" s="43" t="s">
        <v>10472</v>
      </c>
      <c r="I123" s="42">
        <f t="shared" ref="I123:I124" si="3">IF(J123="GREET",1,IF(J123="GOAL",2,IF(J123="GOAL:COOP",2,IF(J123="(GOAL:COOP)",2,IF(J123="GOAL:CIVILITY",2,IF(J123="GOAL:SUSTAIN",2,IF(J123="(GOAL:SUSTAIN)",2,IF(J123="GOAL:MAX EARN",2,IF(J123="GOAL:EQUITY",2,IF(J123="(GOAL:EQUITY)",2,IF(J123="PROPOSAL",3,IF(J123="(PROPOSAL)",3,IF(J123="CHOOSE+",4,IF(J123="CHOOSE-",4,IF(J123="(CHOOSE+)",4,IF(J123="(CHOOSE-)",4,IF(J123="ECO INFO",5,IF(J123="(ECO INFO)",5,IF(J123="$ INFO",6,IF(J123="($ INFO)",6,IF(J123="SOC INFO",7,IF(J123="(SOC INFO)",7,IF(J123="RULE INFO",8,IF(J123="EXP INFO",9,IF(J123="(EXP INFO)",9,IF(J123="MON RES",10,IF(J123="MON EARN",11,IF(J123="MON BEH",12,IF(J123="POSE HARM",13,IF(J123="(POSE HARM)",13,IF(J123="POSE CONCERN",14,IF(J123="(POSE CONCERN)",14,IF(J123="RJ APOLOGY",15,IF(J123="RJ ATONE",16,IF(J123="(RJ ATONE)",16,IF(J123="RJ JUSTIFY",17,IF(J123="RJ JUSTIFY:ECO INFO",17,IF(J123="RJ JUSTIFY:SOC INFO",17,IF(J123="RJ JUSTIFY:EXP INFO",17,IF(J123="RJ JUSTIFY:MON EARN",17,IF(J123="RJ JUSTIFY:MON BEH",17,IF(J123="RJ-",18,IF(J123="RJ FORGIVE+",19,IF(J123="RJ FORGIVE-",19,IF(J123="(RJ FORGIVE+)",19,IF(J123="(RJ FORGIVE-)",19,IF(J123="COORD",20,IF(J123="(COORD)",20,IF(J123="ENF ACK",21,IF(J123="(ENF ACK)",21,IF(J123="ENF PRAISE",22,IF(J123="ENF ASK",23,IF(J123="ENF TELL",24,IF(J123="ENF SHAME",25,IF(J123="ENF WARN",26,IF(J123="ENF THREATEN",27,IF(J123="ENF PUNISH",28,IF(J123="DEFECT",29,IF(J123="SM TALK",30,IF(J123="HUMOR",31,IF(J123="POLITE+",32,IF(J123="POLITE-",32,IF(J123="INPUT-",33,IF(J123="AMBIGUOUS",34,IF(J123="UNCODEABLE",35)))))))))))))))))))))))))))))))))))))))))))))))))))))))))))))))))</f>
        <v>2</v>
      </c>
      <c r="J123" t="s">
        <v>12175</v>
      </c>
      <c r="K123" s="4">
        <f t="shared" ref="K123:K124" si="4">IF(L123="GREET",1,IF(L123="GOAL",2,IF(L123="GOAL:COOP",2,IF(L123="(GOAL:COOP)",2,IF(L123="GOAL:CIVILITY",2,IF(L123="GOAL:SUSTAIN",2,IF(L123="(GOAL:SUSTAIN)",2,IF(L123="GOAL:MAX EARN",2,IF(L123="GOAL:EQUITY",2,IF(L123="(GOAL:EQUITY)",2,IF(L123="PROPOSAL",3,IF(L123="(PROPOSAL)",3,IF(L123="CHOOSE+",4,IF(L123="CHOOSE-",4,IF(L123="(CHOOSE+)",4,IF(L123="(CHOOSE-)",4,IF(L123="ECO INFO",5,IF(L123="(ECO INFO)",5,IF(L123="$ INFO",6,IF(L123="($ INFO)",6,IF(L123="SOC INFO",7,IF(L123="(SOC INFO)",7,IF(L123="RULE INFO",8,IF(L123="EXP INFO",9,IF(L123="(EXP INFO)",9,IF(L123="MON RES",10,IF(L123="MON EARN",11,IF(L123="MON BEH",12,IF(L123="POSE HARM",13,IF(L123="(POSE HARM)",13,IF(L123="POSE CONCERN",14,IF(L123="(POSE CONCERN)",14,IF(L123="RJ APOLOGY",15,IF(L123="RJ ATONE",16,IF(L123="(RJ ATONE)",16,IF(L123="RJ JUSTIFY",17,IF(L123="RJ JUSTIFY:ECO INFO",17,IF(L123="RJ JUSTIFY:SOC INFO",17,IF(L123="RJ JUSTIFY:EXP INFO",17,IF(L123="RJ JUSTIFY:MON EARN",17,IF(L123="RJ JUSTIFY:MON BEH",17,IF(L123="RJ-",18,IF(L123="RJ FORGIVE+",19,IF(L123="RJ FORGIVE-",19,IF(L123="(RJ FORGIVE+)",19,IF(L123="(RJ FORGIVE-)",19,IF(L123="COORD",20,IF(L123="(COORD)",20,IF(L123="ENF ACK",21,IF(L123="(ENF ACK)",21,IF(L123="ENF PRAISE",22,IF(L123="ENF ASK",23,IF(L123="ENF TELL",24,IF(L123="ENF SHAME",25,IF(L123="ENF WARN",26,IF(L123="ENF THREATEN",27,IF(L123="ENF PUNISH",28,IF(L123="DEFECT",29,IF(L123="SM TALK",30,IF(L123="HUMOR",31,IF(L123="POLITE+",32,IF(L123="POLITE-",32,IF(L123="INPUT-",33,IF(L123="AMBIGUOUS",34,IF(L123="UNCODEABLE",35)))))))))))))))))))))))))))))))))))))))))))))))))))))))))))))))))</f>
        <v>2</v>
      </c>
      <c r="L123" t="s">
        <v>12180</v>
      </c>
      <c r="M123" s="4">
        <f t="shared" ref="M123:M124" si="5">IF(N123="GREET",1,IF(N123="GOAL",2,IF(N123="GOAL:COOP",2,IF(N123="(GOAL:COOP)",2,IF(N123="GOAL:CIVILITY",2,IF(N123="GOAL:SUSTAIN",2,IF(N123="(GOAL:SUSTAIN)",2,IF(N123="GOAL:MAX EARN",2,IF(N123="GOAL:EQUITY",2,IF(N123="(GOAL:EQUITY)",2,IF(N123="PROPOSAL",3,IF(N123="(PROPOSAL)",3,IF(N123="CHOOSE+",4,IF(N123="CHOOSE-",4,IF(N123="(CHOOSE+)",4,IF(N123="(CHOOSE-)",4,IF(N123="ECO INFO",5,IF(N123="(ECO INFO)",5,IF(N123="$ INFO",6,IF(N123="($ INFO)",6,IF(N123="SOC INFO",7,IF(N123="(SOC INFO)",7,IF(N123="RULE INFO",8,IF(N123="EXP INFO",9,IF(N123="(EXP INFO)",9,IF(N123="MON RES",10,IF(N123="MON EARN",11,IF(N123="MON BEH",12,IF(N123="POSE HARM",13,IF(N123="(POSE HARM)",13,IF(N123="POSE CONCERN",14,IF(N123="(POSE CONCERN)",14,IF(N123="RJ APOLOGY",15,IF(N123="RJ ATONE",16,IF(N123="(RJ ATONE)",16,IF(N123="RJ JUSTIFY",17,IF(N123="RJ JUSTIFY:ECO INFO",17,IF(N123="RJ JUSTIFY:SOC INFO",17,IF(N123="RJ JUSTIFY:EXP INFO",17,IF(N123="RJ JUSTIFY:MON EARN",17,IF(N123="RJ JUSTIFY:MON BEH",17,IF(N123="RJ-",18,IF(N123="RJ FORGIVE+",19,IF(N123="RJ FORGIVE-",19,IF(N123="(RJ FORGIVE+)",19,IF(N123="(RJ FORGIVE-)",19,IF(N123="COORD",20,IF(N123="(COORD)",20,IF(N123="ENF ACK",21,IF(N123="(ENF ACK)",21,IF(N123="ENF PRAISE",22,IF(N123="ENF ASK",23,IF(N123="ENF TELL",24,IF(N123="ENF SHAME",25,IF(N123="ENF WARN",26,IF(N123="ENF THREATEN",27,IF(N123="ENF PUNISH",28,IF(N123="DEFECT",29,IF(N123="SM TALK",30,IF(N123="HUMOR",31,IF(N123="POLITE+",32,IF(N123="POLITE-",32,IF(N123="INPUT-",33,IF(N123="AMBIGUOUS",34,IF(N123="UNCODEABLE",35)))))))))))))))))))))))))))))))))))))))))))))))))))))))))))))))))</f>
        <v>5</v>
      </c>
      <c r="N123" t="s">
        <v>9378</v>
      </c>
    </row>
    <row r="124" spans="1:14" x14ac:dyDescent="0.35">
      <c r="A124" s="4">
        <v>74</v>
      </c>
      <c r="B124" s="4">
        <v>-352.736999999999</v>
      </c>
      <c r="C124" t="s">
        <v>2276</v>
      </c>
      <c r="D124" s="4">
        <v>2</v>
      </c>
      <c r="E124" s="16" t="s">
        <v>2643</v>
      </c>
      <c r="G124" s="4">
        <f t="shared" si="1"/>
        <v>6</v>
      </c>
      <c r="H124" s="43" t="s">
        <v>10472</v>
      </c>
      <c r="I124" s="42">
        <f t="shared" si="3"/>
        <v>2</v>
      </c>
      <c r="J124" t="s">
        <v>12175</v>
      </c>
      <c r="K124" s="4">
        <f t="shared" si="4"/>
        <v>2</v>
      </c>
      <c r="L124" t="s">
        <v>12180</v>
      </c>
      <c r="M124" s="4">
        <f t="shared" si="5"/>
        <v>5</v>
      </c>
      <c r="N124" t="s">
        <v>9378</v>
      </c>
    </row>
    <row r="125" spans="1:14" x14ac:dyDescent="0.35">
      <c r="A125" s="4">
        <v>75</v>
      </c>
      <c r="B125" s="4">
        <v>-351.22399999999999</v>
      </c>
      <c r="C125" t="s">
        <v>2268</v>
      </c>
      <c r="D125" s="4">
        <v>1</v>
      </c>
      <c r="E125" s="16" t="s">
        <v>2645</v>
      </c>
      <c r="G125" s="4">
        <f t="shared" si="1"/>
        <v>5</v>
      </c>
      <c r="H125" t="s">
        <v>9378</v>
      </c>
    </row>
    <row r="126" spans="1:14" x14ac:dyDescent="0.35">
      <c r="A126" s="4">
        <v>76</v>
      </c>
      <c r="B126" s="4">
        <v>-347.68900000000002</v>
      </c>
      <c r="C126" t="s">
        <v>2280</v>
      </c>
      <c r="D126" s="4">
        <v>3</v>
      </c>
      <c r="E126" s="16" t="s">
        <v>2646</v>
      </c>
      <c r="G126" s="4">
        <f t="shared" si="1"/>
        <v>5</v>
      </c>
      <c r="H126" t="s">
        <v>9378</v>
      </c>
    </row>
    <row r="127" spans="1:14" x14ac:dyDescent="0.35">
      <c r="A127" s="4">
        <v>77</v>
      </c>
      <c r="B127" s="4">
        <v>-341.35300000000001</v>
      </c>
      <c r="C127" t="s">
        <v>2276</v>
      </c>
      <c r="D127" s="4">
        <v>2</v>
      </c>
      <c r="E127" s="16" t="s">
        <v>2651</v>
      </c>
      <c r="G127" s="4">
        <f t="shared" si="1"/>
        <v>7</v>
      </c>
      <c r="H127" t="s">
        <v>9377</v>
      </c>
    </row>
    <row r="128" spans="1:14" x14ac:dyDescent="0.35">
      <c r="B128" s="4">
        <v>-333.42500000000001</v>
      </c>
      <c r="C128" t="s">
        <v>2276</v>
      </c>
      <c r="D128" s="4">
        <v>2</v>
      </c>
      <c r="E128" s="16" t="s">
        <v>2655</v>
      </c>
      <c r="G128" s="4">
        <f t="shared" si="1"/>
        <v>21</v>
      </c>
      <c r="H128" t="s">
        <v>9613</v>
      </c>
      <c r="I128" s="42">
        <f t="shared" ref="I128" si="6">IF(J128="GREET",1,IF(J128="GOAL",2,IF(J128="GOAL:COOP",2,IF(J128="(GOAL:COOP)",2,IF(J128="GOAL:CIVILITY",2,IF(J128="GOAL:SUSTAIN",2,IF(J128="(GOAL:SUSTAIN)",2,IF(J128="GOAL:MAX EARN",2,IF(J128="GOAL:EQUITY",2,IF(J128="(GOAL:EQUITY)",2,IF(J128="PROPOSAL",3,IF(J128="(PROPOSAL)",3,IF(J128="CHOOSE+",4,IF(J128="CHOOSE-",4,IF(J128="(CHOOSE+)",4,IF(J128="(CHOOSE-)",4,IF(J128="ECO INFO",5,IF(J128="(ECO INFO)",5,IF(J128="$ INFO",6,IF(J128="($ INFO)",6,IF(J128="SOC INFO",7,IF(J128="(SOC INFO)",7,IF(J128="RULE INFO",8,IF(J128="EXP INFO",9,IF(J128="(EXP INFO)",9,IF(J128="MON RES",10,IF(J128="MON EARN",11,IF(J128="MON BEH",12,IF(J128="POSE HARM",13,IF(J128="(POSE HARM)",13,IF(J128="POSE CONCERN",14,IF(J128="(POSE CONCERN)",14,IF(J128="RJ APOLOGY",15,IF(J128="RJ ATONE",16,IF(J128="(RJ ATONE)",16,IF(J128="RJ JUSTIFY",17,IF(J128="RJ JUSTIFY:ECO INFO",17,IF(J128="RJ JUSTIFY:SOC INFO",17,IF(J128="RJ JUSTIFY:EXP INFO",17,IF(J128="RJ JUSTIFY:MON EARN",17,IF(J128="RJ JUSTIFY:MON BEH",17,IF(J128="RJ-",18,IF(J128="RJ FORGIVE+",19,IF(J128="RJ FORGIVE-",19,IF(J128="(RJ FORGIVE+)",19,IF(J128="(RJ FORGIVE-)",19,IF(J128="COORD",20,IF(J128="(COORD)",20,IF(J128="ENF ACK",21,IF(J128="(ENF ACK)",21,IF(J128="ENF PRAISE",22,IF(J128="ENF ASK",23,IF(J128="ENF TELL",24,IF(J128="ENF SHAME",25,IF(J128="ENF WARN",26,IF(J128="ENF THREATEN",27,IF(J128="ENF PUNISH",28,IF(J128="DEFECT",29,IF(J128="SM TALK",30,IF(J128="HUMOR",31,IF(J128="POLITE+",32,IF(J128="POLITE-",32,IF(J128="INPUT-",33,IF(J128="AMBIGUOUS",34,IF(J128="UNCODEABLE",35)))))))))))))))))))))))))))))))))))))))))))))))))))))))))))))))))</f>
        <v>16</v>
      </c>
      <c r="J128" s="43" t="s">
        <v>9707</v>
      </c>
      <c r="L128" s="41"/>
    </row>
    <row r="129" spans="1:11" x14ac:dyDescent="0.35">
      <c r="A129" s="4">
        <v>78</v>
      </c>
      <c r="B129" s="4">
        <v>-338.964</v>
      </c>
      <c r="C129" t="s">
        <v>2280</v>
      </c>
      <c r="D129" s="4">
        <v>3</v>
      </c>
      <c r="E129" s="16" t="s">
        <v>2653</v>
      </c>
      <c r="G129" s="4">
        <f t="shared" si="1"/>
        <v>5</v>
      </c>
      <c r="H129" t="s">
        <v>9378</v>
      </c>
    </row>
    <row r="130" spans="1:11" x14ac:dyDescent="0.35">
      <c r="A130" s="4">
        <v>79</v>
      </c>
      <c r="B130" s="4">
        <v>-333.54599999999999</v>
      </c>
      <c r="C130" t="s">
        <v>2280</v>
      </c>
      <c r="D130" s="4">
        <v>3</v>
      </c>
      <c r="E130" s="16" t="s">
        <v>2654</v>
      </c>
      <c r="G130" s="4">
        <f t="shared" si="1"/>
        <v>6</v>
      </c>
      <c r="H130" t="s">
        <v>10472</v>
      </c>
      <c r="I130" s="42">
        <f t="shared" ref="I130" si="7">IF(J130="GREET",1,IF(J130="GOAL",2,IF(J130="GOAL:COOP",2,IF(J130="(GOAL:COOP)",2,IF(J130="GOAL:CIVILITY",2,IF(J130="GOAL:SUSTAIN",2,IF(J130="(GOAL:SUSTAIN)",2,IF(J130="GOAL:MAX EARN",2,IF(J130="GOAL:EQUITY",2,IF(J130="(GOAL:EQUITY)",2,IF(J130="PROPOSAL",3,IF(J130="(PROPOSAL)",3,IF(J130="CHOOSE+",4,IF(J130="CHOOSE-",4,IF(J130="(CHOOSE+)",4,IF(J130="(CHOOSE-)",4,IF(J130="ECO INFO",5,IF(J130="(ECO INFO)",5,IF(J130="$ INFO",6,IF(J130="($ INFO)",6,IF(J130="SOC INFO",7,IF(J130="(SOC INFO)",7,IF(J130="RULE INFO",8,IF(J130="EXP INFO",9,IF(J130="(EXP INFO)",9,IF(J130="MON RES",10,IF(J130="MON EARN",11,IF(J130="MON BEH",12,IF(J130="POSE HARM",13,IF(J130="(POSE HARM)",13,IF(J130="POSE CONCERN",14,IF(J130="(POSE CONCERN)",14,IF(J130="RJ APOLOGY",15,IF(J130="RJ ATONE",16,IF(J130="(RJ ATONE)",16,IF(J130="RJ JUSTIFY",17,IF(J130="RJ JUSTIFY:ECO INFO",17,IF(J130="RJ JUSTIFY:SOC INFO",17,IF(J130="RJ JUSTIFY:EXP INFO",17,IF(J130="RJ JUSTIFY:MON EARN",17,IF(J130="RJ JUSTIFY:MON BEH",17,IF(J130="RJ-",18,IF(J130="RJ FORGIVE+",19,IF(J130="RJ FORGIVE-",19,IF(J130="(RJ FORGIVE+)",19,IF(J130="(RJ FORGIVE-)",19,IF(J130="COORD",20,IF(J130="(COORD)",20,IF(J130="ENF ACK",21,IF(J130="(ENF ACK)",21,IF(J130="ENF PRAISE",22,IF(J130="ENF ASK",23,IF(J130="ENF TELL",24,IF(J130="ENF SHAME",25,IF(J130="ENF WARN",26,IF(J130="ENF THREATEN",27,IF(J130="ENF PUNISH",28,IF(J130="DEFECT",29,IF(J130="SM TALK",30,IF(J130="HUMOR",31,IF(J130="POLITE+",32,IF(J130="POLITE-",32,IF(J130="INPUT-",33,IF(J130="AMBIGUOUS",34,IF(J130="UNCODEABLE",35)))))))))))))))))))))))))))))))))))))))))))))))))))))))))))))))))</f>
        <v>2</v>
      </c>
      <c r="J130" t="s">
        <v>12175</v>
      </c>
    </row>
    <row r="131" spans="1:11" x14ac:dyDescent="0.35">
      <c r="B131" s="4">
        <v>-326.79899999999998</v>
      </c>
      <c r="C131" t="s">
        <v>2280</v>
      </c>
      <c r="D131" s="4">
        <v>3</v>
      </c>
      <c r="E131" s="16" t="s">
        <v>2658</v>
      </c>
      <c r="G131" s="4">
        <f t="shared" si="1"/>
        <v>10</v>
      </c>
      <c r="H131" t="s">
        <v>10136</v>
      </c>
    </row>
    <row r="132" spans="1:11" x14ac:dyDescent="0.35">
      <c r="A132" s="4">
        <v>80</v>
      </c>
      <c r="B132" s="4">
        <v>-310.88400000000001</v>
      </c>
      <c r="C132" t="s">
        <v>2268</v>
      </c>
      <c r="D132" s="4">
        <v>1</v>
      </c>
      <c r="E132" s="16" t="s">
        <v>2666</v>
      </c>
    </row>
    <row r="133" spans="1:11" x14ac:dyDescent="0.35">
      <c r="D133" s="4"/>
      <c r="E133" s="58" t="s">
        <v>9783</v>
      </c>
      <c r="G133" s="4">
        <f t="shared" si="1"/>
        <v>25</v>
      </c>
      <c r="H133" t="s">
        <v>9648</v>
      </c>
    </row>
    <row r="134" spans="1:11" x14ac:dyDescent="0.35">
      <c r="D134" s="4"/>
      <c r="E134" s="58" t="s">
        <v>11195</v>
      </c>
      <c r="G134" s="4">
        <f t="shared" ref="G134:I197" si="8">IF(H134="GREET",1,IF(H134="GOAL",2,IF(H134="GOAL:COOP",2,IF(H134="(GOAL:COOP)",2,IF(H134="GOAL:CIVILITY",2,IF(H134="GOAL:SUSTAIN",2,IF(H134="(GOAL:SUSTAIN)",2,IF(H134="GOAL:MAX EARN",2,IF(H134="GOAL:EQUITY",2,IF(H134="(GOAL:EQUITY)",2,IF(H134="PROPOSAL",3,IF(H134="(PROPOSAL)",3,IF(H134="CHOOSE+",4,IF(H134="CHOOSE-",4,IF(H134="(CHOOSE+)",4,IF(H134="(CHOOSE-)",4,IF(H134="ECO INFO",5,IF(H134="(ECO INFO)",5,IF(H134="$ INFO",6,IF(H134="($ INFO)",6,IF(H134="SOC INFO",7,IF(H134="(SOC INFO)",7,IF(H134="RULE INFO",8,IF(H134="EXP INFO",9,IF(H134="(EXP INFO)",9,IF(H134="MON RES",10,IF(H134="MON EARN",11,IF(H134="MON BEH",12,IF(H134="POSE HARM",13,IF(H134="(POSE HARM)",13,IF(H134="POSE CONCERN",14,IF(H134="(POSE CONCERN)",14,IF(H134="RJ APOLOGY",15,IF(H134="RJ ATONE",16,IF(H134="(RJ ATONE)",16,IF(H134="RJ JUSTIFY",17,IF(H134="RJ JUSTIFY:ECO INFO",17,IF(H134="RJ JUSTIFY:SOC INFO",17,IF(H134="RJ JUSTIFY:EXP INFO",17,IF(H134="RJ JUSTIFY:MON EARN",17,IF(H134="RJ JUSTIFY:MON BEH",17,IF(H134="RJ-",18,IF(H134="RJ FORGIVE+",19,IF(H134="RJ FORGIVE-",19,IF(H134="(RJ FORGIVE+)",19,IF(H134="(RJ FORGIVE-)",19,IF(H134="COORD",20,IF(H134="(COORD)",20,IF(H134="ENF ACK",21,IF(H134="(ENF ACK)",21,IF(H134="ENF PRAISE",22,IF(H134="ENF ASK",23,IF(H134="ENF TELL",24,IF(H134="ENF SHAME",25,IF(H134="ENF WARN",26,IF(H134="ENF THREATEN",27,IF(H134="ENF PUNISH",28,IF(H134="DEFECT",29,IF(H134="SM TALK",30,IF(H134="HUMOR",31,IF(H134="POLITE+",32,IF(H134="POLITE-",32,IF(H134="INPUT-",33,IF(H134="AMBIGUOUS",34,IF(H134="UNCODEABLE",35)))))))))))))))))))))))))))))))))))))))))))))))))))))))))))))))))</f>
        <v>21</v>
      </c>
      <c r="H134" t="s">
        <v>9613</v>
      </c>
    </row>
    <row r="135" spans="1:11" x14ac:dyDescent="0.35">
      <c r="D135" s="4"/>
      <c r="E135" s="58" t="s">
        <v>11196</v>
      </c>
      <c r="G135" s="4">
        <f t="shared" si="8"/>
        <v>13</v>
      </c>
      <c r="H135" t="s">
        <v>9388</v>
      </c>
    </row>
    <row r="136" spans="1:11" x14ac:dyDescent="0.35">
      <c r="A136" s="4">
        <v>81</v>
      </c>
      <c r="B136" s="4">
        <v>-296.25</v>
      </c>
      <c r="C136" t="s">
        <v>2280</v>
      </c>
      <c r="D136" s="4">
        <v>3</v>
      </c>
      <c r="E136" s="16" t="s">
        <v>2672</v>
      </c>
      <c r="G136" s="4">
        <f t="shared" si="8"/>
        <v>21</v>
      </c>
      <c r="H136" t="s">
        <v>9613</v>
      </c>
      <c r="I136" s="42">
        <f t="shared" si="8"/>
        <v>13</v>
      </c>
      <c r="J136" t="s">
        <v>9388</v>
      </c>
    </row>
    <row r="137" spans="1:11" x14ac:dyDescent="0.35">
      <c r="D137" s="4"/>
    </row>
    <row r="138" spans="1:11" x14ac:dyDescent="0.35">
      <c r="A138" s="7">
        <v>3</v>
      </c>
      <c r="B138" s="31" t="s">
        <v>10606</v>
      </c>
      <c r="D138" s="4"/>
    </row>
    <row r="139" spans="1:11" x14ac:dyDescent="0.35">
      <c r="A139" s="4">
        <v>82</v>
      </c>
      <c r="B139" s="4">
        <v>-327.56900000000002</v>
      </c>
      <c r="C139" t="s">
        <v>2282</v>
      </c>
      <c r="D139" s="4">
        <v>4</v>
      </c>
      <c r="E139" s="16" t="s">
        <v>2657</v>
      </c>
    </row>
    <row r="140" spans="1:11" ht="13.75" customHeight="1" x14ac:dyDescent="0.35">
      <c r="D140" s="4"/>
      <c r="E140" s="58" t="s">
        <v>9784</v>
      </c>
      <c r="G140" s="4">
        <f t="shared" si="8"/>
        <v>3</v>
      </c>
      <c r="H140" t="s">
        <v>9379</v>
      </c>
    </row>
    <row r="141" spans="1:11" x14ac:dyDescent="0.35">
      <c r="D141" s="4"/>
      <c r="E141" s="58" t="s">
        <v>9785</v>
      </c>
      <c r="G141" s="4">
        <f t="shared" si="8"/>
        <v>5</v>
      </c>
      <c r="H141" t="s">
        <v>9378</v>
      </c>
    </row>
    <row r="142" spans="1:11" x14ac:dyDescent="0.35">
      <c r="A142" s="4">
        <v>83</v>
      </c>
      <c r="B142" s="4">
        <v>-293.75599999999997</v>
      </c>
      <c r="C142" t="s">
        <v>2268</v>
      </c>
      <c r="D142" s="4">
        <v>1</v>
      </c>
      <c r="E142" s="16" t="s">
        <v>2674</v>
      </c>
    </row>
    <row r="143" spans="1:11" x14ac:dyDescent="0.35">
      <c r="D143" s="4"/>
      <c r="E143" s="58" t="s">
        <v>9786</v>
      </c>
      <c r="G143" s="4">
        <f t="shared" si="8"/>
        <v>4</v>
      </c>
      <c r="H143" t="s">
        <v>9372</v>
      </c>
      <c r="K143" s="45"/>
    </row>
    <row r="144" spans="1:11" x14ac:dyDescent="0.35">
      <c r="D144" s="4"/>
      <c r="E144" s="58" t="s">
        <v>9787</v>
      </c>
      <c r="G144" s="4">
        <f t="shared" si="8"/>
        <v>24</v>
      </c>
      <c r="H144" t="s">
        <v>10409</v>
      </c>
    </row>
    <row r="145" spans="1:12" x14ac:dyDescent="0.35">
      <c r="A145" s="4">
        <v>84</v>
      </c>
      <c r="B145" s="4">
        <v>-271.61700000000002</v>
      </c>
      <c r="C145" t="s">
        <v>2276</v>
      </c>
      <c r="D145" s="4">
        <v>2</v>
      </c>
      <c r="E145" s="16" t="s">
        <v>2682</v>
      </c>
      <c r="G145" s="4">
        <f t="shared" si="8"/>
        <v>21</v>
      </c>
      <c r="H145" t="s">
        <v>9613</v>
      </c>
      <c r="I145" s="42">
        <f t="shared" si="8"/>
        <v>4</v>
      </c>
      <c r="J145" t="s">
        <v>10330</v>
      </c>
      <c r="L145" s="41"/>
    </row>
    <row r="146" spans="1:12" x14ac:dyDescent="0.35">
      <c r="D146" s="4"/>
    </row>
    <row r="147" spans="1:12" x14ac:dyDescent="0.35">
      <c r="A147" s="7">
        <v>4</v>
      </c>
      <c r="B147" s="31" t="s">
        <v>10607</v>
      </c>
      <c r="D147" s="4"/>
    </row>
    <row r="148" spans="1:12" x14ac:dyDescent="0.35">
      <c r="A148" s="4">
        <v>85</v>
      </c>
      <c r="B148" s="4">
        <v>-254.43599999999901</v>
      </c>
      <c r="C148" t="s">
        <v>2268</v>
      </c>
      <c r="D148" s="4">
        <v>1</v>
      </c>
      <c r="E148" s="16" t="s">
        <v>2688</v>
      </c>
      <c r="G148" s="4">
        <f t="shared" si="8"/>
        <v>3</v>
      </c>
      <c r="H148" t="s">
        <v>9379</v>
      </c>
    </row>
    <row r="149" spans="1:12" x14ac:dyDescent="0.35">
      <c r="A149" s="4">
        <v>86</v>
      </c>
      <c r="B149" s="4">
        <v>-248.56700000000001</v>
      </c>
      <c r="C149" t="s">
        <v>2276</v>
      </c>
      <c r="D149" s="4">
        <v>2</v>
      </c>
      <c r="E149" s="16" t="s">
        <v>55</v>
      </c>
      <c r="G149" s="4">
        <f t="shared" si="8"/>
        <v>4</v>
      </c>
      <c r="H149" t="s">
        <v>9372</v>
      </c>
    </row>
    <row r="150" spans="1:12" x14ac:dyDescent="0.35">
      <c r="A150" s="4">
        <v>87</v>
      </c>
      <c r="B150" s="4">
        <v>-239.84200000000001</v>
      </c>
      <c r="C150" t="s">
        <v>2282</v>
      </c>
      <c r="D150" s="4">
        <v>4</v>
      </c>
      <c r="E150" s="16" t="s">
        <v>55</v>
      </c>
      <c r="G150" s="4">
        <f t="shared" si="8"/>
        <v>4</v>
      </c>
      <c r="H150" t="s">
        <v>9372</v>
      </c>
    </row>
    <row r="151" spans="1:12" x14ac:dyDescent="0.35">
      <c r="A151" s="4">
        <v>88</v>
      </c>
      <c r="B151" s="4">
        <v>-237.64099999999999</v>
      </c>
      <c r="C151" t="s">
        <v>2280</v>
      </c>
      <c r="D151" s="4">
        <v>3</v>
      </c>
      <c r="E151" s="16" t="s">
        <v>2691</v>
      </c>
    </row>
    <row r="152" spans="1:12" x14ac:dyDescent="0.35">
      <c r="D152" s="4"/>
      <c r="E152" s="58" t="s">
        <v>9788</v>
      </c>
      <c r="G152" s="4">
        <f t="shared" si="8"/>
        <v>7</v>
      </c>
      <c r="H152" t="s">
        <v>9377</v>
      </c>
    </row>
    <row r="153" spans="1:12" x14ac:dyDescent="0.35">
      <c r="D153" s="4"/>
      <c r="E153" s="58" t="s">
        <v>9789</v>
      </c>
      <c r="G153" s="4">
        <f t="shared" si="8"/>
        <v>4</v>
      </c>
      <c r="H153" t="s">
        <v>9372</v>
      </c>
    </row>
    <row r="154" spans="1:12" x14ac:dyDescent="0.35">
      <c r="A154" s="4">
        <v>89</v>
      </c>
      <c r="B154" s="4">
        <v>-237.21700000000001</v>
      </c>
      <c r="C154" t="s">
        <v>2276</v>
      </c>
      <c r="D154" s="4">
        <v>2</v>
      </c>
      <c r="E154" s="16" t="s">
        <v>2692</v>
      </c>
      <c r="G154" s="4">
        <f t="shared" si="8"/>
        <v>8</v>
      </c>
      <c r="H154" t="s">
        <v>9374</v>
      </c>
    </row>
    <row r="155" spans="1:12" x14ac:dyDescent="0.35">
      <c r="A155" s="4">
        <v>90</v>
      </c>
      <c r="B155" s="4">
        <v>-232.19200000000001</v>
      </c>
      <c r="C155" t="s">
        <v>2280</v>
      </c>
      <c r="D155" s="4">
        <v>3</v>
      </c>
      <c r="E155" s="16" t="s">
        <v>90</v>
      </c>
      <c r="G155" s="4">
        <f t="shared" si="8"/>
        <v>8</v>
      </c>
      <c r="H155" t="s">
        <v>9374</v>
      </c>
    </row>
    <row r="156" spans="1:12" x14ac:dyDescent="0.35">
      <c r="A156" s="4">
        <v>91</v>
      </c>
      <c r="B156" s="4">
        <v>-224.649</v>
      </c>
      <c r="C156" t="s">
        <v>2282</v>
      </c>
      <c r="D156" s="4">
        <v>4</v>
      </c>
      <c r="E156" s="16" t="s">
        <v>856</v>
      </c>
      <c r="G156" s="4">
        <f t="shared" si="8"/>
        <v>8</v>
      </c>
      <c r="H156" t="s">
        <v>9374</v>
      </c>
    </row>
    <row r="157" spans="1:12" x14ac:dyDescent="0.35">
      <c r="D157" s="4"/>
    </row>
    <row r="158" spans="1:12" x14ac:dyDescent="0.35">
      <c r="A158" s="4">
        <v>92</v>
      </c>
      <c r="B158" s="4">
        <v>-193.024</v>
      </c>
      <c r="C158" t="s">
        <v>2268</v>
      </c>
      <c r="D158" s="4">
        <v>1</v>
      </c>
      <c r="E158" s="16" t="s">
        <v>2705</v>
      </c>
    </row>
    <row r="159" spans="1:12" x14ac:dyDescent="0.35">
      <c r="D159" s="4"/>
      <c r="E159" s="58" t="s">
        <v>9790</v>
      </c>
      <c r="G159" s="4">
        <f t="shared" si="8"/>
        <v>19</v>
      </c>
      <c r="H159" t="s">
        <v>9723</v>
      </c>
    </row>
    <row r="160" spans="1:12" x14ac:dyDescent="0.35">
      <c r="D160" s="4"/>
      <c r="E160" s="58" t="s">
        <v>9791</v>
      </c>
      <c r="G160" s="4">
        <f t="shared" si="8"/>
        <v>24</v>
      </c>
      <c r="H160" t="s">
        <v>10409</v>
      </c>
    </row>
    <row r="161" spans="1:10" x14ac:dyDescent="0.35">
      <c r="D161" s="4"/>
      <c r="E161" s="58" t="s">
        <v>9792</v>
      </c>
      <c r="G161" s="4">
        <f t="shared" si="8"/>
        <v>2</v>
      </c>
      <c r="H161" t="s">
        <v>12178</v>
      </c>
      <c r="J161" s="41"/>
    </row>
    <row r="162" spans="1:10" x14ac:dyDescent="0.35">
      <c r="D162" s="4"/>
      <c r="E162" s="58" t="s">
        <v>10170</v>
      </c>
      <c r="G162" s="4">
        <f t="shared" si="8"/>
        <v>24</v>
      </c>
      <c r="H162" s="43" t="s">
        <v>10409</v>
      </c>
    </row>
    <row r="163" spans="1:10" x14ac:dyDescent="0.35">
      <c r="D163" s="4"/>
      <c r="E163" s="58" t="s">
        <v>10164</v>
      </c>
      <c r="G163" s="4">
        <f t="shared" si="8"/>
        <v>3</v>
      </c>
      <c r="H163" s="43" t="s">
        <v>9379</v>
      </c>
      <c r="I163" s="42">
        <f t="shared" si="8"/>
        <v>2</v>
      </c>
      <c r="J163" t="s">
        <v>12179</v>
      </c>
    </row>
    <row r="164" spans="1:10" x14ac:dyDescent="0.35">
      <c r="D164" s="4"/>
      <c r="E164" s="58" t="s">
        <v>9793</v>
      </c>
      <c r="G164" s="4">
        <f t="shared" si="8"/>
        <v>5</v>
      </c>
      <c r="H164" t="s">
        <v>9378</v>
      </c>
    </row>
    <row r="165" spans="1:10" x14ac:dyDescent="0.35">
      <c r="A165" s="4">
        <v>93</v>
      </c>
      <c r="B165" s="4">
        <v>-175.00899999999999</v>
      </c>
      <c r="C165" t="s">
        <v>2282</v>
      </c>
      <c r="D165" s="4">
        <v>4</v>
      </c>
      <c r="E165" s="16" t="s">
        <v>2714</v>
      </c>
      <c r="G165" s="4">
        <f t="shared" si="8"/>
        <v>21</v>
      </c>
      <c r="H165" t="s">
        <v>9613</v>
      </c>
    </row>
    <row r="166" spans="1:10" x14ac:dyDescent="0.35">
      <c r="D166" s="4"/>
    </row>
    <row r="167" spans="1:10" x14ac:dyDescent="0.35">
      <c r="A167" s="4">
        <v>94</v>
      </c>
      <c r="B167" s="4">
        <v>-203.154</v>
      </c>
      <c r="C167" t="s">
        <v>2280</v>
      </c>
      <c r="D167" s="4">
        <v>3</v>
      </c>
      <c r="E167" s="16" t="s">
        <v>2698</v>
      </c>
      <c r="G167" s="4">
        <f t="shared" si="8"/>
        <v>9</v>
      </c>
      <c r="H167" t="s">
        <v>9373</v>
      </c>
    </row>
    <row r="168" spans="1:10" x14ac:dyDescent="0.35">
      <c r="A168" s="4">
        <v>95</v>
      </c>
      <c r="B168" s="4">
        <v>-202.31</v>
      </c>
      <c r="C168" t="s">
        <v>2276</v>
      </c>
      <c r="D168" s="4">
        <v>2</v>
      </c>
      <c r="E168" s="16" t="s">
        <v>2700</v>
      </c>
      <c r="G168" s="4">
        <f t="shared" si="8"/>
        <v>7</v>
      </c>
      <c r="H168" t="s">
        <v>9377</v>
      </c>
    </row>
    <row r="169" spans="1:10" x14ac:dyDescent="0.35">
      <c r="A169" s="4">
        <v>96</v>
      </c>
      <c r="B169" s="4">
        <v>-198.959</v>
      </c>
      <c r="C169" t="s">
        <v>2276</v>
      </c>
      <c r="D169" s="4">
        <v>2</v>
      </c>
      <c r="E169" s="16" t="s">
        <v>400</v>
      </c>
      <c r="G169" s="4">
        <f t="shared" si="8"/>
        <v>9</v>
      </c>
      <c r="H169" t="s">
        <v>9373</v>
      </c>
    </row>
    <row r="170" spans="1:10" x14ac:dyDescent="0.35">
      <c r="A170" s="4">
        <v>97</v>
      </c>
      <c r="B170" s="4">
        <v>-192.97499999999999</v>
      </c>
      <c r="C170" t="s">
        <v>2280</v>
      </c>
      <c r="D170" s="4">
        <v>3</v>
      </c>
      <c r="E170" s="16" t="s">
        <v>2706</v>
      </c>
      <c r="G170" s="4">
        <f t="shared" si="8"/>
        <v>7</v>
      </c>
      <c r="H170" t="s">
        <v>9377</v>
      </c>
    </row>
    <row r="171" spans="1:10" x14ac:dyDescent="0.35">
      <c r="A171" s="4">
        <v>98</v>
      </c>
      <c r="B171" s="4">
        <v>-167.678</v>
      </c>
      <c r="C171" t="s">
        <v>2276</v>
      </c>
      <c r="D171" s="4">
        <v>2</v>
      </c>
      <c r="E171" s="16" t="s">
        <v>2715</v>
      </c>
      <c r="F171" s="56"/>
      <c r="G171" s="4">
        <f t="shared" si="8"/>
        <v>30</v>
      </c>
      <c r="H171" s="43" t="s">
        <v>9375</v>
      </c>
    </row>
    <row r="172" spans="1:10" x14ac:dyDescent="0.35">
      <c r="A172" s="4">
        <v>99</v>
      </c>
      <c r="B172" s="4">
        <v>-160.11099999999999</v>
      </c>
      <c r="C172" t="s">
        <v>2282</v>
      </c>
      <c r="D172" s="4">
        <v>4</v>
      </c>
      <c r="E172" s="16" t="s">
        <v>2716</v>
      </c>
      <c r="F172" s="56"/>
      <c r="G172" s="4">
        <f t="shared" si="8"/>
        <v>30</v>
      </c>
      <c r="H172" s="43" t="s">
        <v>9375</v>
      </c>
    </row>
    <row r="173" spans="1:10" x14ac:dyDescent="0.35">
      <c r="A173" s="4">
        <v>100</v>
      </c>
      <c r="B173" s="4">
        <v>-143.601</v>
      </c>
      <c r="C173" t="s">
        <v>2276</v>
      </c>
      <c r="D173" s="4">
        <v>2</v>
      </c>
      <c r="E173" s="16" t="s">
        <v>2721</v>
      </c>
      <c r="G173" s="4">
        <f t="shared" si="8"/>
        <v>30</v>
      </c>
      <c r="H173" s="43" t="s">
        <v>9375</v>
      </c>
    </row>
    <row r="174" spans="1:10" x14ac:dyDescent="0.35">
      <c r="A174" s="4">
        <v>101</v>
      </c>
      <c r="B174" s="4">
        <v>-135.66800000000001</v>
      </c>
      <c r="C174" t="s">
        <v>2268</v>
      </c>
      <c r="D174" s="4">
        <v>1</v>
      </c>
      <c r="E174" s="16">
        <v>0</v>
      </c>
      <c r="G174" s="4">
        <f t="shared" si="8"/>
        <v>34</v>
      </c>
      <c r="H174" t="s">
        <v>9387</v>
      </c>
    </row>
    <row r="175" spans="1:10" x14ac:dyDescent="0.35">
      <c r="A175" s="4">
        <v>102</v>
      </c>
      <c r="B175" s="4">
        <v>-133.48099999999999</v>
      </c>
      <c r="C175" t="s">
        <v>2276</v>
      </c>
      <c r="D175" s="4">
        <v>2</v>
      </c>
      <c r="E175" s="16" t="s">
        <v>2724</v>
      </c>
      <c r="F175" s="56"/>
      <c r="G175" s="4">
        <f t="shared" si="8"/>
        <v>30</v>
      </c>
      <c r="H175" s="43" t="s">
        <v>9375</v>
      </c>
    </row>
    <row r="176" spans="1:10" x14ac:dyDescent="0.35">
      <c r="A176" s="4">
        <v>103</v>
      </c>
      <c r="B176" s="4">
        <v>-127.38500000000001</v>
      </c>
      <c r="C176" t="s">
        <v>2282</v>
      </c>
      <c r="D176" s="4">
        <v>4</v>
      </c>
      <c r="E176" s="16" t="s">
        <v>1934</v>
      </c>
      <c r="G176" s="4">
        <f t="shared" si="8"/>
        <v>31</v>
      </c>
      <c r="H176" s="43" t="s">
        <v>9386</v>
      </c>
    </row>
    <row r="177" spans="1:10" x14ac:dyDescent="0.35">
      <c r="A177" s="4">
        <v>104</v>
      </c>
      <c r="B177" s="4">
        <v>-125.402</v>
      </c>
      <c r="C177" t="s">
        <v>2280</v>
      </c>
      <c r="D177" s="4">
        <v>3</v>
      </c>
      <c r="E177" s="16" t="s">
        <v>136</v>
      </c>
      <c r="F177" s="56"/>
      <c r="G177" s="4">
        <f t="shared" si="8"/>
        <v>30</v>
      </c>
      <c r="H177" s="43" t="s">
        <v>9375</v>
      </c>
    </row>
    <row r="178" spans="1:10" x14ac:dyDescent="0.35">
      <c r="A178" s="4">
        <v>105</v>
      </c>
      <c r="B178" s="4">
        <v>-117.378999999999</v>
      </c>
      <c r="C178" t="s">
        <v>2268</v>
      </c>
      <c r="D178" s="4">
        <v>1</v>
      </c>
      <c r="E178" s="16" t="s">
        <v>2728</v>
      </c>
      <c r="G178" s="4">
        <f t="shared" si="8"/>
        <v>32</v>
      </c>
      <c r="H178" s="43" t="s">
        <v>9376</v>
      </c>
    </row>
    <row r="179" spans="1:10" x14ac:dyDescent="0.35">
      <c r="A179" s="4">
        <v>106</v>
      </c>
      <c r="B179" s="4">
        <v>-112.785</v>
      </c>
      <c r="C179" t="s">
        <v>2282</v>
      </c>
      <c r="D179" s="4">
        <v>4</v>
      </c>
      <c r="E179" s="16" t="s">
        <v>2729</v>
      </c>
      <c r="G179" s="4">
        <f t="shared" si="8"/>
        <v>32</v>
      </c>
      <c r="H179" s="43" t="s">
        <v>9376</v>
      </c>
    </row>
    <row r="180" spans="1:10" x14ac:dyDescent="0.35">
      <c r="A180" s="4">
        <v>107</v>
      </c>
      <c r="B180" s="4">
        <v>-108.496</v>
      </c>
      <c r="C180" t="s">
        <v>2276</v>
      </c>
      <c r="D180" s="4">
        <v>2</v>
      </c>
      <c r="E180" s="16" t="s">
        <v>2732</v>
      </c>
      <c r="F180" s="56"/>
      <c r="G180" s="4">
        <f t="shared" si="8"/>
        <v>30</v>
      </c>
      <c r="H180" s="43" t="s">
        <v>9375</v>
      </c>
      <c r="J180" s="41"/>
    </row>
    <row r="181" spans="1:10" x14ac:dyDescent="0.35">
      <c r="A181" s="4">
        <v>108</v>
      </c>
      <c r="B181" s="4">
        <v>-102.687</v>
      </c>
      <c r="C181" t="s">
        <v>2282</v>
      </c>
      <c r="D181" s="4">
        <v>4</v>
      </c>
      <c r="E181" s="16" t="s">
        <v>2735</v>
      </c>
      <c r="G181" s="4">
        <f t="shared" si="8"/>
        <v>30</v>
      </c>
      <c r="H181" t="s">
        <v>9375</v>
      </c>
    </row>
    <row r="182" spans="1:10" x14ac:dyDescent="0.35">
      <c r="A182" s="4">
        <v>109</v>
      </c>
      <c r="B182" s="4">
        <v>-94.906000000000006</v>
      </c>
      <c r="C182" t="s">
        <v>2276</v>
      </c>
      <c r="D182" s="4">
        <v>2</v>
      </c>
      <c r="E182" s="16" t="s">
        <v>2739</v>
      </c>
      <c r="G182" s="4">
        <f t="shared" si="8"/>
        <v>30</v>
      </c>
      <c r="H182" t="s">
        <v>9375</v>
      </c>
    </row>
    <row r="183" spans="1:10" x14ac:dyDescent="0.35">
      <c r="A183" s="4">
        <v>110</v>
      </c>
      <c r="B183" s="4">
        <v>-89.212999999999994</v>
      </c>
      <c r="C183" t="s">
        <v>2268</v>
      </c>
      <c r="D183" s="4">
        <v>1</v>
      </c>
      <c r="E183" s="16" t="s">
        <v>2743</v>
      </c>
      <c r="G183" s="4">
        <f t="shared" si="8"/>
        <v>30</v>
      </c>
      <c r="H183" t="s">
        <v>9375</v>
      </c>
    </row>
    <row r="184" spans="1:10" x14ac:dyDescent="0.35">
      <c r="A184" s="4">
        <v>111</v>
      </c>
      <c r="B184" s="4">
        <v>-81.003999999999905</v>
      </c>
      <c r="C184" t="s">
        <v>2280</v>
      </c>
      <c r="D184" s="4">
        <v>3</v>
      </c>
      <c r="E184" s="16" t="s">
        <v>2746</v>
      </c>
      <c r="G184" s="4">
        <f t="shared" si="8"/>
        <v>30</v>
      </c>
      <c r="H184" t="s">
        <v>9375</v>
      </c>
    </row>
    <row r="185" spans="1:10" x14ac:dyDescent="0.35">
      <c r="A185" s="4">
        <v>112</v>
      </c>
      <c r="B185" s="4">
        <v>-80.751000000000005</v>
      </c>
      <c r="C185" t="s">
        <v>2282</v>
      </c>
      <c r="D185" s="4">
        <v>4</v>
      </c>
      <c r="E185" s="16" t="s">
        <v>2747</v>
      </c>
      <c r="G185" s="4">
        <f t="shared" si="8"/>
        <v>30</v>
      </c>
      <c r="H185" t="s">
        <v>9375</v>
      </c>
    </row>
    <row r="186" spans="1:10" x14ac:dyDescent="0.35">
      <c r="A186" s="4">
        <v>113</v>
      </c>
      <c r="B186" s="4">
        <v>-75.143000000000001</v>
      </c>
      <c r="C186" t="s">
        <v>2276</v>
      </c>
      <c r="D186" s="4">
        <v>2</v>
      </c>
      <c r="E186" s="16" t="s">
        <v>2748</v>
      </c>
    </row>
    <row r="187" spans="1:10" x14ac:dyDescent="0.35">
      <c r="D187" s="4"/>
      <c r="E187" s="93" t="s">
        <v>11197</v>
      </c>
      <c r="G187" s="4">
        <f t="shared" si="8"/>
        <v>32</v>
      </c>
      <c r="H187" t="s">
        <v>9376</v>
      </c>
    </row>
    <row r="188" spans="1:10" x14ac:dyDescent="0.35">
      <c r="D188" s="4"/>
      <c r="E188" s="93" t="s">
        <v>11198</v>
      </c>
      <c r="G188" s="4">
        <f t="shared" si="8"/>
        <v>9</v>
      </c>
      <c r="H188" t="s">
        <v>9373</v>
      </c>
    </row>
    <row r="189" spans="1:10" x14ac:dyDescent="0.35">
      <c r="A189" s="4">
        <v>114</v>
      </c>
      <c r="B189" s="4">
        <v>-66.227999999999994</v>
      </c>
      <c r="C189" t="s">
        <v>2268</v>
      </c>
      <c r="D189" s="4">
        <v>1</v>
      </c>
      <c r="E189" s="16" t="s">
        <v>2753</v>
      </c>
      <c r="G189" s="4">
        <f t="shared" si="8"/>
        <v>30</v>
      </c>
      <c r="H189" t="s">
        <v>9375</v>
      </c>
    </row>
    <row r="190" spans="1:10" x14ac:dyDescent="0.35">
      <c r="B190" s="4">
        <v>-58.372</v>
      </c>
      <c r="C190" t="s">
        <v>2268</v>
      </c>
      <c r="D190" s="4">
        <v>1</v>
      </c>
      <c r="E190" s="16" t="s">
        <v>2755</v>
      </c>
    </row>
    <row r="191" spans="1:10" x14ac:dyDescent="0.35">
      <c r="A191" s="4">
        <v>115</v>
      </c>
      <c r="B191" s="4">
        <v>-51.835000000000001</v>
      </c>
      <c r="C191" t="s">
        <v>2280</v>
      </c>
      <c r="D191" s="4">
        <v>3</v>
      </c>
      <c r="E191" s="16" t="s">
        <v>2758</v>
      </c>
      <c r="G191" s="4">
        <f t="shared" si="8"/>
        <v>30</v>
      </c>
      <c r="H191" t="s">
        <v>9375</v>
      </c>
    </row>
    <row r="192" spans="1:10" x14ac:dyDescent="0.35">
      <c r="A192" s="4">
        <v>116</v>
      </c>
      <c r="B192" s="4">
        <v>-50.512</v>
      </c>
      <c r="C192" t="s">
        <v>2276</v>
      </c>
      <c r="D192" s="4">
        <v>2</v>
      </c>
      <c r="E192" s="16" t="s">
        <v>614</v>
      </c>
      <c r="G192" s="4">
        <f t="shared" si="8"/>
        <v>30</v>
      </c>
      <c r="H192" t="s">
        <v>9375</v>
      </c>
    </row>
    <row r="193" spans="1:13" x14ac:dyDescent="0.35">
      <c r="A193" s="4">
        <v>117</v>
      </c>
      <c r="B193" s="4">
        <v>-28.14</v>
      </c>
      <c r="C193" t="s">
        <v>2268</v>
      </c>
      <c r="D193" s="4">
        <v>1</v>
      </c>
      <c r="E193" s="16" t="s">
        <v>2766</v>
      </c>
      <c r="G193" s="4">
        <f t="shared" si="8"/>
        <v>30</v>
      </c>
      <c r="H193" t="s">
        <v>9375</v>
      </c>
    </row>
    <row r="194" spans="1:13" x14ac:dyDescent="0.35">
      <c r="B194" s="4">
        <v>-24.841999999999999</v>
      </c>
      <c r="C194" t="s">
        <v>2268</v>
      </c>
      <c r="D194" s="4">
        <v>1</v>
      </c>
      <c r="E194" s="16" t="s">
        <v>2768</v>
      </c>
    </row>
    <row r="195" spans="1:13" x14ac:dyDescent="0.35">
      <c r="D195" s="4"/>
    </row>
    <row r="196" spans="1:13" x14ac:dyDescent="0.35">
      <c r="A196" s="4">
        <v>118</v>
      </c>
      <c r="B196" s="4">
        <v>-37.914000000000001</v>
      </c>
      <c r="C196" t="s">
        <v>2276</v>
      </c>
      <c r="D196" s="4">
        <v>2</v>
      </c>
      <c r="E196" s="16" t="s">
        <v>2761</v>
      </c>
      <c r="G196" s="4">
        <f t="shared" si="8"/>
        <v>9</v>
      </c>
      <c r="H196" t="s">
        <v>9373</v>
      </c>
    </row>
    <row r="197" spans="1:13" x14ac:dyDescent="0.35">
      <c r="A197" s="4">
        <v>119</v>
      </c>
      <c r="B197" s="4">
        <v>-29.616999999999901</v>
      </c>
      <c r="C197" t="s">
        <v>2276</v>
      </c>
      <c r="D197" s="4">
        <v>2</v>
      </c>
      <c r="E197" s="16" t="s">
        <v>2765</v>
      </c>
      <c r="G197" s="4">
        <f t="shared" si="8"/>
        <v>22</v>
      </c>
      <c r="H197" s="43" t="s">
        <v>10418</v>
      </c>
      <c r="J197" s="41"/>
    </row>
    <row r="198" spans="1:13" x14ac:dyDescent="0.35">
      <c r="D198" s="4"/>
    </row>
    <row r="199" spans="1:13" x14ac:dyDescent="0.35">
      <c r="B199" s="21" t="s">
        <v>9283</v>
      </c>
      <c r="C199" s="22"/>
      <c r="D199" s="21"/>
      <c r="E199" s="23"/>
    </row>
    <row r="200" spans="1:13" x14ac:dyDescent="0.35">
      <c r="B200" s="20" t="s">
        <v>9284</v>
      </c>
      <c r="D200" s="4"/>
    </row>
    <row r="201" spans="1:13" x14ac:dyDescent="0.35">
      <c r="A201" s="4">
        <v>120</v>
      </c>
      <c r="B201" s="4">
        <v>223.69499999999999</v>
      </c>
      <c r="C201" t="s">
        <v>2276</v>
      </c>
      <c r="D201" s="4">
        <v>2</v>
      </c>
      <c r="E201" s="16" t="s">
        <v>2781</v>
      </c>
      <c r="G201" s="4">
        <f t="shared" ref="G201:G260" si="9">IF(H201="GREET",1,IF(H201="GOAL",2,IF(H201="GOAL:COOP",2,IF(H201="(GOAL:COOP)",2,IF(H201="GOAL:CIVILITY",2,IF(H201="GOAL:SUSTAIN",2,IF(H201="(GOAL:SUSTAIN)",2,IF(H201="GOAL:MAX EARN",2,IF(H201="GOAL:EQUITY",2,IF(H201="(GOAL:EQUITY)",2,IF(H201="PROPOSAL",3,IF(H201="(PROPOSAL)",3,IF(H201="CHOOSE+",4,IF(H201="CHOOSE-",4,IF(H201="(CHOOSE+)",4,IF(H201="(CHOOSE-)",4,IF(H201="ECO INFO",5,IF(H201="(ECO INFO)",5,IF(H201="$ INFO",6,IF(H201="($ INFO)",6,IF(H201="SOC INFO",7,IF(H201="(SOC INFO)",7,IF(H201="RULE INFO",8,IF(H201="EXP INFO",9,IF(H201="(EXP INFO)",9,IF(H201="MON RES",10,IF(H201="MON EARN",11,IF(H201="MON BEH",12,IF(H201="POSE HARM",13,IF(H201="(POSE HARM)",13,IF(H201="POSE CONCERN",14,IF(H201="(POSE CONCERN)",14,IF(H201="RJ APOLOGY",15,IF(H201="RJ ATONE",16,IF(H201="(RJ ATONE)",16,IF(H201="RJ JUSTIFY",17,IF(H201="RJ JUSTIFY:ECO INFO",17,IF(H201="RJ JUSTIFY:SOC INFO",17,IF(H201="RJ JUSTIFY:EXP INFO",17,IF(H201="RJ JUSTIFY:MON EARN",17,IF(H201="RJ JUSTIFY:MON BEH",17,IF(H201="RJ-",18,IF(H201="RJ FORGIVE+",19,IF(H201="RJ FORGIVE-",19,IF(H201="(RJ FORGIVE+)",19,IF(H201="(RJ FORGIVE-)",19,IF(H201="COORD",20,IF(H201="(COORD)",20,IF(H201="ENF ACK",21,IF(H201="(ENF ACK)",21,IF(H201="ENF PRAISE",22,IF(H201="ENF ASK",23,IF(H201="ENF TELL",24,IF(H201="ENF SHAME",25,IF(H201="ENF WARN",26,IF(H201="ENF THREATEN",27,IF(H201="ENF PUNISH",28,IF(H201="DEFECT",29,IF(H201="SM TALK",30,IF(H201="HUMOR",31,IF(H201="POLITE+",32,IF(H201="POLITE-",32,IF(H201="INPUT-",33,IF(H201="AMBIGUOUS",34,IF(H201="UNCODEABLE",35)))))))))))))))))))))))))))))))))))))))))))))))))))))))))))))))))</f>
        <v>10</v>
      </c>
      <c r="H201" t="s">
        <v>10136</v>
      </c>
    </row>
    <row r="202" spans="1:13" x14ac:dyDescent="0.35">
      <c r="D202" s="4"/>
    </row>
    <row r="203" spans="1:13" s="75" customFormat="1" x14ac:dyDescent="0.35">
      <c r="A203" s="11"/>
      <c r="B203" s="11" t="s">
        <v>9275</v>
      </c>
      <c r="C203" s="15"/>
      <c r="D203" s="19"/>
      <c r="E203" s="15"/>
      <c r="F203" s="13"/>
      <c r="G203" s="4"/>
      <c r="I203" s="80"/>
      <c r="K203" s="19"/>
      <c r="M203" s="19"/>
    </row>
    <row r="204" spans="1:13" x14ac:dyDescent="0.35">
      <c r="B204" s="20" t="s">
        <v>9292</v>
      </c>
      <c r="D204" s="4"/>
    </row>
    <row r="205" spans="1:13" x14ac:dyDescent="0.35">
      <c r="A205" s="4">
        <v>121</v>
      </c>
      <c r="B205" s="4">
        <v>-374.452</v>
      </c>
      <c r="C205" t="s">
        <v>2268</v>
      </c>
      <c r="D205" s="4">
        <v>1</v>
      </c>
      <c r="E205" s="16" t="s">
        <v>2269</v>
      </c>
      <c r="G205" s="4">
        <f t="shared" si="9"/>
        <v>22</v>
      </c>
      <c r="H205" t="s">
        <v>10418</v>
      </c>
    </row>
    <row r="206" spans="1:13" x14ac:dyDescent="0.35">
      <c r="A206" s="4">
        <v>122</v>
      </c>
      <c r="B206" s="4">
        <v>-370.93699999999899</v>
      </c>
      <c r="C206" t="s">
        <v>2280</v>
      </c>
      <c r="D206" s="4">
        <v>3</v>
      </c>
      <c r="E206" s="16" t="s">
        <v>2281</v>
      </c>
      <c r="G206" s="4">
        <f t="shared" si="9"/>
        <v>22</v>
      </c>
      <c r="H206" t="s">
        <v>10418</v>
      </c>
    </row>
    <row r="207" spans="1:13" x14ac:dyDescent="0.35">
      <c r="A207" s="4">
        <v>123</v>
      </c>
      <c r="B207" s="4">
        <v>-370.49900000000002</v>
      </c>
      <c r="C207" t="s">
        <v>2282</v>
      </c>
      <c r="D207" s="4">
        <v>4</v>
      </c>
      <c r="E207" s="16" t="s">
        <v>2283</v>
      </c>
      <c r="G207" s="4">
        <f t="shared" si="9"/>
        <v>22</v>
      </c>
      <c r="H207" t="s">
        <v>10418</v>
      </c>
    </row>
    <row r="208" spans="1:13" x14ac:dyDescent="0.35">
      <c r="D208" s="4"/>
    </row>
    <row r="209" spans="1:10" x14ac:dyDescent="0.35">
      <c r="A209" s="7" t="s">
        <v>12110</v>
      </c>
      <c r="B209" s="31" t="s">
        <v>10608</v>
      </c>
      <c r="D209" s="4"/>
    </row>
    <row r="210" spans="1:10" x14ac:dyDescent="0.35">
      <c r="A210" s="4">
        <v>124</v>
      </c>
      <c r="B210" s="4">
        <v>-368.29599999999999</v>
      </c>
      <c r="C210" t="s">
        <v>2268</v>
      </c>
      <c r="D210" s="4">
        <v>1</v>
      </c>
      <c r="E210" s="16" t="s">
        <v>2286</v>
      </c>
      <c r="G210" s="4">
        <f t="shared" si="9"/>
        <v>3</v>
      </c>
      <c r="H210" t="s">
        <v>9379</v>
      </c>
    </row>
    <row r="211" spans="1:10" x14ac:dyDescent="0.35">
      <c r="A211" s="4">
        <v>125</v>
      </c>
      <c r="B211" s="4">
        <v>-367.02699999999999</v>
      </c>
      <c r="C211" t="s">
        <v>2282</v>
      </c>
      <c r="D211" s="4">
        <v>4</v>
      </c>
      <c r="E211" s="16" t="s">
        <v>167</v>
      </c>
      <c r="G211" s="4">
        <f t="shared" si="9"/>
        <v>4</v>
      </c>
      <c r="H211" t="s">
        <v>9372</v>
      </c>
    </row>
    <row r="212" spans="1:10" x14ac:dyDescent="0.35">
      <c r="A212" s="4">
        <v>126</v>
      </c>
      <c r="B212" s="4">
        <v>-364.49900000000002</v>
      </c>
      <c r="C212" t="s">
        <v>2280</v>
      </c>
      <c r="D212" s="4">
        <v>3</v>
      </c>
      <c r="E212" s="16" t="s">
        <v>167</v>
      </c>
      <c r="G212" s="4">
        <f t="shared" si="9"/>
        <v>4</v>
      </c>
      <c r="H212" t="s">
        <v>9372</v>
      </c>
    </row>
    <row r="213" spans="1:10" x14ac:dyDescent="0.35">
      <c r="A213" s="4">
        <v>127</v>
      </c>
      <c r="B213" s="4">
        <v>-356.84500000000003</v>
      </c>
      <c r="C213" t="s">
        <v>2268</v>
      </c>
      <c r="D213" s="4">
        <v>1</v>
      </c>
      <c r="E213" s="16" t="s">
        <v>2298</v>
      </c>
      <c r="G213" s="4">
        <f t="shared" si="9"/>
        <v>4</v>
      </c>
      <c r="H213" s="43" t="s">
        <v>9372</v>
      </c>
      <c r="J213" s="41"/>
    </row>
    <row r="214" spans="1:10" x14ac:dyDescent="0.35">
      <c r="D214" s="4"/>
    </row>
    <row r="215" spans="1:10" x14ac:dyDescent="0.35">
      <c r="A215" s="7">
        <v>2</v>
      </c>
      <c r="B215" s="31" t="s">
        <v>10609</v>
      </c>
      <c r="D215" s="4"/>
    </row>
    <row r="216" spans="1:10" x14ac:dyDescent="0.35">
      <c r="A216" s="4">
        <v>128</v>
      </c>
      <c r="B216" s="4">
        <v>-371.85300000000001</v>
      </c>
      <c r="C216" t="s">
        <v>2276</v>
      </c>
      <c r="D216" s="4">
        <v>2</v>
      </c>
      <c r="E216" s="16" t="s">
        <v>2277</v>
      </c>
      <c r="G216" s="4">
        <f t="shared" si="9"/>
        <v>3</v>
      </c>
      <c r="H216" t="s">
        <v>9379</v>
      </c>
    </row>
    <row r="217" spans="1:10" x14ac:dyDescent="0.35">
      <c r="B217" s="4">
        <v>-362.671999999999</v>
      </c>
      <c r="C217" t="s">
        <v>2276</v>
      </c>
      <c r="D217" s="4">
        <v>2</v>
      </c>
      <c r="E217" s="16" t="s">
        <v>2293</v>
      </c>
    </row>
    <row r="218" spans="1:10" x14ac:dyDescent="0.35">
      <c r="A218" s="4">
        <v>129</v>
      </c>
      <c r="B218" s="4">
        <v>-355.39499999999998</v>
      </c>
      <c r="C218" t="s">
        <v>2280</v>
      </c>
      <c r="D218" s="4">
        <v>3</v>
      </c>
      <c r="E218" s="16" t="s">
        <v>136</v>
      </c>
      <c r="G218" s="4">
        <f t="shared" si="9"/>
        <v>4</v>
      </c>
      <c r="H218" t="s">
        <v>9372</v>
      </c>
    </row>
    <row r="219" spans="1:10" x14ac:dyDescent="0.35">
      <c r="D219" s="4"/>
    </row>
    <row r="220" spans="1:10" x14ac:dyDescent="0.35">
      <c r="A220" s="4">
        <v>130</v>
      </c>
      <c r="B220" s="4">
        <v>-348.97899999999998</v>
      </c>
      <c r="C220" t="s">
        <v>2280</v>
      </c>
      <c r="D220" s="4">
        <v>3</v>
      </c>
      <c r="E220" s="16" t="s">
        <v>2304</v>
      </c>
      <c r="G220" s="4">
        <f t="shared" si="9"/>
        <v>30</v>
      </c>
      <c r="H220" t="s">
        <v>9375</v>
      </c>
    </row>
    <row r="221" spans="1:10" x14ac:dyDescent="0.35">
      <c r="A221" s="4">
        <v>131</v>
      </c>
      <c r="B221" s="4">
        <v>-346.75</v>
      </c>
      <c r="C221" t="s">
        <v>2282</v>
      </c>
      <c r="D221" s="4">
        <v>4</v>
      </c>
      <c r="E221" s="16" t="s">
        <v>2307</v>
      </c>
      <c r="G221" s="4">
        <f t="shared" si="9"/>
        <v>10</v>
      </c>
      <c r="H221" t="s">
        <v>10136</v>
      </c>
    </row>
    <row r="222" spans="1:10" x14ac:dyDescent="0.35">
      <c r="A222" s="4">
        <v>132</v>
      </c>
      <c r="B222" s="4">
        <v>-345.825999999999</v>
      </c>
      <c r="C222" t="s">
        <v>2276</v>
      </c>
      <c r="D222" s="4">
        <v>2</v>
      </c>
      <c r="E222" s="16" t="s">
        <v>2309</v>
      </c>
      <c r="G222" s="4">
        <f t="shared" si="9"/>
        <v>22</v>
      </c>
      <c r="H222" t="s">
        <v>10418</v>
      </c>
    </row>
    <row r="223" spans="1:10" x14ac:dyDescent="0.35">
      <c r="A223" s="4">
        <v>133</v>
      </c>
      <c r="B223" s="4">
        <v>-340.65300000000002</v>
      </c>
      <c r="C223" t="s">
        <v>2276</v>
      </c>
      <c r="D223" s="4">
        <v>2</v>
      </c>
      <c r="E223" s="16" t="s">
        <v>2312</v>
      </c>
      <c r="G223" s="4">
        <f t="shared" si="9"/>
        <v>10</v>
      </c>
      <c r="H223" t="s">
        <v>10136</v>
      </c>
    </row>
    <row r="224" spans="1:10" x14ac:dyDescent="0.35">
      <c r="A224" s="4">
        <v>134</v>
      </c>
      <c r="B224" s="4">
        <v>-333.01</v>
      </c>
      <c r="C224" t="s">
        <v>2276</v>
      </c>
      <c r="D224" s="4">
        <v>2</v>
      </c>
      <c r="E224" s="16" t="s">
        <v>2317</v>
      </c>
      <c r="G224" s="4">
        <f t="shared" si="9"/>
        <v>10</v>
      </c>
      <c r="H224" t="s">
        <v>10136</v>
      </c>
    </row>
    <row r="225" spans="1:12" x14ac:dyDescent="0.35">
      <c r="A225" s="4">
        <v>135</v>
      </c>
      <c r="B225" s="4">
        <v>-329.202</v>
      </c>
      <c r="C225" t="s">
        <v>2282</v>
      </c>
      <c r="D225" s="4">
        <v>4</v>
      </c>
      <c r="E225" s="16" t="s">
        <v>2319</v>
      </c>
      <c r="G225" s="4">
        <f t="shared" si="9"/>
        <v>7</v>
      </c>
      <c r="H225" t="s">
        <v>9377</v>
      </c>
    </row>
    <row r="226" spans="1:12" x14ac:dyDescent="0.35">
      <c r="A226" s="4">
        <v>136</v>
      </c>
      <c r="B226" s="4">
        <v>-328.950999999999</v>
      </c>
      <c r="C226" t="s">
        <v>2276</v>
      </c>
      <c r="D226" s="4">
        <v>2</v>
      </c>
      <c r="E226" s="16" t="s">
        <v>2320</v>
      </c>
      <c r="G226" s="4">
        <f t="shared" si="9"/>
        <v>10</v>
      </c>
      <c r="H226" t="s">
        <v>10136</v>
      </c>
    </row>
    <row r="227" spans="1:12" x14ac:dyDescent="0.35">
      <c r="B227" s="4">
        <v>-315.298</v>
      </c>
      <c r="C227" t="s">
        <v>2276</v>
      </c>
      <c r="D227" s="4">
        <v>2</v>
      </c>
      <c r="E227" s="16" t="s">
        <v>2328</v>
      </c>
    </row>
    <row r="228" spans="1:12" x14ac:dyDescent="0.35">
      <c r="A228" s="4">
        <v>137</v>
      </c>
      <c r="B228" s="4">
        <v>-303.73399999999998</v>
      </c>
      <c r="C228" t="s">
        <v>2268</v>
      </c>
      <c r="D228" s="4">
        <v>1</v>
      </c>
      <c r="E228" s="16" t="s">
        <v>2333</v>
      </c>
      <c r="G228" s="4">
        <f t="shared" si="9"/>
        <v>5</v>
      </c>
      <c r="H228" s="43" t="s">
        <v>9378</v>
      </c>
      <c r="K228" s="45"/>
    </row>
    <row r="229" spans="1:12" x14ac:dyDescent="0.35">
      <c r="A229" s="4">
        <v>138</v>
      </c>
      <c r="B229" s="4">
        <v>-296.13</v>
      </c>
      <c r="C229" t="s">
        <v>2276</v>
      </c>
      <c r="D229" s="4">
        <v>2</v>
      </c>
      <c r="E229" s="16" t="s">
        <v>2335</v>
      </c>
      <c r="G229" s="4">
        <f t="shared" si="9"/>
        <v>21</v>
      </c>
      <c r="H229" t="s">
        <v>9613</v>
      </c>
      <c r="J229" s="43"/>
      <c r="L229" s="41"/>
    </row>
    <row r="230" spans="1:12" x14ac:dyDescent="0.35">
      <c r="B230" s="4">
        <v>-286.04599999999999</v>
      </c>
      <c r="C230" t="s">
        <v>2276</v>
      </c>
      <c r="D230" s="4">
        <v>2</v>
      </c>
      <c r="E230" s="16" t="s">
        <v>2340</v>
      </c>
      <c r="G230" s="4">
        <f t="shared" si="9"/>
        <v>5</v>
      </c>
      <c r="H230" t="s">
        <v>9378</v>
      </c>
    </row>
    <row r="231" spans="1:12" x14ac:dyDescent="0.35">
      <c r="A231" s="4">
        <v>139</v>
      </c>
      <c r="B231" s="4">
        <v>-296.01</v>
      </c>
      <c r="C231" t="s">
        <v>2282</v>
      </c>
      <c r="D231" s="4">
        <v>4</v>
      </c>
      <c r="E231" s="16" t="s">
        <v>2336</v>
      </c>
      <c r="G231" s="4">
        <f t="shared" si="9"/>
        <v>5</v>
      </c>
      <c r="H231" t="s">
        <v>9378</v>
      </c>
    </row>
    <row r="232" spans="1:12" x14ac:dyDescent="0.35">
      <c r="A232" s="4">
        <v>140</v>
      </c>
      <c r="B232" s="4">
        <v>-289.98700000000002</v>
      </c>
      <c r="C232" t="s">
        <v>2280</v>
      </c>
      <c r="D232" s="4">
        <v>3</v>
      </c>
      <c r="E232" s="16" t="s">
        <v>2339</v>
      </c>
      <c r="G232" s="4">
        <f t="shared" si="9"/>
        <v>5</v>
      </c>
      <c r="H232" t="s">
        <v>9378</v>
      </c>
    </row>
    <row r="233" spans="1:12" x14ac:dyDescent="0.35">
      <c r="A233" s="4">
        <v>141</v>
      </c>
      <c r="B233" s="4">
        <v>-271.57</v>
      </c>
      <c r="C233" t="s">
        <v>2282</v>
      </c>
      <c r="D233" s="4">
        <v>4</v>
      </c>
      <c r="E233" s="16" t="s">
        <v>2347</v>
      </c>
      <c r="G233" s="4">
        <f t="shared" si="9"/>
        <v>5</v>
      </c>
      <c r="H233" t="s">
        <v>9378</v>
      </c>
    </row>
    <row r="234" spans="1:12" x14ac:dyDescent="0.35">
      <c r="A234" s="4">
        <v>142</v>
      </c>
      <c r="B234" s="4">
        <v>-267.54599999999999</v>
      </c>
      <c r="C234" t="s">
        <v>2276</v>
      </c>
      <c r="D234" s="4">
        <v>2</v>
      </c>
      <c r="E234" s="16" t="s">
        <v>2349</v>
      </c>
      <c r="G234" s="4">
        <f t="shared" si="9"/>
        <v>5</v>
      </c>
      <c r="H234" t="s">
        <v>9378</v>
      </c>
    </row>
    <row r="235" spans="1:12" x14ac:dyDescent="0.35">
      <c r="A235" s="4">
        <v>143</v>
      </c>
      <c r="B235" s="4">
        <v>-261.13799999999998</v>
      </c>
      <c r="C235" t="s">
        <v>2280</v>
      </c>
      <c r="D235" s="4">
        <v>3</v>
      </c>
      <c r="E235" s="16" t="s">
        <v>2351</v>
      </c>
      <c r="G235" s="4">
        <f t="shared" si="9"/>
        <v>5</v>
      </c>
      <c r="H235" t="s">
        <v>9378</v>
      </c>
    </row>
    <row r="236" spans="1:12" x14ac:dyDescent="0.35">
      <c r="A236" s="4">
        <v>144</v>
      </c>
      <c r="B236" s="4">
        <v>-256.47000000000003</v>
      </c>
      <c r="C236" t="s">
        <v>2276</v>
      </c>
      <c r="D236" s="4">
        <v>2</v>
      </c>
      <c r="E236" s="16" t="s">
        <v>2353</v>
      </c>
      <c r="G236" s="4">
        <f t="shared" si="9"/>
        <v>5</v>
      </c>
      <c r="H236" t="s">
        <v>9378</v>
      </c>
    </row>
    <row r="237" spans="1:12" x14ac:dyDescent="0.35">
      <c r="D237" s="4"/>
    </row>
    <row r="238" spans="1:12" x14ac:dyDescent="0.35">
      <c r="A238" s="4">
        <v>145</v>
      </c>
      <c r="B238" s="4">
        <v>-247.322</v>
      </c>
      <c r="C238" t="s">
        <v>2268</v>
      </c>
      <c r="D238" s="4">
        <v>1</v>
      </c>
      <c r="E238" s="16" t="s">
        <v>2358</v>
      </c>
    </row>
    <row r="239" spans="1:12" x14ac:dyDescent="0.35">
      <c r="D239" s="4"/>
      <c r="E239" s="58" t="s">
        <v>10151</v>
      </c>
      <c r="G239" s="4">
        <f t="shared" si="9"/>
        <v>5</v>
      </c>
      <c r="H239" t="s">
        <v>9378</v>
      </c>
    </row>
    <row r="240" spans="1:12" x14ac:dyDescent="0.35">
      <c r="D240" s="4"/>
      <c r="E240" s="58" t="s">
        <v>10152</v>
      </c>
      <c r="G240" s="4">
        <f t="shared" si="9"/>
        <v>24</v>
      </c>
      <c r="H240" t="s">
        <v>10409</v>
      </c>
    </row>
    <row r="241" spans="1:8" x14ac:dyDescent="0.35">
      <c r="A241" s="4">
        <v>146</v>
      </c>
      <c r="B241" s="4">
        <v>-243.45099999999999</v>
      </c>
      <c r="C241" t="s">
        <v>2280</v>
      </c>
      <c r="D241" s="4">
        <v>3</v>
      </c>
      <c r="E241" s="16" t="s">
        <v>1142</v>
      </c>
      <c r="G241" s="4">
        <f t="shared" si="9"/>
        <v>21</v>
      </c>
      <c r="H241" t="s">
        <v>9613</v>
      </c>
    </row>
    <row r="242" spans="1:8" x14ac:dyDescent="0.35">
      <c r="A242" s="4">
        <v>147</v>
      </c>
      <c r="B242" s="4">
        <v>-241.14599999999999</v>
      </c>
      <c r="C242" t="s">
        <v>2282</v>
      </c>
      <c r="D242" s="4">
        <v>4</v>
      </c>
      <c r="E242" s="16" t="s">
        <v>542</v>
      </c>
      <c r="G242" s="4">
        <f t="shared" si="9"/>
        <v>21</v>
      </c>
      <c r="H242" t="s">
        <v>9613</v>
      </c>
    </row>
    <row r="243" spans="1:8" x14ac:dyDescent="0.35">
      <c r="A243" s="4">
        <v>148</v>
      </c>
      <c r="B243" s="4">
        <v>-233.12</v>
      </c>
      <c r="C243" t="s">
        <v>2280</v>
      </c>
      <c r="D243" s="4">
        <v>3</v>
      </c>
      <c r="E243" s="16" t="s">
        <v>2366</v>
      </c>
    </row>
    <row r="244" spans="1:8" x14ac:dyDescent="0.35">
      <c r="D244" s="4"/>
      <c r="E244" s="58" t="s">
        <v>11202</v>
      </c>
      <c r="G244" s="4">
        <f t="shared" si="9"/>
        <v>2</v>
      </c>
      <c r="H244" t="s">
        <v>10938</v>
      </c>
    </row>
    <row r="245" spans="1:8" x14ac:dyDescent="0.35">
      <c r="D245" s="4"/>
      <c r="E245" s="58" t="s">
        <v>11203</v>
      </c>
      <c r="G245" s="4">
        <f t="shared" si="9"/>
        <v>6</v>
      </c>
      <c r="H245" t="s">
        <v>10472</v>
      </c>
    </row>
    <row r="246" spans="1:8" x14ac:dyDescent="0.35">
      <c r="D246" s="4"/>
    </row>
    <row r="247" spans="1:8" x14ac:dyDescent="0.35">
      <c r="B247" s="20" t="s">
        <v>9232</v>
      </c>
      <c r="D247" s="4"/>
    </row>
    <row r="248" spans="1:8" x14ac:dyDescent="0.35">
      <c r="A248" s="4">
        <v>149</v>
      </c>
      <c r="B248" s="4">
        <v>-233.54599999999999</v>
      </c>
      <c r="C248" t="s">
        <v>2276</v>
      </c>
      <c r="D248" s="4">
        <v>2</v>
      </c>
      <c r="E248" s="16" t="s">
        <v>2365</v>
      </c>
      <c r="G248" s="4">
        <f t="shared" si="9"/>
        <v>30</v>
      </c>
      <c r="H248" t="s">
        <v>9375</v>
      </c>
    </row>
    <row r="249" spans="1:8" x14ac:dyDescent="0.35">
      <c r="A249" s="4">
        <v>150</v>
      </c>
      <c r="B249" s="4">
        <v>-224.17</v>
      </c>
      <c r="C249" t="s">
        <v>2280</v>
      </c>
      <c r="D249" s="4">
        <v>3</v>
      </c>
      <c r="E249" s="16" t="s">
        <v>2369</v>
      </c>
      <c r="G249" s="4">
        <f t="shared" si="9"/>
        <v>30</v>
      </c>
      <c r="H249" t="s">
        <v>9375</v>
      </c>
    </row>
    <row r="250" spans="1:8" x14ac:dyDescent="0.35">
      <c r="A250" s="4">
        <v>151</v>
      </c>
      <c r="B250" s="4">
        <v>-221.02699999999999</v>
      </c>
      <c r="C250" t="s">
        <v>2282</v>
      </c>
      <c r="D250" s="4">
        <v>4</v>
      </c>
      <c r="E250" s="16" t="s">
        <v>2371</v>
      </c>
      <c r="G250" s="4">
        <f t="shared" si="9"/>
        <v>30</v>
      </c>
      <c r="H250" t="s">
        <v>9375</v>
      </c>
    </row>
    <row r="251" spans="1:8" x14ac:dyDescent="0.35">
      <c r="A251" s="4">
        <v>152</v>
      </c>
      <c r="B251" s="4">
        <v>-204.78</v>
      </c>
      <c r="C251" t="s">
        <v>2276</v>
      </c>
      <c r="D251" s="4">
        <v>2</v>
      </c>
      <c r="E251" s="16" t="s">
        <v>2377</v>
      </c>
      <c r="G251" s="4">
        <f t="shared" si="9"/>
        <v>30</v>
      </c>
      <c r="H251" t="s">
        <v>9375</v>
      </c>
    </row>
    <row r="252" spans="1:8" x14ac:dyDescent="0.35">
      <c r="A252" s="4">
        <v>153</v>
      </c>
      <c r="B252" s="4">
        <v>-200.57400000000001</v>
      </c>
      <c r="C252" t="s">
        <v>2282</v>
      </c>
      <c r="D252" s="4">
        <v>4</v>
      </c>
      <c r="E252" s="16" t="s">
        <v>2378</v>
      </c>
      <c r="G252" s="4">
        <f t="shared" si="9"/>
        <v>30</v>
      </c>
      <c r="H252" t="s">
        <v>9375</v>
      </c>
    </row>
    <row r="253" spans="1:8" x14ac:dyDescent="0.35">
      <c r="A253" s="4">
        <v>154</v>
      </c>
      <c r="B253" s="4">
        <v>-199.755</v>
      </c>
      <c r="C253" t="s">
        <v>2268</v>
      </c>
      <c r="D253" s="4">
        <v>1</v>
      </c>
      <c r="E253" s="16" t="s">
        <v>2379</v>
      </c>
      <c r="G253" s="4">
        <f t="shared" si="9"/>
        <v>30</v>
      </c>
      <c r="H253" t="s">
        <v>9375</v>
      </c>
    </row>
    <row r="254" spans="1:8" x14ac:dyDescent="0.35">
      <c r="A254" s="4">
        <v>155</v>
      </c>
      <c r="B254" s="4">
        <v>-180.739</v>
      </c>
      <c r="C254" t="s">
        <v>2282</v>
      </c>
      <c r="D254" s="4">
        <v>4</v>
      </c>
      <c r="E254" s="16" t="s">
        <v>2384</v>
      </c>
      <c r="G254" s="4">
        <f t="shared" si="9"/>
        <v>30</v>
      </c>
      <c r="H254" t="s">
        <v>9375</v>
      </c>
    </row>
    <row r="255" spans="1:8" x14ac:dyDescent="0.35">
      <c r="A255" s="4">
        <v>156</v>
      </c>
      <c r="B255" s="4">
        <v>-177.959</v>
      </c>
      <c r="C255" t="s">
        <v>2280</v>
      </c>
      <c r="D255" s="4">
        <v>3</v>
      </c>
      <c r="E255" s="16" t="s">
        <v>2387</v>
      </c>
      <c r="G255" s="4">
        <f t="shared" si="9"/>
        <v>30</v>
      </c>
      <c r="H255" t="s">
        <v>9375</v>
      </c>
    </row>
    <row r="256" spans="1:8" x14ac:dyDescent="0.35">
      <c r="A256" s="4">
        <v>157</v>
      </c>
      <c r="B256" s="4">
        <v>-173.07499999999999</v>
      </c>
      <c r="C256" t="s">
        <v>2276</v>
      </c>
      <c r="D256" s="4">
        <v>2</v>
      </c>
      <c r="E256" s="16" t="s">
        <v>2388</v>
      </c>
      <c r="G256" s="4">
        <f t="shared" si="9"/>
        <v>30</v>
      </c>
      <c r="H256" t="s">
        <v>9375</v>
      </c>
    </row>
    <row r="257" spans="1:8" x14ac:dyDescent="0.35">
      <c r="A257" s="4">
        <v>158</v>
      </c>
      <c r="B257" s="4">
        <v>-169.745</v>
      </c>
      <c r="C257" t="s">
        <v>2280</v>
      </c>
      <c r="D257" s="4">
        <v>3</v>
      </c>
      <c r="E257" s="16" t="s">
        <v>1571</v>
      </c>
      <c r="G257" s="4">
        <f t="shared" si="9"/>
        <v>30</v>
      </c>
      <c r="H257" t="s">
        <v>9375</v>
      </c>
    </row>
    <row r="258" spans="1:8" x14ac:dyDescent="0.35">
      <c r="A258" s="4">
        <v>159</v>
      </c>
      <c r="B258" s="4">
        <v>-164.93</v>
      </c>
      <c r="C258" t="s">
        <v>2276</v>
      </c>
      <c r="D258" s="4">
        <v>2</v>
      </c>
      <c r="E258" s="16" t="s">
        <v>2391</v>
      </c>
      <c r="G258" s="4">
        <f t="shared" si="9"/>
        <v>30</v>
      </c>
      <c r="H258" t="s">
        <v>9375</v>
      </c>
    </row>
    <row r="259" spans="1:8" x14ac:dyDescent="0.35">
      <c r="B259" s="4">
        <v>-153.1</v>
      </c>
      <c r="C259" t="s">
        <v>2276</v>
      </c>
      <c r="D259" s="4">
        <v>2</v>
      </c>
      <c r="E259" s="16" t="s">
        <v>2397</v>
      </c>
    </row>
    <row r="260" spans="1:8" x14ac:dyDescent="0.35">
      <c r="A260" s="4">
        <v>160</v>
      </c>
      <c r="B260" s="4">
        <v>-133.56899999999999</v>
      </c>
      <c r="C260" t="s">
        <v>2276</v>
      </c>
      <c r="D260" s="4">
        <v>2</v>
      </c>
      <c r="E260" s="16" t="s">
        <v>2404</v>
      </c>
      <c r="G260" s="4">
        <f t="shared" si="9"/>
        <v>30</v>
      </c>
      <c r="H260" t="s">
        <v>9375</v>
      </c>
    </row>
    <row r="261" spans="1:8" x14ac:dyDescent="0.35">
      <c r="D261" s="4"/>
    </row>
    <row r="262" spans="1:8" x14ac:dyDescent="0.35">
      <c r="B262" s="20" t="s">
        <v>9285</v>
      </c>
      <c r="D262" s="4"/>
    </row>
    <row r="263" spans="1:8" x14ac:dyDescent="0.35">
      <c r="A263" s="4">
        <v>161</v>
      </c>
      <c r="B263" s="4">
        <v>-119.122999999999</v>
      </c>
      <c r="C263" t="s">
        <v>2280</v>
      </c>
      <c r="D263" s="4">
        <v>3</v>
      </c>
      <c r="E263" s="16" t="s">
        <v>2410</v>
      </c>
      <c r="G263" s="4">
        <f t="shared" ref="G263:G292" si="10">IF(H263="GREET",1,IF(H263="GOAL",2,IF(H263="GOAL:COOP",2,IF(H263="(GOAL:COOP)",2,IF(H263="GOAL:CIVILITY",2,IF(H263="GOAL:SUSTAIN",2,IF(H263="(GOAL:SUSTAIN)",2,IF(H263="GOAL:MAX EARN",2,IF(H263="GOAL:EQUITY",2,IF(H263="(GOAL:EQUITY)",2,IF(H263="PROPOSAL",3,IF(H263="(PROPOSAL)",3,IF(H263="CHOOSE+",4,IF(H263="CHOOSE-",4,IF(H263="(CHOOSE+)",4,IF(H263="(CHOOSE-)",4,IF(H263="ECO INFO",5,IF(H263="(ECO INFO)",5,IF(H263="$ INFO",6,IF(H263="($ INFO)",6,IF(H263="SOC INFO",7,IF(H263="(SOC INFO)",7,IF(H263="RULE INFO",8,IF(H263="EXP INFO",9,IF(H263="(EXP INFO)",9,IF(H263="MON RES",10,IF(H263="MON EARN",11,IF(H263="MON BEH",12,IF(H263="POSE HARM",13,IF(H263="(POSE HARM)",13,IF(H263="POSE CONCERN",14,IF(H263="(POSE CONCERN)",14,IF(H263="RJ APOLOGY",15,IF(H263="RJ ATONE",16,IF(H263="(RJ ATONE)",16,IF(H263="RJ JUSTIFY",17,IF(H263="RJ JUSTIFY:ECO INFO",17,IF(H263="RJ JUSTIFY:SOC INFO",17,IF(H263="RJ JUSTIFY:EXP INFO",17,IF(H263="RJ JUSTIFY:MON EARN",17,IF(H263="RJ JUSTIFY:MON BEH",17,IF(H263="RJ-",18,IF(H263="RJ FORGIVE+",19,IF(H263="RJ FORGIVE-",19,IF(H263="(RJ FORGIVE+)",19,IF(H263="(RJ FORGIVE-)",19,IF(H263="COORD",20,IF(H263="(COORD)",20,IF(H263="ENF ACK",21,IF(H263="(ENF ACK)",21,IF(H263="ENF PRAISE",22,IF(H263="ENF ASK",23,IF(H263="ENF TELL",24,IF(H263="ENF SHAME",25,IF(H263="ENF WARN",26,IF(H263="ENF THREATEN",27,IF(H263="ENF PUNISH",28,IF(H263="DEFECT",29,IF(H263="SM TALK",30,IF(H263="HUMOR",31,IF(H263="POLITE+",32,IF(H263="POLITE-",32,IF(H263="INPUT-",33,IF(H263="AMBIGUOUS",34,IF(H263="UNCODEABLE",35)))))))))))))))))))))))))))))))))))))))))))))))))))))))))))))))))</f>
        <v>9</v>
      </c>
      <c r="H263" t="s">
        <v>9373</v>
      </c>
    </row>
    <row r="264" spans="1:8" x14ac:dyDescent="0.35">
      <c r="A264" s="4">
        <v>162</v>
      </c>
      <c r="B264" s="4">
        <v>-118.97</v>
      </c>
      <c r="C264" t="s">
        <v>2276</v>
      </c>
      <c r="D264" s="4">
        <v>2</v>
      </c>
      <c r="E264" s="16" t="s">
        <v>2411</v>
      </c>
      <c r="G264" s="4">
        <f t="shared" si="10"/>
        <v>9</v>
      </c>
      <c r="H264" t="s">
        <v>9373</v>
      </c>
    </row>
    <row r="265" spans="1:8" x14ac:dyDescent="0.35">
      <c r="B265" s="4">
        <v>-113.759</v>
      </c>
      <c r="C265" t="s">
        <v>2276</v>
      </c>
      <c r="D265" s="4">
        <v>2</v>
      </c>
      <c r="E265" s="16" t="s">
        <v>2414</v>
      </c>
    </row>
    <row r="266" spans="1:8" x14ac:dyDescent="0.35">
      <c r="A266" s="4">
        <v>163</v>
      </c>
      <c r="B266" s="4">
        <v>-107.18600000000001</v>
      </c>
      <c r="C266" t="s">
        <v>2280</v>
      </c>
      <c r="D266" s="4">
        <v>3</v>
      </c>
      <c r="E266" s="16" t="s">
        <v>2417</v>
      </c>
      <c r="G266" s="4">
        <f t="shared" si="10"/>
        <v>9</v>
      </c>
      <c r="H266" t="s">
        <v>9373</v>
      </c>
    </row>
    <row r="267" spans="1:8" x14ac:dyDescent="0.35">
      <c r="A267" s="4">
        <v>164</v>
      </c>
      <c r="B267" s="4">
        <v>-106.03</v>
      </c>
      <c r="C267" t="s">
        <v>2280</v>
      </c>
      <c r="D267" s="4">
        <v>3</v>
      </c>
      <c r="E267" s="16" t="s">
        <v>400</v>
      </c>
      <c r="G267" s="4">
        <f t="shared" si="10"/>
        <v>9</v>
      </c>
      <c r="H267" t="s">
        <v>9373</v>
      </c>
    </row>
    <row r="268" spans="1:8" x14ac:dyDescent="0.35">
      <c r="A268" s="4">
        <v>165</v>
      </c>
      <c r="B268" s="4">
        <v>-103.283999999999</v>
      </c>
      <c r="C268" t="s">
        <v>2276</v>
      </c>
      <c r="D268" s="4">
        <v>2</v>
      </c>
      <c r="E268" s="44" t="s">
        <v>10171</v>
      </c>
      <c r="G268" s="4">
        <f t="shared" si="10"/>
        <v>9</v>
      </c>
      <c r="H268" t="s">
        <v>9373</v>
      </c>
    </row>
    <row r="269" spans="1:8" x14ac:dyDescent="0.35">
      <c r="A269" s="4">
        <v>166</v>
      </c>
      <c r="B269" s="4">
        <v>-102.776</v>
      </c>
      <c r="C269" t="s">
        <v>2280</v>
      </c>
      <c r="D269" s="4">
        <v>3</v>
      </c>
      <c r="E269" s="16" t="s">
        <v>2420</v>
      </c>
      <c r="G269" s="4">
        <f t="shared" si="10"/>
        <v>9</v>
      </c>
      <c r="H269" t="s">
        <v>9373</v>
      </c>
    </row>
    <row r="270" spans="1:8" x14ac:dyDescent="0.35">
      <c r="A270" s="4">
        <v>167</v>
      </c>
      <c r="B270" s="4">
        <v>-95.332999999999998</v>
      </c>
      <c r="C270" t="s">
        <v>2282</v>
      </c>
      <c r="D270" s="4">
        <v>4</v>
      </c>
      <c r="E270" s="16" t="s">
        <v>2422</v>
      </c>
      <c r="G270" s="4">
        <f t="shared" si="10"/>
        <v>7</v>
      </c>
      <c r="H270" t="s">
        <v>9377</v>
      </c>
    </row>
    <row r="271" spans="1:8" x14ac:dyDescent="0.35">
      <c r="A271" s="4">
        <v>168</v>
      </c>
      <c r="B271" s="4">
        <v>-87.308999999999997</v>
      </c>
      <c r="C271" t="s">
        <v>2268</v>
      </c>
      <c r="D271" s="4">
        <v>1</v>
      </c>
      <c r="E271" s="16" t="s">
        <v>2426</v>
      </c>
    </row>
    <row r="272" spans="1:8" x14ac:dyDescent="0.35">
      <c r="D272" s="4"/>
      <c r="E272" s="58" t="s">
        <v>10610</v>
      </c>
      <c r="G272" s="4">
        <f t="shared" si="10"/>
        <v>9</v>
      </c>
      <c r="H272" t="s">
        <v>9373</v>
      </c>
    </row>
    <row r="273" spans="1:10" x14ac:dyDescent="0.35">
      <c r="D273" s="4"/>
      <c r="E273" s="58" t="s">
        <v>10611</v>
      </c>
      <c r="G273" s="4">
        <f t="shared" si="10"/>
        <v>7</v>
      </c>
      <c r="H273" t="s">
        <v>9377</v>
      </c>
    </row>
    <row r="274" spans="1:10" x14ac:dyDescent="0.35">
      <c r="A274" s="4">
        <v>169</v>
      </c>
      <c r="B274" s="4">
        <v>-81.218000000000004</v>
      </c>
      <c r="C274" t="s">
        <v>2276</v>
      </c>
      <c r="D274" s="4">
        <v>2</v>
      </c>
      <c r="E274" s="16" t="s">
        <v>2432</v>
      </c>
      <c r="G274" s="4">
        <f t="shared" si="10"/>
        <v>31</v>
      </c>
      <c r="H274" s="43" t="s">
        <v>9386</v>
      </c>
    </row>
    <row r="275" spans="1:10" x14ac:dyDescent="0.35">
      <c r="A275" s="4">
        <v>170</v>
      </c>
      <c r="B275" s="4">
        <v>-75.058000000000007</v>
      </c>
      <c r="C275" t="s">
        <v>2282</v>
      </c>
      <c r="D275" s="4">
        <v>4</v>
      </c>
      <c r="E275" s="16" t="s">
        <v>2435</v>
      </c>
      <c r="F275" s="56"/>
      <c r="G275" s="4">
        <f t="shared" si="10"/>
        <v>31</v>
      </c>
      <c r="H275" s="43" t="s">
        <v>9386</v>
      </c>
      <c r="J275" s="41"/>
    </row>
    <row r="276" spans="1:10" x14ac:dyDescent="0.35">
      <c r="A276" s="4">
        <v>171</v>
      </c>
      <c r="B276" s="4">
        <v>-67.102000000000004</v>
      </c>
      <c r="C276" t="s">
        <v>2276</v>
      </c>
      <c r="D276" s="4">
        <v>2</v>
      </c>
      <c r="E276" s="16" t="s">
        <v>2439</v>
      </c>
      <c r="G276" s="4">
        <f t="shared" si="10"/>
        <v>31</v>
      </c>
      <c r="H276" t="s">
        <v>9386</v>
      </c>
      <c r="J276" s="41"/>
    </row>
    <row r="277" spans="1:10" x14ac:dyDescent="0.35">
      <c r="A277" s="4">
        <v>172</v>
      </c>
      <c r="B277" s="4">
        <v>-62.058999999999997</v>
      </c>
      <c r="C277" t="s">
        <v>2282</v>
      </c>
      <c r="D277" s="4">
        <v>4</v>
      </c>
      <c r="E277" s="16" t="s">
        <v>2441</v>
      </c>
      <c r="G277" s="4">
        <f t="shared" si="10"/>
        <v>9</v>
      </c>
      <c r="H277" t="s">
        <v>9373</v>
      </c>
    </row>
    <row r="278" spans="1:10" x14ac:dyDescent="0.35">
      <c r="A278" s="4">
        <v>173</v>
      </c>
      <c r="B278" s="4">
        <v>-53.866</v>
      </c>
      <c r="C278" t="s">
        <v>2276</v>
      </c>
      <c r="D278" s="4">
        <v>2</v>
      </c>
      <c r="E278" s="16" t="s">
        <v>1934</v>
      </c>
      <c r="G278" s="4">
        <f t="shared" si="10"/>
        <v>31</v>
      </c>
      <c r="H278" t="s">
        <v>9386</v>
      </c>
    </row>
    <row r="279" spans="1:10" x14ac:dyDescent="0.35">
      <c r="B279" s="4">
        <v>-35.201999999999998</v>
      </c>
      <c r="C279" t="s">
        <v>2276</v>
      </c>
      <c r="D279" s="4">
        <v>2</v>
      </c>
      <c r="E279" s="16" t="s">
        <v>1870</v>
      </c>
      <c r="G279" s="4">
        <f t="shared" si="10"/>
        <v>9</v>
      </c>
      <c r="H279" t="s">
        <v>9373</v>
      </c>
    </row>
    <row r="280" spans="1:10" x14ac:dyDescent="0.35">
      <c r="D280" s="4"/>
    </row>
    <row r="281" spans="1:10" x14ac:dyDescent="0.35">
      <c r="B281" s="20" t="s">
        <v>9262</v>
      </c>
      <c r="D281" s="4"/>
    </row>
    <row r="282" spans="1:10" x14ac:dyDescent="0.35">
      <c r="A282" s="4">
        <v>174</v>
      </c>
      <c r="B282" s="4">
        <v>-25.675999999999998</v>
      </c>
      <c r="C282" t="s">
        <v>2268</v>
      </c>
      <c r="D282" s="4">
        <v>1</v>
      </c>
      <c r="E282" s="16" t="s">
        <v>2455</v>
      </c>
    </row>
    <row r="283" spans="1:10" x14ac:dyDescent="0.35">
      <c r="D283" s="4"/>
      <c r="E283" s="58" t="s">
        <v>10160</v>
      </c>
      <c r="G283" s="4">
        <f t="shared" si="10"/>
        <v>2</v>
      </c>
      <c r="H283" t="s">
        <v>12178</v>
      </c>
    </row>
    <row r="284" spans="1:10" x14ac:dyDescent="0.35">
      <c r="D284" s="4"/>
      <c r="E284" s="58" t="s">
        <v>10161</v>
      </c>
      <c r="G284" s="4">
        <f t="shared" si="10"/>
        <v>22</v>
      </c>
      <c r="H284" s="43" t="s">
        <v>10418</v>
      </c>
    </row>
    <row r="285" spans="1:10" x14ac:dyDescent="0.35">
      <c r="A285" s="4">
        <v>175</v>
      </c>
      <c r="B285" s="4">
        <v>-24.779</v>
      </c>
      <c r="C285" t="s">
        <v>2276</v>
      </c>
      <c r="D285" s="4">
        <v>2</v>
      </c>
      <c r="E285" s="16" t="s">
        <v>2456</v>
      </c>
      <c r="G285" s="4">
        <f t="shared" si="10"/>
        <v>22</v>
      </c>
      <c r="H285" s="43" t="s">
        <v>10418</v>
      </c>
    </row>
    <row r="286" spans="1:10" x14ac:dyDescent="0.35">
      <c r="B286" s="4">
        <v>-23.474</v>
      </c>
      <c r="C286" t="s">
        <v>2276</v>
      </c>
      <c r="D286" s="4">
        <v>2</v>
      </c>
      <c r="E286" s="16" t="s">
        <v>2458</v>
      </c>
    </row>
    <row r="287" spans="1:10" x14ac:dyDescent="0.35">
      <c r="A287" s="4">
        <v>176</v>
      </c>
      <c r="B287" s="4">
        <v>-24.385999999999999</v>
      </c>
      <c r="C287" t="s">
        <v>2282</v>
      </c>
      <c r="D287" s="4">
        <v>4</v>
      </c>
      <c r="E287" s="16" t="s">
        <v>2457</v>
      </c>
      <c r="G287" s="4">
        <f t="shared" si="10"/>
        <v>22</v>
      </c>
      <c r="H287" s="43" t="s">
        <v>10418</v>
      </c>
      <c r="J287" s="41"/>
    </row>
    <row r="288" spans="1:10" x14ac:dyDescent="0.35">
      <c r="D288" s="4"/>
    </row>
    <row r="289" spans="1:8" x14ac:dyDescent="0.35">
      <c r="B289" s="21" t="s">
        <v>9279</v>
      </c>
      <c r="C289" s="22"/>
      <c r="D289" s="21"/>
      <c r="E289" s="23"/>
    </row>
    <row r="290" spans="1:8" x14ac:dyDescent="0.35">
      <c r="A290" s="7">
        <v>1</v>
      </c>
      <c r="B290" s="31" t="s">
        <v>12138</v>
      </c>
      <c r="D290" s="4"/>
    </row>
    <row r="291" spans="1:8" x14ac:dyDescent="0.35">
      <c r="A291" s="4">
        <v>177</v>
      </c>
      <c r="B291" s="4">
        <v>207.72499999999999</v>
      </c>
      <c r="C291" t="s">
        <v>2282</v>
      </c>
      <c r="D291" s="4">
        <v>4</v>
      </c>
      <c r="E291" s="16" t="s">
        <v>2473</v>
      </c>
      <c r="G291" s="4">
        <f t="shared" si="10"/>
        <v>26</v>
      </c>
      <c r="H291" t="s">
        <v>10123</v>
      </c>
    </row>
    <row r="292" spans="1:8" x14ac:dyDescent="0.35">
      <c r="A292" s="4">
        <v>178</v>
      </c>
      <c r="B292" s="4">
        <v>216.119</v>
      </c>
      <c r="C292" t="s">
        <v>2276</v>
      </c>
      <c r="D292" s="4">
        <v>2</v>
      </c>
      <c r="E292" s="16" t="s">
        <v>2474</v>
      </c>
      <c r="G292" s="4">
        <f t="shared" si="10"/>
        <v>16</v>
      </c>
      <c r="H292" t="s">
        <v>9707</v>
      </c>
    </row>
    <row r="295" spans="1:8" x14ac:dyDescent="0.35">
      <c r="A295" s="8" t="s">
        <v>11929</v>
      </c>
    </row>
    <row r="296" spans="1:8" x14ac:dyDescent="0.35">
      <c r="B296" s="98" t="s">
        <v>11936</v>
      </c>
    </row>
    <row r="297" spans="1:8" x14ac:dyDescent="0.35">
      <c r="A297" s="7" t="s">
        <v>11933</v>
      </c>
      <c r="B297" s="4">
        <v>1</v>
      </c>
      <c r="C297" t="s">
        <v>11957</v>
      </c>
    </row>
    <row r="298" spans="1:8" x14ac:dyDescent="0.35">
      <c r="A298" s="7" t="s">
        <v>11934</v>
      </c>
      <c r="B298" s="4">
        <v>4</v>
      </c>
      <c r="C298" t="s">
        <v>11987</v>
      </c>
    </row>
    <row r="299" spans="1:8" x14ac:dyDescent="0.35">
      <c r="A299" s="7" t="s">
        <v>11935</v>
      </c>
      <c r="B299" s="4">
        <v>4</v>
      </c>
      <c r="C299" t="s">
        <v>11986</v>
      </c>
    </row>
    <row r="301" spans="1:8" x14ac:dyDescent="0.35">
      <c r="A301" s="7" t="s">
        <v>12080</v>
      </c>
      <c r="B301" s="4">
        <v>4</v>
      </c>
    </row>
    <row r="302" spans="1:8" x14ac:dyDescent="0.35">
      <c r="A302" s="4" t="s">
        <v>12082</v>
      </c>
      <c r="B302" s="4">
        <v>2</v>
      </c>
    </row>
    <row r="305" spans="1:13" x14ac:dyDescent="0.35">
      <c r="B305" s="8" t="s">
        <v>12198</v>
      </c>
      <c r="C305" s="8"/>
      <c r="G305"/>
      <c r="I305"/>
      <c r="K305"/>
      <c r="M305"/>
    </row>
    <row r="306" spans="1:13" x14ac:dyDescent="0.35">
      <c r="A306" s="8" t="s">
        <v>12202</v>
      </c>
      <c r="B306" s="139" t="s">
        <v>12230</v>
      </c>
      <c r="C306" s="139" t="s">
        <v>12231</v>
      </c>
      <c r="G306"/>
      <c r="I306"/>
      <c r="K306"/>
      <c r="M306"/>
    </row>
    <row r="307" spans="1:13" x14ac:dyDescent="0.35">
      <c r="A307" s="7" t="s">
        <v>12083</v>
      </c>
      <c r="B307" s="102">
        <v>1</v>
      </c>
      <c r="C307" s="102">
        <v>1</v>
      </c>
      <c r="G307"/>
      <c r="I307"/>
      <c r="K307"/>
      <c r="M307"/>
    </row>
    <row r="308" spans="1:13" x14ac:dyDescent="0.35">
      <c r="A308" s="7" t="s">
        <v>12084</v>
      </c>
      <c r="B308" s="102">
        <v>1</v>
      </c>
      <c r="C308" s="102">
        <v>1</v>
      </c>
      <c r="G308"/>
      <c r="I308"/>
      <c r="K308"/>
      <c r="M308"/>
    </row>
    <row r="309" spans="1:13" x14ac:dyDescent="0.35">
      <c r="B309"/>
      <c r="C309" s="4"/>
      <c r="G309"/>
      <c r="I309"/>
      <c r="K309"/>
      <c r="M309"/>
    </row>
    <row r="310" spans="1:13" x14ac:dyDescent="0.35">
      <c r="A310" s="8" t="s">
        <v>12203</v>
      </c>
      <c r="B310"/>
      <c r="C310" s="4"/>
      <c r="G310"/>
      <c r="I310"/>
      <c r="K310"/>
      <c r="M310"/>
    </row>
    <row r="311" spans="1:13" x14ac:dyDescent="0.35">
      <c r="A311" s="7" t="s">
        <v>12083</v>
      </c>
      <c r="B311" s="102" t="s">
        <v>11932</v>
      </c>
      <c r="C311" s="102" t="s">
        <v>11932</v>
      </c>
      <c r="G311"/>
      <c r="I311"/>
      <c r="K311"/>
      <c r="M311"/>
    </row>
    <row r="312" spans="1:13" x14ac:dyDescent="0.35">
      <c r="A312" s="7" t="s">
        <v>12084</v>
      </c>
      <c r="B312" s="102" t="s">
        <v>11932</v>
      </c>
      <c r="C312" s="102" t="s">
        <v>11932</v>
      </c>
      <c r="G312"/>
      <c r="I312"/>
      <c r="K312"/>
      <c r="M312"/>
    </row>
    <row r="313" spans="1:13" x14ac:dyDescent="0.35">
      <c r="B313"/>
      <c r="C313" s="4"/>
      <c r="G313"/>
      <c r="I313"/>
      <c r="K313"/>
      <c r="M313"/>
    </row>
    <row r="314" spans="1:13" x14ac:dyDescent="0.35">
      <c r="A314" s="8" t="s">
        <v>12204</v>
      </c>
      <c r="B314"/>
      <c r="C314" s="4"/>
      <c r="E314" t="s">
        <v>12208</v>
      </c>
      <c r="G314"/>
      <c r="I314"/>
      <c r="K314"/>
      <c r="M314"/>
    </row>
    <row r="315" spans="1:13" x14ac:dyDescent="0.35">
      <c r="A315" s="7" t="s">
        <v>12083</v>
      </c>
      <c r="B315" s="102">
        <v>1</v>
      </c>
      <c r="C315" s="102">
        <v>1</v>
      </c>
      <c r="G315"/>
      <c r="I315"/>
      <c r="K315"/>
      <c r="M315"/>
    </row>
    <row r="316" spans="1:13" x14ac:dyDescent="0.35">
      <c r="A316" s="7" t="s">
        <v>12084</v>
      </c>
      <c r="B316" s="102">
        <v>1</v>
      </c>
      <c r="C316" s="102">
        <v>1</v>
      </c>
      <c r="G316"/>
      <c r="I316"/>
      <c r="K316"/>
      <c r="M316"/>
    </row>
    <row r="317" spans="1:13" x14ac:dyDescent="0.35">
      <c r="B317"/>
      <c r="C317" s="4"/>
      <c r="G317"/>
      <c r="I317"/>
      <c r="K317"/>
      <c r="M317"/>
    </row>
    <row r="318" spans="1:13" x14ac:dyDescent="0.35">
      <c r="A318" s="7" t="s">
        <v>12212</v>
      </c>
      <c r="B318"/>
      <c r="C318" s="4"/>
      <c r="G318"/>
      <c r="I318"/>
      <c r="K318"/>
      <c r="M318"/>
    </row>
    <row r="319" spans="1:13" x14ac:dyDescent="0.35">
      <c r="A319" s="7" t="s">
        <v>12083</v>
      </c>
      <c r="B319" s="102">
        <v>1</v>
      </c>
      <c r="C319" s="102">
        <v>1</v>
      </c>
      <c r="G319"/>
      <c r="I319"/>
      <c r="K319"/>
      <c r="M319"/>
    </row>
    <row r="320" spans="1:13" x14ac:dyDescent="0.35">
      <c r="A320" s="7" t="s">
        <v>12084</v>
      </c>
      <c r="B320" s="102">
        <v>1</v>
      </c>
      <c r="C320" s="102">
        <v>1</v>
      </c>
      <c r="G320"/>
      <c r="I320"/>
      <c r="K320"/>
      <c r="M320"/>
    </row>
    <row r="323" spans="1:4" x14ac:dyDescent="0.35">
      <c r="A323" s="8" t="s">
        <v>12089</v>
      </c>
      <c r="D323" s="4"/>
    </row>
    <row r="324" spans="1:4" x14ac:dyDescent="0.35">
      <c r="D324" s="4"/>
    </row>
    <row r="325" spans="1:4" x14ac:dyDescent="0.35">
      <c r="A325" s="113" t="s">
        <v>11933</v>
      </c>
      <c r="D325" s="4"/>
    </row>
    <row r="326" spans="1:4" x14ac:dyDescent="0.35">
      <c r="A326" s="113"/>
      <c r="D326" s="4"/>
    </row>
    <row r="327" spans="1:4" x14ac:dyDescent="0.35">
      <c r="A327" s="116" t="s">
        <v>12090</v>
      </c>
      <c r="D327" s="4"/>
    </row>
    <row r="328" spans="1:4" x14ac:dyDescent="0.35">
      <c r="A328" s="4" t="s">
        <v>12091</v>
      </c>
      <c r="B328" s="4">
        <v>4</v>
      </c>
      <c r="D328" s="4"/>
    </row>
    <row r="329" spans="1:4" x14ac:dyDescent="0.35">
      <c r="A329" s="4" t="s">
        <v>12092</v>
      </c>
      <c r="B329" s="4">
        <v>4</v>
      </c>
      <c r="D329" s="4"/>
    </row>
    <row r="330" spans="1:4" x14ac:dyDescent="0.35">
      <c r="A330" s="4" t="s">
        <v>12093</v>
      </c>
      <c r="D330" s="4"/>
    </row>
    <row r="331" spans="1:4" x14ac:dyDescent="0.35">
      <c r="A331" s="4" t="s">
        <v>12094</v>
      </c>
      <c r="D331" s="4"/>
    </row>
    <row r="332" spans="1:4" x14ac:dyDescent="0.35">
      <c r="A332" s="37" t="s">
        <v>12098</v>
      </c>
      <c r="B332" s="117">
        <f>(B328+B329)/2</f>
        <v>4</v>
      </c>
      <c r="D332" s="4"/>
    </row>
    <row r="333" spans="1:4" x14ac:dyDescent="0.35">
      <c r="A333" s="37"/>
      <c r="D333" s="4"/>
    </row>
    <row r="334" spans="1:4" x14ac:dyDescent="0.35">
      <c r="A334" s="116" t="s">
        <v>12095</v>
      </c>
      <c r="D334" s="4"/>
    </row>
    <row r="335" spans="1:4" x14ac:dyDescent="0.35">
      <c r="A335" s="4" t="s">
        <v>12091</v>
      </c>
      <c r="B335" s="4">
        <v>4</v>
      </c>
      <c r="D335" s="4"/>
    </row>
    <row r="336" spans="1:4" x14ac:dyDescent="0.35">
      <c r="A336" s="4" t="s">
        <v>12092</v>
      </c>
      <c r="D336" s="4"/>
    </row>
    <row r="337" spans="1:5" x14ac:dyDescent="0.35">
      <c r="A337" s="4" t="s">
        <v>12093</v>
      </c>
      <c r="D337" s="4"/>
    </row>
    <row r="338" spans="1:5" x14ac:dyDescent="0.35">
      <c r="A338" s="4" t="s">
        <v>12094</v>
      </c>
      <c r="D338" s="4"/>
    </row>
    <row r="339" spans="1:5" x14ac:dyDescent="0.35">
      <c r="A339" s="37" t="s">
        <v>12098</v>
      </c>
      <c r="B339" s="4">
        <v>4</v>
      </c>
      <c r="D339" s="4"/>
    </row>
    <row r="340" spans="1:5" x14ac:dyDescent="0.35">
      <c r="A340" s="37"/>
      <c r="D340" s="4"/>
    </row>
    <row r="341" spans="1:5" x14ac:dyDescent="0.35">
      <c r="A341" s="113" t="s">
        <v>11934</v>
      </c>
      <c r="D341" s="4"/>
    </row>
    <row r="342" spans="1:5" x14ac:dyDescent="0.35">
      <c r="A342" s="113"/>
      <c r="D342" s="4"/>
    </row>
    <row r="343" spans="1:5" x14ac:dyDescent="0.35">
      <c r="A343" s="116" t="s">
        <v>12090</v>
      </c>
      <c r="D343" s="4"/>
    </row>
    <row r="344" spans="1:5" x14ac:dyDescent="0.35">
      <c r="A344" s="4" t="s">
        <v>12091</v>
      </c>
      <c r="B344" s="4">
        <v>3</v>
      </c>
      <c r="D344" s="4"/>
    </row>
    <row r="345" spans="1:5" x14ac:dyDescent="0.35">
      <c r="A345" s="4" t="s">
        <v>12092</v>
      </c>
      <c r="B345" s="4">
        <v>4</v>
      </c>
      <c r="D345" s="4"/>
    </row>
    <row r="346" spans="1:5" x14ac:dyDescent="0.35">
      <c r="A346" s="4" t="s">
        <v>12093</v>
      </c>
      <c r="D346" s="4"/>
    </row>
    <row r="347" spans="1:5" x14ac:dyDescent="0.35">
      <c r="A347" s="4" t="s">
        <v>12094</v>
      </c>
      <c r="D347" s="4"/>
    </row>
    <row r="348" spans="1:5" x14ac:dyDescent="0.35">
      <c r="A348" s="37" t="s">
        <v>12098</v>
      </c>
      <c r="B348" s="117">
        <f>(B344+B345)/2</f>
        <v>3.5</v>
      </c>
      <c r="D348" s="4"/>
    </row>
    <row r="349" spans="1:5" x14ac:dyDescent="0.35">
      <c r="A349" s="37"/>
      <c r="D349" s="4"/>
    </row>
    <row r="350" spans="1:5" x14ac:dyDescent="0.35">
      <c r="A350" s="116" t="s">
        <v>12095</v>
      </c>
      <c r="D350" s="4"/>
      <c r="E350" s="16" t="s">
        <v>11932</v>
      </c>
    </row>
    <row r="351" spans="1:5" x14ac:dyDescent="0.35">
      <c r="A351" s="4" t="s">
        <v>12091</v>
      </c>
      <c r="D351" s="4"/>
    </row>
    <row r="352" spans="1:5" x14ac:dyDescent="0.35">
      <c r="A352" s="4" t="s">
        <v>12092</v>
      </c>
      <c r="D352" s="4"/>
    </row>
    <row r="353" spans="1:5" x14ac:dyDescent="0.35">
      <c r="A353" s="4" t="s">
        <v>12093</v>
      </c>
      <c r="D353" s="4"/>
    </row>
    <row r="354" spans="1:5" x14ac:dyDescent="0.35">
      <c r="A354" s="4" t="s">
        <v>12094</v>
      </c>
      <c r="D354" s="4"/>
    </row>
    <row r="355" spans="1:5" x14ac:dyDescent="0.35">
      <c r="A355" s="37" t="s">
        <v>12098</v>
      </c>
      <c r="D355" s="4"/>
    </row>
    <row r="356" spans="1:5" x14ac:dyDescent="0.35">
      <c r="D356" s="4"/>
    </row>
    <row r="357" spans="1:5" x14ac:dyDescent="0.35">
      <c r="A357" s="113" t="s">
        <v>11935</v>
      </c>
      <c r="D357" s="4"/>
    </row>
    <row r="358" spans="1:5" x14ac:dyDescent="0.35">
      <c r="A358" s="113"/>
      <c r="D358" s="4"/>
    </row>
    <row r="359" spans="1:5" x14ac:dyDescent="0.35">
      <c r="A359" s="116" t="s">
        <v>12090</v>
      </c>
      <c r="D359" s="4"/>
    </row>
    <row r="360" spans="1:5" x14ac:dyDescent="0.35">
      <c r="A360" s="4" t="s">
        <v>12091</v>
      </c>
      <c r="B360" s="4">
        <v>4</v>
      </c>
      <c r="D360" s="4"/>
      <c r="E360" s="16" t="s">
        <v>12115</v>
      </c>
    </row>
    <row r="361" spans="1:5" x14ac:dyDescent="0.35">
      <c r="A361" s="4" t="s">
        <v>12092</v>
      </c>
      <c r="B361" s="4">
        <v>2</v>
      </c>
      <c r="D361" s="4"/>
    </row>
    <row r="362" spans="1:5" x14ac:dyDescent="0.35">
      <c r="A362" s="4" t="s">
        <v>12093</v>
      </c>
      <c r="D362" s="4"/>
    </row>
    <row r="363" spans="1:5" x14ac:dyDescent="0.35">
      <c r="A363" s="4" t="s">
        <v>12094</v>
      </c>
      <c r="D363" s="4"/>
    </row>
    <row r="364" spans="1:5" x14ac:dyDescent="0.35">
      <c r="A364" s="37" t="s">
        <v>12098</v>
      </c>
      <c r="B364" s="4">
        <f>(B360+B361)/2</f>
        <v>3</v>
      </c>
      <c r="D364" s="4"/>
    </row>
    <row r="365" spans="1:5" x14ac:dyDescent="0.35">
      <c r="D365" s="4"/>
    </row>
    <row r="366" spans="1:5" x14ac:dyDescent="0.35">
      <c r="A366" s="116" t="s">
        <v>12095</v>
      </c>
      <c r="D366" s="4"/>
    </row>
    <row r="367" spans="1:5" x14ac:dyDescent="0.35">
      <c r="A367" s="4" t="s">
        <v>12091</v>
      </c>
      <c r="B367" s="4">
        <v>4</v>
      </c>
      <c r="D367" s="4"/>
    </row>
    <row r="368" spans="1:5" x14ac:dyDescent="0.35">
      <c r="A368" s="4" t="s">
        <v>12092</v>
      </c>
      <c r="D368" s="4"/>
    </row>
    <row r="369" spans="1:4" x14ac:dyDescent="0.35">
      <c r="A369" s="4" t="s">
        <v>12093</v>
      </c>
      <c r="D369" s="4"/>
    </row>
    <row r="370" spans="1:4" x14ac:dyDescent="0.35">
      <c r="A370" s="4" t="s">
        <v>12094</v>
      </c>
      <c r="D370" s="4"/>
    </row>
    <row r="371" spans="1:4" x14ac:dyDescent="0.35">
      <c r="A371" s="39" t="s">
        <v>12098</v>
      </c>
      <c r="B371" s="4">
        <v>4</v>
      </c>
      <c r="D371" s="4"/>
    </row>
    <row r="372" spans="1:4" x14ac:dyDescent="0.35">
      <c r="A372" s="37"/>
      <c r="D372" s="4"/>
    </row>
    <row r="373" spans="1:4" x14ac:dyDescent="0.35">
      <c r="A373" s="8" t="s">
        <v>12227</v>
      </c>
      <c r="B373" s="117">
        <f>(B328+B329+B335+B344+B345+B360+B361+B367)/8</f>
        <v>3.625</v>
      </c>
      <c r="C373" s="119"/>
    </row>
  </sheetData>
  <phoneticPr fontId="25" type="noConversion"/>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192">
    <tabColor theme="9" tint="0.59999389629810485"/>
  </sheetPr>
  <dimension ref="A1:K216"/>
  <sheetViews>
    <sheetView zoomScale="80" zoomScaleNormal="80" workbookViewId="0">
      <selection activeCell="F1" sqref="F1"/>
    </sheetView>
  </sheetViews>
  <sheetFormatPr defaultRowHeight="14.5" x14ac:dyDescent="0.35"/>
  <cols>
    <col min="1" max="1" width="9.81640625" style="4" customWidth="1"/>
    <col min="2" max="2" width="11.1796875" style="4" customWidth="1"/>
    <col min="3" max="3" width="6.90625" customWidth="1"/>
    <col min="4" max="4" width="7.1796875" customWidth="1"/>
    <col min="5" max="5" width="96.1796875" style="16" customWidth="1"/>
    <col min="6" max="6" width="8.90625" style="42"/>
    <col min="8" max="8" width="8.90625" style="42"/>
    <col min="10" max="10" width="8.90625" style="42"/>
  </cols>
  <sheetData>
    <row r="1" spans="1:11" x14ac:dyDescent="0.35">
      <c r="A1" s="14" t="s">
        <v>9301</v>
      </c>
      <c r="B1" s="10"/>
      <c r="C1" s="14"/>
      <c r="D1" s="18"/>
      <c r="E1" s="14"/>
      <c r="F1" s="141" t="s">
        <v>9368</v>
      </c>
      <c r="G1" s="36"/>
      <c r="H1" s="124"/>
      <c r="I1" s="36"/>
      <c r="J1" s="124"/>
      <c r="K1" s="36"/>
    </row>
    <row r="2" spans="1:11" x14ac:dyDescent="0.35">
      <c r="A2" s="7" t="s">
        <v>9223</v>
      </c>
      <c r="B2" s="7" t="s">
        <v>3</v>
      </c>
      <c r="C2" s="8" t="s">
        <v>9459</v>
      </c>
      <c r="D2" s="7" t="s">
        <v>9224</v>
      </c>
      <c r="E2" s="8" t="s">
        <v>9225</v>
      </c>
      <c r="F2" s="124"/>
      <c r="G2" s="36"/>
      <c r="H2" s="124"/>
      <c r="I2" s="36"/>
      <c r="J2" s="124"/>
      <c r="K2" s="36"/>
    </row>
    <row r="3" spans="1:11" x14ac:dyDescent="0.35">
      <c r="A3" s="7"/>
      <c r="B3" s="11" t="s">
        <v>9273</v>
      </c>
      <c r="C3" s="15"/>
      <c r="D3" s="19"/>
      <c r="E3" s="15"/>
      <c r="F3" s="42" t="s">
        <v>9370</v>
      </c>
      <c r="G3" t="s">
        <v>9382</v>
      </c>
      <c r="H3" s="42" t="s">
        <v>9370</v>
      </c>
      <c r="I3" t="s">
        <v>9369</v>
      </c>
      <c r="J3" s="42" t="s">
        <v>9370</v>
      </c>
      <c r="K3" t="s">
        <v>9369</v>
      </c>
    </row>
    <row r="4" spans="1:11" x14ac:dyDescent="0.35">
      <c r="A4" s="7"/>
      <c r="B4" s="7"/>
      <c r="C4" s="8"/>
      <c r="D4" s="4"/>
      <c r="E4" s="8"/>
    </row>
    <row r="5" spans="1:11" s="6" customFormat="1" x14ac:dyDescent="0.35">
      <c r="A5" s="7" t="s">
        <v>12110</v>
      </c>
      <c r="B5" s="8" t="s">
        <v>11204</v>
      </c>
      <c r="E5" s="8"/>
      <c r="F5" s="42"/>
      <c r="H5" s="42"/>
      <c r="J5" s="68"/>
    </row>
    <row r="6" spans="1:11" s="6" customFormat="1" x14ac:dyDescent="0.35">
      <c r="A6" s="7"/>
      <c r="B6" s="8" t="s">
        <v>11205</v>
      </c>
      <c r="E6" s="8"/>
      <c r="F6" s="42"/>
      <c r="H6" s="42"/>
      <c r="J6" s="68"/>
    </row>
    <row r="7" spans="1:11" x14ac:dyDescent="0.35">
      <c r="A7" s="4">
        <v>1</v>
      </c>
      <c r="B7" s="4">
        <v>-414.96800000000002</v>
      </c>
      <c r="C7" t="s">
        <v>3391</v>
      </c>
      <c r="D7" s="9" t="s">
        <v>9220</v>
      </c>
      <c r="E7" s="16" t="s">
        <v>3468</v>
      </c>
    </row>
    <row r="8" spans="1:11" x14ac:dyDescent="0.35">
      <c r="D8" s="9"/>
      <c r="E8" s="58" t="s">
        <v>10613</v>
      </c>
      <c r="F8" s="42">
        <f>IF(G8="GREET",1,IF(G8="GOAL",2,IF(G8="GOAL:COOP",2,IF(G8="(GOAL:COOP)",2,IF(G8="GOAL:CIVILITY",2,IF(G8="GOAL:SUSTAIN",2,IF(G8="(GOAL:SUSTAIN)",2,IF(G8="GOAL:MAX EARN",2,IF(G8="GOAL:EQUITY",2,IF(G8="(GOAL:EQUITY)",2,IF(G8="PROPOSAL",3,IF(G8="(PROPOSAL)",3,IF(G8="CHOOSE+",4,IF(G8="CHOOSE-",4,IF(G8="(CHOOSE+)",4,IF(G8="(CHOOSE-)",4,IF(G8="ECO INFO",5,IF(G8="(ECO INFO)",5,IF(G8="$ INFO",6,IF(G8="($ INFO)",6,IF(G8="SOC INFO",7,IF(G8="(SOC INFO)",7,IF(G8="RULE INFO",8,IF(G8="EXP INFO",9,IF(G8="(EXP INFO)",9,IF(G8="MON RES",10,IF(G8="MON EARN",11,IF(G8="MON BEH",12,IF(G8="POSE HARM",13,IF(G8="(POSE HARM)",13,IF(G8="POSE CONCERN",14,IF(G8="(POSE CONCERN)",14,IF(G8="RJ APOLOGY",15,IF(G8="RJ ATONE",16,IF(G8="(RJ ATONE)",16,IF(G8="RJ JUSTIFY",17,IF(G8="RJ JUSTIFY:ECO INFO",17,IF(G8="RJ JUSTIFY:SOC INFO",17,IF(G8="RJ JUSTIFY:EXP INFO",17,IF(G8="RJ JUSTIFY:MON EARN",17,IF(G8="RJ JUSTIFY:MON BEH",17,IF(G8="RJ-",18,IF(G8="RJ FORGIVE+",19,IF(G8="RJ FORGIVE-",19,IF(G8="(RJ FORGIVE+)",19,IF(G8="(RJ FORGIVE-)",19,IF(G8="COORD",20,IF(G8="(COORD)",20,IF(G8="ENF ACK",21,IF(G8="(ENF ACK)",21,IF(G8="ENF PRAISE",22,IF(G8="ENF ASK",23,IF(G8="ENF TELL",24,IF(G8="ENF SHAME",25,IF(G8="ENF WARN",26,IF(G8="ENF THREATEN",27,IF(G8="ENF PUNISH",28,IF(G8="DEFECT",29,IF(G8="SM TALK",30,IF(G8="HUMOR",31,IF(G8="POLITE+",32,IF(G8="POLITE-",32,IF(G8="INPUT-",33,IF(G8="AMBIGUOUS",34,IF(G8="UNCODEABLE",35)))))))))))))))))))))))))))))))))))))))))))))))))))))))))))))))))</f>
        <v>3</v>
      </c>
      <c r="G8" t="s">
        <v>9379</v>
      </c>
    </row>
    <row r="9" spans="1:11" x14ac:dyDescent="0.35">
      <c r="D9" s="9"/>
      <c r="E9" s="58" t="s">
        <v>10612</v>
      </c>
      <c r="F9" s="42">
        <f t="shared" ref="F9:F72" si="0">IF(G9="GREET",1,IF(G9="GOAL",2,IF(G9="GOAL:COOP",2,IF(G9="(GOAL:COOP)",2,IF(G9="GOAL:CIVILITY",2,IF(G9="GOAL:SUSTAIN",2,IF(G9="(GOAL:SUSTAIN)",2,IF(G9="GOAL:MAX EARN",2,IF(G9="GOAL:EQUITY",2,IF(G9="(GOAL:EQUITY)",2,IF(G9="PROPOSAL",3,IF(G9="(PROPOSAL)",3,IF(G9="CHOOSE+",4,IF(G9="CHOOSE-",4,IF(G9="(CHOOSE+)",4,IF(G9="(CHOOSE-)",4,IF(G9="ECO INFO",5,IF(G9="(ECO INFO)",5,IF(G9="$ INFO",6,IF(G9="($ INFO)",6,IF(G9="SOC INFO",7,IF(G9="(SOC INFO)",7,IF(G9="RULE INFO",8,IF(G9="EXP INFO",9,IF(G9="(EXP INFO)",9,IF(G9="MON RES",10,IF(G9="MON EARN",11,IF(G9="MON BEH",12,IF(G9="POSE HARM",13,IF(G9="(POSE HARM)",13,IF(G9="POSE CONCERN",14,IF(G9="(POSE CONCERN)",14,IF(G9="RJ APOLOGY",15,IF(G9="RJ ATONE",16,IF(G9="(RJ ATONE)",16,IF(G9="RJ JUSTIFY",17,IF(G9="RJ JUSTIFY:ECO INFO",17,IF(G9="RJ JUSTIFY:SOC INFO",17,IF(G9="RJ JUSTIFY:EXP INFO",17,IF(G9="RJ JUSTIFY:MON EARN",17,IF(G9="RJ JUSTIFY:MON BEH",17,IF(G9="RJ-",18,IF(G9="RJ FORGIVE+",19,IF(G9="RJ FORGIVE-",19,IF(G9="(RJ FORGIVE+)",19,IF(G9="(RJ FORGIVE-)",19,IF(G9="COORD",20,IF(G9="(COORD)",20,IF(G9="ENF ACK",21,IF(G9="(ENF ACK)",21,IF(G9="ENF PRAISE",22,IF(G9="ENF ASK",23,IF(G9="ENF TELL",24,IF(G9="ENF SHAME",25,IF(G9="ENF WARN",26,IF(G9="ENF THREATEN",27,IF(G9="ENF PUNISH",28,IF(G9="DEFECT",29,IF(G9="SM TALK",30,IF(G9="HUMOR",31,IF(G9="POLITE+",32,IF(G9="POLITE-",32,IF(G9="INPUT-",33,IF(G9="AMBIGUOUS",34,IF(G9="UNCODEABLE",35)))))))))))))))))))))))))))))))))))))))))))))))))))))))))))))))))</f>
        <v>5</v>
      </c>
      <c r="G9" t="s">
        <v>9378</v>
      </c>
    </row>
    <row r="10" spans="1:11" x14ac:dyDescent="0.35">
      <c r="A10" s="4">
        <v>2</v>
      </c>
      <c r="B10" s="4">
        <v>-402.44</v>
      </c>
      <c r="C10" t="s">
        <v>3391</v>
      </c>
      <c r="D10" s="9" t="s">
        <v>9220</v>
      </c>
      <c r="E10" s="16" t="s">
        <v>3473</v>
      </c>
      <c r="F10" s="42">
        <f t="shared" si="0"/>
        <v>6</v>
      </c>
      <c r="G10" t="s">
        <v>10472</v>
      </c>
      <c r="H10" s="42">
        <f>IF(I10="GREET",1,IF(I10="GOAL",2,IF(I10="GOAL:COOP",2,IF(I10="(GOAL:COOP)",2,IF(I10="GOAL:CIVILITY",2,IF(I10="GOAL:SUSTAIN",2,IF(I10="(GOAL:SUSTAIN)",2,IF(I10="GOAL:MAX EARN",2,IF(I10="GOAL:EQUITY",2,IF(I10="(GOAL:EQUITY)",2,IF(I10="PROPOSAL",3,IF(I10="(PROPOSAL)",3,IF(I10="CHOOSE+",4,IF(I10="CHOOSE-",4,IF(I10="(CHOOSE+)",4,IF(I10="(CHOOSE-)",4,IF(I10="ECO INFO",5,IF(I10="(ECO INFO)",5,IF(I10="$ INFO",6,IF(I10="($ INFO)",6,IF(I10="SOC INFO",7,IF(I10="(SOC INFO)",7,IF(I10="RULE INFO",8,IF(I10="EXP INFO",9,IF(I10="(EXP INFO)",9,IF(I10="MON RES",10,IF(I10="MON EARN",11,IF(I10="MON BEH",12,IF(I10="POSE HARM",13,IF(I10="(POSE HARM)",13,IF(I10="POSE CONCERN",14,IF(I10="(POSE CONCERN)",14,IF(I10="RJ APOLOGY",15,IF(I10="RJ ATONE",16,IF(I10="(RJ ATONE)",16,IF(I10="RJ JUSTIFY",17,IF(I10="RJ JUSTIFY:ECO INFO",17,IF(I10="RJ JUSTIFY:SOC INFO",17,IF(I10="RJ JUSTIFY:EXP INFO",17,IF(I10="RJ JUSTIFY:MON EARN",17,IF(I10="RJ JUSTIFY:MON BEH",17,IF(I10="RJ-",18,IF(I10="RJ FORGIVE+",19,IF(I10="RJ FORGIVE-",19,IF(I10="(RJ FORGIVE+)",19,IF(I10="(RJ FORGIVE-)",19,IF(I10="COORD",20,IF(I10="(COORD)",20,IF(I10="ENF ACK",21,IF(I10="(ENF ACK)",21,IF(I10="ENF PRAISE",22,IF(I10="ENF ASK",23,IF(I10="ENF TELL",24,IF(I10="ENF SHAME",25,IF(I10="ENF WARN",26,IF(I10="ENF THREATEN",27,IF(I10="ENF PUNISH",28,IF(I10="DEFECT",29,IF(I10="SM TALK",30,IF(I10="HUMOR",31,IF(I10="POLITE+",32,IF(I10="POLITE-",32,IF(I10="INPUT-",33,IF(I10="AMBIGUOUS",34,IF(I10="UNCODEABLE",35)))))))))))))))))))))))))))))))))))))))))))))))))))))))))))))))))</f>
        <v>2</v>
      </c>
      <c r="I10" t="s">
        <v>12175</v>
      </c>
    </row>
    <row r="11" spans="1:11" x14ac:dyDescent="0.35">
      <c r="A11" s="4">
        <v>3</v>
      </c>
      <c r="B11" s="4">
        <v>-390.61</v>
      </c>
      <c r="C11" t="s">
        <v>3380</v>
      </c>
      <c r="D11" s="9" t="s">
        <v>9221</v>
      </c>
      <c r="E11" s="16" t="s">
        <v>3476</v>
      </c>
    </row>
    <row r="12" spans="1:11" x14ac:dyDescent="0.35">
      <c r="D12" s="9"/>
      <c r="E12" s="58" t="s">
        <v>9624</v>
      </c>
      <c r="F12" s="42">
        <f t="shared" si="0"/>
        <v>4</v>
      </c>
      <c r="G12" t="s">
        <v>9372</v>
      </c>
    </row>
    <row r="13" spans="1:11" x14ac:dyDescent="0.35">
      <c r="D13" s="9"/>
      <c r="E13" s="58" t="s">
        <v>11199</v>
      </c>
      <c r="F13" s="42">
        <f t="shared" si="0"/>
        <v>3</v>
      </c>
      <c r="G13" t="s">
        <v>9379</v>
      </c>
    </row>
    <row r="14" spans="1:11" x14ac:dyDescent="0.35">
      <c r="A14" s="4">
        <v>4</v>
      </c>
      <c r="B14" s="4">
        <v>-389.736999999999</v>
      </c>
      <c r="C14" t="s">
        <v>3382</v>
      </c>
      <c r="D14" s="9" t="s">
        <v>9222</v>
      </c>
      <c r="E14" s="16" t="s">
        <v>3477</v>
      </c>
      <c r="F14" s="42">
        <f t="shared" si="0"/>
        <v>5</v>
      </c>
      <c r="G14" t="s">
        <v>9378</v>
      </c>
    </row>
    <row r="15" spans="1:11" x14ac:dyDescent="0.35">
      <c r="A15" s="4">
        <v>5</v>
      </c>
      <c r="B15" s="4">
        <v>-373.923</v>
      </c>
      <c r="C15" t="s">
        <v>3380</v>
      </c>
      <c r="D15" s="9" t="s">
        <v>9221</v>
      </c>
      <c r="E15" s="16" t="s">
        <v>3481</v>
      </c>
      <c r="F15" s="42">
        <f t="shared" si="0"/>
        <v>5</v>
      </c>
      <c r="G15" t="s">
        <v>9378</v>
      </c>
    </row>
    <row r="16" spans="1:11" x14ac:dyDescent="0.35">
      <c r="A16" s="4">
        <v>6</v>
      </c>
      <c r="B16" s="4">
        <v>-347.29</v>
      </c>
      <c r="C16" t="s">
        <v>3391</v>
      </c>
      <c r="D16" s="9" t="s">
        <v>9220</v>
      </c>
      <c r="E16" s="16" t="s">
        <v>3487</v>
      </c>
    </row>
    <row r="17" spans="1:7" x14ac:dyDescent="0.35">
      <c r="D17" s="9"/>
      <c r="E17" s="58" t="s">
        <v>9795</v>
      </c>
      <c r="F17" s="42">
        <f t="shared" si="0"/>
        <v>4</v>
      </c>
      <c r="G17" t="s">
        <v>9372</v>
      </c>
    </row>
    <row r="18" spans="1:7" x14ac:dyDescent="0.35">
      <c r="D18" s="9"/>
      <c r="E18" s="58" t="s">
        <v>9796</v>
      </c>
      <c r="F18" s="42">
        <f t="shared" si="0"/>
        <v>3</v>
      </c>
      <c r="G18" t="s">
        <v>9379</v>
      </c>
    </row>
    <row r="19" spans="1:7" x14ac:dyDescent="0.35">
      <c r="A19" s="4">
        <v>7</v>
      </c>
      <c r="B19" s="4">
        <v>-336.106999999999</v>
      </c>
      <c r="C19" t="s">
        <v>3380</v>
      </c>
      <c r="D19" s="9" t="s">
        <v>9221</v>
      </c>
      <c r="E19" s="16" t="s">
        <v>3490</v>
      </c>
    </row>
    <row r="20" spans="1:7" x14ac:dyDescent="0.35">
      <c r="D20" s="9"/>
      <c r="E20" s="58" t="s">
        <v>9624</v>
      </c>
      <c r="F20" s="42">
        <f t="shared" si="0"/>
        <v>4</v>
      </c>
      <c r="G20" t="s">
        <v>9372</v>
      </c>
    </row>
    <row r="21" spans="1:7" x14ac:dyDescent="0.35">
      <c r="D21" s="9"/>
      <c r="E21" s="58" t="s">
        <v>9797</v>
      </c>
      <c r="F21" s="42">
        <f t="shared" si="0"/>
        <v>3</v>
      </c>
      <c r="G21" t="s">
        <v>9379</v>
      </c>
    </row>
    <row r="22" spans="1:7" x14ac:dyDescent="0.35">
      <c r="D22" s="9"/>
      <c r="E22" s="58" t="s">
        <v>9798</v>
      </c>
      <c r="F22" s="42">
        <f t="shared" si="0"/>
        <v>2</v>
      </c>
      <c r="G22" t="s">
        <v>10428</v>
      </c>
    </row>
    <row r="23" spans="1:7" x14ac:dyDescent="0.35">
      <c r="A23" s="4">
        <v>8</v>
      </c>
      <c r="B23" s="4">
        <v>-328.69900000000001</v>
      </c>
      <c r="C23" t="s">
        <v>3377</v>
      </c>
      <c r="D23" s="4">
        <v>1</v>
      </c>
      <c r="E23" s="16" t="s">
        <v>1142</v>
      </c>
      <c r="F23" s="42">
        <f t="shared" si="0"/>
        <v>4</v>
      </c>
      <c r="G23" t="s">
        <v>9372</v>
      </c>
    </row>
    <row r="24" spans="1:7" x14ac:dyDescent="0.35">
      <c r="A24" s="4">
        <v>9</v>
      </c>
      <c r="B24" s="4">
        <v>-321.52800000000002</v>
      </c>
      <c r="C24" t="s">
        <v>3382</v>
      </c>
      <c r="D24" s="9" t="s">
        <v>9222</v>
      </c>
      <c r="E24" s="16" t="s">
        <v>3494</v>
      </c>
      <c r="F24" s="42">
        <f t="shared" si="0"/>
        <v>4</v>
      </c>
      <c r="G24" t="s">
        <v>9372</v>
      </c>
    </row>
    <row r="25" spans="1:7" x14ac:dyDescent="0.35">
      <c r="A25" s="4">
        <v>10</v>
      </c>
      <c r="B25" s="4">
        <v>-301.12900000000002</v>
      </c>
      <c r="C25" t="s">
        <v>3391</v>
      </c>
      <c r="D25" s="9" t="s">
        <v>9220</v>
      </c>
      <c r="E25" s="16" t="s">
        <v>3503</v>
      </c>
    </row>
    <row r="26" spans="1:7" x14ac:dyDescent="0.35">
      <c r="D26" s="9"/>
      <c r="E26" s="58" t="s">
        <v>9799</v>
      </c>
      <c r="F26" s="42">
        <f t="shared" si="0"/>
        <v>4</v>
      </c>
      <c r="G26" t="s">
        <v>9372</v>
      </c>
    </row>
    <row r="27" spans="1:7" x14ac:dyDescent="0.35">
      <c r="D27" s="9"/>
      <c r="E27" s="58" t="s">
        <v>11200</v>
      </c>
      <c r="F27" s="42">
        <f t="shared" si="0"/>
        <v>2</v>
      </c>
      <c r="G27" t="s">
        <v>10938</v>
      </c>
    </row>
    <row r="28" spans="1:7" x14ac:dyDescent="0.35">
      <c r="D28" s="9"/>
      <c r="E28" s="58" t="s">
        <v>11201</v>
      </c>
      <c r="F28" s="42">
        <f t="shared" si="0"/>
        <v>2</v>
      </c>
      <c r="G28" t="s">
        <v>12175</v>
      </c>
    </row>
    <row r="29" spans="1:7" x14ac:dyDescent="0.35">
      <c r="D29" s="9"/>
    </row>
    <row r="30" spans="1:7" x14ac:dyDescent="0.35">
      <c r="B30" s="20" t="s">
        <v>9285</v>
      </c>
    </row>
    <row r="31" spans="1:7" x14ac:dyDescent="0.35">
      <c r="A31" s="4">
        <v>11</v>
      </c>
      <c r="B31" s="4">
        <v>-303.575999999999</v>
      </c>
      <c r="C31" t="s">
        <v>3382</v>
      </c>
      <c r="D31" s="9" t="s">
        <v>9222</v>
      </c>
      <c r="E31" s="16" t="s">
        <v>3501</v>
      </c>
      <c r="F31" s="42">
        <f t="shared" si="0"/>
        <v>9</v>
      </c>
      <c r="G31" t="s">
        <v>9373</v>
      </c>
    </row>
    <row r="32" spans="1:7" x14ac:dyDescent="0.35">
      <c r="A32" s="4">
        <v>12</v>
      </c>
      <c r="B32" s="4">
        <v>-263.13099999999997</v>
      </c>
      <c r="C32" t="s">
        <v>3377</v>
      </c>
      <c r="D32" s="4">
        <v>1</v>
      </c>
      <c r="E32" s="16" t="s">
        <v>3513</v>
      </c>
      <c r="F32" s="42">
        <f t="shared" si="0"/>
        <v>9</v>
      </c>
      <c r="G32" t="s">
        <v>9373</v>
      </c>
    </row>
    <row r="33" spans="1:11" x14ac:dyDescent="0.35">
      <c r="A33" s="4">
        <v>13</v>
      </c>
      <c r="B33" s="4">
        <v>-260.39999999999998</v>
      </c>
      <c r="C33" t="s">
        <v>3391</v>
      </c>
      <c r="D33" s="9" t="s">
        <v>9220</v>
      </c>
      <c r="E33" s="16" t="s">
        <v>3514</v>
      </c>
      <c r="F33" s="42">
        <f t="shared" si="0"/>
        <v>8</v>
      </c>
      <c r="G33" t="s">
        <v>9374</v>
      </c>
    </row>
    <row r="34" spans="1:11" x14ac:dyDescent="0.35">
      <c r="A34" s="4">
        <v>14</v>
      </c>
      <c r="B34" s="4">
        <v>-209.39500000000001</v>
      </c>
      <c r="C34" t="s">
        <v>3380</v>
      </c>
      <c r="D34" s="9" t="s">
        <v>9221</v>
      </c>
      <c r="E34" s="16" t="s">
        <v>3529</v>
      </c>
      <c r="F34" s="42">
        <f t="shared" si="0"/>
        <v>9</v>
      </c>
      <c r="G34" t="s">
        <v>9373</v>
      </c>
    </row>
    <row r="35" spans="1:11" x14ac:dyDescent="0.35">
      <c r="A35" s="4">
        <v>15</v>
      </c>
      <c r="B35" s="4">
        <v>-198.51400000000001</v>
      </c>
      <c r="C35" t="s">
        <v>3391</v>
      </c>
      <c r="D35" s="9" t="s">
        <v>9220</v>
      </c>
      <c r="E35" s="16" t="s">
        <v>3530</v>
      </c>
      <c r="F35" s="42">
        <f t="shared" si="0"/>
        <v>9</v>
      </c>
      <c r="G35" t="s">
        <v>9373</v>
      </c>
    </row>
    <row r="36" spans="1:11" x14ac:dyDescent="0.35">
      <c r="D36" s="9"/>
    </row>
    <row r="37" spans="1:11" x14ac:dyDescent="0.35">
      <c r="A37" s="7">
        <v>4</v>
      </c>
      <c r="B37" s="31" t="s">
        <v>11207</v>
      </c>
      <c r="D37" s="9"/>
    </row>
    <row r="38" spans="1:11" x14ac:dyDescent="0.35">
      <c r="A38" s="4">
        <v>16</v>
      </c>
      <c r="B38" s="4">
        <v>-155.73099999999999</v>
      </c>
      <c r="C38" t="s">
        <v>3380</v>
      </c>
      <c r="D38" s="9" t="s">
        <v>9221</v>
      </c>
      <c r="E38" s="16" t="s">
        <v>3537</v>
      </c>
      <c r="F38" s="42">
        <f t="shared" si="0"/>
        <v>3</v>
      </c>
      <c r="G38" t="s">
        <v>9379</v>
      </c>
    </row>
    <row r="39" spans="1:11" x14ac:dyDescent="0.35">
      <c r="A39" s="4">
        <v>17</v>
      </c>
      <c r="B39" s="4">
        <v>-151.59200000000001</v>
      </c>
      <c r="C39" t="s">
        <v>3382</v>
      </c>
      <c r="D39" s="9" t="s">
        <v>9222</v>
      </c>
      <c r="E39" s="16" t="s">
        <v>3539</v>
      </c>
      <c r="F39" s="42">
        <f t="shared" si="0"/>
        <v>3</v>
      </c>
      <c r="G39" t="s">
        <v>9379</v>
      </c>
    </row>
    <row r="40" spans="1:11" x14ac:dyDescent="0.35">
      <c r="A40" s="4">
        <v>18</v>
      </c>
      <c r="B40" s="4">
        <v>-142.25</v>
      </c>
      <c r="C40" t="s">
        <v>3391</v>
      </c>
      <c r="D40" s="9" t="s">
        <v>9220</v>
      </c>
      <c r="E40" s="16" t="s">
        <v>3540</v>
      </c>
      <c r="F40" s="42">
        <f t="shared" si="0"/>
        <v>4</v>
      </c>
      <c r="G40" t="s">
        <v>9372</v>
      </c>
    </row>
    <row r="41" spans="1:11" x14ac:dyDescent="0.35">
      <c r="B41" s="4">
        <v>-138.298</v>
      </c>
      <c r="C41" t="s">
        <v>3391</v>
      </c>
      <c r="D41" s="9" t="s">
        <v>9220</v>
      </c>
      <c r="E41" s="16" t="s">
        <v>3541</v>
      </c>
      <c r="F41" s="42">
        <f t="shared" si="0"/>
        <v>8</v>
      </c>
      <c r="G41" t="s">
        <v>9374</v>
      </c>
    </row>
    <row r="42" spans="1:11" x14ac:dyDescent="0.35">
      <c r="A42" s="4">
        <v>19</v>
      </c>
      <c r="B42" s="4">
        <v>-131.667</v>
      </c>
      <c r="C42" t="s">
        <v>3377</v>
      </c>
      <c r="D42" s="4">
        <v>1</v>
      </c>
      <c r="E42" s="16" t="s">
        <v>856</v>
      </c>
      <c r="F42" s="42">
        <f t="shared" si="0"/>
        <v>8</v>
      </c>
      <c r="G42" t="s">
        <v>9374</v>
      </c>
      <c r="H42" s="42">
        <f>IF(I42="GREET",1,IF(I42="GOAL",2,IF(I42="GOAL:COOP",2,IF(I42="(GOAL:COOP)",2,IF(I42="GOAL:CIVILITY",2,IF(I42="GOAL:SUSTAIN",2,IF(I42="(GOAL:SUSTAIN)",2,IF(I42="GOAL:MAX EARN",2,IF(I42="GOAL:EQUITY",2,IF(I42="(GOAL:EQUITY)",2,IF(I42="PROPOSAL",3,IF(I42="(PROPOSAL)",3,IF(I42="CHOOSE+",4,IF(I42="CHOOSE-",4,IF(I42="(CHOOSE+)",4,IF(I42="(CHOOSE-)",4,IF(I42="ECO INFO",5,IF(I42="(ECO INFO)",5,IF(I42="$ INFO",6,IF(I42="($ INFO)",6,IF(I42="SOC INFO",7,IF(I42="(SOC INFO)",7,IF(I42="RULE INFO",8,IF(I42="EXP INFO",9,IF(I42="(EXP INFO)",9,IF(I42="MON RES",10,IF(I42="MON EARN",11,IF(I42="MON BEH",12,IF(I42="POSE HARM",13,IF(I42="(POSE HARM)",13,IF(I42="POSE CONCERN",14,IF(I42="(POSE CONCERN)",14,IF(I42="RJ APOLOGY",15,IF(I42="RJ ATONE",16,IF(I42="(RJ ATONE)",16,IF(I42="RJ JUSTIFY",17,IF(I42="RJ JUSTIFY:ECO INFO",17,IF(I42="RJ JUSTIFY:SOC INFO",17,IF(I42="RJ JUSTIFY:EXP INFO",17,IF(I42="RJ JUSTIFY:MON EARN",17,IF(I42="RJ JUSTIFY:MON BEH",17,IF(I42="RJ-",18,IF(I42="RJ FORGIVE+",19,IF(I42="RJ FORGIVE-",19,IF(I42="(RJ FORGIVE+)",19,IF(I42="(RJ FORGIVE-)",19,IF(I42="COORD",20,IF(I42="(COORD)",20,IF(I42="ENF ACK",21,IF(I42="(ENF ACK)",21,IF(I42="ENF PRAISE",22,IF(I42="ENF ASK",23,IF(I42="ENF TELL",24,IF(I42="ENF SHAME",25,IF(I42="ENF WARN",26,IF(I42="ENF THREATEN",27,IF(I42="ENF PUNISH",28,IF(I42="DEFECT",29,IF(I42="SM TALK",30,IF(I42="HUMOR",31,IF(I42="POLITE+",32,IF(I42="POLITE-",32,IF(I42="INPUT-",33,IF(I42="AMBIGUOUS",34,IF(I42="UNCODEABLE",35)))))))))))))))))))))))))))))))))))))))))))))))))))))))))))))))))</f>
        <v>4</v>
      </c>
      <c r="I42" t="s">
        <v>10330</v>
      </c>
    </row>
    <row r="43" spans="1:11" x14ac:dyDescent="0.35">
      <c r="A43" s="4">
        <v>20</v>
      </c>
      <c r="B43" s="4">
        <v>-128.25200000000001</v>
      </c>
      <c r="C43" t="s">
        <v>3382</v>
      </c>
      <c r="D43" s="9" t="s">
        <v>9222</v>
      </c>
      <c r="E43" s="16" t="s">
        <v>2692</v>
      </c>
      <c r="F43" s="42">
        <f t="shared" si="0"/>
        <v>8</v>
      </c>
      <c r="G43" t="s">
        <v>9374</v>
      </c>
    </row>
    <row r="44" spans="1:11" x14ac:dyDescent="0.35">
      <c r="A44" s="4">
        <v>21</v>
      </c>
      <c r="B44" s="4">
        <v>-105.723</v>
      </c>
      <c r="C44" t="s">
        <v>3380</v>
      </c>
      <c r="D44" s="9" t="s">
        <v>9221</v>
      </c>
      <c r="E44" s="16" t="s">
        <v>3546</v>
      </c>
      <c r="F44" s="42">
        <f t="shared" si="0"/>
        <v>14</v>
      </c>
      <c r="G44" t="s">
        <v>9381</v>
      </c>
      <c r="H44" s="42">
        <f>IF(I44="GREET",1,IF(I44="GOAL",2,IF(I44="GOAL:COOP",2,IF(I44="(GOAL:COOP)",2,IF(I44="GOAL:CIVILITY",2,IF(I44="GOAL:SUSTAIN",2,IF(I44="(GOAL:SUSTAIN)",2,IF(I44="GOAL:MAX EARN",2,IF(I44="GOAL:EQUITY",2,IF(I44="(GOAL:EQUITY)",2,IF(I44="PROPOSAL",3,IF(I44="(PROPOSAL)",3,IF(I44="CHOOSE+",4,IF(I44="CHOOSE-",4,IF(I44="(CHOOSE+)",4,IF(I44="(CHOOSE-)",4,IF(I44="ECO INFO",5,IF(I44="(ECO INFO)",5,IF(I44="$ INFO",6,IF(I44="($ INFO)",6,IF(I44="SOC INFO",7,IF(I44="(SOC INFO)",7,IF(I44="RULE INFO",8,IF(I44="EXP INFO",9,IF(I44="(EXP INFO)",9,IF(I44="MON RES",10,IF(I44="MON EARN",11,IF(I44="MON BEH",12,IF(I44="POSE HARM",13,IF(I44="(POSE HARM)",13,IF(I44="POSE CONCERN",14,IF(I44="(POSE CONCERN)",14,IF(I44="RJ APOLOGY",15,IF(I44="RJ ATONE",16,IF(I44="(RJ ATONE)",16,IF(I44="RJ JUSTIFY",17,IF(I44="RJ JUSTIFY:ECO INFO",17,IF(I44="RJ JUSTIFY:SOC INFO",17,IF(I44="RJ JUSTIFY:EXP INFO",17,IF(I44="RJ JUSTIFY:MON EARN",17,IF(I44="RJ JUSTIFY:MON BEH",17,IF(I44="RJ-",18,IF(I44="RJ FORGIVE+",19,IF(I44="RJ FORGIVE-",19,IF(I44="(RJ FORGIVE+)",19,IF(I44="(RJ FORGIVE-)",19,IF(I44="COORD",20,IF(I44="(COORD)",20,IF(I44="ENF ACK",21,IF(I44="(ENF ACK)",21,IF(I44="ENF PRAISE",22,IF(I44="ENF ASK",23,IF(I44="ENF TELL",24,IF(I44="ENF SHAME",25,IF(I44="ENF WARN",26,IF(I44="ENF THREATEN",27,IF(I44="ENF PUNISH",28,IF(I44="DEFECT",29,IF(I44="SM TALK",30,IF(I44="HUMOR",31,IF(I44="POLITE+",32,IF(I44="POLITE-",32,IF(I44="INPUT-",33,IF(I44="AMBIGUOUS",34,IF(I44="UNCODEABLE",35)))))))))))))))))))))))))))))))))))))))))))))))))))))))))))))))))</f>
        <v>5</v>
      </c>
      <c r="I44" t="s">
        <v>9378</v>
      </c>
    </row>
    <row r="45" spans="1:11" x14ac:dyDescent="0.35">
      <c r="A45" s="4">
        <v>22</v>
      </c>
      <c r="B45" s="4">
        <v>-89.370999999999995</v>
      </c>
      <c r="C45" t="s">
        <v>3377</v>
      </c>
      <c r="D45" s="4">
        <v>1</v>
      </c>
      <c r="E45" s="16" t="s">
        <v>3551</v>
      </c>
    </row>
    <row r="46" spans="1:11" ht="15.65" customHeight="1" x14ac:dyDescent="0.35">
      <c r="D46" s="4"/>
      <c r="E46" s="93" t="s">
        <v>9701</v>
      </c>
      <c r="F46" s="42">
        <f t="shared" si="0"/>
        <v>5</v>
      </c>
      <c r="G46" t="s">
        <v>9378</v>
      </c>
    </row>
    <row r="47" spans="1:11" x14ac:dyDescent="0.35">
      <c r="D47" s="4"/>
      <c r="E47" s="93" t="s">
        <v>9800</v>
      </c>
      <c r="F47" s="42">
        <f t="shared" si="0"/>
        <v>4</v>
      </c>
      <c r="G47" t="s">
        <v>10429</v>
      </c>
    </row>
    <row r="48" spans="1:11" x14ac:dyDescent="0.35">
      <c r="A48" s="4">
        <v>23</v>
      </c>
      <c r="B48" s="4">
        <v>-84.12</v>
      </c>
      <c r="C48" t="s">
        <v>3391</v>
      </c>
      <c r="D48" s="9" t="s">
        <v>9220</v>
      </c>
      <c r="E48" s="16" t="s">
        <v>3554</v>
      </c>
      <c r="F48" s="42">
        <f t="shared" si="0"/>
        <v>3</v>
      </c>
      <c r="G48" t="s">
        <v>9379</v>
      </c>
      <c r="H48" s="42">
        <f>IF(I48="GREET",1,IF(I48="GOAL",2,IF(I48="GOAL:COOP",2,IF(I48="(GOAL:COOP)",2,IF(I48="GOAL:CIVILITY",2,IF(I48="GOAL:SUSTAIN",2,IF(I48="(GOAL:SUSTAIN)",2,IF(I48="GOAL:MAX EARN",2,IF(I48="GOAL:EQUITY",2,IF(I48="(GOAL:EQUITY)",2,IF(I48="PROPOSAL",3,IF(I48="(PROPOSAL)",3,IF(I48="CHOOSE+",4,IF(I48="CHOOSE-",4,IF(I48="(CHOOSE+)",4,IF(I48="(CHOOSE-)",4,IF(I48="ECO INFO",5,IF(I48="(ECO INFO)",5,IF(I48="$ INFO",6,IF(I48="($ INFO)",6,IF(I48="SOC INFO",7,IF(I48="(SOC INFO)",7,IF(I48="RULE INFO",8,IF(I48="EXP INFO",9,IF(I48="(EXP INFO)",9,IF(I48="MON RES",10,IF(I48="MON EARN",11,IF(I48="MON BEH",12,IF(I48="POSE HARM",13,IF(I48="(POSE HARM)",13,IF(I48="POSE CONCERN",14,IF(I48="(POSE CONCERN)",14,IF(I48="RJ APOLOGY",15,IF(I48="RJ ATONE",16,IF(I48="(RJ ATONE)",16,IF(I48="RJ JUSTIFY",17,IF(I48="RJ JUSTIFY:ECO INFO",17,IF(I48="RJ JUSTIFY:SOC INFO",17,IF(I48="RJ JUSTIFY:EXP INFO",17,IF(I48="RJ JUSTIFY:MON EARN",17,IF(I48="RJ JUSTIFY:MON BEH",17,IF(I48="RJ-",18,IF(I48="RJ FORGIVE+",19,IF(I48="RJ FORGIVE-",19,IF(I48="(RJ FORGIVE+)",19,IF(I48="(RJ FORGIVE-)",19,IF(I48="COORD",20,IF(I48="(COORD)",20,IF(I48="ENF ACK",21,IF(I48="(ENF ACK)",21,IF(I48="ENF PRAISE",22,IF(I48="ENF ASK",23,IF(I48="ENF TELL",24,IF(I48="ENF SHAME",25,IF(I48="ENF WARN",26,IF(I48="ENF THREATEN",27,IF(I48="ENF PUNISH",28,IF(I48="DEFECT",29,IF(I48="SM TALK",30,IF(I48="HUMOR",31,IF(I48="POLITE+",32,IF(I48="POLITE-",32,IF(I48="INPUT-",33,IF(I48="AMBIGUOUS",34,IF(I48="UNCODEABLE",35)))))))))))))))))))))))))))))))))))))))))))))))))))))))))))))))))</f>
        <v>4</v>
      </c>
      <c r="I48" t="s">
        <v>10330</v>
      </c>
      <c r="K48" t="s">
        <v>11206</v>
      </c>
    </row>
    <row r="49" spans="1:11" x14ac:dyDescent="0.35">
      <c r="A49" s="4">
        <v>24</v>
      </c>
      <c r="B49" s="4">
        <v>-74.090999999999994</v>
      </c>
      <c r="C49" t="s">
        <v>3380</v>
      </c>
      <c r="D49" s="9" t="s">
        <v>9221</v>
      </c>
      <c r="E49" s="16" t="s">
        <v>3557</v>
      </c>
      <c r="F49" s="42">
        <f t="shared" si="0"/>
        <v>3</v>
      </c>
      <c r="G49" t="s">
        <v>9379</v>
      </c>
      <c r="H49" s="42">
        <f>IF(I49="GREET",1,IF(I49="GOAL",2,IF(I49="GOAL:COOP",2,IF(I49="(GOAL:COOP)",2,IF(I49="GOAL:CIVILITY",2,IF(I49="GOAL:SUSTAIN",2,IF(I49="(GOAL:SUSTAIN)",2,IF(I49="GOAL:MAX EARN",2,IF(I49="GOAL:EQUITY",2,IF(I49="(GOAL:EQUITY)",2,IF(I49="PROPOSAL",3,IF(I49="(PROPOSAL)",3,IF(I49="CHOOSE+",4,IF(I49="CHOOSE-",4,IF(I49="(CHOOSE+)",4,IF(I49="(CHOOSE-)",4,IF(I49="ECO INFO",5,IF(I49="(ECO INFO)",5,IF(I49="$ INFO",6,IF(I49="($ INFO)",6,IF(I49="SOC INFO",7,IF(I49="(SOC INFO)",7,IF(I49="RULE INFO",8,IF(I49="EXP INFO",9,IF(I49="(EXP INFO)",9,IF(I49="MON RES",10,IF(I49="MON EARN",11,IF(I49="MON BEH",12,IF(I49="POSE HARM",13,IF(I49="(POSE HARM)",13,IF(I49="POSE CONCERN",14,IF(I49="(POSE CONCERN)",14,IF(I49="RJ APOLOGY",15,IF(I49="RJ ATONE",16,IF(I49="(RJ ATONE)",16,IF(I49="RJ JUSTIFY",17,IF(I49="RJ JUSTIFY:ECO INFO",17,IF(I49="RJ JUSTIFY:SOC INFO",17,IF(I49="RJ JUSTIFY:EXP INFO",17,IF(I49="RJ JUSTIFY:MON EARN",17,IF(I49="RJ JUSTIFY:MON BEH",17,IF(I49="RJ-",18,IF(I49="RJ FORGIVE+",19,IF(I49="RJ FORGIVE-",19,IF(I49="(RJ FORGIVE+)",19,IF(I49="(RJ FORGIVE-)",19,IF(I49="COORD",20,IF(I49="(COORD)",20,IF(I49="ENF ACK",21,IF(I49="(ENF ACK)",21,IF(I49="ENF PRAISE",22,IF(I49="ENF ASK",23,IF(I49="ENF TELL",24,IF(I49="ENF SHAME",25,IF(I49="ENF WARN",26,IF(I49="ENF THREATEN",27,IF(I49="ENF PUNISH",28,IF(I49="DEFECT",29,IF(I49="SM TALK",30,IF(I49="HUMOR",31,IF(I49="POLITE+",32,IF(I49="POLITE-",32,IF(I49="INPUT-",33,IF(I49="AMBIGUOUS",34,IF(I49="UNCODEABLE",35)))))))))))))))))))))))))))))))))))))))))))))))))))))))))))))))))</f>
        <v>4</v>
      </c>
      <c r="I49" t="s">
        <v>10330</v>
      </c>
      <c r="K49" t="s">
        <v>11208</v>
      </c>
    </row>
    <row r="50" spans="1:11" x14ac:dyDescent="0.35">
      <c r="D50" s="9"/>
    </row>
    <row r="51" spans="1:11" x14ac:dyDescent="0.35">
      <c r="B51" s="21" t="s">
        <v>9281</v>
      </c>
      <c r="C51" s="22"/>
      <c r="D51" s="25"/>
      <c r="E51" s="23"/>
    </row>
    <row r="52" spans="1:11" x14ac:dyDescent="0.35">
      <c r="B52" s="31" t="s">
        <v>9428</v>
      </c>
      <c r="D52" s="9"/>
    </row>
    <row r="53" spans="1:11" x14ac:dyDescent="0.35">
      <c r="A53" s="4">
        <v>25</v>
      </c>
      <c r="B53" s="4">
        <v>100.863</v>
      </c>
      <c r="C53" t="s">
        <v>3382</v>
      </c>
      <c r="D53" s="4">
        <v>4</v>
      </c>
      <c r="E53" s="16" t="s">
        <v>3560</v>
      </c>
      <c r="F53" s="42">
        <f t="shared" si="0"/>
        <v>20</v>
      </c>
      <c r="G53" t="s">
        <v>9472</v>
      </c>
    </row>
    <row r="54" spans="1:11" x14ac:dyDescent="0.35">
      <c r="A54" s="4">
        <v>26</v>
      </c>
      <c r="B54" s="4">
        <v>230.767</v>
      </c>
      <c r="C54" t="s">
        <v>3382</v>
      </c>
      <c r="D54" s="4">
        <v>4</v>
      </c>
      <c r="E54" s="16" t="s">
        <v>3564</v>
      </c>
      <c r="F54" s="42">
        <f t="shared" si="0"/>
        <v>13</v>
      </c>
      <c r="G54" t="s">
        <v>9388</v>
      </c>
      <c r="I54" t="s">
        <v>10614</v>
      </c>
    </row>
    <row r="55" spans="1:11" x14ac:dyDescent="0.35">
      <c r="D55" s="4"/>
    </row>
    <row r="56" spans="1:11" x14ac:dyDescent="0.35">
      <c r="A56" s="7"/>
      <c r="B56" s="11" t="s">
        <v>9274</v>
      </c>
      <c r="C56" s="15"/>
      <c r="D56" s="19"/>
      <c r="E56" s="15"/>
    </row>
    <row r="57" spans="1:11" x14ac:dyDescent="0.35">
      <c r="A57" s="7">
        <v>1</v>
      </c>
      <c r="B57" s="31" t="s">
        <v>9423</v>
      </c>
      <c r="D57" s="4"/>
    </row>
    <row r="58" spans="1:11" x14ac:dyDescent="0.35">
      <c r="B58" s="39" t="s">
        <v>10615</v>
      </c>
      <c r="D58" s="4"/>
    </row>
    <row r="59" spans="1:11" x14ac:dyDescent="0.35">
      <c r="A59" s="4">
        <v>27</v>
      </c>
      <c r="B59" s="4">
        <v>-383.78199999999998</v>
      </c>
      <c r="C59" t="s">
        <v>3377</v>
      </c>
      <c r="D59" s="4">
        <v>1</v>
      </c>
      <c r="E59" s="16" t="s">
        <v>3567</v>
      </c>
      <c r="F59" s="42">
        <f t="shared" si="0"/>
        <v>15</v>
      </c>
      <c r="G59" t="s">
        <v>9706</v>
      </c>
    </row>
    <row r="60" spans="1:11" x14ac:dyDescent="0.35">
      <c r="A60" s="4">
        <v>28</v>
      </c>
      <c r="B60" s="4">
        <v>-370.39499999999998</v>
      </c>
      <c r="C60" t="s">
        <v>3382</v>
      </c>
      <c r="D60" s="4">
        <v>4</v>
      </c>
      <c r="E60" s="16" t="s">
        <v>3572</v>
      </c>
    </row>
    <row r="61" spans="1:11" x14ac:dyDescent="0.35">
      <c r="D61" s="4"/>
      <c r="E61" s="58" t="s">
        <v>9801</v>
      </c>
      <c r="F61" s="42">
        <f t="shared" si="0"/>
        <v>22</v>
      </c>
      <c r="G61" t="s">
        <v>10418</v>
      </c>
    </row>
    <row r="62" spans="1:11" x14ac:dyDescent="0.35">
      <c r="D62" s="4"/>
      <c r="E62" s="58" t="s">
        <v>9802</v>
      </c>
      <c r="F62" s="42">
        <f t="shared" si="0"/>
        <v>19</v>
      </c>
      <c r="G62" t="s">
        <v>9723</v>
      </c>
    </row>
    <row r="63" spans="1:11" x14ac:dyDescent="0.35">
      <c r="A63" s="4">
        <v>29</v>
      </c>
      <c r="B63" s="4">
        <v>-354.495</v>
      </c>
      <c r="C63" t="s">
        <v>3391</v>
      </c>
      <c r="D63" s="4">
        <v>2</v>
      </c>
      <c r="E63" s="16" t="s">
        <v>3576</v>
      </c>
      <c r="F63" s="42">
        <f t="shared" si="0"/>
        <v>19</v>
      </c>
      <c r="G63" t="s">
        <v>9723</v>
      </c>
    </row>
    <row r="64" spans="1:11" x14ac:dyDescent="0.35">
      <c r="D64" s="4"/>
    </row>
    <row r="65" spans="1:9" x14ac:dyDescent="0.35">
      <c r="A65" s="7">
        <v>4</v>
      </c>
      <c r="B65" s="31" t="s">
        <v>10618</v>
      </c>
      <c r="D65" s="4"/>
    </row>
    <row r="66" spans="1:9" x14ac:dyDescent="0.35">
      <c r="A66" s="4">
        <v>30</v>
      </c>
      <c r="B66" s="4">
        <v>-359.88400000000001</v>
      </c>
      <c r="C66" t="s">
        <v>3391</v>
      </c>
      <c r="D66" s="4">
        <v>2</v>
      </c>
      <c r="E66" s="16" t="s">
        <v>3575</v>
      </c>
    </row>
    <row r="67" spans="1:9" x14ac:dyDescent="0.35">
      <c r="D67" s="4"/>
      <c r="E67" s="58" t="s">
        <v>9803</v>
      </c>
      <c r="F67" s="42">
        <f t="shared" si="0"/>
        <v>22</v>
      </c>
      <c r="G67" t="s">
        <v>10418</v>
      </c>
    </row>
    <row r="68" spans="1:9" x14ac:dyDescent="0.35">
      <c r="D68" s="4"/>
      <c r="E68" s="58" t="s">
        <v>9804</v>
      </c>
      <c r="F68" s="42">
        <f t="shared" si="0"/>
        <v>3</v>
      </c>
      <c r="G68" t="s">
        <v>9379</v>
      </c>
    </row>
    <row r="69" spans="1:9" x14ac:dyDescent="0.35">
      <c r="A69" s="4">
        <v>31</v>
      </c>
      <c r="B69" s="4">
        <v>-341.13400000000001</v>
      </c>
      <c r="C69" t="s">
        <v>3380</v>
      </c>
      <c r="D69" s="4">
        <v>3</v>
      </c>
      <c r="E69" s="16" t="s">
        <v>3578</v>
      </c>
      <c r="F69" s="42">
        <f t="shared" si="0"/>
        <v>3</v>
      </c>
      <c r="G69" t="s">
        <v>9379</v>
      </c>
    </row>
    <row r="70" spans="1:9" x14ac:dyDescent="0.35">
      <c r="B70" s="4">
        <v>-312.95599999999899</v>
      </c>
      <c r="C70" t="s">
        <v>3380</v>
      </c>
      <c r="D70" s="4">
        <v>3</v>
      </c>
      <c r="E70" s="16" t="s">
        <v>3584</v>
      </c>
    </row>
    <row r="71" spans="1:9" x14ac:dyDescent="0.35">
      <c r="A71" s="4">
        <v>32</v>
      </c>
      <c r="B71" s="4">
        <v>-331.20299999999997</v>
      </c>
      <c r="C71" t="s">
        <v>3377</v>
      </c>
      <c r="D71" s="4">
        <v>1</v>
      </c>
      <c r="E71" s="16" t="s">
        <v>1156</v>
      </c>
      <c r="F71" s="42">
        <f t="shared" si="0"/>
        <v>4</v>
      </c>
      <c r="G71" t="s">
        <v>9372</v>
      </c>
    </row>
    <row r="72" spans="1:9" x14ac:dyDescent="0.35">
      <c r="A72" s="4">
        <v>33</v>
      </c>
      <c r="B72" s="4">
        <v>-319.02800000000002</v>
      </c>
      <c r="C72" t="s">
        <v>3382</v>
      </c>
      <c r="D72" s="4">
        <v>4</v>
      </c>
      <c r="E72" s="16" t="s">
        <v>386</v>
      </c>
      <c r="F72" s="42">
        <f t="shared" si="0"/>
        <v>4</v>
      </c>
      <c r="G72" t="s">
        <v>9372</v>
      </c>
    </row>
    <row r="73" spans="1:9" x14ac:dyDescent="0.35">
      <c r="A73" s="4">
        <v>34</v>
      </c>
      <c r="B73" s="4">
        <v>-316.846</v>
      </c>
      <c r="C73" t="s">
        <v>3377</v>
      </c>
      <c r="D73" s="4">
        <v>1</v>
      </c>
      <c r="E73" s="16" t="s">
        <v>856</v>
      </c>
      <c r="F73" s="42">
        <f t="shared" ref="F73:H134" si="1">IF(G73="GREET",1,IF(G73="GOAL",2,IF(G73="GOAL:COOP",2,IF(G73="(GOAL:COOP)",2,IF(G73="GOAL:CIVILITY",2,IF(G73="GOAL:SUSTAIN",2,IF(G73="(GOAL:SUSTAIN)",2,IF(G73="GOAL:MAX EARN",2,IF(G73="GOAL:EQUITY",2,IF(G73="(GOAL:EQUITY)",2,IF(G73="PROPOSAL",3,IF(G73="(PROPOSAL)",3,IF(G73="CHOOSE+",4,IF(G73="CHOOSE-",4,IF(G73="(CHOOSE+)",4,IF(G73="(CHOOSE-)",4,IF(G73="ECO INFO",5,IF(G73="(ECO INFO)",5,IF(G73="$ INFO",6,IF(G73="($ INFO)",6,IF(G73="SOC INFO",7,IF(G73="(SOC INFO)",7,IF(G73="RULE INFO",8,IF(G73="EXP INFO",9,IF(G73="(EXP INFO)",9,IF(G73="MON RES",10,IF(G73="MON EARN",11,IF(G73="MON BEH",12,IF(G73="POSE HARM",13,IF(G73="(POSE HARM)",13,IF(G73="POSE CONCERN",14,IF(G73="(POSE CONCERN)",14,IF(G73="RJ APOLOGY",15,IF(G73="RJ ATONE",16,IF(G73="(RJ ATONE)",16,IF(G73="RJ JUSTIFY",17,IF(G73="RJ JUSTIFY:ECO INFO",17,IF(G73="RJ JUSTIFY:SOC INFO",17,IF(G73="RJ JUSTIFY:EXP INFO",17,IF(G73="RJ JUSTIFY:MON EARN",17,IF(G73="RJ JUSTIFY:MON BEH",17,IF(G73="RJ-",18,IF(G73="RJ FORGIVE+",19,IF(G73="RJ FORGIVE-",19,IF(G73="(RJ FORGIVE+)",19,IF(G73="(RJ FORGIVE-)",19,IF(G73="COORD",20,IF(G73="(COORD)",20,IF(G73="ENF ACK",21,IF(G73="(ENF ACK)",21,IF(G73="ENF PRAISE",22,IF(G73="ENF ASK",23,IF(G73="ENF TELL",24,IF(G73="ENF SHAME",25,IF(G73="ENF WARN",26,IF(G73="ENF THREATEN",27,IF(G73="ENF PUNISH",28,IF(G73="DEFECT",29,IF(G73="SM TALK",30,IF(G73="HUMOR",31,IF(G73="POLITE+",32,IF(G73="POLITE-",32,IF(G73="INPUT-",33,IF(G73="AMBIGUOUS",34,IF(G73="UNCODEABLE",35)))))))))))))))))))))))))))))))))))))))))))))))))))))))))))))))))</f>
        <v>8</v>
      </c>
      <c r="G73" t="s">
        <v>9374</v>
      </c>
    </row>
    <row r="74" spans="1:9" x14ac:dyDescent="0.35">
      <c r="A74" s="4">
        <v>35</v>
      </c>
      <c r="B74" s="4">
        <v>-311.488</v>
      </c>
      <c r="C74" t="s">
        <v>3391</v>
      </c>
      <c r="D74" s="4">
        <v>2</v>
      </c>
      <c r="E74" s="16" t="s">
        <v>90</v>
      </c>
      <c r="F74" s="42">
        <f t="shared" si="1"/>
        <v>8</v>
      </c>
      <c r="G74" t="s">
        <v>9374</v>
      </c>
      <c r="H74" s="42">
        <f>IF(I74="GREET",1,IF(I74="GOAL",2,IF(I74="GOAL:COOP",2,IF(I74="(GOAL:COOP)",2,IF(I74="GOAL:CIVILITY",2,IF(I74="GOAL:SUSTAIN",2,IF(I74="(GOAL:SUSTAIN)",2,IF(I74="GOAL:MAX EARN",2,IF(I74="GOAL:EQUITY",2,IF(I74="(GOAL:EQUITY)",2,IF(I74="PROPOSAL",3,IF(I74="(PROPOSAL)",3,IF(I74="CHOOSE+",4,IF(I74="CHOOSE-",4,IF(I74="(CHOOSE+)",4,IF(I74="(CHOOSE-)",4,IF(I74="ECO INFO",5,IF(I74="(ECO INFO)",5,IF(I74="$ INFO",6,IF(I74="($ INFO)",6,IF(I74="SOC INFO",7,IF(I74="(SOC INFO)",7,IF(I74="RULE INFO",8,IF(I74="EXP INFO",9,IF(I74="(EXP INFO)",9,IF(I74="MON RES",10,IF(I74="MON EARN",11,IF(I74="MON BEH",12,IF(I74="POSE HARM",13,IF(I74="(POSE HARM)",13,IF(I74="POSE CONCERN",14,IF(I74="(POSE CONCERN)",14,IF(I74="RJ APOLOGY",15,IF(I74="RJ ATONE",16,IF(I74="(RJ ATONE)",16,IF(I74="RJ JUSTIFY",17,IF(I74="RJ JUSTIFY:ECO INFO",17,IF(I74="RJ JUSTIFY:SOC INFO",17,IF(I74="RJ JUSTIFY:EXP INFO",17,IF(I74="RJ JUSTIFY:MON EARN",17,IF(I74="RJ JUSTIFY:MON BEH",17,IF(I74="RJ-",18,IF(I74="RJ FORGIVE+",19,IF(I74="RJ FORGIVE-",19,IF(I74="(RJ FORGIVE+)",19,IF(I74="(RJ FORGIVE-)",19,IF(I74="COORD",20,IF(I74="(COORD)",20,IF(I74="ENF ACK",21,IF(I74="(ENF ACK)",21,IF(I74="ENF PRAISE",22,IF(I74="ENF ASK",23,IF(I74="ENF TELL",24,IF(I74="ENF SHAME",25,IF(I74="ENF WARN",26,IF(I74="ENF THREATEN",27,IF(I74="ENF PUNISH",28,IF(I74="DEFECT",29,IF(I74="SM TALK",30,IF(I74="HUMOR",31,IF(I74="POLITE+",32,IF(I74="POLITE-",32,IF(I74="INPUT-",33,IF(I74="AMBIGUOUS",34,IF(I74="UNCODEABLE",35)))))))))))))))))))))))))))))))))))))))))))))))))))))))))))))))))</f>
        <v>4</v>
      </c>
      <c r="I74" t="s">
        <v>10330</v>
      </c>
    </row>
    <row r="75" spans="1:9" x14ac:dyDescent="0.35">
      <c r="A75" s="4">
        <v>36</v>
      </c>
      <c r="B75" s="4">
        <v>-306.976</v>
      </c>
      <c r="C75" t="s">
        <v>3382</v>
      </c>
      <c r="D75" s="4">
        <v>4</v>
      </c>
      <c r="E75" s="16" t="s">
        <v>1257</v>
      </c>
      <c r="F75" s="42">
        <f t="shared" si="1"/>
        <v>8</v>
      </c>
      <c r="G75" t="s">
        <v>9374</v>
      </c>
    </row>
    <row r="76" spans="1:9" x14ac:dyDescent="0.35">
      <c r="A76" s="4">
        <v>37</v>
      </c>
      <c r="B76" s="4">
        <v>-306.74200000000002</v>
      </c>
      <c r="C76" t="s">
        <v>3380</v>
      </c>
      <c r="D76" s="4">
        <v>3</v>
      </c>
      <c r="E76" s="16" t="s">
        <v>3444</v>
      </c>
      <c r="F76" s="42">
        <f t="shared" si="1"/>
        <v>8</v>
      </c>
      <c r="G76" t="s">
        <v>9374</v>
      </c>
    </row>
    <row r="77" spans="1:9" x14ac:dyDescent="0.35">
      <c r="A77" s="4">
        <v>38</v>
      </c>
      <c r="B77" s="4">
        <v>-296.428</v>
      </c>
      <c r="C77" t="s">
        <v>3382</v>
      </c>
      <c r="D77" s="4">
        <v>4</v>
      </c>
      <c r="E77" s="16" t="s">
        <v>3585</v>
      </c>
      <c r="F77" s="42">
        <f t="shared" si="1"/>
        <v>4</v>
      </c>
      <c r="G77" t="s">
        <v>9372</v>
      </c>
    </row>
    <row r="78" spans="1:9" x14ac:dyDescent="0.35">
      <c r="D78" s="4"/>
    </row>
    <row r="79" spans="1:9" x14ac:dyDescent="0.35">
      <c r="A79" s="7">
        <v>3</v>
      </c>
      <c r="B79" s="8" t="s">
        <v>10617</v>
      </c>
      <c r="D79" s="4"/>
    </row>
    <row r="80" spans="1:9" x14ac:dyDescent="0.35">
      <c r="A80" s="4">
        <v>39</v>
      </c>
      <c r="B80" s="4">
        <v>-262.66500000000002</v>
      </c>
      <c r="C80" t="s">
        <v>3391</v>
      </c>
      <c r="D80" s="4">
        <v>2</v>
      </c>
      <c r="E80" s="16" t="s">
        <v>3595</v>
      </c>
    </row>
    <row r="81" spans="1:11" x14ac:dyDescent="0.35">
      <c r="D81" s="4"/>
      <c r="E81" s="58" t="s">
        <v>10616</v>
      </c>
      <c r="F81" s="42">
        <f t="shared" si="1"/>
        <v>3</v>
      </c>
      <c r="G81" t="s">
        <v>9379</v>
      </c>
    </row>
    <row r="82" spans="1:11" x14ac:dyDescent="0.35">
      <c r="D82" s="4"/>
      <c r="E82" s="58" t="s">
        <v>10619</v>
      </c>
      <c r="F82" s="42">
        <f t="shared" si="1"/>
        <v>2</v>
      </c>
      <c r="G82" t="s">
        <v>12178</v>
      </c>
    </row>
    <row r="83" spans="1:11" x14ac:dyDescent="0.35">
      <c r="A83" s="4">
        <v>40</v>
      </c>
      <c r="B83" s="4">
        <v>-225.995</v>
      </c>
      <c r="C83" t="s">
        <v>3382</v>
      </c>
      <c r="D83" s="4">
        <v>4</v>
      </c>
      <c r="E83" s="16" t="s">
        <v>3604</v>
      </c>
      <c r="F83" s="42">
        <f t="shared" si="1"/>
        <v>3</v>
      </c>
      <c r="G83" t="s">
        <v>9379</v>
      </c>
      <c r="H83" s="42">
        <f>IF(I83="GREET",1,IF(I83="GOAL",2,IF(I83="GOAL:COOP",2,IF(I83="(GOAL:COOP)",2,IF(I83="GOAL:CIVILITY",2,IF(I83="GOAL:SUSTAIN",2,IF(I83="(GOAL:SUSTAIN)",2,IF(I83="GOAL:MAX EARN",2,IF(I83="GOAL:EQUITY",2,IF(I83="(GOAL:EQUITY)",2,IF(I83="PROPOSAL",3,IF(I83="(PROPOSAL)",3,IF(I83="CHOOSE+",4,IF(I83="CHOOSE-",4,IF(I83="(CHOOSE+)",4,IF(I83="(CHOOSE-)",4,IF(I83="ECO INFO",5,IF(I83="(ECO INFO)",5,IF(I83="$ INFO",6,IF(I83="($ INFO)",6,IF(I83="SOC INFO",7,IF(I83="(SOC INFO)",7,IF(I83="RULE INFO",8,IF(I83="EXP INFO",9,IF(I83="(EXP INFO)",9,IF(I83="MON RES",10,IF(I83="MON EARN",11,IF(I83="MON BEH",12,IF(I83="POSE HARM",13,IF(I83="(POSE HARM)",13,IF(I83="POSE CONCERN",14,IF(I83="(POSE CONCERN)",14,IF(I83="RJ APOLOGY",15,IF(I83="RJ ATONE",16,IF(I83="(RJ ATONE)",16,IF(I83="RJ JUSTIFY",17,IF(I83="RJ JUSTIFY:ECO INFO",17,IF(I83="RJ JUSTIFY:SOC INFO",17,IF(I83="RJ JUSTIFY:EXP INFO",17,IF(I83="RJ JUSTIFY:MON EARN",17,IF(I83="RJ JUSTIFY:MON BEH",17,IF(I83="RJ-",18,IF(I83="RJ FORGIVE+",19,IF(I83="RJ FORGIVE-",19,IF(I83="(RJ FORGIVE+)",19,IF(I83="(RJ FORGIVE-)",19,IF(I83="COORD",20,IF(I83="(COORD)",20,IF(I83="ENF ACK",21,IF(I83="(ENF ACK)",21,IF(I83="ENF PRAISE",22,IF(I83="ENF ASK",23,IF(I83="ENF TELL",24,IF(I83="ENF SHAME",25,IF(I83="ENF WARN",26,IF(I83="ENF THREATEN",27,IF(I83="ENF PUNISH",28,IF(I83="DEFECT",29,IF(I83="SM TALK",30,IF(I83="HUMOR",31,IF(I83="POLITE+",32,IF(I83="POLITE-",32,IF(I83="INPUT-",33,IF(I83="AMBIGUOUS",34,IF(I83="UNCODEABLE",35)))))))))))))))))))))))))))))))))))))))))))))))))))))))))))))))))</f>
        <v>4</v>
      </c>
      <c r="I83" t="s">
        <v>10330</v>
      </c>
    </row>
    <row r="84" spans="1:11" x14ac:dyDescent="0.35">
      <c r="A84" s="4">
        <v>41</v>
      </c>
      <c r="B84" s="4">
        <v>-213.01400000000001</v>
      </c>
      <c r="C84" t="s">
        <v>3380</v>
      </c>
      <c r="D84" s="4">
        <v>3</v>
      </c>
      <c r="E84" s="16" t="s">
        <v>3605</v>
      </c>
    </row>
    <row r="85" spans="1:11" x14ac:dyDescent="0.35">
      <c r="D85" s="4"/>
      <c r="E85" s="58" t="s">
        <v>9355</v>
      </c>
      <c r="F85" s="42">
        <f t="shared" si="1"/>
        <v>4</v>
      </c>
      <c r="G85" t="s">
        <v>9372</v>
      </c>
    </row>
    <row r="86" spans="1:11" x14ac:dyDescent="0.35">
      <c r="D86" s="4"/>
      <c r="E86" s="58" t="s">
        <v>9805</v>
      </c>
      <c r="F86" s="42">
        <f t="shared" si="1"/>
        <v>2</v>
      </c>
      <c r="G86" t="s">
        <v>10938</v>
      </c>
    </row>
    <row r="87" spans="1:11" x14ac:dyDescent="0.35">
      <c r="D87" s="4"/>
      <c r="E87" s="39"/>
    </row>
    <row r="88" spans="1:11" x14ac:dyDescent="0.35">
      <c r="A88" s="7">
        <v>4</v>
      </c>
      <c r="B88" s="8" t="s">
        <v>10620</v>
      </c>
      <c r="D88" s="4"/>
      <c r="E88" s="39"/>
    </row>
    <row r="89" spans="1:11" x14ac:dyDescent="0.35">
      <c r="A89" s="4">
        <v>42</v>
      </c>
      <c r="B89" s="4">
        <v>-202.68599999999901</v>
      </c>
      <c r="C89" t="s">
        <v>3377</v>
      </c>
      <c r="D89" s="4">
        <v>1</v>
      </c>
      <c r="E89" s="16" t="s">
        <v>3606</v>
      </c>
      <c r="F89" s="42">
        <f t="shared" si="1"/>
        <v>3</v>
      </c>
      <c r="G89" t="s">
        <v>9379</v>
      </c>
    </row>
    <row r="90" spans="1:11" x14ac:dyDescent="0.35">
      <c r="B90" s="4">
        <v>-156.11799999999999</v>
      </c>
      <c r="C90" t="s">
        <v>3377</v>
      </c>
      <c r="D90" s="4">
        <v>1</v>
      </c>
      <c r="E90" s="16" t="s">
        <v>3618</v>
      </c>
    </row>
    <row r="91" spans="1:11" x14ac:dyDescent="0.35">
      <c r="A91" s="4">
        <v>43</v>
      </c>
      <c r="B91" s="4">
        <v>-190.34200000000001</v>
      </c>
      <c r="C91" t="s">
        <v>3380</v>
      </c>
      <c r="D91" s="4">
        <v>3</v>
      </c>
      <c r="E91" s="16" t="s">
        <v>3608</v>
      </c>
      <c r="F91" s="42">
        <f t="shared" si="1"/>
        <v>3</v>
      </c>
      <c r="G91" t="s">
        <v>9379</v>
      </c>
      <c r="H91" s="42">
        <f>IF(I91="GREET",1,IF(I91="GOAL",2,IF(I91="GOAL:COOP",2,IF(I91="(GOAL:COOP)",2,IF(I91="GOAL:CIVILITY",2,IF(I91="GOAL:SUSTAIN",2,IF(I91="(GOAL:SUSTAIN)",2,IF(I91="GOAL:MAX EARN",2,IF(I91="GOAL:EQUITY",2,IF(I91="(GOAL:EQUITY)",2,IF(I91="PROPOSAL",3,IF(I91="(PROPOSAL)",3,IF(I91="CHOOSE+",4,IF(I91="CHOOSE-",4,IF(I91="(CHOOSE+)",4,IF(I91="(CHOOSE-)",4,IF(I91="ECO INFO",5,IF(I91="(ECO INFO)",5,IF(I91="$ INFO",6,IF(I91="($ INFO)",6,IF(I91="SOC INFO",7,IF(I91="(SOC INFO)",7,IF(I91="RULE INFO",8,IF(I91="EXP INFO",9,IF(I91="(EXP INFO)",9,IF(I91="MON RES",10,IF(I91="MON EARN",11,IF(I91="MON BEH",12,IF(I91="POSE HARM",13,IF(I91="(POSE HARM)",13,IF(I91="POSE CONCERN",14,IF(I91="(POSE CONCERN)",14,IF(I91="RJ APOLOGY",15,IF(I91="RJ ATONE",16,IF(I91="(RJ ATONE)",16,IF(I91="RJ JUSTIFY",17,IF(I91="RJ JUSTIFY:ECO INFO",17,IF(I91="RJ JUSTIFY:SOC INFO",17,IF(I91="RJ JUSTIFY:EXP INFO",17,IF(I91="RJ JUSTIFY:MON EARN",17,IF(I91="RJ JUSTIFY:MON BEH",17,IF(I91="RJ-",18,IF(I91="RJ FORGIVE+",19,IF(I91="RJ FORGIVE-",19,IF(I91="(RJ FORGIVE+)",19,IF(I91="(RJ FORGIVE-)",19,IF(I91="COORD",20,IF(I91="(COORD)",20,IF(I91="ENF ACK",21,IF(I91="(ENF ACK)",21,IF(I91="ENF PRAISE",22,IF(I91="ENF ASK",23,IF(I91="ENF TELL",24,IF(I91="ENF SHAME",25,IF(I91="ENF WARN",26,IF(I91="ENF THREATEN",27,IF(I91="ENF PUNISH",28,IF(I91="DEFECT",29,IF(I91="SM TALK",30,IF(I91="HUMOR",31,IF(I91="POLITE+",32,IF(I91="POLITE-",32,IF(I91="INPUT-",33,IF(I91="AMBIGUOUS",34,IF(I91="UNCODEABLE",35)))))))))))))))))))))))))))))))))))))))))))))))))))))))))))))))))</f>
        <v>4</v>
      </c>
      <c r="I91" t="s">
        <v>10330</v>
      </c>
      <c r="J91" s="42">
        <f>IF(K91="GREET",1,IF(K91="GOAL",2,IF(K91="GOAL:COOP",2,IF(K91="(GOAL:COOP)",2,IF(K91="GOAL:CIVILITY",2,IF(K91="GOAL:SUSTAIN",2,IF(K91="(GOAL:SUSTAIN)",2,IF(K91="GOAL:MAX EARN",2,IF(K91="GOAL:EQUITY",2,IF(K91="(GOAL:EQUITY)",2,IF(K91="PROPOSAL",3,IF(K91="(PROPOSAL)",3,IF(K91="CHOOSE+",4,IF(K91="CHOOSE-",4,IF(K91="(CHOOSE+)",4,IF(K91="(CHOOSE-)",4,IF(K91="ECO INFO",5,IF(K91="(ECO INFO)",5,IF(K91="$ INFO",6,IF(K91="($ INFO)",6,IF(K91="SOC INFO",7,IF(K91="(SOC INFO)",7,IF(K91="RULE INFO",8,IF(K91="EXP INFO",9,IF(K91="(EXP INFO)",9,IF(K91="MON RES",10,IF(K91="MON EARN",11,IF(K91="MON BEH",12,IF(K91="POSE HARM",13,IF(K91="(POSE HARM)",13,IF(K91="POSE CONCERN",14,IF(K91="(POSE CONCERN)",14,IF(K91="RJ APOLOGY",15,IF(K91="RJ ATONE",16,IF(K91="(RJ ATONE)",16,IF(K91="RJ JUSTIFY",17,IF(K91="RJ JUSTIFY:ECO INFO",17,IF(K91="RJ JUSTIFY:SOC INFO",17,IF(K91="RJ JUSTIFY:EXP INFO",17,IF(K91="RJ JUSTIFY:MON EARN",17,IF(K91="RJ JUSTIFY:MON BEH",17,IF(K91="RJ-",18,IF(K91="RJ FORGIVE+",19,IF(K91="RJ FORGIVE-",19,IF(K91="(RJ FORGIVE+)",19,IF(K91="(RJ FORGIVE-)",19,IF(K91="COORD",20,IF(K91="(COORD)",20,IF(K91="ENF ACK",21,IF(K91="(ENF ACK)",21,IF(K91="ENF PRAISE",22,IF(K91="ENF ASK",23,IF(K91="ENF TELL",24,IF(K91="ENF SHAME",25,IF(K91="ENF WARN",26,IF(K91="ENF THREATEN",27,IF(K91="ENF PUNISH",28,IF(K91="DEFECT",29,IF(K91="SM TALK",30,IF(K91="HUMOR",31,IF(K91="POLITE+",32,IF(K91="POLITE-",32,IF(K91="INPUT-",33,IF(K91="AMBIGUOUS",34,IF(K91="UNCODEABLE",35)))))))))))))))))))))))))))))))))))))))))))))))))))))))))))))))))</f>
        <v>2</v>
      </c>
      <c r="K91" t="s">
        <v>12180</v>
      </c>
    </row>
    <row r="92" spans="1:11" x14ac:dyDescent="0.35">
      <c r="B92" s="4">
        <v>-175.78200000000001</v>
      </c>
      <c r="C92" t="s">
        <v>3380</v>
      </c>
      <c r="D92" s="4">
        <v>3</v>
      </c>
      <c r="E92" s="16" t="s">
        <v>3611</v>
      </c>
    </row>
    <row r="93" spans="1:11" x14ac:dyDescent="0.35">
      <c r="A93" s="4">
        <v>44</v>
      </c>
      <c r="B93" s="4">
        <v>-161.77600000000001</v>
      </c>
      <c r="C93" t="s">
        <v>3382</v>
      </c>
      <c r="D93" s="4">
        <v>4</v>
      </c>
      <c r="E93" s="16" t="s">
        <v>3616</v>
      </c>
      <c r="F93" s="42">
        <f t="shared" si="1"/>
        <v>3</v>
      </c>
      <c r="G93" t="s">
        <v>9379</v>
      </c>
      <c r="H93" s="42">
        <f>IF(I93="GREET",1,IF(I93="GOAL",2,IF(I93="GOAL:COOP",2,IF(I93="(GOAL:COOP)",2,IF(I93="GOAL:CIVILITY",2,IF(I93="GOAL:SUSTAIN",2,IF(I93="(GOAL:SUSTAIN)",2,IF(I93="GOAL:MAX EARN",2,IF(I93="GOAL:EQUITY",2,IF(I93="(GOAL:EQUITY)",2,IF(I93="PROPOSAL",3,IF(I93="(PROPOSAL)",3,IF(I93="CHOOSE+",4,IF(I93="CHOOSE-",4,IF(I93="(CHOOSE+)",4,IF(I93="(CHOOSE-)",4,IF(I93="ECO INFO",5,IF(I93="(ECO INFO)",5,IF(I93="$ INFO",6,IF(I93="($ INFO)",6,IF(I93="SOC INFO",7,IF(I93="(SOC INFO)",7,IF(I93="RULE INFO",8,IF(I93="EXP INFO",9,IF(I93="(EXP INFO)",9,IF(I93="MON RES",10,IF(I93="MON EARN",11,IF(I93="MON BEH",12,IF(I93="POSE HARM",13,IF(I93="(POSE HARM)",13,IF(I93="POSE CONCERN",14,IF(I93="(POSE CONCERN)",14,IF(I93="RJ APOLOGY",15,IF(I93="RJ ATONE",16,IF(I93="(RJ ATONE)",16,IF(I93="RJ JUSTIFY",17,IF(I93="RJ JUSTIFY:ECO INFO",17,IF(I93="RJ JUSTIFY:SOC INFO",17,IF(I93="RJ JUSTIFY:EXP INFO",17,IF(I93="RJ JUSTIFY:MON EARN",17,IF(I93="RJ JUSTIFY:MON BEH",17,IF(I93="RJ-",18,IF(I93="RJ FORGIVE+",19,IF(I93="RJ FORGIVE-",19,IF(I93="(RJ FORGIVE+)",19,IF(I93="(RJ FORGIVE-)",19,IF(I93="COORD",20,IF(I93="(COORD)",20,IF(I93="ENF ACK",21,IF(I93="(ENF ACK)",21,IF(I93="ENF PRAISE",22,IF(I93="ENF ASK",23,IF(I93="ENF TELL",24,IF(I93="ENF SHAME",25,IF(I93="ENF WARN",26,IF(I93="ENF THREATEN",27,IF(I93="ENF PUNISH",28,IF(I93="DEFECT",29,IF(I93="SM TALK",30,IF(I93="HUMOR",31,IF(I93="POLITE+",32,IF(I93="POLITE-",32,IF(I93="INPUT-",33,IF(I93="AMBIGUOUS",34,IF(I93="UNCODEABLE",35)))))))))))))))))))))))))))))))))))))))))))))))))))))))))))))))))</f>
        <v>4</v>
      </c>
      <c r="I93" t="s">
        <v>10330</v>
      </c>
    </row>
    <row r="94" spans="1:11" x14ac:dyDescent="0.35">
      <c r="A94" s="4">
        <v>45</v>
      </c>
      <c r="B94" s="4">
        <v>-52.856999999999999</v>
      </c>
      <c r="C94" t="s">
        <v>3391</v>
      </c>
      <c r="D94" s="4">
        <v>2</v>
      </c>
      <c r="E94" s="16" t="s">
        <v>3635</v>
      </c>
      <c r="F94" s="42">
        <f t="shared" si="1"/>
        <v>3</v>
      </c>
      <c r="G94" t="s">
        <v>9379</v>
      </c>
      <c r="H94" s="42">
        <f>IF(I94="GREET",1,IF(I94="GOAL",2,IF(I94="GOAL:COOP",2,IF(I94="(GOAL:COOP)",2,IF(I94="GOAL:CIVILITY",2,IF(I94="GOAL:SUSTAIN",2,IF(I94="(GOAL:SUSTAIN)",2,IF(I94="GOAL:MAX EARN",2,IF(I94="GOAL:EQUITY",2,IF(I94="(GOAL:EQUITY)",2,IF(I94="PROPOSAL",3,IF(I94="(PROPOSAL)",3,IF(I94="CHOOSE+",4,IF(I94="CHOOSE-",4,IF(I94="(CHOOSE+)",4,IF(I94="(CHOOSE-)",4,IF(I94="ECO INFO",5,IF(I94="(ECO INFO)",5,IF(I94="$ INFO",6,IF(I94="($ INFO)",6,IF(I94="SOC INFO",7,IF(I94="(SOC INFO)",7,IF(I94="RULE INFO",8,IF(I94="EXP INFO",9,IF(I94="(EXP INFO)",9,IF(I94="MON RES",10,IF(I94="MON EARN",11,IF(I94="MON BEH",12,IF(I94="POSE HARM",13,IF(I94="(POSE HARM)",13,IF(I94="POSE CONCERN",14,IF(I94="(POSE CONCERN)",14,IF(I94="RJ APOLOGY",15,IF(I94="RJ ATONE",16,IF(I94="(RJ ATONE)",16,IF(I94="RJ JUSTIFY",17,IF(I94="RJ JUSTIFY:ECO INFO",17,IF(I94="RJ JUSTIFY:SOC INFO",17,IF(I94="RJ JUSTIFY:EXP INFO",17,IF(I94="RJ JUSTIFY:MON EARN",17,IF(I94="RJ JUSTIFY:MON BEH",17,IF(I94="RJ-",18,IF(I94="RJ FORGIVE+",19,IF(I94="RJ FORGIVE-",19,IF(I94="(RJ FORGIVE+)",19,IF(I94="(RJ FORGIVE-)",19,IF(I94="COORD",20,IF(I94="(COORD)",20,IF(I94="ENF ACK",21,IF(I94="(ENF ACK)",21,IF(I94="ENF PRAISE",22,IF(I94="ENF ASK",23,IF(I94="ENF TELL",24,IF(I94="ENF SHAME",25,IF(I94="ENF WARN",26,IF(I94="ENF THREATEN",27,IF(I94="ENF PUNISH",28,IF(I94="DEFECT",29,IF(I94="SM TALK",30,IF(I94="HUMOR",31,IF(I94="POLITE+",32,IF(I94="POLITE-",32,IF(I94="INPUT-",33,IF(I94="AMBIGUOUS",34,IF(I94="UNCODEABLE",35)))))))))))))))))))))))))))))))))))))))))))))))))))))))))))))))))</f>
        <v>4</v>
      </c>
      <c r="I94" t="s">
        <v>10330</v>
      </c>
      <c r="J94" s="42">
        <f>IF(K94="GREET",1,IF(K94="GOAL",2,IF(K94="GOAL:COOP",2,IF(K94="(GOAL:COOP)",2,IF(K94="GOAL:CIVILITY",2,IF(K94="GOAL:SUSTAIN",2,IF(K94="(GOAL:SUSTAIN)",2,IF(K94="GOAL:MAX EARN",2,IF(K94="GOAL:EQUITY",2,IF(K94="(GOAL:EQUITY)",2,IF(K94="PROPOSAL",3,IF(K94="(PROPOSAL)",3,IF(K94="CHOOSE+",4,IF(K94="CHOOSE-",4,IF(K94="(CHOOSE+)",4,IF(K94="(CHOOSE-)",4,IF(K94="ECO INFO",5,IF(K94="(ECO INFO)",5,IF(K94="$ INFO",6,IF(K94="($ INFO)",6,IF(K94="SOC INFO",7,IF(K94="(SOC INFO)",7,IF(K94="RULE INFO",8,IF(K94="EXP INFO",9,IF(K94="(EXP INFO)",9,IF(K94="MON RES",10,IF(K94="MON EARN",11,IF(K94="MON BEH",12,IF(K94="POSE HARM",13,IF(K94="(POSE HARM)",13,IF(K94="POSE CONCERN",14,IF(K94="(POSE CONCERN)",14,IF(K94="RJ APOLOGY",15,IF(K94="RJ ATONE",16,IF(K94="(RJ ATONE)",16,IF(K94="RJ JUSTIFY",17,IF(K94="RJ JUSTIFY:ECO INFO",17,IF(K94="RJ JUSTIFY:SOC INFO",17,IF(K94="RJ JUSTIFY:EXP INFO",17,IF(K94="RJ JUSTIFY:MON EARN",17,IF(K94="RJ JUSTIFY:MON BEH",17,IF(K94="RJ-",18,IF(K94="RJ FORGIVE+",19,IF(K94="RJ FORGIVE-",19,IF(K94="(RJ FORGIVE+)",19,IF(K94="(RJ FORGIVE-)",19,IF(K94="COORD",20,IF(K94="(COORD)",20,IF(K94="ENF ACK",21,IF(K94="(ENF ACK)",21,IF(K94="ENF PRAISE",22,IF(K94="ENF ASK",23,IF(K94="ENF TELL",24,IF(K94="ENF SHAME",25,IF(K94="ENF WARN",26,IF(K94="ENF THREATEN",27,IF(K94="ENF PUNISH",28,IF(K94="DEFECT",29,IF(K94="SM TALK",30,IF(K94="HUMOR",31,IF(K94="POLITE+",32,IF(K94="POLITE-",32,IF(K94="INPUT-",33,IF(K94="AMBIGUOUS",34,IF(K94="UNCODEABLE",35)))))))))))))))))))))))))))))))))))))))))))))))))))))))))))))))))</f>
        <v>2</v>
      </c>
      <c r="K94" t="s">
        <v>12180</v>
      </c>
    </row>
    <row r="95" spans="1:11" x14ac:dyDescent="0.35">
      <c r="A95" s="4">
        <v>46</v>
      </c>
      <c r="B95" s="4">
        <v>-38.372</v>
      </c>
      <c r="C95" t="s">
        <v>3380</v>
      </c>
      <c r="D95" s="4">
        <v>3</v>
      </c>
      <c r="E95" s="16" t="s">
        <v>136</v>
      </c>
      <c r="F95" s="42">
        <f t="shared" si="1"/>
        <v>4</v>
      </c>
      <c r="G95" t="s">
        <v>9372</v>
      </c>
    </row>
    <row r="96" spans="1:11" x14ac:dyDescent="0.35">
      <c r="D96" s="4"/>
    </row>
    <row r="97" spans="1:11" x14ac:dyDescent="0.35">
      <c r="A97" s="7"/>
      <c r="B97" s="11" t="s">
        <v>9275</v>
      </c>
      <c r="C97" s="15"/>
      <c r="D97" s="19"/>
      <c r="E97" s="15"/>
    </row>
    <row r="98" spans="1:11" x14ac:dyDescent="0.35">
      <c r="B98" s="20" t="s">
        <v>9243</v>
      </c>
      <c r="D98" s="4"/>
    </row>
    <row r="99" spans="1:11" x14ac:dyDescent="0.35">
      <c r="A99" s="4">
        <v>47</v>
      </c>
      <c r="B99" s="4">
        <v>-379.86900000000003</v>
      </c>
      <c r="C99" t="s">
        <v>3377</v>
      </c>
      <c r="D99" s="4">
        <v>1</v>
      </c>
      <c r="E99" s="16" t="s">
        <v>2155</v>
      </c>
      <c r="F99" s="42">
        <f t="shared" si="1"/>
        <v>22</v>
      </c>
      <c r="G99" t="s">
        <v>10418</v>
      </c>
    </row>
    <row r="100" spans="1:11" x14ac:dyDescent="0.35">
      <c r="A100" s="4">
        <v>48</v>
      </c>
      <c r="B100" s="4">
        <v>-378.96</v>
      </c>
      <c r="C100" t="s">
        <v>3380</v>
      </c>
      <c r="D100" s="4">
        <v>3</v>
      </c>
      <c r="E100" s="16" t="s">
        <v>3381</v>
      </c>
      <c r="F100" s="42">
        <f t="shared" si="1"/>
        <v>22</v>
      </c>
      <c r="G100" t="s">
        <v>10418</v>
      </c>
    </row>
    <row r="101" spans="1:11" x14ac:dyDescent="0.35">
      <c r="A101" s="4">
        <v>49</v>
      </c>
      <c r="B101" s="4">
        <v>-376.37799999999999</v>
      </c>
      <c r="C101" t="s">
        <v>3382</v>
      </c>
      <c r="D101" s="4">
        <v>4</v>
      </c>
      <c r="E101" s="16" t="s">
        <v>3383</v>
      </c>
      <c r="F101" s="42">
        <f t="shared" si="1"/>
        <v>22</v>
      </c>
      <c r="G101" t="s">
        <v>10418</v>
      </c>
    </row>
    <row r="102" spans="1:11" x14ac:dyDescent="0.35">
      <c r="D102" s="4"/>
    </row>
    <row r="103" spans="1:11" x14ac:dyDescent="0.35">
      <c r="A103" s="7">
        <v>4</v>
      </c>
      <c r="B103" s="31" t="s">
        <v>10621</v>
      </c>
      <c r="D103" s="4"/>
    </row>
    <row r="104" spans="1:11" x14ac:dyDescent="0.35">
      <c r="A104" s="4">
        <v>50</v>
      </c>
      <c r="B104" s="4">
        <v>-361.22300000000001</v>
      </c>
      <c r="C104" t="s">
        <v>3391</v>
      </c>
      <c r="D104" s="4">
        <v>2</v>
      </c>
      <c r="E104" s="16" t="s">
        <v>3392</v>
      </c>
    </row>
    <row r="105" spans="1:11" x14ac:dyDescent="0.35">
      <c r="D105" s="4"/>
      <c r="E105" s="58" t="s">
        <v>9806</v>
      </c>
      <c r="F105" s="42">
        <f t="shared" si="1"/>
        <v>14</v>
      </c>
      <c r="G105" t="s">
        <v>9381</v>
      </c>
      <c r="H105" s="42">
        <f>IF(I105="GREET",1,IF(I105="GOAL",2,IF(I105="GOAL:COOP",2,IF(I105="(GOAL:COOP)",2,IF(I105="GOAL:CIVILITY",2,IF(I105="GOAL:SUSTAIN",2,IF(I105="(GOAL:SUSTAIN)",2,IF(I105="GOAL:MAX EARN",2,IF(I105="GOAL:EQUITY",2,IF(I105="(GOAL:EQUITY)",2,IF(I105="PROPOSAL",3,IF(I105="(PROPOSAL)",3,IF(I105="CHOOSE+",4,IF(I105="CHOOSE-",4,IF(I105="(CHOOSE+)",4,IF(I105="(CHOOSE-)",4,IF(I105="ECO INFO",5,IF(I105="(ECO INFO)",5,IF(I105="$ INFO",6,IF(I105="($ INFO)",6,IF(I105="SOC INFO",7,IF(I105="(SOC INFO)",7,IF(I105="RULE INFO",8,IF(I105="EXP INFO",9,IF(I105="(EXP INFO)",9,IF(I105="MON RES",10,IF(I105="MON EARN",11,IF(I105="MON BEH",12,IF(I105="POSE HARM",13,IF(I105="(POSE HARM)",13,IF(I105="POSE CONCERN",14,IF(I105="(POSE CONCERN)",14,IF(I105="RJ APOLOGY",15,IF(I105="RJ ATONE",16,IF(I105="(RJ ATONE)",16,IF(I105="RJ JUSTIFY",17,IF(I105="RJ JUSTIFY:ECO INFO",17,IF(I105="RJ JUSTIFY:SOC INFO",17,IF(I105="RJ JUSTIFY:EXP INFO",17,IF(I105="RJ JUSTIFY:MON EARN",17,IF(I105="RJ JUSTIFY:MON BEH",17,IF(I105="RJ-",18,IF(I105="RJ FORGIVE+",19,IF(I105="RJ FORGIVE-",19,IF(I105="(RJ FORGIVE+)",19,IF(I105="(RJ FORGIVE-)",19,IF(I105="COORD",20,IF(I105="(COORD)",20,IF(I105="ENF ACK",21,IF(I105="(ENF ACK)",21,IF(I105="ENF PRAISE",22,IF(I105="ENF ASK",23,IF(I105="ENF TELL",24,IF(I105="ENF SHAME",25,IF(I105="ENF WARN",26,IF(I105="ENF THREATEN",27,IF(I105="ENF PUNISH",28,IF(I105="DEFECT",29,IF(I105="SM TALK",30,IF(I105="HUMOR",31,IF(I105="POLITE+",32,IF(I105="POLITE-",32,IF(I105="INPUT-",33,IF(I105="AMBIGUOUS",34,IF(I105="UNCODEABLE",35)))))))))))))))))))))))))))))))))))))))))))))))))))))))))))))))))</f>
        <v>6</v>
      </c>
      <c r="I105" t="s">
        <v>10472</v>
      </c>
      <c r="J105" s="42">
        <f>IF(K105="GREET",1,IF(K105="GOAL",2,IF(K105="GOAL:COOP",2,IF(K105="(GOAL:COOP)",2,IF(K105="GOAL:CIVILITY",2,IF(K105="GOAL:SUSTAIN",2,IF(K105="(GOAL:SUSTAIN)",2,IF(K105="(GOAL:MAX EARN)",2,IF(K105="GOAL:EQUITY",2,IF(K105="(GOAL:EQUITY)",2,IF(K105="PROPOSAL",3,IF(K105="(PROPOSAL)",3,IF(K105="CHOOSE+",4,IF(K105="CHOOSE-",4,IF(K105="(CHOOSE+)",4,IF(K105="(CHOOSE-)",4,IF(K105="ECO INFO",5,IF(K105="(ECO INFO)",5,IF(K105="$ INFO",6,IF(K105="($ INFO)",6,IF(K105="SOC INFO",7,IF(K105="(SOC INFO)",7,IF(K105="RULE INFO",8,IF(K105="EXP INFO",9,IF(K105="(EXP INFO)",9,IF(K105="MON RES",10,IF(K105="MON EARN",11,IF(K105="MON BEH",12,IF(K105="POSE HARM",13,IF(K105="(POSE HARM)",13,IF(K105="POSE CONCERN",14,IF(K105="(POSE CONCERN)",14,IF(K105="RJ APOLOGY",15,IF(K105="RJ ATONE",16,IF(K105="(RJ ATONE)",16,IF(K105="RJ JUSTIFY",17,IF(K105="RJ JUSTIFY:ECO INFO",17,IF(K105="RJ JUSTIFY:SOC INFO",17,IF(K105="RJ JUSTIFY:EXP INFO",17,IF(K105="RJ JUSTIFY:MON EARN",17,IF(K105="RJ JUSTIFY:MON BEH",17,IF(K105="RJ-",18,IF(K105="RJ FORGIVE+",19,IF(K105="RJ FORGIVE-",19,IF(K105="(RJ FORGIVE+)",19,IF(K105="(RJ FORGIVE-)",19,IF(K105="COORD",20,IF(K105="(COORD)",20,IF(K105="ENF ACK",21,IF(K105="(ENF ACK)",21,IF(K105="ENF PRAISE",22,IF(K105="ENF ASK",23,IF(K105="ENF TELL",24,IF(K105="ENF SHAME",25,IF(K105="ENF WARN",26,IF(K105="ENF THREATEN",27,IF(K105="ENF PUNISH",28,IF(K105="DEFECT",29,IF(K105="SM TALK",30,IF(K105="HUMOR",31,IF(K105="POLITE+",32,IF(K105="POLITE-",32,IF(K105="INPUT-",33,IF(K105="AMBIGUOUS",34,IF(K105="UNCODEABLE",35)))))))))))))))))))))))))))))))))))))))))))))))))))))))))))))))))</f>
        <v>2</v>
      </c>
      <c r="K105" t="s">
        <v>12185</v>
      </c>
    </row>
    <row r="106" spans="1:11" x14ac:dyDescent="0.35">
      <c r="D106" s="4"/>
      <c r="E106" s="58" t="s">
        <v>9807</v>
      </c>
      <c r="F106" s="42">
        <f t="shared" si="1"/>
        <v>7</v>
      </c>
      <c r="G106" t="s">
        <v>9377</v>
      </c>
      <c r="I106" t="s">
        <v>9378</v>
      </c>
    </row>
    <row r="107" spans="1:11" x14ac:dyDescent="0.35">
      <c r="D107" s="4"/>
      <c r="E107" s="58" t="s">
        <v>9808</v>
      </c>
      <c r="F107" s="42">
        <f t="shared" si="1"/>
        <v>10</v>
      </c>
      <c r="G107" t="s">
        <v>10136</v>
      </c>
    </row>
    <row r="108" spans="1:11" x14ac:dyDescent="0.35">
      <c r="A108" s="4">
        <v>51</v>
      </c>
      <c r="B108" s="4">
        <v>-338.111999999999</v>
      </c>
      <c r="C108" t="s">
        <v>3380</v>
      </c>
      <c r="D108" s="4">
        <v>3</v>
      </c>
      <c r="E108" s="16" t="s">
        <v>3398</v>
      </c>
      <c r="F108" s="42">
        <f t="shared" si="1"/>
        <v>4</v>
      </c>
      <c r="G108" t="s">
        <v>9372</v>
      </c>
    </row>
    <row r="109" spans="1:11" x14ac:dyDescent="0.35">
      <c r="A109" s="4">
        <v>52</v>
      </c>
      <c r="B109" s="4">
        <v>-336.61900000000003</v>
      </c>
      <c r="C109" t="s">
        <v>3377</v>
      </c>
      <c r="D109" s="4">
        <v>1</v>
      </c>
      <c r="E109" s="16" t="s">
        <v>3400</v>
      </c>
      <c r="F109" s="42">
        <f t="shared" si="1"/>
        <v>11</v>
      </c>
      <c r="G109" t="s">
        <v>9509</v>
      </c>
      <c r="H109" s="42">
        <f>IF(I109="GREET",1,IF(I109="GOAL",2,IF(I109="GOAL:COOP",2,IF(I109="(GOAL:COOP)",2,IF(I109="GOAL:CIVILITY",2,IF(I109="GOAL:SUSTAIN",2,IF(I109="(GOAL:SUSTAIN)",2,IF(I109="(GOAL:MAX EARN)",2,IF(I109="GOAL:EQUITY",2,IF(I109="(GOAL:EQUITY)",2,IF(I109="PROPOSAL",3,IF(I109="(PROPOSAL)",3,IF(I109="CHOOSE+",4,IF(I109="CHOOSE-",4,IF(I109="(CHOOSE+)",4,IF(I109="(CHOOSE-)",4,IF(I109="ECO INFO",5,IF(I109="(ECO INFO)",5,IF(I109="$ INFO",6,IF(I109="($ INFO)",6,IF(I109="SOC INFO",7,IF(I109="(SOC INFO)",7,IF(I109="RULE INFO",8,IF(I109="EXP INFO",9,IF(I109="(EXP INFO)",9,IF(I109="MON RES",10,IF(I109="MON EARN",11,IF(I109="MON BEH",12,IF(I109="POSE HARM",13,IF(I109="(POSE HARM)",13,IF(I109="POSE CONCERN",14,IF(I109="(POSE CONCERN)",14,IF(I109="RJ APOLOGY",15,IF(I109="RJ ATONE",16,IF(I109="(RJ ATONE)",16,IF(I109="RJ JUSTIFY",17,IF(I109="RJ JUSTIFY:ECO INFO",17,IF(I109="RJ JUSTIFY:SOC INFO",17,IF(I109="RJ JUSTIFY:EXP INFO",17,IF(I109="RJ JUSTIFY:MON EARN",17,IF(I109="RJ JUSTIFY:MON BEH",17,IF(I109="RJ-",18,IF(I109="RJ FORGIVE+",19,IF(I109="RJ FORGIVE-",19,IF(I109="(RJ FORGIVE+)",19,IF(I109="(RJ FORGIVE-)",19,IF(I109="COORD",20,IF(I109="(COORD)",20,IF(I109="ENF ACK",21,IF(I109="(ENF ACK)",21,IF(I109="ENF PRAISE",22,IF(I109="ENF ASK",23,IF(I109="ENF TELL",24,IF(I109="ENF SHAME",25,IF(I109="ENF WARN",26,IF(I109="ENF THREATEN",27,IF(I109="ENF PUNISH",28,IF(I109="DEFECT",29,IF(I109="SM TALK",30,IF(I109="HUMOR",31,IF(I109="POLITE+",32,IF(I109="POLITE-",32,IF(I109="INPUT-",33,IF(I109="AMBIGUOUS",34,IF(I109="UNCODEABLE",35)))))))))))))))))))))))))))))))))))))))))))))))))))))))))))))))))</f>
        <v>4</v>
      </c>
      <c r="I109" t="s">
        <v>10330</v>
      </c>
    </row>
    <row r="110" spans="1:11" x14ac:dyDescent="0.35">
      <c r="A110" s="4">
        <v>53</v>
      </c>
      <c r="B110" s="4">
        <v>-330.33099999999899</v>
      </c>
      <c r="C110" t="s">
        <v>3391</v>
      </c>
      <c r="D110" s="4">
        <v>2</v>
      </c>
      <c r="E110" s="16" t="s">
        <v>3402</v>
      </c>
      <c r="F110" s="42">
        <f t="shared" si="1"/>
        <v>4</v>
      </c>
      <c r="G110" t="s">
        <v>9372</v>
      </c>
    </row>
    <row r="111" spans="1:11" x14ac:dyDescent="0.35">
      <c r="A111" s="4">
        <v>54</v>
      </c>
      <c r="B111" s="4">
        <v>-132.19899999999899</v>
      </c>
      <c r="C111" t="s">
        <v>3391</v>
      </c>
      <c r="D111" s="4">
        <v>2</v>
      </c>
      <c r="E111" s="16" t="s">
        <v>2500</v>
      </c>
      <c r="F111" s="42">
        <f t="shared" si="1"/>
        <v>8</v>
      </c>
      <c r="G111" t="s">
        <v>9374</v>
      </c>
    </row>
    <row r="112" spans="1:11" x14ac:dyDescent="0.35">
      <c r="A112" s="4">
        <v>55</v>
      </c>
      <c r="B112" s="4">
        <v>-118.128999999999</v>
      </c>
      <c r="C112" t="s">
        <v>3380</v>
      </c>
      <c r="D112" s="4">
        <v>3</v>
      </c>
      <c r="E112" s="16" t="s">
        <v>3444</v>
      </c>
      <c r="F112" s="42">
        <f t="shared" si="1"/>
        <v>8</v>
      </c>
      <c r="G112" t="s">
        <v>9374</v>
      </c>
    </row>
    <row r="113" spans="1:9" x14ac:dyDescent="0.35">
      <c r="A113" s="4">
        <v>56</v>
      </c>
      <c r="B113" s="4">
        <v>-107.158999999999</v>
      </c>
      <c r="C113" t="s">
        <v>3382</v>
      </c>
      <c r="D113" s="4">
        <v>4</v>
      </c>
      <c r="E113" s="16" t="s">
        <v>3448</v>
      </c>
      <c r="F113" s="42">
        <f t="shared" si="1"/>
        <v>8</v>
      </c>
      <c r="G113" t="s">
        <v>9374</v>
      </c>
      <c r="H113" s="42">
        <f>IF(I113="GREET",1,IF(I113="GOAL",2,IF(I113="GOAL:COOP",2,IF(I113="(GOAL:COOP)",2,IF(I113="GOAL:CIVILITY",2,IF(I113="GOAL:SUSTAIN",2,IF(I113="(GOAL:SUSTAIN)",2,IF(I113="(GOAL:MAX EARN)",2,IF(I113="GOAL:EQUITY",2,IF(I113="(GOAL:EQUITY)",2,IF(I113="PROPOSAL",3,IF(I113="(PROPOSAL)",3,IF(I113="CHOOSE+",4,IF(I113="CHOOSE-",4,IF(I113="(CHOOSE+)",4,IF(I113="(CHOOSE-)",4,IF(I113="ECO INFO",5,IF(I113="(ECO INFO)",5,IF(I113="$ INFO",6,IF(I113="($ INFO)",6,IF(I113="SOC INFO",7,IF(I113="(SOC INFO)",7,IF(I113="RULE INFO",8,IF(I113="EXP INFO",9,IF(I113="(EXP INFO)",9,IF(I113="MON RES",10,IF(I113="MON EARN",11,IF(I113="MON BEH",12,IF(I113="POSE HARM",13,IF(I113="(POSE HARM)",13,IF(I113="POSE CONCERN",14,IF(I113="(POSE CONCERN)",14,IF(I113="RJ APOLOGY",15,IF(I113="RJ ATONE",16,IF(I113="(RJ ATONE)",16,IF(I113="RJ JUSTIFY",17,IF(I113="RJ JUSTIFY:ECO INFO",17,IF(I113="RJ JUSTIFY:SOC INFO",17,IF(I113="RJ JUSTIFY:EXP INFO",17,IF(I113="RJ JUSTIFY:MON EARN",17,IF(I113="RJ JUSTIFY:MON BEH",17,IF(I113="RJ-",18,IF(I113="RJ FORGIVE+",19,IF(I113="RJ FORGIVE-",19,IF(I113="(RJ FORGIVE+)",19,IF(I113="(RJ FORGIVE-)",19,IF(I113="COORD",20,IF(I113="(COORD)",20,IF(I113="ENF ACK",21,IF(I113="(ENF ACK)",21,IF(I113="ENF PRAISE",22,IF(I113="ENF ASK",23,IF(I113="ENF TELL",24,IF(I113="ENF SHAME",25,IF(I113="ENF WARN",26,IF(I113="ENF THREATEN",27,IF(I113="ENF PUNISH",28,IF(I113="DEFECT",29,IF(I113="SM TALK",30,IF(I113="HUMOR",31,IF(I113="POLITE+",32,IF(I113="POLITE-",32,IF(I113="INPUT-",33,IF(I113="AMBIGUOUS",34,IF(I113="UNCODEABLE",35)))))))))))))))))))))))))))))))))))))))))))))))))))))))))))))))))</f>
        <v>4</v>
      </c>
      <c r="I113" t="s">
        <v>10330</v>
      </c>
    </row>
    <row r="114" spans="1:9" x14ac:dyDescent="0.35">
      <c r="D114" s="4"/>
    </row>
    <row r="115" spans="1:9" x14ac:dyDescent="0.35">
      <c r="A115" s="7">
        <v>3</v>
      </c>
      <c r="B115" s="31" t="s">
        <v>10622</v>
      </c>
      <c r="D115" s="4"/>
    </row>
    <row r="116" spans="1:9" x14ac:dyDescent="0.35">
      <c r="A116" s="4">
        <v>57</v>
      </c>
      <c r="B116" s="4">
        <v>-322.95599999999899</v>
      </c>
      <c r="C116" t="s">
        <v>3380</v>
      </c>
      <c r="D116" s="4">
        <v>3</v>
      </c>
      <c r="E116" s="16" t="s">
        <v>3405</v>
      </c>
      <c r="F116" s="42">
        <f t="shared" si="1"/>
        <v>3</v>
      </c>
      <c r="G116" t="s">
        <v>9379</v>
      </c>
      <c r="H116" s="42">
        <f>IF(I116="GREET",1,IF(I116="GOAL",2,IF(I116="GOAL:COOP",2,IF(I116="(GOAL:COOP)",2,IF(I116="GOAL:CIVILITY",2,IF(I116="GOAL:SUSTAIN",2,IF(I116="(GOAL:SUSTAIN)",2,IF(I116="(GOAL:MAX EARN)",2,IF(I116="GOAL:EQUITY",2,IF(I116="(GOAL:EQUITY)",2,IF(I116="PROPOSAL",3,IF(I116="(PROPOSAL)",3,IF(I116="CHOOSE+",4,IF(I116="CHOOSE-",4,IF(I116="(CHOOSE+)",4,IF(I116="(CHOOSE-)",4,IF(I116="ECO INFO",5,IF(I116="(ECO INFO)",5,IF(I116="$ INFO",6,IF(I116="($ INFO)",6,IF(I116="SOC INFO",7,IF(I116="(SOC INFO)",7,IF(I116="RULE INFO",8,IF(I116="EXP INFO",9,IF(I116="(EXP INFO)",9,IF(I116="MON RES",10,IF(I116="MON EARN",11,IF(I116="MON BEH",12,IF(I116="POSE HARM",13,IF(I116="(POSE HARM)",13,IF(I116="POSE CONCERN",14,IF(I116="(POSE CONCERN)",14,IF(I116="RJ APOLOGY",15,IF(I116="RJ ATONE",16,IF(I116="(RJ ATONE)",16,IF(I116="RJ JUSTIFY",17,IF(I116="RJ JUSTIFY:ECO INFO",17,IF(I116="RJ JUSTIFY:SOC INFO",17,IF(I116="RJ JUSTIFY:EXP INFO",17,IF(I116="RJ JUSTIFY:MON EARN",17,IF(I116="RJ JUSTIFY:MON BEH",17,IF(I116="RJ-",18,IF(I116="RJ FORGIVE+",19,IF(I116="RJ FORGIVE-",19,IF(I116="(RJ FORGIVE+)",19,IF(I116="(RJ FORGIVE-)",19,IF(I116="COORD",20,IF(I116="(COORD)",20,IF(I116="ENF ACK",21,IF(I116="(ENF ACK)",21,IF(I116="ENF PRAISE",22,IF(I116="ENF ASK",23,IF(I116="ENF TELL",24,IF(I116="ENF SHAME",25,IF(I116="ENF WARN",26,IF(I116="ENF THREATEN",27,IF(I116="ENF PUNISH",28,IF(I116="DEFECT",29,IF(I116="SM TALK",30,IF(I116="HUMOR",31,IF(I116="POLITE+",32,IF(I116="POLITE-",32,IF(I116="INPUT-",33,IF(I116="AMBIGUOUS",34,IF(I116="UNCODEABLE",35)))))))))))))))))))))))))))))))))))))))))))))))))))))))))))))))))</f>
        <v>2</v>
      </c>
      <c r="I116" t="s">
        <v>10428</v>
      </c>
    </row>
    <row r="117" spans="1:9" x14ac:dyDescent="0.35">
      <c r="B117" s="4">
        <v>-302.09800000000001</v>
      </c>
      <c r="C117" t="s">
        <v>3380</v>
      </c>
      <c r="D117" s="4">
        <v>3</v>
      </c>
      <c r="E117" s="16" t="s">
        <v>3406</v>
      </c>
    </row>
    <row r="118" spans="1:9" x14ac:dyDescent="0.35">
      <c r="A118" s="4">
        <v>58</v>
      </c>
      <c r="B118" s="4">
        <v>-298.082999999999</v>
      </c>
      <c r="C118" t="s">
        <v>3382</v>
      </c>
      <c r="D118" s="4">
        <v>4</v>
      </c>
      <c r="E118" s="16" t="s">
        <v>3407</v>
      </c>
    </row>
    <row r="119" spans="1:9" x14ac:dyDescent="0.35">
      <c r="D119" s="4"/>
      <c r="E119" s="93" t="s">
        <v>9809</v>
      </c>
      <c r="F119" s="42">
        <f t="shared" si="1"/>
        <v>10</v>
      </c>
      <c r="G119" t="s">
        <v>10136</v>
      </c>
    </row>
    <row r="120" spans="1:9" x14ac:dyDescent="0.35">
      <c r="D120" s="4"/>
      <c r="E120" s="93" t="s">
        <v>9810</v>
      </c>
      <c r="F120" s="42">
        <f t="shared" si="1"/>
        <v>4</v>
      </c>
      <c r="G120" t="s">
        <v>9372</v>
      </c>
      <c r="H120" s="42">
        <f>IF(I120="GREET",1,IF(I120="GOAL",2,IF(I120="GOAL:COOP",2,IF(I120="(GOAL:COOP)",2,IF(I120="GOAL:CIVILITY",2,IF(I120="GOAL:SUSTAIN",2,IF(I120="(GOAL:SUSTAIN)",2,IF(I120="(GOAL:MAX EARN)",2,IF(I120="GOAL:EQUITY",2,IF(I120="(GOAL:EQUITY)",2,IF(I120="PROPOSAL",3,IF(I120="(PROPOSAL)",3,IF(I120="CHOOSE+",4,IF(I120="CHOOSE-",4,IF(I120="(CHOOSE+)",4,IF(I120="(CHOOSE-)",4,IF(I120="ECO INFO",5,IF(I120="(ECO INFO)",5,IF(I120="$ INFO",6,IF(I120="($ INFO)",6,IF(I120="SOC INFO",7,IF(I120="(SOC INFO)",7,IF(I120="RULE INFO",8,IF(I120="EXP INFO",9,IF(I120="(EXP INFO)",9,IF(I120="MON RES",10,IF(I120="MON EARN",11,IF(I120="MON BEH",12,IF(I120="POSE HARM",13,IF(I120="(POSE HARM)",13,IF(I120="POSE CONCERN",14,IF(I120="(POSE CONCERN)",14,IF(I120="RJ APOLOGY",15,IF(I120="RJ ATONE",16,IF(I120="(RJ ATONE)",16,IF(I120="RJ JUSTIFY",17,IF(I120="RJ JUSTIFY:ECO INFO",17,IF(I120="RJ JUSTIFY:SOC INFO",17,IF(I120="RJ JUSTIFY:EXP INFO",17,IF(I120="RJ JUSTIFY:MON EARN",17,IF(I120="RJ JUSTIFY:MON BEH",17,IF(I120="RJ-",18,IF(I120="RJ FORGIVE+",19,IF(I120="RJ FORGIVE-",19,IF(I120="(RJ FORGIVE+)",19,IF(I120="(RJ FORGIVE-)",19,IF(I120="COORD",20,IF(I120="(COORD)",20,IF(I120="ENF ACK",21,IF(I120="(ENF ACK)",21,IF(I120="ENF PRAISE",22,IF(I120="ENF ASK",23,IF(I120="ENF TELL",24,IF(I120="ENF SHAME",25,IF(I120="ENF WARN",26,IF(I120="ENF THREATEN",27,IF(I120="ENF PUNISH",28,IF(I120="DEFECT",29,IF(I120="SM TALK",30,IF(I120="HUMOR",31,IF(I120="POLITE+",32,IF(I120="POLITE-",32,IF(I120="INPUT-",33,IF(I120="AMBIGUOUS",34,IF(I120="UNCODEABLE",35)))))))))))))))))))))))))))))))))))))))))))))))))))))))))))))))))</f>
        <v>2</v>
      </c>
      <c r="I120" t="s">
        <v>10428</v>
      </c>
    </row>
    <row r="121" spans="1:9" x14ac:dyDescent="0.35">
      <c r="A121" s="4">
        <v>59</v>
      </c>
      <c r="B121" s="4">
        <v>-272.02699999999999</v>
      </c>
      <c r="C121" t="s">
        <v>3391</v>
      </c>
      <c r="D121" s="4">
        <v>2</v>
      </c>
      <c r="E121" s="16" t="s">
        <v>3411</v>
      </c>
      <c r="F121" s="42">
        <f t="shared" si="1"/>
        <v>4</v>
      </c>
      <c r="G121" t="s">
        <v>9372</v>
      </c>
    </row>
    <row r="122" spans="1:9" x14ac:dyDescent="0.35">
      <c r="A122" s="4">
        <v>60</v>
      </c>
      <c r="B122" s="4">
        <v>-247.77500000000001</v>
      </c>
      <c r="C122" t="s">
        <v>3380</v>
      </c>
      <c r="D122" s="4">
        <v>3</v>
      </c>
      <c r="E122" s="16" t="s">
        <v>3418</v>
      </c>
      <c r="F122" s="42">
        <f t="shared" si="1"/>
        <v>3</v>
      </c>
      <c r="G122" t="s">
        <v>9379</v>
      </c>
    </row>
    <row r="123" spans="1:9" x14ac:dyDescent="0.35">
      <c r="A123" s="4">
        <v>61</v>
      </c>
      <c r="B123" s="4">
        <v>-243.124</v>
      </c>
      <c r="C123" t="s">
        <v>3391</v>
      </c>
      <c r="D123" s="4">
        <v>2</v>
      </c>
      <c r="E123" s="16" t="s">
        <v>136</v>
      </c>
      <c r="F123" s="42">
        <f t="shared" si="1"/>
        <v>4</v>
      </c>
      <c r="G123" t="s">
        <v>9372</v>
      </c>
    </row>
    <row r="124" spans="1:9" x14ac:dyDescent="0.35">
      <c r="A124" s="4">
        <v>62</v>
      </c>
      <c r="B124" s="4">
        <v>-216.827</v>
      </c>
      <c r="C124" t="s">
        <v>3382</v>
      </c>
      <c r="D124" s="4">
        <v>4</v>
      </c>
      <c r="E124" s="16" t="s">
        <v>3425</v>
      </c>
      <c r="F124" s="42">
        <f t="shared" si="1"/>
        <v>2</v>
      </c>
      <c r="G124" t="s">
        <v>12175</v>
      </c>
    </row>
    <row r="125" spans="1:9" x14ac:dyDescent="0.35">
      <c r="A125" s="4">
        <v>63</v>
      </c>
      <c r="B125" s="4">
        <v>-193.92699999999999</v>
      </c>
      <c r="C125" t="s">
        <v>3391</v>
      </c>
      <c r="D125" s="4">
        <v>2</v>
      </c>
      <c r="E125" s="16" t="s">
        <v>3426</v>
      </c>
      <c r="F125" s="42">
        <f t="shared" si="1"/>
        <v>11</v>
      </c>
      <c r="G125" t="s">
        <v>9509</v>
      </c>
    </row>
    <row r="126" spans="1:9" x14ac:dyDescent="0.35">
      <c r="A126" s="4">
        <v>64</v>
      </c>
      <c r="B126" s="4">
        <v>-169.34200000000001</v>
      </c>
      <c r="C126" t="s">
        <v>3391</v>
      </c>
      <c r="D126" s="4">
        <v>2</v>
      </c>
      <c r="E126" s="16" t="s">
        <v>3431</v>
      </c>
      <c r="F126" s="42">
        <f t="shared" si="1"/>
        <v>7</v>
      </c>
      <c r="G126" t="s">
        <v>9377</v>
      </c>
    </row>
    <row r="127" spans="1:9" x14ac:dyDescent="0.35">
      <c r="A127" s="4">
        <v>65</v>
      </c>
      <c r="B127" s="4">
        <v>-160.17599999999999</v>
      </c>
      <c r="C127" t="s">
        <v>3380</v>
      </c>
      <c r="D127" s="4">
        <v>3</v>
      </c>
      <c r="E127" s="16" t="s">
        <v>3433</v>
      </c>
      <c r="F127" s="42">
        <f t="shared" si="1"/>
        <v>8</v>
      </c>
      <c r="G127" t="s">
        <v>9374</v>
      </c>
    </row>
    <row r="128" spans="1:9" x14ac:dyDescent="0.35">
      <c r="B128" s="4">
        <v>-148.10599999999999</v>
      </c>
      <c r="C128" t="s">
        <v>3380</v>
      </c>
      <c r="D128" s="4">
        <v>3</v>
      </c>
      <c r="E128" s="16" t="s">
        <v>3437</v>
      </c>
    </row>
    <row r="129" spans="1:9" x14ac:dyDescent="0.35">
      <c r="A129" s="4">
        <v>66</v>
      </c>
      <c r="B129" s="4">
        <v>-145.09200000000001</v>
      </c>
      <c r="C129" t="s">
        <v>3382</v>
      </c>
      <c r="D129" s="4">
        <v>4</v>
      </c>
      <c r="E129" s="16" t="s">
        <v>3440</v>
      </c>
      <c r="F129" s="42">
        <f t="shared" si="1"/>
        <v>8</v>
      </c>
      <c r="G129" t="s">
        <v>9374</v>
      </c>
      <c r="H129" s="42">
        <f t="shared" si="1"/>
        <v>2</v>
      </c>
      <c r="I129" t="s">
        <v>10428</v>
      </c>
    </row>
    <row r="130" spans="1:9" x14ac:dyDescent="0.35">
      <c r="B130" s="4">
        <v>-128.61500000000001</v>
      </c>
      <c r="C130" t="s">
        <v>3382</v>
      </c>
      <c r="D130" s="4">
        <v>4</v>
      </c>
      <c r="E130" s="16" t="s">
        <v>3442</v>
      </c>
    </row>
    <row r="131" spans="1:9" x14ac:dyDescent="0.35">
      <c r="D131" s="4"/>
    </row>
    <row r="132" spans="1:9" x14ac:dyDescent="0.35">
      <c r="B132" s="21" t="s">
        <v>9279</v>
      </c>
      <c r="C132" s="22"/>
      <c r="D132" s="21"/>
      <c r="E132" s="23"/>
    </row>
    <row r="133" spans="1:9" x14ac:dyDescent="0.35">
      <c r="B133" s="20"/>
      <c r="D133" s="4"/>
    </row>
    <row r="134" spans="1:9" x14ac:dyDescent="0.35">
      <c r="A134" s="4">
        <v>67</v>
      </c>
      <c r="B134" s="4">
        <v>226.63299999999899</v>
      </c>
      <c r="C134" t="s">
        <v>3391</v>
      </c>
      <c r="D134" s="4">
        <v>2</v>
      </c>
      <c r="E134" s="16" t="s">
        <v>3463</v>
      </c>
      <c r="F134" s="42">
        <f t="shared" si="1"/>
        <v>3</v>
      </c>
      <c r="G134" t="s">
        <v>9379</v>
      </c>
    </row>
    <row r="135" spans="1:9" x14ac:dyDescent="0.35">
      <c r="B135" s="4">
        <v>237.49700000000001</v>
      </c>
      <c r="C135" t="s">
        <v>3391</v>
      </c>
      <c r="D135" s="4">
        <v>2</v>
      </c>
      <c r="E135" s="16" t="s">
        <v>3464</v>
      </c>
    </row>
    <row r="138" spans="1:9" x14ac:dyDescent="0.35">
      <c r="A138" s="8" t="s">
        <v>11929</v>
      </c>
    </row>
    <row r="139" spans="1:9" x14ac:dyDescent="0.35">
      <c r="B139" s="98" t="s">
        <v>11936</v>
      </c>
    </row>
    <row r="140" spans="1:9" x14ac:dyDescent="0.35">
      <c r="A140" s="7" t="s">
        <v>11933</v>
      </c>
      <c r="B140" s="4">
        <v>3</v>
      </c>
      <c r="C140" t="s">
        <v>11988</v>
      </c>
    </row>
    <row r="141" spans="1:9" x14ac:dyDescent="0.35">
      <c r="A141" s="7" t="s">
        <v>11934</v>
      </c>
      <c r="B141" s="4">
        <v>3</v>
      </c>
      <c r="C141" t="s">
        <v>11989</v>
      </c>
    </row>
    <row r="142" spans="1:9" x14ac:dyDescent="0.35">
      <c r="A142" s="7" t="s">
        <v>11935</v>
      </c>
      <c r="B142" s="4">
        <v>3</v>
      </c>
      <c r="C142" t="s">
        <v>11990</v>
      </c>
    </row>
    <row r="144" spans="1:9" x14ac:dyDescent="0.35">
      <c r="A144" s="7" t="s">
        <v>12080</v>
      </c>
      <c r="B144" s="4">
        <v>3</v>
      </c>
    </row>
    <row r="145" spans="1:10" x14ac:dyDescent="0.35">
      <c r="A145" s="4" t="s">
        <v>12082</v>
      </c>
      <c r="B145" s="4">
        <v>1</v>
      </c>
    </row>
    <row r="148" spans="1:10" x14ac:dyDescent="0.35">
      <c r="B148" s="8" t="s">
        <v>12198</v>
      </c>
      <c r="F148"/>
      <c r="H148"/>
      <c r="J148"/>
    </row>
    <row r="149" spans="1:10" x14ac:dyDescent="0.35">
      <c r="A149" s="8" t="s">
        <v>12202</v>
      </c>
      <c r="B149" s="139" t="s">
        <v>12230</v>
      </c>
      <c r="C149" s="113" t="s">
        <v>12231</v>
      </c>
      <c r="F149"/>
      <c r="H149"/>
      <c r="J149"/>
    </row>
    <row r="150" spans="1:10" x14ac:dyDescent="0.35">
      <c r="A150" s="7" t="s">
        <v>12083</v>
      </c>
      <c r="B150" s="102">
        <v>1</v>
      </c>
      <c r="C150" s="102">
        <v>1</v>
      </c>
      <c r="F150"/>
      <c r="H150"/>
      <c r="J150"/>
    </row>
    <row r="151" spans="1:10" x14ac:dyDescent="0.35">
      <c r="A151" s="7" t="s">
        <v>12084</v>
      </c>
      <c r="B151" s="102">
        <v>1</v>
      </c>
      <c r="C151" s="102">
        <v>1</v>
      </c>
      <c r="F151"/>
      <c r="H151"/>
      <c r="J151"/>
    </row>
    <row r="152" spans="1:10" x14ac:dyDescent="0.35">
      <c r="B152"/>
      <c r="C152" s="4"/>
      <c r="F152"/>
      <c r="H152"/>
      <c r="J152"/>
    </row>
    <row r="153" spans="1:10" x14ac:dyDescent="0.35">
      <c r="A153" s="8" t="s">
        <v>12203</v>
      </c>
      <c r="B153"/>
      <c r="C153" s="4"/>
      <c r="F153"/>
      <c r="H153"/>
      <c r="J153"/>
    </row>
    <row r="154" spans="1:10" x14ac:dyDescent="0.35">
      <c r="A154" s="7" t="s">
        <v>12083</v>
      </c>
      <c r="B154" s="102" t="s">
        <v>11932</v>
      </c>
      <c r="C154" s="102" t="s">
        <v>11932</v>
      </c>
      <c r="F154"/>
      <c r="H154"/>
      <c r="J154"/>
    </row>
    <row r="155" spans="1:10" x14ac:dyDescent="0.35">
      <c r="A155" s="7" t="s">
        <v>12084</v>
      </c>
      <c r="B155" s="102" t="s">
        <v>11932</v>
      </c>
      <c r="C155" s="102" t="s">
        <v>11932</v>
      </c>
      <c r="F155"/>
      <c r="H155"/>
      <c r="J155"/>
    </row>
    <row r="156" spans="1:10" x14ac:dyDescent="0.35">
      <c r="C156" s="4"/>
      <c r="F156"/>
      <c r="H156"/>
      <c r="J156"/>
    </row>
    <row r="157" spans="1:10" x14ac:dyDescent="0.35">
      <c r="A157" s="8" t="s">
        <v>12204</v>
      </c>
      <c r="C157" s="4"/>
      <c r="F157"/>
      <c r="H157"/>
      <c r="J157"/>
    </row>
    <row r="158" spans="1:10" x14ac:dyDescent="0.35">
      <c r="A158" s="7" t="s">
        <v>12083</v>
      </c>
      <c r="B158" s="102" t="s">
        <v>11932</v>
      </c>
      <c r="C158" s="102" t="s">
        <v>11932</v>
      </c>
      <c r="F158"/>
      <c r="H158"/>
      <c r="J158"/>
    </row>
    <row r="159" spans="1:10" x14ac:dyDescent="0.35">
      <c r="A159" s="7" t="s">
        <v>12084</v>
      </c>
      <c r="B159" s="102" t="s">
        <v>11932</v>
      </c>
      <c r="C159" s="102" t="s">
        <v>11932</v>
      </c>
      <c r="F159"/>
      <c r="H159"/>
      <c r="J159"/>
    </row>
    <row r="160" spans="1:10" x14ac:dyDescent="0.35">
      <c r="B160"/>
      <c r="C160" s="4"/>
      <c r="F160"/>
      <c r="H160"/>
      <c r="J160"/>
    </row>
    <row r="161" spans="1:10" x14ac:dyDescent="0.35">
      <c r="A161" s="7" t="s">
        <v>12212</v>
      </c>
      <c r="B161"/>
      <c r="C161" s="4"/>
      <c r="F161"/>
      <c r="H161"/>
      <c r="J161"/>
    </row>
    <row r="162" spans="1:10" x14ac:dyDescent="0.35">
      <c r="A162" s="7" t="s">
        <v>12083</v>
      </c>
      <c r="B162" s="102">
        <v>1</v>
      </c>
      <c r="C162" s="102">
        <v>1</v>
      </c>
      <c r="F162"/>
      <c r="H162"/>
      <c r="J162"/>
    </row>
    <row r="163" spans="1:10" x14ac:dyDescent="0.35">
      <c r="A163" s="7" t="s">
        <v>12084</v>
      </c>
      <c r="B163" s="102">
        <v>1</v>
      </c>
      <c r="C163" s="102">
        <v>1</v>
      </c>
      <c r="F163"/>
      <c r="H163"/>
      <c r="J163"/>
    </row>
    <row r="166" spans="1:10" x14ac:dyDescent="0.35">
      <c r="A166" s="8" t="s">
        <v>12089</v>
      </c>
      <c r="D166" s="4"/>
    </row>
    <row r="167" spans="1:10" x14ac:dyDescent="0.35">
      <c r="D167" s="4"/>
    </row>
    <row r="168" spans="1:10" x14ac:dyDescent="0.35">
      <c r="A168" s="113" t="s">
        <v>11933</v>
      </c>
      <c r="D168" s="4"/>
    </row>
    <row r="169" spans="1:10" x14ac:dyDescent="0.35">
      <c r="A169" s="113"/>
      <c r="D169" s="4"/>
    </row>
    <row r="170" spans="1:10" x14ac:dyDescent="0.35">
      <c r="A170" s="116" t="s">
        <v>12090</v>
      </c>
      <c r="D170" s="4"/>
    </row>
    <row r="171" spans="1:10" x14ac:dyDescent="0.35">
      <c r="A171" s="4" t="s">
        <v>12091</v>
      </c>
      <c r="B171" s="4">
        <v>4</v>
      </c>
      <c r="D171" s="4"/>
    </row>
    <row r="172" spans="1:10" x14ac:dyDescent="0.35">
      <c r="A172" s="4" t="s">
        <v>12092</v>
      </c>
      <c r="B172" s="4">
        <v>4</v>
      </c>
      <c r="D172" s="4"/>
    </row>
    <row r="173" spans="1:10" x14ac:dyDescent="0.35">
      <c r="A173" s="4" t="s">
        <v>12093</v>
      </c>
      <c r="D173" s="4"/>
    </row>
    <row r="174" spans="1:10" x14ac:dyDescent="0.35">
      <c r="A174" s="4" t="s">
        <v>12094</v>
      </c>
      <c r="D174" s="4"/>
    </row>
    <row r="175" spans="1:10" x14ac:dyDescent="0.35">
      <c r="A175" s="37" t="s">
        <v>12098</v>
      </c>
      <c r="B175" s="117">
        <f>(B171+B172)/2</f>
        <v>4</v>
      </c>
      <c r="D175" s="4"/>
    </row>
    <row r="176" spans="1:10" x14ac:dyDescent="0.35">
      <c r="A176" s="37"/>
      <c r="D176" s="4"/>
    </row>
    <row r="177" spans="1:4" x14ac:dyDescent="0.35">
      <c r="A177" s="116" t="s">
        <v>12095</v>
      </c>
      <c r="D177" s="4"/>
    </row>
    <row r="178" spans="1:4" x14ac:dyDescent="0.35">
      <c r="A178" s="4" t="s">
        <v>12091</v>
      </c>
      <c r="B178" s="4">
        <v>4</v>
      </c>
      <c r="D178" s="4"/>
    </row>
    <row r="179" spans="1:4" x14ac:dyDescent="0.35">
      <c r="A179" s="4" t="s">
        <v>12092</v>
      </c>
      <c r="D179" s="4"/>
    </row>
    <row r="180" spans="1:4" x14ac:dyDescent="0.35">
      <c r="A180" s="4" t="s">
        <v>12093</v>
      </c>
      <c r="D180" s="4"/>
    </row>
    <row r="181" spans="1:4" x14ac:dyDescent="0.35">
      <c r="A181" s="4" t="s">
        <v>12094</v>
      </c>
      <c r="D181" s="4"/>
    </row>
    <row r="182" spans="1:4" x14ac:dyDescent="0.35">
      <c r="A182" s="37" t="s">
        <v>12098</v>
      </c>
      <c r="B182" s="4">
        <v>4</v>
      </c>
      <c r="D182" s="4"/>
    </row>
    <row r="183" spans="1:4" x14ac:dyDescent="0.35">
      <c r="A183" s="37"/>
      <c r="D183" s="4"/>
    </row>
    <row r="184" spans="1:4" x14ac:dyDescent="0.35">
      <c r="A184" s="113" t="s">
        <v>11934</v>
      </c>
      <c r="D184" s="4"/>
    </row>
    <row r="185" spans="1:4" x14ac:dyDescent="0.35">
      <c r="A185" s="113"/>
      <c r="D185" s="4"/>
    </row>
    <row r="186" spans="1:4" x14ac:dyDescent="0.35">
      <c r="A186" s="116" t="s">
        <v>12090</v>
      </c>
      <c r="D186" s="4"/>
    </row>
    <row r="187" spans="1:4" x14ac:dyDescent="0.35">
      <c r="A187" s="4" t="s">
        <v>12091</v>
      </c>
      <c r="B187" s="4">
        <v>4</v>
      </c>
      <c r="D187" s="4"/>
    </row>
    <row r="188" spans="1:4" x14ac:dyDescent="0.35">
      <c r="A188" s="4" t="s">
        <v>12092</v>
      </c>
      <c r="B188" s="4">
        <v>3</v>
      </c>
      <c r="D188" s="4"/>
    </row>
    <row r="189" spans="1:4" x14ac:dyDescent="0.35">
      <c r="A189" s="4" t="s">
        <v>12093</v>
      </c>
      <c r="B189" s="4">
        <v>4</v>
      </c>
      <c r="D189" s="4"/>
    </row>
    <row r="190" spans="1:4" x14ac:dyDescent="0.35">
      <c r="A190" s="4" t="s">
        <v>12094</v>
      </c>
      <c r="D190" s="4"/>
    </row>
    <row r="191" spans="1:4" x14ac:dyDescent="0.35">
      <c r="A191" s="37" t="s">
        <v>12098</v>
      </c>
      <c r="B191" s="117">
        <f>(B187+B188+B189)/3</f>
        <v>3.6666666666666665</v>
      </c>
      <c r="D191" s="4"/>
    </row>
    <row r="192" spans="1:4" x14ac:dyDescent="0.35">
      <c r="A192" s="37"/>
      <c r="D192" s="4"/>
    </row>
    <row r="193" spans="1:5" x14ac:dyDescent="0.35">
      <c r="A193" s="116" t="s">
        <v>12095</v>
      </c>
      <c r="D193" s="4"/>
      <c r="E193" s="16" t="s">
        <v>11932</v>
      </c>
    </row>
    <row r="194" spans="1:5" x14ac:dyDescent="0.35">
      <c r="A194" s="4" t="s">
        <v>12091</v>
      </c>
      <c r="D194" s="4"/>
    </row>
    <row r="195" spans="1:5" x14ac:dyDescent="0.35">
      <c r="A195" s="4" t="s">
        <v>12092</v>
      </c>
      <c r="D195" s="4"/>
    </row>
    <row r="196" spans="1:5" x14ac:dyDescent="0.35">
      <c r="A196" s="4" t="s">
        <v>12093</v>
      </c>
      <c r="D196" s="4"/>
    </row>
    <row r="197" spans="1:5" x14ac:dyDescent="0.35">
      <c r="A197" s="4" t="s">
        <v>12094</v>
      </c>
      <c r="D197" s="4"/>
    </row>
    <row r="198" spans="1:5" x14ac:dyDescent="0.35">
      <c r="A198" s="37" t="s">
        <v>12098</v>
      </c>
      <c r="D198" s="4"/>
    </row>
    <row r="199" spans="1:5" x14ac:dyDescent="0.35">
      <c r="D199" s="4"/>
    </row>
    <row r="200" spans="1:5" x14ac:dyDescent="0.35">
      <c r="A200" s="113" t="s">
        <v>11935</v>
      </c>
      <c r="D200" s="4"/>
    </row>
    <row r="201" spans="1:5" x14ac:dyDescent="0.35">
      <c r="A201" s="113"/>
      <c r="D201" s="4"/>
    </row>
    <row r="202" spans="1:5" x14ac:dyDescent="0.35">
      <c r="A202" s="116" t="s">
        <v>12090</v>
      </c>
      <c r="D202" s="4"/>
    </row>
    <row r="203" spans="1:5" x14ac:dyDescent="0.35">
      <c r="A203" s="4" t="s">
        <v>12091</v>
      </c>
      <c r="B203" s="4">
        <v>4</v>
      </c>
      <c r="D203" s="4"/>
    </row>
    <row r="204" spans="1:5" x14ac:dyDescent="0.35">
      <c r="A204" s="4" t="s">
        <v>12092</v>
      </c>
      <c r="B204" s="4">
        <v>3</v>
      </c>
      <c r="D204" s="4"/>
    </row>
    <row r="205" spans="1:5" x14ac:dyDescent="0.35">
      <c r="A205" s="4" t="s">
        <v>12093</v>
      </c>
      <c r="D205" s="4"/>
    </row>
    <row r="206" spans="1:5" x14ac:dyDescent="0.35">
      <c r="A206" s="4" t="s">
        <v>12094</v>
      </c>
      <c r="D206" s="4"/>
    </row>
    <row r="207" spans="1:5" x14ac:dyDescent="0.35">
      <c r="A207" s="37" t="s">
        <v>12098</v>
      </c>
      <c r="B207" s="4">
        <f>(B203+B204)/2</f>
        <v>3.5</v>
      </c>
      <c r="D207" s="4"/>
    </row>
    <row r="208" spans="1:5" x14ac:dyDescent="0.35">
      <c r="D208" s="4"/>
    </row>
    <row r="209" spans="1:5" x14ac:dyDescent="0.35">
      <c r="A209" s="116" t="s">
        <v>12095</v>
      </c>
      <c r="D209" s="4"/>
      <c r="E209" s="16" t="s">
        <v>11932</v>
      </c>
    </row>
    <row r="210" spans="1:5" x14ac:dyDescent="0.35">
      <c r="A210" s="4" t="s">
        <v>12091</v>
      </c>
      <c r="D210" s="4"/>
    </row>
    <row r="211" spans="1:5" x14ac:dyDescent="0.35">
      <c r="A211" s="4" t="s">
        <v>12092</v>
      </c>
      <c r="D211" s="4"/>
    </row>
    <row r="212" spans="1:5" x14ac:dyDescent="0.35">
      <c r="A212" s="4" t="s">
        <v>12093</v>
      </c>
      <c r="D212" s="4"/>
    </row>
    <row r="213" spans="1:5" x14ac:dyDescent="0.35">
      <c r="A213" s="4" t="s">
        <v>12094</v>
      </c>
      <c r="D213" s="4"/>
    </row>
    <row r="214" spans="1:5" x14ac:dyDescent="0.35">
      <c r="A214" s="39" t="s">
        <v>12098</v>
      </c>
      <c r="D214" s="4"/>
    </row>
    <row r="215" spans="1:5" x14ac:dyDescent="0.35">
      <c r="A215" s="37"/>
      <c r="D215" s="4"/>
    </row>
    <row r="216" spans="1:5" x14ac:dyDescent="0.35">
      <c r="A216" s="8" t="s">
        <v>12227</v>
      </c>
      <c r="B216" s="117">
        <f>(B171+B172+B178+B187+B188+B189+B203+B204)/8</f>
        <v>3.75</v>
      </c>
      <c r="C216" s="119"/>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193">
    <tabColor theme="9" tint="0.59999389629810485"/>
  </sheetPr>
  <dimension ref="A1:P284"/>
  <sheetViews>
    <sheetView zoomScale="80" zoomScaleNormal="80" workbookViewId="0">
      <selection activeCell="G1" sqref="G1"/>
    </sheetView>
  </sheetViews>
  <sheetFormatPr defaultRowHeight="14.5" x14ac:dyDescent="0.35"/>
  <cols>
    <col min="1" max="1" width="7.90625" style="4" customWidth="1"/>
    <col min="2" max="2" width="11.453125" style="4" customWidth="1"/>
    <col min="3" max="3" width="6.81640625" customWidth="1"/>
    <col min="4" max="4" width="10.453125" style="4" bestFit="1" customWidth="1"/>
    <col min="5" max="5" width="90" customWidth="1"/>
    <col min="7" max="7" width="8.90625" style="42"/>
    <col min="9" max="9" width="8.90625" style="42"/>
    <col min="11" max="11" width="8.90625" style="42"/>
    <col min="13" max="13" width="8.90625" style="4"/>
    <col min="15" max="15" width="8.90625" style="4"/>
  </cols>
  <sheetData>
    <row r="1" spans="1:15" x14ac:dyDescent="0.35">
      <c r="A1" s="14" t="s">
        <v>9302</v>
      </c>
      <c r="B1" s="10"/>
      <c r="C1" s="12"/>
      <c r="D1" s="18"/>
      <c r="E1" s="12"/>
      <c r="F1" s="12"/>
      <c r="G1" s="141" t="s">
        <v>9368</v>
      </c>
      <c r="H1" s="36"/>
      <c r="I1" s="124"/>
      <c r="J1" s="36"/>
      <c r="K1" s="124"/>
      <c r="L1" s="36"/>
    </row>
    <row r="2" spans="1:15" x14ac:dyDescent="0.35">
      <c r="A2" s="7" t="s">
        <v>9223</v>
      </c>
      <c r="B2" s="7" t="s">
        <v>3</v>
      </c>
      <c r="C2" s="7" t="s">
        <v>9459</v>
      </c>
      <c r="D2" s="7" t="s">
        <v>9224</v>
      </c>
      <c r="E2" s="6" t="s">
        <v>9225</v>
      </c>
      <c r="F2" s="6"/>
      <c r="G2" s="124"/>
      <c r="H2" s="36"/>
      <c r="I2" s="124"/>
      <c r="J2" s="36"/>
      <c r="K2" s="124"/>
      <c r="L2" s="36"/>
    </row>
    <row r="3" spans="1:15" x14ac:dyDescent="0.35">
      <c r="A3" s="7"/>
      <c r="B3" s="11" t="s">
        <v>9273</v>
      </c>
      <c r="C3" s="13"/>
      <c r="D3" s="19"/>
      <c r="E3" s="13"/>
      <c r="F3" s="13"/>
      <c r="G3" s="42" t="s">
        <v>9370</v>
      </c>
      <c r="H3" t="s">
        <v>9382</v>
      </c>
      <c r="I3" s="42" t="s">
        <v>9370</v>
      </c>
      <c r="J3" t="s">
        <v>9369</v>
      </c>
      <c r="K3" s="42" t="s">
        <v>9370</v>
      </c>
      <c r="L3" t="s">
        <v>9369</v>
      </c>
    </row>
    <row r="4" spans="1:15" x14ac:dyDescent="0.35">
      <c r="A4" s="7"/>
      <c r="B4" s="7"/>
      <c r="C4" s="6"/>
      <c r="E4" s="6"/>
      <c r="F4" s="6"/>
      <c r="H4" s="6"/>
      <c r="I4" s="68"/>
      <c r="J4" s="6"/>
      <c r="K4" s="68"/>
      <c r="L4" s="6"/>
    </row>
    <row r="5" spans="1:15" x14ac:dyDescent="0.35">
      <c r="A5" s="4">
        <v>1</v>
      </c>
      <c r="B5" s="4">
        <v>-424.62799999999999</v>
      </c>
      <c r="C5" t="s">
        <v>3371</v>
      </c>
      <c r="D5" s="9" t="s">
        <v>9220</v>
      </c>
      <c r="E5" t="s">
        <v>3465</v>
      </c>
      <c r="G5" s="42">
        <f>IF(H5="GREET",1,IF(H5="GOAL",2,IF(H5="GOAL:COOP",2,IF(H5="(GOAL:COOP)",2,IF(H5="GOAL:CIVILITY",2,IF(H5="GOAL:SUSTAIN",2,IF(H5="(GOAL:SUSTAIN)",2,IF(H5="GOAL:MAX EARN",2,IF(H5="GOAL:EQUITY",2,IF(H5="(GOAL:EQUITY)",2,IF(H5="PROPOSAL",3,IF(H5="(PROPOSAL)",3,IF(H5="CHOOSE+",4,IF(H5="CHOOSE-",4,IF(H5="(CHOOSE+)",4,IF(H5="(CHOOSE-)",4,IF(H5="ECO INFO",5,IF(H5="(ECO INFO)",5,IF(H5="$ INFO",6,IF(H5="($ INFO)",6,IF(H5="SOC INFO",7,IF(H5="(SOC INFO)",7,IF(H5="RULE INFO",8,IF(H5="EXP INFO",9,IF(H5="(EXP INFO)",9,IF(H5="MON RES",10,IF(H5="MON EARN",11,IF(H5="MON BEH",12,IF(H5="POSE HARM",13,IF(H5="(POSE HARM)",13,IF(H5="POSE CONCERN",14,IF(H5="(POSE CONCERN)",14,IF(H5="RJ APOLOGY",15,IF(H5="RJ ATONE",16,IF(H5="(RJ ATONE)",16,IF(H5="RJ JUSTIFY",17,IF(H5="RJ JUSTIFY:ECO INFO",17,IF(H5="RJ JUSTIFY:SOC INFO",17,IF(H5="RJ JUSTIFY:EXP INFO",17,IF(H5="RJ JUSTIFY:MON EARN",17,IF(H5="RJ JUSTIFY:MON BEH",17,IF(H5="RJ-",18,IF(H5="RJ FORGIVE+",19,IF(H5="RJ FORGIVE-",19,IF(H5="(RJ FORGIVE+)",19,IF(H5="(RJ FORGIVE-)",19,IF(H5="COORD",20,IF(H5="(COORD)",20,IF(H5="ENF ACK",21,IF(H5="(ENF ACK)",21,IF(H5="ENF PRAISE",22,IF(H5="ENF ASK",23,IF(H5="ENF TELL",24,IF(H5="ENF SHAME",25,IF(H5="ENF WARN",26,IF(H5="ENF THREATEN",27,IF(H5="ENF PUNISH",28,IF(H5="DEFECT",29,IF(H5="SM TALK",30,IF(H5="HUMOR",31,IF(H5="POLITE+",32,IF(H5="POLITE-",32,IF(H5="INPUT-",33,IF(H5="AMBIGUOUS",34,IF(H5="UNCODEABLE",35)))))))))))))))))))))))))))))))))))))))))))))))))))))))))))))))))</f>
        <v>1</v>
      </c>
      <c r="H5" t="s">
        <v>10885</v>
      </c>
    </row>
    <row r="6" spans="1:15" x14ac:dyDescent="0.35">
      <c r="D6" s="9"/>
    </row>
    <row r="7" spans="1:15" s="6" customFormat="1" x14ac:dyDescent="0.35">
      <c r="A7" s="7">
        <v>4</v>
      </c>
      <c r="B7" s="31" t="s">
        <v>10464</v>
      </c>
      <c r="D7" s="7"/>
      <c r="G7" s="42"/>
      <c r="H7"/>
      <c r="I7" s="42"/>
      <c r="J7"/>
      <c r="K7" s="42"/>
      <c r="L7"/>
      <c r="M7" s="7"/>
      <c r="O7" s="7"/>
    </row>
    <row r="8" spans="1:15" x14ac:dyDescent="0.35">
      <c r="A8" s="4">
        <v>2</v>
      </c>
      <c r="B8" s="4">
        <v>-416.34500000000003</v>
      </c>
      <c r="C8" t="s">
        <v>3413</v>
      </c>
      <c r="D8" s="9" t="s">
        <v>9221</v>
      </c>
      <c r="E8" t="s">
        <v>3467</v>
      </c>
      <c r="G8" s="42">
        <f>IF(H8="GREET",1,IF(H8="GOAL",2,IF(H8="GOAL:COOP",2,IF(H8="(GOAL:COOP)",2,IF(H8="GOAL:CIVILITY",2,IF(H8="GOAL:SUSTAIN",2,IF(H8="(GOAL:SUSTAIN)",2,IF(H8="GOAL:MAX EARN",2,IF(H8="GOAL:EQUITY",2,IF(H8="(GOAL:EQUITY)",2,IF(H8="PROPOSAL",3,IF(H8="(PROPOSAL)",3,IF(H8="CHOOSE+",4,IF(H8="CHOOSE-",4,IF(H8="(CHOOSE+)",4,IF(H8="(CHOOSE-)",4,IF(H8="ECO INFO",5,IF(H8="(ECO INFO)",5,IF(H8="$ INFO",6,IF(H8="($ INFO)",6,IF(H8="SOC INFO",7,IF(H8="(SOC INFO)",7,IF(H8="RULE INFO",8,IF(H8="EXP INFO",9,IF(H8="(EXP INFO)",9,IF(H8="MON RES",10,IF(H8="MON EARN",11,IF(H8="MON BEH",12,IF(H8="POSE HARM",13,IF(H8="(POSE HARM)",13,IF(H8="POSE CONCERN",14,IF(H8="(POSE CONCERN)",14,IF(H8="RJ APOLOGY",15,IF(H8="RJ ATONE",16,IF(H8="(RJ ATONE)",16,IF(H8="RJ JUSTIFY",17,IF(H8="RJ JUSTIFY:ECO INFO",17,IF(H8="RJ JUSTIFY:SOC INFO",17,IF(H8="RJ JUSTIFY:EXP INFO",17,IF(H8="RJ JUSTIFY:MON EARN",17,IF(H8="RJ JUSTIFY:MON BEH",17,IF(H8="RJ-",18,IF(H8="RJ FORGIVE+",19,IF(H8="RJ FORGIVE-",19,IF(H8="(RJ FORGIVE+)",19,IF(H8="(RJ FORGIVE-)",19,IF(H8="COORD",20,IF(H8="(COORD)",20,IF(H8="ENF ACK",21,IF(H8="(ENF ACK)",21,IF(H8="ENF PRAISE",22,IF(H8="ENF ASK",23,IF(H8="ENF TELL",24,IF(H8="ENF SHAME",25,IF(H8="ENF WARN",26,IF(H8="ENF THREATEN",27,IF(H8="ENF PUNISH",28,IF(H8="DEFECT",29,IF(H8="SM TALK",30,IF(H8="HUMOR",31,IF(H8="POLITE+",32,IF(H8="POLITE-",32,IF(H8="INPUT-",33,IF(H8="AMBIGUOUS",34,IF(H8="UNCODEABLE",35)))))))))))))))))))))))))))))))))))))))))))))))))))))))))))))))))</f>
        <v>3</v>
      </c>
      <c r="H8" t="s">
        <v>9379</v>
      </c>
    </row>
    <row r="9" spans="1:15" x14ac:dyDescent="0.35">
      <c r="A9" s="4">
        <v>3</v>
      </c>
      <c r="B9" s="4">
        <v>-414.1</v>
      </c>
      <c r="C9" t="s">
        <v>3378</v>
      </c>
      <c r="D9" s="9" t="s">
        <v>9222</v>
      </c>
      <c r="E9" t="s">
        <v>3469</v>
      </c>
      <c r="G9" s="42">
        <f t="shared" ref="G9:I38" si="0">IF(H9="GREET",1,IF(H9="GOAL",2,IF(H9="GOAL:COOP",2,IF(H9="(GOAL:COOP)",2,IF(H9="GOAL:CIVILITY",2,IF(H9="GOAL:SUSTAIN",2,IF(H9="(GOAL:SUSTAIN)",2,IF(H9="GOAL:MAX EARN",2,IF(H9="GOAL:EQUITY",2,IF(H9="(GOAL:EQUITY)",2,IF(H9="PROPOSAL",3,IF(H9="(PROPOSAL)",3,IF(H9="CHOOSE+",4,IF(H9="CHOOSE-",4,IF(H9="(CHOOSE+)",4,IF(H9="(CHOOSE-)",4,IF(H9="ECO INFO",5,IF(H9="(ECO INFO)",5,IF(H9="$ INFO",6,IF(H9="($ INFO)",6,IF(H9="SOC INFO",7,IF(H9="(SOC INFO)",7,IF(H9="RULE INFO",8,IF(H9="EXP INFO",9,IF(H9="(EXP INFO)",9,IF(H9="MON RES",10,IF(H9="MON EARN",11,IF(H9="MON BEH",12,IF(H9="POSE HARM",13,IF(H9="(POSE HARM)",13,IF(H9="POSE CONCERN",14,IF(H9="(POSE CONCERN)",14,IF(H9="RJ APOLOGY",15,IF(H9="RJ ATONE",16,IF(H9="(RJ ATONE)",16,IF(H9="RJ JUSTIFY",17,IF(H9="RJ JUSTIFY:ECO INFO",17,IF(H9="RJ JUSTIFY:SOC INFO",17,IF(H9="RJ JUSTIFY:EXP INFO",17,IF(H9="RJ JUSTIFY:MON EARN",17,IF(H9="RJ JUSTIFY:MON BEH",17,IF(H9="RJ-",18,IF(H9="RJ FORGIVE+",19,IF(H9="RJ FORGIVE-",19,IF(H9="(RJ FORGIVE+)",19,IF(H9="(RJ FORGIVE-)",19,IF(H9="COORD",20,IF(H9="(COORD)",20,IF(H9="ENF ACK",21,IF(H9="(ENF ACK)",21,IF(H9="ENF PRAISE",22,IF(H9="ENF ASK",23,IF(H9="ENF TELL",24,IF(H9="ENF SHAME",25,IF(H9="ENF WARN",26,IF(H9="ENF THREATEN",27,IF(H9="ENF PUNISH",28,IF(H9="DEFECT",29,IF(H9="SM TALK",30,IF(H9="HUMOR",31,IF(H9="POLITE+",32,IF(H9="POLITE-",32,IF(H9="INPUT-",33,IF(H9="AMBIGUOUS",34,IF(H9="UNCODEABLE",35)))))))))))))))))))))))))))))))))))))))))))))))))))))))))))))))))</f>
        <v>4</v>
      </c>
      <c r="H9" t="s">
        <v>9372</v>
      </c>
    </row>
    <row r="10" spans="1:15" x14ac:dyDescent="0.35">
      <c r="A10" s="4">
        <v>4</v>
      </c>
      <c r="B10" s="4">
        <v>-405.80399999999997</v>
      </c>
      <c r="C10" t="s">
        <v>3371</v>
      </c>
      <c r="D10" s="9" t="s">
        <v>9220</v>
      </c>
      <c r="E10" t="s">
        <v>3472</v>
      </c>
      <c r="G10" s="42">
        <f t="shared" si="0"/>
        <v>4</v>
      </c>
      <c r="H10" t="s">
        <v>9372</v>
      </c>
    </row>
    <row r="11" spans="1:15" x14ac:dyDescent="0.35">
      <c r="A11" s="4">
        <v>5</v>
      </c>
      <c r="B11" s="4">
        <v>-399.78</v>
      </c>
      <c r="C11" t="s">
        <v>3384</v>
      </c>
      <c r="D11" s="4">
        <v>1</v>
      </c>
      <c r="E11" t="s">
        <v>3474</v>
      </c>
      <c r="G11" s="42">
        <f t="shared" si="0"/>
        <v>4</v>
      </c>
      <c r="H11" t="s">
        <v>9372</v>
      </c>
    </row>
    <row r="12" spans="1:15" x14ac:dyDescent="0.35">
      <c r="A12" s="4">
        <v>6</v>
      </c>
      <c r="B12" s="4">
        <v>-384.75199999999899</v>
      </c>
      <c r="C12" t="s">
        <v>3384</v>
      </c>
      <c r="D12" s="4">
        <v>1</v>
      </c>
      <c r="E12" t="s">
        <v>3479</v>
      </c>
      <c r="G12" s="42">
        <f t="shared" si="0"/>
        <v>2</v>
      </c>
      <c r="H12" t="s">
        <v>12178</v>
      </c>
    </row>
    <row r="14" spans="1:15" x14ac:dyDescent="0.35">
      <c r="A14" s="7">
        <v>4</v>
      </c>
      <c r="B14" s="31" t="s">
        <v>10469</v>
      </c>
    </row>
    <row r="15" spans="1:15" x14ac:dyDescent="0.35">
      <c r="A15" s="4">
        <v>7</v>
      </c>
      <c r="B15" s="4">
        <v>-397.15699999999998</v>
      </c>
      <c r="C15" t="s">
        <v>3378</v>
      </c>
      <c r="D15" s="9" t="s">
        <v>9222</v>
      </c>
      <c r="E15" t="s">
        <v>3475</v>
      </c>
    </row>
    <row r="16" spans="1:15" x14ac:dyDescent="0.35">
      <c r="B16" s="4">
        <v>-358.53100000000001</v>
      </c>
      <c r="C16" t="s">
        <v>3378</v>
      </c>
      <c r="D16" s="9" t="s">
        <v>9222</v>
      </c>
      <c r="E16" t="s">
        <v>3484</v>
      </c>
    </row>
    <row r="17" spans="1:10" x14ac:dyDescent="0.35">
      <c r="B17" s="4">
        <v>-345.90600000000001</v>
      </c>
      <c r="C17" t="s">
        <v>3378</v>
      </c>
      <c r="D17" s="9" t="s">
        <v>9222</v>
      </c>
      <c r="E17" t="s">
        <v>3488</v>
      </c>
    </row>
    <row r="18" spans="1:10" x14ac:dyDescent="0.35">
      <c r="D18" s="9"/>
      <c r="E18" s="57" t="s">
        <v>10623</v>
      </c>
      <c r="G18" s="42">
        <f t="shared" si="0"/>
        <v>3</v>
      </c>
      <c r="H18" t="s">
        <v>9379</v>
      </c>
    </row>
    <row r="19" spans="1:10" x14ac:dyDescent="0.35">
      <c r="D19" s="9"/>
      <c r="E19" s="57" t="s">
        <v>3488</v>
      </c>
      <c r="G19" s="42">
        <f t="shared" si="0"/>
        <v>2</v>
      </c>
      <c r="H19" t="s">
        <v>10938</v>
      </c>
    </row>
    <row r="20" spans="1:10" x14ac:dyDescent="0.35">
      <c r="A20" s="4">
        <v>8</v>
      </c>
      <c r="B20" s="4">
        <v>-371.51499999999999</v>
      </c>
      <c r="C20" t="s">
        <v>3371</v>
      </c>
      <c r="D20" s="9" t="s">
        <v>9220</v>
      </c>
      <c r="E20" t="s">
        <v>3482</v>
      </c>
      <c r="G20" s="42">
        <f t="shared" si="0"/>
        <v>3</v>
      </c>
      <c r="H20" t="s">
        <v>9379</v>
      </c>
    </row>
    <row r="21" spans="1:10" x14ac:dyDescent="0.35">
      <c r="A21" s="4">
        <v>9</v>
      </c>
      <c r="B21" s="4">
        <v>-348.95</v>
      </c>
      <c r="C21" t="s">
        <v>3413</v>
      </c>
      <c r="D21" s="9" t="s">
        <v>9221</v>
      </c>
      <c r="E21" t="s">
        <v>3486</v>
      </c>
      <c r="G21" s="42">
        <f t="shared" si="0"/>
        <v>4</v>
      </c>
      <c r="H21" t="s">
        <v>9372</v>
      </c>
    </row>
    <row r="22" spans="1:10" x14ac:dyDescent="0.35">
      <c r="A22" s="4">
        <v>10</v>
      </c>
      <c r="B22" s="4">
        <v>-341.91</v>
      </c>
      <c r="C22" t="s">
        <v>3384</v>
      </c>
      <c r="D22" s="4">
        <v>1</v>
      </c>
      <c r="E22" t="s">
        <v>3489</v>
      </c>
      <c r="G22" s="42">
        <f t="shared" si="0"/>
        <v>4</v>
      </c>
      <c r="H22" t="s">
        <v>9372</v>
      </c>
    </row>
    <row r="23" spans="1:10" x14ac:dyDescent="0.35">
      <c r="A23" s="4">
        <v>11</v>
      </c>
      <c r="B23" s="4">
        <v>-328.791</v>
      </c>
      <c r="C23" t="s">
        <v>3371</v>
      </c>
      <c r="D23" s="9" t="s">
        <v>9220</v>
      </c>
      <c r="E23" t="s">
        <v>3492</v>
      </c>
      <c r="G23" s="42">
        <f t="shared" si="0"/>
        <v>4</v>
      </c>
      <c r="H23" t="s">
        <v>10330</v>
      </c>
      <c r="J23" t="s">
        <v>11209</v>
      </c>
    </row>
    <row r="25" spans="1:10" x14ac:dyDescent="0.35">
      <c r="A25" s="7">
        <v>4</v>
      </c>
      <c r="B25" s="31" t="s">
        <v>10624</v>
      </c>
    </row>
    <row r="26" spans="1:10" x14ac:dyDescent="0.35">
      <c r="A26" s="4">
        <v>11</v>
      </c>
      <c r="B26" s="4">
        <v>-328.791</v>
      </c>
      <c r="C26" t="s">
        <v>3371</v>
      </c>
      <c r="D26" s="9" t="s">
        <v>9220</v>
      </c>
      <c r="E26" t="s">
        <v>3492</v>
      </c>
    </row>
    <row r="27" spans="1:10" x14ac:dyDescent="0.35">
      <c r="D27" s="9"/>
      <c r="E27" s="57" t="s">
        <v>9811</v>
      </c>
      <c r="G27" s="42">
        <f t="shared" si="0"/>
        <v>5</v>
      </c>
      <c r="H27" t="s">
        <v>9378</v>
      </c>
      <c r="J27" t="s">
        <v>10626</v>
      </c>
    </row>
    <row r="28" spans="1:10" x14ac:dyDescent="0.35">
      <c r="D28" s="9"/>
      <c r="E28" s="57" t="s">
        <v>9812</v>
      </c>
      <c r="G28" s="42">
        <f t="shared" si="0"/>
        <v>3</v>
      </c>
      <c r="H28" t="s">
        <v>9379</v>
      </c>
    </row>
    <row r="29" spans="1:10" x14ac:dyDescent="0.35">
      <c r="A29" s="4">
        <v>12</v>
      </c>
      <c r="B29" s="4">
        <v>-322.087999999999</v>
      </c>
      <c r="C29" t="s">
        <v>3384</v>
      </c>
      <c r="D29" s="4">
        <v>1</v>
      </c>
      <c r="E29" t="s">
        <v>3421</v>
      </c>
      <c r="G29" s="42">
        <f t="shared" si="0"/>
        <v>4</v>
      </c>
      <c r="H29" t="s">
        <v>9372</v>
      </c>
    </row>
    <row r="30" spans="1:10" x14ac:dyDescent="0.35">
      <c r="A30" s="4">
        <v>13</v>
      </c>
      <c r="B30" s="4">
        <v>-317.714</v>
      </c>
      <c r="C30" t="s">
        <v>3378</v>
      </c>
      <c r="D30" s="9" t="s">
        <v>9222</v>
      </c>
      <c r="E30" t="s">
        <v>3495</v>
      </c>
    </row>
    <row r="31" spans="1:10" x14ac:dyDescent="0.35">
      <c r="D31" s="9"/>
      <c r="E31" s="57" t="s">
        <v>9794</v>
      </c>
      <c r="G31" s="42">
        <f t="shared" si="0"/>
        <v>4</v>
      </c>
      <c r="H31" t="s">
        <v>9372</v>
      </c>
    </row>
    <row r="32" spans="1:10" x14ac:dyDescent="0.35">
      <c r="D32" s="9"/>
      <c r="E32" s="57" t="s">
        <v>9813</v>
      </c>
      <c r="G32" s="42">
        <f t="shared" si="0"/>
        <v>3</v>
      </c>
      <c r="H32" t="s">
        <v>9379</v>
      </c>
    </row>
    <row r="33" spans="1:10" x14ac:dyDescent="0.35">
      <c r="D33" s="9"/>
      <c r="E33" s="57" t="s">
        <v>9814</v>
      </c>
      <c r="G33" s="42">
        <f t="shared" si="0"/>
        <v>5</v>
      </c>
      <c r="H33" t="s">
        <v>9378</v>
      </c>
    </row>
    <row r="34" spans="1:10" x14ac:dyDescent="0.35">
      <c r="A34" s="4">
        <v>14</v>
      </c>
      <c r="B34" s="4">
        <v>-313.995</v>
      </c>
      <c r="C34" t="s">
        <v>3378</v>
      </c>
      <c r="D34" s="9" t="s">
        <v>9222</v>
      </c>
      <c r="E34" t="s">
        <v>3497</v>
      </c>
      <c r="G34" s="42">
        <f t="shared" si="0"/>
        <v>22</v>
      </c>
      <c r="H34" t="s">
        <v>10418</v>
      </c>
    </row>
    <row r="35" spans="1:10" x14ac:dyDescent="0.35">
      <c r="A35" s="4">
        <v>15</v>
      </c>
      <c r="B35" s="4">
        <v>-307.964</v>
      </c>
      <c r="C35" t="s">
        <v>3371</v>
      </c>
      <c r="D35" s="9" t="s">
        <v>9220</v>
      </c>
      <c r="E35" t="s">
        <v>3499</v>
      </c>
      <c r="G35" s="42">
        <f t="shared" si="0"/>
        <v>4</v>
      </c>
      <c r="H35" t="s">
        <v>9372</v>
      </c>
    </row>
    <row r="36" spans="1:10" x14ac:dyDescent="0.35">
      <c r="A36" s="4">
        <v>16</v>
      </c>
      <c r="B36" s="4">
        <v>-295.88799999999998</v>
      </c>
      <c r="C36" t="s">
        <v>3384</v>
      </c>
      <c r="D36" s="4">
        <v>1</v>
      </c>
      <c r="E36" t="s">
        <v>3504</v>
      </c>
      <c r="G36" s="42">
        <f t="shared" si="0"/>
        <v>5</v>
      </c>
      <c r="H36" t="s">
        <v>9378</v>
      </c>
    </row>
    <row r="37" spans="1:10" x14ac:dyDescent="0.35">
      <c r="B37" s="4">
        <v>-265.707999999999</v>
      </c>
      <c r="C37" t="s">
        <v>3384</v>
      </c>
      <c r="D37" s="4">
        <v>1</v>
      </c>
      <c r="E37" t="s">
        <v>3512</v>
      </c>
      <c r="G37" s="42">
        <f t="shared" si="0"/>
        <v>3</v>
      </c>
      <c r="H37" t="s">
        <v>9379</v>
      </c>
    </row>
    <row r="38" spans="1:10" x14ac:dyDescent="0.35">
      <c r="A38" s="4">
        <v>17</v>
      </c>
      <c r="B38" s="4">
        <v>-257.08999999999997</v>
      </c>
      <c r="C38" t="s">
        <v>3413</v>
      </c>
      <c r="D38" s="9" t="s">
        <v>9221</v>
      </c>
      <c r="E38" t="s">
        <v>3516</v>
      </c>
      <c r="G38" s="42">
        <f t="shared" si="0"/>
        <v>8</v>
      </c>
      <c r="H38" t="s">
        <v>9374</v>
      </c>
      <c r="I38" s="42">
        <f t="shared" si="0"/>
        <v>4</v>
      </c>
      <c r="J38" t="s">
        <v>10330</v>
      </c>
    </row>
    <row r="39" spans="1:10" x14ac:dyDescent="0.35">
      <c r="D39" s="9"/>
    </row>
    <row r="40" spans="1:10" x14ac:dyDescent="0.35">
      <c r="A40"/>
      <c r="B40" s="31" t="s">
        <v>9262</v>
      </c>
      <c r="D40" s="9"/>
    </row>
    <row r="41" spans="1:10" x14ac:dyDescent="0.35">
      <c r="A41" s="4">
        <v>18</v>
      </c>
      <c r="B41" s="4">
        <v>-250.797</v>
      </c>
      <c r="C41" t="s">
        <v>3371</v>
      </c>
      <c r="D41" s="9" t="s">
        <v>9220</v>
      </c>
      <c r="E41" t="s">
        <v>3519</v>
      </c>
      <c r="G41" s="42">
        <f t="shared" ref="G41:G42" si="1">IF(H41="GREET",1,IF(H41="GOAL",2,IF(H41="GOAL:COOP",2,IF(H41="(GOAL:COOP)",2,IF(H41="GOAL:CIVILITY",2,IF(H41="GOAL:SUSTAIN",2,IF(H41="(GOAL:SUSTAIN)",2,IF(H41="GOAL:MAX EARN",2,IF(H41="GOAL:EQUITY",2,IF(H41="(GOAL:EQUITY)",2,IF(H41="PROPOSAL",3,IF(H41="(PROPOSAL)",3,IF(H41="CHOOSE+",4,IF(H41="CHOOSE-",4,IF(H41="(CHOOSE+)",4,IF(H41="(CHOOSE-)",4,IF(H41="ECO INFO",5,IF(H41="(ECO INFO)",5,IF(H41="$ INFO",6,IF(H41="($ INFO)",6,IF(H41="SOC INFO",7,IF(H41="(SOC INFO)",7,IF(H41="RULE INFO",8,IF(H41="EXP INFO",9,IF(H41="(EXP INFO)",9,IF(H41="MON RES",10,IF(H41="MON EARN",11,IF(H41="MON BEH",12,IF(H41="POSE HARM",13,IF(H41="(POSE HARM)",13,IF(H41="POSE CONCERN",14,IF(H41="(POSE CONCERN)",14,IF(H41="RJ APOLOGY",15,IF(H41="RJ ATONE",16,IF(H41="(RJ ATONE)",16,IF(H41="RJ JUSTIFY",17,IF(H41="RJ JUSTIFY:ECO INFO",17,IF(H41="RJ JUSTIFY:SOC INFO",17,IF(H41="RJ JUSTIFY:EXP INFO",17,IF(H41="RJ JUSTIFY:MON EARN",17,IF(H41="RJ JUSTIFY:MON BEH",17,IF(H41="RJ-",18,IF(H41="RJ FORGIVE+",19,IF(H41="RJ FORGIVE-",19,IF(H41="(RJ FORGIVE+)",19,IF(H41="(RJ FORGIVE-)",19,IF(H41="COORD",20,IF(H41="(COORD)",20,IF(H41="ENF ACK",21,IF(H41="(ENF ACK)",21,IF(H41="ENF PRAISE",22,IF(H41="ENF ASK",23,IF(H41="ENF TELL",24,IF(H41="ENF SHAME",25,IF(H41="ENF WARN",26,IF(H41="ENF THREATEN",27,IF(H41="ENF PUNISH",28,IF(H41="DEFECT",29,IF(H41="SM TALK",30,IF(H41="HUMOR",31,IF(H41="POLITE+",32,IF(H41="POLITE-",32,IF(H41="INPUT-",33,IF(H41="AMBIGUOUS",34,IF(H41="UNCODEABLE",35)))))))))))))))))))))))))))))))))))))))))))))))))))))))))))))))))</f>
        <v>22</v>
      </c>
      <c r="H41" t="s">
        <v>10418</v>
      </c>
    </row>
    <row r="42" spans="1:10" x14ac:dyDescent="0.35">
      <c r="A42" s="4">
        <v>19</v>
      </c>
      <c r="B42" s="4">
        <v>-250.77599999999899</v>
      </c>
      <c r="C42" t="s">
        <v>3384</v>
      </c>
      <c r="D42" s="4">
        <v>1</v>
      </c>
      <c r="E42" t="s">
        <v>3421</v>
      </c>
      <c r="G42" s="42">
        <f t="shared" si="1"/>
        <v>22</v>
      </c>
      <c r="H42" t="s">
        <v>10418</v>
      </c>
    </row>
    <row r="43" spans="1:10" x14ac:dyDescent="0.35">
      <c r="B43" s="4">
        <v>-245.10900000000001</v>
      </c>
      <c r="C43" t="s">
        <v>3384</v>
      </c>
      <c r="D43" s="4">
        <v>1</v>
      </c>
      <c r="E43" t="s">
        <v>3520</v>
      </c>
    </row>
    <row r="44" spans="1:10" x14ac:dyDescent="0.35">
      <c r="A44" s="4">
        <v>20</v>
      </c>
      <c r="B44" s="4">
        <v>-232.37599999999901</v>
      </c>
      <c r="C44" t="s">
        <v>3413</v>
      </c>
      <c r="D44" s="9" t="s">
        <v>9221</v>
      </c>
      <c r="E44" t="s">
        <v>3523</v>
      </c>
      <c r="G44" s="42">
        <f t="shared" ref="G44" si="2">IF(H44="GREET",1,IF(H44="GOAL",2,IF(H44="GOAL:COOP",2,IF(H44="(GOAL:COOP)",2,IF(H44="GOAL:CIVILITY",2,IF(H44="GOAL:SUSTAIN",2,IF(H44="(GOAL:SUSTAIN)",2,IF(H44="GOAL:MAX EARN",2,IF(H44="GOAL:EQUITY",2,IF(H44="(GOAL:EQUITY)",2,IF(H44="PROPOSAL",3,IF(H44="(PROPOSAL)",3,IF(H44="CHOOSE+",4,IF(H44="CHOOSE-",4,IF(H44="(CHOOSE+)",4,IF(H44="(CHOOSE-)",4,IF(H44="ECO INFO",5,IF(H44="(ECO INFO)",5,IF(H44="$ INFO",6,IF(H44="($ INFO)",6,IF(H44="SOC INFO",7,IF(H44="(SOC INFO)",7,IF(H44="RULE INFO",8,IF(H44="EXP INFO",9,IF(H44="(EXP INFO)",9,IF(H44="MON RES",10,IF(H44="MON EARN",11,IF(H44="MON BEH",12,IF(H44="POSE HARM",13,IF(H44="(POSE HARM)",13,IF(H44="POSE CONCERN",14,IF(H44="(POSE CONCERN)",14,IF(H44="RJ APOLOGY",15,IF(H44="RJ ATONE",16,IF(H44="(RJ ATONE)",16,IF(H44="RJ JUSTIFY",17,IF(H44="RJ JUSTIFY:ECO INFO",17,IF(H44="RJ JUSTIFY:SOC INFO",17,IF(H44="RJ JUSTIFY:EXP INFO",17,IF(H44="RJ JUSTIFY:MON EARN",17,IF(H44="RJ JUSTIFY:MON BEH",17,IF(H44="RJ-",18,IF(H44="RJ FORGIVE+",19,IF(H44="RJ FORGIVE-",19,IF(H44="(RJ FORGIVE+)",19,IF(H44="(RJ FORGIVE-)",19,IF(H44="COORD",20,IF(H44="(COORD)",20,IF(H44="ENF ACK",21,IF(H44="(ENF ACK)",21,IF(H44="ENF PRAISE",22,IF(H44="ENF ASK",23,IF(H44="ENF TELL",24,IF(H44="ENF SHAME",25,IF(H44="ENF WARN",26,IF(H44="ENF THREATEN",27,IF(H44="ENF PUNISH",28,IF(H44="DEFECT",29,IF(H44="SM TALK",30,IF(H44="HUMOR",31,IF(H44="POLITE+",32,IF(H44="POLITE-",32,IF(H44="INPUT-",33,IF(H44="AMBIGUOUS",34,IF(H44="UNCODEABLE",35)))))))))))))))))))))))))))))))))))))))))))))))))))))))))))))))))</f>
        <v>22</v>
      </c>
      <c r="H44" t="s">
        <v>10418</v>
      </c>
    </row>
    <row r="46" spans="1:10" x14ac:dyDescent="0.35">
      <c r="A46" s="7">
        <v>3</v>
      </c>
      <c r="B46" s="31" t="s">
        <v>12116</v>
      </c>
    </row>
    <row r="47" spans="1:10" x14ac:dyDescent="0.35">
      <c r="A47" s="4">
        <v>21</v>
      </c>
      <c r="B47" s="4">
        <v>-241.66399999999999</v>
      </c>
      <c r="C47" t="s">
        <v>3378</v>
      </c>
      <c r="D47" s="9" t="s">
        <v>9222</v>
      </c>
      <c r="E47" t="s">
        <v>3521</v>
      </c>
    </row>
    <row r="48" spans="1:10" x14ac:dyDescent="0.35">
      <c r="D48" s="9"/>
      <c r="E48" s="59" t="s">
        <v>11210</v>
      </c>
      <c r="G48" s="42">
        <f t="shared" ref="G48:I110" si="3">IF(H48="GREET",1,IF(H48="GOAL",2,IF(H48="GOAL:COOP",2,IF(H48="(GOAL:COOP)",2,IF(H48="GOAL:CIVILITY",2,IF(H48="GOAL:SUSTAIN",2,IF(H48="(GOAL:SUSTAIN)",2,IF(H48="GOAL:MAX EARN",2,IF(H48="GOAL:EQUITY",2,IF(H48="(GOAL:EQUITY)",2,IF(H48="PROPOSAL",3,IF(H48="(PROPOSAL)",3,IF(H48="CHOOSE+",4,IF(H48="CHOOSE-",4,IF(H48="(CHOOSE+)",4,IF(H48="(CHOOSE-)",4,IF(H48="ECO INFO",5,IF(H48="(ECO INFO)",5,IF(H48="$ INFO",6,IF(H48="($ INFO)",6,IF(H48="SOC INFO",7,IF(H48="(SOC INFO)",7,IF(H48="RULE INFO",8,IF(H48="EXP INFO",9,IF(H48="(EXP INFO)",9,IF(H48="MON RES",10,IF(H48="MON EARN",11,IF(H48="MON BEH",12,IF(H48="POSE HARM",13,IF(H48="(POSE HARM)",13,IF(H48="POSE CONCERN",14,IF(H48="(POSE CONCERN)",14,IF(H48="RJ APOLOGY",15,IF(H48="RJ ATONE",16,IF(H48="(RJ ATONE)",16,IF(H48="RJ JUSTIFY",17,IF(H48="RJ JUSTIFY:ECO INFO",17,IF(H48="RJ JUSTIFY:SOC INFO",17,IF(H48="RJ JUSTIFY:EXP INFO",17,IF(H48="RJ JUSTIFY:MON EARN",17,IF(H48="RJ JUSTIFY:MON BEH",17,IF(H48="RJ-",18,IF(H48="RJ FORGIVE+",19,IF(H48="RJ FORGIVE-",19,IF(H48="(RJ FORGIVE+)",19,IF(H48="(RJ FORGIVE-)",19,IF(H48="COORD",20,IF(H48="(COORD)",20,IF(H48="ENF ACK",21,IF(H48="(ENF ACK)",21,IF(H48="ENF PRAISE",22,IF(H48="ENF ASK",23,IF(H48="ENF TELL",24,IF(H48="ENF SHAME",25,IF(H48="ENF WARN",26,IF(H48="ENF THREATEN",27,IF(H48="ENF PUNISH",28,IF(H48="DEFECT",29,IF(H48="SM TALK",30,IF(H48="HUMOR",31,IF(H48="POLITE+",32,IF(H48="POLITE-",32,IF(H48="INPUT-",33,IF(H48="AMBIGUOUS",34,IF(H48="UNCODEABLE",35)))))))))))))))))))))))))))))))))))))))))))))))))))))))))))))))))</f>
        <v>3</v>
      </c>
      <c r="H48" t="s">
        <v>9379</v>
      </c>
    </row>
    <row r="49" spans="1:8" x14ac:dyDescent="0.35">
      <c r="D49" s="9"/>
      <c r="E49" s="57" t="s">
        <v>9815</v>
      </c>
      <c r="G49" s="42">
        <f t="shared" si="3"/>
        <v>5</v>
      </c>
      <c r="H49" t="s">
        <v>9378</v>
      </c>
    </row>
    <row r="50" spans="1:8" x14ac:dyDescent="0.35">
      <c r="A50" s="4">
        <v>22</v>
      </c>
      <c r="B50" s="4">
        <v>-227.08199999999999</v>
      </c>
      <c r="C50" t="s">
        <v>3384</v>
      </c>
      <c r="D50" s="4">
        <v>1</v>
      </c>
      <c r="E50" t="s">
        <v>3525</v>
      </c>
      <c r="G50" s="42">
        <f t="shared" si="3"/>
        <v>11</v>
      </c>
      <c r="H50" t="s">
        <v>9509</v>
      </c>
    </row>
    <row r="51" spans="1:8" x14ac:dyDescent="0.35">
      <c r="B51" s="4">
        <v>-198.34700000000001</v>
      </c>
      <c r="C51" t="s">
        <v>3384</v>
      </c>
      <c r="D51" s="4">
        <v>1</v>
      </c>
      <c r="E51" t="s">
        <v>3531</v>
      </c>
    </row>
    <row r="52" spans="1:8" x14ac:dyDescent="0.35">
      <c r="B52" s="4">
        <v>-169.22299999999899</v>
      </c>
      <c r="C52" t="s">
        <v>3384</v>
      </c>
      <c r="D52" s="4">
        <v>1</v>
      </c>
      <c r="E52" t="s">
        <v>3534</v>
      </c>
    </row>
    <row r="53" spans="1:8" x14ac:dyDescent="0.35">
      <c r="E53" s="57" t="s">
        <v>9851</v>
      </c>
      <c r="G53" s="42">
        <f t="shared" si="3"/>
        <v>4</v>
      </c>
      <c r="H53" t="s">
        <v>9372</v>
      </c>
    </row>
    <row r="54" spans="1:8" x14ac:dyDescent="0.35">
      <c r="E54" s="57" t="s">
        <v>10625</v>
      </c>
      <c r="G54" s="42">
        <f t="shared" si="3"/>
        <v>10</v>
      </c>
      <c r="H54" t="s">
        <v>10136</v>
      </c>
    </row>
    <row r="55" spans="1:8" x14ac:dyDescent="0.35">
      <c r="E55" s="57" t="s">
        <v>3531</v>
      </c>
      <c r="G55" s="42">
        <f t="shared" si="3"/>
        <v>3</v>
      </c>
      <c r="H55" t="s">
        <v>9379</v>
      </c>
    </row>
    <row r="56" spans="1:8" x14ac:dyDescent="0.35">
      <c r="E56" s="57" t="s">
        <v>3534</v>
      </c>
      <c r="G56" s="42">
        <f t="shared" si="3"/>
        <v>9</v>
      </c>
      <c r="H56" t="s">
        <v>9373</v>
      </c>
    </row>
    <row r="57" spans="1:8" x14ac:dyDescent="0.35">
      <c r="A57" s="4">
        <v>23</v>
      </c>
      <c r="B57" s="4">
        <v>-163.09899999999999</v>
      </c>
      <c r="C57" t="s">
        <v>3378</v>
      </c>
      <c r="D57" s="9" t="s">
        <v>9222</v>
      </c>
      <c r="E57" t="s">
        <v>3535</v>
      </c>
    </row>
    <row r="58" spans="1:8" x14ac:dyDescent="0.35">
      <c r="D58" s="9"/>
      <c r="E58" s="38" t="s">
        <v>3059</v>
      </c>
      <c r="G58" s="42">
        <f t="shared" si="3"/>
        <v>4</v>
      </c>
      <c r="H58" t="s">
        <v>9372</v>
      </c>
    </row>
    <row r="59" spans="1:8" x14ac:dyDescent="0.35">
      <c r="D59" s="9"/>
      <c r="E59" s="38" t="s">
        <v>9816</v>
      </c>
      <c r="G59" s="42">
        <f t="shared" si="3"/>
        <v>3</v>
      </c>
      <c r="H59" t="s">
        <v>9379</v>
      </c>
    </row>
    <row r="60" spans="1:8" x14ac:dyDescent="0.35">
      <c r="A60" s="4">
        <v>24</v>
      </c>
      <c r="B60" s="4">
        <v>-148.946</v>
      </c>
      <c r="C60" t="s">
        <v>3413</v>
      </c>
      <c r="D60" s="9" t="s">
        <v>9221</v>
      </c>
      <c r="E60" t="s">
        <v>267</v>
      </c>
      <c r="G60" s="42">
        <f t="shared" si="3"/>
        <v>4</v>
      </c>
      <c r="H60" t="s">
        <v>9372</v>
      </c>
    </row>
    <row r="61" spans="1:8" x14ac:dyDescent="0.35">
      <c r="D61" s="9"/>
    </row>
    <row r="62" spans="1:8" x14ac:dyDescent="0.35">
      <c r="B62" s="20" t="s">
        <v>9249</v>
      </c>
      <c r="D62" s="9"/>
    </row>
    <row r="63" spans="1:8" x14ac:dyDescent="0.35">
      <c r="A63" s="4">
        <v>25</v>
      </c>
      <c r="B63" s="4">
        <v>-121.131</v>
      </c>
      <c r="C63" t="s">
        <v>3371</v>
      </c>
      <c r="D63" s="9" t="s">
        <v>9220</v>
      </c>
      <c r="E63" t="s">
        <v>3543</v>
      </c>
      <c r="G63" s="42">
        <f t="shared" si="3"/>
        <v>5</v>
      </c>
      <c r="H63" t="s">
        <v>9378</v>
      </c>
    </row>
    <row r="64" spans="1:8" x14ac:dyDescent="0.35">
      <c r="A64" s="4">
        <v>26</v>
      </c>
      <c r="B64" s="4">
        <v>-106.648</v>
      </c>
      <c r="C64" t="s">
        <v>3384</v>
      </c>
      <c r="D64" s="4">
        <v>1</v>
      </c>
      <c r="E64" t="s">
        <v>3545</v>
      </c>
      <c r="G64" s="42">
        <f t="shared" si="3"/>
        <v>5</v>
      </c>
      <c r="H64" t="s">
        <v>9378</v>
      </c>
    </row>
    <row r="65" spans="1:8" x14ac:dyDescent="0.35">
      <c r="A65" s="4">
        <v>27</v>
      </c>
      <c r="B65" s="4">
        <v>-97.882999999999996</v>
      </c>
      <c r="C65" t="s">
        <v>3378</v>
      </c>
      <c r="D65" s="9" t="s">
        <v>9222</v>
      </c>
      <c r="E65" t="s">
        <v>3548</v>
      </c>
      <c r="G65" s="42">
        <f t="shared" si="3"/>
        <v>5</v>
      </c>
      <c r="H65" t="s">
        <v>9378</v>
      </c>
    </row>
    <row r="66" spans="1:8" x14ac:dyDescent="0.35">
      <c r="A66" s="4">
        <v>28</v>
      </c>
      <c r="B66" s="4">
        <v>-83.983999999999995</v>
      </c>
      <c r="C66" t="s">
        <v>3378</v>
      </c>
      <c r="D66" s="9" t="s">
        <v>9222</v>
      </c>
      <c r="E66" t="s">
        <v>3555</v>
      </c>
      <c r="G66" s="42">
        <f t="shared" si="3"/>
        <v>5</v>
      </c>
      <c r="H66" t="s">
        <v>9378</v>
      </c>
    </row>
    <row r="67" spans="1:8" x14ac:dyDescent="0.35">
      <c r="A67" s="4">
        <v>29</v>
      </c>
      <c r="B67" s="4">
        <v>-72.488</v>
      </c>
      <c r="C67" t="s">
        <v>3384</v>
      </c>
      <c r="D67" s="4">
        <v>1</v>
      </c>
      <c r="E67" t="s">
        <v>3421</v>
      </c>
      <c r="G67" s="42">
        <f t="shared" si="3"/>
        <v>5</v>
      </c>
      <c r="H67" t="s">
        <v>9378</v>
      </c>
    </row>
    <row r="69" spans="1:8" x14ac:dyDescent="0.35">
      <c r="B69" s="20" t="s">
        <v>9287</v>
      </c>
    </row>
    <row r="70" spans="1:8" x14ac:dyDescent="0.35">
      <c r="A70" s="4">
        <v>30</v>
      </c>
      <c r="B70" s="4">
        <v>-130.828</v>
      </c>
      <c r="C70" t="s">
        <v>3378</v>
      </c>
      <c r="D70" s="9" t="s">
        <v>9222</v>
      </c>
      <c r="E70" t="s">
        <v>3542</v>
      </c>
      <c r="G70" s="42">
        <f t="shared" si="3"/>
        <v>22</v>
      </c>
      <c r="H70" t="s">
        <v>10418</v>
      </c>
    </row>
    <row r="71" spans="1:8" x14ac:dyDescent="0.35">
      <c r="A71" s="4">
        <v>31</v>
      </c>
      <c r="B71" s="4">
        <v>-71.736000000000004</v>
      </c>
      <c r="C71" t="s">
        <v>3413</v>
      </c>
      <c r="D71" s="9" t="s">
        <v>9221</v>
      </c>
      <c r="E71" t="s">
        <v>873</v>
      </c>
      <c r="G71" s="42">
        <f t="shared" si="3"/>
        <v>22</v>
      </c>
      <c r="H71" t="s">
        <v>10418</v>
      </c>
    </row>
    <row r="72" spans="1:8" x14ac:dyDescent="0.35">
      <c r="A72" s="4">
        <v>32</v>
      </c>
      <c r="B72" s="4">
        <v>-68.058000000000007</v>
      </c>
      <c r="C72" t="s">
        <v>3384</v>
      </c>
      <c r="D72" s="4">
        <v>1</v>
      </c>
      <c r="E72" t="s">
        <v>9734</v>
      </c>
      <c r="G72" s="42">
        <f t="shared" si="3"/>
        <v>22</v>
      </c>
      <c r="H72" t="s">
        <v>10418</v>
      </c>
    </row>
    <row r="74" spans="1:8" x14ac:dyDescent="0.35">
      <c r="B74" s="107" t="s">
        <v>9281</v>
      </c>
      <c r="C74" s="22"/>
      <c r="D74" s="21"/>
      <c r="E74" s="22"/>
    </row>
    <row r="75" spans="1:8" x14ac:dyDescent="0.35">
      <c r="B75" s="20"/>
    </row>
    <row r="76" spans="1:8" x14ac:dyDescent="0.35">
      <c r="A76" s="4">
        <v>33</v>
      </c>
      <c r="B76" s="4">
        <v>182.59</v>
      </c>
      <c r="C76" t="s">
        <v>3378</v>
      </c>
      <c r="D76" s="4">
        <v>4</v>
      </c>
      <c r="E76" t="s">
        <v>3561</v>
      </c>
      <c r="G76" s="42">
        <f t="shared" si="3"/>
        <v>20</v>
      </c>
      <c r="H76" t="s">
        <v>9472</v>
      </c>
    </row>
    <row r="78" spans="1:8" x14ac:dyDescent="0.35">
      <c r="A78" s="4">
        <v>34</v>
      </c>
      <c r="B78" s="4">
        <v>235.965</v>
      </c>
      <c r="C78" t="s">
        <v>3371</v>
      </c>
      <c r="D78" s="4">
        <v>2</v>
      </c>
      <c r="E78" t="s">
        <v>3565</v>
      </c>
      <c r="G78" s="42">
        <f t="shared" si="3"/>
        <v>22</v>
      </c>
      <c r="H78" t="s">
        <v>10418</v>
      </c>
    </row>
    <row r="80" spans="1:8" x14ac:dyDescent="0.35">
      <c r="A80" s="7"/>
      <c r="B80" s="11" t="s">
        <v>9274</v>
      </c>
      <c r="C80" s="13"/>
      <c r="D80" s="19"/>
      <c r="E80" s="13"/>
      <c r="F80" s="13"/>
    </row>
    <row r="81" spans="1:8" x14ac:dyDescent="0.35">
      <c r="A81" s="7">
        <v>4</v>
      </c>
      <c r="B81" s="31" t="s">
        <v>10627</v>
      </c>
    </row>
    <row r="82" spans="1:8" x14ac:dyDescent="0.35">
      <c r="A82" s="4">
        <v>35</v>
      </c>
      <c r="B82" s="4">
        <v>-386.16800000000001</v>
      </c>
      <c r="C82" t="s">
        <v>3371</v>
      </c>
      <c r="D82" s="4">
        <v>2</v>
      </c>
      <c r="E82" t="s">
        <v>3566</v>
      </c>
      <c r="G82" s="42">
        <f t="shared" si="3"/>
        <v>3</v>
      </c>
      <c r="H82" t="s">
        <v>9379</v>
      </c>
    </row>
    <row r="83" spans="1:8" x14ac:dyDescent="0.35">
      <c r="A83" s="4">
        <v>36</v>
      </c>
      <c r="B83" s="4">
        <v>-376.815</v>
      </c>
      <c r="C83" t="s">
        <v>3384</v>
      </c>
      <c r="D83" s="4">
        <v>1</v>
      </c>
      <c r="E83" t="s">
        <v>3569</v>
      </c>
      <c r="G83" s="42">
        <f t="shared" si="3"/>
        <v>22</v>
      </c>
      <c r="H83" t="s">
        <v>10418</v>
      </c>
    </row>
    <row r="84" spans="1:8" x14ac:dyDescent="0.35">
      <c r="A84" s="4">
        <v>37</v>
      </c>
      <c r="B84" s="4">
        <v>-371.13900000000001</v>
      </c>
      <c r="C84" t="s">
        <v>3413</v>
      </c>
      <c r="D84" s="4">
        <v>3</v>
      </c>
      <c r="E84" t="s">
        <v>3571</v>
      </c>
    </row>
    <row r="85" spans="1:8" x14ac:dyDescent="0.35">
      <c r="E85" s="57" t="s">
        <v>9817</v>
      </c>
      <c r="G85" s="42">
        <f t="shared" si="3"/>
        <v>10</v>
      </c>
      <c r="H85" t="s">
        <v>10136</v>
      </c>
    </row>
    <row r="86" spans="1:8" x14ac:dyDescent="0.35">
      <c r="E86" s="57" t="s">
        <v>9818</v>
      </c>
      <c r="G86" s="42">
        <f t="shared" si="3"/>
        <v>3</v>
      </c>
      <c r="H86" t="s">
        <v>9379</v>
      </c>
    </row>
    <row r="87" spans="1:8" x14ac:dyDescent="0.35">
      <c r="A87" s="4">
        <v>38</v>
      </c>
      <c r="B87" s="4">
        <v>-334.58600000000001</v>
      </c>
      <c r="C87" t="s">
        <v>3384</v>
      </c>
      <c r="D87" s="4">
        <v>1</v>
      </c>
      <c r="E87" t="s">
        <v>3579</v>
      </c>
      <c r="G87" s="42">
        <f t="shared" si="3"/>
        <v>4</v>
      </c>
      <c r="H87" t="s">
        <v>9372</v>
      </c>
    </row>
    <row r="88" spans="1:8" x14ac:dyDescent="0.35">
      <c r="A88" s="4">
        <v>39</v>
      </c>
      <c r="B88" s="4">
        <v>-330.87299999999999</v>
      </c>
      <c r="C88" t="s">
        <v>3371</v>
      </c>
      <c r="D88" s="4">
        <v>2</v>
      </c>
      <c r="E88" t="s">
        <v>501</v>
      </c>
      <c r="G88" s="42">
        <f t="shared" si="3"/>
        <v>4</v>
      </c>
      <c r="H88" t="s">
        <v>9372</v>
      </c>
    </row>
    <row r="89" spans="1:8" x14ac:dyDescent="0.35">
      <c r="A89" s="4">
        <v>40</v>
      </c>
      <c r="B89" s="4">
        <v>-321.03399999999999</v>
      </c>
      <c r="C89" t="s">
        <v>3378</v>
      </c>
      <c r="D89" s="4">
        <v>4</v>
      </c>
      <c r="E89" t="s">
        <v>3582</v>
      </c>
      <c r="G89" s="42">
        <f t="shared" si="3"/>
        <v>4</v>
      </c>
      <c r="H89" t="s">
        <v>9372</v>
      </c>
    </row>
    <row r="90" spans="1:8" x14ac:dyDescent="0.35">
      <c r="A90" s="4">
        <v>41</v>
      </c>
      <c r="B90" s="4">
        <v>-295.61099999999999</v>
      </c>
      <c r="C90" t="s">
        <v>3384</v>
      </c>
      <c r="D90" s="4">
        <v>1</v>
      </c>
      <c r="E90" t="s">
        <v>3586</v>
      </c>
      <c r="G90" s="42">
        <f t="shared" si="3"/>
        <v>4</v>
      </c>
      <c r="H90" t="s">
        <v>9372</v>
      </c>
    </row>
    <row r="92" spans="1:8" x14ac:dyDescent="0.35">
      <c r="A92" s="7">
        <v>2</v>
      </c>
      <c r="B92" s="31" t="s">
        <v>10630</v>
      </c>
    </row>
    <row r="93" spans="1:8" x14ac:dyDescent="0.35">
      <c r="A93" s="4">
        <v>42</v>
      </c>
      <c r="B93" s="4">
        <v>-360.97</v>
      </c>
      <c r="C93" t="s">
        <v>3378</v>
      </c>
      <c r="D93" s="4">
        <v>4</v>
      </c>
      <c r="E93" t="s">
        <v>3574</v>
      </c>
    </row>
    <row r="94" spans="1:8" x14ac:dyDescent="0.35">
      <c r="E94" s="57" t="s">
        <v>9819</v>
      </c>
      <c r="G94" s="42">
        <f t="shared" si="3"/>
        <v>3</v>
      </c>
      <c r="H94" t="s">
        <v>9379</v>
      </c>
    </row>
    <row r="95" spans="1:8" x14ac:dyDescent="0.35">
      <c r="E95" s="57" t="s">
        <v>9820</v>
      </c>
      <c r="G95" s="42">
        <f t="shared" si="3"/>
        <v>5</v>
      </c>
      <c r="H95" t="s">
        <v>9378</v>
      </c>
    </row>
    <row r="96" spans="1:8" x14ac:dyDescent="0.35">
      <c r="A96" s="4">
        <v>43</v>
      </c>
      <c r="B96" s="4">
        <v>-353.65300000000002</v>
      </c>
      <c r="C96" t="s">
        <v>3384</v>
      </c>
      <c r="D96" s="4">
        <v>1</v>
      </c>
      <c r="E96" t="s">
        <v>3162</v>
      </c>
      <c r="G96" s="42">
        <f t="shared" si="3"/>
        <v>4</v>
      </c>
      <c r="H96" t="s">
        <v>9372</v>
      </c>
    </row>
    <row r="97" spans="1:10" x14ac:dyDescent="0.35">
      <c r="A97" s="4">
        <v>44</v>
      </c>
      <c r="B97" s="4">
        <v>-329.18900000000002</v>
      </c>
      <c r="C97" t="s">
        <v>3378</v>
      </c>
      <c r="D97" s="4">
        <v>4</v>
      </c>
      <c r="E97" t="s">
        <v>3581</v>
      </c>
    </row>
    <row r="98" spans="1:10" x14ac:dyDescent="0.35">
      <c r="E98" s="57" t="s">
        <v>10628</v>
      </c>
      <c r="G98" s="42">
        <f t="shared" si="3"/>
        <v>2</v>
      </c>
      <c r="H98" t="s">
        <v>12175</v>
      </c>
    </row>
    <row r="99" spans="1:10" x14ac:dyDescent="0.35">
      <c r="E99" s="57" t="s">
        <v>10629</v>
      </c>
      <c r="G99" s="42">
        <f t="shared" si="3"/>
        <v>5</v>
      </c>
      <c r="H99" t="s">
        <v>9378</v>
      </c>
    </row>
    <row r="100" spans="1:10" x14ac:dyDescent="0.35">
      <c r="A100" s="4">
        <v>45</v>
      </c>
      <c r="B100" s="4">
        <v>-322.765999999999</v>
      </c>
      <c r="C100" t="s">
        <v>3384</v>
      </c>
      <c r="D100" s="4">
        <v>1</v>
      </c>
      <c r="E100" t="s">
        <v>3421</v>
      </c>
      <c r="G100" s="42">
        <f t="shared" si="3"/>
        <v>2</v>
      </c>
      <c r="H100" t="s">
        <v>12175</v>
      </c>
      <c r="I100" s="42">
        <f t="shared" si="3"/>
        <v>5</v>
      </c>
      <c r="J100" t="s">
        <v>9378</v>
      </c>
    </row>
    <row r="102" spans="1:10" x14ac:dyDescent="0.35">
      <c r="A102" s="7" t="s">
        <v>11522</v>
      </c>
      <c r="B102" s="31" t="s">
        <v>10631</v>
      </c>
    </row>
    <row r="103" spans="1:10" x14ac:dyDescent="0.35">
      <c r="A103" s="4">
        <v>46</v>
      </c>
      <c r="B103" s="4">
        <v>-289.30200000000002</v>
      </c>
      <c r="C103" t="s">
        <v>3413</v>
      </c>
      <c r="D103" s="4">
        <v>3</v>
      </c>
      <c r="E103" t="s">
        <v>3588</v>
      </c>
      <c r="G103" s="42">
        <f t="shared" si="3"/>
        <v>3</v>
      </c>
      <c r="H103" t="s">
        <v>9379</v>
      </c>
    </row>
    <row r="104" spans="1:10" x14ac:dyDescent="0.35">
      <c r="A104" s="4">
        <v>47</v>
      </c>
      <c r="B104" s="4">
        <v>-277.85300000000001</v>
      </c>
      <c r="C104" t="s">
        <v>3378</v>
      </c>
      <c r="D104" s="4">
        <v>4</v>
      </c>
      <c r="E104" t="s">
        <v>3590</v>
      </c>
    </row>
    <row r="105" spans="1:10" x14ac:dyDescent="0.35">
      <c r="E105" s="57" t="s">
        <v>9821</v>
      </c>
      <c r="G105" s="42">
        <f t="shared" si="3"/>
        <v>4</v>
      </c>
      <c r="H105" t="s">
        <v>9372</v>
      </c>
    </row>
    <row r="106" spans="1:10" x14ac:dyDescent="0.35">
      <c r="E106" s="57" t="s">
        <v>9822</v>
      </c>
      <c r="G106" s="42">
        <f t="shared" si="3"/>
        <v>3</v>
      </c>
      <c r="H106" t="s">
        <v>9379</v>
      </c>
    </row>
    <row r="107" spans="1:10" x14ac:dyDescent="0.35">
      <c r="A107" s="4">
        <v>48</v>
      </c>
      <c r="B107" s="4">
        <v>-274.59899999999999</v>
      </c>
      <c r="C107" t="s">
        <v>3371</v>
      </c>
      <c r="D107" s="4">
        <v>2</v>
      </c>
      <c r="E107" t="s">
        <v>3592</v>
      </c>
    </row>
    <row r="108" spans="1:10" x14ac:dyDescent="0.35">
      <c r="E108" s="57" t="s">
        <v>9824</v>
      </c>
      <c r="G108" s="42">
        <f t="shared" si="3"/>
        <v>4</v>
      </c>
      <c r="H108" t="s">
        <v>9372</v>
      </c>
    </row>
    <row r="109" spans="1:10" x14ac:dyDescent="0.35">
      <c r="E109" s="57" t="s">
        <v>9825</v>
      </c>
      <c r="G109" s="42">
        <f t="shared" si="3"/>
        <v>8</v>
      </c>
      <c r="H109" t="s">
        <v>9374</v>
      </c>
    </row>
    <row r="110" spans="1:10" x14ac:dyDescent="0.35">
      <c r="A110" s="4">
        <v>49</v>
      </c>
      <c r="B110" s="4">
        <v>-264.88200000000001</v>
      </c>
      <c r="C110" t="s">
        <v>3371</v>
      </c>
      <c r="D110" s="4">
        <v>2</v>
      </c>
      <c r="E110" t="s">
        <v>3593</v>
      </c>
      <c r="G110" s="42">
        <f t="shared" si="3"/>
        <v>22</v>
      </c>
      <c r="H110" t="s">
        <v>10418</v>
      </c>
    </row>
    <row r="111" spans="1:10" x14ac:dyDescent="0.35">
      <c r="A111" s="4">
        <v>50</v>
      </c>
      <c r="B111" s="4">
        <v>-258.30200000000002</v>
      </c>
      <c r="C111" t="s">
        <v>3384</v>
      </c>
      <c r="D111" s="4">
        <v>1</v>
      </c>
      <c r="E111" t="s">
        <v>3596</v>
      </c>
    </row>
    <row r="112" spans="1:10" x14ac:dyDescent="0.35">
      <c r="E112" s="57" t="s">
        <v>9823</v>
      </c>
      <c r="G112" s="42">
        <f t="shared" ref="G112:M175" si="4">IF(H112="GREET",1,IF(H112="GOAL",2,IF(H112="GOAL:COOP",2,IF(H112="(GOAL:COOP)",2,IF(H112="GOAL:CIVILITY",2,IF(H112="GOAL:SUSTAIN",2,IF(H112="(GOAL:SUSTAIN)",2,IF(H112="GOAL:MAX EARN",2,IF(H112="GOAL:EQUITY",2,IF(H112="(GOAL:EQUITY)",2,IF(H112="PROPOSAL",3,IF(H112="(PROPOSAL)",3,IF(H112="CHOOSE+",4,IF(H112="CHOOSE-",4,IF(H112="(CHOOSE+)",4,IF(H112="(CHOOSE-)",4,IF(H112="ECO INFO",5,IF(H112="(ECO INFO)",5,IF(H112="$ INFO",6,IF(H112="($ INFO)",6,IF(H112="SOC INFO",7,IF(H112="(SOC INFO)",7,IF(H112="RULE INFO",8,IF(H112="EXP INFO",9,IF(H112="(EXP INFO)",9,IF(H112="MON RES",10,IF(H112="MON EARN",11,IF(H112="MON BEH",12,IF(H112="POSE HARM",13,IF(H112="(POSE HARM)",13,IF(H112="POSE CONCERN",14,IF(H112="(POSE CONCERN)",14,IF(H112="RJ APOLOGY",15,IF(H112="RJ ATONE",16,IF(H112="(RJ ATONE)",16,IF(H112="RJ JUSTIFY",17,IF(H112="RJ JUSTIFY:ECO INFO",17,IF(H112="RJ JUSTIFY:SOC INFO",17,IF(H112="RJ JUSTIFY:EXP INFO",17,IF(H112="RJ JUSTIFY:MON EARN",17,IF(H112="RJ JUSTIFY:MON BEH",17,IF(H112="RJ-",18,IF(H112="RJ FORGIVE+",19,IF(H112="RJ FORGIVE-",19,IF(H112="(RJ FORGIVE+)",19,IF(H112="(RJ FORGIVE-)",19,IF(H112="COORD",20,IF(H112="(COORD)",20,IF(H112="ENF ACK",21,IF(H112="(ENF ACK)",21,IF(H112="ENF PRAISE",22,IF(H112="ENF ASK",23,IF(H112="ENF TELL",24,IF(H112="ENF SHAME",25,IF(H112="ENF WARN",26,IF(H112="ENF THREATEN",27,IF(H112="ENF PUNISH",28,IF(H112="DEFECT",29,IF(H112="SM TALK",30,IF(H112="HUMOR",31,IF(H112="POLITE+",32,IF(H112="POLITE-",32,IF(H112="INPUT-",33,IF(H112="AMBIGUOUS",34,IF(H112="UNCODEABLE",35)))))))))))))))))))))))))))))))))))))))))))))))))))))))))))))))))</f>
        <v>4</v>
      </c>
      <c r="H112" t="s">
        <v>9372</v>
      </c>
    </row>
    <row r="113" spans="1:16" x14ac:dyDescent="0.35">
      <c r="E113" s="57" t="s">
        <v>11211</v>
      </c>
      <c r="G113" s="42">
        <f t="shared" si="4"/>
        <v>2</v>
      </c>
      <c r="H113" t="s">
        <v>10938</v>
      </c>
    </row>
    <row r="114" spans="1:16" x14ac:dyDescent="0.35">
      <c r="E114" s="57" t="s">
        <v>11213</v>
      </c>
      <c r="G114" s="42">
        <f t="shared" si="4"/>
        <v>6</v>
      </c>
      <c r="H114" t="s">
        <v>10472</v>
      </c>
    </row>
    <row r="115" spans="1:16" x14ac:dyDescent="0.35">
      <c r="E115" s="57" t="s">
        <v>11212</v>
      </c>
      <c r="G115" s="42">
        <f t="shared" si="4"/>
        <v>2</v>
      </c>
      <c r="H115" t="s">
        <v>10428</v>
      </c>
    </row>
    <row r="116" spans="1:16" x14ac:dyDescent="0.35">
      <c r="A116" s="4">
        <v>51</v>
      </c>
      <c r="B116" s="4">
        <v>-256.63799999999998</v>
      </c>
      <c r="C116" t="s">
        <v>3384</v>
      </c>
      <c r="D116" s="4">
        <v>1</v>
      </c>
      <c r="E116" t="s">
        <v>3421</v>
      </c>
      <c r="G116" s="42">
        <f t="shared" si="4"/>
        <v>22</v>
      </c>
      <c r="H116" t="s">
        <v>10418</v>
      </c>
    </row>
    <row r="117" spans="1:16" x14ac:dyDescent="0.35">
      <c r="A117" s="4">
        <v>52</v>
      </c>
      <c r="B117" s="4">
        <v>-254.01900000000001</v>
      </c>
      <c r="C117" t="s">
        <v>3378</v>
      </c>
      <c r="D117" s="4">
        <v>4</v>
      </c>
      <c r="E117" t="s">
        <v>1142</v>
      </c>
      <c r="G117" s="42">
        <f t="shared" si="4"/>
        <v>22</v>
      </c>
      <c r="H117" t="s">
        <v>10418</v>
      </c>
      <c r="I117" s="42">
        <f t="shared" si="4"/>
        <v>2</v>
      </c>
      <c r="J117" t="s">
        <v>10938</v>
      </c>
      <c r="K117" s="42">
        <f t="shared" si="4"/>
        <v>6</v>
      </c>
      <c r="L117" t="s">
        <v>10472</v>
      </c>
      <c r="M117" s="4">
        <f t="shared" si="4"/>
        <v>2</v>
      </c>
      <c r="N117" t="s">
        <v>10428</v>
      </c>
      <c r="O117" s="4">
        <f>IF(P117="GREET",1,IF(P117="GOAL",2,IF(P117="GOAL:COOP",2,IF(P117="(GOAL:COOP)",2,IF(P117="GOAL:CIVILITY",2,IF(P117="GOAL:SUSTAIN",2,IF(P117="(GOAL:SUSTAIN)",2,IF(P117="GOAL:MAX EARN",2,IF(P117="GOAL:EQUITY",2,IF(P117="GOAL:$ INFO",2,IF(P117="PROPOSAL",3,IF(P117="(PROPOSAL)",3,IF(P117="CHOOSE+",4,IF(P117="CHOOSE-",4,IF(P117="(CHOOSE+)",4,IF(P117="(CHOOSE-)",4,IF(P117="ECO INFO",5,IF(P117="(ECO INFO)",5,IF(P117="$ INFO",6,IF(P117="($ INFO)",6,IF(P117="SOC INFO",7,IF(P117="(SOC INFO)",7,IF(P117="RULE INFO",8,IF(P117="EXP INFO",9,IF(P117="(EXP INFO)",9,IF(P117="MON RES",10,IF(P117="MON EARN",11,IF(P117="MON BEH",12,IF(P117="POSE HARM",13,IF(P117="(POSE HARM)",13,IF(P117="POSE CONCERN",14,IF(P117="(POSE CONCERN)",14,IF(P117="RJ APOLOGY",15,IF(P117="RJ ATONE",16,IF(P117="(RJ ATONE)",16,IF(P117="RJ JUSTIFY",17,IF(P117="RJ JUSTIFY:ECO INFO",17,IF(P117="RJ JUSTIFY:SOC INFO",17,IF(P117="RJ JUSTIFY:EXP INFO",17,IF(P117="RJ JUSTIFY:MON EARN",17,IF(P117="RJ JUSTIFY:MON BEH",17,IF(P117="RJ-",18,IF(P117="RJ FORGIVE+",19,IF(P117="RJ FORGIVE-",19,IF(P117="(RJ FORGIVE+)",19,IF(P117="(RJ FORGIVE-)",19,IF(P117="COORD",20,IF(P117="(COORD)",20,IF(P117="ENF ACK",21,IF(P117="(ENF ACK)",21,IF(P117="ENF PRAISE",22,IF(P117="ENF ASK",23,IF(P117="ENF TELL",24,IF(P117="ENF SHAME",25,IF(P117="ENF WARN",26,IF(P117="ENF THREATEN",27,IF(P117="ENF PUNISH",28,IF(P117="DEFECT",29,IF(P117="SM TALK",30,IF(P117="HUMOR",31,IF(P117="POLITE+",32,IF(P117="POLITE-",32,IF(P117="INPUT-",33,IF(P117="AMBIGUOUS",34,IF(P117="UNCODEABLE",35)))))))))))))))))))))))))))))))))))))))))))))))))))))))))))))))))</f>
        <v>2</v>
      </c>
      <c r="P117" t="s">
        <v>12187</v>
      </c>
    </row>
    <row r="118" spans="1:16" x14ac:dyDescent="0.35">
      <c r="A118" s="4">
        <v>53</v>
      </c>
      <c r="B118" s="4">
        <v>-249.059</v>
      </c>
      <c r="C118" t="s">
        <v>3384</v>
      </c>
      <c r="D118" s="4">
        <v>1</v>
      </c>
      <c r="E118" t="s">
        <v>3598</v>
      </c>
      <c r="G118" s="42">
        <f t="shared" si="4"/>
        <v>4</v>
      </c>
      <c r="H118" t="s">
        <v>9372</v>
      </c>
    </row>
    <row r="119" spans="1:16" x14ac:dyDescent="0.35">
      <c r="A119" s="4">
        <v>54</v>
      </c>
      <c r="B119" s="4">
        <v>-244.68599999999901</v>
      </c>
      <c r="C119" t="s">
        <v>3413</v>
      </c>
      <c r="D119" s="4">
        <v>3</v>
      </c>
      <c r="E119" t="s">
        <v>3600</v>
      </c>
      <c r="G119" s="42">
        <f t="shared" si="4"/>
        <v>4</v>
      </c>
      <c r="H119" t="s">
        <v>9372</v>
      </c>
    </row>
    <row r="120" spans="1:16" x14ac:dyDescent="0.35">
      <c r="A120" s="4">
        <v>55</v>
      </c>
      <c r="B120" s="4">
        <v>-238.13900000000001</v>
      </c>
      <c r="C120" t="s">
        <v>3384</v>
      </c>
      <c r="D120" s="4">
        <v>1</v>
      </c>
      <c r="E120" t="s">
        <v>3602</v>
      </c>
      <c r="G120" s="42">
        <f t="shared" si="4"/>
        <v>4</v>
      </c>
      <c r="H120" t="s">
        <v>9372</v>
      </c>
    </row>
    <row r="122" spans="1:16" x14ac:dyDescent="0.35">
      <c r="B122" s="31" t="s">
        <v>10633</v>
      </c>
    </row>
    <row r="123" spans="1:16" x14ac:dyDescent="0.35">
      <c r="A123" s="4">
        <v>56</v>
      </c>
      <c r="B123" s="4">
        <v>-172.43700000000001</v>
      </c>
      <c r="C123" t="s">
        <v>3378</v>
      </c>
      <c r="D123" s="4">
        <v>4</v>
      </c>
      <c r="E123" t="s">
        <v>3613</v>
      </c>
      <c r="G123" s="42">
        <f t="shared" si="4"/>
        <v>8</v>
      </c>
      <c r="H123" t="s">
        <v>9374</v>
      </c>
    </row>
    <row r="124" spans="1:16" x14ac:dyDescent="0.35">
      <c r="A124" s="4">
        <v>57</v>
      </c>
      <c r="B124" s="4">
        <v>-150.70400000000001</v>
      </c>
      <c r="C124" t="s">
        <v>3384</v>
      </c>
      <c r="D124" s="4">
        <v>1</v>
      </c>
      <c r="E124" t="s">
        <v>3619</v>
      </c>
    </row>
    <row r="125" spans="1:16" x14ac:dyDescent="0.35">
      <c r="E125" s="57" t="s">
        <v>9555</v>
      </c>
      <c r="G125" s="42">
        <f t="shared" si="4"/>
        <v>21</v>
      </c>
      <c r="H125" t="s">
        <v>9613</v>
      </c>
    </row>
    <row r="126" spans="1:16" x14ac:dyDescent="0.35">
      <c r="E126" s="57" t="s">
        <v>10632</v>
      </c>
      <c r="G126" s="42">
        <f t="shared" si="4"/>
        <v>8</v>
      </c>
      <c r="H126" t="s">
        <v>9374</v>
      </c>
    </row>
    <row r="127" spans="1:16" x14ac:dyDescent="0.35">
      <c r="A127" s="4">
        <v>58</v>
      </c>
      <c r="B127" s="4">
        <v>-146.41899999999899</v>
      </c>
      <c r="C127" t="s">
        <v>3378</v>
      </c>
      <c r="D127" s="4">
        <v>4</v>
      </c>
      <c r="E127" t="s">
        <v>68</v>
      </c>
      <c r="G127" s="42">
        <f t="shared" si="4"/>
        <v>8</v>
      </c>
      <c r="H127" t="s">
        <v>9374</v>
      </c>
    </row>
    <row r="128" spans="1:16" x14ac:dyDescent="0.35">
      <c r="A128" s="4">
        <v>59</v>
      </c>
      <c r="B128" s="4">
        <v>-132.643</v>
      </c>
      <c r="C128" t="s">
        <v>3384</v>
      </c>
      <c r="D128" s="4">
        <v>1</v>
      </c>
      <c r="E128" t="s">
        <v>3622</v>
      </c>
      <c r="G128" s="42">
        <f t="shared" si="4"/>
        <v>21</v>
      </c>
      <c r="H128" t="s">
        <v>9613</v>
      </c>
    </row>
    <row r="129" spans="1:8" x14ac:dyDescent="0.35">
      <c r="A129" s="4">
        <v>60</v>
      </c>
      <c r="B129" s="4">
        <v>-125.901</v>
      </c>
      <c r="C129" t="s">
        <v>3378</v>
      </c>
      <c r="D129" s="4">
        <v>4</v>
      </c>
      <c r="E129" t="s">
        <v>3624</v>
      </c>
    </row>
    <row r="130" spans="1:8" x14ac:dyDescent="0.35">
      <c r="E130" s="57" t="s">
        <v>10634</v>
      </c>
      <c r="G130" s="42">
        <f t="shared" si="4"/>
        <v>8</v>
      </c>
      <c r="H130" t="s">
        <v>9374</v>
      </c>
    </row>
    <row r="131" spans="1:8" x14ac:dyDescent="0.35">
      <c r="E131" s="57" t="s">
        <v>10635</v>
      </c>
      <c r="G131" s="42">
        <f t="shared" si="4"/>
        <v>5</v>
      </c>
      <c r="H131" t="s">
        <v>9378</v>
      </c>
    </row>
    <row r="132" spans="1:8" x14ac:dyDescent="0.35">
      <c r="A132" s="4">
        <v>61</v>
      </c>
      <c r="B132" s="4">
        <v>-118.31699999999999</v>
      </c>
      <c r="C132" t="s">
        <v>3413</v>
      </c>
      <c r="D132" s="4">
        <v>3</v>
      </c>
      <c r="E132" t="s">
        <v>768</v>
      </c>
      <c r="G132" s="42">
        <f t="shared" si="4"/>
        <v>21</v>
      </c>
      <c r="H132" t="s">
        <v>9613</v>
      </c>
    </row>
    <row r="133" spans="1:8" x14ac:dyDescent="0.35">
      <c r="A133" s="4">
        <v>62</v>
      </c>
      <c r="B133" s="4">
        <v>-111.636</v>
      </c>
      <c r="C133" t="s">
        <v>3384</v>
      </c>
      <c r="D133" s="4">
        <v>1</v>
      </c>
      <c r="E133" t="s">
        <v>3627</v>
      </c>
      <c r="G133" s="42">
        <f t="shared" si="4"/>
        <v>21</v>
      </c>
      <c r="H133" t="s">
        <v>9613</v>
      </c>
    </row>
    <row r="135" spans="1:8" x14ac:dyDescent="0.35">
      <c r="B135" s="20" t="s">
        <v>9303</v>
      </c>
    </row>
    <row r="136" spans="1:8" x14ac:dyDescent="0.35">
      <c r="A136" s="4">
        <v>63</v>
      </c>
      <c r="B136" s="4">
        <v>-112.20699999999999</v>
      </c>
      <c r="C136" t="s">
        <v>3378</v>
      </c>
      <c r="D136" s="4">
        <v>4</v>
      </c>
      <c r="E136" t="s">
        <v>3626</v>
      </c>
      <c r="G136" s="42">
        <f t="shared" si="4"/>
        <v>22</v>
      </c>
      <c r="H136" t="s">
        <v>10418</v>
      </c>
    </row>
    <row r="137" spans="1:8" x14ac:dyDescent="0.35">
      <c r="A137" s="4">
        <v>64</v>
      </c>
      <c r="B137" s="4">
        <v>-96.266000000000005</v>
      </c>
      <c r="C137" t="s">
        <v>3384</v>
      </c>
      <c r="D137" s="4">
        <v>1</v>
      </c>
      <c r="E137" t="s">
        <v>3629</v>
      </c>
      <c r="G137" s="42">
        <f t="shared" si="4"/>
        <v>22</v>
      </c>
      <c r="H137" t="s">
        <v>10418</v>
      </c>
    </row>
    <row r="138" spans="1:8" x14ac:dyDescent="0.35">
      <c r="A138" s="4">
        <v>65</v>
      </c>
      <c r="B138" s="4">
        <v>-74.850999999999999</v>
      </c>
      <c r="C138" t="s">
        <v>3413</v>
      </c>
      <c r="D138" s="4">
        <v>3</v>
      </c>
      <c r="E138" t="s">
        <v>3632</v>
      </c>
      <c r="G138" s="42">
        <f t="shared" si="4"/>
        <v>22</v>
      </c>
      <c r="H138" t="s">
        <v>10418</v>
      </c>
    </row>
    <row r="139" spans="1:8" x14ac:dyDescent="0.35">
      <c r="A139" s="4">
        <v>66</v>
      </c>
      <c r="B139" s="4">
        <v>-66.188999999999993</v>
      </c>
      <c r="C139" t="s">
        <v>3384</v>
      </c>
      <c r="D139" s="4">
        <v>1</v>
      </c>
      <c r="E139" t="s">
        <v>3633</v>
      </c>
      <c r="G139" s="42">
        <f t="shared" si="4"/>
        <v>22</v>
      </c>
      <c r="H139" t="s">
        <v>10418</v>
      </c>
    </row>
    <row r="140" spans="1:8" x14ac:dyDescent="0.35">
      <c r="A140" s="4">
        <v>67</v>
      </c>
      <c r="B140" s="4">
        <v>-34.058</v>
      </c>
      <c r="C140" t="s">
        <v>3378</v>
      </c>
      <c r="D140" s="4">
        <v>4</v>
      </c>
      <c r="E140" t="s">
        <v>9877</v>
      </c>
      <c r="G140" s="42">
        <f t="shared" si="4"/>
        <v>22</v>
      </c>
      <c r="H140" t="s">
        <v>10418</v>
      </c>
    </row>
    <row r="141" spans="1:8" x14ac:dyDescent="0.35">
      <c r="A141" s="4">
        <v>68</v>
      </c>
      <c r="B141" s="4">
        <v>-32.558</v>
      </c>
      <c r="C141" t="s">
        <v>3371</v>
      </c>
      <c r="D141" s="4">
        <v>2</v>
      </c>
      <c r="E141" t="s">
        <v>9734</v>
      </c>
      <c r="G141" s="42">
        <f t="shared" si="4"/>
        <v>22</v>
      </c>
      <c r="H141" t="s">
        <v>10418</v>
      </c>
    </row>
    <row r="142" spans="1:8" x14ac:dyDescent="0.35">
      <c r="A142" s="4">
        <v>69</v>
      </c>
      <c r="B142" s="4">
        <v>-29.531999999999901</v>
      </c>
      <c r="C142" t="s">
        <v>3384</v>
      </c>
      <c r="D142" s="4">
        <v>1</v>
      </c>
      <c r="E142" t="s">
        <v>9734</v>
      </c>
      <c r="G142" s="42">
        <f t="shared" si="4"/>
        <v>22</v>
      </c>
      <c r="H142" t="s">
        <v>10418</v>
      </c>
    </row>
    <row r="144" spans="1:8" x14ac:dyDescent="0.35">
      <c r="B144" s="21" t="s">
        <v>9283</v>
      </c>
      <c r="C144" s="22"/>
      <c r="D144" s="21"/>
      <c r="E144" s="22"/>
    </row>
    <row r="145" spans="1:8" x14ac:dyDescent="0.35">
      <c r="B145" s="20" t="s">
        <v>9826</v>
      </c>
    </row>
    <row r="146" spans="1:8" x14ac:dyDescent="0.35">
      <c r="A146" s="4">
        <v>70</v>
      </c>
      <c r="B146" s="4">
        <v>22.619</v>
      </c>
      <c r="C146" t="s">
        <v>3378</v>
      </c>
      <c r="D146" s="4">
        <v>4</v>
      </c>
      <c r="E146" t="s">
        <v>3638</v>
      </c>
      <c r="G146" s="42">
        <f t="shared" si="4"/>
        <v>20</v>
      </c>
      <c r="H146" t="s">
        <v>9472</v>
      </c>
    </row>
    <row r="148" spans="1:8" x14ac:dyDescent="0.35">
      <c r="A148" s="7"/>
      <c r="B148" s="11" t="s">
        <v>9275</v>
      </c>
      <c r="C148" s="13"/>
      <c r="D148" s="19"/>
      <c r="E148" s="13"/>
      <c r="F148" s="13"/>
    </row>
    <row r="149" spans="1:8" x14ac:dyDescent="0.35">
      <c r="B149" s="20" t="s">
        <v>9243</v>
      </c>
    </row>
    <row r="150" spans="1:8" x14ac:dyDescent="0.35">
      <c r="A150" s="4">
        <v>71</v>
      </c>
      <c r="B150" s="4">
        <v>-383.608</v>
      </c>
      <c r="C150" t="s">
        <v>3371</v>
      </c>
      <c r="D150" s="4">
        <v>2</v>
      </c>
      <c r="E150" t="s">
        <v>3372</v>
      </c>
      <c r="G150" s="42">
        <f t="shared" si="4"/>
        <v>22</v>
      </c>
      <c r="H150" t="s">
        <v>10418</v>
      </c>
    </row>
    <row r="151" spans="1:8" x14ac:dyDescent="0.35">
      <c r="A151" s="4">
        <v>72</v>
      </c>
      <c r="B151" s="4">
        <v>-379.65199999999999</v>
      </c>
      <c r="C151" t="s">
        <v>3378</v>
      </c>
      <c r="D151" s="4">
        <v>4</v>
      </c>
      <c r="E151" t="s">
        <v>3379</v>
      </c>
      <c r="G151" s="42">
        <f t="shared" si="4"/>
        <v>22</v>
      </c>
      <c r="H151" t="s">
        <v>10418</v>
      </c>
    </row>
    <row r="152" spans="1:8" x14ac:dyDescent="0.35">
      <c r="A152" s="4">
        <v>73</v>
      </c>
      <c r="B152" s="4">
        <v>-375.66399999999999</v>
      </c>
      <c r="C152" t="s">
        <v>3384</v>
      </c>
      <c r="D152" s="4">
        <v>1</v>
      </c>
      <c r="E152" t="s">
        <v>3385</v>
      </c>
      <c r="G152" s="42">
        <f t="shared" si="4"/>
        <v>22</v>
      </c>
      <c r="H152" t="s">
        <v>10418</v>
      </c>
    </row>
    <row r="153" spans="1:8" x14ac:dyDescent="0.35">
      <c r="A153" s="4">
        <v>74</v>
      </c>
      <c r="B153" s="4">
        <v>-372.601</v>
      </c>
      <c r="C153" t="s">
        <v>3384</v>
      </c>
      <c r="D153" s="4">
        <v>1</v>
      </c>
      <c r="E153" t="s">
        <v>3386</v>
      </c>
      <c r="G153" s="42">
        <f t="shared" si="4"/>
        <v>22</v>
      </c>
      <c r="H153" t="s">
        <v>10418</v>
      </c>
    </row>
    <row r="155" spans="1:8" x14ac:dyDescent="0.35">
      <c r="B155" s="31" t="s">
        <v>10636</v>
      </c>
    </row>
    <row r="156" spans="1:8" x14ac:dyDescent="0.35">
      <c r="A156" s="4">
        <v>75</v>
      </c>
      <c r="B156" s="4">
        <v>-357.04199999999997</v>
      </c>
      <c r="C156" t="s">
        <v>3378</v>
      </c>
      <c r="D156" s="4">
        <v>4</v>
      </c>
      <c r="E156" t="s">
        <v>3393</v>
      </c>
      <c r="G156" s="42">
        <f t="shared" si="4"/>
        <v>5</v>
      </c>
      <c r="H156" t="s">
        <v>9378</v>
      </c>
    </row>
    <row r="157" spans="1:8" x14ac:dyDescent="0.35">
      <c r="A157" s="4">
        <v>76</v>
      </c>
      <c r="B157" s="4">
        <v>-345.22399999999999</v>
      </c>
      <c r="C157" t="s">
        <v>3384</v>
      </c>
      <c r="D157" s="4">
        <v>1</v>
      </c>
      <c r="E157" t="s">
        <v>3397</v>
      </c>
      <c r="G157" s="42">
        <f t="shared" si="4"/>
        <v>5</v>
      </c>
      <c r="H157" t="s">
        <v>9378</v>
      </c>
    </row>
    <row r="158" spans="1:8" x14ac:dyDescent="0.35">
      <c r="A158" s="4">
        <v>77</v>
      </c>
      <c r="B158" s="4">
        <v>-329.83300000000003</v>
      </c>
      <c r="C158" t="s">
        <v>3371</v>
      </c>
      <c r="D158" s="4">
        <v>2</v>
      </c>
      <c r="E158" t="s">
        <v>3403</v>
      </c>
      <c r="G158" s="42">
        <f t="shared" si="4"/>
        <v>7</v>
      </c>
      <c r="H158" t="s">
        <v>9377</v>
      </c>
    </row>
    <row r="159" spans="1:8" x14ac:dyDescent="0.35">
      <c r="A159" s="4">
        <v>78</v>
      </c>
      <c r="B159" s="4">
        <v>-324.04599999999999</v>
      </c>
      <c r="C159" t="s">
        <v>3384</v>
      </c>
      <c r="D159" s="4">
        <v>1</v>
      </c>
      <c r="E159" t="s">
        <v>3404</v>
      </c>
      <c r="G159" s="42">
        <f t="shared" si="4"/>
        <v>31</v>
      </c>
      <c r="H159" t="s">
        <v>9386</v>
      </c>
    </row>
    <row r="161" spans="1:8" x14ac:dyDescent="0.35">
      <c r="A161" s="7">
        <v>3</v>
      </c>
      <c r="B161" s="31" t="s">
        <v>10640</v>
      </c>
    </row>
    <row r="162" spans="1:8" x14ac:dyDescent="0.35">
      <c r="A162" s="4">
        <v>79</v>
      </c>
      <c r="B162" s="4">
        <v>-297.14400000000001</v>
      </c>
      <c r="C162" t="s">
        <v>3371</v>
      </c>
      <c r="D162" s="4">
        <v>2</v>
      </c>
      <c r="E162" t="s">
        <v>3408</v>
      </c>
      <c r="G162" s="42">
        <f t="shared" si="4"/>
        <v>3</v>
      </c>
      <c r="H162" t="s">
        <v>9379</v>
      </c>
    </row>
    <row r="163" spans="1:8" x14ac:dyDescent="0.35">
      <c r="A163" s="4">
        <v>80</v>
      </c>
      <c r="B163" s="4">
        <v>-280.22000000000003</v>
      </c>
      <c r="C163" t="s">
        <v>3378</v>
      </c>
      <c r="D163" s="4">
        <v>4</v>
      </c>
      <c r="E163" t="s">
        <v>3410</v>
      </c>
    </row>
    <row r="164" spans="1:8" x14ac:dyDescent="0.35">
      <c r="E164" s="57" t="s">
        <v>10637</v>
      </c>
      <c r="G164" s="42">
        <f t="shared" si="4"/>
        <v>3</v>
      </c>
      <c r="H164" t="s">
        <v>9379</v>
      </c>
    </row>
    <row r="165" spans="1:8" x14ac:dyDescent="0.35">
      <c r="E165" s="57" t="s">
        <v>10638</v>
      </c>
      <c r="G165" s="42">
        <f t="shared" si="4"/>
        <v>5</v>
      </c>
      <c r="H165" t="s">
        <v>9378</v>
      </c>
    </row>
    <row r="166" spans="1:8" x14ac:dyDescent="0.35">
      <c r="E166" s="57" t="s">
        <v>10639</v>
      </c>
      <c r="G166" s="42">
        <f t="shared" si="4"/>
        <v>7</v>
      </c>
      <c r="H166" t="s">
        <v>9377</v>
      </c>
    </row>
    <row r="167" spans="1:8" x14ac:dyDescent="0.35">
      <c r="A167" s="4">
        <v>81</v>
      </c>
      <c r="B167" s="4">
        <v>-279.67</v>
      </c>
      <c r="C167" t="s">
        <v>3384</v>
      </c>
      <c r="D167" s="4">
        <v>1</v>
      </c>
      <c r="E167" t="s">
        <v>2877</v>
      </c>
      <c r="G167" s="42">
        <f t="shared" si="4"/>
        <v>4</v>
      </c>
      <c r="H167" t="s">
        <v>9372</v>
      </c>
    </row>
    <row r="168" spans="1:8" x14ac:dyDescent="0.35">
      <c r="B168" s="4">
        <v>-265.73200000000003</v>
      </c>
      <c r="C168" t="s">
        <v>3384</v>
      </c>
      <c r="D168" s="4">
        <v>1</v>
      </c>
      <c r="E168" t="s">
        <v>3412</v>
      </c>
    </row>
    <row r="169" spans="1:8" x14ac:dyDescent="0.35">
      <c r="A169" s="4">
        <v>82</v>
      </c>
      <c r="B169" s="4">
        <v>-257.303</v>
      </c>
      <c r="C169" t="s">
        <v>3413</v>
      </c>
      <c r="D169" s="4">
        <v>3</v>
      </c>
      <c r="E169" t="s">
        <v>3414</v>
      </c>
      <c r="G169" s="42">
        <f t="shared" si="4"/>
        <v>8</v>
      </c>
      <c r="H169" t="s">
        <v>9374</v>
      </c>
    </row>
    <row r="170" spans="1:8" x14ac:dyDescent="0.35">
      <c r="A170" s="4">
        <v>83</v>
      </c>
      <c r="B170" s="4">
        <v>-251.03200000000001</v>
      </c>
      <c r="C170" t="s">
        <v>3378</v>
      </c>
      <c r="D170" s="4">
        <v>4</v>
      </c>
      <c r="E170" t="s">
        <v>3416</v>
      </c>
      <c r="G170" s="42">
        <f t="shared" si="4"/>
        <v>8</v>
      </c>
      <c r="H170" t="s">
        <v>9374</v>
      </c>
    </row>
    <row r="171" spans="1:8" x14ac:dyDescent="0.35">
      <c r="A171" s="4">
        <v>84</v>
      </c>
      <c r="B171" s="4">
        <v>-240.649</v>
      </c>
      <c r="C171" t="s">
        <v>3413</v>
      </c>
      <c r="D171" s="4">
        <v>3</v>
      </c>
      <c r="E171" t="s">
        <v>3419</v>
      </c>
      <c r="G171" s="42">
        <f t="shared" si="4"/>
        <v>4</v>
      </c>
      <c r="H171" t="s">
        <v>9372</v>
      </c>
    </row>
    <row r="172" spans="1:8" x14ac:dyDescent="0.35">
      <c r="A172" s="4">
        <v>85</v>
      </c>
      <c r="B172" s="4">
        <v>-238.21799999999999</v>
      </c>
      <c r="C172" t="s">
        <v>3378</v>
      </c>
      <c r="D172" s="4">
        <v>4</v>
      </c>
      <c r="E172" t="s">
        <v>3420</v>
      </c>
      <c r="G172" s="42">
        <f t="shared" si="4"/>
        <v>7</v>
      </c>
      <c r="H172" t="s">
        <v>9377</v>
      </c>
    </row>
    <row r="173" spans="1:8" x14ac:dyDescent="0.35">
      <c r="A173" s="4">
        <v>86</v>
      </c>
      <c r="B173" s="4">
        <v>-231.50799999999899</v>
      </c>
      <c r="C173" t="s">
        <v>3384</v>
      </c>
      <c r="D173" s="4">
        <v>1</v>
      </c>
      <c r="E173" t="s">
        <v>3421</v>
      </c>
      <c r="G173" s="42">
        <f t="shared" si="4"/>
        <v>7</v>
      </c>
      <c r="H173" t="s">
        <v>9377</v>
      </c>
    </row>
    <row r="175" spans="1:8" x14ac:dyDescent="0.35">
      <c r="A175" s="4">
        <v>87</v>
      </c>
      <c r="B175" s="4">
        <v>-218.767</v>
      </c>
      <c r="C175" t="s">
        <v>3378</v>
      </c>
      <c r="D175" s="4">
        <v>4</v>
      </c>
      <c r="E175" t="s">
        <v>3424</v>
      </c>
      <c r="G175" s="42">
        <f t="shared" si="4"/>
        <v>22</v>
      </c>
      <c r="H175" t="s">
        <v>10418</v>
      </c>
    </row>
    <row r="177" spans="1:8" x14ac:dyDescent="0.35">
      <c r="A177" s="4">
        <v>88</v>
      </c>
      <c r="B177" s="4">
        <v>-177.08099999999999</v>
      </c>
      <c r="C177" t="s">
        <v>3413</v>
      </c>
      <c r="D177" s="4">
        <v>3</v>
      </c>
      <c r="E177" t="s">
        <v>3429</v>
      </c>
      <c r="G177" s="42">
        <f t="shared" ref="G177:I203" si="5">IF(H177="GREET",1,IF(H177="GOAL",2,IF(H177="GOAL:COOP",2,IF(H177="(GOAL:COOP)",2,IF(H177="GOAL:CIVILITY",2,IF(H177="GOAL:SUSTAIN",2,IF(H177="(GOAL:SUSTAIN)",2,IF(H177="GOAL:MAX EARN",2,IF(H177="GOAL:EQUITY",2,IF(H177="(GOAL:EQUITY)",2,IF(H177="PROPOSAL",3,IF(H177="(PROPOSAL)",3,IF(H177="CHOOSE+",4,IF(H177="CHOOSE-",4,IF(H177="(CHOOSE+)",4,IF(H177="(CHOOSE-)",4,IF(H177="ECO INFO",5,IF(H177="(ECO INFO)",5,IF(H177="$ INFO",6,IF(H177="($ INFO)",6,IF(H177="SOC INFO",7,IF(H177="(SOC INFO)",7,IF(H177="RULE INFO",8,IF(H177="EXP INFO",9,IF(H177="(EXP INFO)",9,IF(H177="MON RES",10,IF(H177="MON EARN",11,IF(H177="MON BEH",12,IF(H177="POSE HARM",13,IF(H177="(POSE HARM)",13,IF(H177="POSE CONCERN",14,IF(H177="(POSE CONCERN)",14,IF(H177="RJ APOLOGY",15,IF(H177="RJ ATONE",16,IF(H177="(RJ ATONE)",16,IF(H177="RJ JUSTIFY",17,IF(H177="RJ JUSTIFY:ECO INFO",17,IF(H177="RJ JUSTIFY:SOC INFO",17,IF(H177="RJ JUSTIFY:EXP INFO",17,IF(H177="RJ JUSTIFY:MON EARN",17,IF(H177="RJ JUSTIFY:MON BEH",17,IF(H177="RJ-",18,IF(H177="RJ FORGIVE+",19,IF(H177="RJ FORGIVE-",19,IF(H177="(RJ FORGIVE+)",19,IF(H177="(RJ FORGIVE-)",19,IF(H177="COORD",20,IF(H177="(COORD)",20,IF(H177="ENF ACK",21,IF(H177="(ENF ACK)",21,IF(H177="ENF PRAISE",22,IF(H177="ENF ASK",23,IF(H177="ENF TELL",24,IF(H177="ENF SHAME",25,IF(H177="ENF WARN",26,IF(H177="ENF THREATEN",27,IF(H177="ENF PUNISH",28,IF(H177="DEFECT",29,IF(H177="SM TALK",30,IF(H177="HUMOR",31,IF(H177="POLITE+",32,IF(H177="POLITE-",32,IF(H177="INPUT-",33,IF(H177="AMBIGUOUS",34,IF(H177="UNCODEABLE",35)))))))))))))))))))))))))))))))))))))))))))))))))))))))))))))))))</f>
        <v>7</v>
      </c>
      <c r="H177" t="s">
        <v>9377</v>
      </c>
    </row>
    <row r="178" spans="1:8" x14ac:dyDescent="0.35">
      <c r="A178" s="4">
        <v>89</v>
      </c>
      <c r="B178" s="4">
        <v>-170.108</v>
      </c>
      <c r="C178" t="s">
        <v>3384</v>
      </c>
      <c r="D178" s="4">
        <v>1</v>
      </c>
      <c r="E178" t="s">
        <v>3430</v>
      </c>
      <c r="G178" s="42">
        <f t="shared" si="5"/>
        <v>7</v>
      </c>
      <c r="H178" t="s">
        <v>9377</v>
      </c>
    </row>
    <row r="179" spans="1:8" x14ac:dyDescent="0.35">
      <c r="A179" s="4">
        <v>90</v>
      </c>
      <c r="B179" s="4">
        <v>-154.989</v>
      </c>
      <c r="C179" t="s">
        <v>3371</v>
      </c>
      <c r="D179" s="4">
        <v>2</v>
      </c>
      <c r="E179" t="s">
        <v>3436</v>
      </c>
      <c r="G179" s="42">
        <f t="shared" si="5"/>
        <v>7</v>
      </c>
      <c r="H179" t="s">
        <v>9377</v>
      </c>
    </row>
    <row r="180" spans="1:8" x14ac:dyDescent="0.35">
      <c r="A180" s="4">
        <v>91</v>
      </c>
      <c r="B180" s="4">
        <v>-143.495</v>
      </c>
      <c r="C180" t="s">
        <v>3378</v>
      </c>
      <c r="D180" s="4">
        <v>4</v>
      </c>
      <c r="E180" t="s">
        <v>3441</v>
      </c>
      <c r="G180" s="42">
        <f t="shared" si="5"/>
        <v>7</v>
      </c>
      <c r="H180" t="s">
        <v>9377</v>
      </c>
    </row>
    <row r="181" spans="1:8" x14ac:dyDescent="0.35">
      <c r="A181" s="4">
        <v>92</v>
      </c>
      <c r="B181" s="4">
        <v>-128.012</v>
      </c>
      <c r="C181" t="s">
        <v>3384</v>
      </c>
      <c r="D181" s="4">
        <v>1</v>
      </c>
      <c r="E181" t="s">
        <v>3443</v>
      </c>
      <c r="G181" s="42">
        <f t="shared" si="5"/>
        <v>7</v>
      </c>
      <c r="H181" t="s">
        <v>9377</v>
      </c>
    </row>
    <row r="182" spans="1:8" x14ac:dyDescent="0.35">
      <c r="A182" s="4">
        <v>93</v>
      </c>
      <c r="B182" s="4">
        <v>-115.876</v>
      </c>
      <c r="C182" t="s">
        <v>3413</v>
      </c>
      <c r="D182" s="4">
        <v>3</v>
      </c>
      <c r="E182" t="s">
        <v>3445</v>
      </c>
      <c r="G182" s="42">
        <f t="shared" si="5"/>
        <v>7</v>
      </c>
      <c r="H182" t="s">
        <v>9377</v>
      </c>
    </row>
    <row r="183" spans="1:8" x14ac:dyDescent="0.35">
      <c r="A183" s="4">
        <v>94</v>
      </c>
      <c r="B183" s="4">
        <v>-110.53</v>
      </c>
      <c r="C183" t="s">
        <v>3384</v>
      </c>
      <c r="D183" s="4">
        <v>1</v>
      </c>
      <c r="E183" t="s">
        <v>905</v>
      </c>
      <c r="G183" s="42">
        <f t="shared" si="5"/>
        <v>7</v>
      </c>
      <c r="H183" t="s">
        <v>9377</v>
      </c>
    </row>
    <row r="184" spans="1:8" x14ac:dyDescent="0.35">
      <c r="A184" s="4">
        <v>95</v>
      </c>
      <c r="B184" s="4">
        <v>-106.661</v>
      </c>
      <c r="C184" t="s">
        <v>3378</v>
      </c>
      <c r="D184" s="4">
        <v>4</v>
      </c>
      <c r="E184" t="s">
        <v>767</v>
      </c>
      <c r="G184" s="42">
        <f t="shared" si="5"/>
        <v>7</v>
      </c>
      <c r="H184" t="s">
        <v>9377</v>
      </c>
    </row>
    <row r="185" spans="1:8" x14ac:dyDescent="0.35">
      <c r="A185" s="4">
        <v>96</v>
      </c>
      <c r="B185" s="4">
        <v>-87.183999999999997</v>
      </c>
      <c r="C185" t="s">
        <v>3384</v>
      </c>
      <c r="D185" s="4">
        <v>1</v>
      </c>
      <c r="E185" t="s">
        <v>3451</v>
      </c>
    </row>
    <row r="186" spans="1:8" x14ac:dyDescent="0.35">
      <c r="E186" s="57" t="s">
        <v>10641</v>
      </c>
      <c r="G186" s="42">
        <f t="shared" si="5"/>
        <v>2</v>
      </c>
      <c r="H186" t="s">
        <v>12178</v>
      </c>
    </row>
    <row r="187" spans="1:8" x14ac:dyDescent="0.35">
      <c r="E187" s="57" t="s">
        <v>10642</v>
      </c>
      <c r="G187" s="42">
        <f t="shared" si="5"/>
        <v>6</v>
      </c>
      <c r="H187" t="s">
        <v>10472</v>
      </c>
    </row>
    <row r="188" spans="1:8" x14ac:dyDescent="0.35">
      <c r="E188" s="38"/>
    </row>
    <row r="189" spans="1:8" x14ac:dyDescent="0.35">
      <c r="A189" s="4">
        <v>97</v>
      </c>
      <c r="B189" s="4">
        <v>-71.128</v>
      </c>
      <c r="C189" t="s">
        <v>3371</v>
      </c>
      <c r="D189" s="4">
        <v>2</v>
      </c>
      <c r="E189" t="s">
        <v>3452</v>
      </c>
      <c r="G189" s="42">
        <f t="shared" si="5"/>
        <v>9</v>
      </c>
      <c r="H189" t="s">
        <v>9373</v>
      </c>
    </row>
    <row r="190" spans="1:8" x14ac:dyDescent="0.35">
      <c r="A190" s="4">
        <v>98</v>
      </c>
      <c r="B190" s="4">
        <v>-68.995000000000005</v>
      </c>
      <c r="C190" t="s">
        <v>3378</v>
      </c>
      <c r="D190" s="4">
        <v>4</v>
      </c>
      <c r="E190" t="s">
        <v>3453</v>
      </c>
    </row>
    <row r="191" spans="1:8" x14ac:dyDescent="0.35">
      <c r="E191" s="57" t="s">
        <v>11214</v>
      </c>
      <c r="G191" s="42">
        <f t="shared" si="5"/>
        <v>7</v>
      </c>
      <c r="H191" t="s">
        <v>9377</v>
      </c>
    </row>
    <row r="192" spans="1:8" x14ac:dyDescent="0.35">
      <c r="E192" s="57" t="s">
        <v>11215</v>
      </c>
      <c r="G192" s="42">
        <f t="shared" si="5"/>
        <v>9</v>
      </c>
      <c r="H192" t="s">
        <v>9373</v>
      </c>
    </row>
    <row r="193" spans="1:10" x14ac:dyDescent="0.35">
      <c r="E193" s="38"/>
    </row>
    <row r="194" spans="1:10" x14ac:dyDescent="0.35">
      <c r="A194" s="4">
        <v>99</v>
      </c>
      <c r="B194" s="4">
        <v>-63.670999999999999</v>
      </c>
      <c r="C194" t="s">
        <v>3384</v>
      </c>
      <c r="D194" s="4">
        <v>1</v>
      </c>
      <c r="E194" t="s">
        <v>3454</v>
      </c>
      <c r="G194" s="42">
        <f t="shared" si="5"/>
        <v>9</v>
      </c>
      <c r="H194" t="s">
        <v>9373</v>
      </c>
    </row>
    <row r="195" spans="1:10" x14ac:dyDescent="0.35">
      <c r="A195" s="4">
        <v>100</v>
      </c>
      <c r="B195" s="4">
        <v>-61.821999999999903</v>
      </c>
      <c r="C195" t="s">
        <v>3371</v>
      </c>
      <c r="D195" s="4">
        <v>2</v>
      </c>
      <c r="E195" t="s">
        <v>3455</v>
      </c>
      <c r="G195" s="42">
        <f t="shared" si="5"/>
        <v>9</v>
      </c>
      <c r="H195" t="s">
        <v>9373</v>
      </c>
    </row>
    <row r="196" spans="1:10" x14ac:dyDescent="0.35">
      <c r="A196" s="4">
        <v>101</v>
      </c>
      <c r="B196" s="4">
        <v>-52.823</v>
      </c>
      <c r="C196" t="s">
        <v>3378</v>
      </c>
      <c r="D196" s="4">
        <v>4</v>
      </c>
      <c r="E196" t="s">
        <v>3457</v>
      </c>
      <c r="G196" s="42">
        <f t="shared" si="5"/>
        <v>7</v>
      </c>
      <c r="H196" t="s">
        <v>9377</v>
      </c>
      <c r="I196" s="42">
        <f t="shared" si="5"/>
        <v>6</v>
      </c>
      <c r="J196" t="s">
        <v>10472</v>
      </c>
    </row>
    <row r="197" spans="1:10" x14ac:dyDescent="0.35">
      <c r="A197" s="4">
        <v>102</v>
      </c>
      <c r="B197" s="4">
        <v>-51.97</v>
      </c>
      <c r="C197" t="s">
        <v>3384</v>
      </c>
      <c r="D197" s="4">
        <v>1</v>
      </c>
      <c r="E197" t="s">
        <v>1312</v>
      </c>
      <c r="G197" s="42">
        <f t="shared" si="5"/>
        <v>7</v>
      </c>
      <c r="H197" t="s">
        <v>9377</v>
      </c>
      <c r="I197" s="42">
        <f t="shared" si="5"/>
        <v>6</v>
      </c>
      <c r="J197" t="s">
        <v>10472</v>
      </c>
    </row>
    <row r="198" spans="1:10" x14ac:dyDescent="0.35">
      <c r="A198" s="4">
        <v>103</v>
      </c>
      <c r="B198" s="4">
        <v>-47.924999999999997</v>
      </c>
      <c r="C198" t="s">
        <v>3384</v>
      </c>
      <c r="D198" s="4">
        <v>1</v>
      </c>
      <c r="E198" t="s">
        <v>3458</v>
      </c>
      <c r="G198" s="42">
        <f t="shared" si="5"/>
        <v>22</v>
      </c>
      <c r="H198" t="s">
        <v>10418</v>
      </c>
    </row>
    <row r="199" spans="1:10" x14ac:dyDescent="0.35">
      <c r="A199" s="4">
        <v>104</v>
      </c>
      <c r="B199" s="4">
        <v>-28.922999999999998</v>
      </c>
      <c r="C199" t="s">
        <v>3413</v>
      </c>
      <c r="D199" s="4">
        <v>3</v>
      </c>
      <c r="E199" t="s">
        <v>3460</v>
      </c>
      <c r="G199" s="42">
        <f t="shared" si="5"/>
        <v>32</v>
      </c>
      <c r="H199" t="s">
        <v>9376</v>
      </c>
    </row>
    <row r="201" spans="1:10" x14ac:dyDescent="0.35">
      <c r="B201" s="21" t="s">
        <v>9279</v>
      </c>
      <c r="C201" s="22"/>
      <c r="D201" s="21"/>
      <c r="E201" s="22"/>
    </row>
    <row r="202" spans="1:10" x14ac:dyDescent="0.35">
      <c r="B202" s="20" t="s">
        <v>9827</v>
      </c>
    </row>
    <row r="203" spans="1:10" x14ac:dyDescent="0.35">
      <c r="A203" s="4">
        <v>105</v>
      </c>
      <c r="B203" s="4">
        <v>181.86500000000001</v>
      </c>
      <c r="C203" t="s">
        <v>3378</v>
      </c>
      <c r="D203" s="4">
        <v>4</v>
      </c>
      <c r="E203" t="s">
        <v>3462</v>
      </c>
      <c r="G203" s="42">
        <f t="shared" si="5"/>
        <v>20</v>
      </c>
      <c r="H203" t="s">
        <v>9472</v>
      </c>
    </row>
    <row r="206" spans="1:10" x14ac:dyDescent="0.35">
      <c r="A206" s="8" t="s">
        <v>11929</v>
      </c>
    </row>
    <row r="207" spans="1:10" x14ac:dyDescent="0.35">
      <c r="B207" s="98" t="s">
        <v>11936</v>
      </c>
    </row>
    <row r="208" spans="1:10" x14ac:dyDescent="0.35">
      <c r="A208" s="7" t="s">
        <v>11933</v>
      </c>
      <c r="B208" s="4">
        <v>3</v>
      </c>
      <c r="C208" t="s">
        <v>11991</v>
      </c>
    </row>
    <row r="209" spans="1:15" x14ac:dyDescent="0.35">
      <c r="A209" s="7" t="s">
        <v>11934</v>
      </c>
      <c r="B209" s="4">
        <v>3</v>
      </c>
      <c r="C209" t="s">
        <v>11992</v>
      </c>
    </row>
    <row r="210" spans="1:15" x14ac:dyDescent="0.35">
      <c r="A210" s="7" t="s">
        <v>11935</v>
      </c>
      <c r="B210" s="4">
        <v>3</v>
      </c>
      <c r="C210" t="s">
        <v>11993</v>
      </c>
    </row>
    <row r="212" spans="1:15" x14ac:dyDescent="0.35">
      <c r="A212" s="7" t="s">
        <v>12080</v>
      </c>
      <c r="B212" s="4">
        <v>3</v>
      </c>
    </row>
    <row r="213" spans="1:15" x14ac:dyDescent="0.35">
      <c r="A213" s="4" t="s">
        <v>12082</v>
      </c>
      <c r="B213" s="4">
        <v>1</v>
      </c>
    </row>
    <row r="216" spans="1:15" x14ac:dyDescent="0.35">
      <c r="B216" s="8" t="s">
        <v>12198</v>
      </c>
      <c r="G216"/>
      <c r="I216"/>
      <c r="K216"/>
      <c r="M216"/>
      <c r="O216"/>
    </row>
    <row r="217" spans="1:15" x14ac:dyDescent="0.35">
      <c r="A217" s="8" t="s">
        <v>12202</v>
      </c>
      <c r="B217" s="113" t="s">
        <v>12230</v>
      </c>
      <c r="C217" s="113" t="s">
        <v>12231</v>
      </c>
      <c r="G217"/>
      <c r="I217"/>
      <c r="K217"/>
      <c r="M217"/>
      <c r="O217"/>
    </row>
    <row r="218" spans="1:15" x14ac:dyDescent="0.35">
      <c r="A218" s="7" t="s">
        <v>12083</v>
      </c>
      <c r="B218" s="102">
        <v>0</v>
      </c>
      <c r="C218" s="102">
        <v>0</v>
      </c>
      <c r="G218"/>
      <c r="I218"/>
      <c r="K218"/>
      <c r="M218"/>
      <c r="O218"/>
    </row>
    <row r="219" spans="1:15" x14ac:dyDescent="0.35">
      <c r="A219" s="7" t="s">
        <v>12084</v>
      </c>
      <c r="B219" s="102">
        <v>1</v>
      </c>
      <c r="C219" s="102">
        <v>1</v>
      </c>
      <c r="G219"/>
      <c r="I219"/>
      <c r="K219"/>
      <c r="M219"/>
      <c r="O219"/>
    </row>
    <row r="220" spans="1:15" x14ac:dyDescent="0.35">
      <c r="B220"/>
      <c r="C220" s="4"/>
      <c r="G220"/>
      <c r="I220"/>
      <c r="K220"/>
      <c r="M220"/>
      <c r="O220"/>
    </row>
    <row r="221" spans="1:15" x14ac:dyDescent="0.35">
      <c r="A221" s="8" t="s">
        <v>12203</v>
      </c>
      <c r="B221"/>
      <c r="C221" s="4"/>
      <c r="E221" t="s">
        <v>12213</v>
      </c>
      <c r="G221"/>
      <c r="I221"/>
      <c r="K221"/>
      <c r="M221"/>
      <c r="O221"/>
    </row>
    <row r="222" spans="1:15" x14ac:dyDescent="0.35">
      <c r="A222" s="7" t="s">
        <v>12083</v>
      </c>
      <c r="B222" s="102">
        <v>0</v>
      </c>
      <c r="C222" s="102">
        <v>0</v>
      </c>
      <c r="G222"/>
      <c r="I222"/>
      <c r="K222"/>
      <c r="M222"/>
      <c r="O222"/>
    </row>
    <row r="223" spans="1:15" x14ac:dyDescent="0.35">
      <c r="A223" s="7" t="s">
        <v>12084</v>
      </c>
      <c r="B223" s="102">
        <v>1</v>
      </c>
      <c r="C223" s="102">
        <v>1</v>
      </c>
      <c r="G223"/>
      <c r="I223"/>
      <c r="K223"/>
      <c r="M223"/>
      <c r="O223"/>
    </row>
    <row r="224" spans="1:15" x14ac:dyDescent="0.35">
      <c r="B224"/>
      <c r="C224" s="4"/>
      <c r="G224"/>
      <c r="I224"/>
      <c r="K224"/>
      <c r="M224"/>
      <c r="O224"/>
    </row>
    <row r="225" spans="1:15" x14ac:dyDescent="0.35">
      <c r="A225" s="8" t="s">
        <v>12204</v>
      </c>
      <c r="B225"/>
      <c r="C225" s="4"/>
      <c r="G225"/>
      <c r="I225"/>
      <c r="K225"/>
      <c r="M225"/>
      <c r="O225"/>
    </row>
    <row r="226" spans="1:15" x14ac:dyDescent="0.35">
      <c r="A226" s="7" t="s">
        <v>12083</v>
      </c>
      <c r="B226" s="102">
        <v>0</v>
      </c>
      <c r="C226" s="102" t="s">
        <v>11932</v>
      </c>
      <c r="E226" t="s">
        <v>12214</v>
      </c>
      <c r="G226"/>
      <c r="I226"/>
      <c r="K226"/>
      <c r="M226"/>
      <c r="O226"/>
    </row>
    <row r="227" spans="1:15" x14ac:dyDescent="0.35">
      <c r="A227" s="7" t="s">
        <v>12084</v>
      </c>
      <c r="B227" s="102">
        <v>1</v>
      </c>
      <c r="C227" s="102" t="s">
        <v>11932</v>
      </c>
      <c r="G227"/>
      <c r="I227"/>
      <c r="K227"/>
      <c r="M227"/>
      <c r="O227"/>
    </row>
    <row r="228" spans="1:15" x14ac:dyDescent="0.35">
      <c r="B228"/>
      <c r="C228" s="4"/>
      <c r="G228"/>
      <c r="I228"/>
      <c r="K228"/>
      <c r="M228"/>
      <c r="O228"/>
    </row>
    <row r="229" spans="1:15" x14ac:dyDescent="0.35">
      <c r="A229" s="7" t="s">
        <v>12079</v>
      </c>
      <c r="B229"/>
      <c r="C229" s="4"/>
      <c r="G229"/>
      <c r="I229"/>
      <c r="K229"/>
      <c r="M229"/>
      <c r="O229"/>
    </row>
    <row r="230" spans="1:15" x14ac:dyDescent="0.35">
      <c r="A230" s="7" t="s">
        <v>12083</v>
      </c>
      <c r="B230" s="102">
        <v>0</v>
      </c>
      <c r="C230" s="102">
        <v>0</v>
      </c>
      <c r="G230"/>
      <c r="I230"/>
      <c r="K230"/>
      <c r="M230"/>
      <c r="O230"/>
    </row>
    <row r="231" spans="1:15" x14ac:dyDescent="0.35">
      <c r="A231" s="7" t="s">
        <v>12084</v>
      </c>
      <c r="B231" s="102">
        <v>1</v>
      </c>
      <c r="C231" s="102">
        <v>1</v>
      </c>
      <c r="G231"/>
      <c r="I231"/>
      <c r="K231"/>
      <c r="M231"/>
      <c r="O231"/>
    </row>
    <row r="234" spans="1:15" x14ac:dyDescent="0.35">
      <c r="A234" s="8" t="s">
        <v>12089</v>
      </c>
    </row>
    <row r="236" spans="1:15" x14ac:dyDescent="0.35">
      <c r="A236" s="113" t="s">
        <v>11933</v>
      </c>
    </row>
    <row r="237" spans="1:15" x14ac:dyDescent="0.35">
      <c r="A237" s="113"/>
    </row>
    <row r="238" spans="1:15" x14ac:dyDescent="0.35">
      <c r="A238" s="116" t="s">
        <v>12090</v>
      </c>
    </row>
    <row r="239" spans="1:15" x14ac:dyDescent="0.35">
      <c r="A239" s="4" t="s">
        <v>12091</v>
      </c>
      <c r="B239" s="4">
        <v>4</v>
      </c>
    </row>
    <row r="240" spans="1:15" x14ac:dyDescent="0.35">
      <c r="A240" s="4" t="s">
        <v>12092</v>
      </c>
      <c r="B240" s="4">
        <v>4</v>
      </c>
    </row>
    <row r="241" spans="1:2" x14ac:dyDescent="0.35">
      <c r="A241" s="4" t="s">
        <v>12093</v>
      </c>
      <c r="B241" s="4">
        <v>3</v>
      </c>
    </row>
    <row r="242" spans="1:2" x14ac:dyDescent="0.35">
      <c r="A242" s="4" t="s">
        <v>12094</v>
      </c>
    </row>
    <row r="243" spans="1:2" x14ac:dyDescent="0.35">
      <c r="A243" s="37" t="s">
        <v>12098</v>
      </c>
      <c r="B243" s="117">
        <f>(B239+B240+B241)/3</f>
        <v>3.6666666666666665</v>
      </c>
    </row>
    <row r="244" spans="1:2" x14ac:dyDescent="0.35">
      <c r="A244" s="37"/>
    </row>
    <row r="245" spans="1:2" x14ac:dyDescent="0.35">
      <c r="A245" s="116" t="s">
        <v>12095</v>
      </c>
    </row>
    <row r="246" spans="1:2" x14ac:dyDescent="0.35">
      <c r="A246" s="4" t="s">
        <v>12091</v>
      </c>
      <c r="B246" s="4">
        <v>4</v>
      </c>
    </row>
    <row r="247" spans="1:2" x14ac:dyDescent="0.35">
      <c r="A247" s="4" t="s">
        <v>12092</v>
      </c>
    </row>
    <row r="248" spans="1:2" x14ac:dyDescent="0.35">
      <c r="A248" s="4" t="s">
        <v>12093</v>
      </c>
    </row>
    <row r="249" spans="1:2" x14ac:dyDescent="0.35">
      <c r="A249" s="4" t="s">
        <v>12094</v>
      </c>
    </row>
    <row r="250" spans="1:2" x14ac:dyDescent="0.35">
      <c r="A250" s="37" t="s">
        <v>12098</v>
      </c>
      <c r="B250" s="4">
        <v>4</v>
      </c>
    </row>
    <row r="251" spans="1:2" x14ac:dyDescent="0.35">
      <c r="A251" s="37"/>
    </row>
    <row r="252" spans="1:2" x14ac:dyDescent="0.35">
      <c r="A252" s="113" t="s">
        <v>11934</v>
      </c>
    </row>
    <row r="253" spans="1:2" x14ac:dyDescent="0.35">
      <c r="A253" s="113"/>
    </row>
    <row r="254" spans="1:2" x14ac:dyDescent="0.35">
      <c r="A254" s="116" t="s">
        <v>12090</v>
      </c>
    </row>
    <row r="255" spans="1:2" x14ac:dyDescent="0.35">
      <c r="A255" s="4" t="s">
        <v>12091</v>
      </c>
      <c r="B255" s="4">
        <v>4</v>
      </c>
    </row>
    <row r="256" spans="1:2" x14ac:dyDescent="0.35">
      <c r="A256" s="4" t="s">
        <v>12092</v>
      </c>
      <c r="B256" s="4">
        <v>2</v>
      </c>
    </row>
    <row r="257" spans="1:5" x14ac:dyDescent="0.35">
      <c r="A257" s="4" t="s">
        <v>12093</v>
      </c>
      <c r="B257" s="4">
        <v>4</v>
      </c>
      <c r="E257" t="s">
        <v>12117</v>
      </c>
    </row>
    <row r="258" spans="1:5" x14ac:dyDescent="0.35">
      <c r="A258" s="4" t="s">
        <v>12094</v>
      </c>
    </row>
    <row r="259" spans="1:5" x14ac:dyDescent="0.35">
      <c r="A259" s="37" t="s">
        <v>12098</v>
      </c>
      <c r="B259" s="117">
        <f>(B255+B256+B257)/3</f>
        <v>3.3333333333333335</v>
      </c>
    </row>
    <row r="260" spans="1:5" x14ac:dyDescent="0.35">
      <c r="A260" s="37"/>
    </row>
    <row r="261" spans="1:5" x14ac:dyDescent="0.35">
      <c r="A261" s="116" t="s">
        <v>12095</v>
      </c>
    </row>
    <row r="262" spans="1:5" x14ac:dyDescent="0.35">
      <c r="A262" s="4" t="s">
        <v>12091</v>
      </c>
      <c r="B262" s="4">
        <v>4</v>
      </c>
      <c r="E262" t="s">
        <v>12117</v>
      </c>
    </row>
    <row r="263" spans="1:5" x14ac:dyDescent="0.35">
      <c r="A263" s="4" t="s">
        <v>12092</v>
      </c>
    </row>
    <row r="264" spans="1:5" x14ac:dyDescent="0.35">
      <c r="A264" s="4" t="s">
        <v>12093</v>
      </c>
    </row>
    <row r="265" spans="1:5" x14ac:dyDescent="0.35">
      <c r="A265" s="4" t="s">
        <v>12094</v>
      </c>
    </row>
    <row r="266" spans="1:5" x14ac:dyDescent="0.35">
      <c r="A266" s="37" t="s">
        <v>12098</v>
      </c>
      <c r="B266" s="4">
        <v>4</v>
      </c>
    </row>
    <row r="268" spans="1:5" x14ac:dyDescent="0.35">
      <c r="A268" s="113" t="s">
        <v>11935</v>
      </c>
    </row>
    <row r="269" spans="1:5" x14ac:dyDescent="0.35">
      <c r="A269" s="113"/>
    </row>
    <row r="270" spans="1:5" x14ac:dyDescent="0.35">
      <c r="A270" s="116" t="s">
        <v>12090</v>
      </c>
    </row>
    <row r="271" spans="1:5" x14ac:dyDescent="0.35">
      <c r="A271" s="4" t="s">
        <v>12091</v>
      </c>
      <c r="B271" s="4">
        <v>3</v>
      </c>
    </row>
    <row r="272" spans="1:5" x14ac:dyDescent="0.35">
      <c r="A272" s="4" t="s">
        <v>12092</v>
      </c>
    </row>
    <row r="273" spans="1:5" x14ac:dyDescent="0.35">
      <c r="A273" s="4" t="s">
        <v>12093</v>
      </c>
    </row>
    <row r="274" spans="1:5" x14ac:dyDescent="0.35">
      <c r="A274" s="4" t="s">
        <v>12094</v>
      </c>
    </row>
    <row r="275" spans="1:5" x14ac:dyDescent="0.35">
      <c r="A275" s="37" t="s">
        <v>12098</v>
      </c>
      <c r="B275" s="4">
        <v>3</v>
      </c>
    </row>
    <row r="277" spans="1:5" x14ac:dyDescent="0.35">
      <c r="A277" s="116" t="s">
        <v>12095</v>
      </c>
      <c r="E277" t="s">
        <v>11932</v>
      </c>
    </row>
    <row r="278" spans="1:5" x14ac:dyDescent="0.35">
      <c r="A278" s="4" t="s">
        <v>12091</v>
      </c>
    </row>
    <row r="279" spans="1:5" x14ac:dyDescent="0.35">
      <c r="A279" s="4" t="s">
        <v>12092</v>
      </c>
    </row>
    <row r="280" spans="1:5" x14ac:dyDescent="0.35">
      <c r="A280" s="4" t="s">
        <v>12093</v>
      </c>
    </row>
    <row r="281" spans="1:5" x14ac:dyDescent="0.35">
      <c r="A281" s="4" t="s">
        <v>12094</v>
      </c>
    </row>
    <row r="282" spans="1:5" x14ac:dyDescent="0.35">
      <c r="A282" s="39" t="s">
        <v>12098</v>
      </c>
    </row>
    <row r="283" spans="1:5" x14ac:dyDescent="0.35">
      <c r="A283" s="37"/>
    </row>
    <row r="284" spans="1:5" x14ac:dyDescent="0.35">
      <c r="A284" s="8" t="s">
        <v>12227</v>
      </c>
      <c r="B284" s="117">
        <f>(B239+B240+B241+B246+B255+B256+B257+B262+B271)/9</f>
        <v>3.5555555555555554</v>
      </c>
      <c r="C284" s="119"/>
    </row>
  </sheetData>
  <phoneticPr fontId="25" type="noConversion"/>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194">
    <tabColor theme="9" tint="0.39997558519241921"/>
  </sheetPr>
  <dimension ref="A1:M235"/>
  <sheetViews>
    <sheetView zoomScale="80" zoomScaleNormal="80" workbookViewId="0">
      <selection activeCell="F1" sqref="F1"/>
    </sheetView>
  </sheetViews>
  <sheetFormatPr defaultRowHeight="14.5" x14ac:dyDescent="0.35"/>
  <cols>
    <col min="1" max="1" width="7.90625" style="4" customWidth="1"/>
    <col min="2" max="2" width="10.81640625" style="4" customWidth="1"/>
    <col min="3" max="3" width="7" customWidth="1"/>
    <col min="4" max="4" width="7.81640625" customWidth="1"/>
    <col min="5" max="5" width="92" style="16" customWidth="1"/>
    <col min="6" max="6" width="8.90625" style="42"/>
    <col min="8" max="8" width="8.90625" style="4"/>
    <col min="10" max="10" width="8.90625" style="4"/>
    <col min="12" max="12" width="8.90625" style="4"/>
  </cols>
  <sheetData>
    <row r="1" spans="1:12" x14ac:dyDescent="0.35">
      <c r="A1" s="14" t="s">
        <v>9305</v>
      </c>
      <c r="B1" s="10"/>
      <c r="C1" s="12"/>
      <c r="D1" s="18"/>
      <c r="E1" s="14"/>
      <c r="F1" s="141" t="s">
        <v>9368</v>
      </c>
      <c r="G1" s="36"/>
      <c r="H1" s="121"/>
      <c r="I1" s="36"/>
      <c r="J1" s="121"/>
      <c r="K1" s="36"/>
    </row>
    <row r="2" spans="1:12" x14ac:dyDescent="0.35">
      <c r="A2" s="7" t="s">
        <v>9223</v>
      </c>
      <c r="B2" s="7" t="s">
        <v>3</v>
      </c>
      <c r="C2" s="7" t="s">
        <v>9459</v>
      </c>
      <c r="D2" s="7" t="s">
        <v>9224</v>
      </c>
      <c r="E2" s="8" t="s">
        <v>9225</v>
      </c>
      <c r="F2" s="124"/>
      <c r="G2" s="36"/>
      <c r="H2" s="121"/>
      <c r="I2" s="36"/>
      <c r="J2" s="121"/>
      <c r="K2" s="36"/>
    </row>
    <row r="3" spans="1:12" x14ac:dyDescent="0.35">
      <c r="A3" s="7"/>
      <c r="B3" s="11" t="s">
        <v>9273</v>
      </c>
      <c r="C3" s="13"/>
      <c r="D3" s="19"/>
      <c r="E3" s="15"/>
      <c r="F3" s="42" t="s">
        <v>9370</v>
      </c>
      <c r="G3" t="s">
        <v>9382</v>
      </c>
      <c r="H3" s="4" t="s">
        <v>9370</v>
      </c>
      <c r="I3" t="s">
        <v>9369</v>
      </c>
      <c r="J3" s="4" t="s">
        <v>9370</v>
      </c>
      <c r="K3" t="s">
        <v>9369</v>
      </c>
    </row>
    <row r="4" spans="1:12" s="6" customFormat="1" x14ac:dyDescent="0.35">
      <c r="A4" s="7">
        <v>3</v>
      </c>
      <c r="B4" s="31" t="s">
        <v>10644</v>
      </c>
      <c r="E4" s="8"/>
      <c r="F4" s="42"/>
      <c r="H4" s="7"/>
      <c r="J4" s="7"/>
      <c r="L4" s="7"/>
    </row>
    <row r="5" spans="1:12" x14ac:dyDescent="0.35">
      <c r="A5" s="4">
        <v>1</v>
      </c>
      <c r="B5" s="4">
        <v>-422.63799999999998</v>
      </c>
      <c r="C5" t="s">
        <v>3387</v>
      </c>
      <c r="D5" s="9" t="s">
        <v>9222</v>
      </c>
      <c r="E5" s="16" t="s">
        <v>3466</v>
      </c>
      <c r="F5" s="42">
        <f t="shared" ref="F5:F32" si="0">IF(G5="GREET",1,IF(G5="GOAL",2,IF(G5="GOAL:COOP",2,IF(G5="(GOAL:COOP)",2,IF(G5="GOAL:CIVILITY",2,IF(G5="GOAL:SUSTAIN",2,IF(G5="(GOAL:SUSTAIN)",2,IF(G5="GOAL:MAX EARN",2,IF(G5="GOAL:EQUITY",2,IF(G5="(GOAL:EQUITY)",2,IF(G5="PROPOSAL",3,IF(G5="(PROPOSAL)",3,IF(G5="CHOOSE+",4,IF(G5="CHOOSE-",4,IF(G5="(CHOOSE+)",4,IF(G5="(CHOOSE-)",4,IF(G5="ECO INFO",5,IF(G5="(ECO INFO)",5,IF(G5="$ INFO",6,IF(G5="($ INFO)",6,IF(G5="SOC INFO",7,IF(G5="(SOC INFO)",7,IF(G5="RULE INFO",8,IF(G5="EXP INFO",9,IF(G5="(EXP INFO)",9,IF(G5="MON RES",10,IF(G5="MON EARN",11,IF(G5="MON BEH",12,IF(G5="POSE HARM",13,IF(G5="(POSE HARM)",13,IF(G5="POSE CONCERN",14,IF(G5="(POSE CONCERN)",14,IF(G5="RJ APOLOGY",15,IF(G5="RJ ATONE",16,IF(G5="(RJ ATONE)",16,IF(G5="RJ JUSTIFY",17,IF(G5="RJ JUSTIFY:ECO INFO",17,IF(G5="RJ JUSTIFY:SOC INFO",17,IF(G5="RJ JUSTIFY:EXP INFO",17,IF(G5="RJ JUSTIFY:MON EARN",17,IF(G5="RJ JUSTIFY:MON BEH",17,IF(G5="RJ-",18,IF(G5="RJ FORGIVE+",19,IF(G5="RJ FORGIVE-",19,IF(G5="(RJ FORGIVE+)",19,IF(G5="(RJ FORGIVE-)",19,IF(G5="COORD",20,IF(G5="(COORD)",20,IF(G5="ENF ACK",21,IF(G5="(ENF ACK)",21,IF(G5="ENF PRAISE",22,IF(G5="ENF ASK",23,IF(G5="ENF TELL",24,IF(G5="ENF SHAME",25,IF(G5="ENF WARN",26,IF(G5="ENF THREATEN",27,IF(G5="ENF PUNISH",28,IF(G5="DEFECT",29,IF(G5="SM TALK",30,IF(G5="HUMOR",31,IF(G5="POLITE+",32,IF(G5="POLITE-",32,IF(G5="INPUT-",33,IF(G5="AMBIGUOUS",34,IF(G5="UNCODEABLE",35)))))))))))))))))))))))))))))))))))))))))))))))))))))))))))))))))</f>
        <v>3</v>
      </c>
      <c r="G5" t="s">
        <v>9379</v>
      </c>
    </row>
    <row r="6" spans="1:12" x14ac:dyDescent="0.35">
      <c r="B6" s="4">
        <v>-414.02800000000002</v>
      </c>
      <c r="C6" t="s">
        <v>3387</v>
      </c>
      <c r="D6" s="9" t="s">
        <v>9222</v>
      </c>
      <c r="E6" s="16" t="s">
        <v>3470</v>
      </c>
      <c r="F6" s="42">
        <f t="shared" si="0"/>
        <v>5</v>
      </c>
      <c r="G6" t="s">
        <v>9378</v>
      </c>
    </row>
    <row r="7" spans="1:12" x14ac:dyDescent="0.35">
      <c r="A7" s="4">
        <v>2</v>
      </c>
      <c r="B7" s="4">
        <v>-407.42399999999998</v>
      </c>
      <c r="C7" t="s">
        <v>3374</v>
      </c>
      <c r="D7" s="9" t="s">
        <v>9221</v>
      </c>
      <c r="E7" s="16" t="s">
        <v>3471</v>
      </c>
      <c r="F7" s="42">
        <f t="shared" si="0"/>
        <v>5</v>
      </c>
      <c r="G7" t="s">
        <v>9378</v>
      </c>
    </row>
    <row r="8" spans="1:12" x14ac:dyDescent="0.35">
      <c r="A8" s="4">
        <v>3</v>
      </c>
      <c r="B8" s="4">
        <v>-389.60500000000002</v>
      </c>
      <c r="C8" t="s">
        <v>3395</v>
      </c>
      <c r="D8" s="4">
        <v>1</v>
      </c>
      <c r="E8" s="16" t="s">
        <v>3478</v>
      </c>
      <c r="F8" s="42">
        <f t="shared" si="0"/>
        <v>2</v>
      </c>
      <c r="G8" t="s">
        <v>12175</v>
      </c>
    </row>
    <row r="9" spans="1:12" x14ac:dyDescent="0.35">
      <c r="A9" s="4">
        <v>4</v>
      </c>
      <c r="B9" s="4">
        <v>-377.46100000000001</v>
      </c>
      <c r="C9" t="s">
        <v>3374</v>
      </c>
      <c r="D9" s="9" t="s">
        <v>9221</v>
      </c>
      <c r="E9" s="16" t="s">
        <v>3480</v>
      </c>
      <c r="F9" s="42">
        <f t="shared" si="0"/>
        <v>2</v>
      </c>
      <c r="G9" t="s">
        <v>12175</v>
      </c>
    </row>
    <row r="10" spans="1:12" x14ac:dyDescent="0.35">
      <c r="A10" s="4">
        <v>5</v>
      </c>
      <c r="B10" s="4">
        <v>-359.28199999999998</v>
      </c>
      <c r="C10" t="s">
        <v>3387</v>
      </c>
      <c r="D10" s="9" t="s">
        <v>9222</v>
      </c>
      <c r="E10" s="16" t="s">
        <v>3483</v>
      </c>
      <c r="F10" s="42">
        <f t="shared" si="0"/>
        <v>5</v>
      </c>
      <c r="G10" t="s">
        <v>9378</v>
      </c>
    </row>
    <row r="11" spans="1:12" x14ac:dyDescent="0.35">
      <c r="A11" s="4">
        <v>6</v>
      </c>
      <c r="B11" s="4">
        <v>-354.700999999999</v>
      </c>
      <c r="C11" t="s">
        <v>3374</v>
      </c>
      <c r="D11" s="9" t="s">
        <v>9221</v>
      </c>
      <c r="E11" s="16" t="s">
        <v>3485</v>
      </c>
      <c r="F11" s="42">
        <f t="shared" si="0"/>
        <v>5</v>
      </c>
      <c r="G11" t="s">
        <v>9378</v>
      </c>
    </row>
    <row r="12" spans="1:12" x14ac:dyDescent="0.35">
      <c r="A12" s="4">
        <v>7</v>
      </c>
      <c r="B12" s="4">
        <v>-334.27699999999999</v>
      </c>
      <c r="C12" t="s">
        <v>3389</v>
      </c>
      <c r="D12" s="9" t="s">
        <v>9220</v>
      </c>
      <c r="E12" s="16" t="s">
        <v>3491</v>
      </c>
      <c r="F12" s="42">
        <f t="shared" si="0"/>
        <v>7</v>
      </c>
      <c r="G12" t="s">
        <v>9377</v>
      </c>
    </row>
    <row r="13" spans="1:12" x14ac:dyDescent="0.35">
      <c r="A13" s="4">
        <v>8</v>
      </c>
      <c r="B13" s="4">
        <v>-328.72</v>
      </c>
      <c r="C13" t="s">
        <v>3387</v>
      </c>
      <c r="D13" s="9" t="s">
        <v>9222</v>
      </c>
      <c r="E13" s="16" t="s">
        <v>3493</v>
      </c>
      <c r="F13" s="42">
        <f t="shared" si="0"/>
        <v>3</v>
      </c>
      <c r="G13" t="s">
        <v>9379</v>
      </c>
    </row>
    <row r="14" spans="1:12" x14ac:dyDescent="0.35">
      <c r="A14" s="4">
        <v>9</v>
      </c>
      <c r="B14" s="4">
        <v>-315.59100000000001</v>
      </c>
      <c r="C14" t="s">
        <v>3374</v>
      </c>
      <c r="D14" s="9" t="s">
        <v>9221</v>
      </c>
      <c r="E14" s="16" t="s">
        <v>3496</v>
      </c>
    </row>
    <row r="15" spans="1:12" x14ac:dyDescent="0.35">
      <c r="D15" s="9"/>
      <c r="E15" s="58" t="s">
        <v>11217</v>
      </c>
      <c r="F15" s="42">
        <f t="shared" si="0"/>
        <v>4</v>
      </c>
      <c r="G15" t="s">
        <v>10330</v>
      </c>
    </row>
    <row r="16" spans="1:12" x14ac:dyDescent="0.35">
      <c r="D16" s="9"/>
      <c r="E16" s="58" t="s">
        <v>11218</v>
      </c>
      <c r="F16" s="42">
        <f t="shared" si="0"/>
        <v>5</v>
      </c>
      <c r="G16" t="s">
        <v>9378</v>
      </c>
    </row>
    <row r="17" spans="1:13" x14ac:dyDescent="0.35">
      <c r="D17" s="9"/>
      <c r="E17" s="58" t="s">
        <v>10643</v>
      </c>
      <c r="F17" s="42">
        <f t="shared" si="0"/>
        <v>6</v>
      </c>
      <c r="G17" t="s">
        <v>10472</v>
      </c>
      <c r="H17" s="4">
        <f t="shared" ref="H17" si="1">IF(I17="GREET",1,IF(I17="GOAL",2,IF(I17="GOAL:COOP",2,IF(I17="(GOAL:COOP)",2,IF(I17="GOAL:CIVILITY",2,IF(I17="GOAL:SUSTAIN",2,IF(I17="(GOAL:SUSTAIN)",2,IF(I17="GOAL:MAX EARN",2,IF(I17="GOAL:EQUITY",2,IF(I17="(GOAL:EQUITY)",2,IF(I17="PROPOSAL",3,IF(I17="(PROPOSAL)",3,IF(I17="CHOOSE+",4,IF(I17="CHOOSE-",4,IF(I17="(CHOOSE+)",4,IF(I17="(CHOOSE-)",4,IF(I17="ECO INFO",5,IF(I17="(ECO INFO)",5,IF(I17="$ INFO",6,IF(I17="($ INFO)",6,IF(I17="SOC INFO",7,IF(I17="(SOC INFO)",7,IF(I17="RULE INFO",8,IF(I17="EXP INFO",9,IF(I17="(EXP INFO)",9,IF(I17="MON RES",10,IF(I17="MON EARN",11,IF(I17="MON BEH",12,IF(I17="POSE HARM",13,IF(I17="(POSE HARM)",13,IF(I17="POSE CONCERN",14,IF(I17="(POSE CONCERN)",14,IF(I17="RJ APOLOGY",15,IF(I17="RJ ATONE",16,IF(I17="(RJ ATONE)",16,IF(I17="RJ JUSTIFY",17,IF(I17="RJ JUSTIFY:ECO INFO",17,IF(I17="RJ JUSTIFY:SOC INFO",17,IF(I17="RJ JUSTIFY:EXP INFO",17,IF(I17="RJ JUSTIFY:MON EARN",17,IF(I17="RJ JUSTIFY:MON BEH",17,IF(I17="RJ-",18,IF(I17="RJ FORGIVE+",19,IF(I17="RJ FORGIVE-",19,IF(I17="(RJ FORGIVE+)",19,IF(I17="(RJ FORGIVE-)",19,IF(I17="COORD",20,IF(I17="(COORD)",20,IF(I17="ENF ACK",21,IF(I17="(ENF ACK)",21,IF(I17="ENF PRAISE",22,IF(I17="ENF ASK",23,IF(I17="ENF TELL",24,IF(I17="ENF SHAME",25,IF(I17="ENF WARN",26,IF(I17="ENF THREATEN",27,IF(I17="ENF PUNISH",28,IF(I17="DEFECT",29,IF(I17="SM TALK",30,IF(I17="HUMOR",31,IF(I17="POLITE+",32,IF(I17="POLITE-",32,IF(I17="INPUT-",33,IF(I17="AMBIGUOUS",34,IF(I17="UNCODEABLE",35)))))))))))))))))))))))))))))))))))))))))))))))))))))))))))))))))</f>
        <v>2</v>
      </c>
      <c r="I17" t="s">
        <v>12175</v>
      </c>
      <c r="J17" s="4">
        <f t="shared" ref="J17" si="2">IF(K17="GREET",1,IF(K17="GOAL",2,IF(K17="GOAL:COOP",2,IF(K17="(GOAL:COOP)",2,IF(K17="GOAL:CIVILITY",2,IF(K17="GOAL:SUSTAIN",2,IF(K17="(GOAL:SUSTAIN)",2,IF(K17="GOAL:MAX EARN",2,IF(K17="GOAL:EQUITY",2,IF(K17="(GOAL:EQUITY)",2,IF(K17="PROPOSAL",3,IF(K17="(PROPOSAL)",3,IF(K17="CHOOSE+",4,IF(K17="CHOOSE-",4,IF(K17="(CHOOSE+)",4,IF(K17="(CHOOSE-)",4,IF(K17="ECO INFO",5,IF(K17="(ECO INFO)",5,IF(K17="$ INFO",6,IF(K17="($ INFO)",6,IF(K17="SOC INFO",7,IF(K17="(SOC INFO)",7,IF(K17="RULE INFO",8,IF(K17="EXP INFO",9,IF(K17="(EXP INFO)",9,IF(K17="MON RES",10,IF(K17="MON EARN",11,IF(K17="MON BEH",12,IF(K17="POSE HARM",13,IF(K17="(POSE HARM)",13,IF(K17="POSE CONCERN",14,IF(K17="(POSE CONCERN)",14,IF(K17="RJ APOLOGY",15,IF(K17="RJ ATONE",16,IF(K17="(RJ ATONE)",16,IF(K17="RJ JUSTIFY",17,IF(K17="RJ JUSTIFY:ECO INFO",17,IF(K17="RJ JUSTIFY:SOC INFO",17,IF(K17="RJ JUSTIFY:EXP INFO",17,IF(K17="RJ JUSTIFY:MON EARN",17,IF(K17="RJ JUSTIFY:MON BEH",17,IF(K17="RJ-",18,IF(K17="RJ FORGIVE+",19,IF(K17="RJ FORGIVE-",19,IF(K17="(RJ FORGIVE+)",19,IF(K17="(RJ FORGIVE-)",19,IF(K17="COORD",20,IF(K17="(COORD)",20,IF(K17="ENF ACK",21,IF(K17="(ENF ACK)",21,IF(K17="ENF PRAISE",22,IF(K17="ENF ASK",23,IF(K17="ENF TELL",24,IF(K17="ENF SHAME",25,IF(K17="ENF WARN",26,IF(K17="ENF THREATEN",27,IF(K17="ENF PUNISH",28,IF(K17="DEFECT",29,IF(K17="SM TALK",30,IF(K17="HUMOR",31,IF(K17="POLITE+",32,IF(K17="POLITE-",32,IF(K17="INPUT-",33,IF(K17="AMBIGUOUS",34,IF(K17="UNCODEABLE",35)))))))))))))))))))))))))))))))))))))))))))))))))))))))))))))))))</f>
        <v>2</v>
      </c>
      <c r="K17" t="s">
        <v>12180</v>
      </c>
    </row>
    <row r="18" spans="1:13" x14ac:dyDescent="0.35">
      <c r="A18" s="4">
        <v>10</v>
      </c>
      <c r="B18" s="4">
        <v>-311.56099999999998</v>
      </c>
      <c r="C18" t="s">
        <v>3387</v>
      </c>
      <c r="D18" s="9" t="s">
        <v>9222</v>
      </c>
      <c r="E18" s="16" t="s">
        <v>3498</v>
      </c>
      <c r="F18" s="42">
        <f t="shared" si="0"/>
        <v>7</v>
      </c>
      <c r="G18" t="s">
        <v>9377</v>
      </c>
    </row>
    <row r="19" spans="1:13" x14ac:dyDescent="0.35">
      <c r="A19" s="4">
        <v>11</v>
      </c>
      <c r="B19" s="4">
        <v>-308.44900000000001</v>
      </c>
      <c r="C19" t="s">
        <v>3387</v>
      </c>
      <c r="D19" s="9" t="s">
        <v>9222</v>
      </c>
      <c r="E19" s="16" t="s">
        <v>11216</v>
      </c>
      <c r="F19" s="42">
        <f t="shared" si="0"/>
        <v>5</v>
      </c>
      <c r="G19" t="s">
        <v>9378</v>
      </c>
      <c r="H19" s="4">
        <f t="shared" ref="H19" si="3">IF(I19="GREET",1,IF(I19="GOAL",2,IF(I19="GOAL:COOP",2,IF(I19="(GOAL:COOP)",2,IF(I19="GOAL:CIVILITY",2,IF(I19="GOAL:SUSTAIN",2,IF(I19="(GOAL:SUSTAIN)",2,IF(I19="GOAL:MAX EARN",2,IF(I19="GOAL:EQUITY",2,IF(I19="(GOAL:EQUITY)",2,IF(I19="PROPOSAL",3,IF(I19="(PROPOSAL)",3,IF(I19="CHOOSE+",4,IF(I19="CHOOSE-",4,IF(I19="(CHOOSE+)",4,IF(I19="(CHOOSE-)",4,IF(I19="ECO INFO",5,IF(I19="(ECO INFO)",5,IF(I19="$ INFO",6,IF(I19="($ INFO)",6,IF(I19="SOC INFO",7,IF(I19="(SOC INFO)",7,IF(I19="RULE INFO",8,IF(I19="EXP INFO",9,IF(I19="(EXP INFO)",9,IF(I19="MON RES",10,IF(I19="MON EARN",11,IF(I19="MON BEH",12,IF(I19="POSE HARM",13,IF(I19="(POSE HARM)",13,IF(I19="POSE CONCERN",14,IF(I19="(POSE CONCERN)",14,IF(I19="RJ APOLOGY",15,IF(I19="RJ ATONE",16,IF(I19="(RJ ATONE)",16,IF(I19="RJ JUSTIFY",17,IF(I19="RJ JUSTIFY:ECO INFO",17,IF(I19="RJ JUSTIFY:SOC INFO",17,IF(I19="RJ JUSTIFY:EXP INFO",17,IF(I19="RJ JUSTIFY:MON EARN",17,IF(I19="RJ JUSTIFY:MON BEH",17,IF(I19="RJ-",18,IF(I19="RJ FORGIVE+",19,IF(I19="RJ FORGIVE-",19,IF(I19="(RJ FORGIVE+)",19,IF(I19="(RJ FORGIVE-)",19,IF(I19="COORD",20,IF(I19="(COORD)",20,IF(I19="ENF ACK",21,IF(I19="(ENF ACK)",21,IF(I19="ENF PRAISE",22,IF(I19="ENF ASK",23,IF(I19="ENF TELL",24,IF(I19="ENF SHAME",25,IF(I19="ENF WARN",26,IF(I19="ENF THREATEN",27,IF(I19="ENF PUNISH",28,IF(I19="DEFECT",29,IF(I19="SM TALK",30,IF(I19="HUMOR",31,IF(I19="POLITE+",32,IF(I19="POLITE-",32,IF(I19="INPUT-",33,IF(I19="AMBIGUOUS",34,IF(I19="UNCODEABLE",35)))))))))))))))))))))))))))))))))))))))))))))))))))))))))))))))))</f>
        <v>6</v>
      </c>
      <c r="I19" t="s">
        <v>10472</v>
      </c>
      <c r="J19" s="4">
        <f t="shared" ref="J19" si="4">IF(K19="GREET",1,IF(K19="GOAL",2,IF(K19="GOAL:COOP",2,IF(K19="(GOAL:COOP)",2,IF(K19="GOAL:CIVILITY",2,IF(K19="GOAL:SUSTAIN",2,IF(K19="(GOAL:SUSTAIN)",2,IF(K19="GOAL:MAX EARN",2,IF(K19="GOAL:EQUITY",2,IF(K19="(GOAL:EQUITY)",2,IF(K19="PROPOSAL",3,IF(K19="(PROPOSAL)",3,IF(K19="CHOOSE+",4,IF(K19="CHOOSE-",4,IF(K19="(CHOOSE+)",4,IF(K19="(CHOOSE-)",4,IF(K19="ECO INFO",5,IF(K19="(ECO INFO)",5,IF(K19="$ INFO",6,IF(K19="($ INFO)",6,IF(K19="SOC INFO",7,IF(K19="(SOC INFO)",7,IF(K19="RULE INFO",8,IF(K19="EXP INFO",9,IF(K19="(EXP INFO)",9,IF(K19="MON RES",10,IF(K19="MON EARN",11,IF(K19="MON BEH",12,IF(K19="POSE HARM",13,IF(K19="(POSE HARM)",13,IF(K19="POSE CONCERN",14,IF(K19="(POSE CONCERN)",14,IF(K19="RJ APOLOGY",15,IF(K19="RJ ATONE",16,IF(K19="(RJ ATONE)",16,IF(K19="RJ JUSTIFY",17,IF(K19="RJ JUSTIFY:ECO INFO",17,IF(K19="RJ JUSTIFY:SOC INFO",17,IF(K19="RJ JUSTIFY:EXP INFO",17,IF(K19="RJ JUSTIFY:MON EARN",17,IF(K19="RJ JUSTIFY:MON BEH",17,IF(K19="RJ-",18,IF(K19="RJ FORGIVE+",19,IF(K19="RJ FORGIVE-",19,IF(K19="(RJ FORGIVE+)",19,IF(K19="(RJ FORGIVE-)",19,IF(K19="COORD",20,IF(K19="(COORD)",20,IF(K19="ENF ACK",21,IF(K19="(ENF ACK)",21,IF(K19="ENF PRAISE",22,IF(K19="ENF ASK",23,IF(K19="ENF TELL",24,IF(K19="ENF SHAME",25,IF(K19="ENF WARN",26,IF(K19="ENF THREATEN",27,IF(K19="ENF PUNISH",28,IF(K19="DEFECT",29,IF(K19="SM TALK",30,IF(K19="HUMOR",31,IF(K19="POLITE+",32,IF(K19="POLITE-",32,IF(K19="INPUT-",33,IF(K19="AMBIGUOUS",34,IF(K19="UNCODEABLE",35)))))))))))))))))))))))))))))))))))))))))))))))))))))))))))))))))</f>
        <v>2</v>
      </c>
      <c r="K19" t="s">
        <v>12175</v>
      </c>
      <c r="L19" s="4">
        <f t="shared" ref="L19" si="5">IF(M19="GREET",1,IF(M19="GOAL",2,IF(M19="GOAL:COOP",2,IF(M19="(GOAL:COOP)",2,IF(M19="GOAL:CIVILITY",2,IF(M19="GOAL:SUSTAIN",2,IF(M19="(GOAL:SUSTAIN)",2,IF(M19="GOAL:MAX EARN",2,IF(M19="GOAL:EQUITY",2,IF(M19="(GOAL:EQUITY)",2,IF(M19="PROPOSAL",3,IF(M19="(PROPOSAL)",3,IF(M19="CHOOSE+",4,IF(M19="CHOOSE-",4,IF(M19="(CHOOSE+)",4,IF(M19="(CHOOSE-)",4,IF(M19="ECO INFO",5,IF(M19="(ECO INFO)",5,IF(M19="$ INFO",6,IF(M19="($ INFO)",6,IF(M19="SOC INFO",7,IF(M19="(SOC INFO)",7,IF(M19="RULE INFO",8,IF(M19="EXP INFO",9,IF(M19="(EXP INFO)",9,IF(M19="MON RES",10,IF(M19="MON EARN",11,IF(M19="MON BEH",12,IF(M19="POSE HARM",13,IF(M19="(POSE HARM)",13,IF(M19="POSE CONCERN",14,IF(M19="(POSE CONCERN)",14,IF(M19="RJ APOLOGY",15,IF(M19="RJ ATONE",16,IF(M19="(RJ ATONE)",16,IF(M19="RJ JUSTIFY",17,IF(M19="RJ JUSTIFY:ECO INFO",17,IF(M19="RJ JUSTIFY:SOC INFO",17,IF(M19="RJ JUSTIFY:EXP INFO",17,IF(M19="RJ JUSTIFY:MON EARN",17,IF(M19="RJ JUSTIFY:MON BEH",17,IF(M19="RJ-",18,IF(M19="RJ FORGIVE+",19,IF(M19="RJ FORGIVE-",19,IF(M19="(RJ FORGIVE+)",19,IF(M19="(RJ FORGIVE-)",19,IF(M19="COORD",20,IF(M19="(COORD)",20,IF(M19="ENF ACK",21,IF(M19="(ENF ACK)",21,IF(M19="ENF PRAISE",22,IF(M19="ENF ASK",23,IF(M19="ENF TELL",24,IF(M19="ENF SHAME",25,IF(M19="ENF WARN",26,IF(M19="ENF THREATEN",27,IF(M19="ENF PUNISH",28,IF(M19="DEFECT",29,IF(M19="SM TALK",30,IF(M19="HUMOR",31,IF(M19="POLITE+",32,IF(M19="POLITE-",32,IF(M19="INPUT-",33,IF(M19="AMBIGUOUS",34,IF(M19="UNCODEABLE",35)))))))))))))))))))))))))))))))))))))))))))))))))))))))))))))))))</f>
        <v>2</v>
      </c>
      <c r="M19" t="s">
        <v>12180</v>
      </c>
    </row>
    <row r="20" spans="1:13" x14ac:dyDescent="0.35">
      <c r="A20" s="4">
        <v>12</v>
      </c>
      <c r="B20" s="4">
        <v>-306.34399999999999</v>
      </c>
      <c r="C20" t="s">
        <v>3374</v>
      </c>
      <c r="D20" s="9" t="s">
        <v>9221</v>
      </c>
      <c r="E20" s="16" t="s">
        <v>3500</v>
      </c>
      <c r="F20" s="42">
        <f t="shared" si="0"/>
        <v>7</v>
      </c>
      <c r="G20" t="s">
        <v>9377</v>
      </c>
    </row>
    <row r="21" spans="1:13" x14ac:dyDescent="0.35">
      <c r="A21" s="4">
        <v>13</v>
      </c>
      <c r="B21" s="4">
        <v>-303.47300000000001</v>
      </c>
      <c r="C21" t="s">
        <v>3387</v>
      </c>
      <c r="D21" s="9" t="s">
        <v>9222</v>
      </c>
      <c r="E21" s="16" t="s">
        <v>3502</v>
      </c>
      <c r="F21" s="42">
        <f t="shared" si="0"/>
        <v>11</v>
      </c>
      <c r="G21" t="s">
        <v>9509</v>
      </c>
    </row>
    <row r="22" spans="1:13" x14ac:dyDescent="0.35">
      <c r="B22" s="4">
        <v>-291.73200000000003</v>
      </c>
      <c r="C22" t="s">
        <v>3387</v>
      </c>
      <c r="D22" s="9" t="s">
        <v>9222</v>
      </c>
      <c r="E22" s="16" t="s">
        <v>3505</v>
      </c>
      <c r="F22" s="42">
        <f t="shared" si="0"/>
        <v>5</v>
      </c>
      <c r="G22" t="s">
        <v>9378</v>
      </c>
    </row>
    <row r="23" spans="1:13" x14ac:dyDescent="0.35">
      <c r="A23" s="4">
        <v>14</v>
      </c>
      <c r="B23" s="4">
        <v>-291.66800000000001</v>
      </c>
      <c r="C23" t="s">
        <v>3374</v>
      </c>
      <c r="D23" s="9" t="s">
        <v>9221</v>
      </c>
      <c r="E23" s="16" t="s">
        <v>450</v>
      </c>
      <c r="F23" s="42">
        <f t="shared" si="0"/>
        <v>5</v>
      </c>
      <c r="G23" t="s">
        <v>9378</v>
      </c>
    </row>
    <row r="24" spans="1:13" x14ac:dyDescent="0.35">
      <c r="B24" s="4">
        <v>-287.43599999999998</v>
      </c>
      <c r="C24" t="s">
        <v>3374</v>
      </c>
      <c r="D24" s="9" t="s">
        <v>9221</v>
      </c>
      <c r="E24" s="16" t="s">
        <v>3506</v>
      </c>
      <c r="F24" s="42">
        <f t="shared" si="0"/>
        <v>4</v>
      </c>
      <c r="G24" t="s">
        <v>9372</v>
      </c>
    </row>
    <row r="25" spans="1:13" x14ac:dyDescent="0.35">
      <c r="A25" s="4">
        <v>15</v>
      </c>
      <c r="B25" s="4">
        <v>-280.95499999999998</v>
      </c>
      <c r="C25" t="s">
        <v>3389</v>
      </c>
      <c r="D25" s="9" t="s">
        <v>9220</v>
      </c>
      <c r="E25" s="16" t="s">
        <v>3507</v>
      </c>
      <c r="F25" s="42">
        <f t="shared" si="0"/>
        <v>9</v>
      </c>
      <c r="G25" t="s">
        <v>9373</v>
      </c>
    </row>
    <row r="26" spans="1:13" x14ac:dyDescent="0.35">
      <c r="A26" s="4">
        <v>16</v>
      </c>
      <c r="B26" s="4">
        <v>-277.28500000000003</v>
      </c>
      <c r="C26" t="s">
        <v>3395</v>
      </c>
      <c r="D26" s="4">
        <v>1</v>
      </c>
      <c r="E26" s="16" t="s">
        <v>3508</v>
      </c>
      <c r="F26" s="42">
        <f t="shared" si="0"/>
        <v>3</v>
      </c>
      <c r="G26" t="s">
        <v>9379</v>
      </c>
      <c r="H26" s="4">
        <f t="shared" ref="H26" si="6">IF(I26="GREET",1,IF(I26="GOAL",2,IF(I26="GOAL:COOP",2,IF(I26="(GOAL:COOP)",2,IF(I26="GOAL:CIVILITY",2,IF(I26="GOAL:SUSTAIN",2,IF(I26="(GOAL:SUSTAIN)",2,IF(I26="GOAL:MAX EARN",2,IF(I26="GOAL:EQUITY",2,IF(I26="(GOAL:EQUITY)",2,IF(I26="PROPOSAL",3,IF(I26="(PROPOSAL)",3,IF(I26="CHOOSE+",4,IF(I26="CHOOSE-",4,IF(I26="(CHOOSE+)",4,IF(I26="(CHOOSE-)",4,IF(I26="ECO INFO",5,IF(I26="(ECO INFO)",5,IF(I26="$ INFO",6,IF(I26="($ INFO)",6,IF(I26="SOC INFO",7,IF(I26="(SOC INFO)",7,IF(I26="RULE INFO",8,IF(I26="EXP INFO",9,IF(I26="(EXP INFO)",9,IF(I26="MON RES",10,IF(I26="MON EARN",11,IF(I26="MON BEH",12,IF(I26="POSE HARM",13,IF(I26="(POSE HARM)",13,IF(I26="POSE CONCERN",14,IF(I26="(POSE CONCERN)",14,IF(I26="RJ APOLOGY",15,IF(I26="RJ ATONE",16,IF(I26="(RJ ATONE)",16,IF(I26="RJ JUSTIFY",17,IF(I26="RJ JUSTIFY:ECO INFO",17,IF(I26="RJ JUSTIFY:SOC INFO",17,IF(I26="RJ JUSTIFY:EXP INFO",17,IF(I26="RJ JUSTIFY:MON EARN",17,IF(I26="RJ JUSTIFY:MON BEH",17,IF(I26="RJ-",18,IF(I26="RJ FORGIVE+",19,IF(I26="RJ FORGIVE-",19,IF(I26="(RJ FORGIVE+)",19,IF(I26="(RJ FORGIVE-)",19,IF(I26="COORD",20,IF(I26="(COORD)",20,IF(I26="ENF ACK",21,IF(I26="(ENF ACK)",21,IF(I26="ENF PRAISE",22,IF(I26="ENF ASK",23,IF(I26="ENF TELL",24,IF(I26="ENF SHAME",25,IF(I26="ENF WARN",26,IF(I26="ENF THREATEN",27,IF(I26="ENF PUNISH",28,IF(I26="DEFECT",29,IF(I26="SM TALK",30,IF(I26="HUMOR",31,IF(I26="POLITE+",32,IF(I26="POLITE-",32,IF(I26="INPUT-",33,IF(I26="AMBIGUOUS",34,IF(I26="UNCODEABLE",35)))))))))))))))))))))))))))))))))))))))))))))))))))))))))))))))))</f>
        <v>4</v>
      </c>
      <c r="I26" t="s">
        <v>10330</v>
      </c>
    </row>
    <row r="27" spans="1:13" x14ac:dyDescent="0.35">
      <c r="A27" s="4">
        <v>17</v>
      </c>
      <c r="B27" s="4">
        <v>-275.38499999999999</v>
      </c>
      <c r="C27" t="s">
        <v>3387</v>
      </c>
      <c r="D27" s="9" t="s">
        <v>9222</v>
      </c>
      <c r="E27" s="16" t="s">
        <v>3509</v>
      </c>
      <c r="F27" s="42">
        <f t="shared" si="0"/>
        <v>7</v>
      </c>
      <c r="G27" t="s">
        <v>9377</v>
      </c>
    </row>
    <row r="28" spans="1:13" x14ac:dyDescent="0.35">
      <c r="A28" s="4">
        <v>18</v>
      </c>
      <c r="B28" s="4">
        <v>-269.69499999999999</v>
      </c>
      <c r="C28" t="s">
        <v>3374</v>
      </c>
      <c r="D28" s="9" t="s">
        <v>9221</v>
      </c>
      <c r="E28" s="16" t="s">
        <v>3510</v>
      </c>
      <c r="F28" s="42">
        <f t="shared" si="0"/>
        <v>7</v>
      </c>
      <c r="G28" t="s">
        <v>9377</v>
      </c>
      <c r="H28" s="4">
        <f t="shared" ref="H28" si="7">IF(I28="GREET",1,IF(I28="GOAL",2,IF(I28="GOAL:COOP",2,IF(I28="(GOAL:COOP)",2,IF(I28="GOAL:CIVILITY",2,IF(I28="GOAL:SUSTAIN",2,IF(I28="(GOAL:SUSTAIN)",2,IF(I28="GOAL:MAX EARN",2,IF(I28="GOAL:EQUITY",2,IF(I28="(GOAL:EQUITY)",2,IF(I28="PROPOSAL",3,IF(I28="(PROPOSAL)",3,IF(I28="CHOOSE+",4,IF(I28="CHOOSE-",4,IF(I28="(CHOOSE+)",4,IF(I28="(CHOOSE-)",4,IF(I28="ECO INFO",5,IF(I28="(ECO INFO)",5,IF(I28="$ INFO",6,IF(I28="($ INFO)",6,IF(I28="SOC INFO",7,IF(I28="(SOC INFO)",7,IF(I28="RULE INFO",8,IF(I28="EXP INFO",9,IF(I28="(EXP INFO)",9,IF(I28="MON RES",10,IF(I28="MON EARN",11,IF(I28="MON BEH",12,IF(I28="POSE HARM",13,IF(I28="(POSE HARM)",13,IF(I28="POSE CONCERN",14,IF(I28="(POSE CONCERN)",14,IF(I28="RJ APOLOGY",15,IF(I28="RJ ATONE",16,IF(I28="(RJ ATONE)",16,IF(I28="RJ JUSTIFY",17,IF(I28="RJ JUSTIFY:ECO INFO",17,IF(I28="RJ JUSTIFY:SOC INFO",17,IF(I28="RJ JUSTIFY:EXP INFO",17,IF(I28="RJ JUSTIFY:MON EARN",17,IF(I28="RJ JUSTIFY:MON BEH",17,IF(I28="RJ-",18,IF(I28="RJ FORGIVE+",19,IF(I28="RJ FORGIVE-",19,IF(I28="(RJ FORGIVE+)",19,IF(I28="(RJ FORGIVE-)",19,IF(I28="COORD",20,IF(I28="(COORD)",20,IF(I28="ENF ACK",21,IF(I28="(ENF ACK)",21,IF(I28="ENF PRAISE",22,IF(I28="ENF ASK",23,IF(I28="ENF TELL",24,IF(I28="ENF SHAME",25,IF(I28="ENF WARN",26,IF(I28="ENF THREATEN",27,IF(I28="ENF PUNISH",28,IF(I28="DEFECT",29,IF(I28="SM TALK",30,IF(I28="HUMOR",31,IF(I28="POLITE+",32,IF(I28="POLITE-",32,IF(I28="INPUT-",33,IF(I28="AMBIGUOUS",34,IF(I28="UNCODEABLE",35)))))))))))))))))))))))))))))))))))))))))))))))))))))))))))))))))</f>
        <v>2</v>
      </c>
      <c r="I28" t="s">
        <v>12175</v>
      </c>
    </row>
    <row r="29" spans="1:13" x14ac:dyDescent="0.35">
      <c r="A29" s="4">
        <v>19</v>
      </c>
      <c r="B29" s="4">
        <v>-268.08</v>
      </c>
      <c r="C29" t="s">
        <v>3389</v>
      </c>
      <c r="D29" s="9" t="s">
        <v>9220</v>
      </c>
      <c r="E29" s="16" t="s">
        <v>3511</v>
      </c>
      <c r="F29" s="42">
        <f t="shared" si="0"/>
        <v>7</v>
      </c>
      <c r="G29" t="s">
        <v>9377</v>
      </c>
    </row>
    <row r="30" spans="1:13" x14ac:dyDescent="0.35">
      <c r="A30" s="4">
        <v>20</v>
      </c>
      <c r="B30" s="4">
        <v>-259.45400000000001</v>
      </c>
      <c r="C30" t="s">
        <v>3395</v>
      </c>
      <c r="D30" s="4">
        <v>1</v>
      </c>
      <c r="E30" s="16" t="s">
        <v>3515</v>
      </c>
      <c r="F30" s="42">
        <f t="shared" si="0"/>
        <v>7</v>
      </c>
      <c r="G30" t="s">
        <v>9377</v>
      </c>
    </row>
    <row r="31" spans="1:13" x14ac:dyDescent="0.35">
      <c r="A31" s="4">
        <v>21</v>
      </c>
      <c r="B31" s="4">
        <v>-252.505</v>
      </c>
      <c r="C31" t="s">
        <v>3389</v>
      </c>
      <c r="D31" s="9" t="s">
        <v>9220</v>
      </c>
      <c r="E31" s="16" t="s">
        <v>3517</v>
      </c>
      <c r="F31" s="42">
        <f t="shared" si="0"/>
        <v>7</v>
      </c>
      <c r="G31" t="s">
        <v>9377</v>
      </c>
    </row>
    <row r="32" spans="1:13" x14ac:dyDescent="0.35">
      <c r="A32" s="4">
        <v>22</v>
      </c>
      <c r="B32" s="4">
        <v>-172.392</v>
      </c>
      <c r="C32" t="s">
        <v>3387</v>
      </c>
      <c r="D32" s="9" t="s">
        <v>9222</v>
      </c>
      <c r="E32" s="16" t="s">
        <v>3532</v>
      </c>
      <c r="F32" s="42">
        <f t="shared" si="0"/>
        <v>7</v>
      </c>
      <c r="G32" t="s">
        <v>9377</v>
      </c>
    </row>
    <row r="33" spans="1:9" x14ac:dyDescent="0.35">
      <c r="D33" s="9"/>
    </row>
    <row r="34" spans="1:9" x14ac:dyDescent="0.35">
      <c r="A34" s="7">
        <v>4</v>
      </c>
      <c r="B34" s="31" t="s">
        <v>10647</v>
      </c>
      <c r="D34" s="9"/>
    </row>
    <row r="35" spans="1:9" x14ac:dyDescent="0.35">
      <c r="A35" s="4">
        <v>23</v>
      </c>
      <c r="B35" s="4">
        <v>-251.34</v>
      </c>
      <c r="C35" t="s">
        <v>3374</v>
      </c>
      <c r="D35" s="9" t="s">
        <v>9221</v>
      </c>
      <c r="E35" s="16" t="s">
        <v>3518</v>
      </c>
      <c r="F35" s="42">
        <f t="shared" ref="F35:F59" si="8">IF(G35="GREET",1,IF(G35="GOAL",2,IF(G35="GOAL:COOP",2,IF(G35="(GOAL:COOP)",2,IF(G35="GOAL:CIVILITY",2,IF(G35="GOAL:SUSTAIN",2,IF(G35="(GOAL:SUSTAIN)",2,IF(G35="GOAL:MAX EARN",2,IF(G35="GOAL:EQUITY",2,IF(G35="(GOAL:EQUITY)",2,IF(G35="PROPOSAL",3,IF(G35="(PROPOSAL)",3,IF(G35="CHOOSE+",4,IF(G35="CHOOSE-",4,IF(G35="(CHOOSE+)",4,IF(G35="(CHOOSE-)",4,IF(G35="ECO INFO",5,IF(G35="(ECO INFO)",5,IF(G35="$ INFO",6,IF(G35="($ INFO)",6,IF(G35="SOC INFO",7,IF(G35="(SOC INFO)",7,IF(G35="RULE INFO",8,IF(G35="EXP INFO",9,IF(G35="(EXP INFO)",9,IF(G35="MON RES",10,IF(G35="MON EARN",11,IF(G35="MON BEH",12,IF(G35="POSE HARM",13,IF(G35="(POSE HARM)",13,IF(G35="POSE CONCERN",14,IF(G35="(POSE CONCERN)",14,IF(G35="RJ APOLOGY",15,IF(G35="RJ ATONE",16,IF(G35="(RJ ATONE)",16,IF(G35="RJ JUSTIFY",17,IF(G35="RJ JUSTIFY:ECO INFO",17,IF(G35="RJ JUSTIFY:SOC INFO",17,IF(G35="RJ JUSTIFY:EXP INFO",17,IF(G35="RJ JUSTIFY:MON EARN",17,IF(G35="RJ JUSTIFY:MON BEH",17,IF(G35="RJ-",18,IF(G35="RJ FORGIVE+",19,IF(G35="RJ FORGIVE-",19,IF(G35="(RJ FORGIVE+)",19,IF(G35="(RJ FORGIVE-)",19,IF(G35="COORD",20,IF(G35="(COORD)",20,IF(G35="ENF ACK",21,IF(G35="(ENF ACK)",21,IF(G35="ENF PRAISE",22,IF(G35="ENF ASK",23,IF(G35="ENF TELL",24,IF(G35="ENF SHAME",25,IF(G35="ENF WARN",26,IF(G35="ENF THREATEN",27,IF(G35="ENF PUNISH",28,IF(G35="DEFECT",29,IF(G35="SM TALK",30,IF(G35="HUMOR",31,IF(G35="POLITE+",32,IF(G35="POLITE-",32,IF(G35="INPUT-",33,IF(G35="AMBIGUOUS",34,IF(G35="UNCODEABLE",35)))))))))))))))))))))))))))))))))))))))))))))))))))))))))))))))))</f>
        <v>3</v>
      </c>
      <c r="G35" t="s">
        <v>9379</v>
      </c>
    </row>
    <row r="36" spans="1:9" x14ac:dyDescent="0.35">
      <c r="A36" s="4">
        <v>24</v>
      </c>
      <c r="B36" s="4">
        <v>-233.57299999999901</v>
      </c>
      <c r="C36" t="s">
        <v>3387</v>
      </c>
      <c r="D36" s="9" t="s">
        <v>9222</v>
      </c>
      <c r="E36" s="16" t="s">
        <v>3522</v>
      </c>
      <c r="F36" s="42">
        <f t="shared" si="8"/>
        <v>3</v>
      </c>
      <c r="G36" t="s">
        <v>9379</v>
      </c>
      <c r="H36" s="4">
        <f t="shared" ref="H36" si="9">IF(I36="GREET",1,IF(I36="GOAL",2,IF(I36="GOAL:COOP",2,IF(I36="(GOAL:COOP)",2,IF(I36="GOAL:CIVILITY",2,IF(I36="GOAL:SUSTAIN",2,IF(I36="(GOAL:SUSTAIN)",2,IF(I36="GOAL:MAX EARN",2,IF(I36="GOAL:EQUITY",2,IF(I36="(GOAL:EQUITY)",2,IF(I36="PROPOSAL",3,IF(I36="(PROPOSAL)",3,IF(I36="CHOOSE+",4,IF(I36="CHOOSE-",4,IF(I36="(CHOOSE+)",4,IF(I36="(CHOOSE-)",4,IF(I36="ECO INFO",5,IF(I36="(ECO INFO)",5,IF(I36="$ INFO",6,IF(I36="($ INFO)",6,IF(I36="SOC INFO",7,IF(I36="(SOC INFO)",7,IF(I36="RULE INFO",8,IF(I36="EXP INFO",9,IF(I36="(EXP INFO)",9,IF(I36="MON RES",10,IF(I36="MON EARN",11,IF(I36="MON BEH",12,IF(I36="POSE HARM",13,IF(I36="(POSE HARM)",13,IF(I36="POSE CONCERN",14,IF(I36="(POSE CONCERN)",14,IF(I36="RJ APOLOGY",15,IF(I36="RJ ATONE",16,IF(I36="(RJ ATONE)",16,IF(I36="RJ JUSTIFY",17,IF(I36="RJ JUSTIFY:ECO INFO",17,IF(I36="RJ JUSTIFY:SOC INFO",17,IF(I36="RJ JUSTIFY:EXP INFO",17,IF(I36="RJ JUSTIFY:MON EARN",17,IF(I36="RJ JUSTIFY:MON BEH",17,IF(I36="RJ-",18,IF(I36="RJ FORGIVE+",19,IF(I36="RJ FORGIVE-",19,IF(I36="(RJ FORGIVE+)",19,IF(I36="(RJ FORGIVE-)",19,IF(I36="COORD",20,IF(I36="(COORD)",20,IF(I36="ENF ACK",21,IF(I36="(ENF ACK)",21,IF(I36="ENF PRAISE",22,IF(I36="ENF ASK",23,IF(I36="ENF TELL",24,IF(I36="ENF SHAME",25,IF(I36="ENF WARN",26,IF(I36="ENF THREATEN",27,IF(I36="ENF PUNISH",28,IF(I36="DEFECT",29,IF(I36="SM TALK",30,IF(I36="HUMOR",31,IF(I36="POLITE+",32,IF(I36="POLITE-",32,IF(I36="INPUT-",33,IF(I36="AMBIGUOUS",34,IF(I36="UNCODEABLE",35)))))))))))))))))))))))))))))))))))))))))))))))))))))))))))))))))</f>
        <v>4</v>
      </c>
      <c r="I36" t="s">
        <v>10429</v>
      </c>
    </row>
    <row r="37" spans="1:9" x14ac:dyDescent="0.35">
      <c r="A37" s="4">
        <v>25</v>
      </c>
      <c r="B37" s="4">
        <v>-228.58699999999999</v>
      </c>
      <c r="C37" t="s">
        <v>3374</v>
      </c>
      <c r="D37" s="9" t="s">
        <v>9221</v>
      </c>
      <c r="E37" s="16" t="s">
        <v>3524</v>
      </c>
      <c r="F37" s="42">
        <f t="shared" si="8"/>
        <v>4</v>
      </c>
      <c r="G37" t="s">
        <v>9372</v>
      </c>
    </row>
    <row r="38" spans="1:9" x14ac:dyDescent="0.35">
      <c r="A38" s="4">
        <v>26</v>
      </c>
      <c r="B38" s="4">
        <v>-225.90099999999899</v>
      </c>
      <c r="C38" t="s">
        <v>3395</v>
      </c>
      <c r="D38" s="4">
        <v>1</v>
      </c>
      <c r="E38" s="16" t="s">
        <v>3526</v>
      </c>
      <c r="F38" s="42">
        <f t="shared" si="8"/>
        <v>4</v>
      </c>
      <c r="G38" t="s">
        <v>9372</v>
      </c>
    </row>
    <row r="39" spans="1:9" x14ac:dyDescent="0.35">
      <c r="A39" s="4">
        <v>27</v>
      </c>
      <c r="B39" s="4">
        <v>-223.08</v>
      </c>
      <c r="C39" t="s">
        <v>3387</v>
      </c>
      <c r="D39" s="9" t="s">
        <v>9222</v>
      </c>
      <c r="E39" s="16" t="s">
        <v>3527</v>
      </c>
    </row>
    <row r="40" spans="1:9" x14ac:dyDescent="0.35">
      <c r="D40" s="9"/>
      <c r="E40" s="58" t="s">
        <v>10645</v>
      </c>
      <c r="F40" s="42">
        <f t="shared" si="8"/>
        <v>3</v>
      </c>
      <c r="G40" t="s">
        <v>9379</v>
      </c>
    </row>
    <row r="41" spans="1:9" x14ac:dyDescent="0.35">
      <c r="D41" s="9"/>
      <c r="E41" s="58" t="s">
        <v>10646</v>
      </c>
      <c r="F41" s="42">
        <f t="shared" si="8"/>
        <v>6</v>
      </c>
      <c r="G41" t="s">
        <v>10472</v>
      </c>
    </row>
    <row r="42" spans="1:9" x14ac:dyDescent="0.35">
      <c r="A42" s="4">
        <v>28</v>
      </c>
      <c r="B42" s="4">
        <v>-222.06099999999901</v>
      </c>
      <c r="C42" t="s">
        <v>3374</v>
      </c>
      <c r="D42" s="9" t="s">
        <v>9221</v>
      </c>
      <c r="E42" s="16" t="s">
        <v>3528</v>
      </c>
      <c r="F42" s="42">
        <f t="shared" si="8"/>
        <v>6</v>
      </c>
      <c r="G42" t="s">
        <v>10472</v>
      </c>
      <c r="H42" s="4">
        <f t="shared" ref="H42:H43" si="10">IF(I42="GREET",1,IF(I42="GOAL",2,IF(I42="GOAL:COOP",2,IF(I42="(GOAL:COOP)",2,IF(I42="GOAL:CIVILITY",2,IF(I42="GOAL:SUSTAIN",2,IF(I42="(GOAL:SUSTAIN)",2,IF(I42="GOAL:MAX EARN",2,IF(I42="GOAL:EQUITY",2,IF(I42="(GOAL:EQUITY)",2,IF(I42="PROPOSAL",3,IF(I42="(PROPOSAL)",3,IF(I42="CHOOSE+",4,IF(I42="CHOOSE-",4,IF(I42="(CHOOSE+)",4,IF(I42="(CHOOSE-)",4,IF(I42="ECO INFO",5,IF(I42="(ECO INFO)",5,IF(I42="$ INFO",6,IF(I42="($ INFO)",6,IF(I42="SOC INFO",7,IF(I42="(SOC INFO)",7,IF(I42="RULE INFO",8,IF(I42="EXP INFO",9,IF(I42="(EXP INFO)",9,IF(I42="MON RES",10,IF(I42="MON EARN",11,IF(I42="MON BEH",12,IF(I42="POSE HARM",13,IF(I42="(POSE HARM)",13,IF(I42="POSE CONCERN",14,IF(I42="(POSE CONCERN)",14,IF(I42="RJ APOLOGY",15,IF(I42="RJ ATONE",16,IF(I42="(RJ ATONE)",16,IF(I42="RJ JUSTIFY",17,IF(I42="RJ JUSTIFY:ECO INFO",17,IF(I42="RJ JUSTIFY:SOC INFO",17,IF(I42="RJ JUSTIFY:EXP INFO",17,IF(I42="RJ JUSTIFY:MON EARN",17,IF(I42="RJ JUSTIFY:MON BEH",17,IF(I42="RJ-",18,IF(I42="RJ FORGIVE+",19,IF(I42="RJ FORGIVE-",19,IF(I42="(RJ FORGIVE+)",19,IF(I42="(RJ FORGIVE-)",19,IF(I42="COORD",20,IF(I42="(COORD)",20,IF(I42="ENF ACK",21,IF(I42="(ENF ACK)",21,IF(I42="ENF PRAISE",22,IF(I42="ENF ASK",23,IF(I42="ENF TELL",24,IF(I42="ENF SHAME",25,IF(I42="ENF WARN",26,IF(I42="ENF THREATEN",27,IF(I42="ENF PUNISH",28,IF(I42="DEFECT",29,IF(I42="SM TALK",30,IF(I42="HUMOR",31,IF(I42="POLITE+",32,IF(I42="POLITE-",32,IF(I42="INPUT-",33,IF(I42="AMBIGUOUS",34,IF(I42="UNCODEABLE",35)))))))))))))))))))))))))))))))))))))))))))))))))))))))))))))))))</f>
        <v>4</v>
      </c>
      <c r="I42" t="s">
        <v>10330</v>
      </c>
    </row>
    <row r="43" spans="1:9" x14ac:dyDescent="0.35">
      <c r="A43" s="4">
        <v>29</v>
      </c>
      <c r="B43" s="4">
        <v>-215.39599999999999</v>
      </c>
      <c r="C43" t="s">
        <v>3389</v>
      </c>
      <c r="D43" s="9" t="s">
        <v>9220</v>
      </c>
      <c r="E43" s="16" t="s">
        <v>136</v>
      </c>
      <c r="F43" s="42">
        <f t="shared" si="8"/>
        <v>6</v>
      </c>
      <c r="G43" t="s">
        <v>10472</v>
      </c>
      <c r="H43" s="4">
        <f t="shared" si="10"/>
        <v>4</v>
      </c>
      <c r="I43" t="s">
        <v>10330</v>
      </c>
    </row>
    <row r="44" spans="1:9" x14ac:dyDescent="0.35">
      <c r="D44" s="9"/>
    </row>
    <row r="45" spans="1:9" x14ac:dyDescent="0.35">
      <c r="B45" s="20" t="s">
        <v>9287</v>
      </c>
      <c r="D45" s="9"/>
    </row>
    <row r="46" spans="1:9" x14ac:dyDescent="0.35">
      <c r="A46" s="4">
        <v>30</v>
      </c>
      <c r="B46" s="4">
        <v>-170.648</v>
      </c>
      <c r="C46" t="s">
        <v>3374</v>
      </c>
      <c r="D46" s="9" t="s">
        <v>9221</v>
      </c>
      <c r="E46" s="16" t="s">
        <v>3533</v>
      </c>
      <c r="F46" s="42">
        <f t="shared" si="8"/>
        <v>22</v>
      </c>
      <c r="G46" t="s">
        <v>10418</v>
      </c>
    </row>
    <row r="47" spans="1:9" x14ac:dyDescent="0.35">
      <c r="A47" s="4">
        <v>31</v>
      </c>
      <c r="B47" s="4">
        <v>-158.73400000000001</v>
      </c>
      <c r="C47" t="s">
        <v>3387</v>
      </c>
      <c r="D47" s="9" t="s">
        <v>9222</v>
      </c>
      <c r="E47" s="16" t="s">
        <v>3536</v>
      </c>
      <c r="F47" s="42">
        <f t="shared" si="8"/>
        <v>22</v>
      </c>
      <c r="G47" t="s">
        <v>10418</v>
      </c>
    </row>
    <row r="48" spans="1:9" x14ac:dyDescent="0.35">
      <c r="A48" s="4">
        <v>32</v>
      </c>
      <c r="B48" s="4">
        <v>-152.893</v>
      </c>
      <c r="C48" t="s">
        <v>3389</v>
      </c>
      <c r="D48" s="9" t="s">
        <v>9220</v>
      </c>
      <c r="E48" s="16" t="s">
        <v>3538</v>
      </c>
      <c r="F48" s="42">
        <f t="shared" si="8"/>
        <v>22</v>
      </c>
      <c r="G48" t="s">
        <v>10418</v>
      </c>
    </row>
    <row r="49" spans="1:7" x14ac:dyDescent="0.35">
      <c r="D49" s="9"/>
    </row>
    <row r="50" spans="1:7" x14ac:dyDescent="0.35">
      <c r="B50" s="20" t="s">
        <v>9285</v>
      </c>
      <c r="D50" s="9"/>
    </row>
    <row r="51" spans="1:7" x14ac:dyDescent="0.35">
      <c r="A51" s="4">
        <v>33</v>
      </c>
      <c r="B51" s="4">
        <v>-116.67</v>
      </c>
      <c r="C51" t="s">
        <v>3374</v>
      </c>
      <c r="D51" s="9" t="s">
        <v>9221</v>
      </c>
      <c r="E51" s="16" t="s">
        <v>3544</v>
      </c>
      <c r="F51" s="42">
        <f t="shared" si="8"/>
        <v>7</v>
      </c>
      <c r="G51" t="s">
        <v>9377</v>
      </c>
    </row>
    <row r="52" spans="1:7" x14ac:dyDescent="0.35">
      <c r="A52" s="4">
        <v>34</v>
      </c>
      <c r="B52" s="4">
        <v>-105.072</v>
      </c>
      <c r="C52" t="s">
        <v>3387</v>
      </c>
      <c r="D52" s="9" t="s">
        <v>9222</v>
      </c>
      <c r="E52" s="16" t="s">
        <v>3547</v>
      </c>
      <c r="F52" s="42">
        <f t="shared" si="8"/>
        <v>7</v>
      </c>
      <c r="G52" t="s">
        <v>9377</v>
      </c>
    </row>
    <row r="53" spans="1:7" x14ac:dyDescent="0.35">
      <c r="A53" s="4">
        <v>35</v>
      </c>
      <c r="B53" s="4">
        <v>-95.444000000000003</v>
      </c>
      <c r="C53" t="s">
        <v>3389</v>
      </c>
      <c r="D53" s="9" t="s">
        <v>9220</v>
      </c>
      <c r="E53" s="16" t="s">
        <v>3549</v>
      </c>
      <c r="F53" s="42">
        <f t="shared" si="8"/>
        <v>9</v>
      </c>
      <c r="G53" t="s">
        <v>9373</v>
      </c>
    </row>
    <row r="54" spans="1:7" x14ac:dyDescent="0.35">
      <c r="A54" s="4">
        <v>36</v>
      </c>
      <c r="B54" s="4">
        <v>-89.584000000000003</v>
      </c>
      <c r="C54" t="s">
        <v>3374</v>
      </c>
      <c r="D54" s="9" t="s">
        <v>9221</v>
      </c>
      <c r="E54" s="16" t="s">
        <v>3550</v>
      </c>
      <c r="F54" s="42">
        <f t="shared" si="8"/>
        <v>7</v>
      </c>
      <c r="G54" t="s">
        <v>9377</v>
      </c>
    </row>
    <row r="55" spans="1:7" x14ac:dyDescent="0.35">
      <c r="A55" s="4">
        <v>37</v>
      </c>
      <c r="B55" s="4">
        <v>-89.337000000000003</v>
      </c>
      <c r="C55" t="s">
        <v>3389</v>
      </c>
      <c r="D55" s="9" t="s">
        <v>9220</v>
      </c>
      <c r="E55" s="16" t="s">
        <v>11219</v>
      </c>
      <c r="F55" s="42">
        <f t="shared" si="8"/>
        <v>31</v>
      </c>
      <c r="G55" t="s">
        <v>9386</v>
      </c>
    </row>
    <row r="56" spans="1:7" x14ac:dyDescent="0.35">
      <c r="A56" s="4">
        <v>38</v>
      </c>
      <c r="B56" s="4">
        <v>-85.287999999999997</v>
      </c>
      <c r="C56" t="s">
        <v>3387</v>
      </c>
      <c r="D56" s="9" t="s">
        <v>9222</v>
      </c>
      <c r="E56" s="16" t="s">
        <v>3553</v>
      </c>
      <c r="F56" s="42">
        <f t="shared" si="8"/>
        <v>31</v>
      </c>
      <c r="G56" t="s">
        <v>9386</v>
      </c>
    </row>
    <row r="57" spans="1:7" x14ac:dyDescent="0.35">
      <c r="A57" s="4">
        <v>39</v>
      </c>
      <c r="B57" s="4">
        <v>-75.094999999999999</v>
      </c>
      <c r="C57" t="s">
        <v>3389</v>
      </c>
      <c r="D57" s="9" t="s">
        <v>9220</v>
      </c>
      <c r="E57" s="16" t="s">
        <v>3556</v>
      </c>
      <c r="F57" s="42">
        <f t="shared" si="8"/>
        <v>7</v>
      </c>
      <c r="G57" t="s">
        <v>9377</v>
      </c>
    </row>
    <row r="58" spans="1:7" x14ac:dyDescent="0.35">
      <c r="A58" s="4">
        <v>40</v>
      </c>
      <c r="B58" s="4">
        <v>-72.973999999999904</v>
      </c>
      <c r="C58" t="s">
        <v>3395</v>
      </c>
      <c r="D58" s="4">
        <v>1</v>
      </c>
      <c r="E58" s="16" t="s">
        <v>3558</v>
      </c>
      <c r="F58" s="42">
        <f t="shared" si="8"/>
        <v>30</v>
      </c>
      <c r="G58" t="s">
        <v>9375</v>
      </c>
    </row>
    <row r="59" spans="1:7" x14ac:dyDescent="0.35">
      <c r="A59" s="4">
        <v>41</v>
      </c>
      <c r="B59" s="4">
        <v>-72.492000000000004</v>
      </c>
      <c r="C59" t="s">
        <v>3374</v>
      </c>
      <c r="D59" s="9" t="s">
        <v>9221</v>
      </c>
      <c r="E59" s="16" t="s">
        <v>3559</v>
      </c>
      <c r="F59" s="42">
        <f t="shared" si="8"/>
        <v>30</v>
      </c>
      <c r="G59" t="s">
        <v>9375</v>
      </c>
    </row>
    <row r="60" spans="1:7" x14ac:dyDescent="0.35">
      <c r="D60" s="9"/>
    </row>
    <row r="61" spans="1:7" x14ac:dyDescent="0.35">
      <c r="B61" s="21" t="s">
        <v>9281</v>
      </c>
      <c r="C61" s="22"/>
      <c r="D61" s="25"/>
      <c r="E61" s="23"/>
    </row>
    <row r="62" spans="1:7" x14ac:dyDescent="0.35">
      <c r="B62" s="20"/>
      <c r="D62" s="9"/>
    </row>
    <row r="63" spans="1:7" x14ac:dyDescent="0.35">
      <c r="A63" s="4">
        <v>42</v>
      </c>
      <c r="B63" s="4">
        <v>192.904</v>
      </c>
      <c r="C63" t="s">
        <v>3387</v>
      </c>
      <c r="D63" s="4">
        <v>4</v>
      </c>
      <c r="E63" s="16" t="s">
        <v>3562</v>
      </c>
      <c r="F63" s="42">
        <f t="shared" ref="F63" si="11">IF(G63="GREET",1,IF(G63="GOAL",2,IF(G63="GOAL:COOP",2,IF(G63="(GOAL:COOP)",2,IF(G63="GOAL:CIVILITY",2,IF(G63="GOAL:SUSTAIN",2,IF(G63="(GOAL:SUSTAIN)",2,IF(G63="GOAL:MAX EARN",2,IF(G63="GOAL:EQUITY",2,IF(G63="(GOAL:EQUITY)",2,IF(G63="PROPOSAL",3,IF(G63="(PROPOSAL)",3,IF(G63="CHOOSE+",4,IF(G63="CHOOSE-",4,IF(G63="(CHOOSE+)",4,IF(G63="(CHOOSE-)",4,IF(G63="ECO INFO",5,IF(G63="(ECO INFO)",5,IF(G63="$ INFO",6,IF(G63="($ INFO)",6,IF(G63="SOC INFO",7,IF(G63="(SOC INFO)",7,IF(G63="RULE INFO",8,IF(G63="EXP INFO",9,IF(G63="(EXP INFO)",9,IF(G63="MON RES",10,IF(G63="MON EARN",11,IF(G63="MON BEH",12,IF(G63="POSE HARM",13,IF(G63="(POSE HARM)",13,IF(G63="POSE CONCERN",14,IF(G63="(POSE CONCERN)",14,IF(G63="RJ APOLOGY",15,IF(G63="RJ ATONE",16,IF(G63="(RJ ATONE)",16,IF(G63="RJ JUSTIFY",17,IF(G63="RJ JUSTIFY:ECO INFO",17,IF(G63="RJ JUSTIFY:SOC INFO",17,IF(G63="RJ JUSTIFY:EXP INFO",17,IF(G63="RJ JUSTIFY:MON EARN",17,IF(G63="RJ JUSTIFY:MON BEH",17,IF(G63="RJ-",18,IF(G63="RJ FORGIVE+",19,IF(G63="RJ FORGIVE-",19,IF(G63="(RJ FORGIVE+)",19,IF(G63="(RJ FORGIVE-)",19,IF(G63="COORD",20,IF(G63="(COORD)",20,IF(G63="ENF ACK",21,IF(G63="(ENF ACK)",21,IF(G63="ENF PRAISE",22,IF(G63="ENF ASK",23,IF(G63="ENF TELL",24,IF(G63="ENF SHAME",25,IF(G63="ENF WARN",26,IF(G63="ENF THREATEN",27,IF(G63="ENF PUNISH",28,IF(G63="DEFECT",29,IF(G63="SM TALK",30,IF(G63="HUMOR",31,IF(G63="POLITE+",32,IF(G63="POLITE-",32,IF(G63="INPUT-",33,IF(G63="AMBIGUOUS",34,IF(G63="UNCODEABLE",35)))))))))))))))))))))))))))))))))))))))))))))))))))))))))))))))))</f>
        <v>10</v>
      </c>
      <c r="G63" t="s">
        <v>10136</v>
      </c>
    </row>
    <row r="64" spans="1:7" x14ac:dyDescent="0.35">
      <c r="A64" s="4">
        <v>43</v>
      </c>
      <c r="B64" s="4">
        <v>219.37200000000001</v>
      </c>
      <c r="C64" t="s">
        <v>3389</v>
      </c>
      <c r="D64" s="4">
        <v>2</v>
      </c>
      <c r="E64" s="16" t="s">
        <v>68</v>
      </c>
      <c r="G64" t="s">
        <v>10136</v>
      </c>
    </row>
    <row r="65" spans="1:7" x14ac:dyDescent="0.35">
      <c r="D65" s="4"/>
    </row>
    <row r="66" spans="1:7" x14ac:dyDescent="0.35">
      <c r="A66" s="4">
        <v>44</v>
      </c>
      <c r="B66" s="4">
        <v>225.12899999999999</v>
      </c>
      <c r="C66" t="s">
        <v>3395</v>
      </c>
      <c r="D66" s="4">
        <v>1</v>
      </c>
      <c r="E66" s="16" t="s">
        <v>3563</v>
      </c>
      <c r="F66" s="42">
        <f t="shared" ref="F66" si="12">IF(G66="GREET",1,IF(G66="GOAL",2,IF(G66="GOAL:COOP",2,IF(G66="(GOAL:COOP)",2,IF(G66="GOAL:CIVILITY",2,IF(G66="GOAL:SUSTAIN",2,IF(G66="(GOAL:SUSTAIN)",2,IF(G66="GOAL:MAX EARN",2,IF(G66="GOAL:EQUITY",2,IF(G66="(GOAL:EQUITY)",2,IF(G66="PROPOSAL",3,IF(G66="(PROPOSAL)",3,IF(G66="CHOOSE+",4,IF(G66="CHOOSE-",4,IF(G66="(CHOOSE+)",4,IF(G66="(CHOOSE-)",4,IF(G66="ECO INFO",5,IF(G66="(ECO INFO)",5,IF(G66="$ INFO",6,IF(G66="($ INFO)",6,IF(G66="SOC INFO",7,IF(G66="(SOC INFO)",7,IF(G66="RULE INFO",8,IF(G66="EXP INFO",9,IF(G66="(EXP INFO)",9,IF(G66="MON RES",10,IF(G66="MON EARN",11,IF(G66="MON BEH",12,IF(G66="POSE HARM",13,IF(G66="(POSE HARM)",13,IF(G66="POSE CONCERN",14,IF(G66="(POSE CONCERN)",14,IF(G66="RJ APOLOGY",15,IF(G66="RJ ATONE",16,IF(G66="(RJ ATONE)",16,IF(G66="RJ JUSTIFY",17,IF(G66="RJ JUSTIFY:ECO INFO",17,IF(G66="RJ JUSTIFY:SOC INFO",17,IF(G66="RJ JUSTIFY:EXP INFO",17,IF(G66="RJ JUSTIFY:MON EARN",17,IF(G66="RJ JUSTIFY:MON BEH",17,IF(G66="RJ-",18,IF(G66="RJ FORGIVE+",19,IF(G66="RJ FORGIVE-",19,IF(G66="(RJ FORGIVE+)",19,IF(G66="(RJ FORGIVE-)",19,IF(G66="COORD",20,IF(G66="(COORD)",20,IF(G66="ENF ACK",21,IF(G66="(ENF ACK)",21,IF(G66="ENF PRAISE",22,IF(G66="ENF ASK",23,IF(G66="ENF TELL",24,IF(G66="ENF SHAME",25,IF(G66="ENF WARN",26,IF(G66="ENF THREATEN",27,IF(G66="ENF PUNISH",28,IF(G66="DEFECT",29,IF(G66="SM TALK",30,IF(G66="HUMOR",31,IF(G66="POLITE+",32,IF(G66="POLITE-",32,IF(G66="INPUT-",33,IF(G66="AMBIGUOUS",34,IF(G66="UNCODEABLE",35)))))))))))))))))))))))))))))))))))))))))))))))))))))))))))))))))</f>
        <v>26</v>
      </c>
      <c r="G66" t="s">
        <v>10123</v>
      </c>
    </row>
    <row r="67" spans="1:7" x14ac:dyDescent="0.35">
      <c r="D67" s="4"/>
    </row>
    <row r="68" spans="1:7" x14ac:dyDescent="0.35">
      <c r="A68" s="7"/>
      <c r="B68" s="11" t="s">
        <v>9274</v>
      </c>
      <c r="C68" s="13"/>
      <c r="D68" s="19"/>
      <c r="E68" s="15"/>
    </row>
    <row r="69" spans="1:7" x14ac:dyDescent="0.35">
      <c r="B69" s="20"/>
      <c r="D69" s="4"/>
    </row>
    <row r="70" spans="1:7" x14ac:dyDescent="0.35">
      <c r="A70" s="4">
        <v>45</v>
      </c>
      <c r="B70" s="4">
        <v>-386.22699999999998</v>
      </c>
      <c r="C70" t="s">
        <v>3387</v>
      </c>
      <c r="D70" s="4">
        <v>4</v>
      </c>
      <c r="E70" s="16" t="s">
        <v>2122</v>
      </c>
      <c r="F70" s="42">
        <f t="shared" ref="F70" si="13">IF(G70="GREET",1,IF(G70="GOAL",2,IF(G70="GOAL:COOP",2,IF(G70="(GOAL:COOP)",2,IF(G70="GOAL:CIVILITY",2,IF(G70="GOAL:SUSTAIN",2,IF(G70="(GOAL:SUSTAIN)",2,IF(G70="GOAL:MAX EARN",2,IF(G70="GOAL:EQUITY",2,IF(G70="(GOAL:EQUITY)",2,IF(G70="PROPOSAL",3,IF(G70="(PROPOSAL)",3,IF(G70="CHOOSE+",4,IF(G70="CHOOSE-",4,IF(G70="(CHOOSE+)",4,IF(G70="(CHOOSE-)",4,IF(G70="ECO INFO",5,IF(G70="(ECO INFO)",5,IF(G70="$ INFO",6,IF(G70="($ INFO)",6,IF(G70="SOC INFO",7,IF(G70="(SOC INFO)",7,IF(G70="RULE INFO",8,IF(G70="EXP INFO",9,IF(G70="(EXP INFO)",9,IF(G70="MON RES",10,IF(G70="MON EARN",11,IF(G70="MON BEH",12,IF(G70="POSE HARM",13,IF(G70="(POSE HARM)",13,IF(G70="POSE CONCERN",14,IF(G70="(POSE CONCERN)",14,IF(G70="RJ APOLOGY",15,IF(G70="RJ ATONE",16,IF(G70="(RJ ATONE)",16,IF(G70="RJ JUSTIFY",17,IF(G70="RJ JUSTIFY:ECO INFO",17,IF(G70="RJ JUSTIFY:SOC INFO",17,IF(G70="RJ JUSTIFY:EXP INFO",17,IF(G70="RJ JUSTIFY:MON EARN",17,IF(G70="RJ JUSTIFY:MON BEH",17,IF(G70="RJ-",18,IF(G70="RJ FORGIVE+",19,IF(G70="RJ FORGIVE-",19,IF(G70="(RJ FORGIVE+)",19,IF(G70="(RJ FORGIVE-)",19,IF(G70="COORD",20,IF(G70="(COORD)",20,IF(G70="ENF ACK",21,IF(G70="(ENF ACK)",21,IF(G70="ENF PRAISE",22,IF(G70="ENF ASK",23,IF(G70="ENF TELL",24,IF(G70="ENF SHAME",25,IF(G70="ENF WARN",26,IF(G70="ENF THREATEN",27,IF(G70="ENF PUNISH",28,IF(G70="DEFECT",29,IF(G70="SM TALK",30,IF(G70="HUMOR",31,IF(G70="POLITE+",32,IF(G70="POLITE-",32,IF(G70="INPUT-",33,IF(G70="AMBIGUOUS",34,IF(G70="UNCODEABLE",35)))))))))))))))))))))))))))))))))))))))))))))))))))))))))))))))))</f>
        <v>34</v>
      </c>
      <c r="G70" t="s">
        <v>9387</v>
      </c>
    </row>
    <row r="71" spans="1:7" x14ac:dyDescent="0.35">
      <c r="A71" s="4">
        <v>46</v>
      </c>
      <c r="B71" s="4">
        <v>-378.839</v>
      </c>
      <c r="C71" t="s">
        <v>3389</v>
      </c>
      <c r="D71" s="4">
        <v>2</v>
      </c>
      <c r="E71" s="16" t="s">
        <v>3568</v>
      </c>
      <c r="G71" t="s">
        <v>10418</v>
      </c>
    </row>
    <row r="72" spans="1:7" x14ac:dyDescent="0.35">
      <c r="A72" s="4">
        <v>47</v>
      </c>
      <c r="B72" s="4">
        <v>-372.37799999999999</v>
      </c>
      <c r="C72" t="s">
        <v>3395</v>
      </c>
      <c r="D72" s="4">
        <v>1</v>
      </c>
      <c r="E72" s="16" t="s">
        <v>3570</v>
      </c>
      <c r="G72" t="s">
        <v>9648</v>
      </c>
    </row>
    <row r="73" spans="1:7" x14ac:dyDescent="0.35">
      <c r="D73" s="4"/>
    </row>
    <row r="74" spans="1:7" x14ac:dyDescent="0.35">
      <c r="A74" s="7">
        <v>3</v>
      </c>
      <c r="B74" s="31" t="s">
        <v>11220</v>
      </c>
      <c r="D74" s="4"/>
    </row>
    <row r="75" spans="1:7" x14ac:dyDescent="0.35">
      <c r="A75" s="4">
        <v>48</v>
      </c>
      <c r="B75" s="4">
        <v>-361.48899999999998</v>
      </c>
      <c r="C75" t="s">
        <v>3387</v>
      </c>
      <c r="D75" s="4">
        <v>4</v>
      </c>
      <c r="E75" s="16" t="s">
        <v>3573</v>
      </c>
      <c r="F75" s="42">
        <f t="shared" ref="F75:F101" si="14">IF(G75="GREET",1,IF(G75="GOAL",2,IF(G75="GOAL:COOP",2,IF(G75="(GOAL:COOP)",2,IF(G75="GOAL:CIVILITY",2,IF(G75="GOAL:SUSTAIN",2,IF(G75="(GOAL:SUSTAIN)",2,IF(G75="GOAL:MAX EARN",2,IF(G75="GOAL:EQUITY",2,IF(G75="(GOAL:EQUITY)",2,IF(G75="PROPOSAL",3,IF(G75="(PROPOSAL)",3,IF(G75="CHOOSE+",4,IF(G75="CHOOSE-",4,IF(G75="(CHOOSE+)",4,IF(G75="(CHOOSE-)",4,IF(G75="ECO INFO",5,IF(G75="(ECO INFO)",5,IF(G75="$ INFO",6,IF(G75="($ INFO)",6,IF(G75="SOC INFO",7,IF(G75="(SOC INFO)",7,IF(G75="RULE INFO",8,IF(G75="EXP INFO",9,IF(G75="(EXP INFO)",9,IF(G75="MON RES",10,IF(G75="MON EARN",11,IF(G75="MON BEH",12,IF(G75="POSE HARM",13,IF(G75="(POSE HARM)",13,IF(G75="POSE CONCERN",14,IF(G75="(POSE CONCERN)",14,IF(G75="RJ APOLOGY",15,IF(G75="RJ ATONE",16,IF(G75="(RJ ATONE)",16,IF(G75="RJ JUSTIFY",17,IF(G75="RJ JUSTIFY:ECO INFO",17,IF(G75="RJ JUSTIFY:SOC INFO",17,IF(G75="RJ JUSTIFY:EXP INFO",17,IF(G75="RJ JUSTIFY:MON EARN",17,IF(G75="RJ JUSTIFY:MON BEH",17,IF(G75="RJ-",18,IF(G75="RJ FORGIVE+",19,IF(G75="RJ FORGIVE-",19,IF(G75="(RJ FORGIVE+)",19,IF(G75="(RJ FORGIVE-)",19,IF(G75="COORD",20,IF(G75="(COORD)",20,IF(G75="ENF ACK",21,IF(G75="(ENF ACK)",21,IF(G75="ENF PRAISE",22,IF(G75="ENF ASK",23,IF(G75="ENF TELL",24,IF(G75="ENF SHAME",25,IF(G75="ENF WARN",26,IF(G75="ENF THREATEN",27,IF(G75="ENF PUNISH",28,IF(G75="DEFECT",29,IF(G75="SM TALK",30,IF(G75="HUMOR",31,IF(G75="POLITE+",32,IF(G75="POLITE-",32,IF(G75="INPUT-",33,IF(G75="AMBIGUOUS",34,IF(G75="UNCODEABLE",35)))))))))))))))))))))))))))))))))))))))))))))))))))))))))))))))))</f>
        <v>3</v>
      </c>
      <c r="G75" t="s">
        <v>9379</v>
      </c>
    </row>
    <row r="76" spans="1:7" x14ac:dyDescent="0.35">
      <c r="B76" s="4">
        <v>-343.61900000000003</v>
      </c>
      <c r="C76" t="s">
        <v>3387</v>
      </c>
      <c r="D76" s="4">
        <v>4</v>
      </c>
      <c r="E76" s="16" t="s">
        <v>3577</v>
      </c>
      <c r="F76" s="42">
        <f t="shared" si="14"/>
        <v>7</v>
      </c>
      <c r="G76" t="s">
        <v>9377</v>
      </c>
    </row>
    <row r="77" spans="1:7" x14ac:dyDescent="0.35">
      <c r="A77" s="4">
        <v>49</v>
      </c>
      <c r="B77" s="4">
        <v>-313.70499999999998</v>
      </c>
      <c r="C77" t="s">
        <v>3395</v>
      </c>
      <c r="D77" s="4">
        <v>1</v>
      </c>
      <c r="E77" s="16" t="s">
        <v>3583</v>
      </c>
      <c r="F77" s="42">
        <f t="shared" si="14"/>
        <v>4</v>
      </c>
      <c r="G77" t="s">
        <v>9372</v>
      </c>
    </row>
    <row r="78" spans="1:7" x14ac:dyDescent="0.35">
      <c r="A78" s="4">
        <v>50</v>
      </c>
      <c r="B78" s="4">
        <v>-332.32</v>
      </c>
      <c r="C78" t="s">
        <v>3374</v>
      </c>
      <c r="D78" s="4">
        <v>3</v>
      </c>
      <c r="E78" s="16" t="s">
        <v>3580</v>
      </c>
    </row>
    <row r="79" spans="1:7" x14ac:dyDescent="0.35">
      <c r="D79" s="4"/>
      <c r="E79" s="58" t="s">
        <v>9828</v>
      </c>
      <c r="F79" s="42">
        <f t="shared" si="14"/>
        <v>3</v>
      </c>
      <c r="G79" t="s">
        <v>9379</v>
      </c>
    </row>
    <row r="80" spans="1:7" x14ac:dyDescent="0.35">
      <c r="D80" s="4"/>
      <c r="E80" s="58" t="s">
        <v>9829</v>
      </c>
      <c r="F80" s="42">
        <f t="shared" si="14"/>
        <v>5</v>
      </c>
      <c r="G80" t="s">
        <v>9378</v>
      </c>
    </row>
    <row r="81" spans="1:11" x14ac:dyDescent="0.35">
      <c r="A81" s="4">
        <v>51</v>
      </c>
      <c r="B81" s="4">
        <v>-294.51499999999999</v>
      </c>
      <c r="C81" t="s">
        <v>3387</v>
      </c>
      <c r="D81" s="4">
        <v>4</v>
      </c>
      <c r="E81" s="16" t="s">
        <v>3587</v>
      </c>
    </row>
    <row r="82" spans="1:11" x14ac:dyDescent="0.35">
      <c r="D82" s="4"/>
      <c r="E82" s="58" t="s">
        <v>9830</v>
      </c>
      <c r="F82" s="42">
        <f t="shared" si="14"/>
        <v>5</v>
      </c>
      <c r="G82" t="s">
        <v>9378</v>
      </c>
    </row>
    <row r="83" spans="1:11" x14ac:dyDescent="0.35">
      <c r="D83" s="4"/>
      <c r="E83" s="58" t="s">
        <v>9831</v>
      </c>
      <c r="F83" s="42">
        <f t="shared" si="14"/>
        <v>4</v>
      </c>
      <c r="G83" t="s">
        <v>9372</v>
      </c>
    </row>
    <row r="84" spans="1:11" x14ac:dyDescent="0.35">
      <c r="A84" s="4">
        <v>52</v>
      </c>
      <c r="B84" s="4">
        <v>-282.86900000000003</v>
      </c>
      <c r="C84" t="s">
        <v>3395</v>
      </c>
      <c r="D84" s="4">
        <v>1</v>
      </c>
      <c r="E84" s="16" t="s">
        <v>3589</v>
      </c>
      <c r="F84" s="42">
        <f t="shared" si="14"/>
        <v>4</v>
      </c>
      <c r="G84" t="s">
        <v>9372</v>
      </c>
    </row>
    <row r="85" spans="1:11" x14ac:dyDescent="0.35">
      <c r="A85" s="4">
        <v>53</v>
      </c>
      <c r="B85" s="4">
        <v>-276.483</v>
      </c>
      <c r="C85" t="s">
        <v>3374</v>
      </c>
      <c r="D85" s="4">
        <v>3</v>
      </c>
      <c r="E85" s="16" t="s">
        <v>3591</v>
      </c>
      <c r="F85" s="42">
        <f t="shared" si="14"/>
        <v>14</v>
      </c>
      <c r="G85" t="s">
        <v>9381</v>
      </c>
      <c r="H85" s="4">
        <f t="shared" ref="H85:H88" si="15">IF(I85="GREET",1,IF(I85="GOAL",2,IF(I85="GOAL:COOP",2,IF(I85="(GOAL:COOP)",2,IF(I85="GOAL:CIVILITY",2,IF(I85="GOAL:SUSTAIN",2,IF(I85="(GOAL:SUSTAIN)",2,IF(I85="GOAL:MAX EARN",2,IF(I85="GOAL:EQUITY",2,IF(I85="(GOAL:EQUITY)",2,IF(I85="PROPOSAL",3,IF(I85="(PROPOSAL)",3,IF(I85="CHOOSE+",4,IF(I85="CHOOSE-",4,IF(I85="(CHOOSE+)",4,IF(I85="(CHOOSE-)",4,IF(I85="ECO INFO",5,IF(I85="(ECO INFO)",5,IF(I85="$ INFO",6,IF(I85="($ INFO)",6,IF(I85="SOC INFO",7,IF(I85="(SOC INFO)",7,IF(I85="RULE INFO",8,IF(I85="EXP INFO",9,IF(I85="(EXP INFO)",9,IF(I85="MON RES",10,IF(I85="MON EARN",11,IF(I85="MON BEH",12,IF(I85="POSE HARM",13,IF(I85="(POSE HARM)",13,IF(I85="POSE CONCERN",14,IF(I85="(POSE CONCERN)",14,IF(I85="RJ APOLOGY",15,IF(I85="RJ ATONE",16,IF(I85="(RJ ATONE)",16,IF(I85="RJ JUSTIFY",17,IF(I85="RJ JUSTIFY:ECO INFO",17,IF(I85="RJ JUSTIFY:SOC INFO",17,IF(I85="RJ JUSTIFY:EXP INFO",17,IF(I85="RJ JUSTIFY:MON EARN",17,IF(I85="RJ JUSTIFY:MON BEH",17,IF(I85="RJ-",18,IF(I85="RJ FORGIVE+",19,IF(I85="RJ FORGIVE-",19,IF(I85="(RJ FORGIVE+)",19,IF(I85="(RJ FORGIVE-)",19,IF(I85="COORD",20,IF(I85="(COORD)",20,IF(I85="ENF ACK",21,IF(I85="(ENF ACK)",21,IF(I85="ENF PRAISE",22,IF(I85="ENF ASK",23,IF(I85="ENF TELL",24,IF(I85="ENF SHAME",25,IF(I85="ENF WARN",26,IF(I85="ENF THREATEN",27,IF(I85="ENF PUNISH",28,IF(I85="DEFECT",29,IF(I85="SM TALK",30,IF(I85="HUMOR",31,IF(I85="POLITE+",32,IF(I85="POLITE-",32,IF(I85="INPUT-",33,IF(I85="AMBIGUOUS",34,IF(I85="UNCODEABLE",35)))))))))))))))))))))))))))))))))))))))))))))))))))))))))))))))))</f>
        <v>5</v>
      </c>
      <c r="I85" t="s">
        <v>9378</v>
      </c>
    </row>
    <row r="86" spans="1:11" x14ac:dyDescent="0.35">
      <c r="A86" s="4">
        <v>54</v>
      </c>
      <c r="B86" s="4">
        <v>-264.32400000000001</v>
      </c>
      <c r="C86" t="s">
        <v>3374</v>
      </c>
      <c r="D86" s="4">
        <v>3</v>
      </c>
      <c r="E86" s="16" t="s">
        <v>3594</v>
      </c>
      <c r="F86" s="42">
        <f t="shared" si="14"/>
        <v>14</v>
      </c>
      <c r="G86" t="s">
        <v>9381</v>
      </c>
      <c r="H86" s="4">
        <f t="shared" si="15"/>
        <v>5</v>
      </c>
      <c r="I86" t="s">
        <v>9378</v>
      </c>
    </row>
    <row r="87" spans="1:11" x14ac:dyDescent="0.35">
      <c r="A87" s="4">
        <v>55</v>
      </c>
      <c r="B87" s="4">
        <v>-251.792</v>
      </c>
      <c r="C87" t="s">
        <v>3374</v>
      </c>
      <c r="D87" s="4">
        <v>3</v>
      </c>
      <c r="E87" s="16" t="s">
        <v>3597</v>
      </c>
      <c r="F87" s="42">
        <f t="shared" si="14"/>
        <v>14</v>
      </c>
      <c r="G87" t="s">
        <v>9381</v>
      </c>
      <c r="H87" s="4">
        <f t="shared" si="15"/>
        <v>8</v>
      </c>
      <c r="I87" t="s">
        <v>9374</v>
      </c>
    </row>
    <row r="88" spans="1:11" x14ac:dyDescent="0.35">
      <c r="A88" s="4">
        <v>56</v>
      </c>
      <c r="B88" s="4">
        <v>-249.09</v>
      </c>
      <c r="C88" t="s">
        <v>3387</v>
      </c>
      <c r="D88" s="4">
        <v>4</v>
      </c>
      <c r="E88" s="16" t="b">
        <v>1</v>
      </c>
      <c r="F88" s="42">
        <f t="shared" si="14"/>
        <v>14</v>
      </c>
      <c r="G88" t="s">
        <v>9381</v>
      </c>
      <c r="H88" s="4">
        <f t="shared" si="15"/>
        <v>5</v>
      </c>
      <c r="I88" t="s">
        <v>9378</v>
      </c>
      <c r="J88" s="4">
        <f t="shared" ref="J88" si="16">IF(K88="GREET",1,IF(K88="GOAL",2,IF(K88="GOAL:COOP",2,IF(K88="(GOAL:COOP)",2,IF(K88="GOAL:CIVILITY",2,IF(K88="GOAL:SUSTAIN",2,IF(K88="(GOAL:SUSTAIN)",2,IF(K88="GOAL:MAX EARN",2,IF(K88="GOAL:EQUITY",2,IF(K88="(GOAL:EQUITY)",2,IF(K88="PROPOSAL",3,IF(K88="(PROPOSAL)",3,IF(K88="CHOOSE+",4,IF(K88="CHOOSE-",4,IF(K88="(CHOOSE+)",4,IF(K88="(CHOOSE-)",4,IF(K88="ECO INFO",5,IF(K88="(ECO INFO)",5,IF(K88="$ INFO",6,IF(K88="($ INFO)",6,IF(K88="SOC INFO",7,IF(K88="(SOC INFO)",7,IF(K88="RULE INFO",8,IF(K88="EXP INFO",9,IF(K88="(EXP INFO)",9,IF(K88="MON RES",10,IF(K88="MON EARN",11,IF(K88="MON BEH",12,IF(K88="POSE HARM",13,IF(K88="(POSE HARM)",13,IF(K88="POSE CONCERN",14,IF(K88="(POSE CONCERN)",14,IF(K88="RJ APOLOGY",15,IF(K88="RJ ATONE",16,IF(K88="(RJ ATONE)",16,IF(K88="RJ JUSTIFY",17,IF(K88="RJ JUSTIFY:ECO INFO",17,IF(K88="RJ JUSTIFY:SOC INFO",17,IF(K88="RJ JUSTIFY:EXP INFO",17,IF(K88="RJ JUSTIFY:MON EARN",17,IF(K88="RJ JUSTIFY:MON BEH",17,IF(K88="RJ-",18,IF(K88="RJ FORGIVE+",19,IF(K88="RJ FORGIVE-",19,IF(K88="(RJ FORGIVE+)",19,IF(K88="(RJ FORGIVE-)",19,IF(K88="COORD",20,IF(K88="(COORD)",20,IF(K88="ENF ACK",21,IF(K88="(ENF ACK)",21,IF(K88="ENF PRAISE",22,IF(K88="ENF ASK",23,IF(K88="ENF TELL",24,IF(K88="ENF SHAME",25,IF(K88="ENF WARN",26,IF(K88="ENF THREATEN",27,IF(K88="ENF PUNISH",28,IF(K88="DEFECT",29,IF(K88="SM TALK",30,IF(K88="HUMOR",31,IF(K88="POLITE+",32,IF(K88="POLITE-",32,IF(K88="INPUT-",33,IF(K88="AMBIGUOUS",34,IF(K88="UNCODEABLE",35)))))))))))))))))))))))))))))))))))))))))))))))))))))))))))))))))</f>
        <v>8</v>
      </c>
      <c r="K88" t="s">
        <v>9374</v>
      </c>
    </row>
    <row r="89" spans="1:11" x14ac:dyDescent="0.35">
      <c r="A89" s="4">
        <v>57</v>
      </c>
      <c r="B89" s="4">
        <v>-249.00200000000001</v>
      </c>
      <c r="C89" t="s">
        <v>3395</v>
      </c>
      <c r="D89" s="4">
        <v>1</v>
      </c>
      <c r="E89" s="16" t="s">
        <v>3599</v>
      </c>
      <c r="F89" s="42">
        <f t="shared" si="14"/>
        <v>3</v>
      </c>
      <c r="G89" t="s">
        <v>9379</v>
      </c>
    </row>
    <row r="90" spans="1:11" x14ac:dyDescent="0.35">
      <c r="A90" s="4">
        <v>58</v>
      </c>
      <c r="B90" s="4">
        <v>-244.59299999999999</v>
      </c>
      <c r="C90" t="s">
        <v>3374</v>
      </c>
      <c r="D90" s="4">
        <v>3</v>
      </c>
      <c r="E90" s="16" t="s">
        <v>3601</v>
      </c>
      <c r="F90" s="42">
        <f t="shared" si="14"/>
        <v>4</v>
      </c>
      <c r="G90" t="s">
        <v>9372</v>
      </c>
    </row>
    <row r="91" spans="1:11" x14ac:dyDescent="0.35">
      <c r="A91" s="4">
        <v>59</v>
      </c>
      <c r="B91" s="4">
        <v>-232.11099999999999</v>
      </c>
      <c r="C91" t="s">
        <v>3389</v>
      </c>
      <c r="D91" s="4">
        <v>2</v>
      </c>
      <c r="E91" s="16" t="s">
        <v>3603</v>
      </c>
      <c r="F91" s="42">
        <f t="shared" si="14"/>
        <v>4</v>
      </c>
      <c r="G91" t="s">
        <v>9372</v>
      </c>
    </row>
    <row r="92" spans="1:11" x14ac:dyDescent="0.35">
      <c r="A92" s="4">
        <v>60</v>
      </c>
      <c r="B92" s="4">
        <v>-181.35900000000001</v>
      </c>
      <c r="C92" t="s">
        <v>3374</v>
      </c>
      <c r="D92" s="4">
        <v>3</v>
      </c>
      <c r="E92" s="16" t="s">
        <v>3609</v>
      </c>
      <c r="F92" s="42">
        <f t="shared" si="14"/>
        <v>7</v>
      </c>
      <c r="G92" t="s">
        <v>9377</v>
      </c>
      <c r="H92" s="4">
        <f t="shared" ref="H92" si="17">IF(I92="GREET",1,IF(I92="GOAL",2,IF(I92="GOAL:COOP",2,IF(I92="(GOAL:COOP)",2,IF(I92="GOAL:CIVILITY",2,IF(I92="GOAL:SUSTAIN",2,IF(I92="(GOAL:SUSTAIN)",2,IF(I92="GOAL:MAX EARN",2,IF(I92="GOAL:EQUITY",2,IF(I92="(GOAL:EQUITY)",2,IF(I92="PROPOSAL",3,IF(I92="(PROPOSAL)",3,IF(I92="CHOOSE+",4,IF(I92="CHOOSE-",4,IF(I92="(CHOOSE+)",4,IF(I92="(CHOOSE-)",4,IF(I92="ECO INFO",5,IF(I92="(ECO INFO)",5,IF(I92="$ INFO",6,IF(I92="($ INFO)",6,IF(I92="SOC INFO",7,IF(I92="(SOC INFO)",7,IF(I92="RULE INFO",8,IF(I92="EXP INFO",9,IF(I92="(EXP INFO)",9,IF(I92="MON RES",10,IF(I92="MON EARN",11,IF(I92="MON BEH",12,IF(I92="POSE HARM",13,IF(I92="(POSE HARM)",13,IF(I92="POSE CONCERN",14,IF(I92="(POSE CONCERN)",14,IF(I92="RJ APOLOGY",15,IF(I92="RJ ATONE",16,IF(I92="(RJ ATONE)",16,IF(I92="RJ JUSTIFY",17,IF(I92="RJ JUSTIFY:ECO INFO",17,IF(I92="RJ JUSTIFY:SOC INFO",17,IF(I92="RJ JUSTIFY:EXP INFO",17,IF(I92="RJ JUSTIFY:MON EARN",17,IF(I92="RJ JUSTIFY:MON BEH",17,IF(I92="RJ-",18,IF(I92="RJ FORGIVE+",19,IF(I92="RJ FORGIVE-",19,IF(I92="(RJ FORGIVE+)",19,IF(I92="(RJ FORGIVE-)",19,IF(I92="COORD",20,IF(I92="(COORD)",20,IF(I92="ENF ACK",21,IF(I92="(ENF ACK)",21,IF(I92="ENF PRAISE",22,IF(I92="ENF ASK",23,IF(I92="ENF TELL",24,IF(I92="ENF SHAME",25,IF(I92="ENF WARN",26,IF(I92="ENF THREATEN",27,IF(I92="ENF PUNISH",28,IF(I92="DEFECT",29,IF(I92="SM TALK",30,IF(I92="HUMOR",31,IF(I92="POLITE+",32,IF(I92="POLITE-",32,IF(I92="INPUT-",33,IF(I92="AMBIGUOUS",34,IF(I92="UNCODEABLE",35)))))))))))))))))))))))))))))))))))))))))))))))))))))))))))))))))</f>
        <v>5</v>
      </c>
      <c r="I92" t="s">
        <v>9378</v>
      </c>
    </row>
    <row r="93" spans="1:11" x14ac:dyDescent="0.35">
      <c r="A93" s="4">
        <v>61</v>
      </c>
      <c r="B93" s="4">
        <v>-156.46799999999999</v>
      </c>
      <c r="C93" t="s">
        <v>3387</v>
      </c>
      <c r="D93" s="4">
        <v>4</v>
      </c>
      <c r="E93" s="16" t="s">
        <v>3617</v>
      </c>
      <c r="F93" s="42">
        <f t="shared" si="14"/>
        <v>4</v>
      </c>
      <c r="G93" t="s">
        <v>9380</v>
      </c>
    </row>
    <row r="94" spans="1:11" x14ac:dyDescent="0.35">
      <c r="B94" s="4">
        <v>-149.25299999999999</v>
      </c>
      <c r="C94" t="s">
        <v>3387</v>
      </c>
      <c r="D94" s="4">
        <v>4</v>
      </c>
      <c r="E94" s="16" t="s">
        <v>3620</v>
      </c>
      <c r="F94" s="42">
        <f t="shared" si="14"/>
        <v>5</v>
      </c>
      <c r="G94" t="s">
        <v>9378</v>
      </c>
    </row>
    <row r="95" spans="1:11" x14ac:dyDescent="0.35">
      <c r="A95" s="4">
        <v>62</v>
      </c>
      <c r="B95" s="4">
        <v>-130.554</v>
      </c>
      <c r="C95" t="s">
        <v>3395</v>
      </c>
      <c r="D95" s="4">
        <v>1</v>
      </c>
      <c r="E95" s="16" t="s">
        <v>3623</v>
      </c>
      <c r="F95" s="42">
        <f t="shared" si="14"/>
        <v>5</v>
      </c>
      <c r="G95" t="s">
        <v>9378</v>
      </c>
    </row>
    <row r="96" spans="1:11" x14ac:dyDescent="0.35">
      <c r="A96" s="4">
        <v>63</v>
      </c>
      <c r="B96" s="4">
        <v>-117.834</v>
      </c>
      <c r="C96" t="s">
        <v>3387</v>
      </c>
      <c r="D96" s="4">
        <v>4</v>
      </c>
      <c r="E96" s="16" t="s">
        <v>3625</v>
      </c>
    </row>
    <row r="97" spans="1:7" x14ac:dyDescent="0.35">
      <c r="D97" s="4"/>
      <c r="E97" s="60" t="s">
        <v>10544</v>
      </c>
      <c r="F97" s="42">
        <f t="shared" si="14"/>
        <v>11</v>
      </c>
      <c r="G97" t="s">
        <v>9509</v>
      </c>
    </row>
    <row r="98" spans="1:7" x14ac:dyDescent="0.35">
      <c r="D98" s="4"/>
      <c r="E98" s="60" t="s">
        <v>10648</v>
      </c>
      <c r="F98" s="42">
        <f t="shared" si="14"/>
        <v>7</v>
      </c>
      <c r="G98" t="s">
        <v>9377</v>
      </c>
    </row>
    <row r="99" spans="1:7" x14ac:dyDescent="0.35">
      <c r="A99" s="4">
        <v>64</v>
      </c>
      <c r="B99" s="4">
        <v>-103.53299999999901</v>
      </c>
      <c r="C99" t="s">
        <v>3389</v>
      </c>
      <c r="D99" s="4">
        <v>2</v>
      </c>
      <c r="E99" s="16" t="s">
        <v>3628</v>
      </c>
      <c r="F99" s="42">
        <f t="shared" si="14"/>
        <v>5</v>
      </c>
      <c r="G99" t="s">
        <v>9378</v>
      </c>
    </row>
    <row r="100" spans="1:7" x14ac:dyDescent="0.35">
      <c r="A100" s="4">
        <v>65</v>
      </c>
      <c r="B100" s="4">
        <v>-91.597999999999999</v>
      </c>
      <c r="C100" t="s">
        <v>3395</v>
      </c>
      <c r="D100" s="4">
        <v>1</v>
      </c>
      <c r="E100" s="16" t="s">
        <v>3630</v>
      </c>
      <c r="F100" s="42">
        <f t="shared" si="14"/>
        <v>5</v>
      </c>
      <c r="G100" t="s">
        <v>9378</v>
      </c>
    </row>
    <row r="101" spans="1:7" x14ac:dyDescent="0.35">
      <c r="A101" s="4">
        <v>66</v>
      </c>
      <c r="B101" s="4">
        <v>-41.527000000000001</v>
      </c>
      <c r="C101" t="s">
        <v>3387</v>
      </c>
      <c r="D101" s="4">
        <v>4</v>
      </c>
      <c r="E101" s="16" t="s">
        <v>3637</v>
      </c>
      <c r="F101" s="42">
        <f t="shared" si="14"/>
        <v>5</v>
      </c>
      <c r="G101" t="s">
        <v>9378</v>
      </c>
    </row>
    <row r="102" spans="1:7" x14ac:dyDescent="0.35">
      <c r="D102" s="4"/>
    </row>
    <row r="103" spans="1:7" x14ac:dyDescent="0.35">
      <c r="B103" s="20" t="s">
        <v>9232</v>
      </c>
      <c r="D103" s="4"/>
    </row>
    <row r="104" spans="1:7" x14ac:dyDescent="0.35">
      <c r="A104" s="4">
        <v>67</v>
      </c>
      <c r="B104" s="4">
        <v>-195.374</v>
      </c>
      <c r="C104" t="s">
        <v>3389</v>
      </c>
      <c r="D104" s="4">
        <v>2</v>
      </c>
      <c r="E104" s="16" t="s">
        <v>3607</v>
      </c>
      <c r="F104" s="42">
        <f t="shared" ref="F104:F112" si="18">IF(G104="GREET",1,IF(G104="GOAL",2,IF(G104="GOAL:COOP",2,IF(G104="(GOAL:COOP)",2,IF(G104="GOAL:CIVILITY",2,IF(G104="GOAL:SUSTAIN",2,IF(G104="(GOAL:SUSTAIN)",2,IF(G104="GOAL:MAX EARN",2,IF(G104="GOAL:EQUITY",2,IF(G104="(GOAL:EQUITY)",2,IF(G104="PROPOSAL",3,IF(G104="(PROPOSAL)",3,IF(G104="CHOOSE+",4,IF(G104="CHOOSE-",4,IF(G104="(CHOOSE+)",4,IF(G104="(CHOOSE-)",4,IF(G104="ECO INFO",5,IF(G104="(ECO INFO)",5,IF(G104="$ INFO",6,IF(G104="($ INFO)",6,IF(G104="SOC INFO",7,IF(G104="(SOC INFO)",7,IF(G104="RULE INFO",8,IF(G104="EXP INFO",9,IF(G104="(EXP INFO)",9,IF(G104="MON RES",10,IF(G104="MON EARN",11,IF(G104="MON BEH",12,IF(G104="POSE HARM",13,IF(G104="(POSE HARM)",13,IF(G104="POSE CONCERN",14,IF(G104="(POSE CONCERN)",14,IF(G104="RJ APOLOGY",15,IF(G104="RJ ATONE",16,IF(G104="(RJ ATONE)",16,IF(G104="RJ JUSTIFY",17,IF(G104="RJ JUSTIFY:ECO INFO",17,IF(G104="RJ JUSTIFY:SOC INFO",17,IF(G104="RJ JUSTIFY:EXP INFO",17,IF(G104="RJ JUSTIFY:MON EARN",17,IF(G104="RJ JUSTIFY:MON BEH",17,IF(G104="RJ-",18,IF(G104="RJ FORGIVE+",19,IF(G104="RJ FORGIVE-",19,IF(G104="(RJ FORGIVE+)",19,IF(G104="(RJ FORGIVE-)",19,IF(G104="COORD",20,IF(G104="(COORD)",20,IF(G104="ENF ACK",21,IF(G104="(ENF ACK)",21,IF(G104="ENF PRAISE",22,IF(G104="ENF ASK",23,IF(G104="ENF TELL",24,IF(G104="ENF SHAME",25,IF(G104="ENF WARN",26,IF(G104="ENF THREATEN",27,IF(G104="ENF PUNISH",28,IF(G104="DEFECT",29,IF(G104="SM TALK",30,IF(G104="HUMOR",31,IF(G104="POLITE+",32,IF(G104="POLITE-",32,IF(G104="INPUT-",33,IF(G104="AMBIGUOUS",34,IF(G104="UNCODEABLE",35)))))))))))))))))))))))))))))))))))))))))))))))))))))))))))))))))</f>
        <v>30</v>
      </c>
      <c r="G104" t="s">
        <v>9375</v>
      </c>
    </row>
    <row r="105" spans="1:7" x14ac:dyDescent="0.35">
      <c r="A105" s="4">
        <v>68</v>
      </c>
      <c r="B105" s="4">
        <v>-191.35299999999901</v>
      </c>
      <c r="C105" t="s">
        <v>3387</v>
      </c>
      <c r="D105" s="4">
        <v>4</v>
      </c>
      <c r="E105" s="16" t="s">
        <v>422</v>
      </c>
      <c r="F105" s="42">
        <f t="shared" si="18"/>
        <v>31</v>
      </c>
      <c r="G105" t="s">
        <v>9386</v>
      </c>
    </row>
    <row r="106" spans="1:7" x14ac:dyDescent="0.35">
      <c r="A106" s="4">
        <v>69</v>
      </c>
      <c r="B106" s="4">
        <v>-178.95699999999999</v>
      </c>
      <c r="C106" t="s">
        <v>3387</v>
      </c>
      <c r="D106" s="4">
        <v>4</v>
      </c>
      <c r="E106" s="16" t="s">
        <v>3610</v>
      </c>
      <c r="F106" s="42">
        <f t="shared" si="18"/>
        <v>30</v>
      </c>
      <c r="G106" t="s">
        <v>9375</v>
      </c>
    </row>
    <row r="107" spans="1:7" x14ac:dyDescent="0.35">
      <c r="A107" s="4">
        <v>70</v>
      </c>
      <c r="B107" s="4">
        <v>-175.02699999999999</v>
      </c>
      <c r="C107" t="s">
        <v>3374</v>
      </c>
      <c r="D107" s="4">
        <v>3</v>
      </c>
      <c r="E107" s="16" t="s">
        <v>3612</v>
      </c>
      <c r="F107" s="42">
        <f t="shared" si="18"/>
        <v>30</v>
      </c>
      <c r="G107" t="s">
        <v>9375</v>
      </c>
    </row>
    <row r="108" spans="1:7" x14ac:dyDescent="0.35">
      <c r="A108" s="4">
        <v>71</v>
      </c>
      <c r="B108" s="4">
        <v>-169.80500000000001</v>
      </c>
      <c r="C108" t="s">
        <v>3374</v>
      </c>
      <c r="D108" s="4">
        <v>3</v>
      </c>
      <c r="E108" s="16" t="s">
        <v>3614</v>
      </c>
      <c r="F108" s="42">
        <f t="shared" si="18"/>
        <v>30</v>
      </c>
      <c r="G108" t="s">
        <v>9375</v>
      </c>
    </row>
    <row r="109" spans="1:7" x14ac:dyDescent="0.35">
      <c r="A109" s="4">
        <v>72</v>
      </c>
      <c r="B109" s="4">
        <v>-168.21199999999999</v>
      </c>
      <c r="C109" t="s">
        <v>3395</v>
      </c>
      <c r="D109" s="4">
        <v>1</v>
      </c>
      <c r="E109" s="16" t="s">
        <v>3615</v>
      </c>
      <c r="F109" s="42">
        <f t="shared" si="18"/>
        <v>30</v>
      </c>
      <c r="G109" t="s">
        <v>9375</v>
      </c>
    </row>
    <row r="110" spans="1:7" x14ac:dyDescent="0.35">
      <c r="A110" s="4">
        <v>73</v>
      </c>
      <c r="B110" s="4">
        <v>-146.48099999999999</v>
      </c>
      <c r="C110" t="s">
        <v>3389</v>
      </c>
      <c r="D110" s="4">
        <v>2</v>
      </c>
      <c r="E110" s="16" t="s">
        <v>3621</v>
      </c>
      <c r="F110" s="42">
        <f t="shared" si="18"/>
        <v>30</v>
      </c>
      <c r="G110" t="s">
        <v>9375</v>
      </c>
    </row>
    <row r="111" spans="1:7" x14ac:dyDescent="0.35">
      <c r="A111" s="4">
        <v>74</v>
      </c>
      <c r="B111" s="4">
        <v>-88.37</v>
      </c>
      <c r="C111" t="s">
        <v>3374</v>
      </c>
      <c r="D111" s="4">
        <v>3</v>
      </c>
      <c r="E111" s="16" t="s">
        <v>3631</v>
      </c>
      <c r="F111" s="42">
        <f t="shared" si="18"/>
        <v>30</v>
      </c>
      <c r="G111" t="s">
        <v>9375</v>
      </c>
    </row>
    <row r="112" spans="1:7" x14ac:dyDescent="0.35">
      <c r="A112" s="4">
        <v>75</v>
      </c>
      <c r="B112" s="4">
        <v>-54.48</v>
      </c>
      <c r="C112" t="s">
        <v>3389</v>
      </c>
      <c r="D112" s="4">
        <v>2</v>
      </c>
      <c r="E112" s="16" t="s">
        <v>3634</v>
      </c>
      <c r="F112" s="42">
        <f t="shared" si="18"/>
        <v>30</v>
      </c>
      <c r="G112" t="s">
        <v>9375</v>
      </c>
    </row>
    <row r="113" spans="1:7" x14ac:dyDescent="0.35">
      <c r="B113" s="4">
        <v>-49.388999999999903</v>
      </c>
      <c r="C113" t="s">
        <v>3389</v>
      </c>
      <c r="D113" s="4">
        <v>2</v>
      </c>
      <c r="E113" s="16" t="s">
        <v>3636</v>
      </c>
    </row>
    <row r="114" spans="1:7" x14ac:dyDescent="0.35">
      <c r="D114" s="4"/>
    </row>
    <row r="115" spans="1:7" x14ac:dyDescent="0.35">
      <c r="B115" s="21" t="s">
        <v>9283</v>
      </c>
      <c r="C115" s="22"/>
      <c r="D115" s="21"/>
      <c r="E115" s="23"/>
    </row>
    <row r="116" spans="1:7" x14ac:dyDescent="0.35">
      <c r="B116" s="20"/>
      <c r="D116" s="4"/>
    </row>
    <row r="117" spans="1:7" x14ac:dyDescent="0.35">
      <c r="A117" s="4">
        <v>72</v>
      </c>
      <c r="B117" s="4">
        <v>73.840999999999994</v>
      </c>
      <c r="C117" t="s">
        <v>3389</v>
      </c>
      <c r="D117" s="4">
        <v>2</v>
      </c>
      <c r="E117" s="17" t="s">
        <v>9219</v>
      </c>
      <c r="F117" s="42">
        <f t="shared" ref="F117" si="19">IF(G117="GREET",1,IF(G117="GOAL",2,IF(G117="GOAL:COOP",2,IF(G117="(GOAL:COOP)",2,IF(G117="GOAL:CIVILITY",2,IF(G117="GOAL:SUSTAIN",2,IF(G117="(GOAL:SUSTAIN)",2,IF(G117="GOAL:MAX EARN",2,IF(G117="GOAL:EQUITY",2,IF(G117="(GOAL:EQUITY)",2,IF(G117="PROPOSAL",3,IF(G117="(PROPOSAL)",3,IF(G117="CHOOSE+",4,IF(G117="CHOOSE-",4,IF(G117="(CHOOSE+)",4,IF(G117="(CHOOSE-)",4,IF(G117="ECO INFO",5,IF(G117="(ECO INFO)",5,IF(G117="$ INFO",6,IF(G117="($ INFO)",6,IF(G117="SOC INFO",7,IF(G117="(SOC INFO)",7,IF(G117="RULE INFO",8,IF(G117="EXP INFO",9,IF(G117="(EXP INFO)",9,IF(G117="MON RES",10,IF(G117="MON EARN",11,IF(G117="MON BEH",12,IF(G117="POSE HARM",13,IF(G117="(POSE HARM)",13,IF(G117="POSE CONCERN",14,IF(G117="(POSE CONCERN)",14,IF(G117="RJ APOLOGY",15,IF(G117="RJ ATONE",16,IF(G117="(RJ ATONE)",16,IF(G117="RJ JUSTIFY",17,IF(G117="RJ JUSTIFY:ECO INFO",17,IF(G117="RJ JUSTIFY:SOC INFO",17,IF(G117="RJ JUSTIFY:EXP INFO",17,IF(G117="RJ JUSTIFY:MON EARN",17,IF(G117="RJ JUSTIFY:MON BEH",17,IF(G117="RJ-",18,IF(G117="RJ FORGIVE+",19,IF(G117="RJ FORGIVE-",19,IF(G117="(RJ FORGIVE+)",19,IF(G117="(RJ FORGIVE-)",19,IF(G117="COORD",20,IF(G117="(COORD)",20,IF(G117="ENF ACK",21,IF(G117="(ENF ACK)",21,IF(G117="ENF PRAISE",22,IF(G117="ENF ASK",23,IF(G117="ENF TELL",24,IF(G117="ENF SHAME",25,IF(G117="ENF WARN",26,IF(G117="ENF THREATEN",27,IF(G117="ENF PUNISH",28,IF(G117="DEFECT",29,IF(G117="SM TALK",30,IF(G117="HUMOR",31,IF(G117="POLITE+",32,IF(G117="POLITE-",32,IF(G117="INPUT-",33,IF(G117="AMBIGUOUS",34,IF(G117="UNCODEABLE",35)))))))))))))))))))))))))))))))))))))))))))))))))))))))))))))))))</f>
        <v>35</v>
      </c>
      <c r="G117" s="43" t="s">
        <v>9391</v>
      </c>
    </row>
    <row r="118" spans="1:7" x14ac:dyDescent="0.35">
      <c r="D118" s="4"/>
      <c r="E118" s="17"/>
      <c r="G118" s="5"/>
    </row>
    <row r="119" spans="1:7" x14ac:dyDescent="0.35">
      <c r="A119" s="7"/>
      <c r="B119" s="11" t="s">
        <v>9275</v>
      </c>
      <c r="C119" s="13"/>
      <c r="D119" s="19"/>
      <c r="E119" s="15"/>
    </row>
    <row r="120" spans="1:7" x14ac:dyDescent="0.35">
      <c r="B120" s="20" t="s">
        <v>9243</v>
      </c>
      <c r="D120" s="4"/>
      <c r="E120" s="17"/>
      <c r="G120" s="5"/>
    </row>
    <row r="121" spans="1:7" x14ac:dyDescent="0.35">
      <c r="A121" s="4">
        <v>73</v>
      </c>
      <c r="B121" s="4">
        <v>-380.733</v>
      </c>
      <c r="C121" t="s">
        <v>3374</v>
      </c>
      <c r="D121" s="4">
        <v>3</v>
      </c>
      <c r="E121" s="16" t="s">
        <v>3375</v>
      </c>
      <c r="F121" s="42">
        <f t="shared" ref="F121:H137" si="20">IF(G121="GREET",1,IF(G121="GOAL",2,IF(G121="GOAL:COOP",2,IF(G121="(GOAL:COOP)",2,IF(G121="GOAL:CIVILITY",2,IF(G121="GOAL:SUSTAIN",2,IF(G121="(GOAL:SUSTAIN)",2,IF(G121="GOAL:MAX EARN",2,IF(G121="GOAL:EQUITY",2,IF(G121="(GOAL:EQUITY)",2,IF(G121="PROPOSAL",3,IF(G121="(PROPOSAL)",3,IF(G121="CHOOSE+",4,IF(G121="CHOOSE-",4,IF(G121="(CHOOSE+)",4,IF(G121="(CHOOSE-)",4,IF(G121="ECO INFO",5,IF(G121="(ECO INFO)",5,IF(G121="$ INFO",6,IF(G121="($ INFO)",6,IF(G121="SOC INFO",7,IF(G121="(SOC INFO)",7,IF(G121="RULE INFO",8,IF(G121="EXP INFO",9,IF(G121="(EXP INFO)",9,IF(G121="MON RES",10,IF(G121="MON EARN",11,IF(G121="MON BEH",12,IF(G121="POSE HARM",13,IF(G121="(POSE HARM)",13,IF(G121="POSE CONCERN",14,IF(G121="(POSE CONCERN)",14,IF(G121="RJ APOLOGY",15,IF(G121="RJ ATONE",16,IF(G121="(RJ ATONE)",16,IF(G121="RJ JUSTIFY",17,IF(G121="RJ JUSTIFY:ECO INFO",17,IF(G121="RJ JUSTIFY:SOC INFO",17,IF(G121="RJ JUSTIFY:EXP INFO",17,IF(G121="RJ JUSTIFY:MON EARN",17,IF(G121="RJ JUSTIFY:MON BEH",17,IF(G121="RJ-",18,IF(G121="RJ FORGIVE+",19,IF(G121="RJ FORGIVE-",19,IF(G121="(RJ FORGIVE+)",19,IF(G121="(RJ FORGIVE-)",19,IF(G121="COORD",20,IF(G121="(COORD)",20,IF(G121="ENF ACK",21,IF(G121="(ENF ACK)",21,IF(G121="ENF PRAISE",22,IF(G121="ENF ASK",23,IF(G121="ENF TELL",24,IF(G121="ENF SHAME",25,IF(G121="ENF WARN",26,IF(G121="ENF THREATEN",27,IF(G121="ENF PUNISH",28,IF(G121="DEFECT",29,IF(G121="SM TALK",30,IF(G121="HUMOR",31,IF(G121="POLITE+",32,IF(G121="POLITE-",32,IF(G121="INPUT-",33,IF(G121="AMBIGUOUS",34,IF(G121="UNCODEABLE",35)))))))))))))))))))))))))))))))))))))))))))))))))))))))))))))))))</f>
        <v>22</v>
      </c>
      <c r="G121" t="s">
        <v>10418</v>
      </c>
    </row>
    <row r="122" spans="1:7" x14ac:dyDescent="0.35">
      <c r="A122" s="4">
        <v>74</v>
      </c>
      <c r="B122" s="4">
        <v>-368.339</v>
      </c>
      <c r="C122" t="s">
        <v>3387</v>
      </c>
      <c r="D122" s="4">
        <v>4</v>
      </c>
      <c r="E122" s="16" t="s">
        <v>3388</v>
      </c>
      <c r="F122" s="42">
        <f t="shared" si="20"/>
        <v>7</v>
      </c>
      <c r="G122" t="s">
        <v>9377</v>
      </c>
    </row>
    <row r="123" spans="1:7" x14ac:dyDescent="0.35">
      <c r="A123" s="4">
        <v>75</v>
      </c>
      <c r="B123" s="4">
        <v>-362.63699999999898</v>
      </c>
      <c r="C123" t="s">
        <v>3389</v>
      </c>
      <c r="D123" s="4">
        <v>2</v>
      </c>
      <c r="E123" s="16" t="s">
        <v>3390</v>
      </c>
      <c r="F123" s="42">
        <f t="shared" si="20"/>
        <v>22</v>
      </c>
      <c r="G123" t="s">
        <v>10418</v>
      </c>
    </row>
    <row r="124" spans="1:7" x14ac:dyDescent="0.35">
      <c r="A124" s="4">
        <v>76</v>
      </c>
      <c r="B124" s="4">
        <v>-356.452</v>
      </c>
      <c r="C124" t="s">
        <v>3374</v>
      </c>
      <c r="D124" s="4">
        <v>3</v>
      </c>
      <c r="E124" s="16" t="s">
        <v>3394</v>
      </c>
      <c r="F124" s="42">
        <f t="shared" si="20"/>
        <v>22</v>
      </c>
      <c r="G124" t="s">
        <v>10418</v>
      </c>
    </row>
    <row r="125" spans="1:7" x14ac:dyDescent="0.35">
      <c r="D125" s="4"/>
    </row>
    <row r="126" spans="1:7" x14ac:dyDescent="0.35">
      <c r="A126" s="7">
        <v>3</v>
      </c>
      <c r="B126" s="31" t="s">
        <v>10651</v>
      </c>
      <c r="D126" s="4"/>
    </row>
    <row r="127" spans="1:7" x14ac:dyDescent="0.35">
      <c r="A127" s="4">
        <v>77</v>
      </c>
      <c r="B127" s="4">
        <v>-354.339</v>
      </c>
      <c r="C127" t="s">
        <v>3395</v>
      </c>
      <c r="D127" s="4">
        <v>1</v>
      </c>
      <c r="E127" s="16" t="s">
        <v>3396</v>
      </c>
      <c r="F127" s="42">
        <f t="shared" si="20"/>
        <v>5</v>
      </c>
      <c r="G127" t="s">
        <v>9378</v>
      </c>
    </row>
    <row r="128" spans="1:7" x14ac:dyDescent="0.35">
      <c r="A128" s="4">
        <v>78</v>
      </c>
      <c r="B128" s="4">
        <v>-337.94400000000002</v>
      </c>
      <c r="C128" t="s">
        <v>3387</v>
      </c>
      <c r="D128" s="4">
        <v>4</v>
      </c>
      <c r="E128" s="16" t="s">
        <v>3399</v>
      </c>
      <c r="F128" s="42">
        <f t="shared" si="20"/>
        <v>5</v>
      </c>
      <c r="G128" t="s">
        <v>9378</v>
      </c>
    </row>
    <row r="129" spans="1:9" x14ac:dyDescent="0.35">
      <c r="B129" s="4">
        <v>-331.57499999999999</v>
      </c>
      <c r="C129" t="s">
        <v>3387</v>
      </c>
      <c r="D129" s="4">
        <v>4</v>
      </c>
      <c r="E129" s="16" t="s">
        <v>3401</v>
      </c>
    </row>
    <row r="130" spans="1:9" x14ac:dyDescent="0.35">
      <c r="A130" s="4">
        <v>79</v>
      </c>
      <c r="B130" s="4">
        <v>-283.01400000000001</v>
      </c>
      <c r="C130" t="s">
        <v>3395</v>
      </c>
      <c r="D130" s="4">
        <v>1</v>
      </c>
      <c r="E130" s="16" t="s">
        <v>3409</v>
      </c>
      <c r="F130" s="42">
        <f t="shared" si="20"/>
        <v>7</v>
      </c>
      <c r="G130" t="s">
        <v>9377</v>
      </c>
    </row>
    <row r="131" spans="1:9" x14ac:dyDescent="0.35">
      <c r="A131" s="4">
        <v>80</v>
      </c>
      <c r="B131" s="4">
        <v>-253.946</v>
      </c>
      <c r="C131" t="s">
        <v>3389</v>
      </c>
      <c r="D131" s="4">
        <v>2</v>
      </c>
      <c r="E131" s="16" t="s">
        <v>3415</v>
      </c>
      <c r="F131" s="42">
        <f t="shared" si="20"/>
        <v>5</v>
      </c>
      <c r="G131" t="s">
        <v>9378</v>
      </c>
    </row>
    <row r="132" spans="1:9" x14ac:dyDescent="0.35">
      <c r="A132" s="4">
        <v>81</v>
      </c>
      <c r="B132" s="4">
        <v>-249.059</v>
      </c>
      <c r="C132" t="s">
        <v>3387</v>
      </c>
      <c r="D132" s="4">
        <v>4</v>
      </c>
      <c r="E132" s="16" t="s">
        <v>3417</v>
      </c>
      <c r="F132" s="42">
        <f t="shared" si="20"/>
        <v>7</v>
      </c>
      <c r="G132" t="s">
        <v>9377</v>
      </c>
    </row>
    <row r="133" spans="1:9" x14ac:dyDescent="0.35">
      <c r="A133" s="4">
        <v>82</v>
      </c>
      <c r="B133" s="4">
        <v>-230.398</v>
      </c>
      <c r="C133" t="s">
        <v>3395</v>
      </c>
      <c r="D133" s="4">
        <v>1</v>
      </c>
      <c r="E133" s="16" t="s">
        <v>3422</v>
      </c>
      <c r="F133" s="42">
        <f t="shared" si="20"/>
        <v>7</v>
      </c>
      <c r="G133" t="s">
        <v>9377</v>
      </c>
    </row>
    <row r="134" spans="1:9" x14ac:dyDescent="0.35">
      <c r="A134" s="4">
        <v>83</v>
      </c>
      <c r="B134" s="4">
        <v>-219.96700000000001</v>
      </c>
      <c r="C134" t="s">
        <v>3387</v>
      </c>
      <c r="D134" s="4">
        <v>4</v>
      </c>
      <c r="E134" s="16" t="s">
        <v>3423</v>
      </c>
      <c r="F134" s="42">
        <f t="shared" si="20"/>
        <v>7</v>
      </c>
      <c r="G134" t="s">
        <v>9377</v>
      </c>
      <c r="H134" s="4">
        <f t="shared" si="20"/>
        <v>2</v>
      </c>
      <c r="I134" t="s">
        <v>10428</v>
      </c>
    </row>
    <row r="135" spans="1:9" x14ac:dyDescent="0.35">
      <c r="A135" s="4">
        <v>84</v>
      </c>
      <c r="B135" s="4">
        <v>-182.619</v>
      </c>
      <c r="C135" t="s">
        <v>3395</v>
      </c>
      <c r="D135" s="4">
        <v>1</v>
      </c>
      <c r="E135" s="16" t="s">
        <v>3427</v>
      </c>
      <c r="F135" s="42">
        <f t="shared" si="20"/>
        <v>7</v>
      </c>
      <c r="G135" t="s">
        <v>9377</v>
      </c>
    </row>
    <row r="136" spans="1:9" x14ac:dyDescent="0.35">
      <c r="A136" s="4">
        <v>85</v>
      </c>
      <c r="B136" s="4">
        <v>-178.98400000000001</v>
      </c>
      <c r="C136" t="s">
        <v>3387</v>
      </c>
      <c r="D136" s="4">
        <v>4</v>
      </c>
      <c r="E136" s="16" t="s">
        <v>3428</v>
      </c>
    </row>
    <row r="137" spans="1:9" x14ac:dyDescent="0.35">
      <c r="D137" s="4"/>
      <c r="E137" s="58" t="s">
        <v>10649</v>
      </c>
      <c r="F137" s="42">
        <f t="shared" si="20"/>
        <v>3</v>
      </c>
      <c r="G137" t="s">
        <v>9379</v>
      </c>
    </row>
    <row r="138" spans="1:9" x14ac:dyDescent="0.35">
      <c r="D138" s="4"/>
      <c r="E138" s="58" t="s">
        <v>10650</v>
      </c>
      <c r="F138" s="42">
        <f t="shared" ref="F138" si="21">IF(G138="GREET",1,IF(G138="GOAL",2,IF(G138="GOAL:COOP",2,IF(G138="(GOAL:COOP)",2,IF(G138="GOAL:CIVILITY",2,IF(G138="GOAL:SUSTAIN",2,IF(G138="(GOAL:SUSTAIN)",2,IF(G138="GOAL:MAX EARN",2,IF(G138="GOAL:EQUITY",2,IF(G138="(GOAL:EQUITY)",2,IF(G138="PROPOSAL",3,IF(G138="(PROPOSAL)",3,IF(G138="CHOOSE+",4,IF(G138="CHOOSE-",4,IF(G138="(CHOOSE+)",4,IF(G138="(CHOOSE-)",4,IF(G138="ECO INFO",5,IF(G138="(ECO INFO)",5,IF(G138="$ INFO",6,IF(G138="($ INFO)",6,IF(G138="SOC INFO",7,IF(G138="(SOC INFO)",7,IF(G138="RULE INFO",8,IF(G138="EXP INFO",9,IF(G138="(EXP INFO)",9,IF(G138="MON RES",10,IF(G138="MON EARN",11,IF(G138="MON BEH",12,IF(G138="POSE HARM",13,IF(G138="(POSE HARM)",13,IF(G138="POSE CONCERN",14,IF(G138="(POSE CONCERN)",14,IF(G138="RJ APOLOGY",15,IF(G138="RJ ATONE",16,IF(G138="(RJ ATONE)",16,IF(G138="RJ JUSTIFY",17,IF(G138="RJ JUSTIFY:ECO INFO",17,IF(G138="RJ JUSTIFY:SOC INFO",17,IF(G138="RJ JUSTIFY:EXP INFO",17,IF(G138="RJ JUSTIFY:MON EARN",17,IF(G138="RJ JUSTIFY:MON BEH",17,IF(G138="RJ-",18,IF(G138="RJ FORGIVE+",19,IF(G138="RJ FORGIVE-",19,IF(G138="(RJ FORGIVE+)",19,IF(G138="(RJ FORGIVE-)",19,IF(G138="COORD",20,IF(G138="(COORD)",20,IF(G138="ENF ACK",21,IF(G138="(ENF ACK)",21,IF(G138="ENF PRAISE",22,IF(G138="ENF ASK",23,IF(G138="ENF TELL",24,IF(G138="ENF SHAME",25,IF(G138="ENF WARN",26,IF(G138="ENF THREATEN",27,IF(G138="ENF PUNISH",28,IF(G138="DEFECT",29,IF(G138="SM TALK",30,IF(G138="HUMOR",31,IF(G138="POLITE+",32,IF(G138="POLITE-",32,IF(G138="INPUT-",33,IF(G138="AMBIGUOUS",34,IF(G138="UNCODEABLE",35)))))))))))))))))))))))))))))))))))))))))))))))))))))))))))))))))</f>
        <v>2</v>
      </c>
      <c r="G138" t="s">
        <v>10938</v>
      </c>
    </row>
    <row r="139" spans="1:9" x14ac:dyDescent="0.35">
      <c r="A139" s="4">
        <v>86</v>
      </c>
      <c r="B139" s="4">
        <v>-164.99299999999999</v>
      </c>
      <c r="C139" t="s">
        <v>3389</v>
      </c>
      <c r="D139" s="4">
        <v>2</v>
      </c>
      <c r="E139" s="16" t="s">
        <v>3432</v>
      </c>
      <c r="F139" s="42">
        <f t="shared" ref="F139" si="22">IF(G139="GREET",1,IF(G139="GOAL",2,IF(G139="GOAL:COOP",2,IF(G139="(GOAL:COOP)",2,IF(G139="GOAL:CIVILITY",2,IF(G139="GOAL:SUSTAIN",2,IF(G139="(GOAL:SUSTAIN)",2,IF(G139="GOAL:MAX EARN",2,IF(G139="GOAL:EQUITY",2,IF(G139="(GOAL:EQUITY)",2,IF(G139="PROPOSAL",3,IF(G139="(PROPOSAL)",3,IF(G139="CHOOSE+",4,IF(G139="CHOOSE-",4,IF(G139="(CHOOSE+)",4,IF(G139="(CHOOSE-)",4,IF(G139="ECO INFO",5,IF(G139="(ECO INFO)",5,IF(G139="$ INFO",6,IF(G139="($ INFO)",6,IF(G139="SOC INFO",7,IF(G139="(SOC INFO)",7,IF(G139="RULE INFO",8,IF(G139="EXP INFO",9,IF(G139="(EXP INFO)",9,IF(G139="MON RES",10,IF(G139="MON EARN",11,IF(G139="MON BEH",12,IF(G139="POSE HARM",13,IF(G139="(POSE HARM)",13,IF(G139="POSE CONCERN",14,IF(G139="(POSE CONCERN)",14,IF(G139="RJ APOLOGY",15,IF(G139="RJ ATONE",16,IF(G139="(RJ ATONE)",16,IF(G139="RJ JUSTIFY",17,IF(G139="RJ JUSTIFY:ECO INFO",17,IF(G139="RJ JUSTIFY:SOC INFO",17,IF(G139="RJ JUSTIFY:EXP INFO",17,IF(G139="RJ JUSTIFY:MON EARN",17,IF(G139="RJ JUSTIFY:MON BEH",17,IF(G139="RJ-",18,IF(G139="RJ FORGIVE+",19,IF(G139="RJ FORGIVE-",19,IF(G139="(RJ FORGIVE+)",19,IF(G139="(RJ FORGIVE-)",19,IF(G139="COORD",20,IF(G139="(COORD)",20,IF(G139="ENF ACK",21,IF(G139="(ENF ACK)",21,IF(G139="ENF PRAISE",22,IF(G139="ENF ASK",23,IF(G139="ENF TELL",24,IF(G139="ENF SHAME",25,IF(G139="ENF WARN",26,IF(G139="ENF THREATEN",27,IF(G139="ENF PUNISH",28,IF(G139="DEFECT",29,IF(G139="SM TALK",30,IF(G139="HUMOR",31,IF(G139="POLITE+",32,IF(G139="POLITE-",32,IF(G139="INPUT-",33,IF(G139="AMBIGUOUS",34,IF(G139="UNCODEABLE",35)))))))))))))))))))))))))))))))))))))))))))))))))))))))))))))))))</f>
        <v>9</v>
      </c>
      <c r="G139" t="s">
        <v>9373</v>
      </c>
    </row>
    <row r="140" spans="1:9" x14ac:dyDescent="0.35">
      <c r="A140" s="4">
        <v>87</v>
      </c>
      <c r="B140" s="4">
        <v>-159.316</v>
      </c>
      <c r="C140" t="s">
        <v>3389</v>
      </c>
      <c r="D140" s="4">
        <v>2</v>
      </c>
      <c r="E140" s="16" t="s">
        <v>3434</v>
      </c>
      <c r="F140" s="42">
        <f t="shared" ref="F140" si="23">IF(G140="GREET",1,IF(G140="GOAL",2,IF(G140="GOAL:COOP",2,IF(G140="(GOAL:COOP)",2,IF(G140="GOAL:CIVILITY",2,IF(G140="GOAL:SUSTAIN",2,IF(G140="(GOAL:SUSTAIN)",2,IF(G140="GOAL:MAX EARN",2,IF(G140="GOAL:EQUITY",2,IF(G140="(GOAL:EQUITY)",2,IF(G140="PROPOSAL",3,IF(G140="(PROPOSAL)",3,IF(G140="CHOOSE+",4,IF(G140="CHOOSE-",4,IF(G140="(CHOOSE+)",4,IF(G140="(CHOOSE-)",4,IF(G140="ECO INFO",5,IF(G140="(ECO INFO)",5,IF(G140="$ INFO",6,IF(G140="($ INFO)",6,IF(G140="SOC INFO",7,IF(G140="(SOC INFO)",7,IF(G140="RULE INFO",8,IF(G140="EXP INFO",9,IF(G140="(EXP INFO)",9,IF(G140="MON RES",10,IF(G140="MON EARN",11,IF(G140="MON BEH",12,IF(G140="POSE HARM",13,IF(G140="(POSE HARM)",13,IF(G140="POSE CONCERN",14,IF(G140="(POSE CONCERN)",14,IF(G140="RJ APOLOGY",15,IF(G140="RJ ATONE",16,IF(G140="(RJ ATONE)",16,IF(G140="RJ JUSTIFY",17,IF(G140="RJ JUSTIFY:ECO INFO",17,IF(G140="RJ JUSTIFY:SOC INFO",17,IF(G140="RJ JUSTIFY:EXP INFO",17,IF(G140="RJ JUSTIFY:MON EARN",17,IF(G140="RJ JUSTIFY:MON BEH",17,IF(G140="RJ-",18,IF(G140="RJ FORGIVE+",19,IF(G140="RJ FORGIVE-",19,IF(G140="(RJ FORGIVE+)",19,IF(G140="(RJ FORGIVE-)",19,IF(G140="COORD",20,IF(G140="(COORD)",20,IF(G140="ENF ACK",21,IF(G140="(ENF ACK)",21,IF(G140="ENF PRAISE",22,IF(G140="ENF ASK",23,IF(G140="ENF TELL",24,IF(G140="ENF SHAME",25,IF(G140="ENF WARN",26,IF(G140="ENF THREATEN",27,IF(G140="ENF PUNISH",28,IF(G140="DEFECT",29,IF(G140="SM TALK",30,IF(G140="HUMOR",31,IF(G140="POLITE+",32,IF(G140="POLITE-",32,IF(G140="INPUT-",33,IF(G140="AMBIGUOUS",34,IF(G140="UNCODEABLE",35)))))))))))))))))))))))))))))))))))))))))))))))))))))))))))))))))</f>
        <v>3</v>
      </c>
      <c r="G140" t="s">
        <v>9379</v>
      </c>
      <c r="H140" s="4">
        <f t="shared" ref="H140" si="24">IF(I140="GREET",1,IF(I140="GOAL",2,IF(I140="GOAL:COOP",2,IF(I140="(GOAL:COOP)",2,IF(I140="GOAL:CIVILITY",2,IF(I140="GOAL:SUSTAIN",2,IF(I140="(GOAL:SUSTAIN)",2,IF(I140="GOAL:MAX EARN",2,IF(I140="GOAL:EQUITY",2,IF(I140="(GOAL:EQUITY)",2,IF(I140="PROPOSAL",3,IF(I140="(PROPOSAL)",3,IF(I140="CHOOSE+",4,IF(I140="CHOOSE-",4,IF(I140="(CHOOSE+)",4,IF(I140="(CHOOSE-)",4,IF(I140="ECO INFO",5,IF(I140="(ECO INFO)",5,IF(I140="$ INFO",6,IF(I140="($ INFO)",6,IF(I140="SOC INFO",7,IF(I140="(SOC INFO)",7,IF(I140="RULE INFO",8,IF(I140="EXP INFO",9,IF(I140="(EXP INFO)",9,IF(I140="MON RES",10,IF(I140="MON EARN",11,IF(I140="MON BEH",12,IF(I140="POSE HARM",13,IF(I140="(POSE HARM)",13,IF(I140="POSE CONCERN",14,IF(I140="(POSE CONCERN)",14,IF(I140="RJ APOLOGY",15,IF(I140="RJ ATONE",16,IF(I140="(RJ ATONE)",16,IF(I140="RJ JUSTIFY",17,IF(I140="RJ JUSTIFY:ECO INFO",17,IF(I140="RJ JUSTIFY:SOC INFO",17,IF(I140="RJ JUSTIFY:EXP INFO",17,IF(I140="RJ JUSTIFY:MON EARN",17,IF(I140="RJ JUSTIFY:MON BEH",17,IF(I140="RJ-",18,IF(I140="RJ FORGIVE+",19,IF(I140="RJ FORGIVE-",19,IF(I140="(RJ FORGIVE+)",19,IF(I140="(RJ FORGIVE-)",19,IF(I140="COORD",20,IF(I140="(COORD)",20,IF(I140="ENF ACK",21,IF(I140="(ENF ACK)",21,IF(I140="ENF PRAISE",22,IF(I140="ENF ASK",23,IF(I140="ENF TELL",24,IF(I140="ENF SHAME",25,IF(I140="ENF WARN",26,IF(I140="ENF THREATEN",27,IF(I140="ENF PUNISH",28,IF(I140="DEFECT",29,IF(I140="SM TALK",30,IF(I140="HUMOR",31,IF(I140="POLITE+",32,IF(I140="POLITE-",32,IF(I140="INPUT-",33,IF(I140="AMBIGUOUS",34,IF(I140="UNCODEABLE",35)))))))))))))))))))))))))))))))))))))))))))))))))))))))))))))))))</f>
        <v>4</v>
      </c>
      <c r="I140" t="s">
        <v>10330</v>
      </c>
    </row>
    <row r="141" spans="1:9" x14ac:dyDescent="0.35">
      <c r="B141" s="4">
        <v>-147.59399999999999</v>
      </c>
      <c r="C141" t="s">
        <v>3389</v>
      </c>
      <c r="D141" s="4">
        <v>2</v>
      </c>
      <c r="E141" s="16" t="s">
        <v>3438</v>
      </c>
    </row>
    <row r="142" spans="1:9" x14ac:dyDescent="0.35">
      <c r="A142" s="4">
        <v>88</v>
      </c>
      <c r="B142" s="4">
        <v>-156.92599999999999</v>
      </c>
      <c r="C142" t="s">
        <v>3395</v>
      </c>
      <c r="D142" s="4">
        <v>1</v>
      </c>
      <c r="E142" s="16" t="s">
        <v>11221</v>
      </c>
      <c r="F142" s="42">
        <f t="shared" ref="F142" si="25">IF(G142="GREET",1,IF(G142="GOAL",2,IF(G142="GOAL:COOP",2,IF(G142="(GOAL:COOP)",2,IF(G142="GOAL:CIVILITY",2,IF(G142="GOAL:SUSTAIN",2,IF(G142="(GOAL:SUSTAIN)",2,IF(G142="GOAL:MAX EARN",2,IF(G142="GOAL:EQUITY",2,IF(G142="(GOAL:EQUITY)",2,IF(G142="PROPOSAL",3,IF(G142="(PROPOSAL)",3,IF(G142="CHOOSE+",4,IF(G142="CHOOSE-",4,IF(G142="(CHOOSE+)",4,IF(G142="(CHOOSE-)",4,IF(G142="ECO INFO",5,IF(G142="(ECO INFO)",5,IF(G142="$ INFO",6,IF(G142="($ INFO)",6,IF(G142="SOC INFO",7,IF(G142="(SOC INFO)",7,IF(G142="RULE INFO",8,IF(G142="EXP INFO",9,IF(G142="(EXP INFO)",9,IF(G142="MON RES",10,IF(G142="MON EARN",11,IF(G142="MON BEH",12,IF(G142="POSE HARM",13,IF(G142="(POSE HARM)",13,IF(G142="POSE CONCERN",14,IF(G142="(POSE CONCERN)",14,IF(G142="RJ APOLOGY",15,IF(G142="RJ ATONE",16,IF(G142="(RJ ATONE)",16,IF(G142="RJ JUSTIFY",17,IF(G142="RJ JUSTIFY:ECO INFO",17,IF(G142="RJ JUSTIFY:SOC INFO",17,IF(G142="RJ JUSTIFY:EXP INFO",17,IF(G142="RJ JUSTIFY:MON EARN",17,IF(G142="RJ JUSTIFY:MON BEH",17,IF(G142="RJ-",18,IF(G142="RJ FORGIVE+",19,IF(G142="RJ FORGIVE-",19,IF(G142="(RJ FORGIVE+)",19,IF(G142="(RJ FORGIVE-)",19,IF(G142="COORD",20,IF(G142="(COORD)",20,IF(G142="ENF ACK",21,IF(G142="(ENF ACK)",21,IF(G142="ENF PRAISE",22,IF(G142="ENF ASK",23,IF(G142="ENF TELL",24,IF(G142="ENF SHAME",25,IF(G142="ENF WARN",26,IF(G142="ENF THREATEN",27,IF(G142="ENF PUNISH",28,IF(G142="DEFECT",29,IF(G142="SM TALK",30,IF(G142="HUMOR",31,IF(G142="POLITE+",32,IF(G142="POLITE-",32,IF(G142="INPUT-",33,IF(G142="AMBIGUOUS",34,IF(G142="UNCODEABLE",35)))))))))))))))))))))))))))))))))))))))))))))))))))))))))))))))))</f>
        <v>9</v>
      </c>
      <c r="G142" t="s">
        <v>9373</v>
      </c>
    </row>
    <row r="143" spans="1:9" x14ac:dyDescent="0.35">
      <c r="A143" s="4">
        <v>89</v>
      </c>
      <c r="B143" s="4">
        <v>-146.24299999999999</v>
      </c>
      <c r="C143" t="s">
        <v>3387</v>
      </c>
      <c r="D143" s="4">
        <v>4</v>
      </c>
      <c r="E143" s="16" t="s">
        <v>3439</v>
      </c>
      <c r="F143" s="42">
        <f t="shared" ref="F143" si="26">IF(G143="GREET",1,IF(G143="GOAL",2,IF(G143="GOAL:COOP",2,IF(G143="(GOAL:COOP)",2,IF(G143="GOAL:CIVILITY",2,IF(G143="GOAL:SUSTAIN",2,IF(G143="(GOAL:SUSTAIN)",2,IF(G143="GOAL:MAX EARN",2,IF(G143="GOAL:EQUITY",2,IF(G143="(GOAL:EQUITY)",2,IF(G143="PROPOSAL",3,IF(G143="(PROPOSAL)",3,IF(G143="CHOOSE+",4,IF(G143="CHOOSE-",4,IF(G143="(CHOOSE+)",4,IF(G143="(CHOOSE-)",4,IF(G143="ECO INFO",5,IF(G143="(ECO INFO)",5,IF(G143="$ INFO",6,IF(G143="($ INFO)",6,IF(G143="SOC INFO",7,IF(G143="(SOC INFO)",7,IF(G143="RULE INFO",8,IF(G143="EXP INFO",9,IF(G143="(EXP INFO)",9,IF(G143="MON RES",10,IF(G143="MON EARN",11,IF(G143="MON BEH",12,IF(G143="POSE HARM",13,IF(G143="(POSE HARM)",13,IF(G143="POSE CONCERN",14,IF(G143="(POSE CONCERN)",14,IF(G143="RJ APOLOGY",15,IF(G143="RJ ATONE",16,IF(G143="(RJ ATONE)",16,IF(G143="RJ JUSTIFY",17,IF(G143="RJ JUSTIFY:ECO INFO",17,IF(G143="RJ JUSTIFY:SOC INFO",17,IF(G143="RJ JUSTIFY:EXP INFO",17,IF(G143="RJ JUSTIFY:MON EARN",17,IF(G143="RJ JUSTIFY:MON BEH",17,IF(G143="RJ-",18,IF(G143="RJ FORGIVE+",19,IF(G143="RJ FORGIVE-",19,IF(G143="(RJ FORGIVE+)",19,IF(G143="(RJ FORGIVE-)",19,IF(G143="COORD",20,IF(G143="(COORD)",20,IF(G143="ENF ACK",21,IF(G143="(ENF ACK)",21,IF(G143="ENF PRAISE",22,IF(G143="ENF ASK",23,IF(G143="ENF TELL",24,IF(G143="ENF SHAME",25,IF(G143="ENF WARN",26,IF(G143="ENF THREATEN",27,IF(G143="ENF PUNISH",28,IF(G143="DEFECT",29,IF(G143="SM TALK",30,IF(G143="HUMOR",31,IF(G143="POLITE+",32,IF(G143="POLITE-",32,IF(G143="INPUT-",33,IF(G143="AMBIGUOUS",34,IF(G143="UNCODEABLE",35)))))))))))))))))))))))))))))))))))))))))))))))))))))))))))))))))</f>
        <v>9</v>
      </c>
      <c r="G143" t="s">
        <v>9373</v>
      </c>
    </row>
    <row r="144" spans="1:9" x14ac:dyDescent="0.35">
      <c r="B144" s="4">
        <v>-113.292999999999</v>
      </c>
      <c r="C144" t="s">
        <v>3387</v>
      </c>
      <c r="D144" s="4">
        <v>4</v>
      </c>
      <c r="E144" s="16" t="s">
        <v>3447</v>
      </c>
    </row>
    <row r="145" spans="1:9" x14ac:dyDescent="0.35">
      <c r="A145" s="4">
        <v>90</v>
      </c>
      <c r="B145" s="4">
        <v>-114.678</v>
      </c>
      <c r="C145" t="s">
        <v>3395</v>
      </c>
      <c r="D145" s="4">
        <v>1</v>
      </c>
      <c r="E145" s="16" t="s">
        <v>3446</v>
      </c>
      <c r="F145" s="42">
        <f t="shared" ref="F145" si="27">IF(G145="GREET",1,IF(G145="GOAL",2,IF(G145="GOAL:COOP",2,IF(G145="(GOAL:COOP)",2,IF(G145="GOAL:CIVILITY",2,IF(G145="GOAL:SUSTAIN",2,IF(G145="(GOAL:SUSTAIN)",2,IF(G145="GOAL:MAX EARN",2,IF(G145="GOAL:EQUITY",2,IF(G145="(GOAL:EQUITY)",2,IF(G145="PROPOSAL",3,IF(G145="(PROPOSAL)",3,IF(G145="CHOOSE+",4,IF(G145="CHOOSE-",4,IF(G145="(CHOOSE+)",4,IF(G145="(CHOOSE-)",4,IF(G145="ECO INFO",5,IF(G145="(ECO INFO)",5,IF(G145="$ INFO",6,IF(G145="($ INFO)",6,IF(G145="SOC INFO",7,IF(G145="(SOC INFO)",7,IF(G145="RULE INFO",8,IF(G145="EXP INFO",9,IF(G145="(EXP INFO)",9,IF(G145="MON RES",10,IF(G145="MON EARN",11,IF(G145="MON BEH",12,IF(G145="POSE HARM",13,IF(G145="(POSE HARM)",13,IF(G145="POSE CONCERN",14,IF(G145="(POSE CONCERN)",14,IF(G145="RJ APOLOGY",15,IF(G145="RJ ATONE",16,IF(G145="(RJ ATONE)",16,IF(G145="RJ JUSTIFY",17,IF(G145="RJ JUSTIFY:ECO INFO",17,IF(G145="RJ JUSTIFY:SOC INFO",17,IF(G145="RJ JUSTIFY:EXP INFO",17,IF(G145="RJ JUSTIFY:MON EARN",17,IF(G145="RJ JUSTIFY:MON BEH",17,IF(G145="RJ-",18,IF(G145="RJ FORGIVE+",19,IF(G145="RJ FORGIVE-",19,IF(G145="(RJ FORGIVE+)",19,IF(G145="(RJ FORGIVE-)",19,IF(G145="COORD",20,IF(G145="(COORD)",20,IF(G145="ENF ACK",21,IF(G145="(ENF ACK)",21,IF(G145="ENF PRAISE",22,IF(G145="ENF ASK",23,IF(G145="ENF TELL",24,IF(G145="ENF SHAME",25,IF(G145="ENF WARN",26,IF(G145="ENF THREATEN",27,IF(G145="ENF PUNISH",28,IF(G145="DEFECT",29,IF(G145="SM TALK",30,IF(G145="HUMOR",31,IF(G145="POLITE+",32,IF(G145="POLITE-",32,IF(G145="INPUT-",33,IF(G145="AMBIGUOUS",34,IF(G145="UNCODEABLE",35)))))))))))))))))))))))))))))))))))))))))))))))))))))))))))))))))</f>
        <v>3</v>
      </c>
      <c r="G145" t="s">
        <v>9379</v>
      </c>
    </row>
    <row r="146" spans="1:9" x14ac:dyDescent="0.35">
      <c r="A146" s="4">
        <v>91</v>
      </c>
      <c r="B146" s="4">
        <v>-100.23399999999999</v>
      </c>
      <c r="C146" t="s">
        <v>3389</v>
      </c>
      <c r="D146" s="4">
        <v>2</v>
      </c>
      <c r="E146" s="16" t="s">
        <v>3449</v>
      </c>
      <c r="F146" s="42">
        <f t="shared" ref="F146" si="28">IF(G146="GREET",1,IF(G146="GOAL",2,IF(G146="GOAL:COOP",2,IF(G146="(GOAL:COOP)",2,IF(G146="GOAL:CIVILITY",2,IF(G146="GOAL:SUSTAIN",2,IF(G146="(GOAL:SUSTAIN)",2,IF(G146="GOAL:MAX EARN",2,IF(G146="GOAL:EQUITY",2,IF(G146="(GOAL:EQUITY)",2,IF(G146="PROPOSAL",3,IF(G146="(PROPOSAL)",3,IF(G146="CHOOSE+",4,IF(G146="CHOOSE-",4,IF(G146="(CHOOSE+)",4,IF(G146="(CHOOSE-)",4,IF(G146="ECO INFO",5,IF(G146="(ECO INFO)",5,IF(G146="$ INFO",6,IF(G146="($ INFO)",6,IF(G146="SOC INFO",7,IF(G146="(SOC INFO)",7,IF(G146="RULE INFO",8,IF(G146="EXP INFO",9,IF(G146="(EXP INFO)",9,IF(G146="MON RES",10,IF(G146="MON EARN",11,IF(G146="MON BEH",12,IF(G146="POSE HARM",13,IF(G146="(POSE HARM)",13,IF(G146="POSE CONCERN",14,IF(G146="(POSE CONCERN)",14,IF(G146="RJ APOLOGY",15,IF(G146="RJ ATONE",16,IF(G146="(RJ ATONE)",16,IF(G146="RJ JUSTIFY",17,IF(G146="RJ JUSTIFY:ECO INFO",17,IF(G146="RJ JUSTIFY:SOC INFO",17,IF(G146="RJ JUSTIFY:EXP INFO",17,IF(G146="RJ JUSTIFY:MON EARN",17,IF(G146="RJ JUSTIFY:MON BEH",17,IF(G146="RJ-",18,IF(G146="RJ FORGIVE+",19,IF(G146="RJ FORGIVE-",19,IF(G146="(RJ FORGIVE+)",19,IF(G146="(RJ FORGIVE-)",19,IF(G146="COORD",20,IF(G146="(COORD)",20,IF(G146="ENF ACK",21,IF(G146="(ENF ACK)",21,IF(G146="ENF PRAISE",22,IF(G146="ENF ASK",23,IF(G146="ENF TELL",24,IF(G146="ENF SHAME",25,IF(G146="ENF WARN",26,IF(G146="ENF THREATEN",27,IF(G146="ENF PUNISH",28,IF(G146="DEFECT",29,IF(G146="SM TALK",30,IF(G146="HUMOR",31,IF(G146="POLITE+",32,IF(G146="POLITE-",32,IF(G146="INPUT-",33,IF(G146="AMBIGUOUS",34,IF(G146="UNCODEABLE",35)))))))))))))))))))))))))))))))))))))))))))))))))))))))))))))))))</f>
        <v>4</v>
      </c>
      <c r="G146" t="s">
        <v>9372</v>
      </c>
    </row>
    <row r="147" spans="1:9" x14ac:dyDescent="0.35">
      <c r="A147" s="4">
        <v>92</v>
      </c>
      <c r="B147" s="4">
        <v>-95.531999999999996</v>
      </c>
      <c r="C147" t="s">
        <v>3387</v>
      </c>
      <c r="D147" s="4">
        <v>4</v>
      </c>
      <c r="E147" s="16" t="s">
        <v>3450</v>
      </c>
      <c r="F147" s="42">
        <f t="shared" ref="F147" si="29">IF(G147="GREET",1,IF(G147="GOAL",2,IF(G147="GOAL:COOP",2,IF(G147="(GOAL:COOP)",2,IF(G147="GOAL:CIVILITY",2,IF(G147="GOAL:SUSTAIN",2,IF(G147="(GOAL:SUSTAIN)",2,IF(G147="GOAL:MAX EARN",2,IF(G147="GOAL:EQUITY",2,IF(G147="(GOAL:EQUITY)",2,IF(G147="PROPOSAL",3,IF(G147="(PROPOSAL)",3,IF(G147="CHOOSE+",4,IF(G147="CHOOSE-",4,IF(G147="(CHOOSE+)",4,IF(G147="(CHOOSE-)",4,IF(G147="ECO INFO",5,IF(G147="(ECO INFO)",5,IF(G147="$ INFO",6,IF(G147="($ INFO)",6,IF(G147="SOC INFO",7,IF(G147="(SOC INFO)",7,IF(G147="RULE INFO",8,IF(G147="EXP INFO",9,IF(G147="(EXP INFO)",9,IF(G147="MON RES",10,IF(G147="MON EARN",11,IF(G147="MON BEH",12,IF(G147="POSE HARM",13,IF(G147="(POSE HARM)",13,IF(G147="POSE CONCERN",14,IF(G147="(POSE CONCERN)",14,IF(G147="RJ APOLOGY",15,IF(G147="RJ ATONE",16,IF(G147="(RJ ATONE)",16,IF(G147="RJ JUSTIFY",17,IF(G147="RJ JUSTIFY:ECO INFO",17,IF(G147="RJ JUSTIFY:SOC INFO",17,IF(G147="RJ JUSTIFY:EXP INFO",17,IF(G147="RJ JUSTIFY:MON EARN",17,IF(G147="RJ JUSTIFY:MON BEH",17,IF(G147="RJ-",18,IF(G147="RJ FORGIVE+",19,IF(G147="RJ FORGIVE-",19,IF(G147="(RJ FORGIVE+)",19,IF(G147="(RJ FORGIVE-)",19,IF(G147="COORD",20,IF(G147="(COORD)",20,IF(G147="ENF ACK",21,IF(G147="(ENF ACK)",21,IF(G147="ENF PRAISE",22,IF(G147="ENF ASK",23,IF(G147="ENF TELL",24,IF(G147="ENF SHAME",25,IF(G147="ENF WARN",26,IF(G147="ENF THREATEN",27,IF(G147="ENF PUNISH",28,IF(G147="DEFECT",29,IF(G147="SM TALK",30,IF(G147="HUMOR",31,IF(G147="POLITE+",32,IF(G147="POLITE-",32,IF(G147="INPUT-",33,IF(G147="AMBIGUOUS",34,IF(G147="UNCODEABLE",35)))))))))))))))))))))))))))))))))))))))))))))))))))))))))))))))))</f>
        <v>8</v>
      </c>
      <c r="G147" t="s">
        <v>9374</v>
      </c>
      <c r="H147" s="4">
        <f t="shared" ref="H147:H149" si="30">IF(I147="GREET",1,IF(I147="GOAL",2,IF(I147="GOAL:COOP",2,IF(I147="(GOAL:COOP)",2,IF(I147="GOAL:CIVILITY",2,IF(I147="GOAL:SUSTAIN",2,IF(I147="(GOAL:SUSTAIN)",2,IF(I147="GOAL:MAX EARN",2,IF(I147="GOAL:EQUITY",2,IF(I147="(GOAL:EQUITY)",2,IF(I147="PROPOSAL",3,IF(I147="(PROPOSAL)",3,IF(I147="CHOOSE+",4,IF(I147="CHOOSE-",4,IF(I147="(CHOOSE+)",4,IF(I147="(CHOOSE-)",4,IF(I147="ECO INFO",5,IF(I147="(ECO INFO)",5,IF(I147="$ INFO",6,IF(I147="($ INFO)",6,IF(I147="SOC INFO",7,IF(I147="(SOC INFO)",7,IF(I147="RULE INFO",8,IF(I147="EXP INFO",9,IF(I147="(EXP INFO)",9,IF(I147="MON RES",10,IF(I147="MON EARN",11,IF(I147="MON BEH",12,IF(I147="POSE HARM",13,IF(I147="(POSE HARM)",13,IF(I147="POSE CONCERN",14,IF(I147="(POSE CONCERN)",14,IF(I147="RJ APOLOGY",15,IF(I147="RJ ATONE",16,IF(I147="(RJ ATONE)",16,IF(I147="RJ JUSTIFY",17,IF(I147="RJ JUSTIFY:ECO INFO",17,IF(I147="RJ JUSTIFY:SOC INFO",17,IF(I147="RJ JUSTIFY:EXP INFO",17,IF(I147="RJ JUSTIFY:MON EARN",17,IF(I147="RJ JUSTIFY:MON BEH",17,IF(I147="RJ-",18,IF(I147="RJ FORGIVE+",19,IF(I147="RJ FORGIVE-",19,IF(I147="(RJ FORGIVE+)",19,IF(I147="(RJ FORGIVE-)",19,IF(I147="COORD",20,IF(I147="(COORD)",20,IF(I147="ENF ACK",21,IF(I147="(ENF ACK)",21,IF(I147="ENF PRAISE",22,IF(I147="ENF ASK",23,IF(I147="ENF TELL",24,IF(I147="ENF SHAME",25,IF(I147="ENF WARN",26,IF(I147="ENF THREATEN",27,IF(I147="ENF PUNISH",28,IF(I147="DEFECT",29,IF(I147="SM TALK",30,IF(I147="HUMOR",31,IF(I147="POLITE+",32,IF(I147="POLITE-",32,IF(I147="INPUT-",33,IF(I147="AMBIGUOUS",34,IF(I147="UNCODEABLE",35)))))))))))))))))))))))))))))))))))))))))))))))))))))))))))))))))</f>
        <v>4</v>
      </c>
      <c r="I147" t="s">
        <v>10330</v>
      </c>
    </row>
    <row r="148" spans="1:9" x14ac:dyDescent="0.35">
      <c r="A148" s="4">
        <v>93</v>
      </c>
      <c r="B148" s="4">
        <v>-61.338999999999999</v>
      </c>
      <c r="C148" t="s">
        <v>3395</v>
      </c>
      <c r="D148" s="4">
        <v>1</v>
      </c>
      <c r="E148" s="16" t="s">
        <v>3456</v>
      </c>
      <c r="F148" s="42">
        <f t="shared" ref="F148" si="31">IF(G148="GREET",1,IF(G148="GOAL",2,IF(G148="GOAL:COOP",2,IF(G148="(GOAL:COOP)",2,IF(G148="GOAL:CIVILITY",2,IF(G148="GOAL:SUSTAIN",2,IF(G148="(GOAL:SUSTAIN)",2,IF(G148="GOAL:MAX EARN",2,IF(G148="GOAL:EQUITY",2,IF(G148="(GOAL:EQUITY)",2,IF(G148="PROPOSAL",3,IF(G148="(PROPOSAL)",3,IF(G148="CHOOSE+",4,IF(G148="CHOOSE-",4,IF(G148="(CHOOSE+)",4,IF(G148="(CHOOSE-)",4,IF(G148="ECO INFO",5,IF(G148="(ECO INFO)",5,IF(G148="$ INFO",6,IF(G148="($ INFO)",6,IF(G148="SOC INFO",7,IF(G148="(SOC INFO)",7,IF(G148="RULE INFO",8,IF(G148="EXP INFO",9,IF(G148="(EXP INFO)",9,IF(G148="MON RES",10,IF(G148="MON EARN",11,IF(G148="MON BEH",12,IF(G148="POSE HARM",13,IF(G148="(POSE HARM)",13,IF(G148="POSE CONCERN",14,IF(G148="(POSE CONCERN)",14,IF(G148="RJ APOLOGY",15,IF(G148="RJ ATONE",16,IF(G148="(RJ ATONE)",16,IF(G148="RJ JUSTIFY",17,IF(G148="RJ JUSTIFY:ECO INFO",17,IF(G148="RJ JUSTIFY:SOC INFO",17,IF(G148="RJ JUSTIFY:EXP INFO",17,IF(G148="RJ JUSTIFY:MON EARN",17,IF(G148="RJ JUSTIFY:MON BEH",17,IF(G148="RJ-",18,IF(G148="RJ FORGIVE+",19,IF(G148="RJ FORGIVE-",19,IF(G148="(RJ FORGIVE+)",19,IF(G148="(RJ FORGIVE-)",19,IF(G148="COORD",20,IF(G148="(COORD)",20,IF(G148="ENF ACK",21,IF(G148="(ENF ACK)",21,IF(G148="ENF PRAISE",22,IF(G148="ENF ASK",23,IF(G148="ENF TELL",24,IF(G148="ENF SHAME",25,IF(G148="ENF WARN",26,IF(G148="ENF THREATEN",27,IF(G148="ENF PUNISH",28,IF(G148="DEFECT",29,IF(G148="SM TALK",30,IF(G148="HUMOR",31,IF(G148="POLITE+",32,IF(G148="POLITE-",32,IF(G148="INPUT-",33,IF(G148="AMBIGUOUS",34,IF(G148="UNCODEABLE",35)))))))))))))))))))))))))))))))))))))))))))))))))))))))))))))))))</f>
        <v>8</v>
      </c>
      <c r="G148" t="s">
        <v>9374</v>
      </c>
      <c r="H148" s="4">
        <f t="shared" si="30"/>
        <v>4</v>
      </c>
      <c r="I148" t="s">
        <v>10330</v>
      </c>
    </row>
    <row r="149" spans="1:9" x14ac:dyDescent="0.35">
      <c r="A149" s="4">
        <v>94</v>
      </c>
      <c r="B149" s="4">
        <v>-53.753999999999998</v>
      </c>
      <c r="C149" t="s">
        <v>3389</v>
      </c>
      <c r="D149" s="4">
        <v>2</v>
      </c>
      <c r="E149" s="16" t="s">
        <v>856</v>
      </c>
      <c r="F149" s="42">
        <f t="shared" ref="F149" si="32">IF(G149="GREET",1,IF(G149="GOAL",2,IF(G149="GOAL:COOP",2,IF(G149="(GOAL:COOP)",2,IF(G149="GOAL:CIVILITY",2,IF(G149="GOAL:SUSTAIN",2,IF(G149="(GOAL:SUSTAIN)",2,IF(G149="GOAL:MAX EARN",2,IF(G149="GOAL:EQUITY",2,IF(G149="(GOAL:EQUITY)",2,IF(G149="PROPOSAL",3,IF(G149="(PROPOSAL)",3,IF(G149="CHOOSE+",4,IF(G149="CHOOSE-",4,IF(G149="(CHOOSE+)",4,IF(G149="(CHOOSE-)",4,IF(G149="ECO INFO",5,IF(G149="(ECO INFO)",5,IF(G149="$ INFO",6,IF(G149="($ INFO)",6,IF(G149="SOC INFO",7,IF(G149="(SOC INFO)",7,IF(G149="RULE INFO",8,IF(G149="EXP INFO",9,IF(G149="(EXP INFO)",9,IF(G149="MON RES",10,IF(G149="MON EARN",11,IF(G149="MON BEH",12,IF(G149="POSE HARM",13,IF(G149="(POSE HARM)",13,IF(G149="POSE CONCERN",14,IF(G149="(POSE CONCERN)",14,IF(G149="RJ APOLOGY",15,IF(G149="RJ ATONE",16,IF(G149="(RJ ATONE)",16,IF(G149="RJ JUSTIFY",17,IF(G149="RJ JUSTIFY:ECO INFO",17,IF(G149="RJ JUSTIFY:SOC INFO",17,IF(G149="RJ JUSTIFY:EXP INFO",17,IF(G149="RJ JUSTIFY:MON EARN",17,IF(G149="RJ JUSTIFY:MON BEH",17,IF(G149="RJ-",18,IF(G149="RJ FORGIVE+",19,IF(G149="RJ FORGIVE-",19,IF(G149="(RJ FORGIVE+)",19,IF(G149="(RJ FORGIVE-)",19,IF(G149="COORD",20,IF(G149="(COORD)",20,IF(G149="ENF ACK",21,IF(G149="(ENF ACK)",21,IF(G149="ENF PRAISE",22,IF(G149="ENF ASK",23,IF(G149="ENF TELL",24,IF(G149="ENF SHAME",25,IF(G149="ENF WARN",26,IF(G149="ENF THREATEN",27,IF(G149="ENF PUNISH",28,IF(G149="DEFECT",29,IF(G149="SM TALK",30,IF(G149="HUMOR",31,IF(G149="POLITE+",32,IF(G149="POLITE-",32,IF(G149="INPUT-",33,IF(G149="AMBIGUOUS",34,IF(G149="UNCODEABLE",35)))))))))))))))))))))))))))))))))))))))))))))))))))))))))))))))))</f>
        <v>8</v>
      </c>
      <c r="G149" t="s">
        <v>9374</v>
      </c>
      <c r="H149" s="4">
        <f t="shared" si="30"/>
        <v>4</v>
      </c>
      <c r="I149" t="s">
        <v>10330</v>
      </c>
    </row>
    <row r="150" spans="1:9" x14ac:dyDescent="0.35">
      <c r="A150" s="4">
        <v>95</v>
      </c>
      <c r="B150" s="4">
        <v>-44.701999999999998</v>
      </c>
      <c r="C150" t="s">
        <v>3395</v>
      </c>
      <c r="D150" s="4">
        <v>1</v>
      </c>
      <c r="E150" s="16" t="s">
        <v>3459</v>
      </c>
      <c r="F150" s="42">
        <f t="shared" ref="F150" si="33">IF(G150="GREET",1,IF(G150="GOAL",2,IF(G150="GOAL:COOP",2,IF(G150="(GOAL:COOP)",2,IF(G150="GOAL:CIVILITY",2,IF(G150="GOAL:SUSTAIN",2,IF(G150="(GOAL:SUSTAIN)",2,IF(G150="GOAL:MAX EARN",2,IF(G150="GOAL:EQUITY",2,IF(G150="(GOAL:EQUITY)",2,IF(G150="PROPOSAL",3,IF(G150="(PROPOSAL)",3,IF(G150="CHOOSE+",4,IF(G150="CHOOSE-",4,IF(G150="(CHOOSE+)",4,IF(G150="(CHOOSE-)",4,IF(G150="ECO INFO",5,IF(G150="(ECO INFO)",5,IF(G150="$ INFO",6,IF(G150="($ INFO)",6,IF(G150="SOC INFO",7,IF(G150="(SOC INFO)",7,IF(G150="RULE INFO",8,IF(G150="EXP INFO",9,IF(G150="(EXP INFO)",9,IF(G150="MON RES",10,IF(G150="MON EARN",11,IF(G150="MON BEH",12,IF(G150="POSE HARM",13,IF(G150="(POSE HARM)",13,IF(G150="POSE CONCERN",14,IF(G150="(POSE CONCERN)",14,IF(G150="RJ APOLOGY",15,IF(G150="RJ ATONE",16,IF(G150="(RJ ATONE)",16,IF(G150="RJ JUSTIFY",17,IF(G150="RJ JUSTIFY:ECO INFO",17,IF(G150="RJ JUSTIFY:SOC INFO",17,IF(G150="RJ JUSTIFY:EXP INFO",17,IF(G150="RJ JUSTIFY:MON EARN",17,IF(G150="RJ JUSTIFY:MON BEH",17,IF(G150="RJ-",18,IF(G150="RJ FORGIVE+",19,IF(G150="RJ FORGIVE-",19,IF(G150="(RJ FORGIVE+)",19,IF(G150="(RJ FORGIVE-)",19,IF(G150="COORD",20,IF(G150="(COORD)",20,IF(G150="ENF ACK",21,IF(G150="(ENF ACK)",21,IF(G150="ENF PRAISE",22,IF(G150="ENF ASK",23,IF(G150="ENF TELL",24,IF(G150="ENF SHAME",25,IF(G150="ENF WARN",26,IF(G150="ENF THREATEN",27,IF(G150="ENF PUNISH",28,IF(G150="DEFECT",29,IF(G150="SM TALK",30,IF(G150="HUMOR",31,IF(G150="POLITE+",32,IF(G150="POLITE-",32,IF(G150="INPUT-",33,IF(G150="AMBIGUOUS",34,IF(G150="UNCODEABLE",35)))))))))))))))))))))))))))))))))))))))))))))))))))))))))))))))))</f>
        <v>7</v>
      </c>
      <c r="G150" t="s">
        <v>9377</v>
      </c>
    </row>
    <row r="151" spans="1:9" x14ac:dyDescent="0.35">
      <c r="D151" s="4"/>
    </row>
    <row r="152" spans="1:9" x14ac:dyDescent="0.35">
      <c r="B152" s="21" t="s">
        <v>9279</v>
      </c>
      <c r="C152" s="22"/>
      <c r="D152" s="21"/>
      <c r="E152" s="23"/>
    </row>
    <row r="153" spans="1:9" x14ac:dyDescent="0.35">
      <c r="B153" s="20"/>
      <c r="D153" s="4"/>
    </row>
    <row r="154" spans="1:9" x14ac:dyDescent="0.35">
      <c r="A154" s="4">
        <v>96</v>
      </c>
      <c r="B154" s="4">
        <v>54.02</v>
      </c>
      <c r="C154" t="s">
        <v>3374</v>
      </c>
      <c r="D154" s="4">
        <v>3</v>
      </c>
      <c r="E154" s="16" t="s">
        <v>3461</v>
      </c>
      <c r="F154" s="42">
        <f t="shared" ref="F154" si="34">IF(G154="GREET",1,IF(G154="GOAL",2,IF(G154="GOAL:COOP",2,IF(G154="(GOAL:COOP)",2,IF(G154="GOAL:CIVILITY",2,IF(G154="GOAL:SUSTAIN",2,IF(G154="(GOAL:SUSTAIN)",2,IF(G154="GOAL:MAX EARN",2,IF(G154="GOAL:EQUITY",2,IF(G154="(GOAL:EQUITY)",2,IF(G154="PROPOSAL",3,IF(G154="(PROPOSAL)",3,IF(G154="CHOOSE+",4,IF(G154="CHOOSE-",4,IF(G154="(CHOOSE+)",4,IF(G154="(CHOOSE-)",4,IF(G154="ECO INFO",5,IF(G154="(ECO INFO)",5,IF(G154="$ INFO",6,IF(G154="($ INFO)",6,IF(G154="SOC INFO",7,IF(G154="(SOC INFO)",7,IF(G154="RULE INFO",8,IF(G154="EXP INFO",9,IF(G154="(EXP INFO)",9,IF(G154="MON RES",10,IF(G154="MON EARN",11,IF(G154="MON BEH",12,IF(G154="POSE HARM",13,IF(G154="(POSE HARM)",13,IF(G154="POSE CONCERN",14,IF(G154="(POSE CONCERN)",14,IF(G154="RJ APOLOGY",15,IF(G154="RJ ATONE",16,IF(G154="(RJ ATONE)",16,IF(G154="RJ JUSTIFY",17,IF(G154="RJ JUSTIFY:ECO INFO",17,IF(G154="RJ JUSTIFY:SOC INFO",17,IF(G154="RJ JUSTIFY:EXP INFO",17,IF(G154="RJ JUSTIFY:MON EARN",17,IF(G154="RJ JUSTIFY:MON BEH",17,IF(G154="RJ-",18,IF(G154="RJ FORGIVE+",19,IF(G154="RJ FORGIVE-",19,IF(G154="(RJ FORGIVE+)",19,IF(G154="(RJ FORGIVE-)",19,IF(G154="COORD",20,IF(G154="(COORD)",20,IF(G154="ENF ACK",21,IF(G154="(ENF ACK)",21,IF(G154="ENF PRAISE",22,IF(G154="ENF ASK",23,IF(G154="ENF TELL",24,IF(G154="ENF SHAME",25,IF(G154="ENF WARN",26,IF(G154="ENF THREATEN",27,IF(G154="ENF PUNISH",28,IF(G154="DEFECT",29,IF(G154="SM TALK",30,IF(G154="HUMOR",31,IF(G154="POLITE+",32,IF(G154="POLITE-",32,IF(G154="INPUT-",33,IF(G154="AMBIGUOUS",34,IF(G154="UNCODEABLE",35)))))))))))))))))))))))))))))))))))))))))))))))))))))))))))))))))</f>
        <v>8</v>
      </c>
      <c r="G154" t="s">
        <v>9374</v>
      </c>
    </row>
    <row r="157" spans="1:9" x14ac:dyDescent="0.35">
      <c r="A157" s="8" t="s">
        <v>11929</v>
      </c>
    </row>
    <row r="158" spans="1:9" x14ac:dyDescent="0.35">
      <c r="B158" s="98" t="s">
        <v>11936</v>
      </c>
    </row>
    <row r="159" spans="1:9" x14ac:dyDescent="0.35">
      <c r="A159" s="7" t="s">
        <v>11933</v>
      </c>
      <c r="B159" s="4">
        <v>1</v>
      </c>
      <c r="C159" t="s">
        <v>11994</v>
      </c>
    </row>
    <row r="160" spans="1:9" x14ac:dyDescent="0.35">
      <c r="A160" s="7" t="s">
        <v>11934</v>
      </c>
      <c r="B160" s="4">
        <v>1</v>
      </c>
      <c r="C160" t="s">
        <v>11966</v>
      </c>
    </row>
    <row r="161" spans="1:12" x14ac:dyDescent="0.35">
      <c r="A161" s="7" t="s">
        <v>11935</v>
      </c>
      <c r="B161" s="4">
        <v>2</v>
      </c>
      <c r="C161" t="s">
        <v>11995</v>
      </c>
    </row>
    <row r="163" spans="1:12" x14ac:dyDescent="0.35">
      <c r="A163" s="7" t="s">
        <v>12080</v>
      </c>
      <c r="B163" s="4">
        <v>2</v>
      </c>
    </row>
    <row r="164" spans="1:12" x14ac:dyDescent="0.35">
      <c r="A164" s="4" t="s">
        <v>12082</v>
      </c>
      <c r="B164" s="4">
        <v>3</v>
      </c>
    </row>
    <row r="167" spans="1:12" x14ac:dyDescent="0.35">
      <c r="B167" s="8" t="s">
        <v>12198</v>
      </c>
      <c r="F167"/>
      <c r="H167"/>
      <c r="J167"/>
      <c r="L167"/>
    </row>
    <row r="168" spans="1:12" x14ac:dyDescent="0.35">
      <c r="A168" s="8" t="s">
        <v>12202</v>
      </c>
      <c r="B168" s="139" t="s">
        <v>12230</v>
      </c>
      <c r="C168" s="139" t="s">
        <v>12231</v>
      </c>
      <c r="F168"/>
      <c r="H168"/>
      <c r="J168"/>
      <c r="L168"/>
    </row>
    <row r="169" spans="1:12" x14ac:dyDescent="0.35">
      <c r="A169" s="7" t="s">
        <v>12083</v>
      </c>
      <c r="B169" s="102">
        <v>2</v>
      </c>
      <c r="C169" s="102">
        <v>2</v>
      </c>
      <c r="F169"/>
      <c r="H169"/>
      <c r="J169"/>
      <c r="L169"/>
    </row>
    <row r="170" spans="1:12" x14ac:dyDescent="0.35">
      <c r="A170" s="7" t="s">
        <v>12084</v>
      </c>
      <c r="B170" s="102">
        <v>2</v>
      </c>
      <c r="C170" s="102">
        <v>2</v>
      </c>
      <c r="F170"/>
      <c r="H170"/>
      <c r="J170"/>
      <c r="L170"/>
    </row>
    <row r="171" spans="1:12" x14ac:dyDescent="0.35">
      <c r="B171"/>
      <c r="C171" s="4"/>
      <c r="F171"/>
      <c r="H171"/>
      <c r="J171"/>
      <c r="L171"/>
    </row>
    <row r="172" spans="1:12" x14ac:dyDescent="0.35">
      <c r="A172" s="8" t="s">
        <v>12203</v>
      </c>
      <c r="B172"/>
      <c r="C172" s="4"/>
      <c r="F172"/>
      <c r="H172"/>
      <c r="J172"/>
      <c r="L172"/>
    </row>
    <row r="173" spans="1:12" x14ac:dyDescent="0.35">
      <c r="A173" s="7" t="s">
        <v>12083</v>
      </c>
      <c r="B173" s="102" t="s">
        <v>11932</v>
      </c>
      <c r="C173" s="102" t="s">
        <v>11932</v>
      </c>
      <c r="F173"/>
      <c r="H173"/>
      <c r="J173"/>
      <c r="L173"/>
    </row>
    <row r="174" spans="1:12" x14ac:dyDescent="0.35">
      <c r="A174" s="7" t="s">
        <v>12084</v>
      </c>
      <c r="B174" s="102" t="s">
        <v>11932</v>
      </c>
      <c r="C174" s="102" t="s">
        <v>11932</v>
      </c>
      <c r="F174"/>
      <c r="H174"/>
      <c r="J174"/>
      <c r="L174"/>
    </row>
    <row r="175" spans="1:12" x14ac:dyDescent="0.35">
      <c r="C175" s="4"/>
      <c r="F175"/>
      <c r="H175"/>
      <c r="J175"/>
      <c r="L175"/>
    </row>
    <row r="176" spans="1:12" x14ac:dyDescent="0.35">
      <c r="A176" s="8" t="s">
        <v>12204</v>
      </c>
      <c r="C176" s="4"/>
      <c r="F176"/>
      <c r="H176"/>
      <c r="J176"/>
      <c r="L176"/>
    </row>
    <row r="177" spans="1:12" x14ac:dyDescent="0.35">
      <c r="A177" s="7" t="s">
        <v>12083</v>
      </c>
      <c r="B177" s="102" t="s">
        <v>11932</v>
      </c>
      <c r="C177" s="102" t="s">
        <v>11932</v>
      </c>
      <c r="F177"/>
      <c r="H177"/>
      <c r="J177"/>
      <c r="L177"/>
    </row>
    <row r="178" spans="1:12" x14ac:dyDescent="0.35">
      <c r="A178" s="7" t="s">
        <v>12084</v>
      </c>
      <c r="B178" s="102" t="s">
        <v>11932</v>
      </c>
      <c r="C178" s="102" t="s">
        <v>11932</v>
      </c>
      <c r="F178"/>
      <c r="H178"/>
      <c r="J178"/>
      <c r="L178"/>
    </row>
    <row r="179" spans="1:12" x14ac:dyDescent="0.35">
      <c r="B179"/>
      <c r="C179" s="4"/>
      <c r="F179"/>
      <c r="H179"/>
      <c r="J179"/>
      <c r="L179"/>
    </row>
    <row r="180" spans="1:12" x14ac:dyDescent="0.35">
      <c r="A180" s="7" t="s">
        <v>12079</v>
      </c>
      <c r="B180"/>
      <c r="C180" s="4"/>
      <c r="F180"/>
      <c r="H180"/>
      <c r="J180"/>
      <c r="L180"/>
    </row>
    <row r="181" spans="1:12" x14ac:dyDescent="0.35">
      <c r="A181" s="7" t="s">
        <v>12083</v>
      </c>
      <c r="B181" s="102">
        <v>2</v>
      </c>
      <c r="C181" s="102">
        <v>2</v>
      </c>
      <c r="F181"/>
      <c r="H181"/>
      <c r="J181"/>
      <c r="L181"/>
    </row>
    <row r="182" spans="1:12" x14ac:dyDescent="0.35">
      <c r="A182" s="7" t="s">
        <v>12084</v>
      </c>
      <c r="B182" s="102">
        <v>2</v>
      </c>
      <c r="C182" s="102">
        <v>2</v>
      </c>
      <c r="F182"/>
      <c r="H182"/>
      <c r="J182"/>
      <c r="L182"/>
    </row>
    <row r="185" spans="1:12" x14ac:dyDescent="0.35">
      <c r="A185" s="8" t="s">
        <v>12089</v>
      </c>
      <c r="D185" s="4"/>
    </row>
    <row r="186" spans="1:12" x14ac:dyDescent="0.35">
      <c r="D186" s="4"/>
    </row>
    <row r="187" spans="1:12" x14ac:dyDescent="0.35">
      <c r="A187" s="113" t="s">
        <v>11933</v>
      </c>
      <c r="D187" s="4"/>
    </row>
    <row r="188" spans="1:12" x14ac:dyDescent="0.35">
      <c r="A188" s="113"/>
      <c r="D188" s="4"/>
    </row>
    <row r="189" spans="1:12" x14ac:dyDescent="0.35">
      <c r="A189" s="116" t="s">
        <v>12090</v>
      </c>
      <c r="D189" s="4"/>
    </row>
    <row r="190" spans="1:12" x14ac:dyDescent="0.35">
      <c r="A190" s="4" t="s">
        <v>12091</v>
      </c>
      <c r="B190" s="4">
        <v>3</v>
      </c>
      <c r="D190" s="4"/>
    </row>
    <row r="191" spans="1:12" x14ac:dyDescent="0.35">
      <c r="A191" s="4" t="s">
        <v>12092</v>
      </c>
      <c r="D191" s="4"/>
    </row>
    <row r="192" spans="1:12" x14ac:dyDescent="0.35">
      <c r="A192" s="4" t="s">
        <v>12093</v>
      </c>
      <c r="D192" s="4"/>
    </row>
    <row r="193" spans="1:4" x14ac:dyDescent="0.35">
      <c r="A193" s="4" t="s">
        <v>12094</v>
      </c>
      <c r="D193" s="4"/>
    </row>
    <row r="194" spans="1:4" x14ac:dyDescent="0.35">
      <c r="A194" s="37" t="s">
        <v>12098</v>
      </c>
      <c r="B194" s="117">
        <v>3</v>
      </c>
      <c r="D194" s="4"/>
    </row>
    <row r="195" spans="1:4" x14ac:dyDescent="0.35">
      <c r="A195" s="37"/>
      <c r="D195" s="4"/>
    </row>
    <row r="196" spans="1:4" x14ac:dyDescent="0.35">
      <c r="A196" s="116" t="s">
        <v>12095</v>
      </c>
      <c r="D196" s="4"/>
    </row>
    <row r="197" spans="1:4" x14ac:dyDescent="0.35">
      <c r="A197" s="4" t="s">
        <v>12091</v>
      </c>
      <c r="B197" s="4">
        <v>4</v>
      </c>
      <c r="D197" s="4"/>
    </row>
    <row r="198" spans="1:4" x14ac:dyDescent="0.35">
      <c r="A198" s="4" t="s">
        <v>12092</v>
      </c>
      <c r="D198" s="4"/>
    </row>
    <row r="199" spans="1:4" x14ac:dyDescent="0.35">
      <c r="A199" s="4" t="s">
        <v>12093</v>
      </c>
      <c r="D199" s="4"/>
    </row>
    <row r="200" spans="1:4" x14ac:dyDescent="0.35">
      <c r="A200" s="4" t="s">
        <v>12094</v>
      </c>
      <c r="D200" s="4"/>
    </row>
    <row r="201" spans="1:4" x14ac:dyDescent="0.35">
      <c r="A201" s="37" t="s">
        <v>12098</v>
      </c>
      <c r="B201" s="4">
        <v>4</v>
      </c>
      <c r="D201" s="4"/>
    </row>
    <row r="202" spans="1:4" x14ac:dyDescent="0.35">
      <c r="A202" s="37"/>
      <c r="D202" s="4"/>
    </row>
    <row r="203" spans="1:4" x14ac:dyDescent="0.35">
      <c r="A203" s="113" t="s">
        <v>11934</v>
      </c>
      <c r="D203" s="4"/>
    </row>
    <row r="204" spans="1:4" x14ac:dyDescent="0.35">
      <c r="A204" s="113"/>
      <c r="D204" s="4"/>
    </row>
    <row r="205" spans="1:4" x14ac:dyDescent="0.35">
      <c r="A205" s="116" t="s">
        <v>12090</v>
      </c>
      <c r="D205" s="4"/>
    </row>
    <row r="206" spans="1:4" x14ac:dyDescent="0.35">
      <c r="A206" s="4" t="s">
        <v>12091</v>
      </c>
      <c r="B206" s="4">
        <v>3</v>
      </c>
      <c r="D206" s="4"/>
    </row>
    <row r="207" spans="1:4" x14ac:dyDescent="0.35">
      <c r="A207" s="4" t="s">
        <v>12092</v>
      </c>
      <c r="D207" s="4"/>
    </row>
    <row r="208" spans="1:4" x14ac:dyDescent="0.35">
      <c r="A208" s="4" t="s">
        <v>12093</v>
      </c>
      <c r="D208" s="4"/>
    </row>
    <row r="209" spans="1:5" x14ac:dyDescent="0.35">
      <c r="A209" s="4" t="s">
        <v>12094</v>
      </c>
      <c r="D209" s="4"/>
    </row>
    <row r="210" spans="1:5" x14ac:dyDescent="0.35">
      <c r="A210" s="37" t="s">
        <v>12098</v>
      </c>
      <c r="B210" s="117">
        <v>3</v>
      </c>
      <c r="D210" s="4"/>
    </row>
    <row r="211" spans="1:5" x14ac:dyDescent="0.35">
      <c r="A211" s="37"/>
      <c r="D211" s="4"/>
    </row>
    <row r="212" spans="1:5" x14ac:dyDescent="0.35">
      <c r="A212" s="116" t="s">
        <v>12095</v>
      </c>
      <c r="D212" s="4"/>
      <c r="E212" s="16" t="s">
        <v>11932</v>
      </c>
    </row>
    <row r="213" spans="1:5" x14ac:dyDescent="0.35">
      <c r="A213" s="4" t="s">
        <v>12091</v>
      </c>
      <c r="D213" s="4"/>
    </row>
    <row r="214" spans="1:5" x14ac:dyDescent="0.35">
      <c r="A214" s="4" t="s">
        <v>12092</v>
      </c>
      <c r="D214" s="4"/>
    </row>
    <row r="215" spans="1:5" x14ac:dyDescent="0.35">
      <c r="A215" s="4" t="s">
        <v>12093</v>
      </c>
      <c r="D215" s="4"/>
    </row>
    <row r="216" spans="1:5" x14ac:dyDescent="0.35">
      <c r="A216" s="4" t="s">
        <v>12094</v>
      </c>
      <c r="D216" s="4"/>
    </row>
    <row r="217" spans="1:5" x14ac:dyDescent="0.35">
      <c r="A217" s="37" t="s">
        <v>12098</v>
      </c>
      <c r="D217" s="4"/>
    </row>
    <row r="218" spans="1:5" x14ac:dyDescent="0.35">
      <c r="D218" s="4"/>
    </row>
    <row r="219" spans="1:5" x14ac:dyDescent="0.35">
      <c r="A219" s="113" t="s">
        <v>11935</v>
      </c>
      <c r="D219" s="4"/>
    </row>
    <row r="220" spans="1:5" x14ac:dyDescent="0.35">
      <c r="A220" s="113"/>
      <c r="D220" s="4"/>
    </row>
    <row r="221" spans="1:5" x14ac:dyDescent="0.35">
      <c r="A221" s="116" t="s">
        <v>12090</v>
      </c>
      <c r="D221" s="4"/>
    </row>
    <row r="222" spans="1:5" x14ac:dyDescent="0.35">
      <c r="A222" s="4" t="s">
        <v>12091</v>
      </c>
      <c r="B222" s="4">
        <v>3</v>
      </c>
      <c r="D222" s="4"/>
    </row>
    <row r="223" spans="1:5" x14ac:dyDescent="0.35">
      <c r="A223" s="4" t="s">
        <v>12092</v>
      </c>
      <c r="D223" s="4"/>
    </row>
    <row r="224" spans="1:5" x14ac:dyDescent="0.35">
      <c r="A224" s="4" t="s">
        <v>12093</v>
      </c>
      <c r="D224" s="4"/>
    </row>
    <row r="225" spans="1:5" x14ac:dyDescent="0.35">
      <c r="A225" s="4" t="s">
        <v>12094</v>
      </c>
      <c r="D225" s="4"/>
    </row>
    <row r="226" spans="1:5" x14ac:dyDescent="0.35">
      <c r="A226" s="37" t="s">
        <v>12098</v>
      </c>
      <c r="B226" s="4">
        <v>3</v>
      </c>
      <c r="D226" s="4"/>
    </row>
    <row r="227" spans="1:5" x14ac:dyDescent="0.35">
      <c r="D227" s="4"/>
    </row>
    <row r="228" spans="1:5" x14ac:dyDescent="0.35">
      <c r="A228" s="116" t="s">
        <v>12095</v>
      </c>
      <c r="D228" s="4"/>
      <c r="E228" s="16" t="s">
        <v>11932</v>
      </c>
    </row>
    <row r="229" spans="1:5" x14ac:dyDescent="0.35">
      <c r="A229" s="4" t="s">
        <v>12091</v>
      </c>
      <c r="D229" s="4"/>
    </row>
    <row r="230" spans="1:5" x14ac:dyDescent="0.35">
      <c r="A230" s="4" t="s">
        <v>12092</v>
      </c>
      <c r="D230" s="4"/>
    </row>
    <row r="231" spans="1:5" x14ac:dyDescent="0.35">
      <c r="A231" s="4" t="s">
        <v>12093</v>
      </c>
      <c r="D231" s="4"/>
    </row>
    <row r="232" spans="1:5" x14ac:dyDescent="0.35">
      <c r="A232" s="4" t="s">
        <v>12094</v>
      </c>
      <c r="D232" s="4"/>
    </row>
    <row r="233" spans="1:5" x14ac:dyDescent="0.35">
      <c r="A233" s="39" t="s">
        <v>12098</v>
      </c>
      <c r="D233" s="4"/>
    </row>
    <row r="234" spans="1:5" x14ac:dyDescent="0.35">
      <c r="A234" s="37"/>
      <c r="D234" s="4"/>
    </row>
    <row r="235" spans="1:5" x14ac:dyDescent="0.35">
      <c r="A235" s="8" t="s">
        <v>12227</v>
      </c>
      <c r="B235" s="117">
        <f>(B190+B197+B206+B222)/4</f>
        <v>3.25</v>
      </c>
      <c r="C235" s="119"/>
    </row>
  </sheetData>
  <pageMargins left="0.7" right="0.7" top="0.75" bottom="0.75" header="0.3" footer="0.3"/>
  <pageSetup orientation="portrait" horizontalDpi="1200" verticalDpi="12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195">
    <tabColor theme="9" tint="0.39997558519241921"/>
  </sheetPr>
  <dimension ref="A1:K325"/>
  <sheetViews>
    <sheetView zoomScale="80" zoomScaleNormal="80" workbookViewId="0">
      <selection activeCell="F1" sqref="F1"/>
    </sheetView>
  </sheetViews>
  <sheetFormatPr defaultRowHeight="14.5" x14ac:dyDescent="0.35"/>
  <cols>
    <col min="1" max="1" width="9.08984375" style="4" customWidth="1"/>
    <col min="2" max="2" width="12.1796875" style="4" customWidth="1"/>
    <col min="3" max="3" width="7.90625" customWidth="1"/>
    <col min="4" max="4" width="7.81640625" customWidth="1"/>
    <col min="5" max="5" width="78.1796875" customWidth="1"/>
    <col min="6" max="6" width="8.90625" style="42"/>
    <col min="8" max="8" width="8.90625" style="42"/>
    <col min="10" max="10" width="8.90625" style="42"/>
  </cols>
  <sheetData>
    <row r="1" spans="1:11" x14ac:dyDescent="0.35">
      <c r="A1" s="14" t="s">
        <v>9306</v>
      </c>
      <c r="B1" s="10"/>
      <c r="C1" s="12"/>
      <c r="D1" s="18"/>
      <c r="E1" s="12"/>
      <c r="F1" s="141" t="s">
        <v>9368</v>
      </c>
      <c r="G1" s="36"/>
      <c r="H1" s="124"/>
      <c r="I1" s="36"/>
      <c r="J1" s="124"/>
      <c r="K1" s="36"/>
    </row>
    <row r="2" spans="1:11" x14ac:dyDescent="0.35">
      <c r="A2" s="7" t="s">
        <v>9223</v>
      </c>
      <c r="B2" s="7" t="s">
        <v>3</v>
      </c>
      <c r="C2" s="7" t="s">
        <v>9459</v>
      </c>
      <c r="D2" s="7" t="s">
        <v>9224</v>
      </c>
      <c r="E2" s="6" t="s">
        <v>9225</v>
      </c>
      <c r="F2" s="124"/>
      <c r="G2" s="36"/>
      <c r="H2" s="124"/>
      <c r="I2" s="36"/>
      <c r="J2" s="124"/>
      <c r="K2" s="36"/>
    </row>
    <row r="3" spans="1:11" s="82" customFormat="1" x14ac:dyDescent="0.35">
      <c r="A3" s="78"/>
      <c r="B3" s="78" t="s">
        <v>9273</v>
      </c>
      <c r="C3" s="81"/>
      <c r="D3" s="80"/>
      <c r="E3" s="81"/>
      <c r="F3" s="80" t="s">
        <v>9370</v>
      </c>
      <c r="G3" s="82" t="s">
        <v>9382</v>
      </c>
      <c r="H3" s="80" t="s">
        <v>9370</v>
      </c>
      <c r="I3" s="82" t="s">
        <v>9369</v>
      </c>
      <c r="J3" s="80" t="s">
        <v>9370</v>
      </c>
      <c r="K3" s="82" t="s">
        <v>9369</v>
      </c>
    </row>
    <row r="4" spans="1:11" x14ac:dyDescent="0.35">
      <c r="A4" s="4">
        <v>1</v>
      </c>
      <c r="B4" s="4">
        <v>-408.426999999999</v>
      </c>
      <c r="C4" t="s">
        <v>3653</v>
      </c>
      <c r="D4" s="9" t="s">
        <v>9221</v>
      </c>
      <c r="E4" t="s">
        <v>2029</v>
      </c>
      <c r="F4" s="42">
        <f t="shared" ref="F4:F22" si="0">IF(G4="GREET",1,IF(G4="GOAL",2,IF(G4="GOAL:COOP",2,IF(G4="(GOAL:COOP)",2,IF(G4="GOAL:CIVILITY",2,IF(G4="GOAL:SUSTAIN",2,IF(G4="(GOAL:SUSTAIN)",2,IF(G4="GOAL:MAX EARN",2,IF(G4="GOAL:EQUITY",2,IF(G4="(GOAL:EQUITY)",2,IF(G4="PROPOSAL",3,IF(G4="(PROPOSAL)",3,IF(G4="CHOOSE+",4,IF(G4="CHOOSE-",4,IF(G4="(CHOOSE+)",4,IF(G4="(CHOOSE-)",4,IF(G4="ECO INFO",5,IF(G4="(ECO INFO)",5,IF(G4="$ INFO",6,IF(G4="($ INFO)",6,IF(G4="SOC INFO",7,IF(G4="(SOC INFO)",7,IF(G4="RULE INFO",8,IF(G4="EXP INFO",9,IF(G4="(EXP INFO)",9,IF(G4="MON RES",10,IF(G4="MON EARN",11,IF(G4="MON BEH",12,IF(G4="POSE HARM",13,IF(G4="(POSE HARM)",13,IF(G4="POSE CONCERN",14,IF(G4="(POSE CONCERN)",14,IF(G4="RJ APOLOGY",15,IF(G4="RJ ATONE",16,IF(G4="(RJ ATONE)",16,IF(G4="RJ JUSTIFY",17,IF(G4="RJ JUSTIFY:ECO INFO",17,IF(G4="RJ JUSTIFY:SOC INFO",17,IF(G4="RJ JUSTIFY:EXP INFO",17,IF(G4="RJ JUSTIFY:MON EARN",17,IF(G4="RJ JUSTIFY:MON BEH",17,IF(G4="RJ-",18,IF(G4="RJ FORGIVE+",19,IF(G4="RJ FORGIVE-",19,IF(G4="(RJ FORGIVE+)",19,IF(G4="(RJ FORGIVE-)",19,IF(G4="COORD",20,IF(G4="(COORD)",20,IF(G4="ENF ACK",21,IF(G4="(ENF ACK)",21,IF(G4="ENF PRAISE",22,IF(G4="ENF ASK",23,IF(G4="ENF TELL",24,IF(G4="ENF SHAME",25,IF(G4="ENF WARN",26,IF(G4="ENF THREATEN",27,IF(G4="ENF PUNISH",28,IF(G4="DEFECT",29,IF(G4="SM TALK",30,IF(G4="HUMOR",31,IF(G4="POLITE+",32,IF(G4="POLITE-",32,IF(G4="INPUT-",33,IF(G4="AMBIGUOUS",34,IF(G4="UNCODEABLE",35)))))))))))))))))))))))))))))))))))))))))))))))))))))))))))))))))</f>
        <v>1</v>
      </c>
      <c r="G4" t="s">
        <v>10885</v>
      </c>
    </row>
    <row r="5" spans="1:11" x14ac:dyDescent="0.35">
      <c r="A5" s="4">
        <v>2</v>
      </c>
      <c r="B5" s="4">
        <v>-406.07299999999998</v>
      </c>
      <c r="C5" t="s">
        <v>3646</v>
      </c>
      <c r="D5" s="4">
        <v>1</v>
      </c>
      <c r="E5" t="s">
        <v>3771</v>
      </c>
      <c r="F5" s="42">
        <f t="shared" si="0"/>
        <v>1</v>
      </c>
      <c r="G5" t="s">
        <v>10885</v>
      </c>
    </row>
    <row r="6" spans="1:11" x14ac:dyDescent="0.35">
      <c r="A6" s="4">
        <v>3</v>
      </c>
      <c r="B6" s="4">
        <v>-399.51799999999997</v>
      </c>
      <c r="C6" t="s">
        <v>3655</v>
      </c>
      <c r="D6" s="9" t="s">
        <v>9220</v>
      </c>
      <c r="E6" t="s">
        <v>3773</v>
      </c>
      <c r="F6" s="42">
        <f t="shared" si="0"/>
        <v>7</v>
      </c>
      <c r="G6" t="s">
        <v>9377</v>
      </c>
    </row>
    <row r="7" spans="1:11" x14ac:dyDescent="0.35">
      <c r="A7" s="4">
        <v>4</v>
      </c>
      <c r="B7" s="4">
        <v>-395.971</v>
      </c>
      <c r="C7" t="s">
        <v>3653</v>
      </c>
      <c r="D7" s="9" t="s">
        <v>9221</v>
      </c>
      <c r="E7" t="s">
        <v>3724</v>
      </c>
      <c r="F7" s="42">
        <f t="shared" si="0"/>
        <v>7</v>
      </c>
      <c r="G7" t="s">
        <v>9377</v>
      </c>
    </row>
    <row r="8" spans="1:11" x14ac:dyDescent="0.35">
      <c r="A8" s="4">
        <v>5</v>
      </c>
      <c r="B8" s="4">
        <v>-395.66199999999998</v>
      </c>
      <c r="C8" t="s">
        <v>3646</v>
      </c>
      <c r="D8" s="4">
        <v>1</v>
      </c>
      <c r="E8" t="s">
        <v>386</v>
      </c>
      <c r="F8" s="42">
        <f t="shared" si="0"/>
        <v>7</v>
      </c>
      <c r="G8" t="s">
        <v>9377</v>
      </c>
    </row>
    <row r="9" spans="1:11" x14ac:dyDescent="0.35">
      <c r="D9" s="4"/>
    </row>
    <row r="10" spans="1:11" x14ac:dyDescent="0.35">
      <c r="A10" s="7">
        <v>3</v>
      </c>
      <c r="B10" s="31" t="s">
        <v>10464</v>
      </c>
      <c r="D10" s="4"/>
    </row>
    <row r="11" spans="1:11" x14ac:dyDescent="0.35">
      <c r="A11" s="4">
        <v>6</v>
      </c>
      <c r="B11" s="4">
        <v>-387.81099999999998</v>
      </c>
      <c r="C11" t="s">
        <v>3650</v>
      </c>
      <c r="D11" s="9" t="s">
        <v>9222</v>
      </c>
      <c r="E11" t="s">
        <v>3776</v>
      </c>
      <c r="F11" s="42">
        <f t="shared" si="0"/>
        <v>3</v>
      </c>
      <c r="G11" t="s">
        <v>9379</v>
      </c>
    </row>
    <row r="12" spans="1:11" x14ac:dyDescent="0.35">
      <c r="A12" s="4">
        <v>7</v>
      </c>
      <c r="B12" s="4">
        <v>-377.334</v>
      </c>
      <c r="C12" t="s">
        <v>3646</v>
      </c>
      <c r="D12" s="4">
        <v>1</v>
      </c>
      <c r="E12" t="s">
        <v>3781</v>
      </c>
      <c r="F12" s="42">
        <f t="shared" si="0"/>
        <v>4</v>
      </c>
      <c r="G12" t="s">
        <v>9372</v>
      </c>
    </row>
    <row r="13" spans="1:11" x14ac:dyDescent="0.35">
      <c r="A13" s="4">
        <v>8</v>
      </c>
      <c r="B13" s="4">
        <v>-373.91899999999998</v>
      </c>
      <c r="C13" t="s">
        <v>3650</v>
      </c>
      <c r="D13" s="9" t="s">
        <v>9222</v>
      </c>
      <c r="E13" t="s">
        <v>3782</v>
      </c>
      <c r="F13" s="42">
        <f t="shared" si="0"/>
        <v>2</v>
      </c>
      <c r="G13" t="s">
        <v>10938</v>
      </c>
    </row>
    <row r="14" spans="1:11" x14ac:dyDescent="0.35">
      <c r="B14" s="4">
        <v>-369.66300000000001</v>
      </c>
      <c r="C14" t="s">
        <v>3650</v>
      </c>
      <c r="D14" s="9" t="s">
        <v>9222</v>
      </c>
      <c r="E14" t="s">
        <v>3783</v>
      </c>
      <c r="F14" s="42">
        <f t="shared" si="0"/>
        <v>6</v>
      </c>
      <c r="G14" t="s">
        <v>10472</v>
      </c>
      <c r="H14" s="42">
        <f t="shared" ref="H14" si="1">IF(I14="GREET",1,IF(I14="GOAL",2,IF(I14="GOAL:COOP",2,IF(I14="(GOAL:COOP)",2,IF(I14="GOAL:CIVILITY",2,IF(I14="GOAL:SUSTAIN",2,IF(I14="(GOAL:SUSTAIN)",2,IF(I14="GOAL:MAX EARN",2,IF(I14="GOAL:EQUITY",2,IF(I14="(GOAL:EQUITY)",2,IF(I14="PROPOSAL",3,IF(I14="(PROPOSAL)",3,IF(I14="CHOOSE+",4,IF(I14="CHOOSE-",4,IF(I14="(CHOOSE+)",4,IF(I14="(CHOOSE-)",4,IF(I14="ECO INFO",5,IF(I14="(ECO INFO)",5,IF(I14="$ INFO",6,IF(I14="($ INFO)",6,IF(I14="SOC INFO",7,IF(I14="(SOC INFO)",7,IF(I14="RULE INFO",8,IF(I14="EXP INFO",9,IF(I14="(EXP INFO)",9,IF(I14="MON RES",10,IF(I14="MON EARN",11,IF(I14="MON BEH",12,IF(I14="POSE HARM",13,IF(I14="(POSE HARM)",13,IF(I14="POSE CONCERN",14,IF(I14="(POSE CONCERN)",14,IF(I14="RJ APOLOGY",15,IF(I14="RJ ATONE",16,IF(I14="(RJ ATONE)",16,IF(I14="RJ JUSTIFY",17,IF(I14="RJ JUSTIFY:ECO INFO",17,IF(I14="RJ JUSTIFY:SOC INFO",17,IF(I14="RJ JUSTIFY:EXP INFO",17,IF(I14="RJ JUSTIFY:MON EARN",17,IF(I14="RJ JUSTIFY:MON BEH",17,IF(I14="RJ-",18,IF(I14="RJ FORGIVE+",19,IF(I14="RJ FORGIVE-",19,IF(I14="(RJ FORGIVE+)",19,IF(I14="(RJ FORGIVE-)",19,IF(I14="COORD",20,IF(I14="(COORD)",20,IF(I14="ENF ACK",21,IF(I14="(ENF ACK)",21,IF(I14="ENF PRAISE",22,IF(I14="ENF ASK",23,IF(I14="ENF TELL",24,IF(I14="ENF SHAME",25,IF(I14="ENF WARN",26,IF(I14="ENF THREATEN",27,IF(I14="ENF PUNISH",28,IF(I14="DEFECT",29,IF(I14="SM TALK",30,IF(I14="HUMOR",31,IF(I14="POLITE+",32,IF(I14="POLITE-",32,IF(I14="INPUT-",33,IF(I14="AMBIGUOUS",34,IF(I14="UNCODEABLE",35)))))))))))))))))))))))))))))))))))))))))))))))))))))))))))))))))</f>
        <v>2</v>
      </c>
      <c r="I14" t="s">
        <v>12175</v>
      </c>
    </row>
    <row r="15" spans="1:11" x14ac:dyDescent="0.35">
      <c r="A15" s="4">
        <v>9</v>
      </c>
      <c r="B15" s="4">
        <v>-373.52199999999999</v>
      </c>
      <c r="C15" t="s">
        <v>3655</v>
      </c>
      <c r="D15" s="9" t="s">
        <v>9220</v>
      </c>
      <c r="E15" t="s">
        <v>68</v>
      </c>
      <c r="F15" s="42">
        <f t="shared" si="0"/>
        <v>4</v>
      </c>
      <c r="G15" t="s">
        <v>9372</v>
      </c>
      <c r="H15" s="42">
        <f>IF(I15="GREET",1,IF(I15="GOAL",2,IF(I15="GOAL:COOP",2,IF(I15="(GOAL:COOP)",2,IF(I15="GOAL:CIVILITY",2,IF(I15="GOAL:SUSTAIN",2,IF(I15="(GOAL:SUSTAIN)",2,IF(I15="(GOAL:MAX EARN)",2,IF(I15="GOAL:EQUITY",2,IF(I15="(GOAL:EQUITY)",2,IF(I15="PROPOSAL",3,IF(I15="(PROPOSAL)",3,IF(I15="CHOOSE+",4,IF(I15="CHOOSE-",4,IF(I15="(CHOOSE+)",4,IF(I15="(CHOOSE-)",4,IF(I15="ECO INFO",5,IF(I15="(ECO INFO)",5,IF(I15="$ INFO",6,IF(I15="($ INFO)",6,IF(I15="SOC INFO",7,IF(I15="(SOC INFO)",7,IF(I15="RULE INFO",8,IF(I15="EXP INFO",9,IF(I15="(EXP INFO)",9,IF(I15="MON RES",10,IF(I15="MON EARN",11,IF(I15="MON BEH",12,IF(I15="POSE HARM",13,IF(I15="(POSE HARM)",13,IF(I15="POSE CONCERN",14,IF(I15="(POSE CONCERN)",14,IF(I15="RJ APOLOGY",15,IF(I15="RJ ATONE",16,IF(I15="(RJ ATONE)",16,IF(I15="RJ JUSTIFY",17,IF(I15="RJ JUSTIFY:ECO INFO",17,IF(I15="RJ JUSTIFY:SOC INFO",17,IF(I15="RJ JUSTIFY:EXP INFO",17,IF(I15="RJ JUSTIFY:MON EARN",17,IF(I15="RJ JUSTIFY:MON BEH",17,IF(I15="RJ-",18,IF(I15="RJ FORGIVE+",19,IF(I15="RJ FORGIVE-",19,IF(I15="(RJ FORGIVE+)",19,IF(I15="(RJ FORGIVE-)",19,IF(I15="COORD",20,IF(I15="(COORD)",20,IF(I15="ENF ACK",21,IF(I15="(ENF ACK)",21,IF(I15="ENF PRAISE",22,IF(I15="ENF ASK",23,IF(I15="ENF TELL",24,IF(I15="ENF SHAME",25,IF(I15="ENF WARN",26,IF(I15="ENF THREATEN",27,IF(I15="ENF PUNISH",28,IF(I15="DEFECT",29,IF(I15="SM TALK",30,IF(I15="HUMOR",31,IF(I15="POLITE+",32,IF(I15="POLITE-",32,IF(I15="INPUT-",33,IF(I15="AMBIGUOUS",34,IF(I15="UNCODEABLE",35)))))))))))))))))))))))))))))))))))))))))))))))))))))))))))))))))</f>
        <v>2</v>
      </c>
      <c r="I15" t="s">
        <v>12179</v>
      </c>
      <c r="J15" s="42">
        <f>IF(K15="GREET",1,IF(K15="GOAL",2,IF(K15="GOAL:COOP",2,IF(K15="(GOAL:COOP)",2,IF(K15="GOAL:CIVILITY",2,IF(K15="GOAL:SUSTAIN",2,IF(K15="(GOAL:SUSTAIN)",2,IF(K15="(GOAL:MAX EARN)",2,IF(K15="GOAL:EQUITY",2,IF(K15="(GOAL:EQUITY)",2,IF(K15="PROPOSAL",3,IF(K15="(PROPOSAL)",3,IF(K15="CHOOSE+",4,IF(K15="CHOOSE-",4,IF(K15="(CHOOSE+)",4,IF(K15="(CHOOSE-)",4,IF(K15="ECO INFO",5,IF(K15="(ECO INFO)",5,IF(K15="$ INFO",6,IF(K15="($ INFO)",6,IF(K15="SOC INFO",7,IF(K15="(SOC INFO)",7,IF(K15="RULE INFO",8,IF(K15="EXP INFO",9,IF(K15="(EXP INFO)",9,IF(K15="MON RES",10,IF(K15="MON EARN",11,IF(K15="MON BEH",12,IF(K15="POSE HARM",13,IF(K15="(POSE HARM)",13,IF(K15="POSE CONCERN",14,IF(K15="(POSE CONCERN)",14,IF(K15="RJ APOLOGY",15,IF(K15="RJ ATONE",16,IF(K15="(RJ ATONE)",16,IF(K15="RJ JUSTIFY",17,IF(K15="RJ JUSTIFY:ECO INFO",17,IF(K15="RJ JUSTIFY:SOC INFO",17,IF(K15="RJ JUSTIFY:EXP INFO",17,IF(K15="RJ JUSTIFY:MON EARN",17,IF(K15="RJ JUSTIFY:MON BEH",17,IF(K15="RJ-",18,IF(K15="RJ FORGIVE+",19,IF(K15="RJ FORGIVE-",19,IF(K15="(RJ FORGIVE+)",19,IF(K15="(RJ FORGIVE-)",19,IF(K15="COORD",20,IF(K15="(COORD)",20,IF(K15="ENF ACK",21,IF(K15="(ENF ACK)",21,IF(K15="ENF PRAISE",22,IF(K15="ENF ASK",23,IF(K15="ENF TELL",24,IF(K15="ENF SHAME",25,IF(K15="ENF WARN",26,IF(K15="ENF THREATEN",27,IF(K15="ENF PUNISH",28,IF(K15="DEFECT",29,IF(K15="SM TALK",30,IF(K15="HUMOR",31,IF(K15="POLITE+",32,IF(K15="POLITE-",32,IF(K15="INPUT-",33,IF(K15="AMBIGUOUS",34,IF(K15="UNCODEABLE",35)))))))))))))))))))))))))))))))))))))))))))))))))))))))))))))))))</f>
        <v>2</v>
      </c>
      <c r="K15" t="s">
        <v>12185</v>
      </c>
    </row>
    <row r="16" spans="1:11" x14ac:dyDescent="0.35">
      <c r="A16" s="4">
        <v>10</v>
      </c>
      <c r="B16" s="4">
        <v>-369.29500000000002</v>
      </c>
      <c r="C16" t="s">
        <v>3653</v>
      </c>
      <c r="D16" s="9" t="s">
        <v>9221</v>
      </c>
      <c r="E16" t="s">
        <v>3784</v>
      </c>
      <c r="F16" s="42">
        <f t="shared" si="0"/>
        <v>34</v>
      </c>
      <c r="G16" t="s">
        <v>9387</v>
      </c>
    </row>
    <row r="17" spans="1:11" x14ac:dyDescent="0.35">
      <c r="D17" s="9"/>
    </row>
    <row r="18" spans="1:11" x14ac:dyDescent="0.35">
      <c r="A18" s="4">
        <v>11</v>
      </c>
      <c r="B18" s="4">
        <v>-363.94</v>
      </c>
      <c r="C18" t="s">
        <v>3646</v>
      </c>
      <c r="D18" s="4">
        <v>1</v>
      </c>
      <c r="E18" t="s">
        <v>3786</v>
      </c>
      <c r="F18" s="42">
        <f t="shared" si="0"/>
        <v>7</v>
      </c>
      <c r="G18" t="s">
        <v>9377</v>
      </c>
    </row>
    <row r="19" spans="1:11" x14ac:dyDescent="0.35">
      <c r="B19" s="4">
        <v>-353.63400000000001</v>
      </c>
      <c r="C19" t="s">
        <v>3646</v>
      </c>
      <c r="D19" s="4">
        <v>1</v>
      </c>
      <c r="E19" t="s">
        <v>3789</v>
      </c>
      <c r="F19" s="42">
        <f t="shared" si="0"/>
        <v>9</v>
      </c>
      <c r="G19" t="s">
        <v>9373</v>
      </c>
    </row>
    <row r="20" spans="1:11" x14ac:dyDescent="0.35">
      <c r="A20" s="4">
        <v>12</v>
      </c>
      <c r="B20" s="4">
        <v>-331.108</v>
      </c>
      <c r="C20" t="s">
        <v>3655</v>
      </c>
      <c r="D20" s="9" t="s">
        <v>9220</v>
      </c>
      <c r="E20" t="s">
        <v>3792</v>
      </c>
      <c r="F20" s="42">
        <f t="shared" si="0"/>
        <v>9</v>
      </c>
      <c r="G20" t="s">
        <v>9373</v>
      </c>
    </row>
    <row r="21" spans="1:11" x14ac:dyDescent="0.35">
      <c r="A21" s="4">
        <v>13</v>
      </c>
      <c r="B21" s="4">
        <v>-310.45699999999999</v>
      </c>
      <c r="C21" t="s">
        <v>3646</v>
      </c>
      <c r="D21" s="4">
        <v>1</v>
      </c>
      <c r="E21" t="s">
        <v>10331</v>
      </c>
      <c r="F21" s="42">
        <f t="shared" si="0"/>
        <v>9</v>
      </c>
      <c r="G21" t="s">
        <v>9373</v>
      </c>
    </row>
    <row r="22" spans="1:11" x14ac:dyDescent="0.35">
      <c r="A22" s="4">
        <v>14</v>
      </c>
      <c r="B22" s="4">
        <v>-291.60399999999998</v>
      </c>
      <c r="C22" t="s">
        <v>3653</v>
      </c>
      <c r="D22" s="9" t="s">
        <v>9221</v>
      </c>
      <c r="E22" t="s">
        <v>3797</v>
      </c>
      <c r="F22" s="42">
        <f t="shared" si="0"/>
        <v>9</v>
      </c>
      <c r="G22" t="s">
        <v>9373</v>
      </c>
    </row>
    <row r="23" spans="1:11" x14ac:dyDescent="0.35">
      <c r="D23" s="9"/>
    </row>
    <row r="24" spans="1:11" x14ac:dyDescent="0.35">
      <c r="A24" s="7">
        <v>4</v>
      </c>
      <c r="B24" s="31" t="s">
        <v>10469</v>
      </c>
      <c r="D24" s="9"/>
    </row>
    <row r="25" spans="1:11" x14ac:dyDescent="0.35">
      <c r="A25" s="4">
        <v>15</v>
      </c>
      <c r="B25" s="4">
        <v>-298.13299999999998</v>
      </c>
      <c r="C25" t="s">
        <v>3653</v>
      </c>
      <c r="D25" s="9" t="s">
        <v>9221</v>
      </c>
      <c r="E25" t="s">
        <v>3796</v>
      </c>
    </row>
    <row r="26" spans="1:11" x14ac:dyDescent="0.35">
      <c r="D26" s="9"/>
      <c r="E26" s="57" t="s">
        <v>11222</v>
      </c>
      <c r="F26" s="42">
        <f t="shared" ref="F26:H46" si="2">IF(G26="GREET",1,IF(G26="GOAL",2,IF(G26="GOAL:COOP",2,IF(G26="(GOAL:COOP)",2,IF(G26="GOAL:CIVILITY",2,IF(G26="GOAL:SUSTAIN",2,IF(G26="(GOAL:SUSTAIN)",2,IF(G26="GOAL:MAX EARN",2,IF(G26="GOAL:EQUITY",2,IF(G26="(GOAL:EQUITY)",2,IF(G26="PROPOSAL",3,IF(G26="(PROPOSAL)",3,IF(G26="CHOOSE+",4,IF(G26="CHOOSE-",4,IF(G26="(CHOOSE+)",4,IF(G26="(CHOOSE-)",4,IF(G26="ECO INFO",5,IF(G26="(ECO INFO)",5,IF(G26="$ INFO",6,IF(G26="($ INFO)",6,IF(G26="SOC INFO",7,IF(G26="(SOC INFO)",7,IF(G26="RULE INFO",8,IF(G26="EXP INFO",9,IF(G26="(EXP INFO)",9,IF(G26="MON RES",10,IF(G26="MON EARN",11,IF(G26="MON BEH",12,IF(G26="POSE HARM",13,IF(G26="(POSE HARM)",13,IF(G26="POSE CONCERN",14,IF(G26="(POSE CONCERN)",14,IF(G26="RJ APOLOGY",15,IF(G26="RJ ATONE",16,IF(G26="(RJ ATONE)",16,IF(G26="RJ JUSTIFY",17,IF(G26="RJ JUSTIFY:ECO INFO",17,IF(G26="RJ JUSTIFY:SOC INFO",17,IF(G26="RJ JUSTIFY:EXP INFO",17,IF(G26="RJ JUSTIFY:MON EARN",17,IF(G26="RJ JUSTIFY:MON BEH",17,IF(G26="RJ-",18,IF(G26="RJ FORGIVE+",19,IF(G26="RJ FORGIVE-",19,IF(G26="(RJ FORGIVE+)",19,IF(G26="(RJ FORGIVE-)",19,IF(G26="COORD",20,IF(G26="(COORD)",20,IF(G26="ENF ACK",21,IF(G26="(ENF ACK)",21,IF(G26="ENF PRAISE",22,IF(G26="ENF ASK",23,IF(G26="ENF TELL",24,IF(G26="ENF SHAME",25,IF(G26="ENF WARN",26,IF(G26="ENF THREATEN",27,IF(G26="ENF PUNISH",28,IF(G26="DEFECT",29,IF(G26="SM TALK",30,IF(G26="HUMOR",31,IF(G26="POLITE+",32,IF(G26="POLITE-",32,IF(G26="INPUT-",33,IF(G26="AMBIGUOUS",34,IF(G26="UNCODEABLE",35)))))))))))))))))))))))))))))))))))))))))))))))))))))))))))))))))</f>
        <v>2</v>
      </c>
      <c r="G26" t="s">
        <v>12175</v>
      </c>
    </row>
    <row r="27" spans="1:11" x14ac:dyDescent="0.35">
      <c r="D27" s="9"/>
      <c r="E27" s="57" t="s">
        <v>11223</v>
      </c>
      <c r="F27" s="42">
        <f t="shared" si="2"/>
        <v>5</v>
      </c>
      <c r="G27" t="s">
        <v>9378</v>
      </c>
      <c r="H27" s="42">
        <f>IF(I27="GREET",1,IF(I27="GOAL",2,IF(I27="GOAL:COOP",2,IF(I27="(GOAL:COOP)",2,IF(I27="GOAL:CIVILITY",2,IF(I27="GOAL:SUSTAIN",2,IF(I27="(GOAL:SUSTAIN)",2,IF(I27="(GOAL:MAX EARN)",2,IF(I27="GOAL:EQUITY",2,IF(I27="(GOAL:EQUITY)",2,IF(I27="PROPOSAL",3,IF(I27="(PROPOSAL)",3,IF(I27="CHOOSE+",4,IF(I27="CHOOSE-",4,IF(I27="(CHOOSE+)",4,IF(I27="(CHOOSE-)",4,IF(I27="ECO INFO",5,IF(I27="(ECO INFO)",5,IF(I27="$ INFO",6,IF(I27="($ INFO)",6,IF(I27="SOC INFO",7,IF(I27="(SOC INFO)",7,IF(I27="RULE INFO",8,IF(I27="EXP INFO",9,IF(I27="(EXP INFO)",9,IF(I27="MON RES",10,IF(I27="MON EARN",11,IF(I27="MON BEH",12,IF(I27="POSE HARM",13,IF(I27="(POSE HARM)",13,IF(I27="POSE CONCERN",14,IF(I27="(POSE CONCERN)",14,IF(I27="RJ APOLOGY",15,IF(I27="RJ ATONE",16,IF(I27="(RJ ATONE)",16,IF(I27="RJ JUSTIFY",17,IF(I27="RJ JUSTIFY:ECO INFO",17,IF(I27="RJ JUSTIFY:SOC INFO",17,IF(I27="RJ JUSTIFY:EXP INFO",17,IF(I27="RJ JUSTIFY:MON EARN",17,IF(I27="RJ JUSTIFY:MON BEH",17,IF(I27="RJ-",18,IF(I27="RJ FORGIVE+",19,IF(I27="RJ FORGIVE-",19,IF(I27="(RJ FORGIVE+)",19,IF(I27="(RJ FORGIVE-)",19,IF(I27="COORD",20,IF(I27="(COORD)",20,IF(I27="ENF ACK",21,IF(I27="(ENF ACK)",21,IF(I27="ENF PRAISE",22,IF(I27="ENF ASK",23,IF(I27="ENF TELL",24,IF(I27="ENF SHAME",25,IF(I27="ENF WARN",26,IF(I27="ENF THREATEN",27,IF(I27="ENF PUNISH",28,IF(I27="DEFECT",29,IF(I27="SM TALK",30,IF(I27="HUMOR",31,IF(I27="POLITE+",32,IF(I27="POLITE-",32,IF(I27="INPUT-",33,IF(I27="AMBIGUOUS",34,IF(I27="UNCODEABLE",35)))))))))))))))))))))))))))))))))))))))))))))))))))))))))))))))))</f>
        <v>2</v>
      </c>
      <c r="I27" t="s">
        <v>12174</v>
      </c>
    </row>
    <row r="28" spans="1:11" x14ac:dyDescent="0.35">
      <c r="D28" s="9"/>
      <c r="E28" s="57" t="s">
        <v>10652</v>
      </c>
      <c r="F28" s="42">
        <f t="shared" si="2"/>
        <v>8</v>
      </c>
      <c r="G28" t="s">
        <v>9374</v>
      </c>
    </row>
    <row r="29" spans="1:11" x14ac:dyDescent="0.35">
      <c r="A29" s="4">
        <v>16</v>
      </c>
      <c r="B29" s="4">
        <v>-284.58</v>
      </c>
      <c r="C29" t="s">
        <v>3646</v>
      </c>
      <c r="D29" s="4">
        <v>1</v>
      </c>
      <c r="E29" t="s">
        <v>3798</v>
      </c>
      <c r="F29" s="42">
        <f t="shared" si="2"/>
        <v>5</v>
      </c>
      <c r="G29" t="s">
        <v>9378</v>
      </c>
      <c r="H29" s="42">
        <f>IF(I29="GREET",1,IF(I29="GOAL",2,IF(I29="GOAL:COOP",2,IF(I29="(GOAL:COOP)",2,IF(I29="GOAL:CIVILITY",2,IF(I29="GOAL:SUSTAIN",2,IF(I29="(GOAL:SUSTAIN)",2,IF(I29="(GOAL:MAX EARN)",2,IF(I29="GOAL:EQUITY",2,IF(I29="(GOAL:EQUITY)",2,IF(I29="PROPOSAL",3,IF(I29="(PROPOSAL)",3,IF(I29="CHOOSE+",4,IF(I29="CHOOSE-",4,IF(I29="(CHOOSE+)",4,IF(I29="(CHOOSE-)",4,IF(I29="ECO INFO",5,IF(I29="(ECO INFO)",5,IF(I29="$ INFO",6,IF(I29="($ INFO)",6,IF(I29="SOC INFO",7,IF(I29="(SOC INFO)",7,IF(I29="RULE INFO",8,IF(I29="EXP INFO",9,IF(I29="(EXP INFO)",9,IF(I29="MON RES",10,IF(I29="MON EARN",11,IF(I29="MON BEH",12,IF(I29="POSE HARM",13,IF(I29="(POSE HARM)",13,IF(I29="POSE CONCERN",14,IF(I29="(POSE CONCERN)",14,IF(I29="RJ APOLOGY",15,IF(I29="RJ ATONE",16,IF(I29="(RJ ATONE)",16,IF(I29="RJ JUSTIFY",17,IF(I29="RJ JUSTIFY:ECO INFO",17,IF(I29="RJ JUSTIFY:SOC INFO",17,IF(I29="RJ JUSTIFY:EXP INFO",17,IF(I29="RJ JUSTIFY:MON EARN",17,IF(I29="RJ JUSTIFY:MON BEH",17,IF(I29="RJ-",18,IF(I29="RJ FORGIVE+",19,IF(I29="RJ FORGIVE-",19,IF(I29="(RJ FORGIVE+)",19,IF(I29="(RJ FORGIVE-)",19,IF(I29="COORD",20,IF(I29="(COORD)",20,IF(I29="ENF ACK",21,IF(I29="(ENF ACK)",21,IF(I29="ENF PRAISE",22,IF(I29="ENF ASK",23,IF(I29="ENF TELL",24,IF(I29="ENF SHAME",25,IF(I29="ENF WARN",26,IF(I29="ENF THREATEN",27,IF(I29="ENF PUNISH",28,IF(I29="DEFECT",29,IF(I29="SM TALK",30,IF(I29="HUMOR",31,IF(I29="POLITE+",32,IF(I29="POLITE-",32,IF(I29="INPUT-",33,IF(I29="AMBIGUOUS",34,IF(I29="UNCODEABLE",35)))))))))))))))))))))))))))))))))))))))))))))))))))))))))))))))))</f>
        <v>2</v>
      </c>
      <c r="I29" t="s">
        <v>12174</v>
      </c>
      <c r="J29" s="42">
        <f t="shared" ref="J29" si="3">IF(K29="GREET",1,IF(K29="GOAL",2,IF(K29="GOAL:COOP",2,IF(K29="(GOAL:COOP)",2,IF(K29="GOAL:CIVILITY",2,IF(K29="GOAL:SUSTAIN",2,IF(K29="(GOAL:SUSTAIN)",2,IF(K29="GOAL:MAX EARN",2,IF(K29="GOAL:EQUITY",2,IF(K29="(GOAL:EQUITY)",2,IF(K29="PROPOSAL",3,IF(K29="(PROPOSAL)",3,IF(K29="CHOOSE+",4,IF(K29="CHOOSE-",4,IF(K29="(CHOOSE+)",4,IF(K29="(CHOOSE-)",4,IF(K29="ECO INFO",5,IF(K29="(ECO INFO)",5,IF(K29="$ INFO",6,IF(K29="($ INFO)",6,IF(K29="SOC INFO",7,IF(K29="(SOC INFO)",7,IF(K29="RULE INFO",8,IF(K29="EXP INFO",9,IF(K29="(EXP INFO)",9,IF(K29="MON RES",10,IF(K29="MON EARN",11,IF(K29="MON BEH",12,IF(K29="POSE HARM",13,IF(K29="(POSE HARM)",13,IF(K29="POSE CONCERN",14,IF(K29="(POSE CONCERN)",14,IF(K29="RJ APOLOGY",15,IF(K29="RJ ATONE",16,IF(K29="(RJ ATONE)",16,IF(K29="RJ JUSTIFY",17,IF(K29="RJ JUSTIFY:ECO INFO",17,IF(K29="RJ JUSTIFY:SOC INFO",17,IF(K29="RJ JUSTIFY:EXP INFO",17,IF(K29="RJ JUSTIFY:MON EARN",17,IF(K29="RJ JUSTIFY:MON BEH",17,IF(K29="RJ-",18,IF(K29="RJ FORGIVE+",19,IF(K29="RJ FORGIVE-",19,IF(K29="(RJ FORGIVE+)",19,IF(K29="(RJ FORGIVE-)",19,IF(K29="COORD",20,IF(K29="(COORD)",20,IF(K29="ENF ACK",21,IF(K29="(ENF ACK)",21,IF(K29="ENF PRAISE",22,IF(K29="ENF ASK",23,IF(K29="ENF TELL",24,IF(K29="ENF SHAME",25,IF(K29="ENF WARN",26,IF(K29="ENF THREATEN",27,IF(K29="ENF PUNISH",28,IF(K29="DEFECT",29,IF(K29="SM TALK",30,IF(K29="HUMOR",31,IF(K29="POLITE+",32,IF(K29="POLITE-",32,IF(K29="INPUT-",33,IF(K29="AMBIGUOUS",34,IF(K29="UNCODEABLE",35)))))))))))))))))))))))))))))))))))))))))))))))))))))))))))))))))</f>
        <v>2</v>
      </c>
      <c r="K29" t="s">
        <v>12175</v>
      </c>
    </row>
    <row r="30" spans="1:11" x14ac:dyDescent="0.35">
      <c r="A30" s="4">
        <v>17</v>
      </c>
      <c r="B30" s="4">
        <v>-263.94900000000001</v>
      </c>
      <c r="C30" t="s">
        <v>3650</v>
      </c>
      <c r="D30" s="9" t="s">
        <v>9222</v>
      </c>
      <c r="E30" t="s">
        <v>3803</v>
      </c>
      <c r="F30" s="42">
        <f t="shared" si="2"/>
        <v>3</v>
      </c>
      <c r="G30" t="s">
        <v>9379</v>
      </c>
      <c r="H30" s="42">
        <f t="shared" ref="H30:H31" si="4">IF(I30="GREET",1,IF(I30="GOAL",2,IF(I30="GOAL:COOP",2,IF(I30="(GOAL:COOP)",2,IF(I30="GOAL:CIVILITY",2,IF(I30="GOAL:SUSTAIN",2,IF(I30="(GOAL:SUSTAIN)",2,IF(I30="(GOAL:MAX EARN)",2,IF(I30="GOAL:EQUITY",2,IF(I30="(GOAL:EQUITY)",2,IF(I30="PROPOSAL",3,IF(I30="(PROPOSAL)",3,IF(I30="CHOOSE+",4,IF(I30="CHOOSE-",4,IF(I30="(CHOOSE+)",4,IF(I30="(CHOOSE-)",4,IF(I30="ECO INFO",5,IF(I30="(ECO INFO)",5,IF(I30="$ INFO",6,IF(I30="($ INFO)",6,IF(I30="SOC INFO",7,IF(I30="(SOC INFO)",7,IF(I30="RULE INFO",8,IF(I30="EXP INFO",9,IF(I30="(EXP INFO)",9,IF(I30="MON RES",10,IF(I30="MON EARN",11,IF(I30="MON BEH",12,IF(I30="POSE HARM",13,IF(I30="(POSE HARM)",13,IF(I30="POSE CONCERN",14,IF(I30="(POSE CONCERN)",14,IF(I30="RJ APOLOGY",15,IF(I30="RJ ATONE",16,IF(I30="(RJ ATONE)",16,IF(I30="RJ JUSTIFY",17,IF(I30="RJ JUSTIFY:ECO INFO",17,IF(I30="RJ JUSTIFY:SOC INFO",17,IF(I30="RJ JUSTIFY:EXP INFO",17,IF(I30="RJ JUSTIFY:MON EARN",17,IF(I30="RJ JUSTIFY:MON BEH",17,IF(I30="RJ-",18,IF(I30="RJ FORGIVE+",19,IF(I30="RJ FORGIVE-",19,IF(I30="(RJ FORGIVE+)",19,IF(I30="(RJ FORGIVE-)",19,IF(I30="COORD",20,IF(I30="(COORD)",20,IF(I30="ENF ACK",21,IF(I30="(ENF ACK)",21,IF(I30="ENF PRAISE",22,IF(I30="ENF ASK",23,IF(I30="ENF TELL",24,IF(I30="ENF SHAME",25,IF(I30="ENF WARN",26,IF(I30="ENF THREATEN",27,IF(I30="ENF PUNISH",28,IF(I30="DEFECT",29,IF(I30="SM TALK",30,IF(I30="HUMOR",31,IF(I30="POLITE+",32,IF(I30="POLITE-",32,IF(I30="INPUT-",33,IF(I30="AMBIGUOUS",34,IF(I30="UNCODEABLE",35)))))))))))))))))))))))))))))))))))))))))))))))))))))))))))))))))</f>
        <v>5</v>
      </c>
      <c r="I30" t="s">
        <v>9378</v>
      </c>
    </row>
    <row r="31" spans="1:11" x14ac:dyDescent="0.35">
      <c r="A31" s="4">
        <v>18</v>
      </c>
      <c r="B31" s="4">
        <v>-246.416</v>
      </c>
      <c r="C31" t="s">
        <v>3653</v>
      </c>
      <c r="D31" s="9" t="s">
        <v>9221</v>
      </c>
      <c r="E31" t="s">
        <v>3807</v>
      </c>
      <c r="F31" s="42">
        <f t="shared" si="2"/>
        <v>9</v>
      </c>
      <c r="G31" t="s">
        <v>9373</v>
      </c>
      <c r="H31" s="42">
        <f t="shared" si="4"/>
        <v>5</v>
      </c>
      <c r="I31" t="s">
        <v>9378</v>
      </c>
    </row>
    <row r="32" spans="1:11" x14ac:dyDescent="0.35">
      <c r="A32" s="4">
        <v>19</v>
      </c>
      <c r="B32" s="4">
        <v>-246.08599999999899</v>
      </c>
      <c r="C32" t="s">
        <v>3646</v>
      </c>
      <c r="D32" s="4">
        <v>1</v>
      </c>
      <c r="E32" t="s">
        <v>3808</v>
      </c>
      <c r="F32" s="42">
        <f t="shared" si="2"/>
        <v>5</v>
      </c>
      <c r="G32" t="s">
        <v>9378</v>
      </c>
    </row>
    <row r="33" spans="1:9" x14ac:dyDescent="0.35">
      <c r="A33" s="4">
        <v>20</v>
      </c>
      <c r="B33" s="4">
        <v>-243.91900000000001</v>
      </c>
      <c r="C33" t="s">
        <v>3650</v>
      </c>
      <c r="D33" s="9" t="s">
        <v>9222</v>
      </c>
      <c r="E33" t="s">
        <v>3809</v>
      </c>
      <c r="F33" s="42">
        <f t="shared" si="2"/>
        <v>5</v>
      </c>
      <c r="G33" t="s">
        <v>9378</v>
      </c>
    </row>
    <row r="34" spans="1:9" x14ac:dyDescent="0.35">
      <c r="A34" s="4">
        <v>21</v>
      </c>
      <c r="B34" s="4">
        <v>-230.90899999999999</v>
      </c>
      <c r="C34" t="s">
        <v>3646</v>
      </c>
      <c r="D34" s="4">
        <v>1</v>
      </c>
      <c r="E34" t="s">
        <v>3814</v>
      </c>
      <c r="F34" s="42">
        <f t="shared" si="2"/>
        <v>5</v>
      </c>
      <c r="G34" s="43" t="s">
        <v>9378</v>
      </c>
      <c r="I34" s="41"/>
    </row>
    <row r="35" spans="1:9" x14ac:dyDescent="0.35">
      <c r="A35" s="4">
        <v>22</v>
      </c>
      <c r="B35" s="4">
        <v>-226.44099999999901</v>
      </c>
      <c r="C35" t="s">
        <v>3653</v>
      </c>
      <c r="D35" s="9" t="s">
        <v>9221</v>
      </c>
      <c r="E35" t="s">
        <v>3815</v>
      </c>
      <c r="F35" s="42">
        <f t="shared" si="2"/>
        <v>5</v>
      </c>
      <c r="G35" s="43" t="s">
        <v>9378</v>
      </c>
    </row>
    <row r="36" spans="1:9" x14ac:dyDescent="0.35">
      <c r="A36" s="4">
        <v>23</v>
      </c>
      <c r="B36" s="4">
        <v>-224.45699999999999</v>
      </c>
      <c r="C36" t="s">
        <v>3653</v>
      </c>
      <c r="D36" s="9" t="s">
        <v>9221</v>
      </c>
      <c r="E36" t="s">
        <v>3817</v>
      </c>
      <c r="F36" s="42">
        <f t="shared" si="2"/>
        <v>7</v>
      </c>
      <c r="G36" t="s">
        <v>9377</v>
      </c>
    </row>
    <row r="37" spans="1:9" x14ac:dyDescent="0.35">
      <c r="A37" s="4">
        <v>24</v>
      </c>
      <c r="B37" s="4">
        <v>-224.09599999999901</v>
      </c>
      <c r="C37" t="s">
        <v>3650</v>
      </c>
      <c r="D37" s="9" t="s">
        <v>9222</v>
      </c>
      <c r="E37" t="s">
        <v>3818</v>
      </c>
      <c r="F37" s="42">
        <f t="shared" si="2"/>
        <v>5</v>
      </c>
      <c r="G37" t="s">
        <v>9378</v>
      </c>
    </row>
    <row r="38" spans="1:9" x14ac:dyDescent="0.35">
      <c r="A38" s="4">
        <v>25</v>
      </c>
      <c r="B38" s="4">
        <v>-207.25700000000001</v>
      </c>
      <c r="C38" t="s">
        <v>3650</v>
      </c>
      <c r="D38" s="9" t="s">
        <v>9222</v>
      </c>
      <c r="E38" t="s">
        <v>3823</v>
      </c>
      <c r="F38" s="42">
        <f t="shared" si="2"/>
        <v>3</v>
      </c>
      <c r="G38" t="s">
        <v>9379</v>
      </c>
    </row>
    <row r="39" spans="1:9" x14ac:dyDescent="0.35">
      <c r="A39" s="4">
        <v>26</v>
      </c>
      <c r="B39" s="4">
        <v>-198.178</v>
      </c>
      <c r="C39" t="s">
        <v>3646</v>
      </c>
      <c r="D39" s="4">
        <v>1</v>
      </c>
      <c r="E39" t="s">
        <v>3825</v>
      </c>
      <c r="F39" s="42">
        <f t="shared" si="2"/>
        <v>5</v>
      </c>
      <c r="G39" t="s">
        <v>9378</v>
      </c>
    </row>
    <row r="40" spans="1:9" x14ac:dyDescent="0.35">
      <c r="A40" s="4">
        <v>27</v>
      </c>
      <c r="B40" s="4">
        <v>-190.55</v>
      </c>
      <c r="C40" t="s">
        <v>3650</v>
      </c>
      <c r="D40" s="9" t="s">
        <v>9222</v>
      </c>
      <c r="E40" t="s">
        <v>3826</v>
      </c>
      <c r="F40" s="42">
        <f t="shared" si="2"/>
        <v>8</v>
      </c>
      <c r="G40" s="43" t="s">
        <v>9374</v>
      </c>
    </row>
    <row r="41" spans="1:9" x14ac:dyDescent="0.35">
      <c r="A41" s="4">
        <v>28</v>
      </c>
      <c r="B41" s="4">
        <v>-189.464</v>
      </c>
      <c r="C41" t="s">
        <v>3646</v>
      </c>
      <c r="D41" s="4">
        <v>1</v>
      </c>
      <c r="E41" t="s">
        <v>3827</v>
      </c>
      <c r="F41" s="42">
        <f t="shared" si="2"/>
        <v>4</v>
      </c>
      <c r="G41" t="s">
        <v>9372</v>
      </c>
    </row>
    <row r="42" spans="1:9" x14ac:dyDescent="0.35">
      <c r="A42" s="4">
        <v>29</v>
      </c>
      <c r="B42" s="4">
        <v>-181.48</v>
      </c>
      <c r="C42" t="s">
        <v>3646</v>
      </c>
      <c r="D42" s="4">
        <v>1</v>
      </c>
      <c r="E42" t="s">
        <v>3830</v>
      </c>
      <c r="F42" s="42">
        <f t="shared" si="2"/>
        <v>8</v>
      </c>
      <c r="G42" t="s">
        <v>9374</v>
      </c>
    </row>
    <row r="43" spans="1:9" x14ac:dyDescent="0.35">
      <c r="A43" s="4">
        <v>30</v>
      </c>
      <c r="B43" s="4">
        <v>-173.83199999999999</v>
      </c>
      <c r="C43" t="s">
        <v>3650</v>
      </c>
      <c r="D43" s="9" t="s">
        <v>9222</v>
      </c>
      <c r="E43" t="s">
        <v>1741</v>
      </c>
      <c r="F43" s="42">
        <f t="shared" si="2"/>
        <v>8</v>
      </c>
      <c r="G43" t="s">
        <v>9374</v>
      </c>
    </row>
    <row r="44" spans="1:9" x14ac:dyDescent="0.35">
      <c r="A44" s="4">
        <v>31</v>
      </c>
      <c r="B44" s="4">
        <v>-146.27099999999999</v>
      </c>
      <c r="C44" t="s">
        <v>3653</v>
      </c>
      <c r="D44" s="9" t="s">
        <v>9221</v>
      </c>
      <c r="E44" t="s">
        <v>3841</v>
      </c>
      <c r="F44" s="42">
        <f t="shared" si="2"/>
        <v>8</v>
      </c>
      <c r="G44" t="s">
        <v>9374</v>
      </c>
    </row>
    <row r="45" spans="1:9" x14ac:dyDescent="0.35">
      <c r="A45" s="4">
        <v>32</v>
      </c>
      <c r="B45" s="4">
        <v>-132.726</v>
      </c>
      <c r="C45" t="s">
        <v>3655</v>
      </c>
      <c r="D45" s="9" t="s">
        <v>9220</v>
      </c>
      <c r="E45" t="s">
        <v>3846</v>
      </c>
      <c r="F45" s="42">
        <f t="shared" si="2"/>
        <v>8</v>
      </c>
      <c r="G45" t="s">
        <v>9374</v>
      </c>
      <c r="H45" s="42">
        <f t="shared" si="2"/>
        <v>4</v>
      </c>
      <c r="I45" t="s">
        <v>10330</v>
      </c>
    </row>
    <row r="46" spans="1:9" x14ac:dyDescent="0.35">
      <c r="A46" s="4">
        <v>33</v>
      </c>
      <c r="B46" s="4">
        <v>-116.473</v>
      </c>
      <c r="C46" t="s">
        <v>3653</v>
      </c>
      <c r="D46" s="9" t="s">
        <v>9221</v>
      </c>
      <c r="E46" t="s">
        <v>3848</v>
      </c>
      <c r="F46" s="42">
        <f t="shared" si="2"/>
        <v>8</v>
      </c>
      <c r="G46" t="s">
        <v>9374</v>
      </c>
      <c r="H46" s="42">
        <f t="shared" si="2"/>
        <v>4</v>
      </c>
      <c r="I46" t="s">
        <v>10330</v>
      </c>
    </row>
    <row r="47" spans="1:9" x14ac:dyDescent="0.35">
      <c r="D47" s="9"/>
    </row>
    <row r="48" spans="1:9" x14ac:dyDescent="0.35">
      <c r="A48" s="4">
        <v>34</v>
      </c>
      <c r="B48" s="4">
        <v>-172.05699999999999</v>
      </c>
      <c r="C48" t="s">
        <v>3653</v>
      </c>
      <c r="D48" s="9" t="s">
        <v>9221</v>
      </c>
      <c r="E48" t="s">
        <v>3833</v>
      </c>
    </row>
    <row r="49" spans="1:9" x14ac:dyDescent="0.35">
      <c r="D49" s="9"/>
      <c r="E49" s="57" t="s">
        <v>10653</v>
      </c>
      <c r="F49" s="42">
        <f t="shared" ref="F49:F60" si="5">IF(G49="GREET",1,IF(G49="GOAL",2,IF(G49="GOAL:COOP",2,IF(G49="(GOAL:COOP)",2,IF(G49="GOAL:CIVILITY",2,IF(G49="GOAL:SUSTAIN",2,IF(G49="(GOAL:SUSTAIN)",2,IF(G49="GOAL:MAX EARN",2,IF(G49="GOAL:EQUITY",2,IF(G49="(GOAL:EQUITY)",2,IF(G49="PROPOSAL",3,IF(G49="(PROPOSAL)",3,IF(G49="CHOOSE+",4,IF(G49="CHOOSE-",4,IF(G49="(CHOOSE+)",4,IF(G49="(CHOOSE-)",4,IF(G49="ECO INFO",5,IF(G49="(ECO INFO)",5,IF(G49="$ INFO",6,IF(G49="($ INFO)",6,IF(G49="SOC INFO",7,IF(G49="(SOC INFO)",7,IF(G49="RULE INFO",8,IF(G49="EXP INFO",9,IF(G49="(EXP INFO)",9,IF(G49="MON RES",10,IF(G49="MON EARN",11,IF(G49="MON BEH",12,IF(G49="POSE HARM",13,IF(G49="(POSE HARM)",13,IF(G49="POSE CONCERN",14,IF(G49="(POSE CONCERN)",14,IF(G49="RJ APOLOGY",15,IF(G49="RJ ATONE",16,IF(G49="(RJ ATONE)",16,IF(G49="RJ JUSTIFY",17,IF(G49="RJ JUSTIFY:ECO INFO",17,IF(G49="RJ JUSTIFY:SOC INFO",17,IF(G49="RJ JUSTIFY:EXP INFO",17,IF(G49="RJ JUSTIFY:MON EARN",17,IF(G49="RJ JUSTIFY:MON BEH",17,IF(G49="RJ-",18,IF(G49="RJ FORGIVE+",19,IF(G49="RJ FORGIVE-",19,IF(G49="(RJ FORGIVE+)",19,IF(G49="(RJ FORGIVE-)",19,IF(G49="COORD",20,IF(G49="(COORD)",20,IF(G49="ENF ACK",21,IF(G49="(ENF ACK)",21,IF(G49="ENF PRAISE",22,IF(G49="ENF ASK",23,IF(G49="ENF TELL",24,IF(G49="ENF SHAME",25,IF(G49="ENF WARN",26,IF(G49="ENF THREATEN",27,IF(G49="ENF PUNISH",28,IF(G49="DEFECT",29,IF(G49="SM TALK",30,IF(G49="HUMOR",31,IF(G49="POLITE+",32,IF(G49="POLITE-",32,IF(G49="INPUT-",33,IF(G49="AMBIGUOUS",34,IF(G49="UNCODEABLE",35)))))))))))))))))))))))))))))))))))))))))))))))))))))))))))))))))</f>
        <v>9</v>
      </c>
      <c r="G49" t="s">
        <v>9373</v>
      </c>
    </row>
    <row r="50" spans="1:9" x14ac:dyDescent="0.35">
      <c r="D50" s="9"/>
      <c r="E50" s="57" t="s">
        <v>10654</v>
      </c>
      <c r="F50" s="42">
        <f t="shared" si="5"/>
        <v>2</v>
      </c>
      <c r="G50" t="s">
        <v>10938</v>
      </c>
    </row>
    <row r="51" spans="1:9" x14ac:dyDescent="0.35">
      <c r="A51" s="4">
        <v>35</v>
      </c>
      <c r="B51" s="4">
        <v>-166.23699999999999</v>
      </c>
      <c r="C51" t="s">
        <v>3650</v>
      </c>
      <c r="D51" s="9" t="s">
        <v>9222</v>
      </c>
      <c r="E51" t="s">
        <v>3835</v>
      </c>
      <c r="F51" s="42">
        <f t="shared" si="5"/>
        <v>2</v>
      </c>
      <c r="G51" t="s">
        <v>10938</v>
      </c>
    </row>
    <row r="52" spans="1:9" x14ac:dyDescent="0.35">
      <c r="A52" s="4">
        <v>36</v>
      </c>
      <c r="B52" s="4">
        <v>-161.316</v>
      </c>
      <c r="C52" t="s">
        <v>3655</v>
      </c>
      <c r="D52" s="9" t="s">
        <v>9220</v>
      </c>
      <c r="E52" t="s">
        <v>167</v>
      </c>
      <c r="F52" s="42">
        <f t="shared" si="5"/>
        <v>2</v>
      </c>
      <c r="G52" t="s">
        <v>10938</v>
      </c>
    </row>
    <row r="53" spans="1:9" x14ac:dyDescent="0.35">
      <c r="A53" s="4">
        <v>37</v>
      </c>
      <c r="B53" s="4">
        <v>-160.63800000000001</v>
      </c>
      <c r="C53" t="s">
        <v>3646</v>
      </c>
      <c r="D53" s="4">
        <v>1</v>
      </c>
      <c r="E53" t="s">
        <v>3837</v>
      </c>
      <c r="F53" s="42">
        <f t="shared" si="5"/>
        <v>7</v>
      </c>
      <c r="G53" t="s">
        <v>9377</v>
      </c>
    </row>
    <row r="54" spans="1:9" x14ac:dyDescent="0.35">
      <c r="A54" s="4">
        <v>38</v>
      </c>
      <c r="B54" s="4">
        <v>-154.625</v>
      </c>
      <c r="C54" t="s">
        <v>3655</v>
      </c>
      <c r="D54" s="9" t="s">
        <v>9220</v>
      </c>
      <c r="E54" t="s">
        <v>415</v>
      </c>
      <c r="F54" s="42">
        <f t="shared" si="5"/>
        <v>7</v>
      </c>
      <c r="G54" t="s">
        <v>9377</v>
      </c>
    </row>
    <row r="55" spans="1:9" x14ac:dyDescent="0.35">
      <c r="A55" s="4">
        <v>39</v>
      </c>
      <c r="B55" s="4">
        <v>-152.49199999999999</v>
      </c>
      <c r="C55" t="s">
        <v>3650</v>
      </c>
      <c r="D55" s="9" t="s">
        <v>9222</v>
      </c>
      <c r="E55" t="s">
        <v>3839</v>
      </c>
      <c r="F55" s="42">
        <f t="shared" si="5"/>
        <v>6</v>
      </c>
      <c r="G55" t="s">
        <v>10472</v>
      </c>
      <c r="H55" s="42">
        <f t="shared" ref="H55" si="6">IF(I55="GREET",1,IF(I55="GOAL",2,IF(I55="GOAL:COOP",2,IF(I55="(GOAL:COOP)",2,IF(I55="GOAL:CIVILITY",2,IF(I55="GOAL:SUSTAIN",2,IF(I55="(GOAL:SUSTAIN)",2,IF(I55="GOAL:MAX EARN",2,IF(I55="GOAL:EQUITY",2,IF(I55="(GOAL:EQUITY)",2,IF(I55="PROPOSAL",3,IF(I55="(PROPOSAL)",3,IF(I55="CHOOSE+",4,IF(I55="CHOOSE-",4,IF(I55="(CHOOSE+)",4,IF(I55="(CHOOSE-)",4,IF(I55="ECO INFO",5,IF(I55="(ECO INFO)",5,IF(I55="$ INFO",6,IF(I55="($ INFO)",6,IF(I55="SOC INFO",7,IF(I55="(SOC INFO)",7,IF(I55="RULE INFO",8,IF(I55="EXP INFO",9,IF(I55="(EXP INFO)",9,IF(I55="MON RES",10,IF(I55="MON EARN",11,IF(I55="MON BEH",12,IF(I55="POSE HARM",13,IF(I55="(POSE HARM)",13,IF(I55="POSE CONCERN",14,IF(I55="(POSE CONCERN)",14,IF(I55="RJ APOLOGY",15,IF(I55="RJ ATONE",16,IF(I55="(RJ ATONE)",16,IF(I55="RJ JUSTIFY",17,IF(I55="RJ JUSTIFY:ECO INFO",17,IF(I55="RJ JUSTIFY:SOC INFO",17,IF(I55="RJ JUSTIFY:EXP INFO",17,IF(I55="RJ JUSTIFY:MON EARN",17,IF(I55="RJ JUSTIFY:MON BEH",17,IF(I55="RJ-",18,IF(I55="RJ FORGIVE+",19,IF(I55="RJ FORGIVE-",19,IF(I55="(RJ FORGIVE+)",19,IF(I55="(RJ FORGIVE-)",19,IF(I55="COORD",20,IF(I55="(COORD)",20,IF(I55="ENF ACK",21,IF(I55="(ENF ACK)",21,IF(I55="ENF PRAISE",22,IF(I55="ENF ASK",23,IF(I55="ENF TELL",24,IF(I55="ENF SHAME",25,IF(I55="ENF WARN",26,IF(I55="ENF THREATEN",27,IF(I55="ENF PUNISH",28,IF(I55="DEFECT",29,IF(I55="SM TALK",30,IF(I55="HUMOR",31,IF(I55="POLITE+",32,IF(I55="POLITE-",32,IF(I55="INPUT-",33,IF(I55="AMBIGUOUS",34,IF(I55="UNCODEABLE",35)))))))))))))))))))))))))))))))))))))))))))))))))))))))))))))))))</f>
        <v>7</v>
      </c>
      <c r="I55" t="s">
        <v>9377</v>
      </c>
    </row>
    <row r="56" spans="1:9" x14ac:dyDescent="0.35">
      <c r="B56" s="4">
        <v>-135.309</v>
      </c>
      <c r="C56" t="s">
        <v>3650</v>
      </c>
      <c r="D56" s="9" t="s">
        <v>9222</v>
      </c>
      <c r="E56" t="s">
        <v>3844</v>
      </c>
      <c r="F56" s="42">
        <f t="shared" si="5"/>
        <v>2</v>
      </c>
      <c r="G56" t="s">
        <v>12180</v>
      </c>
    </row>
    <row r="57" spans="1:9" x14ac:dyDescent="0.35">
      <c r="A57" s="4">
        <v>40</v>
      </c>
      <c r="B57" s="4">
        <v>-133.94999999999999</v>
      </c>
      <c r="C57" t="s">
        <v>3646</v>
      </c>
      <c r="D57" s="4">
        <v>1</v>
      </c>
      <c r="E57" t="s">
        <v>3845</v>
      </c>
      <c r="F57" s="42">
        <f t="shared" si="5"/>
        <v>7</v>
      </c>
      <c r="G57" t="s">
        <v>9377</v>
      </c>
    </row>
    <row r="58" spans="1:9" x14ac:dyDescent="0.35">
      <c r="A58" s="4">
        <v>41</v>
      </c>
      <c r="B58" s="4">
        <v>-109.952</v>
      </c>
      <c r="C58" t="s">
        <v>3650</v>
      </c>
      <c r="D58" s="9" t="s">
        <v>9222</v>
      </c>
      <c r="E58" t="s">
        <v>3850</v>
      </c>
      <c r="F58" s="42">
        <f t="shared" si="5"/>
        <v>9</v>
      </c>
      <c r="G58" t="s">
        <v>9373</v>
      </c>
    </row>
    <row r="59" spans="1:9" x14ac:dyDescent="0.35">
      <c r="A59" s="4">
        <v>42</v>
      </c>
      <c r="B59" s="4">
        <v>-77.233000000000004</v>
      </c>
      <c r="C59" t="s">
        <v>3653</v>
      </c>
      <c r="D59" s="9" t="s">
        <v>9221</v>
      </c>
      <c r="E59" t="s">
        <v>3856</v>
      </c>
      <c r="F59" s="42">
        <f t="shared" si="5"/>
        <v>7</v>
      </c>
      <c r="G59" t="s">
        <v>9377</v>
      </c>
    </row>
    <row r="60" spans="1:9" x14ac:dyDescent="0.35">
      <c r="A60" s="4">
        <v>43</v>
      </c>
      <c r="B60" s="4">
        <v>-72.260999999999996</v>
      </c>
      <c r="C60" t="s">
        <v>3655</v>
      </c>
      <c r="D60" s="9" t="s">
        <v>9220</v>
      </c>
      <c r="E60" t="s">
        <v>3858</v>
      </c>
      <c r="F60" s="42">
        <f t="shared" si="5"/>
        <v>8</v>
      </c>
      <c r="G60" t="s">
        <v>9374</v>
      </c>
    </row>
    <row r="61" spans="1:9" x14ac:dyDescent="0.35">
      <c r="B61" s="4">
        <v>-66.138000000000005</v>
      </c>
      <c r="C61" t="s">
        <v>3655</v>
      </c>
      <c r="D61" s="9" t="s">
        <v>9220</v>
      </c>
      <c r="E61" t="s">
        <v>3861</v>
      </c>
    </row>
    <row r="62" spans="1:9" x14ac:dyDescent="0.35">
      <c r="A62" s="4">
        <v>44</v>
      </c>
      <c r="B62" s="4">
        <v>-65.923999999999893</v>
      </c>
      <c r="C62" t="s">
        <v>3646</v>
      </c>
      <c r="D62" s="4">
        <v>1</v>
      </c>
      <c r="E62" t="s">
        <v>3862</v>
      </c>
      <c r="F62" s="42">
        <f t="shared" ref="F62:F63" si="7">IF(G62="GREET",1,IF(G62="GOAL",2,IF(G62="GOAL:COOP",2,IF(G62="(GOAL:COOP)",2,IF(G62="GOAL:CIVILITY",2,IF(G62="GOAL:SUSTAIN",2,IF(G62="(GOAL:SUSTAIN)",2,IF(G62="GOAL:MAX EARN",2,IF(G62="GOAL:EQUITY",2,IF(G62="(GOAL:EQUITY)",2,IF(G62="PROPOSAL",3,IF(G62="(PROPOSAL)",3,IF(G62="CHOOSE+",4,IF(G62="CHOOSE-",4,IF(G62="(CHOOSE+)",4,IF(G62="(CHOOSE-)",4,IF(G62="ECO INFO",5,IF(G62="(ECO INFO)",5,IF(G62="$ INFO",6,IF(G62="($ INFO)",6,IF(G62="SOC INFO",7,IF(G62="(SOC INFO)",7,IF(G62="RULE INFO",8,IF(G62="EXP INFO",9,IF(G62="(EXP INFO)",9,IF(G62="MON RES",10,IF(G62="MON EARN",11,IF(G62="MON BEH",12,IF(G62="POSE HARM",13,IF(G62="(POSE HARM)",13,IF(G62="POSE CONCERN",14,IF(G62="(POSE CONCERN)",14,IF(G62="RJ APOLOGY",15,IF(G62="RJ ATONE",16,IF(G62="(RJ ATONE)",16,IF(G62="RJ JUSTIFY",17,IF(G62="RJ JUSTIFY:ECO INFO",17,IF(G62="RJ JUSTIFY:SOC INFO",17,IF(G62="RJ JUSTIFY:EXP INFO",17,IF(G62="RJ JUSTIFY:MON EARN",17,IF(G62="RJ JUSTIFY:MON BEH",17,IF(G62="RJ-",18,IF(G62="RJ FORGIVE+",19,IF(G62="RJ FORGIVE-",19,IF(G62="(RJ FORGIVE+)",19,IF(G62="(RJ FORGIVE-)",19,IF(G62="COORD",20,IF(G62="(COORD)",20,IF(G62="ENF ACK",21,IF(G62="(ENF ACK)",21,IF(G62="ENF PRAISE",22,IF(G62="ENF ASK",23,IF(G62="ENF TELL",24,IF(G62="ENF SHAME",25,IF(G62="ENF WARN",26,IF(G62="ENF THREATEN",27,IF(G62="ENF PUNISH",28,IF(G62="DEFECT",29,IF(G62="SM TALK",30,IF(G62="HUMOR",31,IF(G62="POLITE+",32,IF(G62="POLITE-",32,IF(G62="INPUT-",33,IF(G62="AMBIGUOUS",34,IF(G62="UNCODEABLE",35)))))))))))))))))))))))))))))))))))))))))))))))))))))))))))))))))</f>
        <v>8</v>
      </c>
      <c r="G62" t="s">
        <v>9374</v>
      </c>
    </row>
    <row r="63" spans="1:9" x14ac:dyDescent="0.35">
      <c r="A63" s="4">
        <v>45</v>
      </c>
      <c r="B63" s="4">
        <v>-69.783000000000001</v>
      </c>
      <c r="C63" t="s">
        <v>3650</v>
      </c>
      <c r="D63" s="9" t="s">
        <v>9222</v>
      </c>
      <c r="E63" t="s">
        <v>3859</v>
      </c>
      <c r="F63" s="42">
        <f t="shared" si="7"/>
        <v>7</v>
      </c>
      <c r="G63" t="s">
        <v>9377</v>
      </c>
    </row>
    <row r="64" spans="1:9" x14ac:dyDescent="0.35">
      <c r="D64" s="9"/>
    </row>
    <row r="65" spans="1:10" x14ac:dyDescent="0.35">
      <c r="B65" s="21" t="s">
        <v>9281</v>
      </c>
      <c r="C65" s="22"/>
      <c r="D65" s="21"/>
      <c r="E65" s="22"/>
    </row>
    <row r="66" spans="1:10" x14ac:dyDescent="0.35">
      <c r="B66" s="20"/>
      <c r="D66" s="4"/>
    </row>
    <row r="67" spans="1:10" x14ac:dyDescent="0.35">
      <c r="A67" s="4">
        <v>46</v>
      </c>
      <c r="B67" s="4">
        <v>127.44</v>
      </c>
      <c r="C67" t="s">
        <v>3650</v>
      </c>
      <c r="D67" s="4">
        <v>4</v>
      </c>
      <c r="E67" t="s">
        <v>3865</v>
      </c>
      <c r="F67" s="42">
        <f t="shared" ref="F67:F75" si="8">IF(G67="GREET",1,IF(G67="GOAL",2,IF(G67="GOAL:COOP",2,IF(G67="(GOAL:COOP)",2,IF(G67="GOAL:CIVILITY",2,IF(G67="GOAL:SUSTAIN",2,IF(G67="(GOAL:SUSTAIN)",2,IF(G67="GOAL:MAX EARN",2,IF(G67="GOAL:EQUITY",2,IF(G67="(GOAL:EQUITY)",2,IF(G67="PROPOSAL",3,IF(G67="(PROPOSAL)",3,IF(G67="CHOOSE+",4,IF(G67="CHOOSE-",4,IF(G67="(CHOOSE+)",4,IF(G67="(CHOOSE-)",4,IF(G67="ECO INFO",5,IF(G67="(ECO INFO)",5,IF(G67="$ INFO",6,IF(G67="($ INFO)",6,IF(G67="SOC INFO",7,IF(G67="(SOC INFO)",7,IF(G67="RULE INFO",8,IF(G67="EXP INFO",9,IF(G67="(EXP INFO)",9,IF(G67="MON RES",10,IF(G67="MON EARN",11,IF(G67="MON BEH",12,IF(G67="POSE HARM",13,IF(G67="(POSE HARM)",13,IF(G67="POSE CONCERN",14,IF(G67="(POSE CONCERN)",14,IF(G67="RJ APOLOGY",15,IF(G67="RJ ATONE",16,IF(G67="(RJ ATONE)",16,IF(G67="RJ JUSTIFY",17,IF(G67="RJ JUSTIFY:ECO INFO",17,IF(G67="RJ JUSTIFY:SOC INFO",17,IF(G67="RJ JUSTIFY:EXP INFO",17,IF(G67="RJ JUSTIFY:MON EARN",17,IF(G67="RJ JUSTIFY:MON BEH",17,IF(G67="RJ-",18,IF(G67="RJ FORGIVE+",19,IF(G67="RJ FORGIVE-",19,IF(G67="(RJ FORGIVE+)",19,IF(G67="(RJ FORGIVE-)",19,IF(G67="COORD",20,IF(G67="(COORD)",20,IF(G67="ENF ACK",21,IF(G67="(ENF ACK)",21,IF(G67="ENF PRAISE",22,IF(G67="ENF ASK",23,IF(G67="ENF TELL",24,IF(G67="ENF SHAME",25,IF(G67="ENF WARN",26,IF(G67="ENF THREATEN",27,IF(G67="ENF PUNISH",28,IF(G67="DEFECT",29,IF(G67="SM TALK",30,IF(G67="HUMOR",31,IF(G67="POLITE+",32,IF(G67="POLITE-",32,IF(G67="INPUT-",33,IF(G67="AMBIGUOUS",34,IF(G67="UNCODEABLE",35)))))))))))))))))))))))))))))))))))))))))))))))))))))))))))))))))</f>
        <v>14</v>
      </c>
      <c r="G67" t="s">
        <v>9381</v>
      </c>
    </row>
    <row r="68" spans="1:10" x14ac:dyDescent="0.35">
      <c r="A68" s="4">
        <v>47</v>
      </c>
      <c r="B68" s="4">
        <v>135.459</v>
      </c>
      <c r="C68" t="s">
        <v>3655</v>
      </c>
      <c r="D68" s="4">
        <v>2</v>
      </c>
      <c r="E68" t="s">
        <v>3866</v>
      </c>
      <c r="F68" s="42">
        <f t="shared" si="8"/>
        <v>7</v>
      </c>
      <c r="G68" t="s">
        <v>9377</v>
      </c>
    </row>
    <row r="69" spans="1:10" x14ac:dyDescent="0.35">
      <c r="A69" s="4">
        <v>48</v>
      </c>
      <c r="B69" s="4">
        <v>141.91899999999899</v>
      </c>
      <c r="C69" t="s">
        <v>3653</v>
      </c>
      <c r="D69" s="4">
        <v>3</v>
      </c>
      <c r="E69" t="s">
        <v>3867</v>
      </c>
      <c r="F69" s="42">
        <f t="shared" si="8"/>
        <v>5</v>
      </c>
      <c r="G69" t="s">
        <v>9378</v>
      </c>
    </row>
    <row r="70" spans="1:10" x14ac:dyDescent="0.35">
      <c r="A70" s="4">
        <v>49</v>
      </c>
      <c r="B70" s="4">
        <v>145.607</v>
      </c>
      <c r="C70" t="s">
        <v>3653</v>
      </c>
      <c r="D70" s="4">
        <v>3</v>
      </c>
      <c r="E70" t="s">
        <v>3868</v>
      </c>
      <c r="F70" s="42">
        <f t="shared" si="8"/>
        <v>7</v>
      </c>
      <c r="G70" t="s">
        <v>9377</v>
      </c>
    </row>
    <row r="71" spans="1:10" x14ac:dyDescent="0.35">
      <c r="A71" s="4">
        <v>50</v>
      </c>
      <c r="B71" s="4">
        <v>155.36000000000001</v>
      </c>
      <c r="C71" t="s">
        <v>3650</v>
      </c>
      <c r="D71" s="4">
        <v>4</v>
      </c>
      <c r="E71" t="s">
        <v>3872</v>
      </c>
      <c r="F71" s="42">
        <f t="shared" si="8"/>
        <v>10</v>
      </c>
      <c r="G71" t="s">
        <v>10136</v>
      </c>
    </row>
    <row r="72" spans="1:10" x14ac:dyDescent="0.35">
      <c r="A72" s="4">
        <v>51</v>
      </c>
      <c r="B72" s="4">
        <v>187.05099999999999</v>
      </c>
      <c r="C72" t="s">
        <v>3655</v>
      </c>
      <c r="D72" s="4">
        <v>2</v>
      </c>
      <c r="E72" t="s">
        <v>3878</v>
      </c>
      <c r="F72" s="42">
        <f t="shared" si="8"/>
        <v>10</v>
      </c>
      <c r="G72" t="s">
        <v>10136</v>
      </c>
    </row>
    <row r="73" spans="1:10" x14ac:dyDescent="0.35">
      <c r="A73" s="4">
        <v>52</v>
      </c>
      <c r="B73" s="4">
        <v>215.75200000000001</v>
      </c>
      <c r="C73" t="s">
        <v>3650</v>
      </c>
      <c r="D73" s="4">
        <v>4</v>
      </c>
      <c r="E73" t="s">
        <v>3883</v>
      </c>
      <c r="F73" s="42">
        <f t="shared" si="8"/>
        <v>5</v>
      </c>
      <c r="G73" t="s">
        <v>9378</v>
      </c>
    </row>
    <row r="74" spans="1:10" x14ac:dyDescent="0.35">
      <c r="B74" s="4">
        <v>224.08</v>
      </c>
      <c r="C74" t="s">
        <v>3650</v>
      </c>
      <c r="D74" s="4">
        <v>4</v>
      </c>
      <c r="E74" t="s">
        <v>3884</v>
      </c>
    </row>
    <row r="75" spans="1:10" x14ac:dyDescent="0.35">
      <c r="A75" s="4">
        <v>53</v>
      </c>
      <c r="B75" s="4">
        <v>236.44200000000001</v>
      </c>
      <c r="C75" t="s">
        <v>3646</v>
      </c>
      <c r="D75" s="4">
        <v>1</v>
      </c>
      <c r="E75" t="s">
        <v>3885</v>
      </c>
      <c r="F75" s="42">
        <f t="shared" si="8"/>
        <v>7</v>
      </c>
      <c r="G75" t="s">
        <v>9377</v>
      </c>
    </row>
    <row r="76" spans="1:10" x14ac:dyDescent="0.35">
      <c r="D76" s="4"/>
    </row>
    <row r="77" spans="1:10" s="75" customFormat="1" x14ac:dyDescent="0.35">
      <c r="A77" s="11"/>
      <c r="B77" s="11" t="s">
        <v>9274</v>
      </c>
      <c r="C77" s="13"/>
      <c r="D77" s="19"/>
      <c r="E77" s="13"/>
      <c r="F77" s="80"/>
      <c r="H77" s="80"/>
      <c r="J77" s="80"/>
    </row>
    <row r="78" spans="1:10" x14ac:dyDescent="0.35">
      <c r="A78" s="7"/>
      <c r="B78" s="7"/>
      <c r="C78" s="6"/>
      <c r="D78" s="4"/>
      <c r="E78" s="6"/>
    </row>
    <row r="79" spans="1:10" x14ac:dyDescent="0.35">
      <c r="A79" s="7"/>
      <c r="B79" s="31" t="s">
        <v>11225</v>
      </c>
      <c r="D79" s="4"/>
    </row>
    <row r="80" spans="1:10" x14ac:dyDescent="0.35">
      <c r="A80" s="4">
        <v>54</v>
      </c>
      <c r="B80" s="4">
        <v>-372.37699999999899</v>
      </c>
      <c r="C80" t="s">
        <v>3646</v>
      </c>
      <c r="D80" s="4">
        <v>1</v>
      </c>
      <c r="E80" t="s">
        <v>3647</v>
      </c>
      <c r="F80" s="42">
        <f t="shared" ref="F80" si="9">IF(G80="GREET",1,IF(G80="GOAL",2,IF(G80="GOAL:COOP",2,IF(G80="(GOAL:COOP)",2,IF(G80="GOAL:CIVILITY",2,IF(G80="GOAL:SUSTAIN",2,IF(G80="(GOAL:SUSTAIN)",2,IF(G80="GOAL:MAX EARN",2,IF(G80="GOAL:EQUITY",2,IF(G80="(GOAL:EQUITY)",2,IF(G80="PROPOSAL",3,IF(G80="(PROPOSAL)",3,IF(G80="CHOOSE+",4,IF(G80="CHOOSE-",4,IF(G80="(CHOOSE+)",4,IF(G80="(CHOOSE-)",4,IF(G80="ECO INFO",5,IF(G80="(ECO INFO)",5,IF(G80="$ INFO",6,IF(G80="($ INFO)",6,IF(G80="SOC INFO",7,IF(G80="(SOC INFO)",7,IF(G80="RULE INFO",8,IF(G80="EXP INFO",9,IF(G80="(EXP INFO)",9,IF(G80="MON RES",10,IF(G80="MON EARN",11,IF(G80="MON BEH",12,IF(G80="POSE HARM",13,IF(G80="(POSE HARM)",13,IF(G80="POSE CONCERN",14,IF(G80="(POSE CONCERN)",14,IF(G80="RJ APOLOGY",15,IF(G80="RJ ATONE",16,IF(G80="(RJ ATONE)",16,IF(G80="RJ JUSTIFY",17,IF(G80="RJ JUSTIFY:ECO INFO",17,IF(G80="RJ JUSTIFY:SOC INFO",17,IF(G80="RJ JUSTIFY:EXP INFO",17,IF(G80="RJ JUSTIFY:MON EARN",17,IF(G80="RJ JUSTIFY:MON BEH",17,IF(G80="RJ-",18,IF(G80="RJ FORGIVE+",19,IF(G80="RJ FORGIVE-",19,IF(G80="(RJ FORGIVE+)",19,IF(G80="(RJ FORGIVE-)",19,IF(G80="COORD",20,IF(G80="(COORD)",20,IF(G80="ENF ACK",21,IF(G80="(ENF ACK)",21,IF(G80="ENF PRAISE",22,IF(G80="ENF ASK",23,IF(G80="ENF TELL",24,IF(G80="ENF SHAME",25,IF(G80="ENF WARN",26,IF(G80="ENF THREATEN",27,IF(G80="ENF PUNISH",28,IF(G80="DEFECT",29,IF(G80="SM TALK",30,IF(G80="HUMOR",31,IF(G80="POLITE+",32,IF(G80="POLITE-",32,IF(G80="INPUT-",33,IF(G80="AMBIGUOUS",34,IF(G80="UNCODEABLE",35)))))))))))))))))))))))))))))))))))))))))))))))))))))))))))))))))</f>
        <v>9</v>
      </c>
      <c r="G80" t="s">
        <v>9373</v>
      </c>
    </row>
    <row r="81" spans="1:11" x14ac:dyDescent="0.35">
      <c r="B81" s="4">
        <v>-348.57</v>
      </c>
      <c r="C81" t="s">
        <v>3646</v>
      </c>
      <c r="D81" s="4">
        <v>1</v>
      </c>
      <c r="E81" t="s">
        <v>3661</v>
      </c>
    </row>
    <row r="82" spans="1:11" x14ac:dyDescent="0.35">
      <c r="A82" s="4">
        <v>55</v>
      </c>
      <c r="B82" s="4">
        <v>-362.916</v>
      </c>
      <c r="C82" t="s">
        <v>3650</v>
      </c>
      <c r="D82" s="4">
        <v>4</v>
      </c>
      <c r="E82" t="s">
        <v>3651</v>
      </c>
      <c r="F82" s="42">
        <f t="shared" ref="F82:F83" si="10">IF(G82="GREET",1,IF(G82="GOAL",2,IF(G82="GOAL:COOP",2,IF(G82="(GOAL:COOP)",2,IF(G82="GOAL:CIVILITY",2,IF(G82="GOAL:SUSTAIN",2,IF(G82="(GOAL:SUSTAIN)",2,IF(G82="GOAL:MAX EARN",2,IF(G82="GOAL:EQUITY",2,IF(G82="(GOAL:EQUITY)",2,IF(G82="PROPOSAL",3,IF(G82="(PROPOSAL)",3,IF(G82="CHOOSE+",4,IF(G82="CHOOSE-",4,IF(G82="(CHOOSE+)",4,IF(G82="(CHOOSE-)",4,IF(G82="ECO INFO",5,IF(G82="(ECO INFO)",5,IF(G82="$ INFO",6,IF(G82="($ INFO)",6,IF(G82="SOC INFO",7,IF(G82="(SOC INFO)",7,IF(G82="RULE INFO",8,IF(G82="EXP INFO",9,IF(G82="(EXP INFO)",9,IF(G82="MON RES",10,IF(G82="MON EARN",11,IF(G82="MON BEH",12,IF(G82="POSE HARM",13,IF(G82="(POSE HARM)",13,IF(G82="POSE CONCERN",14,IF(G82="(POSE CONCERN)",14,IF(G82="RJ APOLOGY",15,IF(G82="RJ ATONE",16,IF(G82="(RJ ATONE)",16,IF(G82="RJ JUSTIFY",17,IF(G82="RJ JUSTIFY:ECO INFO",17,IF(G82="RJ JUSTIFY:SOC INFO",17,IF(G82="RJ JUSTIFY:EXP INFO",17,IF(G82="RJ JUSTIFY:MON EARN",17,IF(G82="RJ JUSTIFY:MON BEH",17,IF(G82="RJ-",18,IF(G82="RJ FORGIVE+",19,IF(G82="RJ FORGIVE-",19,IF(G82="(RJ FORGIVE+)",19,IF(G82="(RJ FORGIVE-)",19,IF(G82="COORD",20,IF(G82="(COORD)",20,IF(G82="ENF ACK",21,IF(G82="(ENF ACK)",21,IF(G82="ENF PRAISE",22,IF(G82="ENF ASK",23,IF(G82="ENF TELL",24,IF(G82="ENF SHAME",25,IF(G82="ENF WARN",26,IF(G82="ENF THREATEN",27,IF(G82="ENF PUNISH",28,IF(G82="DEFECT",29,IF(G82="SM TALK",30,IF(G82="HUMOR",31,IF(G82="POLITE+",32,IF(G82="POLITE-",32,IF(G82="INPUT-",33,IF(G82="AMBIGUOUS",34,IF(G82="UNCODEABLE",35)))))))))))))))))))))))))))))))))))))))))))))))))))))))))))))))))</f>
        <v>3</v>
      </c>
      <c r="G82" t="s">
        <v>9379</v>
      </c>
    </row>
    <row r="83" spans="1:11" x14ac:dyDescent="0.35">
      <c r="A83" s="4">
        <v>56</v>
      </c>
      <c r="B83" s="4">
        <v>-360.69199999999898</v>
      </c>
      <c r="C83" t="s">
        <v>3653</v>
      </c>
      <c r="D83" s="4">
        <v>3</v>
      </c>
      <c r="E83" t="s">
        <v>3654</v>
      </c>
      <c r="F83" s="42">
        <f t="shared" si="10"/>
        <v>5</v>
      </c>
      <c r="G83" t="s">
        <v>9378</v>
      </c>
    </row>
    <row r="84" spans="1:11" x14ac:dyDescent="0.35">
      <c r="A84" s="4">
        <v>57</v>
      </c>
      <c r="B84" s="4">
        <v>-359.62199999999899</v>
      </c>
      <c r="C84" t="s">
        <v>3655</v>
      </c>
      <c r="D84" s="4">
        <v>2</v>
      </c>
      <c r="E84" t="s">
        <v>3656</v>
      </c>
    </row>
    <row r="85" spans="1:11" x14ac:dyDescent="0.35">
      <c r="D85" s="4"/>
      <c r="E85" s="57" t="s">
        <v>10332</v>
      </c>
      <c r="F85" s="42">
        <f t="shared" ref="F85:F99" si="11">IF(G85="GREET",1,IF(G85="GOAL",2,IF(G85="GOAL:COOP",2,IF(G85="(GOAL:COOP)",2,IF(G85="GOAL:CIVILITY",2,IF(G85="GOAL:SUSTAIN",2,IF(G85="(GOAL:SUSTAIN)",2,IF(G85="GOAL:MAX EARN",2,IF(G85="GOAL:EQUITY",2,IF(G85="(GOAL:EQUITY)",2,IF(G85="PROPOSAL",3,IF(G85="(PROPOSAL)",3,IF(G85="CHOOSE+",4,IF(G85="CHOOSE-",4,IF(G85="(CHOOSE+)",4,IF(G85="(CHOOSE-)",4,IF(G85="ECO INFO",5,IF(G85="(ECO INFO)",5,IF(G85="$ INFO",6,IF(G85="($ INFO)",6,IF(G85="SOC INFO",7,IF(G85="(SOC INFO)",7,IF(G85="RULE INFO",8,IF(G85="EXP INFO",9,IF(G85="(EXP INFO)",9,IF(G85="MON RES",10,IF(G85="MON EARN",11,IF(G85="MON BEH",12,IF(G85="POSE HARM",13,IF(G85="(POSE HARM)",13,IF(G85="POSE CONCERN",14,IF(G85="(POSE CONCERN)",14,IF(G85="RJ APOLOGY",15,IF(G85="RJ ATONE",16,IF(G85="(RJ ATONE)",16,IF(G85="RJ JUSTIFY",17,IF(G85="RJ JUSTIFY:ECO INFO",17,IF(G85="RJ JUSTIFY:SOC INFO",17,IF(G85="RJ JUSTIFY:EXP INFO",17,IF(G85="RJ JUSTIFY:MON EARN",17,IF(G85="RJ JUSTIFY:MON BEH",17,IF(G85="RJ-",18,IF(G85="RJ FORGIVE+",19,IF(G85="RJ FORGIVE-",19,IF(G85="(RJ FORGIVE+)",19,IF(G85="(RJ FORGIVE-)",19,IF(G85="COORD",20,IF(G85="(COORD)",20,IF(G85="ENF ACK",21,IF(G85="(ENF ACK)",21,IF(G85="ENF PRAISE",22,IF(G85="ENF ASK",23,IF(G85="ENF TELL",24,IF(G85="ENF SHAME",25,IF(G85="ENF WARN",26,IF(G85="ENF THREATEN",27,IF(G85="ENF PUNISH",28,IF(G85="DEFECT",29,IF(G85="SM TALK",30,IF(G85="HUMOR",31,IF(G85="POLITE+",32,IF(G85="POLITE-",32,IF(G85="INPUT-",33,IF(G85="AMBIGUOUS",34,IF(G85="UNCODEABLE",35)))))))))))))))))))))))))))))))))))))))))))))))))))))))))))))))))</f>
        <v>5</v>
      </c>
      <c r="G85" t="s">
        <v>9378</v>
      </c>
    </row>
    <row r="86" spans="1:11" x14ac:dyDescent="0.35">
      <c r="D86" s="4"/>
      <c r="E86" s="57" t="s">
        <v>10333</v>
      </c>
      <c r="F86" s="42">
        <f t="shared" si="11"/>
        <v>7</v>
      </c>
      <c r="G86" t="s">
        <v>9377</v>
      </c>
    </row>
    <row r="87" spans="1:11" x14ac:dyDescent="0.35">
      <c r="A87" s="4">
        <v>58</v>
      </c>
      <c r="B87" s="4">
        <v>-345.82400000000001</v>
      </c>
      <c r="C87" t="s">
        <v>3653</v>
      </c>
      <c r="D87" s="4">
        <v>3</v>
      </c>
      <c r="E87" t="s">
        <v>3663</v>
      </c>
      <c r="F87" s="42">
        <f t="shared" si="11"/>
        <v>11</v>
      </c>
      <c r="G87" t="s">
        <v>9509</v>
      </c>
    </row>
    <row r="88" spans="1:11" x14ac:dyDescent="0.35">
      <c r="A88" s="4">
        <v>59</v>
      </c>
      <c r="B88" s="4">
        <v>-335.017</v>
      </c>
      <c r="C88" t="s">
        <v>3646</v>
      </c>
      <c r="D88" s="4">
        <v>1</v>
      </c>
      <c r="E88" t="s">
        <v>3666</v>
      </c>
      <c r="F88" s="42">
        <f t="shared" si="11"/>
        <v>11</v>
      </c>
      <c r="G88" t="s">
        <v>9509</v>
      </c>
    </row>
    <row r="89" spans="1:11" x14ac:dyDescent="0.35">
      <c r="A89" s="4">
        <v>60</v>
      </c>
      <c r="B89" s="4">
        <v>-331.327</v>
      </c>
      <c r="C89" t="s">
        <v>3646</v>
      </c>
      <c r="D89" s="4">
        <v>1</v>
      </c>
      <c r="E89" t="s">
        <v>3667</v>
      </c>
      <c r="F89" s="42">
        <f t="shared" si="11"/>
        <v>7</v>
      </c>
      <c r="G89" t="s">
        <v>9377</v>
      </c>
    </row>
    <row r="90" spans="1:11" x14ac:dyDescent="0.35">
      <c r="A90" s="4">
        <v>61</v>
      </c>
      <c r="B90" s="4">
        <v>-330.16899999999998</v>
      </c>
      <c r="C90" t="s">
        <v>3650</v>
      </c>
      <c r="D90" s="4">
        <v>4</v>
      </c>
      <c r="E90" t="s">
        <v>3668</v>
      </c>
      <c r="F90" s="42">
        <f t="shared" si="11"/>
        <v>3</v>
      </c>
      <c r="G90" t="s">
        <v>9379</v>
      </c>
      <c r="H90" s="42">
        <f t="shared" ref="H90" si="12">IF(I90="GREET",1,IF(I90="GOAL",2,IF(I90="GOAL:COOP",2,IF(I90="(GOAL:COOP)",2,IF(I90="GOAL:CIVILITY",2,IF(I90="GOAL:SUSTAIN",2,IF(I90="(GOAL:SUSTAIN)",2,IF(I90="GOAL:MAX EARN",2,IF(I90="GOAL:EQUITY",2,IF(I90="(GOAL:EQUITY)",2,IF(I90="PROPOSAL",3,IF(I90="(PROPOSAL)",3,IF(I90="CHOOSE+",4,IF(I90="CHOOSE-",4,IF(I90="(CHOOSE+)",4,IF(I90="(CHOOSE-)",4,IF(I90="ECO INFO",5,IF(I90="(ECO INFO)",5,IF(I90="$ INFO",6,IF(I90="($ INFO)",6,IF(I90="SOC INFO",7,IF(I90="(SOC INFO)",7,IF(I90="RULE INFO",8,IF(I90="EXP INFO",9,IF(I90="(EXP INFO)",9,IF(I90="MON RES",10,IF(I90="MON EARN",11,IF(I90="MON BEH",12,IF(I90="POSE HARM",13,IF(I90="(POSE HARM)",13,IF(I90="POSE CONCERN",14,IF(I90="(POSE CONCERN)",14,IF(I90="RJ APOLOGY",15,IF(I90="RJ ATONE",16,IF(I90="(RJ ATONE)",16,IF(I90="RJ JUSTIFY",17,IF(I90="RJ JUSTIFY:ECO INFO",17,IF(I90="RJ JUSTIFY:SOC INFO",17,IF(I90="RJ JUSTIFY:EXP INFO",17,IF(I90="RJ JUSTIFY:MON EARN",17,IF(I90="RJ JUSTIFY:MON BEH",17,IF(I90="RJ-",18,IF(I90="RJ FORGIVE+",19,IF(I90="RJ FORGIVE-",19,IF(I90="(RJ FORGIVE+)",19,IF(I90="(RJ FORGIVE-)",19,IF(I90="COORD",20,IF(I90="(COORD)",20,IF(I90="ENF ACK",21,IF(I90="(ENF ACK)",21,IF(I90="ENF PRAISE",22,IF(I90="ENF ASK",23,IF(I90="ENF TELL",24,IF(I90="ENF SHAME",25,IF(I90="ENF WARN",26,IF(I90="ENF THREATEN",27,IF(I90="ENF PUNISH",28,IF(I90="DEFECT",29,IF(I90="SM TALK",30,IF(I90="HUMOR",31,IF(I90="POLITE+",32,IF(I90="POLITE-",32,IF(I90="INPUT-",33,IF(I90="AMBIGUOUS",34,IF(I90="UNCODEABLE",35)))))))))))))))))))))))))))))))))))))))))))))))))))))))))))))))))</f>
        <v>5</v>
      </c>
      <c r="I90" t="s">
        <v>10437</v>
      </c>
    </row>
    <row r="91" spans="1:11" x14ac:dyDescent="0.35">
      <c r="A91" s="4">
        <v>62</v>
      </c>
      <c r="B91" s="4">
        <v>-305.20400000000001</v>
      </c>
      <c r="C91" t="s">
        <v>3646</v>
      </c>
      <c r="D91" s="4">
        <v>1</v>
      </c>
      <c r="E91" t="s">
        <v>3675</v>
      </c>
      <c r="F91" s="42">
        <f t="shared" si="11"/>
        <v>5</v>
      </c>
      <c r="G91" t="s">
        <v>9378</v>
      </c>
    </row>
    <row r="92" spans="1:11" x14ac:dyDescent="0.35">
      <c r="A92" s="4">
        <v>63</v>
      </c>
      <c r="B92" s="4">
        <v>-286.86599999999999</v>
      </c>
      <c r="C92" t="s">
        <v>3653</v>
      </c>
      <c r="D92" s="4">
        <v>3</v>
      </c>
      <c r="E92" t="s">
        <v>3677</v>
      </c>
      <c r="F92" s="42">
        <f t="shared" si="11"/>
        <v>5</v>
      </c>
      <c r="G92" t="s">
        <v>9378</v>
      </c>
    </row>
    <row r="93" spans="1:11" x14ac:dyDescent="0.35">
      <c r="A93" s="4">
        <v>64</v>
      </c>
      <c r="B93" s="4">
        <v>-284.68</v>
      </c>
      <c r="C93" t="s">
        <v>3646</v>
      </c>
      <c r="D93" s="4">
        <v>1</v>
      </c>
      <c r="E93" t="s">
        <v>3678</v>
      </c>
      <c r="F93" s="42">
        <f t="shared" si="11"/>
        <v>9</v>
      </c>
      <c r="G93" t="s">
        <v>9373</v>
      </c>
      <c r="I93" s="43"/>
      <c r="K93" s="41"/>
    </row>
    <row r="94" spans="1:11" x14ac:dyDescent="0.35">
      <c r="A94" s="4">
        <v>65</v>
      </c>
      <c r="B94" s="4">
        <v>-281.95299999999997</v>
      </c>
      <c r="C94" t="s">
        <v>3650</v>
      </c>
      <c r="D94" s="4">
        <v>4</v>
      </c>
      <c r="E94" t="s">
        <v>3421</v>
      </c>
      <c r="F94" s="42">
        <f t="shared" si="11"/>
        <v>9</v>
      </c>
      <c r="G94" t="s">
        <v>9373</v>
      </c>
      <c r="I94" s="43"/>
    </row>
    <row r="95" spans="1:11" x14ac:dyDescent="0.35">
      <c r="A95" s="4">
        <v>66</v>
      </c>
      <c r="B95" s="4">
        <v>-281.01799999999997</v>
      </c>
      <c r="C95" t="s">
        <v>3653</v>
      </c>
      <c r="D95" s="4">
        <v>3</v>
      </c>
      <c r="E95" t="s">
        <v>68</v>
      </c>
      <c r="F95" s="42">
        <f t="shared" si="11"/>
        <v>9</v>
      </c>
      <c r="G95" t="s">
        <v>9373</v>
      </c>
      <c r="I95" s="43"/>
    </row>
    <row r="96" spans="1:11" x14ac:dyDescent="0.35">
      <c r="A96" s="4">
        <v>67</v>
      </c>
      <c r="B96" s="4">
        <v>-272.34500000000003</v>
      </c>
      <c r="C96" t="s">
        <v>3650</v>
      </c>
      <c r="D96" s="4">
        <v>4</v>
      </c>
      <c r="E96" t="s">
        <v>11224</v>
      </c>
      <c r="F96" s="42">
        <f t="shared" si="11"/>
        <v>5</v>
      </c>
      <c r="G96" t="s">
        <v>9378</v>
      </c>
    </row>
    <row r="97" spans="1:11" x14ac:dyDescent="0.35">
      <c r="A97" s="4">
        <v>68</v>
      </c>
      <c r="B97" s="4">
        <v>-263.01299999999998</v>
      </c>
      <c r="C97" t="s">
        <v>3646</v>
      </c>
      <c r="D97" s="4">
        <v>1</v>
      </c>
      <c r="E97" t="s">
        <v>3685</v>
      </c>
      <c r="F97" s="42">
        <f t="shared" si="11"/>
        <v>5</v>
      </c>
      <c r="G97" t="s">
        <v>9378</v>
      </c>
    </row>
    <row r="98" spans="1:11" x14ac:dyDescent="0.35">
      <c r="A98" s="4">
        <v>69</v>
      </c>
      <c r="B98" s="4">
        <v>-262.46600000000001</v>
      </c>
      <c r="C98" t="s">
        <v>3653</v>
      </c>
      <c r="D98" s="4">
        <v>3</v>
      </c>
      <c r="E98" t="s">
        <v>3686</v>
      </c>
      <c r="F98" s="42">
        <f t="shared" si="11"/>
        <v>14</v>
      </c>
      <c r="G98" t="s">
        <v>9381</v>
      </c>
      <c r="H98" s="42">
        <f t="shared" ref="H98" si="13">IF(I98="GREET",1,IF(I98="GOAL",2,IF(I98="GOAL:COOP",2,IF(I98="(GOAL:COOP)",2,IF(I98="GOAL:CIVILITY",2,IF(I98="GOAL:SUSTAIN",2,IF(I98="(GOAL:SUSTAIN)",2,IF(I98="GOAL:MAX EARN",2,IF(I98="GOAL:EQUITY",2,IF(I98="(GOAL:EQUITY)",2,IF(I98="PROPOSAL",3,IF(I98="(PROPOSAL)",3,IF(I98="CHOOSE+",4,IF(I98="CHOOSE-",4,IF(I98="(CHOOSE+)",4,IF(I98="(CHOOSE-)",4,IF(I98="ECO INFO",5,IF(I98="(ECO INFO)",5,IF(I98="$ INFO",6,IF(I98="($ INFO)",6,IF(I98="SOC INFO",7,IF(I98="(SOC INFO)",7,IF(I98="RULE INFO",8,IF(I98="EXP INFO",9,IF(I98="(EXP INFO)",9,IF(I98="MON RES",10,IF(I98="MON EARN",11,IF(I98="MON BEH",12,IF(I98="POSE HARM",13,IF(I98="(POSE HARM)",13,IF(I98="POSE CONCERN",14,IF(I98="(POSE CONCERN)",14,IF(I98="RJ APOLOGY",15,IF(I98="RJ ATONE",16,IF(I98="(RJ ATONE)",16,IF(I98="RJ JUSTIFY",17,IF(I98="RJ JUSTIFY:ECO INFO",17,IF(I98="RJ JUSTIFY:SOC INFO",17,IF(I98="RJ JUSTIFY:EXP INFO",17,IF(I98="RJ JUSTIFY:MON EARN",17,IF(I98="RJ JUSTIFY:MON BEH",17,IF(I98="RJ-",18,IF(I98="RJ FORGIVE+",19,IF(I98="RJ FORGIVE-",19,IF(I98="(RJ FORGIVE+)",19,IF(I98="(RJ FORGIVE-)",19,IF(I98="COORD",20,IF(I98="(COORD)",20,IF(I98="ENF ACK",21,IF(I98="(ENF ACK)",21,IF(I98="ENF PRAISE",22,IF(I98="ENF ASK",23,IF(I98="ENF TELL",24,IF(I98="ENF SHAME",25,IF(I98="ENF WARN",26,IF(I98="ENF THREATEN",27,IF(I98="ENF PUNISH",28,IF(I98="DEFECT",29,IF(I98="SM TALK",30,IF(I98="HUMOR",31,IF(I98="POLITE+",32,IF(I98="POLITE-",32,IF(I98="INPUT-",33,IF(I98="AMBIGUOUS",34,IF(I98="UNCODEABLE",35)))))))))))))))))))))))))))))))))))))))))))))))))))))))))))))))))</f>
        <v>11</v>
      </c>
      <c r="I98" t="s">
        <v>9509</v>
      </c>
      <c r="J98" s="42">
        <f>IF(K98="GREET",1,IF(K98="GOAL",2,IF(K98="GOAL:COOP",2,IF(K98="(GOAL:COOP)",2,IF(K98="GOAL:CIVILITY",2,IF(K98="GOAL:SUSTAIN",2,IF(K98="(GOAL:SUSTAIN)",2,IF(K98="(GOAL:MAX EARN)",2,IF(K98="GOAL:EQUITY",2,IF(K98="(GOAL:EQUITY)",2,IF(K98="PROPOSAL",3,IF(K98="(PROPOSAL)",3,IF(K98="CHOOSE+",4,IF(K98="CHOOSE-",4,IF(K98="(CHOOSE+)",4,IF(K98="(CHOOSE-)",4,IF(K98="ECO INFO",5,IF(K98="(ECO INFO)",5,IF(K98="$ INFO",6,IF(K98="($ INFO)",6,IF(K98="SOC INFO",7,IF(K98="(SOC INFO)",7,IF(K98="RULE INFO",8,IF(K98="EXP INFO",9,IF(K98="(EXP INFO)",9,IF(K98="MON RES",10,IF(K98="MON EARN",11,IF(K98="MON BEH",12,IF(K98="POSE HARM",13,IF(K98="(POSE HARM)",13,IF(K98="POSE CONCERN",14,IF(K98="(POSE CONCERN)",14,IF(K98="RJ APOLOGY",15,IF(K98="RJ ATONE",16,IF(K98="(RJ ATONE)",16,IF(K98="RJ JUSTIFY",17,IF(K98="RJ JUSTIFY:ECO INFO",17,IF(K98="RJ JUSTIFY:SOC INFO",17,IF(K98="RJ JUSTIFY:EXP INFO",17,IF(K98="RJ JUSTIFY:MON EARN",17,IF(K98="RJ JUSTIFY:MON BEH",17,IF(K98="RJ-",18,IF(K98="RJ FORGIVE+",19,IF(K98="RJ FORGIVE-",19,IF(K98="(RJ FORGIVE+)",19,IF(K98="(RJ FORGIVE-)",19,IF(K98="COORD",20,IF(K98="(COORD)",20,IF(K98="ENF ACK",21,IF(K98="(ENF ACK)",21,IF(K98="ENF PRAISE",22,IF(K98="ENF ASK",23,IF(K98="ENF TELL",24,IF(K98="ENF SHAME",25,IF(K98="ENF WARN",26,IF(K98="ENF THREATEN",27,IF(K98="ENF PUNISH",28,IF(K98="DEFECT",29,IF(K98="SM TALK",30,IF(K98="HUMOR",31,IF(K98="POLITE+",32,IF(K98="POLITE-",32,IF(K98="INPUT-",33,IF(K98="AMBIGUOUS",34,IF(K98="UNCODEABLE",35)))))))))))))))))))))))))))))))))))))))))))))))))))))))))))))))))</f>
        <v>2</v>
      </c>
      <c r="K98" t="s">
        <v>12185</v>
      </c>
    </row>
    <row r="99" spans="1:11" x14ac:dyDescent="0.35">
      <c r="A99" s="4">
        <v>70</v>
      </c>
      <c r="B99" s="4">
        <v>-261.94499999999999</v>
      </c>
      <c r="C99" t="s">
        <v>3650</v>
      </c>
      <c r="D99" s="4">
        <v>4</v>
      </c>
      <c r="E99" t="s">
        <v>3687</v>
      </c>
      <c r="F99" s="42">
        <f t="shared" si="11"/>
        <v>5</v>
      </c>
      <c r="G99" t="s">
        <v>9378</v>
      </c>
    </row>
    <row r="100" spans="1:11" x14ac:dyDescent="0.35">
      <c r="B100" s="4">
        <v>-248.53099999999901</v>
      </c>
      <c r="C100" t="s">
        <v>3650</v>
      </c>
      <c r="D100" s="4">
        <v>4</v>
      </c>
      <c r="E100" t="s">
        <v>3690</v>
      </c>
    </row>
    <row r="101" spans="1:11" x14ac:dyDescent="0.35">
      <c r="B101" s="4">
        <v>-223.238</v>
      </c>
      <c r="C101" t="s">
        <v>3650</v>
      </c>
      <c r="D101" s="4">
        <v>4</v>
      </c>
      <c r="E101" t="s">
        <v>3696</v>
      </c>
    </row>
    <row r="102" spans="1:11" x14ac:dyDescent="0.35">
      <c r="A102" s="4">
        <v>71</v>
      </c>
      <c r="B102" s="4">
        <v>-256.51900000000001</v>
      </c>
      <c r="C102" t="s">
        <v>3646</v>
      </c>
      <c r="D102" s="4">
        <v>1</v>
      </c>
      <c r="E102" t="s">
        <v>3689</v>
      </c>
      <c r="F102" s="42">
        <f t="shared" ref="F102" si="14">IF(G102="GREET",1,IF(G102="GOAL",2,IF(G102="GOAL:COOP",2,IF(G102="(GOAL:COOP)",2,IF(G102="GOAL:CIVILITY",2,IF(G102="GOAL:SUSTAIN",2,IF(G102="(GOAL:SUSTAIN)",2,IF(G102="GOAL:MAX EARN",2,IF(G102="GOAL:EQUITY",2,IF(G102="(GOAL:EQUITY)",2,IF(G102="PROPOSAL",3,IF(G102="(PROPOSAL)",3,IF(G102="CHOOSE+",4,IF(G102="CHOOSE-",4,IF(G102="(CHOOSE+)",4,IF(G102="(CHOOSE-)",4,IF(G102="ECO INFO",5,IF(G102="(ECO INFO)",5,IF(G102="$ INFO",6,IF(G102="($ INFO)",6,IF(G102="SOC INFO",7,IF(G102="(SOC INFO)",7,IF(G102="RULE INFO",8,IF(G102="EXP INFO",9,IF(G102="(EXP INFO)",9,IF(G102="MON RES",10,IF(G102="MON EARN",11,IF(G102="MON BEH",12,IF(G102="POSE HARM",13,IF(G102="(POSE HARM)",13,IF(G102="POSE CONCERN",14,IF(G102="(POSE CONCERN)",14,IF(G102="RJ APOLOGY",15,IF(G102="RJ ATONE",16,IF(G102="(RJ ATONE)",16,IF(G102="RJ JUSTIFY",17,IF(G102="RJ JUSTIFY:ECO INFO",17,IF(G102="RJ JUSTIFY:SOC INFO",17,IF(G102="RJ JUSTIFY:EXP INFO",17,IF(G102="RJ JUSTIFY:MON EARN",17,IF(G102="RJ JUSTIFY:MON BEH",17,IF(G102="RJ-",18,IF(G102="RJ FORGIVE+",19,IF(G102="RJ FORGIVE-",19,IF(G102="(RJ FORGIVE+)",19,IF(G102="(RJ FORGIVE-)",19,IF(G102="COORD",20,IF(G102="(COORD)",20,IF(G102="ENF ACK",21,IF(G102="(ENF ACK)",21,IF(G102="ENF PRAISE",22,IF(G102="ENF ASK",23,IF(G102="ENF TELL",24,IF(G102="ENF SHAME",25,IF(G102="ENF WARN",26,IF(G102="ENF THREATEN",27,IF(G102="ENF PUNISH",28,IF(G102="DEFECT",29,IF(G102="SM TALK",30,IF(G102="HUMOR",31,IF(G102="POLITE+",32,IF(G102="POLITE-",32,IF(G102="INPUT-",33,IF(G102="AMBIGUOUS",34,IF(G102="UNCODEABLE",35)))))))))))))))))))))))))))))))))))))))))))))))))))))))))))))))))</f>
        <v>5</v>
      </c>
      <c r="G102" t="s">
        <v>9378</v>
      </c>
    </row>
    <row r="103" spans="1:11" x14ac:dyDescent="0.35">
      <c r="B103" s="4">
        <v>-197.75099999999901</v>
      </c>
      <c r="C103" t="s">
        <v>3646</v>
      </c>
      <c r="D103" s="4">
        <v>1</v>
      </c>
      <c r="E103" t="s">
        <v>3704</v>
      </c>
    </row>
    <row r="104" spans="1:11" x14ac:dyDescent="0.35">
      <c r="B104" s="4">
        <v>-194.64599999999999</v>
      </c>
      <c r="C104" t="s">
        <v>3646</v>
      </c>
      <c r="D104" s="4">
        <v>1</v>
      </c>
      <c r="E104" t="s">
        <v>3708</v>
      </c>
    </row>
    <row r="105" spans="1:11" ht="13.75" customHeight="1" x14ac:dyDescent="0.35">
      <c r="A105" s="4">
        <v>72</v>
      </c>
      <c r="B105" s="4">
        <v>-198.88200000000001</v>
      </c>
      <c r="C105" t="s">
        <v>3653</v>
      </c>
      <c r="D105" s="4">
        <v>3</v>
      </c>
      <c r="E105" t="s">
        <v>3702</v>
      </c>
    </row>
    <row r="106" spans="1:11" ht="13.75" customHeight="1" x14ac:dyDescent="0.35">
      <c r="D106" s="4"/>
      <c r="E106" s="57" t="s">
        <v>5695</v>
      </c>
      <c r="F106" s="42">
        <f t="shared" ref="F106:F109" si="15">IF(G106="GREET",1,IF(G106="GOAL",2,IF(G106="GOAL:COOP",2,IF(G106="(GOAL:COOP)",2,IF(G106="GOAL:CIVILITY",2,IF(G106="GOAL:SUSTAIN",2,IF(G106="(GOAL:SUSTAIN)",2,IF(G106="GOAL:MAX EARN",2,IF(G106="GOAL:EQUITY",2,IF(G106="(GOAL:EQUITY)",2,IF(G106="PROPOSAL",3,IF(G106="(PROPOSAL)",3,IF(G106="CHOOSE+",4,IF(G106="CHOOSE-",4,IF(G106="(CHOOSE+)",4,IF(G106="(CHOOSE-)",4,IF(G106="ECO INFO",5,IF(G106="(ECO INFO)",5,IF(G106="$ INFO",6,IF(G106="($ INFO)",6,IF(G106="SOC INFO",7,IF(G106="(SOC INFO)",7,IF(G106="RULE INFO",8,IF(G106="EXP INFO",9,IF(G106="(EXP INFO)",9,IF(G106="MON RES",10,IF(G106="MON EARN",11,IF(G106="MON BEH",12,IF(G106="POSE HARM",13,IF(G106="(POSE HARM)",13,IF(G106="POSE CONCERN",14,IF(G106="(POSE CONCERN)",14,IF(G106="RJ APOLOGY",15,IF(G106="RJ ATONE",16,IF(G106="(RJ ATONE)",16,IF(G106="RJ JUSTIFY",17,IF(G106="RJ JUSTIFY:ECO INFO",17,IF(G106="RJ JUSTIFY:SOC INFO",17,IF(G106="RJ JUSTIFY:EXP INFO",17,IF(G106="RJ JUSTIFY:MON EARN",17,IF(G106="RJ JUSTIFY:MON BEH",17,IF(G106="RJ-",18,IF(G106="RJ FORGIVE+",19,IF(G106="RJ FORGIVE-",19,IF(G106="(RJ FORGIVE+)",19,IF(G106="(RJ FORGIVE-)",19,IF(G106="COORD",20,IF(G106="(COORD)",20,IF(G106="ENF ACK",21,IF(G106="(ENF ACK)",21,IF(G106="ENF PRAISE",22,IF(G106="ENF ASK",23,IF(G106="ENF TELL",24,IF(G106="ENF SHAME",25,IF(G106="ENF WARN",26,IF(G106="ENF THREATEN",27,IF(G106="ENF PUNISH",28,IF(G106="DEFECT",29,IF(G106="SM TALK",30,IF(G106="HUMOR",31,IF(G106="POLITE+",32,IF(G106="POLITE-",32,IF(G106="INPUT-",33,IF(G106="AMBIGUOUS",34,IF(G106="UNCODEABLE",35)))))))))))))))))))))))))))))))))))))))))))))))))))))))))))))))))</f>
        <v>7</v>
      </c>
      <c r="G106" t="s">
        <v>9377</v>
      </c>
    </row>
    <row r="107" spans="1:11" ht="13.75" customHeight="1" x14ac:dyDescent="0.35">
      <c r="D107" s="4"/>
      <c r="E107" s="57" t="s">
        <v>10655</v>
      </c>
      <c r="F107" s="42">
        <f t="shared" si="15"/>
        <v>2</v>
      </c>
      <c r="G107" t="s">
        <v>12175</v>
      </c>
    </row>
    <row r="108" spans="1:11" x14ac:dyDescent="0.35">
      <c r="A108" s="4">
        <v>73</v>
      </c>
      <c r="B108" s="4">
        <v>-188.45599999999999</v>
      </c>
      <c r="C108" t="s">
        <v>3655</v>
      </c>
      <c r="D108" s="4">
        <v>2</v>
      </c>
      <c r="E108" t="s">
        <v>3710</v>
      </c>
      <c r="F108" s="42">
        <f t="shared" si="15"/>
        <v>7</v>
      </c>
      <c r="G108" t="s">
        <v>9377</v>
      </c>
      <c r="H108" s="42">
        <f t="shared" ref="H108:H109" si="16">IF(I108="GREET",1,IF(I108="GOAL",2,IF(I108="GOAL:COOP",2,IF(I108="(GOAL:COOP)",2,IF(I108="GOAL:CIVILITY",2,IF(I108="GOAL:SUSTAIN",2,IF(I108="(GOAL:SUSTAIN)",2,IF(I108="GOAL:MAX EARN",2,IF(I108="GOAL:EQUITY",2,IF(I108="(GOAL:EQUITY)",2,IF(I108="PROPOSAL",3,IF(I108="(PROPOSAL)",3,IF(I108="CHOOSE+",4,IF(I108="CHOOSE-",4,IF(I108="(CHOOSE+)",4,IF(I108="(CHOOSE-)",4,IF(I108="ECO INFO",5,IF(I108="(ECO INFO)",5,IF(I108="$ INFO",6,IF(I108="($ INFO)",6,IF(I108="SOC INFO",7,IF(I108="(SOC INFO)",7,IF(I108="RULE INFO",8,IF(I108="EXP INFO",9,IF(I108="(EXP INFO)",9,IF(I108="MON RES",10,IF(I108="MON EARN",11,IF(I108="MON BEH",12,IF(I108="POSE HARM",13,IF(I108="(POSE HARM)",13,IF(I108="POSE CONCERN",14,IF(I108="(POSE CONCERN)",14,IF(I108="RJ APOLOGY",15,IF(I108="RJ ATONE",16,IF(I108="(RJ ATONE)",16,IF(I108="RJ JUSTIFY",17,IF(I108="RJ JUSTIFY:ECO INFO",17,IF(I108="RJ JUSTIFY:SOC INFO",17,IF(I108="RJ JUSTIFY:EXP INFO",17,IF(I108="RJ JUSTIFY:MON EARN",17,IF(I108="RJ JUSTIFY:MON BEH",17,IF(I108="RJ-",18,IF(I108="RJ FORGIVE+",19,IF(I108="RJ FORGIVE-",19,IF(I108="(RJ FORGIVE+)",19,IF(I108="(RJ FORGIVE-)",19,IF(I108="COORD",20,IF(I108="(COORD)",20,IF(I108="ENF ACK",21,IF(I108="(ENF ACK)",21,IF(I108="ENF PRAISE",22,IF(I108="ENF ASK",23,IF(I108="ENF TELL",24,IF(I108="ENF SHAME",25,IF(I108="ENF WARN",26,IF(I108="ENF THREATEN",27,IF(I108="ENF PUNISH",28,IF(I108="DEFECT",29,IF(I108="SM TALK",30,IF(I108="HUMOR",31,IF(I108="POLITE+",32,IF(I108="POLITE-",32,IF(I108="INPUT-",33,IF(I108="AMBIGUOUS",34,IF(I108="UNCODEABLE",35)))))))))))))))))))))))))))))))))))))))))))))))))))))))))))))))))</f>
        <v>2</v>
      </c>
      <c r="I108" t="s">
        <v>12175</v>
      </c>
    </row>
    <row r="109" spans="1:11" x14ac:dyDescent="0.35">
      <c r="A109" s="4">
        <v>74</v>
      </c>
      <c r="B109" s="4">
        <v>-184.50399999999999</v>
      </c>
      <c r="C109" t="s">
        <v>3646</v>
      </c>
      <c r="D109" s="4">
        <v>1</v>
      </c>
      <c r="E109" t="s">
        <v>3712</v>
      </c>
      <c r="F109" s="42">
        <f t="shared" si="15"/>
        <v>7</v>
      </c>
      <c r="G109" t="s">
        <v>9377</v>
      </c>
      <c r="H109" s="42">
        <f t="shared" si="16"/>
        <v>2</v>
      </c>
      <c r="I109" t="s">
        <v>12175</v>
      </c>
    </row>
    <row r="110" spans="1:11" x14ac:dyDescent="0.35">
      <c r="D110" s="4"/>
    </row>
    <row r="111" spans="1:11" x14ac:dyDescent="0.35">
      <c r="A111" s="7">
        <v>2</v>
      </c>
      <c r="B111" s="31" t="s">
        <v>11226</v>
      </c>
      <c r="D111" s="4"/>
    </row>
    <row r="112" spans="1:11" x14ac:dyDescent="0.35">
      <c r="A112" s="4">
        <v>75</v>
      </c>
      <c r="B112" s="4">
        <v>-185.184</v>
      </c>
      <c r="C112" t="s">
        <v>3653</v>
      </c>
      <c r="D112" s="4">
        <v>3</v>
      </c>
      <c r="E112" t="s">
        <v>3711</v>
      </c>
      <c r="F112" s="42">
        <f t="shared" ref="F112" si="17">IF(G112="GREET",1,IF(G112="GOAL",2,IF(G112="GOAL:COOP",2,IF(G112="(GOAL:COOP)",2,IF(G112="GOAL:CIVILITY",2,IF(G112="GOAL:SUSTAIN",2,IF(G112="(GOAL:SUSTAIN)",2,IF(G112="GOAL:MAX EARN",2,IF(G112="GOAL:EQUITY",2,IF(G112="(GOAL:EQUITY)",2,IF(G112="PROPOSAL",3,IF(G112="(PROPOSAL)",3,IF(G112="CHOOSE+",4,IF(G112="CHOOSE-",4,IF(G112="(CHOOSE+)",4,IF(G112="(CHOOSE-)",4,IF(G112="ECO INFO",5,IF(G112="(ECO INFO)",5,IF(G112="$ INFO",6,IF(G112="($ INFO)",6,IF(G112="SOC INFO",7,IF(G112="(SOC INFO)",7,IF(G112="RULE INFO",8,IF(G112="EXP INFO",9,IF(G112="(EXP INFO)",9,IF(G112="MON RES",10,IF(G112="MON EARN",11,IF(G112="MON BEH",12,IF(G112="POSE HARM",13,IF(G112="(POSE HARM)",13,IF(G112="POSE CONCERN",14,IF(G112="(POSE CONCERN)",14,IF(G112="RJ APOLOGY",15,IF(G112="RJ ATONE",16,IF(G112="(RJ ATONE)",16,IF(G112="RJ JUSTIFY",17,IF(G112="RJ JUSTIFY:ECO INFO",17,IF(G112="RJ JUSTIFY:SOC INFO",17,IF(G112="RJ JUSTIFY:EXP INFO",17,IF(G112="RJ JUSTIFY:MON EARN",17,IF(G112="RJ JUSTIFY:MON BEH",17,IF(G112="RJ-",18,IF(G112="RJ FORGIVE+",19,IF(G112="RJ FORGIVE-",19,IF(G112="(RJ FORGIVE+)",19,IF(G112="(RJ FORGIVE-)",19,IF(G112="COORD",20,IF(G112="(COORD)",20,IF(G112="ENF ACK",21,IF(G112="(ENF ACK)",21,IF(G112="ENF PRAISE",22,IF(G112="ENF ASK",23,IF(G112="ENF TELL",24,IF(G112="ENF SHAME",25,IF(G112="ENF WARN",26,IF(G112="ENF THREATEN",27,IF(G112="ENF PUNISH",28,IF(G112="DEFECT",29,IF(G112="SM TALK",30,IF(G112="HUMOR",31,IF(G112="POLITE+",32,IF(G112="POLITE-",32,IF(G112="INPUT-",33,IF(G112="AMBIGUOUS",34,IF(G112="UNCODEABLE",35)))))))))))))))))))))))))))))))))))))))))))))))))))))))))))))))))</f>
        <v>8</v>
      </c>
      <c r="G112" t="s">
        <v>9374</v>
      </c>
    </row>
    <row r="113" spans="1:9" x14ac:dyDescent="0.35">
      <c r="A113" s="4">
        <v>76</v>
      </c>
      <c r="B113" s="4">
        <v>-172.239</v>
      </c>
      <c r="C113" t="s">
        <v>3650</v>
      </c>
      <c r="D113" s="4">
        <v>4</v>
      </c>
      <c r="E113" t="s">
        <v>3715</v>
      </c>
    </row>
    <row r="114" spans="1:9" x14ac:dyDescent="0.35">
      <c r="D114" s="4"/>
      <c r="E114" s="57" t="s">
        <v>10334</v>
      </c>
      <c r="F114" s="42">
        <f t="shared" ref="F114:F116" si="18">IF(G114="GREET",1,IF(G114="GOAL",2,IF(G114="GOAL:COOP",2,IF(G114="(GOAL:COOP)",2,IF(G114="GOAL:CIVILITY",2,IF(G114="GOAL:SUSTAIN",2,IF(G114="(GOAL:SUSTAIN)",2,IF(G114="GOAL:MAX EARN",2,IF(G114="GOAL:EQUITY",2,IF(G114="(GOAL:EQUITY)",2,IF(G114="PROPOSAL",3,IF(G114="(PROPOSAL)",3,IF(G114="CHOOSE+",4,IF(G114="CHOOSE-",4,IF(G114="(CHOOSE+)",4,IF(G114="(CHOOSE-)",4,IF(G114="ECO INFO",5,IF(G114="(ECO INFO)",5,IF(G114="$ INFO",6,IF(G114="($ INFO)",6,IF(G114="SOC INFO",7,IF(G114="(SOC INFO)",7,IF(G114="RULE INFO",8,IF(G114="EXP INFO",9,IF(G114="(EXP INFO)",9,IF(G114="MON RES",10,IF(G114="MON EARN",11,IF(G114="MON BEH",12,IF(G114="POSE HARM",13,IF(G114="(POSE HARM)",13,IF(G114="POSE CONCERN",14,IF(G114="(POSE CONCERN)",14,IF(G114="RJ APOLOGY",15,IF(G114="RJ ATONE",16,IF(G114="(RJ ATONE)",16,IF(G114="RJ JUSTIFY",17,IF(G114="RJ JUSTIFY:ECO INFO",17,IF(G114="RJ JUSTIFY:SOC INFO",17,IF(G114="RJ JUSTIFY:EXP INFO",17,IF(G114="RJ JUSTIFY:MON EARN",17,IF(G114="RJ JUSTIFY:MON BEH",17,IF(G114="RJ-",18,IF(G114="RJ FORGIVE+",19,IF(G114="RJ FORGIVE-",19,IF(G114="(RJ FORGIVE+)",19,IF(G114="(RJ FORGIVE-)",19,IF(G114="COORD",20,IF(G114="(COORD)",20,IF(G114="ENF ACK",21,IF(G114="(ENF ACK)",21,IF(G114="ENF PRAISE",22,IF(G114="ENF ASK",23,IF(G114="ENF TELL",24,IF(G114="ENF SHAME",25,IF(G114="ENF WARN",26,IF(G114="ENF THREATEN",27,IF(G114="ENF PUNISH",28,IF(G114="DEFECT",29,IF(G114="SM TALK",30,IF(G114="HUMOR",31,IF(G114="POLITE+",32,IF(G114="POLITE-",32,IF(G114="INPUT-",33,IF(G114="AMBIGUOUS",34,IF(G114="UNCODEABLE",35)))))))))))))))))))))))))))))))))))))))))))))))))))))))))))))))))</f>
        <v>6</v>
      </c>
      <c r="G114" t="s">
        <v>10472</v>
      </c>
    </row>
    <row r="115" spans="1:9" x14ac:dyDescent="0.35">
      <c r="D115" s="4"/>
      <c r="E115" s="57" t="s">
        <v>10335</v>
      </c>
      <c r="F115" s="42">
        <f t="shared" si="18"/>
        <v>2</v>
      </c>
      <c r="G115" t="s">
        <v>10938</v>
      </c>
    </row>
    <row r="116" spans="1:9" x14ac:dyDescent="0.35">
      <c r="A116" s="4">
        <v>77</v>
      </c>
      <c r="B116" s="4">
        <v>-171.869</v>
      </c>
      <c r="C116" t="s">
        <v>3646</v>
      </c>
      <c r="D116" s="4">
        <v>1</v>
      </c>
      <c r="E116" t="s">
        <v>3716</v>
      </c>
      <c r="F116" s="42">
        <f t="shared" si="18"/>
        <v>9</v>
      </c>
      <c r="G116" t="s">
        <v>9373</v>
      </c>
      <c r="I116" s="41"/>
    </row>
    <row r="117" spans="1:9" x14ac:dyDescent="0.35">
      <c r="B117" s="4">
        <v>-161.262</v>
      </c>
      <c r="C117" t="s">
        <v>3646</v>
      </c>
      <c r="D117" s="4">
        <v>1</v>
      </c>
      <c r="E117" t="s">
        <v>3718</v>
      </c>
    </row>
    <row r="118" spans="1:9" x14ac:dyDescent="0.35">
      <c r="A118" s="4">
        <v>78</v>
      </c>
      <c r="B118" s="4">
        <v>-153.95099999999999</v>
      </c>
      <c r="C118" t="s">
        <v>3646</v>
      </c>
      <c r="D118" s="4">
        <v>1</v>
      </c>
      <c r="E118" t="s">
        <v>3719</v>
      </c>
      <c r="F118" s="42">
        <f t="shared" ref="F118:F152" si="19">IF(G118="GREET",1,IF(G118="GOAL",2,IF(G118="GOAL:COOP",2,IF(G118="(GOAL:COOP)",2,IF(G118="GOAL:CIVILITY",2,IF(G118="GOAL:SUSTAIN",2,IF(G118="(GOAL:SUSTAIN)",2,IF(G118="GOAL:MAX EARN",2,IF(G118="GOAL:EQUITY",2,IF(G118="(GOAL:EQUITY)",2,IF(G118="PROPOSAL",3,IF(G118="(PROPOSAL)",3,IF(G118="CHOOSE+",4,IF(G118="CHOOSE-",4,IF(G118="(CHOOSE+)",4,IF(G118="(CHOOSE-)",4,IF(G118="ECO INFO",5,IF(G118="(ECO INFO)",5,IF(G118="$ INFO",6,IF(G118="($ INFO)",6,IF(G118="SOC INFO",7,IF(G118="(SOC INFO)",7,IF(G118="RULE INFO",8,IF(G118="EXP INFO",9,IF(G118="(EXP INFO)",9,IF(G118="MON RES",10,IF(G118="MON EARN",11,IF(G118="MON BEH",12,IF(G118="POSE HARM",13,IF(G118="(POSE HARM)",13,IF(G118="POSE CONCERN",14,IF(G118="(POSE CONCERN)",14,IF(G118="RJ APOLOGY",15,IF(G118="RJ ATONE",16,IF(G118="(RJ ATONE)",16,IF(G118="RJ JUSTIFY",17,IF(G118="RJ JUSTIFY:ECO INFO",17,IF(G118="RJ JUSTIFY:SOC INFO",17,IF(G118="RJ JUSTIFY:EXP INFO",17,IF(G118="RJ JUSTIFY:MON EARN",17,IF(G118="RJ JUSTIFY:MON BEH",17,IF(G118="RJ-",18,IF(G118="RJ FORGIVE+",19,IF(G118="RJ FORGIVE-",19,IF(G118="(RJ FORGIVE+)",19,IF(G118="(RJ FORGIVE-)",19,IF(G118="COORD",20,IF(G118="(COORD)",20,IF(G118="ENF ACK",21,IF(G118="(ENF ACK)",21,IF(G118="ENF PRAISE",22,IF(G118="ENF ASK",23,IF(G118="ENF TELL",24,IF(G118="ENF SHAME",25,IF(G118="ENF WARN",26,IF(G118="ENF THREATEN",27,IF(G118="ENF PUNISH",28,IF(G118="DEFECT",29,IF(G118="SM TALK",30,IF(G118="HUMOR",31,IF(G118="POLITE+",32,IF(G118="POLITE-",32,IF(G118="INPUT-",33,IF(G118="AMBIGUOUS",34,IF(G118="UNCODEABLE",35)))))))))))))))))))))))))))))))))))))))))))))))))))))))))))))))))</f>
        <v>7</v>
      </c>
      <c r="G118" t="s">
        <v>9377</v>
      </c>
    </row>
    <row r="119" spans="1:9" x14ac:dyDescent="0.35">
      <c r="A119" s="4">
        <v>79</v>
      </c>
      <c r="B119" s="4">
        <v>-144.81100000000001</v>
      </c>
      <c r="C119" t="s">
        <v>3653</v>
      </c>
      <c r="D119" s="4">
        <v>3</v>
      </c>
      <c r="E119" t="s">
        <v>10336</v>
      </c>
      <c r="F119" s="42">
        <f t="shared" si="19"/>
        <v>7</v>
      </c>
      <c r="G119" t="s">
        <v>9377</v>
      </c>
    </row>
    <row r="120" spans="1:9" x14ac:dyDescent="0.35">
      <c r="A120" s="4">
        <v>80</v>
      </c>
      <c r="B120" s="4">
        <v>-131.315</v>
      </c>
      <c r="C120" t="s">
        <v>3655</v>
      </c>
      <c r="D120" s="4">
        <v>2</v>
      </c>
      <c r="E120" t="s">
        <v>3724</v>
      </c>
      <c r="F120" s="42">
        <f t="shared" si="19"/>
        <v>7</v>
      </c>
      <c r="G120" t="s">
        <v>9377</v>
      </c>
    </row>
    <row r="121" spans="1:9" x14ac:dyDescent="0.35">
      <c r="A121" s="4">
        <v>81</v>
      </c>
      <c r="B121" s="4">
        <v>-128.643</v>
      </c>
      <c r="C121" t="s">
        <v>3646</v>
      </c>
      <c r="D121" s="4">
        <v>1</v>
      </c>
      <c r="E121" t="s">
        <v>3725</v>
      </c>
      <c r="F121" s="42">
        <f t="shared" si="19"/>
        <v>3</v>
      </c>
      <c r="G121" t="s">
        <v>9379</v>
      </c>
    </row>
    <row r="122" spans="1:9" x14ac:dyDescent="0.35">
      <c r="A122" s="4">
        <v>82</v>
      </c>
      <c r="B122" s="4">
        <v>-122.17100000000001</v>
      </c>
      <c r="C122" t="s">
        <v>3650</v>
      </c>
      <c r="D122" s="4">
        <v>4</v>
      </c>
      <c r="E122" t="s">
        <v>1310</v>
      </c>
      <c r="F122" s="42">
        <f t="shared" si="19"/>
        <v>7</v>
      </c>
      <c r="G122" t="s">
        <v>9377</v>
      </c>
    </row>
    <row r="123" spans="1:9" x14ac:dyDescent="0.35">
      <c r="A123" s="4">
        <v>83</v>
      </c>
      <c r="B123" s="4">
        <v>-116.09</v>
      </c>
      <c r="C123" t="s">
        <v>3646</v>
      </c>
      <c r="D123" s="4">
        <v>1</v>
      </c>
      <c r="E123" t="s">
        <v>3726</v>
      </c>
      <c r="F123" s="42">
        <f t="shared" si="19"/>
        <v>7</v>
      </c>
      <c r="G123" t="s">
        <v>9377</v>
      </c>
    </row>
    <row r="124" spans="1:9" x14ac:dyDescent="0.35">
      <c r="A124" s="4">
        <v>84</v>
      </c>
      <c r="B124" s="4">
        <v>-112.456</v>
      </c>
      <c r="C124" t="s">
        <v>3650</v>
      </c>
      <c r="D124" s="4">
        <v>4</v>
      </c>
      <c r="E124" t="s">
        <v>3728</v>
      </c>
      <c r="F124" s="42">
        <f t="shared" si="19"/>
        <v>4</v>
      </c>
      <c r="G124" t="s">
        <v>9372</v>
      </c>
    </row>
    <row r="125" spans="1:9" x14ac:dyDescent="0.35">
      <c r="A125" s="4">
        <v>85</v>
      </c>
      <c r="B125" s="4">
        <v>-99.177000000000007</v>
      </c>
      <c r="C125" t="s">
        <v>3646</v>
      </c>
      <c r="D125" s="4">
        <v>1</v>
      </c>
      <c r="E125" t="s">
        <v>3731</v>
      </c>
      <c r="F125" s="42">
        <f t="shared" si="19"/>
        <v>4</v>
      </c>
      <c r="G125" t="s">
        <v>9372</v>
      </c>
    </row>
    <row r="126" spans="1:9" x14ac:dyDescent="0.35">
      <c r="A126" s="4">
        <v>86</v>
      </c>
      <c r="B126" s="4">
        <v>-96.317999999999998</v>
      </c>
      <c r="C126" t="s">
        <v>3655</v>
      </c>
      <c r="D126" s="4">
        <v>2</v>
      </c>
      <c r="E126" t="s">
        <v>3733</v>
      </c>
      <c r="F126" s="42">
        <f t="shared" si="19"/>
        <v>7</v>
      </c>
      <c r="G126" t="s">
        <v>9377</v>
      </c>
    </row>
    <row r="127" spans="1:9" x14ac:dyDescent="0.35">
      <c r="A127" s="4">
        <v>87</v>
      </c>
      <c r="B127" s="4">
        <v>-90.247</v>
      </c>
      <c r="C127" t="s">
        <v>3646</v>
      </c>
      <c r="D127" s="4">
        <v>1</v>
      </c>
      <c r="E127" t="s">
        <v>3735</v>
      </c>
      <c r="F127" s="42">
        <f t="shared" si="19"/>
        <v>7</v>
      </c>
      <c r="G127" t="s">
        <v>9377</v>
      </c>
    </row>
    <row r="128" spans="1:9" x14ac:dyDescent="0.35">
      <c r="A128" s="4">
        <v>88</v>
      </c>
      <c r="B128" s="4">
        <v>-80.903999999999996</v>
      </c>
      <c r="C128" t="s">
        <v>3650</v>
      </c>
      <c r="D128" s="4">
        <v>4</v>
      </c>
      <c r="E128" t="s">
        <v>10337</v>
      </c>
      <c r="F128" s="42">
        <f t="shared" si="19"/>
        <v>32</v>
      </c>
      <c r="G128" t="s">
        <v>9376</v>
      </c>
    </row>
    <row r="129" spans="1:7" x14ac:dyDescent="0.35">
      <c r="D129" s="4"/>
    </row>
    <row r="130" spans="1:7" x14ac:dyDescent="0.35">
      <c r="A130" s="4">
        <v>89</v>
      </c>
      <c r="B130" s="4">
        <v>-67.863999999999905</v>
      </c>
      <c r="C130" t="s">
        <v>3653</v>
      </c>
      <c r="D130" s="4">
        <v>3</v>
      </c>
      <c r="E130" t="s">
        <v>3739</v>
      </c>
    </row>
    <row r="131" spans="1:7" x14ac:dyDescent="0.35">
      <c r="D131" s="4"/>
      <c r="E131" s="57" t="s">
        <v>9832</v>
      </c>
      <c r="F131" s="42">
        <f t="shared" si="19"/>
        <v>7</v>
      </c>
      <c r="G131" t="s">
        <v>9377</v>
      </c>
    </row>
    <row r="132" spans="1:7" x14ac:dyDescent="0.35">
      <c r="D132" s="4"/>
      <c r="E132" s="57" t="s">
        <v>9833</v>
      </c>
      <c r="F132" s="42">
        <f t="shared" si="19"/>
        <v>22</v>
      </c>
      <c r="G132" t="s">
        <v>10418</v>
      </c>
    </row>
    <row r="133" spans="1:7" x14ac:dyDescent="0.35">
      <c r="A133" s="4">
        <v>90</v>
      </c>
      <c r="B133" s="4">
        <v>-67.311000000000007</v>
      </c>
      <c r="C133" t="s">
        <v>3646</v>
      </c>
      <c r="D133" s="4">
        <v>1</v>
      </c>
      <c r="E133" t="s">
        <v>3740</v>
      </c>
      <c r="F133" s="42">
        <f t="shared" si="19"/>
        <v>9</v>
      </c>
      <c r="G133" t="s">
        <v>9373</v>
      </c>
    </row>
    <row r="134" spans="1:7" x14ac:dyDescent="0.35">
      <c r="A134" s="4">
        <v>91</v>
      </c>
      <c r="B134" s="4">
        <v>-62.698</v>
      </c>
      <c r="C134" t="s">
        <v>3650</v>
      </c>
      <c r="D134" s="4">
        <v>4</v>
      </c>
      <c r="E134" t="s">
        <v>3744</v>
      </c>
      <c r="F134" s="42">
        <f t="shared" si="19"/>
        <v>34</v>
      </c>
      <c r="G134" t="s">
        <v>9387</v>
      </c>
    </row>
    <row r="135" spans="1:7" x14ac:dyDescent="0.35">
      <c r="A135" s="4">
        <v>92</v>
      </c>
      <c r="B135" s="4">
        <v>-57.988999999999997</v>
      </c>
      <c r="C135" t="s">
        <v>3646</v>
      </c>
      <c r="D135" s="4">
        <v>1</v>
      </c>
      <c r="E135" t="s">
        <v>3745</v>
      </c>
      <c r="F135" s="42">
        <f t="shared" si="19"/>
        <v>24</v>
      </c>
      <c r="G135" s="43" t="s">
        <v>10409</v>
      </c>
    </row>
    <row r="136" spans="1:7" x14ac:dyDescent="0.35">
      <c r="A136" s="4">
        <v>93</v>
      </c>
      <c r="B136" s="4">
        <v>-48.744</v>
      </c>
      <c r="C136" t="s">
        <v>3655</v>
      </c>
      <c r="D136" s="4">
        <v>2</v>
      </c>
      <c r="E136" t="s">
        <v>3747</v>
      </c>
      <c r="F136" s="42">
        <f t="shared" si="19"/>
        <v>24</v>
      </c>
      <c r="G136" s="43" t="s">
        <v>10409</v>
      </c>
    </row>
    <row r="137" spans="1:7" x14ac:dyDescent="0.35">
      <c r="A137" s="4">
        <v>94</v>
      </c>
      <c r="B137" s="4">
        <v>-40.713999999999999</v>
      </c>
      <c r="C137" t="s">
        <v>3653</v>
      </c>
      <c r="D137" s="4">
        <v>3</v>
      </c>
      <c r="E137" t="s">
        <v>10338</v>
      </c>
      <c r="F137" s="42">
        <f t="shared" si="19"/>
        <v>7</v>
      </c>
      <c r="G137" t="s">
        <v>9377</v>
      </c>
    </row>
    <row r="138" spans="1:7" x14ac:dyDescent="0.35">
      <c r="A138" s="4">
        <v>95</v>
      </c>
      <c r="B138" s="4">
        <v>-33.819000000000003</v>
      </c>
      <c r="C138" t="s">
        <v>3646</v>
      </c>
      <c r="D138" s="4">
        <v>1</v>
      </c>
      <c r="E138" t="s">
        <v>3750</v>
      </c>
      <c r="F138" s="42">
        <f t="shared" si="19"/>
        <v>7</v>
      </c>
      <c r="G138" t="s">
        <v>9377</v>
      </c>
    </row>
    <row r="139" spans="1:7" x14ac:dyDescent="0.35">
      <c r="D139" s="4"/>
    </row>
    <row r="140" spans="1:7" x14ac:dyDescent="0.35">
      <c r="B140" s="20" t="s">
        <v>9243</v>
      </c>
      <c r="D140" s="4"/>
    </row>
    <row r="141" spans="1:7" x14ac:dyDescent="0.35">
      <c r="A141" s="4">
        <v>96</v>
      </c>
      <c r="B141" s="4">
        <v>-29.01</v>
      </c>
      <c r="C141" t="s">
        <v>3653</v>
      </c>
      <c r="D141" s="4">
        <v>3</v>
      </c>
      <c r="E141" t="s">
        <v>3753</v>
      </c>
      <c r="F141" s="42">
        <f t="shared" si="19"/>
        <v>22</v>
      </c>
      <c r="G141" t="s">
        <v>10418</v>
      </c>
    </row>
    <row r="142" spans="1:7" x14ac:dyDescent="0.35">
      <c r="D142" s="4"/>
    </row>
    <row r="143" spans="1:7" x14ac:dyDescent="0.35">
      <c r="D143" s="4"/>
    </row>
    <row r="144" spans="1:7" x14ac:dyDescent="0.35">
      <c r="B144" s="21" t="s">
        <v>9283</v>
      </c>
      <c r="C144" s="22"/>
      <c r="D144" s="21"/>
      <c r="E144" s="22"/>
    </row>
    <row r="145" spans="1:10" x14ac:dyDescent="0.35">
      <c r="B145" s="31"/>
      <c r="D145" s="4"/>
    </row>
    <row r="146" spans="1:10" x14ac:dyDescent="0.35">
      <c r="A146" s="4">
        <v>97</v>
      </c>
      <c r="B146" s="4">
        <v>19.445999999999898</v>
      </c>
      <c r="C146" t="s">
        <v>3650</v>
      </c>
      <c r="D146" s="4">
        <v>4</v>
      </c>
      <c r="E146" t="s">
        <v>3755</v>
      </c>
      <c r="F146" s="42">
        <f t="shared" si="19"/>
        <v>3</v>
      </c>
      <c r="G146" s="43" t="s">
        <v>9379</v>
      </c>
    </row>
    <row r="147" spans="1:10" x14ac:dyDescent="0.35">
      <c r="A147" s="4">
        <v>98</v>
      </c>
      <c r="B147" s="4">
        <v>78.120999999999995</v>
      </c>
      <c r="C147" t="s">
        <v>3646</v>
      </c>
      <c r="D147" s="4">
        <v>1</v>
      </c>
      <c r="E147" t="s">
        <v>3756</v>
      </c>
      <c r="F147" s="42">
        <f t="shared" si="19"/>
        <v>22</v>
      </c>
      <c r="G147" s="43" t="s">
        <v>10418</v>
      </c>
    </row>
    <row r="148" spans="1:10" x14ac:dyDescent="0.35">
      <c r="A148" s="4">
        <v>99</v>
      </c>
      <c r="B148" s="4">
        <v>98.341999999999999</v>
      </c>
      <c r="C148" t="s">
        <v>3650</v>
      </c>
      <c r="D148" s="4">
        <v>4</v>
      </c>
      <c r="E148" t="s">
        <v>3757</v>
      </c>
      <c r="F148" s="42">
        <f t="shared" si="19"/>
        <v>3</v>
      </c>
      <c r="G148" s="43" t="s">
        <v>9379</v>
      </c>
    </row>
    <row r="149" spans="1:10" x14ac:dyDescent="0.35">
      <c r="A149" s="4">
        <v>100</v>
      </c>
      <c r="B149" s="4">
        <v>114.60299999999999</v>
      </c>
      <c r="C149" t="s">
        <v>3646</v>
      </c>
      <c r="D149" s="4">
        <v>1</v>
      </c>
      <c r="E149" t="s">
        <v>542</v>
      </c>
      <c r="F149" s="42">
        <f t="shared" si="19"/>
        <v>4</v>
      </c>
      <c r="G149" s="43" t="s">
        <v>9372</v>
      </c>
    </row>
    <row r="150" spans="1:10" x14ac:dyDescent="0.35">
      <c r="A150" s="4">
        <v>101</v>
      </c>
      <c r="B150" s="4">
        <v>128.63800000000001</v>
      </c>
      <c r="C150" t="s">
        <v>3653</v>
      </c>
      <c r="D150" s="4">
        <v>3</v>
      </c>
      <c r="E150" t="s">
        <v>3758</v>
      </c>
    </row>
    <row r="151" spans="1:10" x14ac:dyDescent="0.35">
      <c r="D151" s="4"/>
      <c r="E151" s="57" t="s">
        <v>11227</v>
      </c>
      <c r="F151" s="42">
        <f t="shared" si="19"/>
        <v>10</v>
      </c>
      <c r="G151" s="43" t="s">
        <v>10136</v>
      </c>
    </row>
    <row r="152" spans="1:10" x14ac:dyDescent="0.35">
      <c r="D152" s="4"/>
      <c r="E152" s="57" t="s">
        <v>11228</v>
      </c>
      <c r="F152" s="42">
        <f t="shared" si="19"/>
        <v>4</v>
      </c>
      <c r="G152" s="43" t="s">
        <v>9380</v>
      </c>
    </row>
    <row r="153" spans="1:10" x14ac:dyDescent="0.35">
      <c r="D153" s="4"/>
    </row>
    <row r="154" spans="1:10" x14ac:dyDescent="0.35">
      <c r="A154" s="7">
        <v>1</v>
      </c>
      <c r="B154" s="31" t="s">
        <v>12146</v>
      </c>
      <c r="D154" s="4"/>
    </row>
    <row r="155" spans="1:10" x14ac:dyDescent="0.35">
      <c r="B155" s="39" t="s">
        <v>11229</v>
      </c>
      <c r="D155" s="4"/>
    </row>
    <row r="156" spans="1:10" x14ac:dyDescent="0.35">
      <c r="A156" s="4">
        <v>102</v>
      </c>
      <c r="B156" s="4">
        <v>138.79399999999899</v>
      </c>
      <c r="C156" t="s">
        <v>3646</v>
      </c>
      <c r="D156" s="4">
        <v>1</v>
      </c>
      <c r="E156" t="s">
        <v>914</v>
      </c>
      <c r="F156" s="42">
        <f t="shared" ref="F156:F162" si="20">IF(G156="GREET",1,IF(G156="GOAL",2,IF(G156="GOAL:COOP",2,IF(G156="(GOAL:COOP)",2,IF(G156="GOAL:CIVILITY",2,IF(G156="GOAL:SUSTAIN",2,IF(G156="(GOAL:SUSTAIN)",2,IF(G156="GOAL:MAX EARN",2,IF(G156="GOAL:EQUITY",2,IF(G156="(GOAL:EQUITY)",2,IF(G156="PROPOSAL",3,IF(G156="(PROPOSAL)",3,IF(G156="CHOOSE+",4,IF(G156="CHOOSE-",4,IF(G156="(CHOOSE+)",4,IF(G156="(CHOOSE-)",4,IF(G156="ECO INFO",5,IF(G156="(ECO INFO)",5,IF(G156="$ INFO",6,IF(G156="($ INFO)",6,IF(G156="SOC INFO",7,IF(G156="(SOC INFO)",7,IF(G156="RULE INFO",8,IF(G156="EXP INFO",9,IF(G156="(EXP INFO)",9,IF(G156="MON RES",10,IF(G156="MON EARN",11,IF(G156="MON BEH",12,IF(G156="POSE HARM",13,IF(G156="(POSE HARM)",13,IF(G156="POSE CONCERN",14,IF(G156="(POSE CONCERN)",14,IF(G156="RJ APOLOGY",15,IF(G156="RJ ATONE",16,IF(G156="(RJ ATONE)",16,IF(G156="RJ JUSTIFY",17,IF(G156="RJ JUSTIFY:ECO INFO",17,IF(G156="RJ JUSTIFY:SOC INFO",17,IF(G156="RJ JUSTIFY:EXP INFO",17,IF(G156="RJ JUSTIFY:MON EARN",17,IF(G156="RJ JUSTIFY:MON BEH",17,IF(G156="RJ-",18,IF(G156="RJ FORGIVE+",19,IF(G156="RJ FORGIVE-",19,IF(G156="(RJ FORGIVE+)",19,IF(G156="(RJ FORGIVE-)",19,IF(G156="COORD",20,IF(G156="(COORD)",20,IF(G156="ENF ACK",21,IF(G156="(ENF ACK)",21,IF(G156="ENF PRAISE",22,IF(G156="ENF ASK",23,IF(G156="ENF TELL",24,IF(G156="ENF SHAME",25,IF(G156="ENF WARN",26,IF(G156="ENF THREATEN",27,IF(G156="ENF PUNISH",28,IF(G156="DEFECT",29,IF(G156="SM TALK",30,IF(G156="HUMOR",31,IF(G156="POLITE+",32,IF(G156="POLITE-",32,IF(G156="INPUT-",33,IF(G156="AMBIGUOUS",34,IF(G156="UNCODEABLE",35)))))))))))))))))))))))))))))))))))))))))))))))))))))))))))))))))</f>
        <v>13</v>
      </c>
      <c r="G156" t="s">
        <v>9388</v>
      </c>
    </row>
    <row r="157" spans="1:10" x14ac:dyDescent="0.35">
      <c r="A157" s="4">
        <v>103</v>
      </c>
      <c r="B157" s="4">
        <v>149.929</v>
      </c>
      <c r="C157" t="s">
        <v>3646</v>
      </c>
      <c r="D157" s="4">
        <v>1</v>
      </c>
      <c r="E157" t="s">
        <v>3759</v>
      </c>
      <c r="F157" s="42">
        <f t="shared" si="20"/>
        <v>7</v>
      </c>
      <c r="G157" t="s">
        <v>9377</v>
      </c>
    </row>
    <row r="158" spans="1:10" x14ac:dyDescent="0.35">
      <c r="A158" s="4">
        <v>104</v>
      </c>
      <c r="B158" s="4">
        <v>150.47</v>
      </c>
      <c r="C158" t="s">
        <v>3650</v>
      </c>
      <c r="D158" s="4">
        <v>4</v>
      </c>
      <c r="E158" t="s">
        <v>3760</v>
      </c>
      <c r="F158" s="42">
        <f t="shared" si="20"/>
        <v>15</v>
      </c>
      <c r="G158" t="s">
        <v>9706</v>
      </c>
    </row>
    <row r="159" spans="1:10" x14ac:dyDescent="0.35">
      <c r="A159" s="4">
        <v>105</v>
      </c>
      <c r="B159" s="4">
        <v>160.41399999999999</v>
      </c>
      <c r="C159" t="s">
        <v>3650</v>
      </c>
      <c r="D159" s="4">
        <v>4</v>
      </c>
      <c r="E159" t="s">
        <v>3762</v>
      </c>
      <c r="F159" s="42">
        <f t="shared" si="20"/>
        <v>16</v>
      </c>
      <c r="G159" t="s">
        <v>9707</v>
      </c>
    </row>
    <row r="160" spans="1:10" x14ac:dyDescent="0.35">
      <c r="A160" s="4">
        <v>106</v>
      </c>
      <c r="B160" s="4">
        <v>165.87299999999999</v>
      </c>
      <c r="C160" t="s">
        <v>3653</v>
      </c>
      <c r="D160" s="4">
        <v>3</v>
      </c>
      <c r="E160" t="s">
        <v>3763</v>
      </c>
      <c r="F160" s="42">
        <f t="shared" si="20"/>
        <v>19</v>
      </c>
      <c r="G160" s="43" t="s">
        <v>9723</v>
      </c>
      <c r="J160" s="68"/>
    </row>
    <row r="161" spans="1:10" x14ac:dyDescent="0.35">
      <c r="D161" s="4"/>
    </row>
    <row r="162" spans="1:10" x14ac:dyDescent="0.35">
      <c r="A162" s="4">
        <v>107</v>
      </c>
      <c r="B162" s="4">
        <v>206.15</v>
      </c>
      <c r="C162" t="s">
        <v>3650</v>
      </c>
      <c r="D162" s="4">
        <v>4</v>
      </c>
      <c r="E162" t="s">
        <v>3765</v>
      </c>
      <c r="F162" s="42">
        <f t="shared" si="20"/>
        <v>3</v>
      </c>
      <c r="G162" t="s">
        <v>9379</v>
      </c>
    </row>
    <row r="163" spans="1:10" x14ac:dyDescent="0.35">
      <c r="D163" s="4"/>
    </row>
    <row r="164" spans="1:10" s="75" customFormat="1" x14ac:dyDescent="0.35">
      <c r="A164" s="11"/>
      <c r="B164" s="11" t="s">
        <v>9275</v>
      </c>
      <c r="C164" s="13"/>
      <c r="D164" s="19"/>
      <c r="E164" s="13"/>
      <c r="F164" s="80"/>
      <c r="H164" s="80"/>
      <c r="J164" s="80"/>
    </row>
    <row r="165" spans="1:10" x14ac:dyDescent="0.35">
      <c r="B165" s="31" t="s">
        <v>10375</v>
      </c>
      <c r="D165" s="4"/>
    </row>
    <row r="166" spans="1:10" x14ac:dyDescent="0.35">
      <c r="A166" s="4">
        <v>108</v>
      </c>
      <c r="B166" s="4">
        <v>-369.577</v>
      </c>
      <c r="C166" t="s">
        <v>3650</v>
      </c>
      <c r="D166" s="4">
        <v>4</v>
      </c>
      <c r="E166" t="s">
        <v>3888</v>
      </c>
      <c r="F166" s="42">
        <f t="shared" ref="F166:F167" si="21">IF(G166="GREET",1,IF(G166="GOAL",2,IF(G166="GOAL:COOP",2,IF(G166="(GOAL:COOP)",2,IF(G166="GOAL:CIVILITY",2,IF(G166="GOAL:SUSTAIN",2,IF(G166="(GOAL:SUSTAIN)",2,IF(G166="GOAL:MAX EARN",2,IF(G166="GOAL:EQUITY",2,IF(G166="(GOAL:EQUITY)",2,IF(G166="PROPOSAL",3,IF(G166="(PROPOSAL)",3,IF(G166="CHOOSE+",4,IF(G166="CHOOSE-",4,IF(G166="(CHOOSE+)",4,IF(G166="(CHOOSE-)",4,IF(G166="ECO INFO",5,IF(G166="(ECO INFO)",5,IF(G166="$ INFO",6,IF(G166="($ INFO)",6,IF(G166="SOC INFO",7,IF(G166="(SOC INFO)",7,IF(G166="RULE INFO",8,IF(G166="EXP INFO",9,IF(G166="(EXP INFO)",9,IF(G166="MON RES",10,IF(G166="MON EARN",11,IF(G166="MON BEH",12,IF(G166="POSE HARM",13,IF(G166="(POSE HARM)",13,IF(G166="POSE CONCERN",14,IF(G166="(POSE CONCERN)",14,IF(G166="RJ APOLOGY",15,IF(G166="RJ ATONE",16,IF(G166="(RJ ATONE)",16,IF(G166="RJ JUSTIFY",17,IF(G166="RJ JUSTIFY:ECO INFO",17,IF(G166="RJ JUSTIFY:SOC INFO",17,IF(G166="RJ JUSTIFY:EXP INFO",17,IF(G166="RJ JUSTIFY:MON EARN",17,IF(G166="RJ JUSTIFY:MON BEH",17,IF(G166="RJ-",18,IF(G166="RJ FORGIVE+",19,IF(G166="RJ FORGIVE-",19,IF(G166="(RJ FORGIVE+)",19,IF(G166="(RJ FORGIVE-)",19,IF(G166="COORD",20,IF(G166="(COORD)",20,IF(G166="ENF ACK",21,IF(G166="(ENF ACK)",21,IF(G166="ENF PRAISE",22,IF(G166="ENF ASK",23,IF(G166="ENF TELL",24,IF(G166="ENF SHAME",25,IF(G166="ENF WARN",26,IF(G166="ENF THREATEN",27,IF(G166="ENF PUNISH",28,IF(G166="DEFECT",29,IF(G166="SM TALK",30,IF(G166="HUMOR",31,IF(G166="POLITE+",32,IF(G166="POLITE-",32,IF(G166="INPUT-",33,IF(G166="AMBIGUOUS",34,IF(G166="UNCODEABLE",35)))))))))))))))))))))))))))))))))))))))))))))))))))))))))))))))))</f>
        <v>15</v>
      </c>
      <c r="G166" t="s">
        <v>9706</v>
      </c>
    </row>
    <row r="167" spans="1:10" x14ac:dyDescent="0.35">
      <c r="A167" s="4">
        <v>109</v>
      </c>
      <c r="B167" s="4">
        <v>-361.14699999999999</v>
      </c>
      <c r="C167" t="s">
        <v>3646</v>
      </c>
      <c r="D167" s="4">
        <v>1</v>
      </c>
      <c r="E167" t="s">
        <v>3891</v>
      </c>
      <c r="F167" s="42">
        <f t="shared" si="21"/>
        <v>19</v>
      </c>
      <c r="G167" t="s">
        <v>9723</v>
      </c>
    </row>
    <row r="168" spans="1:10" x14ac:dyDescent="0.35">
      <c r="D168" s="4"/>
    </row>
    <row r="169" spans="1:10" x14ac:dyDescent="0.35">
      <c r="A169" s="4">
        <v>110</v>
      </c>
      <c r="B169" s="4">
        <v>-365.70400000000001</v>
      </c>
      <c r="C169" t="s">
        <v>3653</v>
      </c>
      <c r="D169" s="4">
        <v>3</v>
      </c>
      <c r="E169" t="s">
        <v>3889</v>
      </c>
      <c r="F169" s="42">
        <f t="shared" ref="F169:F177" si="22">IF(G169="GREET",1,IF(G169="GOAL",2,IF(G169="GOAL:COOP",2,IF(G169="(GOAL:COOP)",2,IF(G169="GOAL:CIVILITY",2,IF(G169="GOAL:SUSTAIN",2,IF(G169="(GOAL:SUSTAIN)",2,IF(G169="GOAL:MAX EARN",2,IF(G169="GOAL:EQUITY",2,IF(G169="(GOAL:EQUITY)",2,IF(G169="PROPOSAL",3,IF(G169="(PROPOSAL)",3,IF(G169="CHOOSE+",4,IF(G169="CHOOSE-",4,IF(G169="(CHOOSE+)",4,IF(G169="(CHOOSE-)",4,IF(G169="ECO INFO",5,IF(G169="(ECO INFO)",5,IF(G169="$ INFO",6,IF(G169="($ INFO)",6,IF(G169="SOC INFO",7,IF(G169="(SOC INFO)",7,IF(G169="RULE INFO",8,IF(G169="EXP INFO",9,IF(G169="(EXP INFO)",9,IF(G169="MON RES",10,IF(G169="MON EARN",11,IF(G169="MON BEH",12,IF(G169="POSE HARM",13,IF(G169="(POSE HARM)",13,IF(G169="POSE CONCERN",14,IF(G169="(POSE CONCERN)",14,IF(G169="RJ APOLOGY",15,IF(G169="RJ ATONE",16,IF(G169="(RJ ATONE)",16,IF(G169="RJ JUSTIFY",17,IF(G169="RJ JUSTIFY:ECO INFO",17,IF(G169="RJ JUSTIFY:SOC INFO",17,IF(G169="RJ JUSTIFY:EXP INFO",17,IF(G169="RJ JUSTIFY:MON EARN",17,IF(G169="RJ JUSTIFY:MON BEH",17,IF(G169="RJ-",18,IF(G169="RJ FORGIVE+",19,IF(G169="RJ FORGIVE-",19,IF(G169="(RJ FORGIVE+)",19,IF(G169="(RJ FORGIVE-)",19,IF(G169="COORD",20,IF(G169="(COORD)",20,IF(G169="ENF ACK",21,IF(G169="(ENF ACK)",21,IF(G169="ENF PRAISE",22,IF(G169="ENF ASK",23,IF(G169="ENF TELL",24,IF(G169="ENF SHAME",25,IF(G169="ENF WARN",26,IF(G169="ENF THREATEN",27,IF(G169="ENF PUNISH",28,IF(G169="DEFECT",29,IF(G169="SM TALK",30,IF(G169="HUMOR",31,IF(G169="POLITE+",32,IF(G169="POLITE-",32,IF(G169="INPUT-",33,IF(G169="AMBIGUOUS",34,IF(G169="UNCODEABLE",35)))))))))))))))))))))))))))))))))))))))))))))))))))))))))))))))))</f>
        <v>11</v>
      </c>
      <c r="G169" s="43" t="s">
        <v>9509</v>
      </c>
    </row>
    <row r="170" spans="1:10" x14ac:dyDescent="0.35">
      <c r="A170" s="4">
        <v>111</v>
      </c>
      <c r="B170" s="4">
        <v>-360.34899999999999</v>
      </c>
      <c r="C170" t="s">
        <v>3650</v>
      </c>
      <c r="D170" s="4">
        <v>4</v>
      </c>
      <c r="E170" t="s">
        <v>3892</v>
      </c>
      <c r="F170" s="42">
        <f t="shared" si="22"/>
        <v>11</v>
      </c>
      <c r="G170" t="s">
        <v>9509</v>
      </c>
    </row>
    <row r="171" spans="1:10" x14ac:dyDescent="0.35">
      <c r="A171" s="4">
        <v>112</v>
      </c>
      <c r="B171" s="4">
        <v>-355.30799999999999</v>
      </c>
      <c r="C171" t="s">
        <v>3650</v>
      </c>
      <c r="D171" s="4">
        <v>4</v>
      </c>
      <c r="E171" t="s">
        <v>3895</v>
      </c>
      <c r="F171" s="42">
        <f t="shared" si="22"/>
        <v>5</v>
      </c>
      <c r="G171" s="43" t="s">
        <v>9378</v>
      </c>
    </row>
    <row r="172" spans="1:10" x14ac:dyDescent="0.35">
      <c r="A172" s="4">
        <v>113</v>
      </c>
      <c r="B172" s="4">
        <v>-355.02300000000002</v>
      </c>
      <c r="C172" t="s">
        <v>3655</v>
      </c>
      <c r="D172" s="4">
        <v>2</v>
      </c>
      <c r="E172" t="s">
        <v>3896</v>
      </c>
      <c r="F172" s="42">
        <f t="shared" si="22"/>
        <v>22</v>
      </c>
      <c r="G172" t="s">
        <v>10418</v>
      </c>
    </row>
    <row r="173" spans="1:10" x14ac:dyDescent="0.35">
      <c r="A173" s="4">
        <v>114</v>
      </c>
      <c r="B173" s="4">
        <v>-345.236999999999</v>
      </c>
      <c r="C173" t="s">
        <v>3653</v>
      </c>
      <c r="D173" s="4">
        <v>3</v>
      </c>
      <c r="E173" t="s">
        <v>3898</v>
      </c>
    </row>
    <row r="174" spans="1:10" x14ac:dyDescent="0.35">
      <c r="D174" s="4"/>
      <c r="E174" s="66" t="s">
        <v>10339</v>
      </c>
      <c r="F174" s="42">
        <f t="shared" si="22"/>
        <v>33</v>
      </c>
      <c r="G174" t="s">
        <v>9424</v>
      </c>
      <c r="H174" s="42">
        <f t="shared" ref="H174" si="23">IF(I174="GREET",1,IF(I174="GOAL",2,IF(I174="GOAL:COOP",2,IF(I174="(GOAL:COOP)",2,IF(I174="GOAL:CIVILITY",2,IF(I174="GOAL:SUSTAIN",2,IF(I174="(GOAL:SUSTAIN)",2,IF(I174="GOAL:MAX EARN",2,IF(I174="GOAL:EQUITY",2,IF(I174="(GOAL:EQUITY)",2,IF(I174="PROPOSAL",3,IF(I174="(PROPOSAL)",3,IF(I174="CHOOSE+",4,IF(I174="CHOOSE-",4,IF(I174="(CHOOSE+)",4,IF(I174="(CHOOSE-)",4,IF(I174="ECO INFO",5,IF(I174="(ECO INFO)",5,IF(I174="$ INFO",6,IF(I174="($ INFO)",6,IF(I174="SOC INFO",7,IF(I174="(SOC INFO)",7,IF(I174="RULE INFO",8,IF(I174="EXP INFO",9,IF(I174="(EXP INFO)",9,IF(I174="MON RES",10,IF(I174="MON EARN",11,IF(I174="MON BEH",12,IF(I174="POSE HARM",13,IF(I174="(POSE HARM)",13,IF(I174="POSE CONCERN",14,IF(I174="(POSE CONCERN)",14,IF(I174="RJ APOLOGY",15,IF(I174="RJ ATONE",16,IF(I174="(RJ ATONE)",16,IF(I174="RJ JUSTIFY",17,IF(I174="RJ JUSTIFY:ECO INFO",17,IF(I174="RJ JUSTIFY:SOC INFO",17,IF(I174="RJ JUSTIFY:EXP INFO",17,IF(I174="RJ JUSTIFY:MON EARN",17,IF(I174="RJ JUSTIFY:MON BEH",17,IF(I174="RJ-",18,IF(I174="RJ FORGIVE+",19,IF(I174="RJ FORGIVE-",19,IF(I174="(RJ FORGIVE+)",19,IF(I174="(RJ FORGIVE-)",19,IF(I174="COORD",20,IF(I174="(COORD)",20,IF(I174="ENF ACK",21,IF(I174="(ENF ACK)",21,IF(I174="ENF PRAISE",22,IF(I174="ENF ASK",23,IF(I174="ENF TELL",24,IF(I174="ENF SHAME",25,IF(I174="ENF WARN",26,IF(I174="ENF THREATEN",27,IF(I174="ENF PUNISH",28,IF(I174="DEFECT",29,IF(I174="SM TALK",30,IF(I174="HUMOR",31,IF(I174="POLITE+",32,IF(I174="POLITE-",32,IF(I174="INPUT-",33,IF(I174="AMBIGUOUS",34,IF(I174="UNCODEABLE",35)))))))))))))))))))))))))))))))))))))))))))))))))))))))))))))))))</f>
        <v>32</v>
      </c>
      <c r="I174" t="s">
        <v>9392</v>
      </c>
    </row>
    <row r="175" spans="1:10" x14ac:dyDescent="0.35">
      <c r="D175" s="4"/>
      <c r="E175" s="66" t="s">
        <v>10379</v>
      </c>
      <c r="F175" s="42">
        <f t="shared" si="22"/>
        <v>7</v>
      </c>
      <c r="G175" s="43" t="s">
        <v>9377</v>
      </c>
    </row>
    <row r="176" spans="1:10" x14ac:dyDescent="0.35">
      <c r="D176" s="4"/>
      <c r="E176" s="66" t="s">
        <v>10376</v>
      </c>
      <c r="F176" s="42">
        <f t="shared" si="22"/>
        <v>7</v>
      </c>
      <c r="G176" t="s">
        <v>9377</v>
      </c>
    </row>
    <row r="177" spans="1:9" x14ac:dyDescent="0.35">
      <c r="A177" s="4">
        <v>115</v>
      </c>
      <c r="B177" s="4">
        <v>-325.36399999999998</v>
      </c>
      <c r="C177" t="s">
        <v>3646</v>
      </c>
      <c r="D177" s="4">
        <v>1</v>
      </c>
      <c r="E177" t="s">
        <v>3902</v>
      </c>
      <c r="F177" s="42">
        <f t="shared" si="22"/>
        <v>7</v>
      </c>
      <c r="G177" t="s">
        <v>9377</v>
      </c>
    </row>
    <row r="178" spans="1:9" x14ac:dyDescent="0.35">
      <c r="D178" s="4"/>
    </row>
    <row r="179" spans="1:9" x14ac:dyDescent="0.35">
      <c r="A179" s="7">
        <v>4</v>
      </c>
      <c r="B179" s="31" t="s">
        <v>11234</v>
      </c>
      <c r="D179" s="4"/>
    </row>
    <row r="180" spans="1:9" x14ac:dyDescent="0.35">
      <c r="A180" s="4">
        <v>116</v>
      </c>
      <c r="B180" s="4">
        <v>-343.09300000000002</v>
      </c>
      <c r="C180" t="s">
        <v>3650</v>
      </c>
      <c r="D180" s="4">
        <v>4</v>
      </c>
      <c r="E180" t="s">
        <v>3899</v>
      </c>
      <c r="F180" s="42">
        <f t="shared" ref="F180:F181" si="24">IF(G180="GREET",1,IF(G180="GOAL",2,IF(G180="GOAL:COOP",2,IF(G180="(GOAL:COOP)",2,IF(G180="GOAL:CIVILITY",2,IF(G180="GOAL:SUSTAIN",2,IF(G180="(GOAL:SUSTAIN)",2,IF(G180="GOAL:MAX EARN",2,IF(G180="GOAL:EQUITY",2,IF(G180="(GOAL:EQUITY)",2,IF(G180="PROPOSAL",3,IF(G180="(PROPOSAL)",3,IF(G180="CHOOSE+",4,IF(G180="CHOOSE-",4,IF(G180="(CHOOSE+)",4,IF(G180="(CHOOSE-)",4,IF(G180="ECO INFO",5,IF(G180="(ECO INFO)",5,IF(G180="$ INFO",6,IF(G180="($ INFO)",6,IF(G180="SOC INFO",7,IF(G180="(SOC INFO)",7,IF(G180="RULE INFO",8,IF(G180="EXP INFO",9,IF(G180="(EXP INFO)",9,IF(G180="MON RES",10,IF(G180="MON EARN",11,IF(G180="MON BEH",12,IF(G180="POSE HARM",13,IF(G180="(POSE HARM)",13,IF(G180="POSE CONCERN",14,IF(G180="(POSE CONCERN)",14,IF(G180="RJ APOLOGY",15,IF(G180="RJ ATONE",16,IF(G180="(RJ ATONE)",16,IF(G180="RJ JUSTIFY",17,IF(G180="RJ JUSTIFY:ECO INFO",17,IF(G180="RJ JUSTIFY:SOC INFO",17,IF(G180="RJ JUSTIFY:EXP INFO",17,IF(G180="RJ JUSTIFY:MON EARN",17,IF(G180="RJ JUSTIFY:MON BEH",17,IF(G180="RJ-",18,IF(G180="RJ FORGIVE+",19,IF(G180="RJ FORGIVE-",19,IF(G180="(RJ FORGIVE+)",19,IF(G180="(RJ FORGIVE-)",19,IF(G180="COORD",20,IF(G180="(COORD)",20,IF(G180="ENF ACK",21,IF(G180="(ENF ACK)",21,IF(G180="ENF PRAISE",22,IF(G180="ENF ASK",23,IF(G180="ENF TELL",24,IF(G180="ENF SHAME",25,IF(G180="ENF WARN",26,IF(G180="ENF THREATEN",27,IF(G180="ENF PUNISH",28,IF(G180="DEFECT",29,IF(G180="SM TALK",30,IF(G180="HUMOR",31,IF(G180="POLITE+",32,IF(G180="POLITE-",32,IF(G180="INPUT-",33,IF(G180="AMBIGUOUS",34,IF(G180="UNCODEABLE",35)))))))))))))))))))))))))))))))))))))))))))))))))))))))))))))))))</f>
        <v>3</v>
      </c>
      <c r="G180" t="s">
        <v>9379</v>
      </c>
    </row>
    <row r="181" spans="1:9" x14ac:dyDescent="0.35">
      <c r="A181" s="4">
        <v>117</v>
      </c>
      <c r="B181" s="4">
        <v>-304.27999999999997</v>
      </c>
      <c r="C181" t="s">
        <v>3653</v>
      </c>
      <c r="D181" s="4">
        <v>3</v>
      </c>
      <c r="E181" t="s">
        <v>3904</v>
      </c>
      <c r="F181" s="42">
        <f t="shared" si="24"/>
        <v>5</v>
      </c>
      <c r="G181" t="s">
        <v>9378</v>
      </c>
    </row>
    <row r="182" spans="1:9" x14ac:dyDescent="0.35">
      <c r="B182" s="4">
        <v>-297.45499999999998</v>
      </c>
      <c r="C182" t="s">
        <v>3653</v>
      </c>
      <c r="D182" s="4">
        <v>3</v>
      </c>
      <c r="E182" t="s">
        <v>3906</v>
      </c>
      <c r="F182" s="84"/>
      <c r="I182" s="41"/>
    </row>
    <row r="183" spans="1:9" x14ac:dyDescent="0.35">
      <c r="A183" s="4">
        <v>118</v>
      </c>
      <c r="B183" s="4">
        <v>-302.35599999999999</v>
      </c>
      <c r="C183" t="s">
        <v>3650</v>
      </c>
      <c r="D183" s="4">
        <v>4</v>
      </c>
      <c r="E183" t="s">
        <v>3905</v>
      </c>
      <c r="I183" s="41"/>
    </row>
    <row r="184" spans="1:9" x14ac:dyDescent="0.35">
      <c r="A184" s="4">
        <v>119</v>
      </c>
      <c r="B184" s="4">
        <v>-295.08999999999997</v>
      </c>
      <c r="C184" t="s">
        <v>3646</v>
      </c>
      <c r="D184" s="4">
        <v>1</v>
      </c>
      <c r="E184" t="s">
        <v>3907</v>
      </c>
      <c r="I184" s="41"/>
    </row>
    <row r="185" spans="1:9" x14ac:dyDescent="0.35">
      <c r="D185" s="4"/>
      <c r="E185" s="57" t="s">
        <v>10341</v>
      </c>
      <c r="F185" s="42">
        <f t="shared" ref="F185:F191" si="25">IF(G185="GREET",1,IF(G185="GOAL",2,IF(G185="GOAL:COOP",2,IF(G185="(GOAL:COOP)",2,IF(G185="GOAL:CIVILITY",2,IF(G185="GOAL:SUSTAIN",2,IF(G185="(GOAL:SUSTAIN)",2,IF(G185="GOAL:MAX EARN",2,IF(G185="GOAL:EQUITY",2,IF(G185="(GOAL:EQUITY)",2,IF(G185="PROPOSAL",3,IF(G185="(PROPOSAL)",3,IF(G185="CHOOSE+",4,IF(G185="CHOOSE-",4,IF(G185="(CHOOSE+)",4,IF(G185="(CHOOSE-)",4,IF(G185="ECO INFO",5,IF(G185="(ECO INFO)",5,IF(G185="$ INFO",6,IF(G185="($ INFO)",6,IF(G185="SOC INFO",7,IF(G185="(SOC INFO)",7,IF(G185="RULE INFO",8,IF(G185="EXP INFO",9,IF(G185="(EXP INFO)",9,IF(G185="MON RES",10,IF(G185="MON EARN",11,IF(G185="MON BEH",12,IF(G185="POSE HARM",13,IF(G185="(POSE HARM)",13,IF(G185="POSE CONCERN",14,IF(G185="(POSE CONCERN)",14,IF(G185="RJ APOLOGY",15,IF(G185="RJ ATONE",16,IF(G185="(RJ ATONE)",16,IF(G185="RJ JUSTIFY",17,IF(G185="RJ JUSTIFY:ECO INFO",17,IF(G185="RJ JUSTIFY:SOC INFO",17,IF(G185="RJ JUSTIFY:EXP INFO",17,IF(G185="RJ JUSTIFY:MON EARN",17,IF(G185="RJ JUSTIFY:MON BEH",17,IF(G185="RJ-",18,IF(G185="RJ FORGIVE+",19,IF(G185="RJ FORGIVE-",19,IF(G185="(RJ FORGIVE+)",19,IF(G185="(RJ FORGIVE-)",19,IF(G185="COORD",20,IF(G185="(COORD)",20,IF(G185="ENF ACK",21,IF(G185="(ENF ACK)",21,IF(G185="ENF PRAISE",22,IF(G185="ENF ASK",23,IF(G185="ENF TELL",24,IF(G185="ENF SHAME",25,IF(G185="ENF WARN",26,IF(G185="ENF THREATEN",27,IF(G185="ENF PUNISH",28,IF(G185="DEFECT",29,IF(G185="SM TALK",30,IF(G185="HUMOR",31,IF(G185="POLITE+",32,IF(G185="POLITE-",32,IF(G185="INPUT-",33,IF(G185="AMBIGUOUS",34,IF(G185="UNCODEABLE",35)))))))))))))))))))))))))))))))))))))))))))))))))))))))))))))))))</f>
        <v>4</v>
      </c>
      <c r="G185" t="s">
        <v>9372</v>
      </c>
      <c r="I185" s="41"/>
    </row>
    <row r="186" spans="1:9" x14ac:dyDescent="0.35">
      <c r="D186" s="4"/>
      <c r="E186" s="57" t="s">
        <v>10342</v>
      </c>
      <c r="F186" s="42">
        <f t="shared" si="25"/>
        <v>3</v>
      </c>
      <c r="G186" t="s">
        <v>9379</v>
      </c>
      <c r="I186" s="41"/>
    </row>
    <row r="187" spans="1:9" x14ac:dyDescent="0.35">
      <c r="A187" s="4">
        <v>120</v>
      </c>
      <c r="B187" s="4">
        <v>-289.41500000000002</v>
      </c>
      <c r="C187" t="s">
        <v>3650</v>
      </c>
      <c r="D187" s="4">
        <v>4</v>
      </c>
      <c r="E187" t="s">
        <v>3908</v>
      </c>
      <c r="F187" s="42">
        <f t="shared" si="25"/>
        <v>2</v>
      </c>
      <c r="G187" s="43" t="s">
        <v>12174</v>
      </c>
    </row>
    <row r="188" spans="1:9" x14ac:dyDescent="0.35">
      <c r="A188" s="4">
        <v>121</v>
      </c>
      <c r="B188" s="4">
        <v>-283.346</v>
      </c>
      <c r="C188" t="s">
        <v>3655</v>
      </c>
      <c r="D188" s="4">
        <v>2</v>
      </c>
      <c r="E188" t="s">
        <v>55</v>
      </c>
      <c r="F188" s="42">
        <f t="shared" si="25"/>
        <v>4</v>
      </c>
      <c r="G188" t="s">
        <v>9372</v>
      </c>
    </row>
    <row r="189" spans="1:9" x14ac:dyDescent="0.35">
      <c r="A189" s="4">
        <v>122</v>
      </c>
      <c r="B189" s="4">
        <v>-276.084</v>
      </c>
      <c r="C189" t="s">
        <v>3650</v>
      </c>
      <c r="D189" s="4">
        <v>4</v>
      </c>
      <c r="E189" t="s">
        <v>3910</v>
      </c>
      <c r="F189" s="42">
        <f t="shared" si="25"/>
        <v>7</v>
      </c>
      <c r="G189" t="s">
        <v>9377</v>
      </c>
      <c r="H189" s="42">
        <f t="shared" ref="H189" si="26">IF(I189="GREET",1,IF(I189="GOAL",2,IF(I189="GOAL:COOP",2,IF(I189="(GOAL:COOP)",2,IF(I189="GOAL:CIVILITY",2,IF(I189="GOAL:SUSTAIN",2,IF(I189="(GOAL:SUSTAIN)",2,IF(I189="GOAL:MAX EARN",2,IF(I189="GOAL:EQUITY",2,IF(I189="(GOAL:EQUITY)",2,IF(I189="PROPOSAL",3,IF(I189="(PROPOSAL)",3,IF(I189="CHOOSE+",4,IF(I189="CHOOSE-",4,IF(I189="(CHOOSE+)",4,IF(I189="(CHOOSE-)",4,IF(I189="ECO INFO",5,IF(I189="(ECO INFO)",5,IF(I189="$ INFO",6,IF(I189="($ INFO)",6,IF(I189="SOC INFO",7,IF(I189="(SOC INFO)",7,IF(I189="RULE INFO",8,IF(I189="EXP INFO",9,IF(I189="(EXP INFO)",9,IF(I189="MON RES",10,IF(I189="MON EARN",11,IF(I189="MON BEH",12,IF(I189="POSE HARM",13,IF(I189="(POSE HARM)",13,IF(I189="POSE CONCERN",14,IF(I189="(POSE CONCERN)",14,IF(I189="RJ APOLOGY",15,IF(I189="RJ ATONE",16,IF(I189="(RJ ATONE)",16,IF(I189="RJ JUSTIFY",17,IF(I189="RJ JUSTIFY:ECO INFO",17,IF(I189="RJ JUSTIFY:SOC INFO",17,IF(I189="RJ JUSTIFY:EXP INFO",17,IF(I189="RJ JUSTIFY:MON EARN",17,IF(I189="RJ JUSTIFY:MON BEH",17,IF(I189="RJ-",18,IF(I189="RJ FORGIVE+",19,IF(I189="RJ FORGIVE-",19,IF(I189="(RJ FORGIVE+)",19,IF(I189="(RJ FORGIVE-)",19,IF(I189="COORD",20,IF(I189="(COORD)",20,IF(I189="ENF ACK",21,IF(I189="(ENF ACK)",21,IF(I189="ENF PRAISE",22,IF(I189="ENF ASK",23,IF(I189="ENF TELL",24,IF(I189="ENF SHAME",25,IF(I189="ENF WARN",26,IF(I189="ENF THREATEN",27,IF(I189="ENF PUNISH",28,IF(I189="DEFECT",29,IF(I189="SM TALK",30,IF(I189="HUMOR",31,IF(I189="POLITE+",32,IF(I189="POLITE-",32,IF(I189="INPUT-",33,IF(I189="AMBIGUOUS",34,IF(I189="UNCODEABLE",35)))))))))))))))))))))))))))))))))))))))))))))))))))))))))))))))))</f>
        <v>4</v>
      </c>
      <c r="I189" t="s">
        <v>10330</v>
      </c>
    </row>
    <row r="190" spans="1:9" x14ac:dyDescent="0.35">
      <c r="A190" s="4">
        <v>123</v>
      </c>
      <c r="B190" s="4">
        <v>-273.97199999999998</v>
      </c>
      <c r="C190" t="s">
        <v>3646</v>
      </c>
      <c r="D190" s="4">
        <v>1</v>
      </c>
      <c r="E190" t="s">
        <v>3911</v>
      </c>
      <c r="F190" s="42">
        <f t="shared" si="25"/>
        <v>22</v>
      </c>
      <c r="G190" t="s">
        <v>10418</v>
      </c>
    </row>
    <row r="191" spans="1:9" x14ac:dyDescent="0.35">
      <c r="A191" s="4">
        <v>124</v>
      </c>
      <c r="B191" s="4">
        <v>-266.64699999999999</v>
      </c>
      <c r="C191" t="s">
        <v>3646</v>
      </c>
      <c r="D191" s="4">
        <v>1</v>
      </c>
      <c r="E191" t="s">
        <v>3912</v>
      </c>
      <c r="F191" s="42">
        <f t="shared" si="25"/>
        <v>21</v>
      </c>
      <c r="G191" t="s">
        <v>9613</v>
      </c>
    </row>
    <row r="192" spans="1:9" x14ac:dyDescent="0.35">
      <c r="A192" s="4">
        <v>125</v>
      </c>
      <c r="B192" s="4">
        <v>-261.99900000000002</v>
      </c>
      <c r="C192" t="s">
        <v>3653</v>
      </c>
      <c r="D192" s="4">
        <v>3</v>
      </c>
      <c r="E192" t="s">
        <v>3913</v>
      </c>
    </row>
    <row r="193" spans="1:9" x14ac:dyDescent="0.35">
      <c r="D193" s="4"/>
      <c r="E193" s="57" t="s">
        <v>11230</v>
      </c>
      <c r="F193" s="42">
        <f t="shared" ref="F193:F206" si="27">IF(G193="GREET",1,IF(G193="GOAL",2,IF(G193="GOAL:COOP",2,IF(G193="(GOAL:COOP)",2,IF(G193="GOAL:CIVILITY",2,IF(G193="GOAL:SUSTAIN",2,IF(G193="(GOAL:SUSTAIN)",2,IF(G193="GOAL:MAX EARN",2,IF(G193="GOAL:EQUITY",2,IF(G193="(GOAL:EQUITY)",2,IF(G193="PROPOSAL",3,IF(G193="(PROPOSAL)",3,IF(G193="CHOOSE+",4,IF(G193="CHOOSE-",4,IF(G193="(CHOOSE+)",4,IF(G193="(CHOOSE-)",4,IF(G193="ECO INFO",5,IF(G193="(ECO INFO)",5,IF(G193="$ INFO",6,IF(G193="($ INFO)",6,IF(G193="SOC INFO",7,IF(G193="(SOC INFO)",7,IF(G193="RULE INFO",8,IF(G193="EXP INFO",9,IF(G193="(EXP INFO)",9,IF(G193="MON RES",10,IF(G193="MON EARN",11,IF(G193="MON BEH",12,IF(G193="POSE HARM",13,IF(G193="(POSE HARM)",13,IF(G193="POSE CONCERN",14,IF(G193="(POSE CONCERN)",14,IF(G193="RJ APOLOGY",15,IF(G193="RJ ATONE",16,IF(G193="(RJ ATONE)",16,IF(G193="RJ JUSTIFY",17,IF(G193="RJ JUSTIFY:ECO INFO",17,IF(G193="RJ JUSTIFY:SOC INFO",17,IF(G193="RJ JUSTIFY:EXP INFO",17,IF(G193="RJ JUSTIFY:MON EARN",17,IF(G193="RJ JUSTIFY:MON BEH",17,IF(G193="RJ-",18,IF(G193="RJ FORGIVE+",19,IF(G193="RJ FORGIVE-",19,IF(G193="(RJ FORGIVE+)",19,IF(G193="(RJ FORGIVE-)",19,IF(G193="COORD",20,IF(G193="(COORD)",20,IF(G193="ENF ACK",21,IF(G193="(ENF ACK)",21,IF(G193="ENF PRAISE",22,IF(G193="ENF ASK",23,IF(G193="ENF TELL",24,IF(G193="ENF SHAME",25,IF(G193="ENF WARN",26,IF(G193="ENF THREATEN",27,IF(G193="ENF PUNISH",28,IF(G193="DEFECT",29,IF(G193="SM TALK",30,IF(G193="HUMOR",31,IF(G193="POLITE+",32,IF(G193="POLITE-",32,IF(G193="INPUT-",33,IF(G193="AMBIGUOUS",34,IF(G193="UNCODEABLE",35)))))))))))))))))))))))))))))))))))))))))))))))))))))))))))))))))</f>
        <v>7</v>
      </c>
      <c r="G193" t="s">
        <v>9377</v>
      </c>
    </row>
    <row r="194" spans="1:9" x14ac:dyDescent="0.35">
      <c r="D194" s="4"/>
      <c r="E194" s="57" t="s">
        <v>11231</v>
      </c>
      <c r="F194" s="42">
        <f t="shared" si="27"/>
        <v>5</v>
      </c>
      <c r="G194" t="s">
        <v>9378</v>
      </c>
    </row>
    <row r="195" spans="1:9" x14ac:dyDescent="0.35">
      <c r="A195" s="4">
        <v>126</v>
      </c>
      <c r="B195" s="4">
        <v>-260.69</v>
      </c>
      <c r="C195" t="s">
        <v>3655</v>
      </c>
      <c r="D195" s="4">
        <v>2</v>
      </c>
      <c r="E195" t="s">
        <v>3914</v>
      </c>
      <c r="F195" s="42">
        <f t="shared" si="27"/>
        <v>22</v>
      </c>
      <c r="G195" t="s">
        <v>10418</v>
      </c>
    </row>
    <row r="196" spans="1:9" x14ac:dyDescent="0.35">
      <c r="A196" s="4">
        <v>127</v>
      </c>
      <c r="B196" s="4">
        <v>-195.108</v>
      </c>
      <c r="C196" t="s">
        <v>3650</v>
      </c>
      <c r="D196" s="4">
        <v>4</v>
      </c>
      <c r="E196" t="s">
        <v>3930</v>
      </c>
      <c r="F196" s="42">
        <f t="shared" si="27"/>
        <v>3</v>
      </c>
      <c r="G196" t="s">
        <v>9379</v>
      </c>
    </row>
    <row r="197" spans="1:9" x14ac:dyDescent="0.35">
      <c r="A197" s="4">
        <v>128</v>
      </c>
      <c r="B197" s="4">
        <v>-195.048</v>
      </c>
      <c r="C197" t="s">
        <v>3646</v>
      </c>
      <c r="D197" s="4">
        <v>1</v>
      </c>
      <c r="E197" t="s">
        <v>3931</v>
      </c>
      <c r="F197" s="42">
        <f t="shared" si="27"/>
        <v>22</v>
      </c>
      <c r="G197" t="s">
        <v>10418</v>
      </c>
    </row>
    <row r="198" spans="1:9" x14ac:dyDescent="0.35">
      <c r="A198" s="4">
        <v>129</v>
      </c>
      <c r="B198" s="4">
        <v>-161.03899999999999</v>
      </c>
      <c r="C198" t="s">
        <v>3650</v>
      </c>
      <c r="D198" s="4">
        <v>4</v>
      </c>
      <c r="E198" t="s">
        <v>3937</v>
      </c>
      <c r="F198" s="42">
        <f t="shared" si="27"/>
        <v>8</v>
      </c>
      <c r="G198" t="s">
        <v>9374</v>
      </c>
    </row>
    <row r="199" spans="1:9" x14ac:dyDescent="0.35">
      <c r="A199" s="4">
        <v>130</v>
      </c>
      <c r="B199" s="4">
        <v>-154.32399999999899</v>
      </c>
      <c r="C199" t="s">
        <v>3646</v>
      </c>
      <c r="D199" s="4">
        <v>1</v>
      </c>
      <c r="E199" t="s">
        <v>3938</v>
      </c>
      <c r="F199" s="42">
        <f t="shared" si="27"/>
        <v>7</v>
      </c>
      <c r="G199" t="s">
        <v>9377</v>
      </c>
    </row>
    <row r="200" spans="1:9" x14ac:dyDescent="0.35">
      <c r="A200" s="4">
        <v>131</v>
      </c>
      <c r="B200" s="4">
        <v>-139.59399999999999</v>
      </c>
      <c r="C200" t="s">
        <v>3646</v>
      </c>
      <c r="D200" s="4">
        <v>1</v>
      </c>
      <c r="E200" t="s">
        <v>3941</v>
      </c>
      <c r="F200" s="42">
        <f t="shared" si="27"/>
        <v>3</v>
      </c>
      <c r="G200" t="s">
        <v>9379</v>
      </c>
    </row>
    <row r="201" spans="1:9" x14ac:dyDescent="0.35">
      <c r="A201" s="4">
        <v>132</v>
      </c>
      <c r="B201" s="4">
        <v>-135.62100000000001</v>
      </c>
      <c r="C201" t="s">
        <v>3650</v>
      </c>
      <c r="D201" s="4">
        <v>4</v>
      </c>
      <c r="E201" t="s">
        <v>3943</v>
      </c>
      <c r="F201" s="42">
        <f t="shared" si="27"/>
        <v>3</v>
      </c>
      <c r="G201" t="s">
        <v>9379</v>
      </c>
      <c r="H201" s="42">
        <f t="shared" ref="H201" si="28">IF(I201="GREET",1,IF(I201="GOAL",2,IF(I201="GOAL:COOP",2,IF(I201="(GOAL:COOP)",2,IF(I201="GOAL:CIVILITY",2,IF(I201="GOAL:SUSTAIN",2,IF(I201="(GOAL:SUSTAIN)",2,IF(I201="GOAL:MAX EARN",2,IF(I201="GOAL:EQUITY",2,IF(I201="(GOAL:EQUITY)",2,IF(I201="PROPOSAL",3,IF(I201="(PROPOSAL)",3,IF(I201="CHOOSE+",4,IF(I201="CHOOSE-",4,IF(I201="(CHOOSE+)",4,IF(I201="(CHOOSE-)",4,IF(I201="ECO INFO",5,IF(I201="(ECO INFO)",5,IF(I201="$ INFO",6,IF(I201="($ INFO)",6,IF(I201="SOC INFO",7,IF(I201="(SOC INFO)",7,IF(I201="RULE INFO",8,IF(I201="EXP INFO",9,IF(I201="(EXP INFO)",9,IF(I201="MON RES",10,IF(I201="MON EARN",11,IF(I201="MON BEH",12,IF(I201="POSE HARM",13,IF(I201="(POSE HARM)",13,IF(I201="POSE CONCERN",14,IF(I201="(POSE CONCERN)",14,IF(I201="RJ APOLOGY",15,IF(I201="RJ ATONE",16,IF(I201="(RJ ATONE)",16,IF(I201="RJ JUSTIFY",17,IF(I201="RJ JUSTIFY:ECO INFO",17,IF(I201="RJ JUSTIFY:SOC INFO",17,IF(I201="RJ JUSTIFY:EXP INFO",17,IF(I201="RJ JUSTIFY:MON EARN",17,IF(I201="RJ JUSTIFY:MON BEH",17,IF(I201="RJ-",18,IF(I201="RJ FORGIVE+",19,IF(I201="RJ FORGIVE-",19,IF(I201="(RJ FORGIVE+)",19,IF(I201="(RJ FORGIVE-)",19,IF(I201="COORD",20,IF(I201="(COORD)",20,IF(I201="ENF ACK",21,IF(I201="(ENF ACK)",21,IF(I201="ENF PRAISE",22,IF(I201="ENF ASK",23,IF(I201="ENF TELL",24,IF(I201="ENF SHAME",25,IF(I201="ENF WARN",26,IF(I201="ENF THREATEN",27,IF(I201="ENF PUNISH",28,IF(I201="DEFECT",29,IF(I201="SM TALK",30,IF(I201="HUMOR",31,IF(I201="POLITE+",32,IF(I201="POLITE-",32,IF(I201="INPUT-",33,IF(I201="AMBIGUOUS",34,IF(I201="UNCODEABLE",35)))))))))))))))))))))))))))))))))))))))))))))))))))))))))))))))))</f>
        <v>4</v>
      </c>
      <c r="I201" t="s">
        <v>10429</v>
      </c>
    </row>
    <row r="202" spans="1:9" x14ac:dyDescent="0.35">
      <c r="A202" s="4">
        <v>133</v>
      </c>
      <c r="B202" s="4">
        <v>-124.477</v>
      </c>
      <c r="C202" t="s">
        <v>3650</v>
      </c>
      <c r="D202" s="4">
        <v>4</v>
      </c>
      <c r="E202" t="s">
        <v>3947</v>
      </c>
      <c r="F202" s="42">
        <f t="shared" si="27"/>
        <v>8</v>
      </c>
      <c r="G202" t="s">
        <v>9374</v>
      </c>
    </row>
    <row r="203" spans="1:9" x14ac:dyDescent="0.35">
      <c r="A203" s="4">
        <v>134</v>
      </c>
      <c r="B203" s="4">
        <v>-118.298999999999</v>
      </c>
      <c r="C203" t="s">
        <v>3653</v>
      </c>
      <c r="D203" s="4">
        <v>3</v>
      </c>
      <c r="E203" t="s">
        <v>3948</v>
      </c>
      <c r="F203" s="42">
        <f t="shared" si="27"/>
        <v>8</v>
      </c>
      <c r="G203" t="s">
        <v>9374</v>
      </c>
    </row>
    <row r="204" spans="1:9" x14ac:dyDescent="0.35">
      <c r="A204" s="4">
        <v>135</v>
      </c>
      <c r="B204" s="4">
        <v>-115.91500000000001</v>
      </c>
      <c r="C204" t="s">
        <v>3653</v>
      </c>
      <c r="D204" s="4">
        <v>3</v>
      </c>
      <c r="E204" t="s">
        <v>267</v>
      </c>
      <c r="F204" s="42">
        <f t="shared" si="27"/>
        <v>4</v>
      </c>
      <c r="G204" t="s">
        <v>9372</v>
      </c>
    </row>
    <row r="205" spans="1:9" x14ac:dyDescent="0.35">
      <c r="A205" s="4">
        <v>136</v>
      </c>
      <c r="B205" s="4">
        <v>-115.501</v>
      </c>
      <c r="C205" t="s">
        <v>3646</v>
      </c>
      <c r="D205" s="4">
        <v>1</v>
      </c>
      <c r="E205" t="s">
        <v>3949</v>
      </c>
      <c r="F205" s="42">
        <f t="shared" si="27"/>
        <v>14</v>
      </c>
      <c r="G205" t="s">
        <v>9381</v>
      </c>
      <c r="H205" s="42">
        <f t="shared" ref="H205" si="29">IF(I205="GREET",1,IF(I205="GOAL",2,IF(I205="GOAL:COOP",2,IF(I205="(GOAL:COOP)",2,IF(I205="GOAL:CIVILITY",2,IF(I205="GOAL:SUSTAIN",2,IF(I205="(GOAL:SUSTAIN)",2,IF(I205="GOAL:MAX EARN",2,IF(I205="GOAL:EQUITY",2,IF(I205="(GOAL:EQUITY)",2,IF(I205="PROPOSAL",3,IF(I205="(PROPOSAL)",3,IF(I205="CHOOSE+",4,IF(I205="CHOOSE-",4,IF(I205="(CHOOSE+)",4,IF(I205="(CHOOSE-)",4,IF(I205="ECO INFO",5,IF(I205="(ECO INFO)",5,IF(I205="$ INFO",6,IF(I205="($ INFO)",6,IF(I205="SOC INFO",7,IF(I205="(SOC INFO)",7,IF(I205="RULE INFO",8,IF(I205="EXP INFO",9,IF(I205="(EXP INFO)",9,IF(I205="MON RES",10,IF(I205="MON EARN",11,IF(I205="MON BEH",12,IF(I205="POSE HARM",13,IF(I205="(POSE HARM)",13,IF(I205="POSE CONCERN",14,IF(I205="(POSE CONCERN)",14,IF(I205="RJ APOLOGY",15,IF(I205="RJ ATONE",16,IF(I205="(RJ ATONE)",16,IF(I205="RJ JUSTIFY",17,IF(I205="RJ JUSTIFY:ECO INFO",17,IF(I205="RJ JUSTIFY:SOC INFO",17,IF(I205="RJ JUSTIFY:EXP INFO",17,IF(I205="RJ JUSTIFY:MON EARN",17,IF(I205="RJ JUSTIFY:MON BEH",17,IF(I205="RJ-",18,IF(I205="RJ FORGIVE+",19,IF(I205="RJ FORGIVE-",19,IF(I205="(RJ FORGIVE+)",19,IF(I205="(RJ FORGIVE-)",19,IF(I205="COORD",20,IF(I205="(COORD)",20,IF(I205="ENF ACK",21,IF(I205="(ENF ACK)",21,IF(I205="ENF PRAISE",22,IF(I205="ENF ASK",23,IF(I205="ENF TELL",24,IF(I205="ENF SHAME",25,IF(I205="ENF WARN",26,IF(I205="ENF THREATEN",27,IF(I205="ENF PUNISH",28,IF(I205="DEFECT",29,IF(I205="SM TALK",30,IF(I205="HUMOR",31,IF(I205="POLITE+",32,IF(I205="POLITE-",32,IF(I205="INPUT-",33,IF(I205="AMBIGUOUS",34,IF(I205="UNCODEABLE",35)))))))))))))))))))))))))))))))))))))))))))))))))))))))))))))))))</f>
        <v>9</v>
      </c>
      <c r="I205" t="s">
        <v>9373</v>
      </c>
    </row>
    <row r="206" spans="1:9" x14ac:dyDescent="0.35">
      <c r="A206" s="4">
        <v>137</v>
      </c>
      <c r="B206" s="4">
        <v>-110.62799999999901</v>
      </c>
      <c r="C206" t="s">
        <v>3650</v>
      </c>
      <c r="D206" s="4">
        <v>4</v>
      </c>
      <c r="E206" t="s">
        <v>3951</v>
      </c>
      <c r="F206" s="42">
        <f t="shared" si="27"/>
        <v>24</v>
      </c>
      <c r="G206" t="s">
        <v>10409</v>
      </c>
      <c r="I206" t="s">
        <v>11232</v>
      </c>
    </row>
    <row r="207" spans="1:9" x14ac:dyDescent="0.35">
      <c r="B207" s="4">
        <v>-89.262999999999906</v>
      </c>
      <c r="C207" t="s">
        <v>3650</v>
      </c>
      <c r="D207" s="4">
        <v>4</v>
      </c>
      <c r="E207" t="s">
        <v>3956</v>
      </c>
    </row>
    <row r="208" spans="1:9" x14ac:dyDescent="0.35">
      <c r="A208" s="4">
        <v>138</v>
      </c>
      <c r="B208" s="4">
        <v>-89.286000000000001</v>
      </c>
      <c r="C208" t="s">
        <v>3646</v>
      </c>
      <c r="D208" s="4">
        <v>1</v>
      </c>
      <c r="E208" t="s">
        <v>3955</v>
      </c>
      <c r="F208" s="42">
        <f t="shared" ref="F208:F224" si="30">IF(G208="GREET",1,IF(G208="GOAL",2,IF(G208="GOAL:COOP",2,IF(G208="(GOAL:COOP)",2,IF(G208="GOAL:CIVILITY",2,IF(G208="GOAL:SUSTAIN",2,IF(G208="(GOAL:SUSTAIN)",2,IF(G208="GOAL:MAX EARN",2,IF(G208="GOAL:EQUITY",2,IF(G208="(GOAL:EQUITY)",2,IF(G208="PROPOSAL",3,IF(G208="(PROPOSAL)",3,IF(G208="CHOOSE+",4,IF(G208="CHOOSE-",4,IF(G208="(CHOOSE+)",4,IF(G208="(CHOOSE-)",4,IF(G208="ECO INFO",5,IF(G208="(ECO INFO)",5,IF(G208="$ INFO",6,IF(G208="($ INFO)",6,IF(G208="SOC INFO",7,IF(G208="(SOC INFO)",7,IF(G208="RULE INFO",8,IF(G208="EXP INFO",9,IF(G208="(EXP INFO)",9,IF(G208="MON RES",10,IF(G208="MON EARN",11,IF(G208="MON BEH",12,IF(G208="POSE HARM",13,IF(G208="(POSE HARM)",13,IF(G208="POSE CONCERN",14,IF(G208="(POSE CONCERN)",14,IF(G208="RJ APOLOGY",15,IF(G208="RJ ATONE",16,IF(G208="(RJ ATONE)",16,IF(G208="RJ JUSTIFY",17,IF(G208="RJ JUSTIFY:ECO INFO",17,IF(G208="RJ JUSTIFY:SOC INFO",17,IF(G208="RJ JUSTIFY:EXP INFO",17,IF(G208="RJ JUSTIFY:MON EARN",17,IF(G208="RJ JUSTIFY:MON BEH",17,IF(G208="RJ-",18,IF(G208="RJ FORGIVE+",19,IF(G208="RJ FORGIVE-",19,IF(G208="(RJ FORGIVE+)",19,IF(G208="(RJ FORGIVE-)",19,IF(G208="COORD",20,IF(G208="(COORD)",20,IF(G208="ENF ACK",21,IF(G208="(ENF ACK)",21,IF(G208="ENF PRAISE",22,IF(G208="ENF ASK",23,IF(G208="ENF TELL",24,IF(G208="ENF SHAME",25,IF(G208="ENF WARN",26,IF(G208="ENF THREATEN",27,IF(G208="ENF PUNISH",28,IF(G208="DEFECT",29,IF(G208="SM TALK",30,IF(G208="HUMOR",31,IF(G208="POLITE+",32,IF(G208="POLITE-",32,IF(G208="INPUT-",33,IF(G208="AMBIGUOUS",34,IF(G208="UNCODEABLE",35)))))))))))))))))))))))))))))))))))))))))))))))))))))))))))))))))</f>
        <v>9</v>
      </c>
      <c r="G208" t="s">
        <v>9373</v>
      </c>
    </row>
    <row r="209" spans="1:9" x14ac:dyDescent="0.35">
      <c r="A209" s="4">
        <v>139</v>
      </c>
      <c r="B209" s="4">
        <v>-77.186000000000007</v>
      </c>
      <c r="C209" t="s">
        <v>3653</v>
      </c>
      <c r="D209" s="4">
        <v>3</v>
      </c>
      <c r="E209" t="s">
        <v>3959</v>
      </c>
      <c r="F209" s="42">
        <f t="shared" si="30"/>
        <v>9</v>
      </c>
      <c r="G209" t="s">
        <v>9373</v>
      </c>
    </row>
    <row r="210" spans="1:9" x14ac:dyDescent="0.35">
      <c r="A210" s="4">
        <v>140</v>
      </c>
      <c r="B210" s="4">
        <v>-74.801000000000002</v>
      </c>
      <c r="C210" t="s">
        <v>3650</v>
      </c>
      <c r="D210" s="4">
        <v>4</v>
      </c>
      <c r="E210" t="s">
        <v>3960</v>
      </c>
      <c r="F210" s="42">
        <f t="shared" si="30"/>
        <v>26</v>
      </c>
      <c r="G210" t="s">
        <v>10123</v>
      </c>
    </row>
    <row r="211" spans="1:9" x14ac:dyDescent="0.35">
      <c r="A211" s="4">
        <v>141</v>
      </c>
      <c r="B211" s="4">
        <v>-87.547999999999902</v>
      </c>
      <c r="C211" t="s">
        <v>3653</v>
      </c>
      <c r="D211" s="4">
        <v>3</v>
      </c>
      <c r="E211" t="s">
        <v>3957</v>
      </c>
      <c r="F211" s="42">
        <f t="shared" si="30"/>
        <v>14</v>
      </c>
      <c r="G211" t="s">
        <v>9381</v>
      </c>
      <c r="H211" s="42">
        <f t="shared" ref="H211" si="31">IF(I211="GREET",1,IF(I211="GOAL",2,IF(I211="GOAL:COOP",2,IF(I211="(GOAL:COOP)",2,IF(I211="GOAL:CIVILITY",2,IF(I211="GOAL:SUSTAIN",2,IF(I211="(GOAL:SUSTAIN)",2,IF(I211="GOAL:MAX EARN",2,IF(I211="GOAL:EQUITY",2,IF(I211="(GOAL:EQUITY)",2,IF(I211="PROPOSAL",3,IF(I211="(PROPOSAL)",3,IF(I211="CHOOSE+",4,IF(I211="CHOOSE-",4,IF(I211="(CHOOSE+)",4,IF(I211="(CHOOSE-)",4,IF(I211="ECO INFO",5,IF(I211="(ECO INFO)",5,IF(I211="$ INFO",6,IF(I211="($ INFO)",6,IF(I211="SOC INFO",7,IF(I211="(SOC INFO)",7,IF(I211="RULE INFO",8,IF(I211="EXP INFO",9,IF(I211="(EXP INFO)",9,IF(I211="MON RES",10,IF(I211="MON EARN",11,IF(I211="MON BEH",12,IF(I211="POSE HARM",13,IF(I211="(POSE HARM)",13,IF(I211="POSE CONCERN",14,IF(I211="(POSE CONCERN)",14,IF(I211="RJ APOLOGY",15,IF(I211="RJ ATONE",16,IF(I211="(RJ ATONE)",16,IF(I211="RJ JUSTIFY",17,IF(I211="RJ JUSTIFY:ECO INFO",17,IF(I211="RJ JUSTIFY:SOC INFO",17,IF(I211="RJ JUSTIFY:EXP INFO",17,IF(I211="RJ JUSTIFY:MON EARN",17,IF(I211="RJ JUSTIFY:MON BEH",17,IF(I211="RJ-",18,IF(I211="RJ FORGIVE+",19,IF(I211="RJ FORGIVE-",19,IF(I211="(RJ FORGIVE+)",19,IF(I211="(RJ FORGIVE-)",19,IF(I211="COORD",20,IF(I211="(COORD)",20,IF(I211="ENF ACK",21,IF(I211="(ENF ACK)",21,IF(I211="ENF PRAISE",22,IF(I211="ENF ASK",23,IF(I211="ENF TELL",24,IF(I211="ENF SHAME",25,IF(I211="ENF WARN",26,IF(I211="ENF THREATEN",27,IF(I211="ENF PUNISH",28,IF(I211="DEFECT",29,IF(I211="SM TALK",30,IF(I211="HUMOR",31,IF(I211="POLITE+",32,IF(I211="POLITE-",32,IF(I211="INPUT-",33,IF(I211="AMBIGUOUS",34,IF(I211="UNCODEABLE",35)))))))))))))))))))))))))))))))))))))))))))))))))))))))))))))))))</f>
        <v>5</v>
      </c>
      <c r="I211" t="s">
        <v>9378</v>
      </c>
    </row>
    <row r="212" spans="1:9" x14ac:dyDescent="0.35">
      <c r="A212" s="4">
        <v>142</v>
      </c>
      <c r="B212" s="4">
        <v>-60.847999999999999</v>
      </c>
      <c r="C212" t="s">
        <v>3650</v>
      </c>
      <c r="D212" s="4">
        <v>4</v>
      </c>
      <c r="E212" t="s">
        <v>3962</v>
      </c>
      <c r="F212" s="42">
        <f t="shared" si="30"/>
        <v>5</v>
      </c>
      <c r="G212" t="s">
        <v>9378</v>
      </c>
    </row>
    <row r="213" spans="1:9" x14ac:dyDescent="0.35">
      <c r="A213" s="4">
        <v>143</v>
      </c>
      <c r="B213" s="4">
        <v>-52.917999999999999</v>
      </c>
      <c r="C213" t="s">
        <v>3653</v>
      </c>
      <c r="D213" s="4">
        <v>3</v>
      </c>
      <c r="E213" t="s">
        <v>3963</v>
      </c>
      <c r="F213" s="42">
        <f t="shared" si="30"/>
        <v>5</v>
      </c>
      <c r="G213" s="43" t="s">
        <v>9378</v>
      </c>
      <c r="H213" s="42">
        <f t="shared" ref="H213" si="32">IF(I213="GREET",1,IF(I213="GOAL",2,IF(I213="GOAL:COOP",2,IF(I213="(GOAL:COOP)",2,IF(I213="GOAL:CIVILITY",2,IF(I213="GOAL:SUSTAIN",2,IF(I213="(GOAL:SUSTAIN)",2,IF(I213="GOAL:MAX EARN",2,IF(I213="GOAL:EQUITY",2,IF(I213="(GOAL:EQUITY)",2,IF(I213="PROPOSAL",3,IF(I213="(PROPOSAL)",3,IF(I213="CHOOSE+",4,IF(I213="CHOOSE-",4,IF(I213="(CHOOSE+)",4,IF(I213="(CHOOSE-)",4,IF(I213="ECO INFO",5,IF(I213="(ECO INFO)",5,IF(I213="$ INFO",6,IF(I213="($ INFO)",6,IF(I213="SOC INFO",7,IF(I213="(SOC INFO)",7,IF(I213="RULE INFO",8,IF(I213="EXP INFO",9,IF(I213="(EXP INFO)",9,IF(I213="MON RES",10,IF(I213="MON EARN",11,IF(I213="MON BEH",12,IF(I213="POSE HARM",13,IF(I213="(POSE HARM)",13,IF(I213="POSE CONCERN",14,IF(I213="(POSE CONCERN)",14,IF(I213="RJ APOLOGY",15,IF(I213="RJ ATONE",16,IF(I213="(RJ ATONE)",16,IF(I213="RJ JUSTIFY",17,IF(I213="RJ JUSTIFY:ECO INFO",17,IF(I213="RJ JUSTIFY:SOC INFO",17,IF(I213="RJ JUSTIFY:EXP INFO",17,IF(I213="RJ JUSTIFY:MON EARN",17,IF(I213="RJ JUSTIFY:MON BEH",17,IF(I213="RJ-",18,IF(I213="RJ FORGIVE+",19,IF(I213="RJ FORGIVE-",19,IF(I213="(RJ FORGIVE+)",19,IF(I213="(RJ FORGIVE-)",19,IF(I213="COORD",20,IF(I213="(COORD)",20,IF(I213="ENF ACK",21,IF(I213="(ENF ACK)",21,IF(I213="ENF PRAISE",22,IF(I213="ENF ASK",23,IF(I213="ENF TELL",24,IF(I213="ENF SHAME",25,IF(I213="ENF WARN",26,IF(I213="ENF THREATEN",27,IF(I213="ENF PUNISH",28,IF(I213="DEFECT",29,IF(I213="SM TALK",30,IF(I213="HUMOR",31,IF(I213="POLITE+",32,IF(I213="POLITE-",32,IF(I213="INPUT-",33,IF(I213="AMBIGUOUS",34,IF(I213="UNCODEABLE",35)))))))))))))))))))))))))))))))))))))))))))))))))))))))))))))))))</f>
        <v>4</v>
      </c>
      <c r="I213" t="s">
        <v>10330</v>
      </c>
    </row>
    <row r="214" spans="1:9" x14ac:dyDescent="0.35">
      <c r="A214" s="4">
        <v>144</v>
      </c>
      <c r="B214" s="4">
        <v>-48.261000000000003</v>
      </c>
      <c r="C214" t="s">
        <v>3653</v>
      </c>
      <c r="D214" s="4">
        <v>3</v>
      </c>
      <c r="E214" t="s">
        <v>3964</v>
      </c>
      <c r="F214" s="42">
        <f t="shared" si="30"/>
        <v>22</v>
      </c>
      <c r="G214" t="s">
        <v>10418</v>
      </c>
    </row>
    <row r="215" spans="1:9" x14ac:dyDescent="0.35">
      <c r="A215" s="4">
        <v>145</v>
      </c>
      <c r="B215" s="4">
        <v>-44.638999999999903</v>
      </c>
      <c r="C215" t="s">
        <v>3646</v>
      </c>
      <c r="D215" s="4">
        <v>1</v>
      </c>
      <c r="E215" t="s">
        <v>3965</v>
      </c>
      <c r="F215" s="42">
        <f t="shared" si="30"/>
        <v>22</v>
      </c>
      <c r="G215" t="s">
        <v>10418</v>
      </c>
    </row>
    <row r="216" spans="1:9" x14ac:dyDescent="0.35">
      <c r="A216" s="4">
        <v>146</v>
      </c>
      <c r="B216" s="4">
        <v>-38.518999999999998</v>
      </c>
      <c r="C216" t="s">
        <v>3650</v>
      </c>
      <c r="D216" s="4">
        <v>4</v>
      </c>
      <c r="E216" t="s">
        <v>3968</v>
      </c>
      <c r="F216" s="42">
        <f t="shared" si="30"/>
        <v>24</v>
      </c>
      <c r="G216" s="43" t="s">
        <v>10409</v>
      </c>
    </row>
    <row r="217" spans="1:9" x14ac:dyDescent="0.35">
      <c r="A217" s="4">
        <v>147</v>
      </c>
      <c r="B217" s="4">
        <v>-33.999000000000002</v>
      </c>
      <c r="C217" t="s">
        <v>3646</v>
      </c>
      <c r="D217" s="4">
        <v>1</v>
      </c>
      <c r="E217" t="s">
        <v>3421</v>
      </c>
      <c r="F217" s="42">
        <f t="shared" si="30"/>
        <v>21</v>
      </c>
      <c r="G217" s="43" t="s">
        <v>9613</v>
      </c>
      <c r="H217" s="42">
        <f t="shared" ref="H217" si="33">IF(I217="GREET",1,IF(I217="GOAL",2,IF(I217="GOAL:COOP",2,IF(I217="(GOAL:COOP)",2,IF(I217="GOAL:CIVILITY",2,IF(I217="GOAL:SUSTAIN",2,IF(I217="(GOAL:SUSTAIN)",2,IF(I217="GOAL:MAX EARN",2,IF(I217="GOAL:EQUITY",2,IF(I217="(GOAL:EQUITY)",2,IF(I217="PROPOSAL",3,IF(I217="(PROPOSAL)",3,IF(I217="CHOOSE+",4,IF(I217="CHOOSE-",4,IF(I217="(CHOOSE+)",4,IF(I217="(CHOOSE-)",4,IF(I217="ECO INFO",5,IF(I217="(ECO INFO)",5,IF(I217="$ INFO",6,IF(I217="($ INFO)",6,IF(I217="SOC INFO",7,IF(I217="(SOC INFO)",7,IF(I217="RULE INFO",8,IF(I217="EXP INFO",9,IF(I217="(EXP INFO)",9,IF(I217="MON RES",10,IF(I217="MON EARN",11,IF(I217="MON BEH",12,IF(I217="POSE HARM",13,IF(I217="(POSE HARM)",13,IF(I217="POSE CONCERN",14,IF(I217="(POSE CONCERN)",14,IF(I217="RJ APOLOGY",15,IF(I217="RJ ATONE",16,IF(I217="(RJ ATONE)",16,IF(I217="RJ JUSTIFY",17,IF(I217="RJ JUSTIFY:ECO INFO",17,IF(I217="RJ JUSTIFY:SOC INFO",17,IF(I217="RJ JUSTIFY:EXP INFO",17,IF(I217="RJ JUSTIFY:MON EARN",17,IF(I217="RJ JUSTIFY:MON BEH",17,IF(I217="RJ-",18,IF(I217="RJ FORGIVE+",19,IF(I217="RJ FORGIVE-",19,IF(I217="(RJ FORGIVE+)",19,IF(I217="(RJ FORGIVE-)",19,IF(I217="COORD",20,IF(I217="(COORD)",20,IF(I217="ENF ACK",21,IF(I217="(ENF ACK)",21,IF(I217="ENF PRAISE",22,IF(I217="ENF ASK",23,IF(I217="ENF TELL",24,IF(I217="ENF SHAME",25,IF(I217="ENF WARN",26,IF(I217="ENF THREATEN",27,IF(I217="ENF PUNISH",28,IF(I217="DEFECT",29,IF(I217="SM TALK",30,IF(I217="HUMOR",31,IF(I217="POLITE+",32,IF(I217="POLITE-",32,IF(I217="INPUT-",33,IF(I217="AMBIGUOUS",34,IF(I217="UNCODEABLE",35)))))))))))))))))))))))))))))))))))))))))))))))))))))))))))))))))</f>
        <v>4</v>
      </c>
      <c r="I217" t="s">
        <v>10330</v>
      </c>
    </row>
    <row r="218" spans="1:9" x14ac:dyDescent="0.35">
      <c r="A218" s="4">
        <v>148</v>
      </c>
      <c r="B218" s="4">
        <v>-26.513000000000002</v>
      </c>
      <c r="C218" t="s">
        <v>3650</v>
      </c>
      <c r="D218" s="4">
        <v>4</v>
      </c>
      <c r="E218" t="s">
        <v>3969</v>
      </c>
      <c r="F218" s="42">
        <f t="shared" si="30"/>
        <v>22</v>
      </c>
      <c r="G218" t="s">
        <v>10418</v>
      </c>
    </row>
    <row r="219" spans="1:9" x14ac:dyDescent="0.35">
      <c r="D219" s="4"/>
    </row>
    <row r="220" spans="1:9" x14ac:dyDescent="0.35">
      <c r="A220" s="7">
        <v>1</v>
      </c>
      <c r="B220" s="31" t="s">
        <v>12147</v>
      </c>
      <c r="D220" s="4"/>
    </row>
    <row r="221" spans="1:9" x14ac:dyDescent="0.35">
      <c r="A221" s="4">
        <v>149</v>
      </c>
      <c r="B221" s="4">
        <v>-258.084</v>
      </c>
      <c r="C221" t="s">
        <v>3650</v>
      </c>
      <c r="D221" s="4">
        <v>4</v>
      </c>
      <c r="E221" t="s">
        <v>3915</v>
      </c>
      <c r="F221" s="42">
        <f t="shared" si="30"/>
        <v>3</v>
      </c>
      <c r="G221" t="s">
        <v>9379</v>
      </c>
      <c r="H221" s="42">
        <f t="shared" ref="H221" si="34">IF(I221="GREET",1,IF(I221="GOAL",2,IF(I221="GOAL:COOP",2,IF(I221="(GOAL:COOP)",2,IF(I221="GOAL:CIVILITY",2,IF(I221="GOAL:SUSTAIN",2,IF(I221="(GOAL:SUSTAIN)",2,IF(I221="GOAL:MAX EARN",2,IF(I221="GOAL:EQUITY",2,IF(I221="(GOAL:EQUITY)",2,IF(I221="PROPOSAL",3,IF(I221="(PROPOSAL)",3,IF(I221="CHOOSE+",4,IF(I221="CHOOSE-",4,IF(I221="(CHOOSE+)",4,IF(I221="(CHOOSE-)",4,IF(I221="ECO INFO",5,IF(I221="(ECO INFO)",5,IF(I221="$ INFO",6,IF(I221="($ INFO)",6,IF(I221="SOC INFO",7,IF(I221="(SOC INFO)",7,IF(I221="RULE INFO",8,IF(I221="EXP INFO",9,IF(I221="(EXP INFO)",9,IF(I221="MON RES",10,IF(I221="MON EARN",11,IF(I221="MON BEH",12,IF(I221="POSE HARM",13,IF(I221="(POSE HARM)",13,IF(I221="POSE CONCERN",14,IF(I221="(POSE CONCERN)",14,IF(I221="RJ APOLOGY",15,IF(I221="RJ ATONE",16,IF(I221="(RJ ATONE)",16,IF(I221="RJ JUSTIFY",17,IF(I221="RJ JUSTIFY:ECO INFO",17,IF(I221="RJ JUSTIFY:SOC INFO",17,IF(I221="RJ JUSTIFY:EXP INFO",17,IF(I221="RJ JUSTIFY:MON EARN",17,IF(I221="RJ JUSTIFY:MON BEH",17,IF(I221="RJ-",18,IF(I221="RJ FORGIVE+",19,IF(I221="RJ FORGIVE-",19,IF(I221="(RJ FORGIVE+)",19,IF(I221="(RJ FORGIVE-)",19,IF(I221="COORD",20,IF(I221="(COORD)",20,IF(I221="ENF ACK",21,IF(I221="(ENF ACK)",21,IF(I221="ENF PRAISE",22,IF(I221="ENF ASK",23,IF(I221="ENF TELL",24,IF(I221="ENF SHAME",25,IF(I221="ENF WARN",26,IF(I221="ENF THREATEN",27,IF(I221="ENF PUNISH",28,IF(I221="DEFECT",29,IF(I221="SM TALK",30,IF(I221="HUMOR",31,IF(I221="POLITE+",32,IF(I221="POLITE-",32,IF(I221="INPUT-",33,IF(I221="AMBIGUOUS",34,IF(I221="UNCODEABLE",35)))))))))))))))))))))))))))))))))))))))))))))))))))))))))))))))))</f>
        <v>16</v>
      </c>
      <c r="I221" t="s">
        <v>10463</v>
      </c>
    </row>
    <row r="222" spans="1:9" x14ac:dyDescent="0.35">
      <c r="A222" s="4">
        <v>150</v>
      </c>
      <c r="B222" s="4">
        <v>-254.03700000000001</v>
      </c>
      <c r="C222" t="s">
        <v>3646</v>
      </c>
      <c r="D222" s="4">
        <v>1</v>
      </c>
      <c r="E222" t="s">
        <v>3917</v>
      </c>
      <c r="F222" s="42">
        <f t="shared" si="30"/>
        <v>14</v>
      </c>
      <c r="G222" t="s">
        <v>9381</v>
      </c>
    </row>
    <row r="223" spans="1:9" x14ac:dyDescent="0.35">
      <c r="A223" s="4">
        <v>151</v>
      </c>
      <c r="B223" s="4">
        <v>-250.72399999999999</v>
      </c>
      <c r="C223" t="s">
        <v>3646</v>
      </c>
      <c r="D223" s="4">
        <v>1</v>
      </c>
      <c r="E223" t="s">
        <v>215</v>
      </c>
      <c r="F223" s="42">
        <f t="shared" si="30"/>
        <v>31</v>
      </c>
      <c r="G223" t="s">
        <v>9386</v>
      </c>
      <c r="H223" s="42">
        <f t="shared" ref="H223" si="35">IF(I223="GREET",1,IF(I223="GOAL",2,IF(I223="GOAL:COOP",2,IF(I223="(GOAL:COOP)",2,IF(I223="GOAL:CIVILITY",2,IF(I223="GOAL:SUSTAIN",2,IF(I223="(GOAL:SUSTAIN)",2,IF(I223="GOAL:MAX EARN",2,IF(I223="GOAL:EQUITY",2,IF(I223="(GOAL:EQUITY)",2,IF(I223="PROPOSAL",3,IF(I223="(PROPOSAL)",3,IF(I223="CHOOSE+",4,IF(I223="CHOOSE-",4,IF(I223="(CHOOSE+)",4,IF(I223="(CHOOSE-)",4,IF(I223="ECO INFO",5,IF(I223="(ECO INFO)",5,IF(I223="$ INFO",6,IF(I223="($ INFO)",6,IF(I223="SOC INFO",7,IF(I223="(SOC INFO)",7,IF(I223="RULE INFO",8,IF(I223="EXP INFO",9,IF(I223="(EXP INFO)",9,IF(I223="MON RES",10,IF(I223="MON EARN",11,IF(I223="MON BEH",12,IF(I223="POSE HARM",13,IF(I223="(POSE HARM)",13,IF(I223="POSE CONCERN",14,IF(I223="(POSE CONCERN)",14,IF(I223="RJ APOLOGY",15,IF(I223="RJ ATONE",16,IF(I223="(RJ ATONE)",16,IF(I223="RJ JUSTIFY",17,IF(I223="RJ JUSTIFY:ECO INFO",17,IF(I223="RJ JUSTIFY:SOC INFO",17,IF(I223="RJ JUSTIFY:EXP INFO",17,IF(I223="RJ JUSTIFY:MON EARN",17,IF(I223="RJ JUSTIFY:MON BEH",17,IF(I223="RJ-",18,IF(I223="RJ FORGIVE+",19,IF(I223="RJ FORGIVE-",19,IF(I223="(RJ FORGIVE+)",19,IF(I223="(RJ FORGIVE-)",19,IF(I223="COORD",20,IF(I223="(COORD)",20,IF(I223="ENF ACK",21,IF(I223="(ENF ACK)",21,IF(I223="ENF PRAISE",22,IF(I223="ENF ASK",23,IF(I223="ENF TELL",24,IF(I223="ENF SHAME",25,IF(I223="ENF WARN",26,IF(I223="ENF THREATEN",27,IF(I223="ENF PUNISH",28,IF(I223="DEFECT",29,IF(I223="SM TALK",30,IF(I223="HUMOR",31,IF(I223="POLITE+",32,IF(I223="POLITE-",32,IF(I223="INPUT-",33,IF(I223="AMBIGUOUS",34,IF(I223="UNCODEABLE",35)))))))))))))))))))))))))))))))))))))))))))))))))))))))))))))))))</f>
        <v>19</v>
      </c>
      <c r="I223" t="s">
        <v>11030</v>
      </c>
    </row>
    <row r="224" spans="1:9" x14ac:dyDescent="0.35">
      <c r="A224" s="4">
        <v>152</v>
      </c>
      <c r="B224" s="4">
        <v>-246.643</v>
      </c>
      <c r="C224" t="s">
        <v>3650</v>
      </c>
      <c r="D224" s="4">
        <v>4</v>
      </c>
      <c r="E224" t="s">
        <v>3919</v>
      </c>
      <c r="F224" s="42">
        <f t="shared" si="30"/>
        <v>8</v>
      </c>
      <c r="G224" t="s">
        <v>9374</v>
      </c>
    </row>
    <row r="225" spans="1:9" x14ac:dyDescent="0.35">
      <c r="B225" s="4">
        <v>-230.102</v>
      </c>
      <c r="C225" t="s">
        <v>3650</v>
      </c>
      <c r="D225" s="4">
        <v>4</v>
      </c>
      <c r="E225" t="s">
        <v>3922</v>
      </c>
    </row>
    <row r="226" spans="1:9" x14ac:dyDescent="0.35">
      <c r="A226" s="4">
        <v>153</v>
      </c>
      <c r="B226" s="4">
        <v>-236.268</v>
      </c>
      <c r="C226" t="s">
        <v>3653</v>
      </c>
      <c r="D226" s="4">
        <v>3</v>
      </c>
      <c r="E226" t="s">
        <v>3921</v>
      </c>
      <c r="F226" s="42">
        <f t="shared" ref="F226:F243" si="36">IF(G226="GREET",1,IF(G226="GOAL",2,IF(G226="GOAL:COOP",2,IF(G226="(GOAL:COOP)",2,IF(G226="GOAL:CIVILITY",2,IF(G226="GOAL:SUSTAIN",2,IF(G226="(GOAL:SUSTAIN)",2,IF(G226="GOAL:MAX EARN",2,IF(G226="GOAL:EQUITY",2,IF(G226="(GOAL:EQUITY)",2,IF(G226="PROPOSAL",3,IF(G226="(PROPOSAL)",3,IF(G226="CHOOSE+",4,IF(G226="CHOOSE-",4,IF(G226="(CHOOSE+)",4,IF(G226="(CHOOSE-)",4,IF(G226="ECO INFO",5,IF(G226="(ECO INFO)",5,IF(G226="$ INFO",6,IF(G226="($ INFO)",6,IF(G226="SOC INFO",7,IF(G226="(SOC INFO)",7,IF(G226="RULE INFO",8,IF(G226="EXP INFO",9,IF(G226="(EXP INFO)",9,IF(G226="MON RES",10,IF(G226="MON EARN",11,IF(G226="MON BEH",12,IF(G226="POSE HARM",13,IF(G226="(POSE HARM)",13,IF(G226="POSE CONCERN",14,IF(G226="(POSE CONCERN)",14,IF(G226="RJ APOLOGY",15,IF(G226="RJ ATONE",16,IF(G226="(RJ ATONE)",16,IF(G226="RJ JUSTIFY",17,IF(G226="RJ JUSTIFY:ECO INFO",17,IF(G226="RJ JUSTIFY:SOC INFO",17,IF(G226="RJ JUSTIFY:EXP INFO",17,IF(G226="RJ JUSTIFY:MON EARN",17,IF(G226="RJ JUSTIFY:MON BEH",17,IF(G226="RJ-",18,IF(G226="RJ FORGIVE+",19,IF(G226="RJ FORGIVE-",19,IF(G226="(RJ FORGIVE+)",19,IF(G226="(RJ FORGIVE-)",19,IF(G226="COORD",20,IF(G226="(COORD)",20,IF(G226="ENF ACK",21,IF(G226="(ENF ACK)",21,IF(G226="ENF PRAISE",22,IF(G226="ENF ASK",23,IF(G226="ENF TELL",24,IF(G226="ENF SHAME",25,IF(G226="ENF WARN",26,IF(G226="ENF THREATEN",27,IF(G226="ENF PUNISH",28,IF(G226="DEFECT",29,IF(G226="SM TALK",30,IF(G226="HUMOR",31,IF(G226="POLITE+",32,IF(G226="POLITE-",32,IF(G226="INPUT-",33,IF(G226="AMBIGUOUS",34,IF(G226="UNCODEABLE",35)))))))))))))))))))))))))))))))))))))))))))))))))))))))))))))))))</f>
        <v>7</v>
      </c>
      <c r="G226" t="s">
        <v>9377</v>
      </c>
    </row>
    <row r="227" spans="1:9" x14ac:dyDescent="0.35">
      <c r="A227" s="4">
        <v>154</v>
      </c>
      <c r="B227" s="4">
        <v>-226.61599999999899</v>
      </c>
      <c r="C227" t="s">
        <v>3646</v>
      </c>
      <c r="D227" s="4">
        <v>1</v>
      </c>
      <c r="E227" t="s">
        <v>55</v>
      </c>
      <c r="F227" s="42">
        <f t="shared" si="36"/>
        <v>7</v>
      </c>
      <c r="G227" s="43" t="s">
        <v>9377</v>
      </c>
    </row>
    <row r="228" spans="1:9" x14ac:dyDescent="0.35">
      <c r="A228" s="4">
        <v>155</v>
      </c>
      <c r="B228" s="4">
        <v>-225.279</v>
      </c>
      <c r="C228" t="s">
        <v>3653</v>
      </c>
      <c r="D228" s="4">
        <v>3</v>
      </c>
      <c r="E228" t="s">
        <v>3923</v>
      </c>
      <c r="F228" s="42">
        <f t="shared" si="36"/>
        <v>7</v>
      </c>
      <c r="G228" s="43" t="s">
        <v>9377</v>
      </c>
    </row>
    <row r="229" spans="1:9" x14ac:dyDescent="0.35">
      <c r="A229" s="4">
        <v>156</v>
      </c>
      <c r="B229" s="4">
        <v>-222.59</v>
      </c>
      <c r="C229" t="s">
        <v>3653</v>
      </c>
      <c r="D229" s="4">
        <v>3</v>
      </c>
      <c r="E229" t="s">
        <v>3924</v>
      </c>
      <c r="F229" s="42">
        <f t="shared" si="36"/>
        <v>31</v>
      </c>
      <c r="G229" t="s">
        <v>9386</v>
      </c>
    </row>
    <row r="230" spans="1:9" x14ac:dyDescent="0.35">
      <c r="A230" s="4">
        <v>157</v>
      </c>
      <c r="B230" s="4">
        <v>-220</v>
      </c>
      <c r="C230" t="s">
        <v>3646</v>
      </c>
      <c r="D230" s="4">
        <v>1</v>
      </c>
      <c r="E230" t="s">
        <v>1397</v>
      </c>
      <c r="F230" s="42">
        <f t="shared" si="36"/>
        <v>31</v>
      </c>
      <c r="G230" t="s">
        <v>9386</v>
      </c>
    </row>
    <row r="231" spans="1:9" x14ac:dyDescent="0.35">
      <c r="A231" s="4">
        <v>158</v>
      </c>
      <c r="B231" s="4">
        <v>-214.09</v>
      </c>
      <c r="C231" t="s">
        <v>3655</v>
      </c>
      <c r="D231" s="4">
        <v>2</v>
      </c>
      <c r="E231" t="s">
        <v>3928</v>
      </c>
      <c r="F231" s="42">
        <f t="shared" si="36"/>
        <v>31</v>
      </c>
      <c r="G231" t="s">
        <v>9386</v>
      </c>
    </row>
    <row r="232" spans="1:9" x14ac:dyDescent="0.35">
      <c r="A232" s="4">
        <v>159</v>
      </c>
      <c r="B232" s="4">
        <v>-191.41099999999901</v>
      </c>
      <c r="C232" t="s">
        <v>3653</v>
      </c>
      <c r="D232" s="4">
        <v>3</v>
      </c>
      <c r="E232" t="s">
        <v>3933</v>
      </c>
    </row>
    <row r="233" spans="1:9" x14ac:dyDescent="0.35">
      <c r="D233" s="4"/>
      <c r="E233" s="57" t="s">
        <v>10340</v>
      </c>
      <c r="F233" s="42">
        <f t="shared" si="36"/>
        <v>13</v>
      </c>
      <c r="G233" t="s">
        <v>9388</v>
      </c>
    </row>
    <row r="234" spans="1:9" x14ac:dyDescent="0.35">
      <c r="D234" s="4"/>
      <c r="E234" s="57" t="s">
        <v>10044</v>
      </c>
      <c r="F234" s="42">
        <f t="shared" si="36"/>
        <v>15</v>
      </c>
      <c r="G234" t="s">
        <v>9706</v>
      </c>
    </row>
    <row r="235" spans="1:9" x14ac:dyDescent="0.35">
      <c r="A235" s="4">
        <v>160</v>
      </c>
      <c r="B235" s="4">
        <v>-178.56200000000001</v>
      </c>
      <c r="C235" t="s">
        <v>3646</v>
      </c>
      <c r="D235" s="4">
        <v>1</v>
      </c>
      <c r="E235" t="s">
        <v>3934</v>
      </c>
      <c r="F235" s="42">
        <f t="shared" si="36"/>
        <v>7</v>
      </c>
      <c r="G235" s="43" t="s">
        <v>9377</v>
      </c>
    </row>
    <row r="236" spans="1:9" x14ac:dyDescent="0.35">
      <c r="A236" s="4">
        <v>161</v>
      </c>
      <c r="B236" s="4">
        <v>-165.36799999999999</v>
      </c>
      <c r="C236" t="s">
        <v>3646</v>
      </c>
      <c r="D236" s="4">
        <v>1</v>
      </c>
      <c r="E236" t="s">
        <v>3936</v>
      </c>
      <c r="F236" s="42">
        <f t="shared" si="36"/>
        <v>31</v>
      </c>
      <c r="G236" s="43" t="s">
        <v>9386</v>
      </c>
      <c r="H236" s="42">
        <f t="shared" ref="H236" si="37">IF(I236="GREET",1,IF(I236="GOAL",2,IF(I236="GOAL:COOP",2,IF(I236="(GOAL:COOP)",2,IF(I236="GOAL:CIVILITY",2,IF(I236="GOAL:SUSTAIN",2,IF(I236="(GOAL:SUSTAIN)",2,IF(I236="GOAL:MAX EARN",2,IF(I236="GOAL:EQUITY",2,IF(I236="(GOAL:EQUITY)",2,IF(I236="PROPOSAL",3,IF(I236="(PROPOSAL)",3,IF(I236="CHOOSE+",4,IF(I236="CHOOSE-",4,IF(I236="(CHOOSE+)",4,IF(I236="(CHOOSE-)",4,IF(I236="ECO INFO",5,IF(I236="(ECO INFO)",5,IF(I236="$ INFO",6,IF(I236="($ INFO)",6,IF(I236="SOC INFO",7,IF(I236="(SOC INFO)",7,IF(I236="RULE INFO",8,IF(I236="EXP INFO",9,IF(I236="(EXP INFO)",9,IF(I236="MON RES",10,IF(I236="MON EARN",11,IF(I236="MON BEH",12,IF(I236="POSE HARM",13,IF(I236="(POSE HARM)",13,IF(I236="POSE CONCERN",14,IF(I236="(POSE CONCERN)",14,IF(I236="RJ APOLOGY",15,IF(I236="RJ ATONE",16,IF(I236="(RJ ATONE)",16,IF(I236="RJ JUSTIFY",17,IF(I236="RJ JUSTIFY:ECO INFO",17,IF(I236="RJ JUSTIFY:SOC INFO",17,IF(I236="RJ JUSTIFY:EXP INFO",17,IF(I236="RJ JUSTIFY:MON EARN",17,IF(I236="RJ JUSTIFY:MON BEH",17,IF(I236="RJ-",18,IF(I236="RJ FORGIVE+",19,IF(I236="RJ FORGIVE-",19,IF(I236="(RJ FORGIVE+)",19,IF(I236="(RJ FORGIVE-)",19,IF(I236="COORD",20,IF(I236="(COORD)",20,IF(I236="ENF ACK",21,IF(I236="(ENF ACK)",21,IF(I236="ENF PRAISE",22,IF(I236="ENF ASK",23,IF(I236="ENF TELL",24,IF(I236="ENF SHAME",25,IF(I236="ENF WARN",26,IF(I236="ENF THREATEN",27,IF(I236="ENF PUNISH",28,IF(I236="DEFECT",29,IF(I236="SM TALK",30,IF(I236="HUMOR",31,IF(I236="POLITE+",32,IF(I236="POLITE-",32,IF(I236="INPUT-",33,IF(I236="AMBIGUOUS",34,IF(I236="UNCODEABLE",35)))))))))))))))))))))))))))))))))))))))))))))))))))))))))))))))))</f>
        <v>19</v>
      </c>
      <c r="I236" t="s">
        <v>11030</v>
      </c>
    </row>
    <row r="237" spans="1:9" x14ac:dyDescent="0.35">
      <c r="D237" s="4"/>
      <c r="G237" s="43"/>
    </row>
    <row r="238" spans="1:9" x14ac:dyDescent="0.35">
      <c r="B238" s="21" t="s">
        <v>9279</v>
      </c>
      <c r="C238" s="22"/>
      <c r="D238" s="21"/>
      <c r="E238" s="22"/>
    </row>
    <row r="239" spans="1:9" x14ac:dyDescent="0.35">
      <c r="B239" s="31" t="s">
        <v>11233</v>
      </c>
      <c r="D239" s="4"/>
    </row>
    <row r="240" spans="1:9" x14ac:dyDescent="0.35">
      <c r="A240" s="4">
        <v>162</v>
      </c>
      <c r="B240" s="4">
        <v>27.155000000000001</v>
      </c>
      <c r="C240" t="s">
        <v>3650</v>
      </c>
      <c r="D240" s="4">
        <v>4</v>
      </c>
      <c r="E240" t="s">
        <v>468</v>
      </c>
      <c r="F240" s="42">
        <f t="shared" si="36"/>
        <v>20</v>
      </c>
      <c r="G240" t="s">
        <v>9472</v>
      </c>
    </row>
    <row r="241" spans="1:9" x14ac:dyDescent="0.35">
      <c r="A241" s="4">
        <v>163</v>
      </c>
      <c r="B241" s="4">
        <v>59.228000000000002</v>
      </c>
      <c r="C241" t="s">
        <v>3650</v>
      </c>
      <c r="D241" s="4">
        <v>4</v>
      </c>
      <c r="E241" t="s">
        <v>3975</v>
      </c>
      <c r="F241" s="42">
        <f t="shared" si="36"/>
        <v>5</v>
      </c>
      <c r="G241" t="s">
        <v>9378</v>
      </c>
    </row>
    <row r="242" spans="1:9" x14ac:dyDescent="0.35">
      <c r="A242" s="4">
        <v>164</v>
      </c>
      <c r="B242" s="4">
        <v>73.697000000000003</v>
      </c>
      <c r="C242" t="s">
        <v>3646</v>
      </c>
      <c r="D242" s="4">
        <v>1</v>
      </c>
      <c r="E242" t="s">
        <v>542</v>
      </c>
      <c r="F242" s="42">
        <f t="shared" si="36"/>
        <v>5</v>
      </c>
      <c r="G242" t="s">
        <v>9378</v>
      </c>
      <c r="I242" s="43"/>
    </row>
    <row r="243" spans="1:9" x14ac:dyDescent="0.35">
      <c r="A243" s="4">
        <v>165</v>
      </c>
      <c r="B243" s="4">
        <v>146.62700000000001</v>
      </c>
      <c r="C243" t="s">
        <v>3650</v>
      </c>
      <c r="D243" s="4">
        <v>4</v>
      </c>
      <c r="E243" t="s">
        <v>3978</v>
      </c>
      <c r="F243" s="42">
        <f t="shared" si="36"/>
        <v>20</v>
      </c>
      <c r="G243" t="s">
        <v>9472</v>
      </c>
    </row>
    <row r="244" spans="1:9" x14ac:dyDescent="0.35">
      <c r="A244" s="4">
        <v>166</v>
      </c>
      <c r="B244" s="4">
        <v>186.46700000000001</v>
      </c>
      <c r="C244" t="s">
        <v>3650</v>
      </c>
      <c r="D244" s="4">
        <v>4</v>
      </c>
      <c r="E244" t="s">
        <v>3981</v>
      </c>
      <c r="F244" s="42">
        <f t="shared" ref="F244" si="38">IF(G244="GREET",1,IF(G244="GOAL",2,IF(G244="GOAL:COOP",2,IF(G244="(GOAL:COOP)",2,IF(G244="GOAL:CIVILITY",2,IF(G244="GOAL:SUSTAIN",2,IF(G244="(GOAL:SUSTAIN)",2,IF(G244="GOAL:MAX EARN",2,IF(G244="GOAL:EQUITY",2,IF(G244="(GOAL:EQUITY)",2,IF(G244="PROPOSAL",3,IF(G244="(PROPOSAL)",3,IF(G244="CHOOSE+",4,IF(G244="CHOOSE-",4,IF(G244="(CHOOSE+)",4,IF(G244="(CHOOSE-)",4,IF(G244="ECO INFO",5,IF(G244="(ECO INFO)",5,IF(G244="$ INFO",6,IF(G244="($ INFO)",6,IF(G244="SOC INFO",7,IF(G244="(SOC INFO)",7,IF(G244="RULE INFO",8,IF(G244="EXP INFO",9,IF(G244="(EXP INFO)",9,IF(G244="MON RES",10,IF(G244="MON EARN",11,IF(G244="MON BEH",12,IF(G244="POSE HARM",13,IF(G244="(POSE HARM)",13,IF(G244="POSE CONCERN",14,IF(G244="(POSE CONCERN)",14,IF(G244="RJ APOLOGY",15,IF(G244="RJ ATONE",16,IF(G244="(RJ ATONE)",16,IF(G244="RJ JUSTIFY",17,IF(G244="RJ JUSTIFY:ECO INFO",17,IF(G244="RJ JUSTIFY:SOC INFO",17,IF(G244="RJ JUSTIFY:EXP INFO",17,IF(G244="RJ JUSTIFY:MON EARN",17,IF(G244="RJ JUSTIFY:MON BEH",17,IF(G244="RJ-",18,IF(G244="RJ FORGIVE+",19,IF(G244="RJ FORGIVE-",19,IF(G244="(RJ FORGIVE+)",19,IF(G244="(RJ FORGIVE-)",19,IF(G244="COORD",20,IF(G244="(COORD)",20,IF(G244="ENF ACK",21,IF(G244="(ENF ACK)",21,IF(G244="ENF PRAISE",22,IF(G244="ENF ASK",23,IF(G244="ENF TELL",24,IF(G244="ENF SHAME",25,IF(G244="ENF WARN",26,IF(G244="ENF THREATEN",27,IF(G244="ENF PUNISH",28,IF(G244="DEFECT",29,IF(G244="SM TALK",30,IF(G244="HUMOR",31,IF(G244="POLITE+",32,IF(G244="POLITE-",32,IF(G244="INPUT-",33,IF(G244="AMBIGUOUS",34,IF(G244="UNCODEABLE",35)))))))))))))))))))))))))))))))))))))))))))))))))))))))))))))))))</f>
        <v>20</v>
      </c>
      <c r="G244" t="s">
        <v>9472</v>
      </c>
    </row>
    <row r="247" spans="1:9" x14ac:dyDescent="0.35">
      <c r="A247" s="8" t="s">
        <v>11929</v>
      </c>
    </row>
    <row r="248" spans="1:9" x14ac:dyDescent="0.35">
      <c r="B248" s="98" t="s">
        <v>11936</v>
      </c>
    </row>
    <row r="249" spans="1:9" x14ac:dyDescent="0.35">
      <c r="A249" s="7" t="s">
        <v>11933</v>
      </c>
      <c r="B249" s="4">
        <v>1</v>
      </c>
      <c r="C249" t="s">
        <v>11957</v>
      </c>
    </row>
    <row r="250" spans="1:9" x14ac:dyDescent="0.35">
      <c r="A250" s="7" t="s">
        <v>11934</v>
      </c>
      <c r="B250" s="4">
        <v>1</v>
      </c>
      <c r="C250" t="s">
        <v>11958</v>
      </c>
    </row>
    <row r="251" spans="1:9" x14ac:dyDescent="0.35">
      <c r="A251" s="7" t="s">
        <v>11935</v>
      </c>
      <c r="B251" s="4">
        <v>2</v>
      </c>
      <c r="C251" t="s">
        <v>11996</v>
      </c>
    </row>
    <row r="253" spans="1:9" x14ac:dyDescent="0.35">
      <c r="A253" s="7" t="s">
        <v>12081</v>
      </c>
      <c r="B253" s="4">
        <v>2</v>
      </c>
    </row>
    <row r="254" spans="1:9" x14ac:dyDescent="0.35">
      <c r="A254" s="4" t="s">
        <v>12082</v>
      </c>
      <c r="B254" s="4">
        <v>3</v>
      </c>
    </row>
    <row r="257" spans="1:10" x14ac:dyDescent="0.35">
      <c r="B257" s="64" t="s">
        <v>12198</v>
      </c>
      <c r="F257"/>
      <c r="H257"/>
      <c r="J257"/>
    </row>
    <row r="258" spans="1:10" x14ac:dyDescent="0.35">
      <c r="A258" s="8" t="s">
        <v>12202</v>
      </c>
      <c r="B258" s="7" t="s">
        <v>12230</v>
      </c>
      <c r="C258" s="7" t="s">
        <v>12231</v>
      </c>
      <c r="F258"/>
      <c r="H258"/>
      <c r="J258"/>
    </row>
    <row r="259" spans="1:10" x14ac:dyDescent="0.35">
      <c r="A259" s="7" t="s">
        <v>12083</v>
      </c>
      <c r="B259" s="102">
        <v>0</v>
      </c>
      <c r="C259" s="102">
        <v>0</v>
      </c>
      <c r="F259"/>
      <c r="H259"/>
      <c r="J259"/>
    </row>
    <row r="260" spans="1:10" x14ac:dyDescent="0.35">
      <c r="A260" s="7" t="s">
        <v>12084</v>
      </c>
      <c r="B260" s="102">
        <v>1</v>
      </c>
      <c r="C260" s="102">
        <v>1</v>
      </c>
      <c r="F260"/>
      <c r="H260"/>
      <c r="J260"/>
    </row>
    <row r="261" spans="1:10" x14ac:dyDescent="0.35">
      <c r="B261"/>
      <c r="C261" s="4"/>
      <c r="F261"/>
      <c r="H261"/>
      <c r="J261"/>
    </row>
    <row r="262" spans="1:10" x14ac:dyDescent="0.35">
      <c r="A262" s="8" t="s">
        <v>12203</v>
      </c>
      <c r="B262"/>
      <c r="C262" s="4"/>
      <c r="F262"/>
      <c r="H262"/>
      <c r="J262"/>
    </row>
    <row r="263" spans="1:10" x14ac:dyDescent="0.35">
      <c r="A263" s="7" t="s">
        <v>12083</v>
      </c>
      <c r="B263" s="102" t="s">
        <v>11932</v>
      </c>
      <c r="C263" s="102" t="s">
        <v>11932</v>
      </c>
      <c r="F263"/>
      <c r="H263"/>
      <c r="J263"/>
    </row>
    <row r="264" spans="1:10" x14ac:dyDescent="0.35">
      <c r="A264" s="7" t="s">
        <v>12084</v>
      </c>
      <c r="B264" s="102" t="s">
        <v>11932</v>
      </c>
      <c r="C264" s="102" t="s">
        <v>11932</v>
      </c>
      <c r="F264"/>
      <c r="H264"/>
      <c r="J264"/>
    </row>
    <row r="265" spans="1:10" x14ac:dyDescent="0.35">
      <c r="C265" s="4"/>
      <c r="F265"/>
      <c r="H265"/>
      <c r="J265"/>
    </row>
    <row r="266" spans="1:10" x14ac:dyDescent="0.35">
      <c r="A266" s="8" t="s">
        <v>12204</v>
      </c>
      <c r="C266" s="4"/>
      <c r="F266"/>
      <c r="H266"/>
      <c r="J266"/>
    </row>
    <row r="267" spans="1:10" x14ac:dyDescent="0.35">
      <c r="A267" s="7" t="s">
        <v>12083</v>
      </c>
      <c r="B267" s="102" t="s">
        <v>11932</v>
      </c>
      <c r="C267" s="102" t="s">
        <v>11932</v>
      </c>
      <c r="F267"/>
      <c r="H267"/>
      <c r="J267"/>
    </row>
    <row r="268" spans="1:10" x14ac:dyDescent="0.35">
      <c r="A268" s="7" t="s">
        <v>12084</v>
      </c>
      <c r="B268" s="102" t="s">
        <v>11932</v>
      </c>
      <c r="C268" s="102" t="s">
        <v>11932</v>
      </c>
      <c r="F268"/>
      <c r="H268"/>
      <c r="J268"/>
    </row>
    <row r="269" spans="1:10" x14ac:dyDescent="0.35">
      <c r="B269"/>
      <c r="C269" s="4"/>
      <c r="F269"/>
      <c r="H269"/>
      <c r="J269"/>
    </row>
    <row r="270" spans="1:10" x14ac:dyDescent="0.35">
      <c r="A270" s="7" t="s">
        <v>12080</v>
      </c>
      <c r="B270"/>
      <c r="C270" s="4"/>
      <c r="F270"/>
      <c r="H270"/>
      <c r="J270"/>
    </row>
    <row r="271" spans="1:10" x14ac:dyDescent="0.35">
      <c r="A271" s="7" t="s">
        <v>12083</v>
      </c>
      <c r="B271" s="102">
        <v>0</v>
      </c>
      <c r="C271" s="102">
        <v>0</v>
      </c>
      <c r="F271"/>
      <c r="H271"/>
      <c r="J271"/>
    </row>
    <row r="272" spans="1:10" x14ac:dyDescent="0.35">
      <c r="A272" s="7" t="s">
        <v>12084</v>
      </c>
      <c r="B272" s="102">
        <v>1</v>
      </c>
      <c r="C272" s="102">
        <v>1</v>
      </c>
      <c r="F272"/>
      <c r="H272"/>
      <c r="J272"/>
    </row>
    <row r="275" spans="1:4" x14ac:dyDescent="0.35">
      <c r="A275" s="8" t="s">
        <v>12089</v>
      </c>
      <c r="D275" s="4"/>
    </row>
    <row r="276" spans="1:4" x14ac:dyDescent="0.35">
      <c r="D276" s="4"/>
    </row>
    <row r="277" spans="1:4" x14ac:dyDescent="0.35">
      <c r="A277" s="113" t="s">
        <v>11933</v>
      </c>
      <c r="D277" s="4"/>
    </row>
    <row r="278" spans="1:4" x14ac:dyDescent="0.35">
      <c r="A278" s="113"/>
      <c r="D278" s="4"/>
    </row>
    <row r="279" spans="1:4" x14ac:dyDescent="0.35">
      <c r="A279" s="116" t="s">
        <v>12090</v>
      </c>
      <c r="D279" s="4"/>
    </row>
    <row r="280" spans="1:4" x14ac:dyDescent="0.35">
      <c r="A280" s="4" t="s">
        <v>12091</v>
      </c>
      <c r="B280" s="4">
        <v>4</v>
      </c>
      <c r="D280" s="4"/>
    </row>
    <row r="281" spans="1:4" x14ac:dyDescent="0.35">
      <c r="A281" s="4" t="s">
        <v>12092</v>
      </c>
      <c r="D281" s="4"/>
    </row>
    <row r="282" spans="1:4" x14ac:dyDescent="0.35">
      <c r="A282" s="4" t="s">
        <v>12093</v>
      </c>
      <c r="D282" s="4"/>
    </row>
    <row r="283" spans="1:4" x14ac:dyDescent="0.35">
      <c r="A283" s="4" t="s">
        <v>12094</v>
      </c>
      <c r="D283" s="4"/>
    </row>
    <row r="284" spans="1:4" x14ac:dyDescent="0.35">
      <c r="A284" s="37" t="s">
        <v>12098</v>
      </c>
      <c r="B284" s="117">
        <v>4</v>
      </c>
      <c r="D284" s="4"/>
    </row>
    <row r="285" spans="1:4" x14ac:dyDescent="0.35">
      <c r="A285" s="37"/>
      <c r="D285" s="4"/>
    </row>
    <row r="286" spans="1:4" x14ac:dyDescent="0.35">
      <c r="A286" s="116" t="s">
        <v>12095</v>
      </c>
      <c r="D286" s="4"/>
    </row>
    <row r="287" spans="1:4" x14ac:dyDescent="0.35">
      <c r="A287" s="4" t="s">
        <v>12091</v>
      </c>
      <c r="B287" s="4">
        <v>3</v>
      </c>
      <c r="D287" s="4"/>
    </row>
    <row r="288" spans="1:4" x14ac:dyDescent="0.35">
      <c r="A288" s="4" t="s">
        <v>12092</v>
      </c>
      <c r="D288" s="4"/>
    </row>
    <row r="289" spans="1:5" x14ac:dyDescent="0.35">
      <c r="A289" s="4" t="s">
        <v>12093</v>
      </c>
      <c r="D289" s="4"/>
    </row>
    <row r="290" spans="1:5" x14ac:dyDescent="0.35">
      <c r="A290" s="4" t="s">
        <v>12094</v>
      </c>
      <c r="D290" s="4"/>
    </row>
    <row r="291" spans="1:5" x14ac:dyDescent="0.35">
      <c r="A291" s="37" t="s">
        <v>12098</v>
      </c>
      <c r="B291" s="4">
        <v>3</v>
      </c>
      <c r="D291" s="4"/>
    </row>
    <row r="292" spans="1:5" x14ac:dyDescent="0.35">
      <c r="A292" s="37"/>
      <c r="D292" s="4"/>
    </row>
    <row r="293" spans="1:5" x14ac:dyDescent="0.35">
      <c r="A293" s="113" t="s">
        <v>11934</v>
      </c>
      <c r="D293" s="4"/>
    </row>
    <row r="294" spans="1:5" x14ac:dyDescent="0.35">
      <c r="A294" s="113"/>
      <c r="D294" s="4"/>
    </row>
    <row r="295" spans="1:5" x14ac:dyDescent="0.35">
      <c r="A295" s="116" t="s">
        <v>12090</v>
      </c>
      <c r="D295" s="4"/>
    </row>
    <row r="296" spans="1:5" x14ac:dyDescent="0.35">
      <c r="A296" s="4" t="s">
        <v>12091</v>
      </c>
      <c r="B296" s="4">
        <v>2</v>
      </c>
      <c r="D296" s="4"/>
    </row>
    <row r="297" spans="1:5" x14ac:dyDescent="0.35">
      <c r="A297" s="4" t="s">
        <v>12092</v>
      </c>
      <c r="D297" s="4"/>
    </row>
    <row r="298" spans="1:5" x14ac:dyDescent="0.35">
      <c r="A298" s="4" t="s">
        <v>12093</v>
      </c>
      <c r="D298" s="4"/>
    </row>
    <row r="299" spans="1:5" x14ac:dyDescent="0.35">
      <c r="A299" s="4" t="s">
        <v>12094</v>
      </c>
      <c r="D299" s="4"/>
    </row>
    <row r="300" spans="1:5" x14ac:dyDescent="0.35">
      <c r="A300" s="37" t="s">
        <v>12098</v>
      </c>
      <c r="B300" s="117">
        <v>2</v>
      </c>
      <c r="D300" s="4"/>
    </row>
    <row r="301" spans="1:5" x14ac:dyDescent="0.35">
      <c r="A301" s="37"/>
      <c r="D301" s="4"/>
    </row>
    <row r="302" spans="1:5" x14ac:dyDescent="0.35">
      <c r="A302" s="116" t="s">
        <v>12095</v>
      </c>
      <c r="D302" s="4"/>
      <c r="E302" t="s">
        <v>11932</v>
      </c>
    </row>
    <row r="303" spans="1:5" x14ac:dyDescent="0.35">
      <c r="A303" s="4" t="s">
        <v>12091</v>
      </c>
      <c r="D303" s="4"/>
    </row>
    <row r="304" spans="1:5" x14ac:dyDescent="0.35">
      <c r="A304" s="4" t="s">
        <v>12092</v>
      </c>
      <c r="D304" s="4"/>
    </row>
    <row r="305" spans="1:5" x14ac:dyDescent="0.35">
      <c r="A305" s="4" t="s">
        <v>12093</v>
      </c>
      <c r="D305" s="4"/>
    </row>
    <row r="306" spans="1:5" x14ac:dyDescent="0.35">
      <c r="A306" s="4" t="s">
        <v>12094</v>
      </c>
      <c r="D306" s="4"/>
    </row>
    <row r="307" spans="1:5" x14ac:dyDescent="0.35">
      <c r="A307" s="37" t="s">
        <v>12098</v>
      </c>
      <c r="D307" s="4"/>
    </row>
    <row r="308" spans="1:5" x14ac:dyDescent="0.35">
      <c r="D308" s="4"/>
    </row>
    <row r="309" spans="1:5" x14ac:dyDescent="0.35">
      <c r="A309" s="113" t="s">
        <v>11935</v>
      </c>
      <c r="D309" s="4"/>
    </row>
    <row r="310" spans="1:5" x14ac:dyDescent="0.35">
      <c r="A310" s="113"/>
      <c r="D310" s="4"/>
    </row>
    <row r="311" spans="1:5" x14ac:dyDescent="0.35">
      <c r="A311" s="116" t="s">
        <v>12090</v>
      </c>
      <c r="D311" s="4"/>
    </row>
    <row r="312" spans="1:5" x14ac:dyDescent="0.35">
      <c r="A312" s="4" t="s">
        <v>12091</v>
      </c>
      <c r="B312" s="4">
        <v>4</v>
      </c>
      <c r="D312" s="4"/>
    </row>
    <row r="313" spans="1:5" x14ac:dyDescent="0.35">
      <c r="A313" s="4" t="s">
        <v>12092</v>
      </c>
      <c r="D313" s="4"/>
    </row>
    <row r="314" spans="1:5" x14ac:dyDescent="0.35">
      <c r="A314" s="4" t="s">
        <v>12093</v>
      </c>
      <c r="D314" s="4"/>
    </row>
    <row r="315" spans="1:5" x14ac:dyDescent="0.35">
      <c r="A315" s="4" t="s">
        <v>12094</v>
      </c>
      <c r="D315" s="4"/>
    </row>
    <row r="316" spans="1:5" x14ac:dyDescent="0.35">
      <c r="A316" s="37" t="s">
        <v>12098</v>
      </c>
      <c r="B316" s="4">
        <v>4</v>
      </c>
      <c r="D316" s="4"/>
    </row>
    <row r="317" spans="1:5" x14ac:dyDescent="0.35">
      <c r="D317" s="4"/>
    </row>
    <row r="318" spans="1:5" x14ac:dyDescent="0.35">
      <c r="A318" s="116" t="s">
        <v>12095</v>
      </c>
      <c r="D318" s="4"/>
      <c r="E318" t="s">
        <v>11932</v>
      </c>
    </row>
    <row r="319" spans="1:5" x14ac:dyDescent="0.35">
      <c r="A319" s="4" t="s">
        <v>12091</v>
      </c>
      <c r="D319" s="4"/>
    </row>
    <row r="320" spans="1:5" x14ac:dyDescent="0.35">
      <c r="A320" s="4" t="s">
        <v>12092</v>
      </c>
      <c r="D320" s="4"/>
    </row>
    <row r="321" spans="1:4" x14ac:dyDescent="0.35">
      <c r="A321" s="4" t="s">
        <v>12093</v>
      </c>
      <c r="D321" s="4"/>
    </row>
    <row r="322" spans="1:4" x14ac:dyDescent="0.35">
      <c r="A322" s="4" t="s">
        <v>12094</v>
      </c>
      <c r="D322" s="4"/>
    </row>
    <row r="323" spans="1:4" x14ac:dyDescent="0.35">
      <c r="A323" s="39" t="s">
        <v>12098</v>
      </c>
      <c r="D323" s="4"/>
    </row>
    <row r="324" spans="1:4" x14ac:dyDescent="0.35">
      <c r="A324" s="37"/>
      <c r="D324" s="4"/>
    </row>
    <row r="325" spans="1:4" x14ac:dyDescent="0.35">
      <c r="A325" s="8" t="s">
        <v>12227</v>
      </c>
      <c r="B325" s="117">
        <f>(B280+B287+B296+B312)/4</f>
        <v>3.25</v>
      </c>
      <c r="C325" s="119"/>
    </row>
  </sheetData>
  <phoneticPr fontId="25" type="noConversion"/>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196">
    <tabColor theme="9" tint="0.59999389629810485"/>
  </sheetPr>
  <dimension ref="A1:AD192"/>
  <sheetViews>
    <sheetView zoomScale="80" zoomScaleNormal="80" workbookViewId="0">
      <selection activeCell="G1" sqref="G1"/>
    </sheetView>
  </sheetViews>
  <sheetFormatPr defaultColWidth="8.81640625" defaultRowHeight="14.5" x14ac:dyDescent="0.35"/>
  <cols>
    <col min="1" max="1" width="7.81640625" style="4" customWidth="1"/>
    <col min="2" max="2" width="12" style="4" customWidth="1"/>
    <col min="3" max="3" width="8.36328125" style="16" customWidth="1"/>
    <col min="4" max="4" width="9.1796875" customWidth="1"/>
    <col min="5" max="5" width="79" style="16" customWidth="1"/>
    <col min="7" max="7" width="8.81640625" style="42"/>
    <col min="9" max="9" width="8.81640625" style="42"/>
  </cols>
  <sheetData>
    <row r="1" spans="1:30" s="40" customFormat="1" x14ac:dyDescent="0.35">
      <c r="A1" s="14" t="s">
        <v>9307</v>
      </c>
      <c r="B1" s="10"/>
      <c r="C1" s="14"/>
      <c r="D1" s="18"/>
      <c r="E1" s="14"/>
      <c r="F1" s="12"/>
      <c r="G1" s="143" t="s">
        <v>9368</v>
      </c>
      <c r="H1" s="74"/>
      <c r="I1" s="123"/>
      <c r="J1" s="74"/>
      <c r="K1" s="74"/>
      <c r="L1" s="74"/>
      <c r="M1" s="74"/>
      <c r="N1" s="74"/>
      <c r="O1" s="74"/>
      <c r="P1" s="74"/>
      <c r="Q1" s="74"/>
      <c r="R1" s="74"/>
      <c r="S1" s="74"/>
      <c r="T1" s="74"/>
      <c r="U1" s="74"/>
      <c r="V1" s="74"/>
      <c r="W1" s="74"/>
      <c r="X1" s="74"/>
      <c r="Y1" s="74"/>
      <c r="Z1" s="74"/>
      <c r="AA1" s="74"/>
      <c r="AB1" s="74"/>
      <c r="AC1" s="74"/>
      <c r="AD1" s="74"/>
    </row>
    <row r="2" spans="1:30" x14ac:dyDescent="0.35">
      <c r="A2" s="7" t="s">
        <v>9223</v>
      </c>
      <c r="B2" s="7" t="s">
        <v>3</v>
      </c>
      <c r="C2" s="7" t="s">
        <v>9459</v>
      </c>
      <c r="D2" s="7" t="s">
        <v>9224</v>
      </c>
      <c r="E2" s="8" t="s">
        <v>9225</v>
      </c>
      <c r="F2" s="6"/>
    </row>
    <row r="3" spans="1:30" s="75" customFormat="1" x14ac:dyDescent="0.35">
      <c r="A3" s="11"/>
      <c r="B3" s="11" t="s">
        <v>9273</v>
      </c>
      <c r="C3" s="15"/>
      <c r="D3" s="19"/>
      <c r="E3" s="15"/>
      <c r="F3" s="13"/>
      <c r="G3" s="80" t="s">
        <v>9370</v>
      </c>
      <c r="H3" s="75" t="s">
        <v>9382</v>
      </c>
      <c r="I3" s="80" t="s">
        <v>9370</v>
      </c>
      <c r="J3" s="75" t="s">
        <v>9369</v>
      </c>
      <c r="K3" s="75" t="s">
        <v>9370</v>
      </c>
      <c r="L3" s="75" t="s">
        <v>9369</v>
      </c>
    </row>
    <row r="4" spans="1:30" x14ac:dyDescent="0.35">
      <c r="A4" s="4">
        <v>1</v>
      </c>
      <c r="B4" s="4">
        <v>-410.226</v>
      </c>
      <c r="C4" s="16" t="s">
        <v>3644</v>
      </c>
      <c r="D4" s="9" t="s">
        <v>9220</v>
      </c>
      <c r="E4" s="16" t="s">
        <v>2029</v>
      </c>
      <c r="G4" s="42">
        <f>IF(H4="GREET",1,IF(H4="GOAL",2,IF(H4="GOAL:COOP",2,IF(H4="(GOAL:COOP)",2,IF(H4="GOAL:CIVILITY",2,IF(H4="GOAL:SUSTAIN",2,IF(H4="(GOAL:SUSTAIN)",2,IF(H4="GOAL:MAX EARN",2,IF(H4="GOAL:EQUITY",2,IF(H4="(GOAL:EQUITY)",2,IF(H4="PROPOSAL",3,IF(H4="(PROPOSAL)",3,IF(H4="CHOOSE+",4,IF(H4="CHOOSE-",4,IF(H4="(CHOOSE+)",4,IF(H4="(CHOOSE-)",4,IF(H4="ECO INFO",5,IF(H4="(ECO INFO)",5,IF(H4="$ INFO",6,IF(H4="($ INFO)",6,IF(H4="SOC INFO",7,IF(H4="(SOC INFO)",7,IF(H4="RULE INFO",8,IF(H4="EXP INFO",9,IF(H4="(EXP INFO)",9,IF(H4="MON RES",10,IF(H4="MON EARN",11,IF(H4="MON BEH",12,IF(H4="POSE HARM",13,IF(H4="(POSE HARM)",13,IF(H4="POSE CONCERN",14,IF(H4="(POSE CONCERN)",14,IF(H4="RJ APOLOGY",15,IF(H4="RJ ATONE",16,IF(H4="(RJ ATONE)",16,IF(H4="RJ JUSTIFY",17,IF(H4="RJ JUSTIFY:ECO INFO",17,IF(H4="RJ JUSTIFY:SOC INFO",17,IF(H4="RJ JUSTIFY:EXP INFO",17,IF(H4="RJ JUSTIFY:MON EARN",17,IF(H4="RJ JUSTIFY:MON BEH",17,IF(H4="RJ-",18,IF(H4="RJ FORGIVE+",19,IF(H4="RJ FORGIVE-",19,IF(H4="(RJ FORGIVE+)",19,IF(H4="(RJ FORGIVE-)",19,IF(H4="COORD",20,IF(H4="(COORD)",20,IF(H4="ENF ACK",21,IF(H4="(ENF ACK)",21,IF(H4="ENF PRAISE",22,IF(H4="ENF ASK",23,IF(H4="ENF TELL",24,IF(H4="ENF SHAME",25,IF(H4="ENF WARN",26,IF(H4="ENF THREATEN",27,IF(H4="ENF PUNISH",28,IF(H4="DEFECT",29,IF(H4="SM TALK",30,IF(H4="HUMOR",31,IF(H4="POLITE+",32,IF(H4="POLITE-",32,IF(H4="INPUT-",33,IF(H4="AMBIGUOUS",34,IF(H4="UNCODEABLE",35)))))))))))))))))))))))))))))))))))))))))))))))))))))))))))))))))</f>
        <v>1</v>
      </c>
      <c r="H4" t="s">
        <v>10885</v>
      </c>
    </row>
    <row r="5" spans="1:30" x14ac:dyDescent="0.35">
      <c r="A5" s="4">
        <v>2</v>
      </c>
      <c r="B5" s="4">
        <v>-406.47500000000002</v>
      </c>
      <c r="C5" s="16" t="s">
        <v>3662</v>
      </c>
      <c r="D5" s="9" t="s">
        <v>9221</v>
      </c>
      <c r="E5" s="16" t="s">
        <v>1693</v>
      </c>
      <c r="G5" s="42">
        <f>IF(H5="GREET",1,IF(H5="GOAL",2,IF(H5="GOAL:COOP",2,IF(H5="(GOAL:COOP)",2,IF(H5="GOAL:CIVILITY",2,IF(H5="GOAL:SUSTAIN",2,IF(H5="(GOAL:SUSTAIN)",2,IF(H5="GOAL:MAX EARN",2,IF(H5="GOAL:EQUITY",2,IF(H5="(GOAL:EQUITY)",2,IF(H5="PROPOSAL",3,IF(H5="(PROPOSAL)",3,IF(H5="CHOOSE+",4,IF(H5="CHOOSE-",4,IF(H5="(CHOOSE+)",4,IF(H5="(CHOOSE-)",4,IF(H5="ECO INFO",5,IF(H5="(ECO INFO)",5,IF(H5="$ INFO",6,IF(H5="($ INFO)",6,IF(H5="SOC INFO",7,IF(H5="(SOC INFO)",7,IF(H5="RULE INFO",8,IF(H5="EXP INFO",9,IF(H5="(EXP INFO)",9,IF(H5="MON RES",10,IF(H5="MON EARN",11,IF(H5="MON BEH",12,IF(H5="POSE HARM",13,IF(H5="(POSE HARM)",13,IF(H5="POSE CONCERN",14,IF(H5="(POSE CONCERN)",14,IF(H5="RJ APOLOGY",15,IF(H5="RJ ATONE",16,IF(H5="(RJ ATONE)",16,IF(H5="RJ JUSTIFY",17,IF(H5="RJ JUSTIFY:ECO INFO",17,IF(H5="RJ JUSTIFY:SOC INFO",17,IF(H5="RJ JUSTIFY:EXP INFO",17,IF(H5="RJ JUSTIFY:MON EARN",17,IF(H5="RJ JUSTIFY:MON BEH",17,IF(H5="RJ-",18,IF(H5="RJ FORGIVE+",19,IF(H5="RJ FORGIVE-",19,IF(H5="(RJ FORGIVE+)",19,IF(H5="(RJ FORGIVE-)",19,IF(H5="COORD",20,IF(H5="(COORD)",20,IF(H5="ENF ACK",21,IF(H5="(ENF ACK)",21,IF(H5="ENF PRAISE",22,IF(H5="ENF ASK",23,IF(H5="ENF TELL",24,IF(H5="ENF SHAME",25,IF(H5="ENF WARN",26,IF(H5="ENF THREATEN",27,IF(H5="ENF PUNISH",28,IF(H5="DEFECT",29,IF(H5="SM TALK",30,IF(H5="HUMOR",31,IF(H5="POLITE+",32,IF(H5="POLITE-",32,IF(H5="INPUT-",33,IF(H5="AMBIGUOUS",34,IF(H5="UNCODEABLE",35)))))))))))))))))))))))))))))))))))))))))))))))))))))))))))))))))</f>
        <v>1</v>
      </c>
      <c r="H5" t="s">
        <v>10885</v>
      </c>
    </row>
    <row r="6" spans="1:30" x14ac:dyDescent="0.35">
      <c r="D6" s="9"/>
    </row>
    <row r="7" spans="1:30" x14ac:dyDescent="0.35">
      <c r="A7" s="7">
        <v>3</v>
      </c>
      <c r="B7" s="31" t="s">
        <v>10464</v>
      </c>
      <c r="D7" s="9"/>
    </row>
    <row r="8" spans="1:30" x14ac:dyDescent="0.35">
      <c r="A8" s="4">
        <v>3</v>
      </c>
      <c r="B8" s="4">
        <v>-397.13900000000001</v>
      </c>
      <c r="C8" s="16" t="s">
        <v>3657</v>
      </c>
      <c r="D8" s="9" t="s">
        <v>9222</v>
      </c>
      <c r="E8" s="16" t="s">
        <v>3774</v>
      </c>
      <c r="F8" s="56"/>
      <c r="J8" s="41"/>
    </row>
    <row r="9" spans="1:30" x14ac:dyDescent="0.35">
      <c r="D9" s="9"/>
      <c r="E9" s="58" t="s">
        <v>9489</v>
      </c>
      <c r="F9" s="56"/>
      <c r="G9" s="42">
        <f>IF(H9="GREET",1,IF(H9="GOAL",2,IF(H9="GOAL:COOP",2,IF(H9="(GOAL:COOP)",2,IF(H9="GOAL:CIVILITY",2,IF(H9="GOAL:SUSTAIN",2,IF(H9="(GOAL:SUSTAIN)",2,IF(H9="GOAL:MAX EARN",2,IF(H9="GOAL:EQUITY",2,IF(H9="(GOAL:EQUITY)",2,IF(H9="PROPOSAL",3,IF(H9="(PROPOSAL)",3,IF(H9="CHOOSE+",4,IF(H9="CHOOSE-",4,IF(H9="(CHOOSE+)",4,IF(H9="(CHOOSE-)",4,IF(H9="ECO INFO",5,IF(H9="(ECO INFO)",5,IF(H9="$ INFO",6,IF(H9="($ INFO)",6,IF(H9="SOC INFO",7,IF(H9="(SOC INFO)",7,IF(H9="RULE INFO",8,IF(H9="EXP INFO",9,IF(H9="(EXP INFO)",9,IF(H9="MON RES",10,IF(H9="MON EARN",11,IF(H9="MON BEH",12,IF(H9="POSE HARM",13,IF(H9="(POSE HARM)",13,IF(H9="POSE CONCERN",14,IF(H9="(POSE CONCERN)",14,IF(H9="RJ APOLOGY",15,IF(H9="RJ ATONE",16,IF(H9="(RJ ATONE)",16,IF(H9="RJ JUSTIFY",17,IF(H9="RJ JUSTIFY:ECO INFO",17,IF(H9="RJ JUSTIFY:SOC INFO",17,IF(H9="RJ JUSTIFY:EXP INFO",17,IF(H9="RJ JUSTIFY:MON EARN",17,IF(H9="RJ JUSTIFY:MON BEH",17,IF(H9="RJ-",18,IF(H9="RJ FORGIVE+",19,IF(H9="RJ FORGIVE-",19,IF(H9="(RJ FORGIVE+)",19,IF(H9="(RJ FORGIVE-)",19,IF(H9="COORD",20,IF(H9="(COORD)",20,IF(H9="ENF ACK",21,IF(H9="(ENF ACK)",21,IF(H9="ENF PRAISE",22,IF(H9="ENF ASK",23,IF(H9="ENF TELL",24,IF(H9="ENF SHAME",25,IF(H9="ENF WARN",26,IF(H9="ENF THREATEN",27,IF(H9="ENF PUNISH",28,IF(H9="DEFECT",29,IF(H9="SM TALK",30,IF(H9="HUMOR",31,IF(H9="POLITE+",32,IF(H9="POLITE-",32,IF(H9="INPUT-",33,IF(H9="AMBIGUOUS",34,IF(H9="UNCODEABLE",35)))))))))))))))))))))))))))))))))))))))))))))))))))))))))))))))))</f>
        <v>3</v>
      </c>
      <c r="H9" t="s">
        <v>9379</v>
      </c>
      <c r="J9" s="41"/>
    </row>
    <row r="10" spans="1:30" x14ac:dyDescent="0.35">
      <c r="D10" s="9"/>
      <c r="E10" s="58" t="s">
        <v>9490</v>
      </c>
      <c r="F10" s="56"/>
      <c r="G10" s="42">
        <f t="shared" ref="G10:G25" si="0">IF(H10="GREET",1,IF(H10="GOAL",2,IF(H10="GOAL:COOP",2,IF(H10="(GOAL:COOP)",2,IF(H10="GOAL:CIVILITY",2,IF(H10="GOAL:SUSTAIN",2,IF(H10="(GOAL:SUSTAIN)",2,IF(H10="GOAL:MAX EARN",2,IF(H10="GOAL:EQUITY",2,IF(H10="(GOAL:EQUITY)",2,IF(H10="PROPOSAL",3,IF(H10="(PROPOSAL)",3,IF(H10="CHOOSE+",4,IF(H10="CHOOSE-",4,IF(H10="(CHOOSE+)",4,IF(H10="(CHOOSE-)",4,IF(H10="ECO INFO",5,IF(H10="(ECO INFO)",5,IF(H10="$ INFO",6,IF(H10="($ INFO)",6,IF(H10="SOC INFO",7,IF(H10="(SOC INFO)",7,IF(H10="RULE INFO",8,IF(H10="EXP INFO",9,IF(H10="(EXP INFO)",9,IF(H10="MON RES",10,IF(H10="MON EARN",11,IF(H10="MON BEH",12,IF(H10="POSE HARM",13,IF(H10="(POSE HARM)",13,IF(H10="POSE CONCERN",14,IF(H10="(POSE CONCERN)",14,IF(H10="RJ APOLOGY",15,IF(H10="RJ ATONE",16,IF(H10="(RJ ATONE)",16,IF(H10="RJ JUSTIFY",17,IF(H10="RJ JUSTIFY:ECO INFO",17,IF(H10="RJ JUSTIFY:SOC INFO",17,IF(H10="RJ JUSTIFY:EXP INFO",17,IF(H10="RJ JUSTIFY:MON EARN",17,IF(H10="RJ JUSTIFY:MON BEH",17,IF(H10="RJ-",18,IF(H10="RJ FORGIVE+",19,IF(H10="RJ FORGIVE-",19,IF(H10="(RJ FORGIVE+)",19,IF(H10="(RJ FORGIVE-)",19,IF(H10="COORD",20,IF(H10="(COORD)",20,IF(H10="ENF ACK",21,IF(H10="(ENF ACK)",21,IF(H10="ENF PRAISE",22,IF(H10="ENF ASK",23,IF(H10="ENF TELL",24,IF(H10="ENF SHAME",25,IF(H10="ENF WARN",26,IF(H10="ENF THREATEN",27,IF(H10="ENF PUNISH",28,IF(H10="DEFECT",29,IF(H10="SM TALK",30,IF(H10="HUMOR",31,IF(H10="POLITE+",32,IF(H10="POLITE-",32,IF(H10="INPUT-",33,IF(H10="AMBIGUOUS",34,IF(H10="UNCODEABLE",35)))))))))))))))))))))))))))))))))))))))))))))))))))))))))))))))))</f>
        <v>6</v>
      </c>
      <c r="H10" t="s">
        <v>10472</v>
      </c>
      <c r="J10" s="41"/>
    </row>
    <row r="11" spans="1:30" x14ac:dyDescent="0.35">
      <c r="A11" s="4">
        <v>4</v>
      </c>
      <c r="B11" s="4">
        <v>-394.325999999999</v>
      </c>
      <c r="C11" s="16" t="s">
        <v>3644</v>
      </c>
      <c r="D11" s="9" t="s">
        <v>9220</v>
      </c>
      <c r="E11" s="16" t="s">
        <v>265</v>
      </c>
      <c r="G11" s="42">
        <f t="shared" si="0"/>
        <v>4</v>
      </c>
      <c r="H11" t="s">
        <v>9372</v>
      </c>
      <c r="I11" s="42">
        <f>IF(J11="GREET",1,IF(J11="GOAL",2,IF(J11="GOAL:COOP",2,IF(J11="(GOAL:COOP)",2,IF(J11="GOAL:CIVILITY",2,IF(J11="GOAL:SUSTAIN",2,IF(J11="(GOAL:SUSTAIN)",2,IF(J11="GOAL:MAX EARN",2,IF(J11="GOAL:EQUITY",2,IF(J11="(GOAL:EQUITY)",2,IF(J11="PROPOSAL",3,IF(J11="(PROPOSAL)",3,IF(J11="CHOOSE+",4,IF(J11="CHOOSE-",4,IF(J11="(CHOOSE+)",4,IF(J11="(CHOOSE-)",4,IF(J11="ECO INFO",5,IF(J11="(ECO INFO)",5,IF(J11="$ INFO",6,IF(J11="($ INFO)",6,IF(J11="SOC INFO",7,IF(J11="(SOC INFO)",7,IF(J11="RULE INFO",8,IF(J11="EXP INFO",9,IF(J11="(EXP INFO)",9,IF(J11="MON RES",10,IF(J11="MON EARN",11,IF(J11="MON BEH",12,IF(J11="POSE HARM",13,IF(J11="(POSE HARM)",13,IF(J11="POSE CONCERN",14,IF(J11="(POSE CONCERN)",14,IF(J11="RJ APOLOGY",15,IF(J11="RJ ATONE",16,IF(J11="(RJ ATONE)",16,IF(J11="RJ JUSTIFY",17,IF(J11="RJ JUSTIFY:ECO INFO",17,IF(J11="RJ JUSTIFY:SOC INFO",17,IF(J11="RJ JUSTIFY:EXP INFO",17,IF(J11="RJ JUSTIFY:MON EARN",17,IF(J11="RJ JUSTIFY:MON BEH",17,IF(J11="RJ-",18,IF(J11="RJ FORGIVE+",19,IF(J11="RJ FORGIVE-",19,IF(J11="(RJ FORGIVE+)",19,IF(J11="(RJ FORGIVE-)",19,IF(J11="COORD",20,IF(J11="(COORD)",20,IF(J11="ENF ACK",21,IF(J11="(ENF ACK)",21,IF(J11="ENF PRAISE",22,IF(J11="ENF ASK",23,IF(J11="ENF TELL",24,IF(J11="ENF SHAME",25,IF(J11="ENF WARN",26,IF(J11="ENF THREATEN",27,IF(J11="ENF PUNISH",28,IF(J11="DEFECT",29,IF(J11="SM TALK",30,IF(J11="HUMOR",31,IF(J11="POLITE+",32,IF(J11="POLITE-",32,IF(J11="INPUT-",33,IF(J11="AMBIGUOUS",34,IF(J11="UNCODEABLE",35)))))))))))))))))))))))))))))))))))))))))))))))))))))))))))))))))</f>
        <v>6</v>
      </c>
      <c r="J11" t="s">
        <v>10472</v>
      </c>
    </row>
    <row r="12" spans="1:30" x14ac:dyDescent="0.35">
      <c r="A12" s="4">
        <v>5</v>
      </c>
      <c r="B12" s="4">
        <v>-392.13199999999898</v>
      </c>
      <c r="C12" s="16" t="s">
        <v>3664</v>
      </c>
      <c r="D12" s="4">
        <v>1</v>
      </c>
      <c r="E12" s="16" t="s">
        <v>3775</v>
      </c>
      <c r="G12" s="42">
        <f t="shared" si="0"/>
        <v>4</v>
      </c>
      <c r="H12" t="s">
        <v>9372</v>
      </c>
    </row>
    <row r="13" spans="1:30" x14ac:dyDescent="0.35">
      <c r="A13" s="4">
        <v>6</v>
      </c>
      <c r="B13" s="4">
        <v>-387.49900000000002</v>
      </c>
      <c r="C13" s="16" t="s">
        <v>3644</v>
      </c>
      <c r="D13" s="9" t="s">
        <v>9220</v>
      </c>
      <c r="E13" s="16" t="s">
        <v>3777</v>
      </c>
      <c r="G13" s="42">
        <f t="shared" si="0"/>
        <v>2</v>
      </c>
      <c r="H13" t="s">
        <v>10938</v>
      </c>
    </row>
    <row r="14" spans="1:30" x14ac:dyDescent="0.35">
      <c r="A14" s="4">
        <v>7</v>
      </c>
      <c r="B14" s="4">
        <v>-379.40800000000002</v>
      </c>
      <c r="C14" s="16" t="s">
        <v>3644</v>
      </c>
      <c r="D14" s="9" t="s">
        <v>9220</v>
      </c>
      <c r="E14" s="16" t="s">
        <v>3779</v>
      </c>
      <c r="G14" s="42">
        <f t="shared" si="0"/>
        <v>2</v>
      </c>
      <c r="H14" t="s">
        <v>10428</v>
      </c>
    </row>
    <row r="15" spans="1:30" x14ac:dyDescent="0.35">
      <c r="D15" s="9"/>
    </row>
    <row r="16" spans="1:30" x14ac:dyDescent="0.35">
      <c r="B16" s="20" t="s">
        <v>9249</v>
      </c>
      <c r="D16" s="9"/>
    </row>
    <row r="17" spans="1:8" x14ac:dyDescent="0.35">
      <c r="A17" s="4">
        <v>8</v>
      </c>
      <c r="B17" s="4">
        <v>-378.81299999999999</v>
      </c>
      <c r="C17" s="16" t="s">
        <v>3657</v>
      </c>
      <c r="D17" s="9" t="s">
        <v>9222</v>
      </c>
      <c r="E17" s="16" t="s">
        <v>3780</v>
      </c>
    </row>
    <row r="18" spans="1:8" x14ac:dyDescent="0.35">
      <c r="D18" s="9"/>
      <c r="E18" s="58" t="s">
        <v>9491</v>
      </c>
      <c r="G18" s="42">
        <f t="shared" si="0"/>
        <v>2</v>
      </c>
      <c r="H18" s="43" t="s">
        <v>12174</v>
      </c>
    </row>
    <row r="19" spans="1:8" x14ac:dyDescent="0.35">
      <c r="D19" s="9"/>
      <c r="E19" s="58" t="s">
        <v>9492</v>
      </c>
      <c r="G19" s="42">
        <f t="shared" si="0"/>
        <v>5</v>
      </c>
      <c r="H19" s="43" t="s">
        <v>9378</v>
      </c>
    </row>
    <row r="20" spans="1:8" x14ac:dyDescent="0.35">
      <c r="A20" s="4">
        <v>9</v>
      </c>
      <c r="B20" s="4">
        <v>-357.54899999999998</v>
      </c>
      <c r="C20" s="16" t="s">
        <v>3657</v>
      </c>
      <c r="D20" s="9" t="s">
        <v>9222</v>
      </c>
      <c r="E20" s="16" t="s">
        <v>3787</v>
      </c>
      <c r="G20" s="42">
        <f t="shared" si="0"/>
        <v>5</v>
      </c>
      <c r="H20" t="s">
        <v>9378</v>
      </c>
    </row>
    <row r="21" spans="1:8" x14ac:dyDescent="0.35">
      <c r="D21" s="9"/>
    </row>
    <row r="22" spans="1:8" x14ac:dyDescent="0.35">
      <c r="B22" s="20" t="s">
        <v>9285</v>
      </c>
      <c r="D22" s="9"/>
    </row>
    <row r="23" spans="1:8" x14ac:dyDescent="0.35">
      <c r="A23" s="4">
        <v>9</v>
      </c>
      <c r="B23" s="4">
        <v>-267.262</v>
      </c>
      <c r="C23" s="16" t="s">
        <v>3644</v>
      </c>
      <c r="D23" s="9" t="s">
        <v>9220</v>
      </c>
      <c r="E23" s="16" t="s">
        <v>3802</v>
      </c>
      <c r="G23" s="42">
        <f t="shared" si="0"/>
        <v>9</v>
      </c>
      <c r="H23" t="s">
        <v>9373</v>
      </c>
    </row>
    <row r="24" spans="1:8" x14ac:dyDescent="0.35">
      <c r="A24" s="4">
        <v>10</v>
      </c>
      <c r="B24" s="4">
        <v>-255.00200000000001</v>
      </c>
      <c r="C24" s="16" t="s">
        <v>3657</v>
      </c>
      <c r="D24" s="9" t="s">
        <v>9222</v>
      </c>
      <c r="E24" s="16" t="s">
        <v>3805</v>
      </c>
      <c r="G24" s="42">
        <f t="shared" si="0"/>
        <v>9</v>
      </c>
      <c r="H24" t="s">
        <v>9373</v>
      </c>
    </row>
    <row r="25" spans="1:8" x14ac:dyDescent="0.35">
      <c r="A25" s="4">
        <v>11</v>
      </c>
      <c r="B25" s="4">
        <v>-247.40599999999901</v>
      </c>
      <c r="C25" s="16" t="s">
        <v>3657</v>
      </c>
      <c r="D25" s="9" t="s">
        <v>9222</v>
      </c>
      <c r="E25" s="16" t="s">
        <v>3806</v>
      </c>
      <c r="G25" s="42">
        <f t="shared" si="0"/>
        <v>9</v>
      </c>
      <c r="H25" t="s">
        <v>9373</v>
      </c>
    </row>
    <row r="26" spans="1:8" x14ac:dyDescent="0.35">
      <c r="D26" s="9"/>
    </row>
    <row r="27" spans="1:8" x14ac:dyDescent="0.35">
      <c r="B27" s="20" t="s">
        <v>9265</v>
      </c>
      <c r="D27" s="9"/>
    </row>
    <row r="28" spans="1:8" x14ac:dyDescent="0.35">
      <c r="A28" s="4">
        <v>12</v>
      </c>
      <c r="B28" s="4">
        <v>-241.00399999999999</v>
      </c>
      <c r="C28" s="16" t="s">
        <v>3662</v>
      </c>
      <c r="D28" s="9" t="s">
        <v>9221</v>
      </c>
      <c r="E28" s="16" t="s">
        <v>536</v>
      </c>
      <c r="G28" s="42">
        <f t="shared" ref="G28:I46" si="1">IF(H28="GREET",1,IF(H28="GOAL",2,IF(H28="GOAL:COOP",2,IF(H28="(GOAL:COOP)",2,IF(H28="GOAL:CIVILITY",2,IF(H28="GOAL:SUSTAIN",2,IF(H28="(GOAL:SUSTAIN)",2,IF(H28="GOAL:MAX EARN",2,IF(H28="GOAL:EQUITY",2,IF(H28="(GOAL:EQUITY)",2,IF(H28="PROPOSAL",3,IF(H28="(PROPOSAL)",3,IF(H28="CHOOSE+",4,IF(H28="CHOOSE-",4,IF(H28="(CHOOSE+)",4,IF(H28="(CHOOSE-)",4,IF(H28="ECO INFO",5,IF(H28="(ECO INFO)",5,IF(H28="$ INFO",6,IF(H28="($ INFO)",6,IF(H28="SOC INFO",7,IF(H28="(SOC INFO)",7,IF(H28="RULE INFO",8,IF(H28="EXP INFO",9,IF(H28="(EXP INFO)",9,IF(H28="MON RES",10,IF(H28="MON EARN",11,IF(H28="MON BEH",12,IF(H28="POSE HARM",13,IF(H28="(POSE HARM)",13,IF(H28="POSE CONCERN",14,IF(H28="(POSE CONCERN)",14,IF(H28="RJ APOLOGY",15,IF(H28="RJ ATONE",16,IF(H28="(RJ ATONE)",16,IF(H28="RJ JUSTIFY",17,IF(H28="RJ JUSTIFY:ECO INFO",17,IF(H28="RJ JUSTIFY:SOC INFO",17,IF(H28="RJ JUSTIFY:EXP INFO",17,IF(H28="RJ JUSTIFY:MON EARN",17,IF(H28="RJ JUSTIFY:MON BEH",17,IF(H28="RJ-",18,IF(H28="RJ FORGIVE+",19,IF(H28="RJ FORGIVE-",19,IF(H28="(RJ FORGIVE+)",19,IF(H28="(RJ FORGIVE-)",19,IF(H28="COORD",20,IF(H28="(COORD)",20,IF(H28="ENF ACK",21,IF(H28="(ENF ACK)",21,IF(H28="ENF PRAISE",22,IF(H28="ENF ASK",23,IF(H28="ENF TELL",24,IF(H28="ENF SHAME",25,IF(H28="ENF WARN",26,IF(H28="ENF THREATEN",27,IF(H28="ENF PUNISH",28,IF(H28="DEFECT",29,IF(H28="SM TALK",30,IF(H28="HUMOR",31,IF(H28="POLITE+",32,IF(H28="POLITE-",32,IF(H28="INPUT-",33,IF(H28="AMBIGUOUS",34,IF(H28="UNCODEABLE",35)))))))))))))))))))))))))))))))))))))))))))))))))))))))))))))))))</f>
        <v>30</v>
      </c>
      <c r="H28" t="s">
        <v>9375</v>
      </c>
    </row>
    <row r="29" spans="1:8" x14ac:dyDescent="0.35">
      <c r="A29" s="4">
        <v>13</v>
      </c>
      <c r="B29" s="4">
        <v>-236.845</v>
      </c>
      <c r="C29" s="16" t="s">
        <v>3657</v>
      </c>
      <c r="D29" s="9" t="s">
        <v>9222</v>
      </c>
      <c r="E29" s="44" t="s">
        <v>10177</v>
      </c>
      <c r="G29" s="42">
        <f t="shared" si="1"/>
        <v>30</v>
      </c>
      <c r="H29" t="s">
        <v>9375</v>
      </c>
    </row>
    <row r="30" spans="1:8" x14ac:dyDescent="0.35">
      <c r="A30" s="4">
        <v>14</v>
      </c>
      <c r="B30" s="4">
        <v>-233.88299999999899</v>
      </c>
      <c r="C30" s="16" t="s">
        <v>3644</v>
      </c>
      <c r="D30" s="9" t="s">
        <v>9220</v>
      </c>
      <c r="E30" s="16" t="s">
        <v>3812</v>
      </c>
      <c r="G30" s="42">
        <f t="shared" si="1"/>
        <v>30</v>
      </c>
      <c r="H30" t="s">
        <v>9375</v>
      </c>
    </row>
    <row r="31" spans="1:8" x14ac:dyDescent="0.35">
      <c r="A31" s="4">
        <v>15</v>
      </c>
      <c r="B31" s="4">
        <v>-200.404</v>
      </c>
      <c r="C31" s="16" t="s">
        <v>3662</v>
      </c>
      <c r="D31" s="9" t="s">
        <v>9221</v>
      </c>
      <c r="E31" s="16" t="s">
        <v>3824</v>
      </c>
      <c r="G31" s="42">
        <f t="shared" si="1"/>
        <v>30</v>
      </c>
      <c r="H31" t="s">
        <v>9375</v>
      </c>
    </row>
    <row r="32" spans="1:8" x14ac:dyDescent="0.35">
      <c r="B32" s="4">
        <v>-194.779</v>
      </c>
      <c r="C32" s="16" t="s">
        <v>3644</v>
      </c>
      <c r="D32" s="9" t="s">
        <v>9221</v>
      </c>
      <c r="E32" s="16" t="s">
        <v>9834</v>
      </c>
    </row>
    <row r="33" spans="1:10" x14ac:dyDescent="0.35">
      <c r="A33" s="4">
        <v>16</v>
      </c>
      <c r="B33" s="4">
        <v>-187.435</v>
      </c>
      <c r="C33" s="16" t="s">
        <v>3657</v>
      </c>
      <c r="D33" s="9" t="s">
        <v>9222</v>
      </c>
      <c r="E33" s="16" t="s">
        <v>3828</v>
      </c>
      <c r="G33" s="42">
        <f t="shared" si="1"/>
        <v>31</v>
      </c>
      <c r="H33" t="s">
        <v>9386</v>
      </c>
    </row>
    <row r="34" spans="1:10" x14ac:dyDescent="0.35">
      <c r="A34" s="4">
        <v>17</v>
      </c>
      <c r="B34" s="4">
        <v>-154.48400000000001</v>
      </c>
      <c r="C34" s="16" t="s">
        <v>3662</v>
      </c>
      <c r="D34" s="9" t="s">
        <v>9221</v>
      </c>
      <c r="E34" s="16" t="s">
        <v>3838</v>
      </c>
      <c r="G34" s="42">
        <f t="shared" si="1"/>
        <v>31</v>
      </c>
      <c r="H34" t="s">
        <v>9386</v>
      </c>
    </row>
    <row r="35" spans="1:10" x14ac:dyDescent="0.35">
      <c r="A35" s="4">
        <v>18</v>
      </c>
      <c r="B35" s="4">
        <v>-142.387</v>
      </c>
      <c r="C35" s="16" t="s">
        <v>3644</v>
      </c>
      <c r="D35" s="9" t="s">
        <v>9220</v>
      </c>
      <c r="E35" s="16" t="s">
        <v>3842</v>
      </c>
      <c r="G35" s="42">
        <f t="shared" si="1"/>
        <v>30</v>
      </c>
      <c r="H35" t="s">
        <v>9375</v>
      </c>
    </row>
    <row r="36" spans="1:10" x14ac:dyDescent="0.35">
      <c r="B36" s="4">
        <v>-138.523</v>
      </c>
      <c r="C36" s="16" t="s">
        <v>3644</v>
      </c>
      <c r="D36" s="9" t="s">
        <v>9220</v>
      </c>
      <c r="E36" s="16" t="s">
        <v>3843</v>
      </c>
    </row>
    <row r="37" spans="1:10" x14ac:dyDescent="0.35">
      <c r="A37" s="4">
        <v>19</v>
      </c>
      <c r="B37" s="4">
        <v>-131.92599999999999</v>
      </c>
      <c r="C37" s="16" t="s">
        <v>3657</v>
      </c>
      <c r="D37" s="9" t="s">
        <v>9222</v>
      </c>
      <c r="E37" s="16" t="s">
        <v>3847</v>
      </c>
      <c r="G37" s="42">
        <f t="shared" si="1"/>
        <v>30</v>
      </c>
      <c r="H37" t="s">
        <v>9375</v>
      </c>
    </row>
    <row r="38" spans="1:10" x14ac:dyDescent="0.35">
      <c r="A38" s="4">
        <v>20</v>
      </c>
      <c r="B38" s="4">
        <v>-115.58499999999999</v>
      </c>
      <c r="C38" s="16" t="s">
        <v>3662</v>
      </c>
      <c r="D38" s="9" t="s">
        <v>9221</v>
      </c>
      <c r="E38" s="16" t="s">
        <v>2628</v>
      </c>
      <c r="G38" s="42">
        <f t="shared" si="1"/>
        <v>30</v>
      </c>
      <c r="H38" t="s">
        <v>9375</v>
      </c>
    </row>
    <row r="39" spans="1:10" x14ac:dyDescent="0.35">
      <c r="A39" s="4">
        <v>21</v>
      </c>
      <c r="B39" s="4">
        <v>-112.459</v>
      </c>
      <c r="C39" s="16" t="s">
        <v>3644</v>
      </c>
      <c r="D39" s="9" t="s">
        <v>9220</v>
      </c>
      <c r="E39" s="16" t="s">
        <v>3849</v>
      </c>
      <c r="G39" s="42">
        <f t="shared" si="1"/>
        <v>30</v>
      </c>
      <c r="H39" t="s">
        <v>9375</v>
      </c>
    </row>
    <row r="40" spans="1:10" x14ac:dyDescent="0.35">
      <c r="D40" s="9"/>
    </row>
    <row r="41" spans="1:10" x14ac:dyDescent="0.35">
      <c r="B41" s="21" t="s">
        <v>9281</v>
      </c>
      <c r="C41" s="23"/>
      <c r="D41" s="25"/>
      <c r="E41" s="23"/>
    </row>
    <row r="42" spans="1:10" x14ac:dyDescent="0.35">
      <c r="B42" s="31"/>
      <c r="D42" s="9"/>
    </row>
    <row r="43" spans="1:10" x14ac:dyDescent="0.35">
      <c r="A43" s="4">
        <v>22</v>
      </c>
      <c r="B43" s="4">
        <v>151.399</v>
      </c>
      <c r="C43" s="16" t="s">
        <v>3664</v>
      </c>
      <c r="D43" s="4">
        <v>1</v>
      </c>
      <c r="E43" s="44" t="s">
        <v>10178</v>
      </c>
      <c r="G43" s="42">
        <f t="shared" si="1"/>
        <v>10</v>
      </c>
      <c r="H43" t="s">
        <v>10136</v>
      </c>
    </row>
    <row r="44" spans="1:10" x14ac:dyDescent="0.35">
      <c r="A44" s="4">
        <v>23</v>
      </c>
      <c r="B44" s="4">
        <v>153.46100000000001</v>
      </c>
      <c r="C44" s="16" t="s">
        <v>3644</v>
      </c>
      <c r="D44" s="4">
        <v>2</v>
      </c>
      <c r="E44" s="16" t="s">
        <v>3871</v>
      </c>
      <c r="G44" s="42">
        <f t="shared" si="1"/>
        <v>14</v>
      </c>
      <c r="H44" t="s">
        <v>9381</v>
      </c>
      <c r="I44" s="42">
        <f t="shared" si="1"/>
        <v>10</v>
      </c>
      <c r="J44" t="s">
        <v>10136</v>
      </c>
    </row>
    <row r="45" spans="1:10" x14ac:dyDescent="0.35">
      <c r="A45" s="4">
        <v>24</v>
      </c>
      <c r="B45" s="4">
        <v>164.68299999999999</v>
      </c>
      <c r="C45" s="16" t="s">
        <v>3657</v>
      </c>
      <c r="D45" s="4">
        <v>4</v>
      </c>
      <c r="E45" s="16" t="s">
        <v>3873</v>
      </c>
    </row>
    <row r="46" spans="1:10" x14ac:dyDescent="0.35">
      <c r="D46" s="4"/>
      <c r="E46" s="58" t="s">
        <v>974</v>
      </c>
      <c r="G46" s="42">
        <f t="shared" si="1"/>
        <v>14</v>
      </c>
      <c r="H46" t="s">
        <v>9381</v>
      </c>
    </row>
    <row r="47" spans="1:10" x14ac:dyDescent="0.35">
      <c r="D47" s="4"/>
      <c r="E47" s="58" t="s">
        <v>10657</v>
      </c>
      <c r="G47" s="42">
        <f t="shared" ref="G47" si="2">IF(H47="GREET",1,IF(H47="GOAL",2,IF(H47="GOAL:COOP",2,IF(H47="(GOAL:COOP)",2,IF(H47="GOAL:CIVILITY",2,IF(H47="GOAL:SUSTAIN",2,IF(H47="(GOAL:SUSTAIN)",2,IF(H47="GOAL:MAX EARN",2,IF(H47="GOAL:EQUITY",2,IF(H47="(GOAL:EQUITY)",2,IF(H47="PROPOSAL",3,IF(H47="(PROPOSAL)",3,IF(H47="CHOOSE+",4,IF(H47="CHOOSE-",4,IF(H47="(CHOOSE+)",4,IF(H47="(CHOOSE-)",4,IF(H47="ECO INFO",5,IF(H47="(ECO INFO)",5,IF(H47="$ INFO",6,IF(H47="($ INFO)",6,IF(H47="SOC INFO",7,IF(H47="(SOC INFO)",7,IF(H47="RULE INFO",8,IF(H47="EXP INFO",9,IF(H47="(EXP INFO)",9,IF(H47="MON RES",10,IF(H47="MON EARN",11,IF(H47="MON BEH",12,IF(H47="POSE HARM",13,IF(H47="(POSE HARM)",13,IF(H47="POSE CONCERN",14,IF(H47="(POSE CONCERN)",14,IF(H47="RJ APOLOGY",15,IF(H47="RJ ATONE",16,IF(H47="(RJ ATONE)",16,IF(H47="RJ JUSTIFY",17,IF(H47="RJ JUSTIFY:ECO INFO",17,IF(H47="RJ JUSTIFY:SOC INFO",17,IF(H47="RJ JUSTIFY:EXP INFO",17,IF(H47="RJ JUSTIFY:MON EARN",17,IF(H47="RJ JUSTIFY:MON BEH",17,IF(H47="RJ-",18,IF(H47="RJ FORGIVE+",19,IF(H47="RJ FORGIVE-",19,IF(H47="(RJ FORGIVE+)",19,IF(H47="(RJ FORGIVE-)",19,IF(H47="COORD",20,IF(H47="(COORD)",20,IF(H47="ENF ACK",21,IF(H47="(ENF ACK)",21,IF(H47="ENF PRAISE",22,IF(H47="ENF ASK",23,IF(H47="ENF TELL",24,IF(H47="ENF SHAME",25,IF(H47="ENF WARN",26,IF(H47="ENF THREATEN",27,IF(H47="ENF PUNISH",28,IF(H47="DEFECT",29,IF(H47="SM TALK",30,IF(H47="HUMOR",31,IF(H47="POLITE+",32,IF(H47="POLITE-",32,IF(H47="INPUT-",33,IF(H47="AMBIGUOUS",34,IF(H47="UNCODEABLE",35)))))))))))))))))))))))))))))))))))))))))))))))))))))))))))))))))</f>
        <v>10</v>
      </c>
      <c r="H47" t="s">
        <v>10136</v>
      </c>
    </row>
    <row r="48" spans="1:10" x14ac:dyDescent="0.35">
      <c r="A48" s="4">
        <v>25</v>
      </c>
      <c r="B48" s="4">
        <v>172.54</v>
      </c>
      <c r="C48" s="16" t="s">
        <v>3662</v>
      </c>
      <c r="D48" s="4">
        <v>3</v>
      </c>
      <c r="E48" s="16" t="s">
        <v>3874</v>
      </c>
      <c r="G48" s="42">
        <f t="shared" ref="G48" si="3">IF(H48="GREET",1,IF(H48="GOAL",2,IF(H48="GOAL:COOP",2,IF(H48="(GOAL:COOP)",2,IF(H48="GOAL:CIVILITY",2,IF(H48="GOAL:SUSTAIN",2,IF(H48="(GOAL:SUSTAIN)",2,IF(H48="GOAL:MAX EARN",2,IF(H48="GOAL:EQUITY",2,IF(H48="(GOAL:EQUITY)",2,IF(H48="PROPOSAL",3,IF(H48="(PROPOSAL)",3,IF(H48="CHOOSE+",4,IF(H48="CHOOSE-",4,IF(H48="(CHOOSE+)",4,IF(H48="(CHOOSE-)",4,IF(H48="ECO INFO",5,IF(H48="(ECO INFO)",5,IF(H48="$ INFO",6,IF(H48="($ INFO)",6,IF(H48="SOC INFO",7,IF(H48="(SOC INFO)",7,IF(H48="RULE INFO",8,IF(H48="EXP INFO",9,IF(H48="(EXP INFO)",9,IF(H48="MON RES",10,IF(H48="MON EARN",11,IF(H48="MON BEH",12,IF(H48="POSE HARM",13,IF(H48="(POSE HARM)",13,IF(H48="POSE CONCERN",14,IF(H48="(POSE CONCERN)",14,IF(H48="RJ APOLOGY",15,IF(H48="RJ ATONE",16,IF(H48="(RJ ATONE)",16,IF(H48="RJ JUSTIFY",17,IF(H48="RJ JUSTIFY:ECO INFO",17,IF(H48="RJ JUSTIFY:SOC INFO",17,IF(H48="RJ JUSTIFY:EXP INFO",17,IF(H48="RJ JUSTIFY:MON EARN",17,IF(H48="RJ JUSTIFY:MON BEH",17,IF(H48="RJ-",18,IF(H48="RJ FORGIVE+",19,IF(H48="RJ FORGIVE-",19,IF(H48="(RJ FORGIVE+)",19,IF(H48="(RJ FORGIVE-)",19,IF(H48="COORD",20,IF(H48="(COORD)",20,IF(H48="ENF ACK",21,IF(H48="(ENF ACK)",21,IF(H48="ENF PRAISE",22,IF(H48="ENF ASK",23,IF(H48="ENF TELL",24,IF(H48="ENF SHAME",25,IF(H48="ENF WARN",26,IF(H48="ENF THREATEN",27,IF(H48="ENF PUNISH",28,IF(H48="DEFECT",29,IF(H48="SM TALK",30,IF(H48="HUMOR",31,IF(H48="POLITE+",32,IF(H48="POLITE-",32,IF(H48="INPUT-",33,IF(H48="AMBIGUOUS",34,IF(H48="UNCODEABLE",35)))))))))))))))))))))))))))))))))))))))))))))))))))))))))))))))))</f>
        <v>7</v>
      </c>
      <c r="H48" t="s">
        <v>9377</v>
      </c>
    </row>
    <row r="49" spans="1:10" x14ac:dyDescent="0.35">
      <c r="A49" s="4">
        <v>26</v>
      </c>
      <c r="B49" s="4">
        <v>175.166</v>
      </c>
      <c r="C49" s="16" t="s">
        <v>3644</v>
      </c>
      <c r="D49" s="4">
        <v>2</v>
      </c>
      <c r="E49" s="16" t="s">
        <v>415</v>
      </c>
      <c r="G49" s="42">
        <f t="shared" ref="G49" si="4">IF(H49="GREET",1,IF(H49="GOAL",2,IF(H49="GOAL:COOP",2,IF(H49="(GOAL:COOP)",2,IF(H49="GOAL:CIVILITY",2,IF(H49="GOAL:SUSTAIN",2,IF(H49="(GOAL:SUSTAIN)",2,IF(H49="GOAL:MAX EARN",2,IF(H49="GOAL:EQUITY",2,IF(H49="(GOAL:EQUITY)",2,IF(H49="PROPOSAL",3,IF(H49="(PROPOSAL)",3,IF(H49="CHOOSE+",4,IF(H49="CHOOSE-",4,IF(H49="(CHOOSE+)",4,IF(H49="(CHOOSE-)",4,IF(H49="ECO INFO",5,IF(H49="(ECO INFO)",5,IF(H49="$ INFO",6,IF(H49="($ INFO)",6,IF(H49="SOC INFO",7,IF(H49="(SOC INFO)",7,IF(H49="RULE INFO",8,IF(H49="EXP INFO",9,IF(H49="(EXP INFO)",9,IF(H49="MON RES",10,IF(H49="MON EARN",11,IF(H49="MON BEH",12,IF(H49="POSE HARM",13,IF(H49="(POSE HARM)",13,IF(H49="POSE CONCERN",14,IF(H49="(POSE CONCERN)",14,IF(H49="RJ APOLOGY",15,IF(H49="RJ ATONE",16,IF(H49="(RJ ATONE)",16,IF(H49="RJ JUSTIFY",17,IF(H49="RJ JUSTIFY:ECO INFO",17,IF(H49="RJ JUSTIFY:SOC INFO",17,IF(H49="RJ JUSTIFY:EXP INFO",17,IF(H49="RJ JUSTIFY:MON EARN",17,IF(H49="RJ JUSTIFY:MON BEH",17,IF(H49="RJ-",18,IF(H49="RJ FORGIVE+",19,IF(H49="RJ FORGIVE-",19,IF(H49="(RJ FORGIVE+)",19,IF(H49="(RJ FORGIVE-)",19,IF(H49="COORD",20,IF(H49="(COORD)",20,IF(H49="ENF ACK",21,IF(H49="(ENF ACK)",21,IF(H49="ENF PRAISE",22,IF(H49="ENF ASK",23,IF(H49="ENF TELL",24,IF(H49="ENF SHAME",25,IF(H49="ENF WARN",26,IF(H49="ENF THREATEN",27,IF(H49="ENF PUNISH",28,IF(H49="DEFECT",29,IF(H49="SM TALK",30,IF(H49="HUMOR",31,IF(H49="POLITE+",32,IF(H49="POLITE-",32,IF(H49="INPUT-",33,IF(H49="AMBIGUOUS",34,IF(H49="UNCODEABLE",35)))))))))))))))))))))))))))))))))))))))))))))))))))))))))))))))))</f>
        <v>7</v>
      </c>
      <c r="H49" t="s">
        <v>9377</v>
      </c>
    </row>
    <row r="50" spans="1:10" x14ac:dyDescent="0.35">
      <c r="A50" s="4">
        <v>27</v>
      </c>
      <c r="B50" s="4">
        <v>182.76300000000001</v>
      </c>
      <c r="C50" s="16" t="s">
        <v>3657</v>
      </c>
      <c r="D50" s="4">
        <v>4</v>
      </c>
      <c r="E50" s="16" t="s">
        <v>3877</v>
      </c>
    </row>
    <row r="51" spans="1:10" x14ac:dyDescent="0.35">
      <c r="D51" s="4"/>
      <c r="E51" s="58" t="s">
        <v>10656</v>
      </c>
      <c r="G51" s="42">
        <f t="shared" ref="G51" si="5">IF(H51="GREET",1,IF(H51="GOAL",2,IF(H51="GOAL:COOP",2,IF(H51="(GOAL:COOP)",2,IF(H51="GOAL:CIVILITY",2,IF(H51="GOAL:SUSTAIN",2,IF(H51="(GOAL:SUSTAIN)",2,IF(H51="GOAL:MAX EARN",2,IF(H51="GOAL:EQUITY",2,IF(H51="(GOAL:EQUITY)",2,IF(H51="PROPOSAL",3,IF(H51="(PROPOSAL)",3,IF(H51="CHOOSE+",4,IF(H51="CHOOSE-",4,IF(H51="(CHOOSE+)",4,IF(H51="(CHOOSE-)",4,IF(H51="ECO INFO",5,IF(H51="(ECO INFO)",5,IF(H51="$ INFO",6,IF(H51="($ INFO)",6,IF(H51="SOC INFO",7,IF(H51="(SOC INFO)",7,IF(H51="RULE INFO",8,IF(H51="EXP INFO",9,IF(H51="(EXP INFO)",9,IF(H51="MON RES",10,IF(H51="MON EARN",11,IF(H51="MON BEH",12,IF(H51="POSE HARM",13,IF(H51="(POSE HARM)",13,IF(H51="POSE CONCERN",14,IF(H51="(POSE CONCERN)",14,IF(H51="RJ APOLOGY",15,IF(H51="RJ ATONE",16,IF(H51="(RJ ATONE)",16,IF(H51="RJ JUSTIFY",17,IF(H51="RJ JUSTIFY:ECO INFO",17,IF(H51="RJ JUSTIFY:SOC INFO",17,IF(H51="RJ JUSTIFY:EXP INFO",17,IF(H51="RJ JUSTIFY:MON EARN",17,IF(H51="RJ JUSTIFY:MON BEH",17,IF(H51="RJ-",18,IF(H51="RJ FORGIVE+",19,IF(H51="RJ FORGIVE-",19,IF(H51="(RJ FORGIVE+)",19,IF(H51="(RJ FORGIVE-)",19,IF(H51="COORD",20,IF(H51="(COORD)",20,IF(H51="ENF ACK",21,IF(H51="(ENF ACK)",21,IF(H51="ENF PRAISE",22,IF(H51="ENF ASK",23,IF(H51="ENF TELL",24,IF(H51="ENF SHAME",25,IF(H51="ENF WARN",26,IF(H51="ENF THREATEN",27,IF(H51="ENF PUNISH",28,IF(H51="DEFECT",29,IF(H51="SM TALK",30,IF(H51="HUMOR",31,IF(H51="POLITE+",32,IF(H51="POLITE-",32,IF(H51="INPUT-",33,IF(H51="AMBIGUOUS",34,IF(H51="UNCODEABLE",35)))))))))))))))))))))))))))))))))))))))))))))))))))))))))))))))))</f>
        <v>6</v>
      </c>
      <c r="H51" s="43" t="s">
        <v>10472</v>
      </c>
    </row>
    <row r="52" spans="1:10" x14ac:dyDescent="0.35">
      <c r="D52" s="4"/>
      <c r="E52" s="58" t="s">
        <v>11235</v>
      </c>
      <c r="G52" s="42">
        <f t="shared" ref="G52" si="6">IF(H52="GREET",1,IF(H52="GOAL",2,IF(H52="GOAL:COOP",2,IF(H52="(GOAL:COOP)",2,IF(H52="GOAL:CIVILITY",2,IF(H52="GOAL:SUSTAIN",2,IF(H52="(GOAL:SUSTAIN)",2,IF(H52="GOAL:MAX EARN",2,IF(H52="GOAL:EQUITY",2,IF(H52="(GOAL:EQUITY)",2,IF(H52="PROPOSAL",3,IF(H52="(PROPOSAL)",3,IF(H52="CHOOSE+",4,IF(H52="CHOOSE-",4,IF(H52="(CHOOSE+)",4,IF(H52="(CHOOSE-)",4,IF(H52="ECO INFO",5,IF(H52="(ECO INFO)",5,IF(H52="$ INFO",6,IF(H52="($ INFO)",6,IF(H52="SOC INFO",7,IF(H52="(SOC INFO)",7,IF(H52="RULE INFO",8,IF(H52="EXP INFO",9,IF(H52="(EXP INFO)",9,IF(H52="MON RES",10,IF(H52="MON EARN",11,IF(H52="MON BEH",12,IF(H52="POSE HARM",13,IF(H52="(POSE HARM)",13,IF(H52="POSE CONCERN",14,IF(H52="(POSE CONCERN)",14,IF(H52="RJ APOLOGY",15,IF(H52="RJ ATONE",16,IF(H52="(RJ ATONE)",16,IF(H52="RJ JUSTIFY",17,IF(H52="RJ JUSTIFY:ECO INFO",17,IF(H52="RJ JUSTIFY:SOC INFO",17,IF(H52="RJ JUSTIFY:EXP INFO",17,IF(H52="RJ JUSTIFY:MON EARN",17,IF(H52="RJ JUSTIFY:MON BEH",17,IF(H52="RJ-",18,IF(H52="RJ FORGIVE+",19,IF(H52="RJ FORGIVE-",19,IF(H52="(RJ FORGIVE+)",19,IF(H52="(RJ FORGIVE-)",19,IF(H52="COORD",20,IF(H52="(COORD)",20,IF(H52="ENF ACK",21,IF(H52="(ENF ACK)",21,IF(H52="ENF PRAISE",22,IF(H52="ENF ASK",23,IF(H52="ENF TELL",24,IF(H52="ENF SHAME",25,IF(H52="ENF WARN",26,IF(H52="ENF THREATEN",27,IF(H52="ENF PUNISH",28,IF(H52="DEFECT",29,IF(H52="SM TALK",30,IF(H52="HUMOR",31,IF(H52="POLITE+",32,IF(H52="POLITE-",32,IF(H52="INPUT-",33,IF(H52="AMBIGUOUS",34,IF(H52="UNCODEABLE",35)))))))))))))))))))))))))))))))))))))))))))))))))))))))))))))))))</f>
        <v>5</v>
      </c>
      <c r="H52" s="43" t="s">
        <v>9378</v>
      </c>
    </row>
    <row r="53" spans="1:10" x14ac:dyDescent="0.35">
      <c r="D53" s="4"/>
    </row>
    <row r="54" spans="1:10" x14ac:dyDescent="0.35">
      <c r="A54" s="7">
        <v>3</v>
      </c>
      <c r="B54" s="31" t="s">
        <v>10658</v>
      </c>
      <c r="D54" s="4"/>
    </row>
    <row r="55" spans="1:10" x14ac:dyDescent="0.35">
      <c r="A55" s="4">
        <v>28</v>
      </c>
      <c r="B55" s="4">
        <v>190.02199999999999</v>
      </c>
      <c r="C55" s="16" t="s">
        <v>3664</v>
      </c>
      <c r="D55" s="4">
        <v>1</v>
      </c>
      <c r="E55" s="16" t="s">
        <v>3879</v>
      </c>
      <c r="G55" s="42">
        <f t="shared" ref="G55" si="7">IF(H55="GREET",1,IF(H55="GOAL",2,IF(H55="GOAL:COOP",2,IF(H55="(GOAL:COOP)",2,IF(H55="GOAL:CIVILITY",2,IF(H55="GOAL:SUSTAIN",2,IF(H55="(GOAL:SUSTAIN)",2,IF(H55="GOAL:MAX EARN",2,IF(H55="GOAL:EQUITY",2,IF(H55="(GOAL:EQUITY)",2,IF(H55="PROPOSAL",3,IF(H55="(PROPOSAL)",3,IF(H55="CHOOSE+",4,IF(H55="CHOOSE-",4,IF(H55="(CHOOSE+)",4,IF(H55="(CHOOSE-)",4,IF(H55="ECO INFO",5,IF(H55="(ECO INFO)",5,IF(H55="$ INFO",6,IF(H55="($ INFO)",6,IF(H55="SOC INFO",7,IF(H55="(SOC INFO)",7,IF(H55="RULE INFO",8,IF(H55="EXP INFO",9,IF(H55="(EXP INFO)",9,IF(H55="MON RES",10,IF(H55="MON EARN",11,IF(H55="MON BEH",12,IF(H55="POSE HARM",13,IF(H55="(POSE HARM)",13,IF(H55="POSE CONCERN",14,IF(H55="(POSE CONCERN)",14,IF(H55="RJ APOLOGY",15,IF(H55="RJ ATONE",16,IF(H55="(RJ ATONE)",16,IF(H55="RJ JUSTIFY",17,IF(H55="RJ JUSTIFY:ECO INFO",17,IF(H55="RJ JUSTIFY:SOC INFO",17,IF(H55="RJ JUSTIFY:EXP INFO",17,IF(H55="RJ JUSTIFY:MON EARN",17,IF(H55="RJ JUSTIFY:MON BEH",17,IF(H55="RJ-",18,IF(H55="RJ FORGIVE+",19,IF(H55="RJ FORGIVE-",19,IF(H55="(RJ FORGIVE+)",19,IF(H55="(RJ FORGIVE-)",19,IF(H55="COORD",20,IF(H55="(COORD)",20,IF(H55="ENF ACK",21,IF(H55="(ENF ACK)",21,IF(H55="ENF PRAISE",22,IF(H55="ENF ASK",23,IF(H55="ENF TELL",24,IF(H55="ENF SHAME",25,IF(H55="ENF WARN",26,IF(H55="ENF THREATEN",27,IF(H55="ENF PUNISH",28,IF(H55="DEFECT",29,IF(H55="SM TALK",30,IF(H55="HUMOR",31,IF(H55="POLITE+",32,IF(H55="POLITE-",32,IF(H55="INPUT-",33,IF(H55="AMBIGUOUS",34,IF(H55="UNCODEABLE",35)))))))))))))))))))))))))))))))))))))))))))))))))))))))))))))))))</f>
        <v>3</v>
      </c>
      <c r="H55" t="s">
        <v>9379</v>
      </c>
    </row>
    <row r="56" spans="1:10" x14ac:dyDescent="0.35">
      <c r="B56" s="4">
        <v>196.94200000000001</v>
      </c>
      <c r="C56" s="16" t="s">
        <v>3664</v>
      </c>
      <c r="D56" s="4">
        <v>1</v>
      </c>
      <c r="E56" s="16" t="s">
        <v>3881</v>
      </c>
      <c r="G56" s="42">
        <f t="shared" ref="G56" si="8">IF(H56="GREET",1,IF(H56="GOAL",2,IF(H56="GOAL:COOP",2,IF(H56="(GOAL:COOP)",2,IF(H56="GOAL:CIVILITY",2,IF(H56="GOAL:SUSTAIN",2,IF(H56="(GOAL:SUSTAIN)",2,IF(H56="GOAL:MAX EARN",2,IF(H56="GOAL:EQUITY",2,IF(H56="(GOAL:EQUITY)",2,IF(H56="PROPOSAL",3,IF(H56="(PROPOSAL)",3,IF(H56="CHOOSE+",4,IF(H56="CHOOSE-",4,IF(H56="(CHOOSE+)",4,IF(H56="(CHOOSE-)",4,IF(H56="ECO INFO",5,IF(H56="(ECO INFO)",5,IF(H56="$ INFO",6,IF(H56="($ INFO)",6,IF(H56="SOC INFO",7,IF(H56="(SOC INFO)",7,IF(H56="RULE INFO",8,IF(H56="EXP INFO",9,IF(H56="(EXP INFO)",9,IF(H56="MON RES",10,IF(H56="MON EARN",11,IF(H56="MON BEH",12,IF(H56="POSE HARM",13,IF(H56="(POSE HARM)",13,IF(H56="POSE CONCERN",14,IF(H56="(POSE CONCERN)",14,IF(H56="RJ APOLOGY",15,IF(H56="RJ ATONE",16,IF(H56="(RJ ATONE)",16,IF(H56="RJ JUSTIFY",17,IF(H56="RJ JUSTIFY:ECO INFO",17,IF(H56="RJ JUSTIFY:SOC INFO",17,IF(H56="RJ JUSTIFY:EXP INFO",17,IF(H56="RJ JUSTIFY:MON EARN",17,IF(H56="RJ JUSTIFY:MON BEH",17,IF(H56="RJ-",18,IF(H56="RJ FORGIVE+",19,IF(H56="RJ FORGIVE-",19,IF(H56="(RJ FORGIVE+)",19,IF(H56="(RJ FORGIVE-)",19,IF(H56="COORD",20,IF(H56="(COORD)",20,IF(H56="ENF ACK",21,IF(H56="(ENF ACK)",21,IF(H56="ENF PRAISE",22,IF(H56="ENF ASK",23,IF(H56="ENF TELL",24,IF(H56="ENF SHAME",25,IF(H56="ENF WARN",26,IF(H56="ENF THREATEN",27,IF(H56="ENF PUNISH",28,IF(H56="DEFECT",29,IF(H56="SM TALK",30,IF(H56="HUMOR",31,IF(H56="POLITE+",32,IF(H56="POLITE-",32,IF(H56="INPUT-",33,IF(H56="AMBIGUOUS",34,IF(H56="UNCODEABLE",35)))))))))))))))))))))))))))))))))))))))))))))))))))))))))))))))))</f>
        <v>5</v>
      </c>
      <c r="H56" t="s">
        <v>9378</v>
      </c>
    </row>
    <row r="57" spans="1:10" x14ac:dyDescent="0.35">
      <c r="A57" s="4">
        <v>29</v>
      </c>
      <c r="B57" s="4">
        <v>191.38200000000001</v>
      </c>
      <c r="C57" s="16" t="s">
        <v>3644</v>
      </c>
      <c r="D57" s="4">
        <v>2</v>
      </c>
      <c r="E57" s="16" t="s">
        <v>3880</v>
      </c>
      <c r="G57" s="42">
        <f t="shared" ref="G57" si="9">IF(H57="GREET",1,IF(H57="GOAL",2,IF(H57="GOAL:COOP",2,IF(H57="(GOAL:COOP)",2,IF(H57="GOAL:CIVILITY",2,IF(H57="GOAL:SUSTAIN",2,IF(H57="(GOAL:SUSTAIN)",2,IF(H57="GOAL:MAX EARN",2,IF(H57="GOAL:EQUITY",2,IF(H57="(GOAL:EQUITY)",2,IF(H57="PROPOSAL",3,IF(H57="(PROPOSAL)",3,IF(H57="CHOOSE+",4,IF(H57="CHOOSE-",4,IF(H57="(CHOOSE+)",4,IF(H57="(CHOOSE-)",4,IF(H57="ECO INFO",5,IF(H57="(ECO INFO)",5,IF(H57="$ INFO",6,IF(H57="($ INFO)",6,IF(H57="SOC INFO",7,IF(H57="(SOC INFO)",7,IF(H57="RULE INFO",8,IF(H57="EXP INFO",9,IF(H57="(EXP INFO)",9,IF(H57="MON RES",10,IF(H57="MON EARN",11,IF(H57="MON BEH",12,IF(H57="POSE HARM",13,IF(H57="(POSE HARM)",13,IF(H57="POSE CONCERN",14,IF(H57="(POSE CONCERN)",14,IF(H57="RJ APOLOGY",15,IF(H57="RJ ATONE",16,IF(H57="(RJ ATONE)",16,IF(H57="RJ JUSTIFY",17,IF(H57="RJ JUSTIFY:ECO INFO",17,IF(H57="RJ JUSTIFY:SOC INFO",17,IF(H57="RJ JUSTIFY:EXP INFO",17,IF(H57="RJ JUSTIFY:MON EARN",17,IF(H57="RJ JUSTIFY:MON BEH",17,IF(H57="RJ-",18,IF(H57="RJ FORGIVE+",19,IF(H57="RJ FORGIVE-",19,IF(H57="(RJ FORGIVE+)",19,IF(H57="(RJ FORGIVE-)",19,IF(H57="COORD",20,IF(H57="(COORD)",20,IF(H57="ENF ACK",21,IF(H57="(ENF ACK)",21,IF(H57="ENF PRAISE",22,IF(H57="ENF ASK",23,IF(H57="ENF TELL",24,IF(H57="ENF SHAME",25,IF(H57="ENF WARN",26,IF(H57="ENF THREATEN",27,IF(H57="ENF PUNISH",28,IF(H57="DEFECT",29,IF(H57="SM TALK",30,IF(H57="HUMOR",31,IF(H57="POLITE+",32,IF(H57="POLITE-",32,IF(H57="INPUT-",33,IF(H57="AMBIGUOUS",34,IF(H57="UNCODEABLE",35)))))))))))))))))))))))))))))))))))))))))))))))))))))))))))))))))</f>
        <v>4</v>
      </c>
      <c r="H57" s="43" t="s">
        <v>9372</v>
      </c>
      <c r="J57" s="65"/>
    </row>
    <row r="58" spans="1:10" x14ac:dyDescent="0.35">
      <c r="A58" s="4">
        <v>30</v>
      </c>
      <c r="B58" s="4">
        <v>196.83500000000001</v>
      </c>
      <c r="C58" s="16" t="s">
        <v>3657</v>
      </c>
      <c r="D58" s="4">
        <v>4</v>
      </c>
      <c r="E58" s="16" t="s">
        <v>55</v>
      </c>
      <c r="G58" s="42">
        <f t="shared" ref="G58" si="10">IF(H58="GREET",1,IF(H58="GOAL",2,IF(H58="GOAL:COOP",2,IF(H58="(GOAL:COOP)",2,IF(H58="GOAL:CIVILITY",2,IF(H58="GOAL:SUSTAIN",2,IF(H58="(GOAL:SUSTAIN)",2,IF(H58="GOAL:MAX EARN",2,IF(H58="GOAL:EQUITY",2,IF(H58="(GOAL:EQUITY)",2,IF(H58="PROPOSAL",3,IF(H58="(PROPOSAL)",3,IF(H58="CHOOSE+",4,IF(H58="CHOOSE-",4,IF(H58="(CHOOSE+)",4,IF(H58="(CHOOSE-)",4,IF(H58="ECO INFO",5,IF(H58="(ECO INFO)",5,IF(H58="$ INFO",6,IF(H58="($ INFO)",6,IF(H58="SOC INFO",7,IF(H58="(SOC INFO)",7,IF(H58="RULE INFO",8,IF(H58="EXP INFO",9,IF(H58="(EXP INFO)",9,IF(H58="MON RES",10,IF(H58="MON EARN",11,IF(H58="MON BEH",12,IF(H58="POSE HARM",13,IF(H58="(POSE HARM)",13,IF(H58="POSE CONCERN",14,IF(H58="(POSE CONCERN)",14,IF(H58="RJ APOLOGY",15,IF(H58="RJ ATONE",16,IF(H58="(RJ ATONE)",16,IF(H58="RJ JUSTIFY",17,IF(H58="RJ JUSTIFY:ECO INFO",17,IF(H58="RJ JUSTIFY:SOC INFO",17,IF(H58="RJ JUSTIFY:EXP INFO",17,IF(H58="RJ JUSTIFY:MON EARN",17,IF(H58="RJ JUSTIFY:MON BEH",17,IF(H58="RJ-",18,IF(H58="RJ FORGIVE+",19,IF(H58="RJ FORGIVE-",19,IF(H58="(RJ FORGIVE+)",19,IF(H58="(RJ FORGIVE-)",19,IF(H58="COORD",20,IF(H58="(COORD)",20,IF(H58="ENF ACK",21,IF(H58="(ENF ACK)",21,IF(H58="ENF PRAISE",22,IF(H58="ENF ASK",23,IF(H58="ENF TELL",24,IF(H58="ENF SHAME",25,IF(H58="ENF WARN",26,IF(H58="ENF THREATEN",27,IF(H58="ENF PUNISH",28,IF(H58="DEFECT",29,IF(H58="SM TALK",30,IF(H58="HUMOR",31,IF(H58="POLITE+",32,IF(H58="POLITE-",32,IF(H58="INPUT-",33,IF(H58="AMBIGUOUS",34,IF(H58="UNCODEABLE",35)))))))))))))))))))))))))))))))))))))))))))))))))))))))))))))))))</f>
        <v>4</v>
      </c>
      <c r="H58" t="s">
        <v>9372</v>
      </c>
    </row>
    <row r="59" spans="1:10" x14ac:dyDescent="0.35">
      <c r="B59" s="4">
        <v>201.57900000000001</v>
      </c>
      <c r="C59" s="16" t="s">
        <v>3657</v>
      </c>
      <c r="D59" s="4">
        <v>4</v>
      </c>
      <c r="E59" s="16" t="s">
        <v>3882</v>
      </c>
    </row>
    <row r="60" spans="1:10" x14ac:dyDescent="0.35">
      <c r="D60" s="4"/>
    </row>
    <row r="61" spans="1:10" x14ac:dyDescent="0.35">
      <c r="A61" s="7">
        <v>4</v>
      </c>
      <c r="B61" s="31" t="s">
        <v>10302</v>
      </c>
      <c r="D61" s="4"/>
    </row>
    <row r="62" spans="1:10" x14ac:dyDescent="0.35">
      <c r="A62" s="4">
        <v>31</v>
      </c>
      <c r="B62" s="4">
        <v>240.99</v>
      </c>
      <c r="C62" s="16" t="s">
        <v>3664</v>
      </c>
      <c r="D62" s="4">
        <v>1</v>
      </c>
      <c r="E62" s="16" t="s">
        <v>3887</v>
      </c>
      <c r="G62" s="42">
        <f t="shared" ref="G62" si="11">IF(H62="GREET",1,IF(H62="GOAL",2,IF(H62="GOAL:COOP",2,IF(H62="(GOAL:COOP)",2,IF(H62="GOAL:CIVILITY",2,IF(H62="GOAL:SUSTAIN",2,IF(H62="(GOAL:SUSTAIN)",2,IF(H62="GOAL:MAX EARN",2,IF(H62="GOAL:EQUITY",2,IF(H62="(GOAL:EQUITY)",2,IF(H62="PROPOSAL",3,IF(H62="(PROPOSAL)",3,IF(H62="CHOOSE+",4,IF(H62="CHOOSE-",4,IF(H62="(CHOOSE+)",4,IF(H62="(CHOOSE-)",4,IF(H62="ECO INFO",5,IF(H62="(ECO INFO)",5,IF(H62="$ INFO",6,IF(H62="($ INFO)",6,IF(H62="SOC INFO",7,IF(H62="(SOC INFO)",7,IF(H62="RULE INFO",8,IF(H62="EXP INFO",9,IF(H62="(EXP INFO)",9,IF(H62="MON RES",10,IF(H62="MON EARN",11,IF(H62="MON BEH",12,IF(H62="POSE HARM",13,IF(H62="(POSE HARM)",13,IF(H62="POSE CONCERN",14,IF(H62="(POSE CONCERN)",14,IF(H62="RJ APOLOGY",15,IF(H62="RJ ATONE",16,IF(H62="(RJ ATONE)",16,IF(H62="RJ JUSTIFY",17,IF(H62="RJ JUSTIFY:ECO INFO",17,IF(H62="RJ JUSTIFY:SOC INFO",17,IF(H62="RJ JUSTIFY:EXP INFO",17,IF(H62="RJ JUSTIFY:MON EARN",17,IF(H62="RJ JUSTIFY:MON BEH",17,IF(H62="RJ-",18,IF(H62="RJ FORGIVE+",19,IF(H62="RJ FORGIVE-",19,IF(H62="(RJ FORGIVE+)",19,IF(H62="(RJ FORGIVE-)",19,IF(H62="COORD",20,IF(H62="(COORD)",20,IF(H62="ENF ACK",21,IF(H62="(ENF ACK)",21,IF(H62="ENF PRAISE",22,IF(H62="ENF ASK",23,IF(H62="ENF TELL",24,IF(H62="ENF SHAME",25,IF(H62="ENF WARN",26,IF(H62="ENF THREATEN",27,IF(H62="ENF PUNISH",28,IF(H62="DEFECT",29,IF(H62="SM TALK",30,IF(H62="HUMOR",31,IF(H62="POLITE+",32,IF(H62="POLITE-",32,IF(H62="INPUT-",33,IF(H62="AMBIGUOUS",34,IF(H62="UNCODEABLE",35)))))))))))))))))))))))))))))))))))))))))))))))))))))))))))))))))</f>
        <v>3</v>
      </c>
      <c r="H62" t="s">
        <v>9379</v>
      </c>
    </row>
    <row r="63" spans="1:10" x14ac:dyDescent="0.35">
      <c r="A63" s="4">
        <v>21</v>
      </c>
      <c r="B63" s="4">
        <v>238.14099999999999</v>
      </c>
      <c r="C63" s="16" t="s">
        <v>3644</v>
      </c>
      <c r="D63" s="4">
        <v>2</v>
      </c>
      <c r="E63" s="16" t="s">
        <v>3886</v>
      </c>
      <c r="G63" s="42">
        <f t="shared" ref="G63" si="12">IF(H63="GREET",1,IF(H63="GOAL",2,IF(H63="GOAL:COOP",2,IF(H63="(GOAL:COOP)",2,IF(H63="GOAL:CIVILITY",2,IF(H63="GOAL:SUSTAIN",2,IF(H63="(GOAL:SUSTAIN)",2,IF(H63="GOAL:MAX EARN",2,IF(H63="GOAL:EQUITY",2,IF(H63="(GOAL:EQUITY)",2,IF(H63="PROPOSAL",3,IF(H63="(PROPOSAL)",3,IF(H63="CHOOSE+",4,IF(H63="CHOOSE-",4,IF(H63="(CHOOSE+)",4,IF(H63="(CHOOSE-)",4,IF(H63="ECO INFO",5,IF(H63="(ECO INFO)",5,IF(H63="$ INFO",6,IF(H63="($ INFO)",6,IF(H63="SOC INFO",7,IF(H63="(SOC INFO)",7,IF(H63="RULE INFO",8,IF(H63="EXP INFO",9,IF(H63="(EXP INFO)",9,IF(H63="MON RES",10,IF(H63="MON EARN",11,IF(H63="MON BEH",12,IF(H63="POSE HARM",13,IF(H63="(POSE HARM)",13,IF(H63="POSE CONCERN",14,IF(H63="(POSE CONCERN)",14,IF(H63="RJ APOLOGY",15,IF(H63="RJ ATONE",16,IF(H63="(RJ ATONE)",16,IF(H63="RJ JUSTIFY",17,IF(H63="RJ JUSTIFY:ECO INFO",17,IF(H63="RJ JUSTIFY:SOC INFO",17,IF(H63="RJ JUSTIFY:EXP INFO",17,IF(H63="RJ JUSTIFY:MON EARN",17,IF(H63="RJ JUSTIFY:MON BEH",17,IF(H63="RJ-",18,IF(H63="RJ FORGIVE+",19,IF(H63="RJ FORGIVE-",19,IF(H63="(RJ FORGIVE+)",19,IF(H63="(RJ FORGIVE-)",19,IF(H63="COORD",20,IF(H63="(COORD)",20,IF(H63="ENF ACK",21,IF(H63="(ENF ACK)",21,IF(H63="ENF PRAISE",22,IF(H63="ENF ASK",23,IF(H63="ENF TELL",24,IF(H63="ENF SHAME",25,IF(H63="ENF WARN",26,IF(H63="ENF THREATEN",27,IF(H63="ENF PUNISH",28,IF(H63="DEFECT",29,IF(H63="SM TALK",30,IF(H63="HUMOR",31,IF(H63="POLITE+",32,IF(H63="POLITE-",32,IF(H63="INPUT-",33,IF(H63="AMBIGUOUS",34,IF(H63="UNCODEABLE",35)))))))))))))))))))))))))))))))))))))))))))))))))))))))))))))))))</f>
        <v>4</v>
      </c>
      <c r="H63" t="s">
        <v>9372</v>
      </c>
    </row>
    <row r="64" spans="1:10" x14ac:dyDescent="0.35">
      <c r="D64" s="4"/>
    </row>
    <row r="65" spans="1:10" s="75" customFormat="1" x14ac:dyDescent="0.35">
      <c r="A65" s="11"/>
      <c r="B65" s="11" t="s">
        <v>9274</v>
      </c>
      <c r="C65" s="15"/>
      <c r="D65" s="19"/>
      <c r="E65" s="15"/>
      <c r="F65" s="13"/>
      <c r="G65" s="80"/>
      <c r="I65" s="80"/>
    </row>
    <row r="66" spans="1:10" x14ac:dyDescent="0.35">
      <c r="B66" s="31" t="s">
        <v>11236</v>
      </c>
      <c r="D66" s="4"/>
    </row>
    <row r="67" spans="1:10" x14ac:dyDescent="0.35">
      <c r="A67" s="4">
        <v>33</v>
      </c>
      <c r="B67" s="4">
        <v>-373.72399999999999</v>
      </c>
      <c r="C67" s="16" t="s">
        <v>3644</v>
      </c>
      <c r="D67" s="4">
        <v>2</v>
      </c>
      <c r="E67" s="16" t="s">
        <v>267</v>
      </c>
      <c r="G67" s="42">
        <f t="shared" ref="G67:G91" si="13">IF(H67="GREET",1,IF(H67="GOAL",2,IF(H67="GOAL:COOP",2,IF(H67="(GOAL:COOP)",2,IF(H67="GOAL:CIVILITY",2,IF(H67="GOAL:SUSTAIN",2,IF(H67="(GOAL:SUSTAIN)",2,IF(H67="GOAL:MAX EARN",2,IF(H67="GOAL:EQUITY",2,IF(H67="(GOAL:EQUITY)",2,IF(H67="PROPOSAL",3,IF(H67="(PROPOSAL)",3,IF(H67="CHOOSE+",4,IF(H67="CHOOSE-",4,IF(H67="(CHOOSE+)",4,IF(H67="(CHOOSE-)",4,IF(H67="ECO INFO",5,IF(H67="(ECO INFO)",5,IF(H67="$ INFO",6,IF(H67="($ INFO)",6,IF(H67="SOC INFO",7,IF(H67="(SOC INFO)",7,IF(H67="RULE INFO",8,IF(H67="EXP INFO",9,IF(H67="(EXP INFO)",9,IF(H67="MON RES",10,IF(H67="MON EARN",11,IF(H67="MON BEH",12,IF(H67="POSE HARM",13,IF(H67="(POSE HARM)",13,IF(H67="POSE CONCERN",14,IF(H67="(POSE CONCERN)",14,IF(H67="RJ APOLOGY",15,IF(H67="RJ ATONE",16,IF(H67="(RJ ATONE)",16,IF(H67="RJ JUSTIFY",17,IF(H67="RJ JUSTIFY:ECO INFO",17,IF(H67="RJ JUSTIFY:SOC INFO",17,IF(H67="RJ JUSTIFY:EXP INFO",17,IF(H67="RJ JUSTIFY:MON EARN",17,IF(H67="RJ JUSTIFY:MON BEH",17,IF(H67="RJ-",18,IF(H67="RJ FORGIVE+",19,IF(H67="RJ FORGIVE-",19,IF(H67="(RJ FORGIVE+)",19,IF(H67="(RJ FORGIVE-)",19,IF(H67="COORD",20,IF(H67="(COORD)",20,IF(H67="ENF ACK",21,IF(H67="(ENF ACK)",21,IF(H67="ENF PRAISE",22,IF(H67="ENF ASK",23,IF(H67="ENF TELL",24,IF(H67="ENF SHAME",25,IF(H67="ENF WARN",26,IF(H67="ENF THREATEN",27,IF(H67="ENF PUNISH",28,IF(H67="DEFECT",29,IF(H67="SM TALK",30,IF(H67="HUMOR",31,IF(H67="POLITE+",32,IF(H67="POLITE-",32,IF(H67="INPUT-",33,IF(H67="AMBIGUOUS",34,IF(H67="UNCODEABLE",35)))))))))))))))))))))))))))))))))))))))))))))))))))))))))))))))))</f>
        <v>35</v>
      </c>
      <c r="H67" t="s">
        <v>9391</v>
      </c>
    </row>
    <row r="68" spans="1:10" x14ac:dyDescent="0.35">
      <c r="A68" s="4">
        <v>34</v>
      </c>
      <c r="B68" s="4">
        <v>-357.39599999999899</v>
      </c>
      <c r="C68" s="16" t="s">
        <v>3657</v>
      </c>
      <c r="D68" s="4">
        <v>4</v>
      </c>
      <c r="E68" s="16" t="s">
        <v>3658</v>
      </c>
      <c r="G68" s="42">
        <f t="shared" si="13"/>
        <v>8</v>
      </c>
      <c r="H68" t="s">
        <v>9374</v>
      </c>
      <c r="I68" s="42">
        <f t="shared" ref="I68" si="14">IF(J68="GREET",1,IF(J68="GOAL",2,IF(J68="GOAL:COOP",2,IF(J68="(GOAL:COOP)",2,IF(J68="GOAL:CIVILITY",2,IF(J68="GOAL:SUSTAIN",2,IF(J68="(GOAL:SUSTAIN)",2,IF(J68="GOAL:MAX EARN",2,IF(J68="GOAL:EQUITY",2,IF(J68="(GOAL:EQUITY)",2,IF(J68="PROPOSAL",3,IF(J68="(PROPOSAL)",3,IF(J68="CHOOSE+",4,IF(J68="CHOOSE-",4,IF(J68="(CHOOSE+)",4,IF(J68="(CHOOSE-)",4,IF(J68="ECO INFO",5,IF(J68="(ECO INFO)",5,IF(J68="$ INFO",6,IF(J68="($ INFO)",6,IF(J68="SOC INFO",7,IF(J68="(SOC INFO)",7,IF(J68="RULE INFO",8,IF(J68="EXP INFO",9,IF(J68="(EXP INFO)",9,IF(J68="MON RES",10,IF(J68="MON EARN",11,IF(J68="MON BEH",12,IF(J68="POSE HARM",13,IF(J68="(POSE HARM)",13,IF(J68="POSE CONCERN",14,IF(J68="(POSE CONCERN)",14,IF(J68="RJ APOLOGY",15,IF(J68="RJ ATONE",16,IF(J68="(RJ ATONE)",16,IF(J68="RJ JUSTIFY",17,IF(J68="RJ JUSTIFY:ECO INFO",17,IF(J68="RJ JUSTIFY:SOC INFO",17,IF(J68="RJ JUSTIFY:EXP INFO",17,IF(J68="RJ JUSTIFY:MON EARN",17,IF(J68="RJ JUSTIFY:MON BEH",17,IF(J68="RJ-",18,IF(J68="RJ FORGIVE+",19,IF(J68="RJ FORGIVE-",19,IF(J68="(RJ FORGIVE+)",19,IF(J68="(RJ FORGIVE-)",19,IF(J68="COORD",20,IF(J68="(COORD)",20,IF(J68="ENF ACK",21,IF(J68="(ENF ACK)",21,IF(J68="ENF PRAISE",22,IF(J68="ENF ASK",23,IF(J68="ENF TELL",24,IF(J68="ENF SHAME",25,IF(J68="ENF WARN",26,IF(J68="ENF THREATEN",27,IF(J68="ENF PUNISH",28,IF(J68="DEFECT",29,IF(J68="SM TALK",30,IF(J68="HUMOR",31,IF(J68="POLITE+",32,IF(J68="POLITE-",32,IF(J68="INPUT-",33,IF(J68="AMBIGUOUS",34,IF(J68="UNCODEABLE",35)))))))))))))))))))))))))))))))))))))))))))))))))))))))))))))))))</f>
        <v>4</v>
      </c>
      <c r="J68" t="s">
        <v>10330</v>
      </c>
    </row>
    <row r="69" spans="1:10" x14ac:dyDescent="0.35">
      <c r="A69" s="4">
        <v>35</v>
      </c>
      <c r="B69" s="4">
        <v>-346.43699999999899</v>
      </c>
      <c r="C69" s="16" t="s">
        <v>3662</v>
      </c>
      <c r="D69" s="4">
        <v>3</v>
      </c>
      <c r="E69" s="16" t="s">
        <v>450</v>
      </c>
      <c r="G69" s="42">
        <f t="shared" si="13"/>
        <v>4</v>
      </c>
      <c r="H69" t="s">
        <v>9372</v>
      </c>
    </row>
    <row r="70" spans="1:10" x14ac:dyDescent="0.35">
      <c r="A70" s="4">
        <v>36</v>
      </c>
      <c r="B70" s="4">
        <v>-344.15499999999997</v>
      </c>
      <c r="C70" s="16" t="s">
        <v>3664</v>
      </c>
      <c r="D70" s="4">
        <v>1</v>
      </c>
      <c r="E70" s="16" t="s">
        <v>999</v>
      </c>
      <c r="G70" s="42">
        <f t="shared" si="13"/>
        <v>4</v>
      </c>
      <c r="H70" t="s">
        <v>9372</v>
      </c>
    </row>
    <row r="71" spans="1:10" x14ac:dyDescent="0.35">
      <c r="D71" s="4"/>
    </row>
    <row r="72" spans="1:10" x14ac:dyDescent="0.35">
      <c r="A72" s="4">
        <v>37</v>
      </c>
      <c r="B72" s="4">
        <v>-320.02800000000002</v>
      </c>
      <c r="C72" s="16" t="s">
        <v>3664</v>
      </c>
      <c r="D72" s="4">
        <v>1</v>
      </c>
      <c r="E72" s="16" t="s">
        <v>3671</v>
      </c>
      <c r="G72" s="42">
        <f t="shared" si="13"/>
        <v>5</v>
      </c>
      <c r="H72" t="s">
        <v>9378</v>
      </c>
    </row>
    <row r="73" spans="1:10" x14ac:dyDescent="0.35">
      <c r="D73" s="4"/>
    </row>
    <row r="74" spans="1:10" x14ac:dyDescent="0.35">
      <c r="B74" s="20" t="s">
        <v>9267</v>
      </c>
      <c r="D74" s="4"/>
    </row>
    <row r="75" spans="1:10" x14ac:dyDescent="0.35">
      <c r="A75" s="4">
        <v>38</v>
      </c>
      <c r="B75" s="4">
        <v>-314.12400000000002</v>
      </c>
      <c r="C75" s="16" t="s">
        <v>3657</v>
      </c>
      <c r="D75" s="4">
        <v>4</v>
      </c>
      <c r="E75" s="16" t="s">
        <v>3673</v>
      </c>
    </row>
    <row r="76" spans="1:10" x14ac:dyDescent="0.35">
      <c r="D76" s="4"/>
      <c r="E76" s="58" t="s">
        <v>9493</v>
      </c>
      <c r="G76" s="42">
        <f t="shared" si="13"/>
        <v>3</v>
      </c>
      <c r="H76" t="s">
        <v>9379</v>
      </c>
    </row>
    <row r="77" spans="1:10" x14ac:dyDescent="0.35">
      <c r="D77" s="4"/>
      <c r="E77" s="58" t="s">
        <v>11237</v>
      </c>
      <c r="G77" s="42">
        <f t="shared" si="13"/>
        <v>5</v>
      </c>
      <c r="H77" s="43" t="s">
        <v>9378</v>
      </c>
      <c r="J77" s="41"/>
    </row>
    <row r="78" spans="1:10" x14ac:dyDescent="0.35">
      <c r="D78" s="4"/>
      <c r="E78" s="58" t="s">
        <v>11238</v>
      </c>
      <c r="G78" s="42">
        <f t="shared" si="13"/>
        <v>9</v>
      </c>
      <c r="H78" t="s">
        <v>9373</v>
      </c>
    </row>
    <row r="79" spans="1:10" x14ac:dyDescent="0.35">
      <c r="D79" s="4"/>
      <c r="E79" s="39"/>
    </row>
    <row r="80" spans="1:10" x14ac:dyDescent="0.35">
      <c r="A80" s="7">
        <v>1</v>
      </c>
      <c r="B80" s="47" t="s">
        <v>12148</v>
      </c>
      <c r="D80" s="4"/>
      <c r="E80" s="20"/>
    </row>
    <row r="81" spans="1:10" x14ac:dyDescent="0.35">
      <c r="A81" s="4">
        <v>39</v>
      </c>
      <c r="B81" s="4">
        <v>-257.61500000000001</v>
      </c>
      <c r="C81" s="16" t="s">
        <v>3664</v>
      </c>
      <c r="D81" s="4">
        <v>1</v>
      </c>
      <c r="E81" s="16" t="s">
        <v>3688</v>
      </c>
      <c r="G81" s="42">
        <f t="shared" si="13"/>
        <v>26</v>
      </c>
      <c r="H81" t="s">
        <v>10123</v>
      </c>
      <c r="J81" s="65"/>
    </row>
    <row r="82" spans="1:10" x14ac:dyDescent="0.35">
      <c r="A82" s="4">
        <v>40</v>
      </c>
      <c r="B82" s="4">
        <v>-246.34200000000001</v>
      </c>
      <c r="C82" s="16" t="s">
        <v>3657</v>
      </c>
      <c r="D82" s="4">
        <v>4</v>
      </c>
      <c r="E82" s="16" t="s">
        <v>3691</v>
      </c>
      <c r="G82" s="42">
        <f t="shared" si="13"/>
        <v>31</v>
      </c>
      <c r="H82" t="s">
        <v>9386</v>
      </c>
    </row>
    <row r="83" spans="1:10" x14ac:dyDescent="0.35">
      <c r="A83" s="4">
        <v>41</v>
      </c>
      <c r="B83" s="4">
        <v>-242.84399999999999</v>
      </c>
      <c r="C83" s="16" t="s">
        <v>3644</v>
      </c>
      <c r="D83" s="4">
        <v>2</v>
      </c>
      <c r="E83" s="16" t="s">
        <v>3692</v>
      </c>
      <c r="G83" s="42">
        <f t="shared" si="13"/>
        <v>17</v>
      </c>
      <c r="H83" t="s">
        <v>12176</v>
      </c>
      <c r="J83" t="s">
        <v>11239</v>
      </c>
    </row>
    <row r="84" spans="1:10" x14ac:dyDescent="0.35">
      <c r="A84" s="4">
        <v>42</v>
      </c>
      <c r="B84" s="4">
        <v>-238.857</v>
      </c>
      <c r="C84" s="16" t="s">
        <v>3662</v>
      </c>
      <c r="D84" s="4">
        <v>3</v>
      </c>
      <c r="E84" s="16" t="s">
        <v>3694</v>
      </c>
      <c r="G84" s="42">
        <f t="shared" si="13"/>
        <v>7</v>
      </c>
      <c r="H84" s="43" t="s">
        <v>9377</v>
      </c>
    </row>
    <row r="85" spans="1:10" x14ac:dyDescent="0.35">
      <c r="A85" s="4">
        <v>43</v>
      </c>
      <c r="B85" s="4">
        <v>-223.30699999999999</v>
      </c>
      <c r="C85" s="16" t="s">
        <v>3664</v>
      </c>
      <c r="D85" s="4">
        <v>1</v>
      </c>
      <c r="E85" s="16" t="s">
        <v>3695</v>
      </c>
      <c r="G85" s="42">
        <f t="shared" si="13"/>
        <v>13</v>
      </c>
      <c r="H85" s="43" t="s">
        <v>9388</v>
      </c>
      <c r="J85" s="65"/>
    </row>
    <row r="86" spans="1:10" x14ac:dyDescent="0.35">
      <c r="A86" s="4">
        <v>44</v>
      </c>
      <c r="B86" s="4">
        <v>-221.69399999999999</v>
      </c>
      <c r="C86" s="16" t="s">
        <v>3657</v>
      </c>
      <c r="D86" s="4">
        <v>4</v>
      </c>
      <c r="E86" s="16" t="s">
        <v>3697</v>
      </c>
      <c r="G86" s="42">
        <f t="shared" si="13"/>
        <v>13</v>
      </c>
      <c r="H86" t="s">
        <v>9388</v>
      </c>
    </row>
    <row r="87" spans="1:10" x14ac:dyDescent="0.35">
      <c r="A87" s="4">
        <v>45</v>
      </c>
      <c r="B87" s="4">
        <v>-214.33199999999999</v>
      </c>
      <c r="C87" s="16" t="s">
        <v>3644</v>
      </c>
      <c r="D87" s="4">
        <v>2</v>
      </c>
      <c r="E87" s="16" t="b">
        <v>1</v>
      </c>
      <c r="G87" s="42">
        <f t="shared" si="13"/>
        <v>13</v>
      </c>
      <c r="H87" t="s">
        <v>9388</v>
      </c>
    </row>
    <row r="88" spans="1:10" x14ac:dyDescent="0.35">
      <c r="A88" s="4">
        <v>46</v>
      </c>
      <c r="B88" s="4">
        <v>-202.31099999999901</v>
      </c>
      <c r="C88" s="16" t="s">
        <v>3662</v>
      </c>
      <c r="D88" s="4">
        <v>3</v>
      </c>
      <c r="E88" s="44" t="s">
        <v>10179</v>
      </c>
      <c r="G88" s="42">
        <f t="shared" si="13"/>
        <v>17</v>
      </c>
      <c r="H88" t="s">
        <v>12176</v>
      </c>
    </row>
    <row r="89" spans="1:10" x14ac:dyDescent="0.35">
      <c r="A89" s="4">
        <v>47</v>
      </c>
      <c r="B89" s="4">
        <v>-197.39</v>
      </c>
      <c r="C89" s="16" t="s">
        <v>3662</v>
      </c>
      <c r="D89" s="4">
        <v>3</v>
      </c>
      <c r="E89" s="16" t="s">
        <v>3705</v>
      </c>
      <c r="G89" s="42">
        <f t="shared" si="13"/>
        <v>15</v>
      </c>
      <c r="H89" t="s">
        <v>9706</v>
      </c>
    </row>
    <row r="90" spans="1:10" x14ac:dyDescent="0.35">
      <c r="B90" s="4">
        <v>-191.48599999999999</v>
      </c>
      <c r="C90" s="16" t="s">
        <v>3662</v>
      </c>
      <c r="D90" s="4">
        <v>3</v>
      </c>
      <c r="E90" s="16" t="s">
        <v>3709</v>
      </c>
    </row>
    <row r="91" spans="1:10" x14ac:dyDescent="0.35">
      <c r="A91" s="4">
        <v>47</v>
      </c>
      <c r="B91" s="4">
        <v>-195.66499999999999</v>
      </c>
      <c r="C91" s="16" t="s">
        <v>3657</v>
      </c>
      <c r="D91" s="4">
        <v>4</v>
      </c>
      <c r="E91" s="16" t="s">
        <v>3707</v>
      </c>
      <c r="G91" s="42">
        <f t="shared" si="13"/>
        <v>24</v>
      </c>
      <c r="H91" t="s">
        <v>10409</v>
      </c>
    </row>
    <row r="92" spans="1:10" x14ac:dyDescent="0.35">
      <c r="D92" s="4"/>
    </row>
    <row r="93" spans="1:10" x14ac:dyDescent="0.35">
      <c r="B93" s="20" t="s">
        <v>9285</v>
      </c>
      <c r="D93" s="4"/>
    </row>
    <row r="94" spans="1:10" x14ac:dyDescent="0.35">
      <c r="A94" s="4">
        <v>48</v>
      </c>
      <c r="B94" s="4">
        <v>-103.794</v>
      </c>
      <c r="C94" s="16" t="s">
        <v>3657</v>
      </c>
      <c r="D94" s="4">
        <v>4</v>
      </c>
      <c r="E94" s="16" t="s">
        <v>3730</v>
      </c>
    </row>
    <row r="95" spans="1:10" x14ac:dyDescent="0.35">
      <c r="D95" s="4"/>
      <c r="E95" s="108" t="s">
        <v>10659</v>
      </c>
      <c r="G95" s="42">
        <f t="shared" ref="G95:G96" si="15">IF(H95="GREET",1,IF(H95="GOAL",2,IF(H95="GOAL:COOP",2,IF(H95="(GOAL:COOP)",2,IF(H95="GOAL:CIVILITY",2,IF(H95="GOAL:SUSTAIN",2,IF(H95="(GOAL:SUSTAIN)",2,IF(H95="GOAL:MAX EARN",2,IF(H95="GOAL:EQUITY",2,IF(H95="(GOAL:EQUITY)",2,IF(H95="PROPOSAL",3,IF(H95="(PROPOSAL)",3,IF(H95="CHOOSE+",4,IF(H95="CHOOSE-",4,IF(H95="(CHOOSE+)",4,IF(H95="(CHOOSE-)",4,IF(H95="ECO INFO",5,IF(H95="(ECO INFO)",5,IF(H95="$ INFO",6,IF(H95="($ INFO)",6,IF(H95="SOC INFO",7,IF(H95="(SOC INFO)",7,IF(H95="RULE INFO",8,IF(H95="EXP INFO",9,IF(H95="(EXP INFO)",9,IF(H95="MON RES",10,IF(H95="MON EARN",11,IF(H95="MON BEH",12,IF(H95="POSE HARM",13,IF(H95="(POSE HARM)",13,IF(H95="POSE CONCERN",14,IF(H95="(POSE CONCERN)",14,IF(H95="RJ APOLOGY",15,IF(H95="RJ ATONE",16,IF(H95="(RJ ATONE)",16,IF(H95="RJ JUSTIFY",17,IF(H95="RJ JUSTIFY:ECO INFO",17,IF(H95="RJ JUSTIFY:SOC INFO",17,IF(H95="RJ JUSTIFY:EXP INFO",17,IF(H95="RJ JUSTIFY:MON EARN",17,IF(H95="RJ JUSTIFY:MON BEH",17,IF(H95="RJ-",18,IF(H95="RJ FORGIVE+",19,IF(H95="RJ FORGIVE-",19,IF(H95="(RJ FORGIVE+)",19,IF(H95="(RJ FORGIVE-)",19,IF(H95="COORD",20,IF(H95="(COORD)",20,IF(H95="ENF ACK",21,IF(H95="(ENF ACK)",21,IF(H95="ENF PRAISE",22,IF(H95="ENF ASK",23,IF(H95="ENF TELL",24,IF(H95="ENF SHAME",25,IF(H95="ENF WARN",26,IF(H95="ENF THREATEN",27,IF(H95="ENF PUNISH",28,IF(H95="DEFECT",29,IF(H95="SM TALK",30,IF(H95="HUMOR",31,IF(H95="POLITE+",32,IF(H95="POLITE-",32,IF(H95="INPUT-",33,IF(H95="AMBIGUOUS",34,IF(H95="UNCODEABLE",35)))))))))))))))))))))))))))))))))))))))))))))))))))))))))))))))))</f>
        <v>9</v>
      </c>
      <c r="H95" t="s">
        <v>9373</v>
      </c>
    </row>
    <row r="96" spans="1:10" x14ac:dyDescent="0.35">
      <c r="D96" s="4"/>
      <c r="E96" s="108" t="s">
        <v>10660</v>
      </c>
      <c r="G96" s="42">
        <f t="shared" si="15"/>
        <v>7</v>
      </c>
      <c r="H96" t="s">
        <v>9377</v>
      </c>
    </row>
    <row r="97" spans="1:9" x14ac:dyDescent="0.35">
      <c r="D97" s="4"/>
    </row>
    <row r="98" spans="1:9" x14ac:dyDescent="0.35">
      <c r="B98" s="20" t="s">
        <v>9265</v>
      </c>
      <c r="D98" s="4"/>
    </row>
    <row r="99" spans="1:9" x14ac:dyDescent="0.35">
      <c r="A99" s="4">
        <v>49</v>
      </c>
      <c r="B99" s="4">
        <v>-93.227999999999994</v>
      </c>
      <c r="C99" s="16" t="s">
        <v>3644</v>
      </c>
      <c r="D99" s="4">
        <v>2</v>
      </c>
      <c r="E99" s="16" t="s">
        <v>3734</v>
      </c>
      <c r="G99" s="42">
        <f t="shared" ref="G99:G101" si="16">IF(H99="GREET",1,IF(H99="GOAL",2,IF(H99="GOAL:COOP",2,IF(H99="(GOAL:COOP)",2,IF(H99="GOAL:CIVILITY",2,IF(H99="GOAL:SUSTAIN",2,IF(H99="(GOAL:SUSTAIN)",2,IF(H99="GOAL:MAX EARN",2,IF(H99="GOAL:EQUITY",2,IF(H99="(GOAL:EQUITY)",2,IF(H99="PROPOSAL",3,IF(H99="(PROPOSAL)",3,IF(H99="CHOOSE+",4,IF(H99="CHOOSE-",4,IF(H99="(CHOOSE+)",4,IF(H99="(CHOOSE-)",4,IF(H99="ECO INFO",5,IF(H99="(ECO INFO)",5,IF(H99="$ INFO",6,IF(H99="($ INFO)",6,IF(H99="SOC INFO",7,IF(H99="(SOC INFO)",7,IF(H99="RULE INFO",8,IF(H99="EXP INFO",9,IF(H99="(EXP INFO)",9,IF(H99="MON RES",10,IF(H99="MON EARN",11,IF(H99="MON BEH",12,IF(H99="POSE HARM",13,IF(H99="(POSE HARM)",13,IF(H99="POSE CONCERN",14,IF(H99="(POSE CONCERN)",14,IF(H99="RJ APOLOGY",15,IF(H99="RJ ATONE",16,IF(H99="(RJ ATONE)",16,IF(H99="RJ JUSTIFY",17,IF(H99="RJ JUSTIFY:ECO INFO",17,IF(H99="RJ JUSTIFY:SOC INFO",17,IF(H99="RJ JUSTIFY:EXP INFO",17,IF(H99="RJ JUSTIFY:MON EARN",17,IF(H99="RJ JUSTIFY:MON BEH",17,IF(H99="RJ-",18,IF(H99="RJ FORGIVE+",19,IF(H99="RJ FORGIVE-",19,IF(H99="(RJ FORGIVE+)",19,IF(H99="(RJ FORGIVE-)",19,IF(H99="COORD",20,IF(H99="(COORD)",20,IF(H99="ENF ACK",21,IF(H99="(ENF ACK)",21,IF(H99="ENF PRAISE",22,IF(H99="ENF ASK",23,IF(H99="ENF TELL",24,IF(H99="ENF SHAME",25,IF(H99="ENF WARN",26,IF(H99="ENF THREATEN",27,IF(H99="ENF PUNISH",28,IF(H99="DEFECT",29,IF(H99="SM TALK",30,IF(H99="HUMOR",31,IF(H99="POLITE+",32,IF(H99="POLITE-",32,IF(H99="INPUT-",33,IF(H99="AMBIGUOUS",34,IF(H99="UNCODEABLE",35)))))))))))))))))))))))))))))))))))))))))))))))))))))))))))))))))</f>
        <v>30</v>
      </c>
      <c r="H99" t="s">
        <v>9375</v>
      </c>
    </row>
    <row r="100" spans="1:9" x14ac:dyDescent="0.35">
      <c r="A100" s="4">
        <v>50</v>
      </c>
      <c r="B100" s="4">
        <v>-67.03</v>
      </c>
      <c r="C100" s="16" t="s">
        <v>3657</v>
      </c>
      <c r="D100" s="4">
        <v>4</v>
      </c>
      <c r="E100" s="16" t="s">
        <v>3741</v>
      </c>
      <c r="G100" s="42">
        <f t="shared" si="16"/>
        <v>30</v>
      </c>
      <c r="H100" t="s">
        <v>9375</v>
      </c>
    </row>
    <row r="101" spans="1:9" x14ac:dyDescent="0.35">
      <c r="A101" s="4">
        <v>51</v>
      </c>
      <c r="B101" s="4">
        <v>-63.491</v>
      </c>
      <c r="C101" s="16" t="s">
        <v>3662</v>
      </c>
      <c r="D101" s="4">
        <v>3</v>
      </c>
      <c r="E101" s="44" t="s">
        <v>10180</v>
      </c>
      <c r="G101" s="42">
        <f t="shared" si="16"/>
        <v>30</v>
      </c>
      <c r="H101" t="s">
        <v>9375</v>
      </c>
    </row>
    <row r="102" spans="1:9" x14ac:dyDescent="0.35">
      <c r="D102" s="4"/>
    </row>
    <row r="103" spans="1:9" s="75" customFormat="1" x14ac:dyDescent="0.35">
      <c r="A103" s="11"/>
      <c r="B103" s="11" t="s">
        <v>9275</v>
      </c>
      <c r="C103" s="15"/>
      <c r="D103" s="19"/>
      <c r="E103" s="15"/>
      <c r="F103" s="13"/>
      <c r="G103" s="80"/>
      <c r="I103" s="80"/>
    </row>
    <row r="104" spans="1:9" x14ac:dyDescent="0.35">
      <c r="A104" s="7">
        <v>4</v>
      </c>
      <c r="B104" s="31" t="s">
        <v>11240</v>
      </c>
      <c r="D104" s="4"/>
    </row>
    <row r="105" spans="1:9" x14ac:dyDescent="0.35">
      <c r="A105" s="4">
        <v>52</v>
      </c>
      <c r="B105" s="4">
        <v>-359.28800000000001</v>
      </c>
      <c r="C105" s="16" t="s">
        <v>3664</v>
      </c>
      <c r="D105" s="4">
        <v>1</v>
      </c>
      <c r="E105" s="16" t="s">
        <v>3893</v>
      </c>
      <c r="G105" s="42">
        <f t="shared" ref="G105:G108" si="17">IF(H105="GREET",1,IF(H105="GOAL",2,IF(H105="GOAL:COOP",2,IF(H105="(GOAL:COOP)",2,IF(H105="GOAL:CIVILITY",2,IF(H105="GOAL:SUSTAIN",2,IF(H105="(GOAL:SUSTAIN)",2,IF(H105="GOAL:MAX EARN",2,IF(H105="GOAL:EQUITY",2,IF(H105="(GOAL:EQUITY)",2,IF(H105="PROPOSAL",3,IF(H105="(PROPOSAL)",3,IF(H105="CHOOSE+",4,IF(H105="CHOOSE-",4,IF(H105="(CHOOSE+)",4,IF(H105="(CHOOSE-)",4,IF(H105="ECO INFO",5,IF(H105="(ECO INFO)",5,IF(H105="$ INFO",6,IF(H105="($ INFO)",6,IF(H105="SOC INFO",7,IF(H105="(SOC INFO)",7,IF(H105="RULE INFO",8,IF(H105="EXP INFO",9,IF(H105="(EXP INFO)",9,IF(H105="MON RES",10,IF(H105="MON EARN",11,IF(H105="MON BEH",12,IF(H105="POSE HARM",13,IF(H105="(POSE HARM)",13,IF(H105="POSE CONCERN",14,IF(H105="(POSE CONCERN)",14,IF(H105="RJ APOLOGY",15,IF(H105="RJ ATONE",16,IF(H105="(RJ ATONE)",16,IF(H105="RJ JUSTIFY",17,IF(H105="RJ JUSTIFY:ECO INFO",17,IF(H105="RJ JUSTIFY:SOC INFO",17,IF(H105="RJ JUSTIFY:EXP INFO",17,IF(H105="RJ JUSTIFY:MON EARN",17,IF(H105="RJ JUSTIFY:MON BEH",17,IF(H105="RJ-",18,IF(H105="RJ FORGIVE+",19,IF(H105="RJ FORGIVE-",19,IF(H105="(RJ FORGIVE+)",19,IF(H105="(RJ FORGIVE-)",19,IF(H105="COORD",20,IF(H105="(COORD)",20,IF(H105="ENF ACK",21,IF(H105="(ENF ACK)",21,IF(H105="ENF PRAISE",22,IF(H105="ENF ASK",23,IF(H105="ENF TELL",24,IF(H105="ENF SHAME",25,IF(H105="ENF WARN",26,IF(H105="ENF THREATEN",27,IF(H105="ENF PUNISH",28,IF(H105="DEFECT",29,IF(H105="SM TALK",30,IF(H105="HUMOR",31,IF(H105="POLITE+",32,IF(H105="POLITE-",32,IF(H105="INPUT-",33,IF(H105="AMBIGUOUS",34,IF(H105="UNCODEABLE",35)))))))))))))))))))))))))))))))))))))))))))))))))))))))))))))))))</f>
        <v>3</v>
      </c>
      <c r="H105" t="s">
        <v>9379</v>
      </c>
    </row>
    <row r="106" spans="1:9" x14ac:dyDescent="0.35">
      <c r="A106" s="4">
        <v>53</v>
      </c>
      <c r="B106" s="4">
        <v>-355.18900000000002</v>
      </c>
      <c r="C106" s="16" t="s">
        <v>3657</v>
      </c>
      <c r="D106" s="4">
        <v>4</v>
      </c>
      <c r="E106" s="16" t="s">
        <v>55</v>
      </c>
      <c r="G106" s="42">
        <f t="shared" si="17"/>
        <v>4</v>
      </c>
      <c r="H106" t="s">
        <v>9372</v>
      </c>
    </row>
    <row r="107" spans="1:9" x14ac:dyDescent="0.35">
      <c r="A107" s="4">
        <v>54</v>
      </c>
      <c r="B107" s="4">
        <v>-352.46199999999999</v>
      </c>
      <c r="C107" s="16" t="s">
        <v>3662</v>
      </c>
      <c r="D107" s="4">
        <v>3</v>
      </c>
      <c r="E107" s="16" t="s">
        <v>267</v>
      </c>
      <c r="G107" s="42">
        <f t="shared" si="17"/>
        <v>4</v>
      </c>
      <c r="H107" t="s">
        <v>9372</v>
      </c>
    </row>
    <row r="108" spans="1:9" x14ac:dyDescent="0.35">
      <c r="A108" s="4">
        <v>55</v>
      </c>
      <c r="B108" s="4">
        <v>-349.85599999999999</v>
      </c>
      <c r="C108" s="16" t="s">
        <v>3644</v>
      </c>
      <c r="D108" s="4">
        <v>2</v>
      </c>
      <c r="E108" s="16" t="s">
        <v>267</v>
      </c>
      <c r="G108" s="42">
        <f t="shared" si="17"/>
        <v>4</v>
      </c>
      <c r="H108" t="s">
        <v>9372</v>
      </c>
    </row>
    <row r="109" spans="1:9" x14ac:dyDescent="0.35">
      <c r="D109" s="4"/>
    </row>
    <row r="110" spans="1:9" x14ac:dyDescent="0.35">
      <c r="A110" s="4">
        <v>56</v>
      </c>
      <c r="B110" s="4">
        <v>-346.62299999999999</v>
      </c>
      <c r="C110" s="16" t="s">
        <v>3657</v>
      </c>
      <c r="D110" s="4">
        <v>4</v>
      </c>
      <c r="E110" s="16" t="s">
        <v>2155</v>
      </c>
      <c r="G110" s="42">
        <f t="shared" ref="G110:G111" si="18">IF(H110="GREET",1,IF(H110="GOAL",2,IF(H110="GOAL:COOP",2,IF(H110="(GOAL:COOP)",2,IF(H110="GOAL:CIVILITY",2,IF(H110="GOAL:SUSTAIN",2,IF(H110="(GOAL:SUSTAIN)",2,IF(H110="GOAL:MAX EARN",2,IF(H110="GOAL:EQUITY",2,IF(H110="(GOAL:EQUITY)",2,IF(H110="PROPOSAL",3,IF(H110="(PROPOSAL)",3,IF(H110="CHOOSE+",4,IF(H110="CHOOSE-",4,IF(H110="(CHOOSE+)",4,IF(H110="(CHOOSE-)",4,IF(H110="ECO INFO",5,IF(H110="(ECO INFO)",5,IF(H110="$ INFO",6,IF(H110="($ INFO)",6,IF(H110="SOC INFO",7,IF(H110="(SOC INFO)",7,IF(H110="RULE INFO",8,IF(H110="EXP INFO",9,IF(H110="(EXP INFO)",9,IF(H110="MON RES",10,IF(H110="MON EARN",11,IF(H110="MON BEH",12,IF(H110="POSE HARM",13,IF(H110="(POSE HARM)",13,IF(H110="POSE CONCERN",14,IF(H110="(POSE CONCERN)",14,IF(H110="RJ APOLOGY",15,IF(H110="RJ ATONE",16,IF(H110="(RJ ATONE)",16,IF(H110="RJ JUSTIFY",17,IF(H110="RJ JUSTIFY:ECO INFO",17,IF(H110="RJ JUSTIFY:SOC INFO",17,IF(H110="RJ JUSTIFY:EXP INFO",17,IF(H110="RJ JUSTIFY:MON EARN",17,IF(H110="RJ JUSTIFY:MON BEH",17,IF(H110="RJ-",18,IF(H110="RJ FORGIVE+",19,IF(H110="RJ FORGIVE-",19,IF(H110="(RJ FORGIVE+)",19,IF(H110="(RJ FORGIVE-)",19,IF(H110="COORD",20,IF(H110="(COORD)",20,IF(H110="ENF ACK",21,IF(H110="(ENF ACK)",21,IF(H110="ENF PRAISE",22,IF(H110="ENF ASK",23,IF(H110="ENF TELL",24,IF(H110="ENF SHAME",25,IF(H110="ENF WARN",26,IF(H110="ENF THREATEN",27,IF(H110="ENF PUNISH",28,IF(H110="DEFECT",29,IF(H110="SM TALK",30,IF(H110="HUMOR",31,IF(H110="POLITE+",32,IF(H110="POLITE-",32,IF(H110="INPUT-",33,IF(H110="AMBIGUOUS",34,IF(H110="UNCODEABLE",35)))))))))))))))))))))))))))))))))))))))))))))))))))))))))))))))))</f>
        <v>22</v>
      </c>
      <c r="H110" t="s">
        <v>10418</v>
      </c>
    </row>
    <row r="111" spans="1:9" x14ac:dyDescent="0.35">
      <c r="A111" s="4">
        <v>57</v>
      </c>
      <c r="B111" s="4">
        <v>-343.10399999999998</v>
      </c>
      <c r="C111" s="16" t="s">
        <v>3664</v>
      </c>
      <c r="D111" s="4">
        <v>1</v>
      </c>
      <c r="E111" s="16" t="s">
        <v>68</v>
      </c>
      <c r="G111" s="42">
        <f t="shared" si="18"/>
        <v>22</v>
      </c>
      <c r="H111" t="s">
        <v>10418</v>
      </c>
    </row>
    <row r="114" spans="1:9" x14ac:dyDescent="0.35">
      <c r="A114" s="8" t="s">
        <v>11929</v>
      </c>
      <c r="C114"/>
    </row>
    <row r="115" spans="1:9" x14ac:dyDescent="0.35">
      <c r="B115" s="98" t="s">
        <v>11936</v>
      </c>
      <c r="C115"/>
    </row>
    <row r="116" spans="1:9" x14ac:dyDescent="0.35">
      <c r="A116" s="7" t="s">
        <v>11933</v>
      </c>
      <c r="B116" s="4">
        <v>0</v>
      </c>
      <c r="C116" t="s">
        <v>11953</v>
      </c>
    </row>
    <row r="117" spans="1:9" x14ac:dyDescent="0.35">
      <c r="A117" s="7" t="s">
        <v>11934</v>
      </c>
      <c r="B117" s="4">
        <v>4</v>
      </c>
      <c r="C117" t="s">
        <v>11997</v>
      </c>
    </row>
    <row r="118" spans="1:9" x14ac:dyDescent="0.35">
      <c r="A118" s="7" t="s">
        <v>11935</v>
      </c>
      <c r="B118" s="4">
        <v>4</v>
      </c>
      <c r="C118" t="s">
        <v>11986</v>
      </c>
    </row>
    <row r="120" spans="1:9" x14ac:dyDescent="0.35">
      <c r="A120" s="7" t="s">
        <v>12080</v>
      </c>
      <c r="B120" s="4">
        <v>4</v>
      </c>
    </row>
    <row r="121" spans="1:9" x14ac:dyDescent="0.35">
      <c r="A121" s="4" t="s">
        <v>12082</v>
      </c>
      <c r="B121" s="4">
        <v>2</v>
      </c>
    </row>
    <row r="124" spans="1:9" x14ac:dyDescent="0.35">
      <c r="B124" s="8" t="s">
        <v>12198</v>
      </c>
      <c r="G124"/>
      <c r="I124"/>
    </row>
    <row r="125" spans="1:9" x14ac:dyDescent="0.35">
      <c r="A125" s="8" t="s">
        <v>12202</v>
      </c>
      <c r="B125" s="113" t="s">
        <v>12230</v>
      </c>
      <c r="C125" s="113" t="s">
        <v>12231</v>
      </c>
      <c r="G125"/>
      <c r="I125"/>
    </row>
    <row r="126" spans="1:9" x14ac:dyDescent="0.35">
      <c r="A126" s="7" t="s">
        <v>12083</v>
      </c>
      <c r="B126" s="4">
        <v>1</v>
      </c>
      <c r="C126" s="102">
        <v>1</v>
      </c>
      <c r="G126"/>
      <c r="I126"/>
    </row>
    <row r="127" spans="1:9" x14ac:dyDescent="0.35">
      <c r="A127" s="7" t="s">
        <v>12084</v>
      </c>
      <c r="B127" s="4">
        <v>1</v>
      </c>
      <c r="C127" s="102">
        <v>0</v>
      </c>
      <c r="G127"/>
      <c r="I127"/>
    </row>
    <row r="128" spans="1:9" x14ac:dyDescent="0.35">
      <c r="B128" s="16"/>
      <c r="C128" s="4"/>
      <c r="G128"/>
      <c r="I128"/>
    </row>
    <row r="129" spans="1:9" x14ac:dyDescent="0.35">
      <c r="A129" s="8" t="s">
        <v>12203</v>
      </c>
      <c r="B129" s="16"/>
      <c r="C129" s="4"/>
      <c r="G129"/>
      <c r="I129"/>
    </row>
    <row r="130" spans="1:9" x14ac:dyDescent="0.35">
      <c r="A130" s="7" t="s">
        <v>12083</v>
      </c>
      <c r="B130" s="102" t="s">
        <v>11932</v>
      </c>
      <c r="C130" s="102" t="s">
        <v>11932</v>
      </c>
      <c r="G130"/>
      <c r="I130"/>
    </row>
    <row r="131" spans="1:9" x14ac:dyDescent="0.35">
      <c r="A131" s="7" t="s">
        <v>12084</v>
      </c>
      <c r="B131" s="102" t="s">
        <v>11932</v>
      </c>
      <c r="C131" s="102" t="s">
        <v>11932</v>
      </c>
      <c r="G131"/>
      <c r="I131"/>
    </row>
    <row r="132" spans="1:9" x14ac:dyDescent="0.35">
      <c r="C132" s="4"/>
      <c r="G132"/>
      <c r="I132"/>
    </row>
    <row r="133" spans="1:9" x14ac:dyDescent="0.35">
      <c r="A133" s="8" t="s">
        <v>12204</v>
      </c>
      <c r="C133" s="4"/>
      <c r="G133"/>
      <c r="I133"/>
    </row>
    <row r="134" spans="1:9" x14ac:dyDescent="0.35">
      <c r="A134" s="7" t="s">
        <v>12083</v>
      </c>
      <c r="B134" s="102" t="s">
        <v>11932</v>
      </c>
      <c r="C134" s="102" t="s">
        <v>11932</v>
      </c>
      <c r="G134"/>
      <c r="I134"/>
    </row>
    <row r="135" spans="1:9" x14ac:dyDescent="0.35">
      <c r="A135" s="7" t="s">
        <v>12084</v>
      </c>
      <c r="B135" s="102" t="s">
        <v>11932</v>
      </c>
      <c r="C135" s="102" t="s">
        <v>11932</v>
      </c>
      <c r="G135"/>
      <c r="I135"/>
    </row>
    <row r="136" spans="1:9" x14ac:dyDescent="0.35">
      <c r="B136" s="16"/>
      <c r="C136" s="4"/>
      <c r="G136"/>
      <c r="I136"/>
    </row>
    <row r="137" spans="1:9" x14ac:dyDescent="0.35">
      <c r="A137" s="7" t="s">
        <v>12080</v>
      </c>
      <c r="B137" s="16"/>
      <c r="C137" s="4"/>
      <c r="G137"/>
      <c r="I137"/>
    </row>
    <row r="138" spans="1:9" x14ac:dyDescent="0.35">
      <c r="A138" s="7" t="s">
        <v>12083</v>
      </c>
      <c r="B138" s="4">
        <v>1</v>
      </c>
      <c r="C138" s="102">
        <v>1</v>
      </c>
      <c r="G138"/>
      <c r="I138"/>
    </row>
    <row r="139" spans="1:9" x14ac:dyDescent="0.35">
      <c r="A139" s="7" t="s">
        <v>12084</v>
      </c>
      <c r="B139" s="4">
        <v>1</v>
      </c>
      <c r="C139" s="102">
        <v>0</v>
      </c>
      <c r="G139"/>
      <c r="I139"/>
    </row>
    <row r="142" spans="1:9" x14ac:dyDescent="0.35">
      <c r="A142" s="8" t="s">
        <v>12089</v>
      </c>
      <c r="C142"/>
      <c r="D142" s="4"/>
    </row>
    <row r="143" spans="1:9" x14ac:dyDescent="0.35">
      <c r="C143"/>
      <c r="D143" s="4"/>
    </row>
    <row r="144" spans="1:9" x14ac:dyDescent="0.35">
      <c r="A144" s="113" t="s">
        <v>11933</v>
      </c>
      <c r="C144"/>
      <c r="D144" s="4"/>
    </row>
    <row r="145" spans="1:5" x14ac:dyDescent="0.35">
      <c r="A145" s="113"/>
      <c r="C145"/>
      <c r="D145" s="4"/>
    </row>
    <row r="146" spans="1:5" x14ac:dyDescent="0.35">
      <c r="A146" s="116" t="s">
        <v>12090</v>
      </c>
      <c r="C146"/>
      <c r="D146" s="4"/>
      <c r="E146" s="16" t="s">
        <v>11932</v>
      </c>
    </row>
    <row r="147" spans="1:5" x14ac:dyDescent="0.35">
      <c r="A147" s="4" t="s">
        <v>12091</v>
      </c>
      <c r="C147"/>
      <c r="D147" s="4"/>
    </row>
    <row r="148" spans="1:5" x14ac:dyDescent="0.35">
      <c r="A148" s="4" t="s">
        <v>12092</v>
      </c>
      <c r="C148"/>
      <c r="D148" s="4"/>
    </row>
    <row r="149" spans="1:5" x14ac:dyDescent="0.35">
      <c r="A149" s="4" t="s">
        <v>12093</v>
      </c>
      <c r="C149"/>
      <c r="D149" s="4"/>
    </row>
    <row r="150" spans="1:5" x14ac:dyDescent="0.35">
      <c r="A150" s="4" t="s">
        <v>12094</v>
      </c>
      <c r="C150"/>
      <c r="D150" s="4"/>
    </row>
    <row r="151" spans="1:5" x14ac:dyDescent="0.35">
      <c r="A151" s="37" t="s">
        <v>12098</v>
      </c>
      <c r="B151" s="117"/>
      <c r="C151"/>
      <c r="D151" s="4"/>
    </row>
    <row r="152" spans="1:5" x14ac:dyDescent="0.35">
      <c r="A152" s="37"/>
      <c r="C152"/>
      <c r="D152" s="4"/>
    </row>
    <row r="153" spans="1:5" x14ac:dyDescent="0.35">
      <c r="A153" s="116" t="s">
        <v>12095</v>
      </c>
      <c r="C153"/>
      <c r="D153" s="4"/>
    </row>
    <row r="154" spans="1:5" x14ac:dyDescent="0.35">
      <c r="A154" s="4" t="s">
        <v>12091</v>
      </c>
      <c r="B154" s="4">
        <v>3</v>
      </c>
      <c r="C154"/>
      <c r="D154" s="4"/>
    </row>
    <row r="155" spans="1:5" x14ac:dyDescent="0.35">
      <c r="A155" s="4" t="s">
        <v>12092</v>
      </c>
      <c r="C155"/>
      <c r="D155" s="4"/>
    </row>
    <row r="156" spans="1:5" x14ac:dyDescent="0.35">
      <c r="A156" s="4" t="s">
        <v>12093</v>
      </c>
      <c r="C156"/>
      <c r="D156" s="4"/>
    </row>
    <row r="157" spans="1:5" x14ac:dyDescent="0.35">
      <c r="A157" s="4" t="s">
        <v>12094</v>
      </c>
      <c r="C157"/>
      <c r="D157" s="4"/>
    </row>
    <row r="158" spans="1:5" x14ac:dyDescent="0.35">
      <c r="A158" s="37" t="s">
        <v>12098</v>
      </c>
      <c r="B158" s="4">
        <v>3</v>
      </c>
      <c r="C158"/>
      <c r="D158" s="4"/>
    </row>
    <row r="159" spans="1:5" x14ac:dyDescent="0.35">
      <c r="A159" s="37"/>
      <c r="C159"/>
      <c r="D159" s="4"/>
    </row>
    <row r="160" spans="1:5" x14ac:dyDescent="0.35">
      <c r="A160" s="113" t="s">
        <v>11934</v>
      </c>
      <c r="C160"/>
      <c r="D160" s="4"/>
    </row>
    <row r="161" spans="1:5" x14ac:dyDescent="0.35">
      <c r="A161" s="113"/>
      <c r="C161"/>
      <c r="D161" s="4"/>
    </row>
    <row r="162" spans="1:5" x14ac:dyDescent="0.35">
      <c r="A162" s="116" t="s">
        <v>12090</v>
      </c>
      <c r="C162"/>
      <c r="D162" s="4"/>
    </row>
    <row r="163" spans="1:5" x14ac:dyDescent="0.35">
      <c r="A163" s="4" t="s">
        <v>12091</v>
      </c>
      <c r="B163" s="4">
        <v>3</v>
      </c>
      <c r="C163"/>
      <c r="D163" s="4"/>
    </row>
    <row r="164" spans="1:5" x14ac:dyDescent="0.35">
      <c r="A164" s="4" t="s">
        <v>12092</v>
      </c>
      <c r="B164" s="4">
        <v>4</v>
      </c>
      <c r="C164"/>
      <c r="D164" s="4"/>
    </row>
    <row r="165" spans="1:5" x14ac:dyDescent="0.35">
      <c r="A165" s="4" t="s">
        <v>12093</v>
      </c>
      <c r="C165"/>
      <c r="D165" s="4"/>
    </row>
    <row r="166" spans="1:5" x14ac:dyDescent="0.35">
      <c r="A166" s="4" t="s">
        <v>12094</v>
      </c>
      <c r="C166"/>
      <c r="D166" s="4"/>
    </row>
    <row r="167" spans="1:5" x14ac:dyDescent="0.35">
      <c r="A167" s="37" t="s">
        <v>12098</v>
      </c>
      <c r="B167" s="117">
        <f>(B163+B164)/2</f>
        <v>3.5</v>
      </c>
      <c r="C167"/>
      <c r="D167" s="4"/>
    </row>
    <row r="168" spans="1:5" x14ac:dyDescent="0.35">
      <c r="A168" s="37"/>
      <c r="C168"/>
      <c r="D168" s="4"/>
    </row>
    <row r="169" spans="1:5" x14ac:dyDescent="0.35">
      <c r="A169" s="116" t="s">
        <v>12095</v>
      </c>
      <c r="C169"/>
      <c r="D169" s="4"/>
      <c r="E169" s="16" t="s">
        <v>11932</v>
      </c>
    </row>
    <row r="170" spans="1:5" x14ac:dyDescent="0.35">
      <c r="A170" s="4" t="s">
        <v>12091</v>
      </c>
      <c r="C170"/>
      <c r="D170" s="4"/>
    </row>
    <row r="171" spans="1:5" x14ac:dyDescent="0.35">
      <c r="A171" s="4" t="s">
        <v>12092</v>
      </c>
      <c r="C171"/>
      <c r="D171" s="4"/>
    </row>
    <row r="172" spans="1:5" x14ac:dyDescent="0.35">
      <c r="A172" s="4" t="s">
        <v>12093</v>
      </c>
      <c r="C172"/>
      <c r="D172" s="4"/>
    </row>
    <row r="173" spans="1:5" x14ac:dyDescent="0.35">
      <c r="A173" s="4" t="s">
        <v>12094</v>
      </c>
      <c r="C173"/>
      <c r="D173" s="4"/>
    </row>
    <row r="174" spans="1:5" x14ac:dyDescent="0.35">
      <c r="A174" s="37" t="s">
        <v>12098</v>
      </c>
      <c r="C174"/>
      <c r="D174" s="4"/>
    </row>
    <row r="175" spans="1:5" x14ac:dyDescent="0.35">
      <c r="C175"/>
      <c r="D175" s="4"/>
    </row>
    <row r="176" spans="1:5" x14ac:dyDescent="0.35">
      <c r="A176" s="113" t="s">
        <v>11935</v>
      </c>
      <c r="C176"/>
      <c r="D176" s="4"/>
    </row>
    <row r="177" spans="1:5" x14ac:dyDescent="0.35">
      <c r="A177" s="113"/>
      <c r="C177"/>
      <c r="D177" s="4"/>
    </row>
    <row r="178" spans="1:5" x14ac:dyDescent="0.35">
      <c r="A178" s="116" t="s">
        <v>12090</v>
      </c>
      <c r="C178"/>
      <c r="D178" s="4"/>
    </row>
    <row r="179" spans="1:5" x14ac:dyDescent="0.35">
      <c r="A179" s="4" t="s">
        <v>12091</v>
      </c>
      <c r="B179" s="4">
        <v>4</v>
      </c>
      <c r="C179"/>
      <c r="D179" s="4"/>
    </row>
    <row r="180" spans="1:5" x14ac:dyDescent="0.35">
      <c r="A180" s="4" t="s">
        <v>12092</v>
      </c>
      <c r="C180"/>
      <c r="D180" s="4"/>
    </row>
    <row r="181" spans="1:5" x14ac:dyDescent="0.35">
      <c r="A181" s="4" t="s">
        <v>12093</v>
      </c>
      <c r="C181"/>
      <c r="D181" s="4"/>
    </row>
    <row r="182" spans="1:5" x14ac:dyDescent="0.35">
      <c r="A182" s="4" t="s">
        <v>12094</v>
      </c>
      <c r="C182"/>
      <c r="D182" s="4"/>
    </row>
    <row r="183" spans="1:5" x14ac:dyDescent="0.35">
      <c r="A183" s="37" t="s">
        <v>12098</v>
      </c>
      <c r="B183" s="4">
        <v>4</v>
      </c>
      <c r="C183"/>
      <c r="D183" s="4"/>
    </row>
    <row r="184" spans="1:5" x14ac:dyDescent="0.35">
      <c r="C184"/>
      <c r="D184" s="4"/>
    </row>
    <row r="185" spans="1:5" x14ac:dyDescent="0.35">
      <c r="A185" s="116" t="s">
        <v>12095</v>
      </c>
      <c r="C185"/>
      <c r="D185" s="4"/>
      <c r="E185" s="16" t="s">
        <v>11932</v>
      </c>
    </row>
    <row r="186" spans="1:5" x14ac:dyDescent="0.35">
      <c r="A186" s="4" t="s">
        <v>12091</v>
      </c>
      <c r="C186"/>
      <c r="D186" s="4"/>
    </row>
    <row r="187" spans="1:5" x14ac:dyDescent="0.35">
      <c r="A187" s="4" t="s">
        <v>12092</v>
      </c>
      <c r="C187"/>
      <c r="D187" s="4"/>
    </row>
    <row r="188" spans="1:5" x14ac:dyDescent="0.35">
      <c r="A188" s="4" t="s">
        <v>12093</v>
      </c>
      <c r="C188"/>
      <c r="D188" s="4"/>
    </row>
    <row r="189" spans="1:5" x14ac:dyDescent="0.35">
      <c r="A189" s="4" t="s">
        <v>12094</v>
      </c>
      <c r="C189"/>
      <c r="D189" s="4"/>
    </row>
    <row r="190" spans="1:5" x14ac:dyDescent="0.35">
      <c r="A190" s="39" t="s">
        <v>12098</v>
      </c>
      <c r="C190"/>
      <c r="D190" s="4"/>
    </row>
    <row r="191" spans="1:5" x14ac:dyDescent="0.35">
      <c r="A191" s="37"/>
      <c r="C191"/>
      <c r="D191" s="4"/>
    </row>
    <row r="192" spans="1:5" x14ac:dyDescent="0.35">
      <c r="A192" s="8" t="s">
        <v>12227</v>
      </c>
      <c r="B192" s="117">
        <f>(B154+B163+B164+B179)/4</f>
        <v>3.5</v>
      </c>
      <c r="C192" s="119"/>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197">
    <tabColor theme="9" tint="0.39997558519241921"/>
  </sheetPr>
  <dimension ref="A1:L288"/>
  <sheetViews>
    <sheetView zoomScale="80" zoomScaleNormal="80" workbookViewId="0">
      <selection activeCell="G1" sqref="G1"/>
    </sheetView>
  </sheetViews>
  <sheetFormatPr defaultRowHeight="14.5" x14ac:dyDescent="0.35"/>
  <cols>
    <col min="1" max="1" width="8" style="4" customWidth="1"/>
    <col min="2" max="2" width="10.81640625" style="4" customWidth="1"/>
    <col min="3" max="3" width="7.453125" customWidth="1"/>
    <col min="4" max="4" width="6.81640625" customWidth="1"/>
    <col min="5" max="5" width="74.36328125" style="16" customWidth="1"/>
    <col min="7" max="7" width="8.90625" style="42"/>
    <col min="9" max="9" width="8.90625" style="42"/>
    <col min="11" max="11" width="8.90625" style="4"/>
  </cols>
  <sheetData>
    <row r="1" spans="1:12" x14ac:dyDescent="0.35">
      <c r="A1" s="14" t="s">
        <v>9308</v>
      </c>
      <c r="B1" s="10"/>
      <c r="C1" s="14"/>
      <c r="D1" s="18"/>
      <c r="E1" s="14"/>
      <c r="F1" s="12"/>
      <c r="G1" s="141" t="s">
        <v>9368</v>
      </c>
      <c r="H1" s="36"/>
      <c r="I1" s="124"/>
      <c r="J1" s="36"/>
      <c r="K1" s="121"/>
      <c r="L1" s="36"/>
    </row>
    <row r="2" spans="1:12" x14ac:dyDescent="0.35">
      <c r="A2" s="7" t="s">
        <v>9223</v>
      </c>
      <c r="B2" s="7" t="s">
        <v>3</v>
      </c>
      <c r="C2" s="7" t="s">
        <v>9459</v>
      </c>
      <c r="D2" s="7" t="s">
        <v>9224</v>
      </c>
      <c r="E2" s="8" t="s">
        <v>9225</v>
      </c>
      <c r="F2" s="6"/>
      <c r="G2" s="124"/>
      <c r="H2" s="36"/>
      <c r="I2" s="124"/>
      <c r="J2" s="36"/>
      <c r="K2" s="121"/>
      <c r="L2" s="36"/>
    </row>
    <row r="3" spans="1:12" s="82" customFormat="1" x14ac:dyDescent="0.35">
      <c r="A3" s="78"/>
      <c r="B3" s="78" t="s">
        <v>9273</v>
      </c>
      <c r="C3" s="79"/>
      <c r="D3" s="80"/>
      <c r="E3" s="79"/>
      <c r="F3" s="81"/>
      <c r="G3" s="80" t="s">
        <v>9370</v>
      </c>
      <c r="H3" s="82" t="s">
        <v>9382</v>
      </c>
      <c r="I3" s="80" t="s">
        <v>9370</v>
      </c>
      <c r="J3" s="82" t="s">
        <v>9369</v>
      </c>
      <c r="K3" s="80" t="s">
        <v>9370</v>
      </c>
      <c r="L3" s="82" t="s">
        <v>9369</v>
      </c>
    </row>
    <row r="4" spans="1:12" x14ac:dyDescent="0.35">
      <c r="A4" s="4">
        <v>1</v>
      </c>
      <c r="B4" s="4">
        <v>-410.47199999999998</v>
      </c>
      <c r="C4" t="s">
        <v>3641</v>
      </c>
      <c r="D4" s="9" t="s">
        <v>9220</v>
      </c>
      <c r="E4" s="16" t="s">
        <v>3770</v>
      </c>
      <c r="G4" s="42">
        <f>IF(H4="GREET",1,IF(H4="GOAL",2,IF(H4="GOAL:COOP",2,IF(H4="(GOAL:COOP)",2,IF(H4="GOAL:CIVILITY",2,IF(H4="GOAL:SUSTAIN",2,IF(H4="(GOAL:SUSTAIN)",2,IF(H4="GOAL:MAX EARN",2,IF(H4="GOAL:EQUITY",2,IF(H4="(GOAL:EQUITY)",2,IF(H4="PROPOSAL",3,IF(H4="(PROPOSAL)",3,IF(H4="CHOOSE+",4,IF(H4="CHOOSE-",4,IF(H4="(CHOOSE+)",4,IF(H4="(CHOOSE-)",4,IF(H4="ECO INFO",5,IF(H4="(ECO INFO)",5,IF(H4="$ INFO",6,IF(H4="($ INFO)",6,IF(H4="SOC INFO",7,IF(H4="(SOC INFO)",7,IF(H4="RULE INFO",8,IF(H4="EXP INFO",9,IF(H4="(EXP INFO)",9,IF(H4="MON RES",10,IF(H4="MON EARN",11,IF(H4="MON BEH",12,IF(H4="POSE HARM",13,IF(H4="(POSE HARM)",13,IF(H4="POSE CONCERN",14,IF(H4="(POSE CONCERN)",14,IF(H4="RJ APOLOGY",15,IF(H4="RJ ATONE",16,IF(H4="(RJ ATONE)",16,IF(H4="RJ JUSTIFY",17,IF(H4="RJ JUSTIFY:ECO INFO",17,IF(H4="RJ JUSTIFY:SOC INFO",17,IF(H4="RJ JUSTIFY:EXP INFO",17,IF(H4="RJ JUSTIFY:MON EARN",17,IF(H4="RJ JUSTIFY:MON BEH",17,IF(H4="RJ-",18,IF(H4="RJ FORGIVE+",19,IF(H4="RJ FORGIVE-",19,IF(H4="(RJ FORGIVE+)",19,IF(H4="(RJ FORGIVE-)",19,IF(H4="COORD",20,IF(H4="(COORD)",20,IF(H4="ENF ACK",21,IF(H4="(ENF ACK)",21,IF(H4="ENF PRAISE",22,IF(H4="ENF ASK",23,IF(H4="ENF TELL",24,IF(H4="ENF SHAME",25,IF(H4="ENF WARN",26,IF(H4="ENF THREATEN",27,IF(H4="ENF PUNISH",28,IF(H4="DEFECT",29,IF(H4="SM TALK",30,IF(H4="HUMOR",31,IF(H4="POLITE+",32,IF(H4="POLITE-",32,IF(H4="INPUT-",33,IF(H4="AMBIGUOUS",34,IF(H4="UNCODEABLE",35)))))))))))))))))))))))))))))))))))))))))))))))))))))))))))))))))</f>
        <v>1</v>
      </c>
      <c r="H4" t="s">
        <v>10885</v>
      </c>
    </row>
    <row r="5" spans="1:12" x14ac:dyDescent="0.35">
      <c r="D5" s="9"/>
    </row>
    <row r="6" spans="1:12" x14ac:dyDescent="0.35">
      <c r="A6" s="7">
        <v>3</v>
      </c>
      <c r="B6" s="31" t="s">
        <v>10464</v>
      </c>
      <c r="D6" s="9"/>
    </row>
    <row r="7" spans="1:12" x14ac:dyDescent="0.35">
      <c r="A7" s="4">
        <v>2</v>
      </c>
      <c r="B7" s="4">
        <v>-406.65300000000002</v>
      </c>
      <c r="C7" t="s">
        <v>3659</v>
      </c>
      <c r="D7" s="9" t="s">
        <v>9221</v>
      </c>
      <c r="E7" s="16" t="s">
        <v>19</v>
      </c>
      <c r="G7" s="42">
        <f>IF(H7="GREET",1,IF(H7="GOAL",2,IF(H7="GOAL:COOP",2,IF(H7="(GOAL:COOP)",2,IF(H7="GOAL:CIVILITY",2,IF(H7="GOAL:SUSTAIN",2,IF(H7="(GOAL:SUSTAIN)",2,IF(H7="GOAL:MAX EARN",2,IF(H7="GOAL:EQUITY",2,IF(H7="(GOAL:EQUITY)",2,IF(H7="PROPOSAL",3,IF(H7="(PROPOSAL)",3,IF(H7="CHOOSE+",4,IF(H7="CHOOSE-",4,IF(H7="(CHOOSE+)",4,IF(H7="(CHOOSE-)",4,IF(H7="ECO INFO",5,IF(H7="(ECO INFO)",5,IF(H7="$ INFO",6,IF(H7="($ INFO)",6,IF(H7="SOC INFO",7,IF(H7="(SOC INFO)",7,IF(H7="RULE INFO",8,IF(H7="EXP INFO",9,IF(H7="(EXP INFO)",9,IF(H7="MON RES",10,IF(H7="MON EARN",11,IF(H7="MON BEH",12,IF(H7="POSE HARM",13,IF(H7="(POSE HARM)",13,IF(H7="POSE CONCERN",14,IF(H7="(POSE CONCERN)",14,IF(H7="RJ APOLOGY",15,IF(H7="RJ ATONE",16,IF(H7="(RJ ATONE)",16,IF(H7="RJ JUSTIFY",17,IF(H7="RJ JUSTIFY:ECO INFO",17,IF(H7="RJ JUSTIFY:SOC INFO",17,IF(H7="RJ JUSTIFY:EXP INFO",17,IF(H7="RJ JUSTIFY:MON EARN",17,IF(H7="RJ JUSTIFY:MON BEH",17,IF(H7="RJ-",18,IF(H7="RJ FORGIVE+",19,IF(H7="RJ FORGIVE-",19,IF(H7="(RJ FORGIVE+)",19,IF(H7="(RJ FORGIVE-)",19,IF(H7="COORD",20,IF(H7="(COORD)",20,IF(H7="ENF ACK",21,IF(H7="(ENF ACK)",21,IF(H7="ENF PRAISE",22,IF(H7="ENF ASK",23,IF(H7="ENF TELL",24,IF(H7="ENF SHAME",25,IF(H7="ENF WARN",26,IF(H7="ENF THREATEN",27,IF(H7="ENF PUNISH",28,IF(H7="DEFECT",29,IF(H7="SM TALK",30,IF(H7="HUMOR",31,IF(H7="POLITE+",32,IF(H7="POLITE-",32,IF(H7="INPUT-",33,IF(H7="AMBIGUOUS",34,IF(H7="UNCODEABLE",35)))))))))))))))))))))))))))))))))))))))))))))))))))))))))))))))))</f>
        <v>3</v>
      </c>
      <c r="H7" t="s">
        <v>9379</v>
      </c>
    </row>
    <row r="8" spans="1:12" x14ac:dyDescent="0.35">
      <c r="A8" s="4">
        <v>3</v>
      </c>
      <c r="B8" s="4">
        <v>-382.21199999999999</v>
      </c>
      <c r="C8" t="s">
        <v>3641</v>
      </c>
      <c r="D8" s="9" t="s">
        <v>9220</v>
      </c>
      <c r="E8" s="16" t="s">
        <v>3778</v>
      </c>
    </row>
    <row r="9" spans="1:12" x14ac:dyDescent="0.35">
      <c r="D9" s="9"/>
      <c r="E9" s="58" t="s">
        <v>10358</v>
      </c>
      <c r="G9" s="42">
        <f>IF(H9="GREET",1,IF(H9="GOAL",2,IF(H9="GOAL:COOP",2,IF(H9="(GOAL:COOP)",2,IF(H9="GOAL:CIVILITY",2,IF(H9="GOAL:SUSTAIN",2,IF(H9="(GOAL:SUSTAIN)",2,IF(H9="GOAL:MAX EARN",2,IF(H9="GOAL:EQUITY",2,IF(H9="(GOAL:EQUITY)",2,IF(H9="PROPOSAL",3,IF(H9="(PROPOSAL)",3,IF(H9="CHOOSE+",4,IF(H9="CHOOSE-",4,IF(H9="(CHOOSE+)",4,IF(H9="(CHOOSE-)",4,IF(H9="ECO INFO",5,IF(H9="(ECO INFO)",5,IF(H9="$ INFO",6,IF(H9="($ INFO)",6,IF(H9="SOC INFO",7,IF(H9="(SOC INFO)",7,IF(H9="RULE INFO",8,IF(H9="EXP INFO",9,IF(H9="(EXP INFO)",9,IF(H9="MON RES",10,IF(H9="MON EARN",11,IF(H9="MON BEH",12,IF(H9="POSE HARM",13,IF(H9="(POSE HARM)",13,IF(H9="POSE CONCERN",14,IF(H9="(POSE CONCERN)",14,IF(H9="RJ APOLOGY",15,IF(H9="RJ ATONE",16,IF(H9="(RJ ATONE)",16,IF(H9="RJ JUSTIFY",17,IF(H9="RJ JUSTIFY:ECO INFO",17,IF(H9="RJ JUSTIFY:SOC INFO",17,IF(H9="RJ JUSTIFY:EXP INFO",17,IF(H9="RJ JUSTIFY:MON EARN",17,IF(H9="RJ JUSTIFY:MON BEH",17,IF(H9="RJ-",18,IF(H9="RJ FORGIVE+",19,IF(H9="RJ FORGIVE-",19,IF(H9="(RJ FORGIVE+)",19,IF(H9="(RJ FORGIVE-)",19,IF(H9="COORD",20,IF(H9="(COORD)",20,IF(H9="ENF ACK",21,IF(H9="(ENF ACK)",21,IF(H9="ENF PRAISE",22,IF(H9="ENF ASK",23,IF(H9="ENF TELL",24,IF(H9="ENF SHAME",25,IF(H9="ENF WARN",26,IF(H9="ENF THREATEN",27,IF(H9="ENF PUNISH",28,IF(H9="DEFECT",29,IF(H9="SM TALK",30,IF(H9="HUMOR",31,IF(H9="POLITE+",32,IF(H9="POLITE-",32,IF(H9="INPUT-",33,IF(H9="AMBIGUOUS",34,IF(H9="UNCODEABLE",35)))))))))))))))))))))))))))))))))))))))))))))))))))))))))))))))))</f>
        <v>4</v>
      </c>
      <c r="H9" t="s">
        <v>9372</v>
      </c>
    </row>
    <row r="10" spans="1:12" x14ac:dyDescent="0.35">
      <c r="D10" s="9"/>
      <c r="E10" s="58" t="s">
        <v>10359</v>
      </c>
      <c r="G10" s="42">
        <f t="shared" ref="G10:G12" si="0">IF(H10="GREET",1,IF(H10="GOAL",2,IF(H10="GOAL:COOP",2,IF(H10="(GOAL:COOP)",2,IF(H10="GOAL:CIVILITY",2,IF(H10="GOAL:SUSTAIN",2,IF(H10="(GOAL:SUSTAIN)",2,IF(H10="GOAL:MAX EARN",2,IF(H10="GOAL:EQUITY",2,IF(H10="(GOAL:EQUITY)",2,IF(H10="PROPOSAL",3,IF(H10="(PROPOSAL)",3,IF(H10="CHOOSE+",4,IF(H10="CHOOSE-",4,IF(H10="(CHOOSE+)",4,IF(H10="(CHOOSE-)",4,IF(H10="ECO INFO",5,IF(H10="(ECO INFO)",5,IF(H10="$ INFO",6,IF(H10="($ INFO)",6,IF(H10="SOC INFO",7,IF(H10="(SOC INFO)",7,IF(H10="RULE INFO",8,IF(H10="EXP INFO",9,IF(H10="(EXP INFO)",9,IF(H10="MON RES",10,IF(H10="MON EARN",11,IF(H10="MON BEH",12,IF(H10="POSE HARM",13,IF(H10="(POSE HARM)",13,IF(H10="POSE CONCERN",14,IF(H10="(POSE CONCERN)",14,IF(H10="RJ APOLOGY",15,IF(H10="RJ ATONE",16,IF(H10="(RJ ATONE)",16,IF(H10="RJ JUSTIFY",17,IF(H10="RJ JUSTIFY:ECO INFO",17,IF(H10="RJ JUSTIFY:SOC INFO",17,IF(H10="RJ JUSTIFY:EXP INFO",17,IF(H10="RJ JUSTIFY:MON EARN",17,IF(H10="RJ JUSTIFY:MON BEH",17,IF(H10="RJ-",18,IF(H10="RJ FORGIVE+",19,IF(H10="RJ FORGIVE-",19,IF(H10="(RJ FORGIVE+)",19,IF(H10="(RJ FORGIVE-)",19,IF(H10="COORD",20,IF(H10="(COORD)",20,IF(H10="ENF ACK",21,IF(H10="(ENF ACK)",21,IF(H10="ENF PRAISE",22,IF(H10="ENF ASK",23,IF(H10="ENF TELL",24,IF(H10="ENF SHAME",25,IF(H10="ENF WARN",26,IF(H10="ENF THREATEN",27,IF(H10="ENF PUNISH",28,IF(H10="DEFECT",29,IF(H10="SM TALK",30,IF(H10="HUMOR",31,IF(H10="POLITE+",32,IF(H10="POLITE-",32,IF(H10="INPUT-",33,IF(H10="AMBIGUOUS",34,IF(H10="UNCODEABLE",35)))))))))))))))))))))))))))))))))))))))))))))))))))))))))))))))))</f>
        <v>7</v>
      </c>
      <c r="H10" t="s">
        <v>9377</v>
      </c>
    </row>
    <row r="11" spans="1:12" x14ac:dyDescent="0.35">
      <c r="A11" s="4">
        <v>4</v>
      </c>
      <c r="B11" s="4">
        <v>-363.866999999999</v>
      </c>
      <c r="C11" t="s">
        <v>3648</v>
      </c>
      <c r="D11" s="4">
        <v>1</v>
      </c>
      <c r="E11" s="16" t="s">
        <v>136</v>
      </c>
      <c r="G11" s="42">
        <f t="shared" si="0"/>
        <v>4</v>
      </c>
      <c r="H11" t="s">
        <v>9372</v>
      </c>
    </row>
    <row r="12" spans="1:12" x14ac:dyDescent="0.35">
      <c r="A12" s="4">
        <v>5</v>
      </c>
      <c r="B12" s="4">
        <v>-341.55500000000001</v>
      </c>
      <c r="C12" t="s">
        <v>3641</v>
      </c>
      <c r="D12" s="9" t="s">
        <v>9220</v>
      </c>
      <c r="E12" s="16" t="s">
        <v>3791</v>
      </c>
      <c r="G12" s="42">
        <f t="shared" si="0"/>
        <v>8</v>
      </c>
      <c r="H12" t="s">
        <v>9374</v>
      </c>
    </row>
    <row r="13" spans="1:12" x14ac:dyDescent="0.35">
      <c r="B13" s="4">
        <v>-330.94499999999999</v>
      </c>
      <c r="C13" t="s">
        <v>3641</v>
      </c>
      <c r="D13" s="9" t="s">
        <v>9220</v>
      </c>
      <c r="E13" s="16" t="s">
        <v>3793</v>
      </c>
    </row>
    <row r="14" spans="1:12" x14ac:dyDescent="0.35">
      <c r="A14" s="4">
        <v>6</v>
      </c>
      <c r="B14" s="4">
        <v>-273.29399999999998</v>
      </c>
      <c r="C14" t="s">
        <v>3659</v>
      </c>
      <c r="D14" s="9" t="s">
        <v>9221</v>
      </c>
      <c r="E14" s="16" t="s">
        <v>9350</v>
      </c>
      <c r="G14" s="42">
        <f>IF(H14="GREET",1,IF(H14="GOAL",2,IF(H14="GOAL:COOP",2,IF(H14="(GOAL:COOP)",2,IF(H14="GOAL:CIVILITY",2,IF(H14="GOAL:SUSTAIN",2,IF(H14="(GOAL:SUSTAIN)",2,IF(H14="GOAL:MAX EARN",2,IF(H14="GOAL:EQUITY",2,IF(H14="(GOAL:EQUITY)",2,IF(H14="PROPOSAL",3,IF(H14="(PROPOSAL)",3,IF(H14="CHOOSE+",4,IF(H14="CHOOSE-",4,IF(H14="(CHOOSE+)",4,IF(H14="(CHOOSE-)",4,IF(H14="ECO INFO",5,IF(H14="(ECO INFO)",5,IF(H14="$ INFO",6,IF(H14="($ INFO)",6,IF(H14="SOC INFO",7,IF(H14="(SOC INFO)",7,IF(H14="RULE INFO",8,IF(H14="EXP INFO",9,IF(H14="(EXP INFO)",9,IF(H14="MON RES",10,IF(H14="MON EARN",11,IF(H14="MON BEH",12,IF(H14="POSE HARM",13,IF(H14="(POSE HARM)",13,IF(H14="POSE CONCERN",14,IF(H14="(POSE CONCERN)",14,IF(H14="RJ APOLOGY",15,IF(H14="RJ ATONE",16,IF(H14="(RJ ATONE)",16,IF(H14="RJ JUSTIFY",17,IF(H14="RJ JUSTIFY:ECO INFO",17,IF(H14="RJ JUSTIFY:SOC INFO",17,IF(H14="RJ JUSTIFY:EXP INFO",17,IF(H14="RJ JUSTIFY:MON EARN",17,IF(H14="RJ JUSTIFY:MON BEH",17,IF(H14="RJ-",18,IF(H14="RJ FORGIVE+",19,IF(H14="RJ FORGIVE-",19,IF(H14="(RJ FORGIVE+)",19,IF(H14="(RJ FORGIVE-)",19,IF(H14="COORD",20,IF(H14="(COORD)",20,IF(H14="ENF ACK",21,IF(H14="(ENF ACK)",21,IF(H14="ENF PRAISE",22,IF(H14="ENF ASK",23,IF(H14="ENF TELL",24,IF(H14="ENF SHAME",25,IF(H14="ENF WARN",26,IF(H14="ENF THREATEN",27,IF(H14="ENF PUNISH",28,IF(H14="DEFECT",29,IF(H14="SM TALK",30,IF(H14="HUMOR",31,IF(H14="POLITE+",32,IF(H14="POLITE-",32,IF(H14="INPUT-",33,IF(H14="AMBIGUOUS",34,IF(H14="UNCODEABLE",35)))))))))))))))))))))))))))))))))))))))))))))))))))))))))))))))))</f>
        <v>8</v>
      </c>
      <c r="H14" t="s">
        <v>9374</v>
      </c>
    </row>
    <row r="15" spans="1:12" x14ac:dyDescent="0.35">
      <c r="D15" s="4"/>
    </row>
    <row r="16" spans="1:12" x14ac:dyDescent="0.35">
      <c r="B16" s="31" t="s">
        <v>9263</v>
      </c>
      <c r="D16" s="4"/>
    </row>
    <row r="17" spans="1:8" x14ac:dyDescent="0.35">
      <c r="A17" s="4">
        <v>7</v>
      </c>
      <c r="B17" s="4">
        <v>-400.60599999999999</v>
      </c>
      <c r="C17" t="s">
        <v>3648</v>
      </c>
      <c r="D17" s="4">
        <v>1</v>
      </c>
      <c r="E17" s="16" t="s">
        <v>3772</v>
      </c>
      <c r="G17" s="42">
        <f>IF(H17="GREET",1,IF(H17="GOAL",2,IF(H17="GOAL:COOP",2,IF(H17="(GOAL:COOP)",2,IF(H17="GOAL:CIVILITY",2,IF(H17="GOAL:SUSTAIN",2,IF(H17="(GOAL:SUSTAIN)",2,IF(H17="GOAL:MAX EARN",2,IF(H17="GOAL:EQUITY",2,IF(H17="(GOAL:EQUITY)",2,IF(H17="PROPOSAL",3,IF(H17="(PROPOSAL)",3,IF(H17="CHOOSE+",4,IF(H17="CHOOSE-",4,IF(H17="(CHOOSE+)",4,IF(H17="(CHOOSE-)",4,IF(H17="ECO INFO",5,IF(H17="(ECO INFO)",5,IF(H17="$ INFO",6,IF(H17="($ INFO)",6,IF(H17="SOC INFO",7,IF(H17="(SOC INFO)",7,IF(H17="RULE INFO",8,IF(H17="EXP INFO",9,IF(H17="(EXP INFO)",9,IF(H17="MON RES",10,IF(H17="MON EARN",11,IF(H17="MON BEH",12,IF(H17="POSE HARM",13,IF(H17="(POSE HARM)",13,IF(H17="POSE CONCERN",14,IF(H17="(POSE CONCERN)",14,IF(H17="RJ APOLOGY",15,IF(H17="RJ ATONE",16,IF(H17="(RJ ATONE)",16,IF(H17="RJ JUSTIFY",17,IF(H17="RJ JUSTIFY:ECO INFO",17,IF(H17="RJ JUSTIFY:SOC INFO",17,IF(H17="RJ JUSTIFY:EXP INFO",17,IF(H17="RJ JUSTIFY:MON EARN",17,IF(H17="RJ JUSTIFY:MON BEH",17,IF(H17="RJ-",18,IF(H17="RJ FORGIVE+",19,IF(H17="RJ FORGIVE-",19,IF(H17="(RJ FORGIVE+)",19,IF(H17="(RJ FORGIVE-)",19,IF(H17="COORD",20,IF(H17="(COORD)",20,IF(H17="ENF ACK",21,IF(H17="(ENF ACK)",21,IF(H17="ENF PRAISE",22,IF(H17="ENF ASK",23,IF(H17="ENF TELL",24,IF(H17="ENF SHAME",25,IF(H17="ENF WARN",26,IF(H17="ENF THREATEN",27,IF(H17="ENF PUNISH",28,IF(H17="DEFECT",29,IF(H17="SM TALK",30,IF(H17="HUMOR",31,IF(H17="POLITE+",32,IF(H17="POLITE-",32,IF(H17="INPUT-",33,IF(H17="AMBIGUOUS",34,IF(H17="UNCODEABLE",35)))))))))))))))))))))))))))))))))))))))))))))))))))))))))))))))))</f>
        <v>11</v>
      </c>
      <c r="H17" t="s">
        <v>9509</v>
      </c>
    </row>
    <row r="18" spans="1:8" x14ac:dyDescent="0.35">
      <c r="A18" s="4">
        <v>8</v>
      </c>
      <c r="B18" s="4">
        <v>-396.517</v>
      </c>
      <c r="C18" t="s">
        <v>3659</v>
      </c>
      <c r="D18" s="9" t="s">
        <v>9221</v>
      </c>
      <c r="E18" s="16">
        <v>340</v>
      </c>
      <c r="G18" s="42">
        <f>IF(H18="GREET",1,IF(H18="GOAL",2,IF(H18="GOAL:COOP",2,IF(H18="(GOAL:COOP)",2,IF(H18="GOAL:CIVILITY",2,IF(H18="GOAL:SUSTAIN",2,IF(H18="(GOAL:SUSTAIN)",2,IF(H18="GOAL:MAX EARN",2,IF(H18="GOAL:EQUITY",2,IF(H18="(GOAL:EQUITY)",2,IF(H18="PROPOSAL",3,IF(H18="(PROPOSAL)",3,IF(H18="CHOOSE+",4,IF(H18="CHOOSE-",4,IF(H18="(CHOOSE+)",4,IF(H18="(CHOOSE-)",4,IF(H18="ECO INFO",5,IF(H18="(ECO INFO)",5,IF(H18="$ INFO",6,IF(H18="($ INFO)",6,IF(H18="SOC INFO",7,IF(H18="(SOC INFO)",7,IF(H18="RULE INFO",8,IF(H18="EXP INFO",9,IF(H18="(EXP INFO)",9,IF(H18="MON RES",10,IF(H18="MON EARN",11,IF(H18="MON BEH",12,IF(H18="POSE HARM",13,IF(H18="(POSE HARM)",13,IF(H18="POSE CONCERN",14,IF(H18="(POSE CONCERN)",14,IF(H18="RJ APOLOGY",15,IF(H18="RJ ATONE",16,IF(H18="(RJ ATONE)",16,IF(H18="RJ JUSTIFY",17,IF(H18="RJ JUSTIFY:ECO INFO",17,IF(H18="RJ JUSTIFY:SOC INFO",17,IF(H18="RJ JUSTIFY:EXP INFO",17,IF(H18="RJ JUSTIFY:MON EARN",17,IF(H18="RJ JUSTIFY:MON BEH",17,IF(H18="RJ-",18,IF(H18="RJ FORGIVE+",19,IF(H18="RJ FORGIVE-",19,IF(H18="(RJ FORGIVE+)",19,IF(H18="(RJ FORGIVE-)",19,IF(H18="COORD",20,IF(H18="(COORD)",20,IF(H18="ENF ACK",21,IF(H18="(ENF ACK)",21,IF(H18="ENF PRAISE",22,IF(H18="ENF ASK",23,IF(H18="ENF TELL",24,IF(H18="ENF SHAME",25,IF(H18="ENF WARN",26,IF(H18="ENF THREATEN",27,IF(H18="ENF PUNISH",28,IF(H18="DEFECT",29,IF(H18="SM TALK",30,IF(H18="HUMOR",31,IF(H18="POLITE+",32,IF(H18="POLITE-",32,IF(H18="INPUT-",33,IF(H18="AMBIGUOUS",34,IF(H18="UNCODEABLE",35)))))))))))))))))))))))))))))))))))))))))))))))))))))))))))))))))</f>
        <v>11</v>
      </c>
      <c r="H18" t="s">
        <v>9509</v>
      </c>
    </row>
    <row r="19" spans="1:8" x14ac:dyDescent="0.35">
      <c r="A19" s="4">
        <v>9</v>
      </c>
      <c r="B19" s="4">
        <v>-368.13400000000001</v>
      </c>
      <c r="C19" t="s">
        <v>3641</v>
      </c>
      <c r="D19" s="9" t="s">
        <v>9220</v>
      </c>
      <c r="E19" s="16" t="s">
        <v>3785</v>
      </c>
    </row>
    <row r="20" spans="1:8" x14ac:dyDescent="0.35">
      <c r="D20" s="9"/>
      <c r="E20" s="58" t="s">
        <v>10360</v>
      </c>
      <c r="G20" s="42">
        <f>IF(H20="GREET",1,IF(H20="GOAL",2,IF(H20="GOAL:COOP",2,IF(H20="(GOAL:COOP)",2,IF(H20="GOAL:CIVILITY",2,IF(H20="GOAL:SUSTAIN",2,IF(H20="(GOAL:SUSTAIN)",2,IF(H20="GOAL:MAX EARN",2,IF(H20="GOAL:EQUITY",2,IF(H20="(GOAL:EQUITY)",2,IF(H20="PROPOSAL",3,IF(H20="(PROPOSAL)",3,IF(H20="CHOOSE+",4,IF(H20="CHOOSE-",4,IF(H20="(CHOOSE+)",4,IF(H20="(CHOOSE-)",4,IF(H20="ECO INFO",5,IF(H20="(ECO INFO)",5,IF(H20="$ INFO",6,IF(H20="($ INFO)",6,IF(H20="SOC INFO",7,IF(H20="(SOC INFO)",7,IF(H20="RULE INFO",8,IF(H20="EXP INFO",9,IF(H20="(EXP INFO)",9,IF(H20="MON RES",10,IF(H20="MON EARN",11,IF(H20="MON BEH",12,IF(H20="POSE HARM",13,IF(H20="(POSE HARM)",13,IF(H20="POSE CONCERN",14,IF(H20="(POSE CONCERN)",14,IF(H20="RJ APOLOGY",15,IF(H20="RJ ATONE",16,IF(H20="(RJ ATONE)",16,IF(H20="RJ JUSTIFY",17,IF(H20="RJ JUSTIFY:ECO INFO",17,IF(H20="RJ JUSTIFY:SOC INFO",17,IF(H20="RJ JUSTIFY:EXP INFO",17,IF(H20="RJ JUSTIFY:MON EARN",17,IF(H20="RJ JUSTIFY:MON BEH",17,IF(H20="RJ-",18,IF(H20="RJ FORGIVE+",19,IF(H20="RJ FORGIVE-",19,IF(H20="(RJ FORGIVE+)",19,IF(H20="(RJ FORGIVE-)",19,IF(H20="COORD",20,IF(H20="(COORD)",20,IF(H20="ENF ACK",21,IF(H20="(ENF ACK)",21,IF(H20="ENF PRAISE",22,IF(H20="ENF ASK",23,IF(H20="ENF TELL",24,IF(H20="ENF SHAME",25,IF(H20="ENF WARN",26,IF(H20="ENF THREATEN",27,IF(H20="ENF PUNISH",28,IF(H20="DEFECT",29,IF(H20="SM TALK",30,IF(H20="HUMOR",31,IF(H20="POLITE+",32,IF(H20="POLITE-",32,IF(H20="INPUT-",33,IF(H20="AMBIGUOUS",34,IF(H20="UNCODEABLE",35)))))))))))))))))))))))))))))))))))))))))))))))))))))))))))))))))</f>
        <v>11</v>
      </c>
      <c r="H20" t="s">
        <v>9509</v>
      </c>
    </row>
    <row r="21" spans="1:8" x14ac:dyDescent="0.35">
      <c r="D21" s="9"/>
      <c r="E21" s="58" t="s">
        <v>10361</v>
      </c>
      <c r="G21" s="42">
        <f t="shared" ref="G21:G23" si="1">IF(H21="GREET",1,IF(H21="GOAL",2,IF(H21="GOAL:COOP",2,IF(H21="(GOAL:COOP)",2,IF(H21="GOAL:CIVILITY",2,IF(H21="GOAL:SUSTAIN",2,IF(H21="(GOAL:SUSTAIN)",2,IF(H21="GOAL:MAX EARN",2,IF(H21="GOAL:EQUITY",2,IF(H21="(GOAL:EQUITY)",2,IF(H21="PROPOSAL",3,IF(H21="(PROPOSAL)",3,IF(H21="CHOOSE+",4,IF(H21="CHOOSE-",4,IF(H21="(CHOOSE+)",4,IF(H21="(CHOOSE-)",4,IF(H21="ECO INFO",5,IF(H21="(ECO INFO)",5,IF(H21="$ INFO",6,IF(H21="($ INFO)",6,IF(H21="SOC INFO",7,IF(H21="(SOC INFO)",7,IF(H21="RULE INFO",8,IF(H21="EXP INFO",9,IF(H21="(EXP INFO)",9,IF(H21="MON RES",10,IF(H21="MON EARN",11,IF(H21="MON BEH",12,IF(H21="POSE HARM",13,IF(H21="(POSE HARM)",13,IF(H21="POSE CONCERN",14,IF(H21="(POSE CONCERN)",14,IF(H21="RJ APOLOGY",15,IF(H21="RJ ATONE",16,IF(H21="(RJ ATONE)",16,IF(H21="RJ JUSTIFY",17,IF(H21="RJ JUSTIFY:ECO INFO",17,IF(H21="RJ JUSTIFY:SOC INFO",17,IF(H21="RJ JUSTIFY:EXP INFO",17,IF(H21="RJ JUSTIFY:MON EARN",17,IF(H21="RJ JUSTIFY:MON BEH",17,IF(H21="RJ-",18,IF(H21="RJ FORGIVE+",19,IF(H21="RJ FORGIVE-",19,IF(H21="(RJ FORGIVE+)",19,IF(H21="(RJ FORGIVE-)",19,IF(H21="COORD",20,IF(H21="(COORD)",20,IF(H21="ENF ACK",21,IF(H21="(ENF ACK)",21,IF(H21="ENF PRAISE",22,IF(H21="ENF ASK",23,IF(H21="ENF TELL",24,IF(H21="ENF SHAME",25,IF(H21="ENF WARN",26,IF(H21="ENF THREATEN",27,IF(H21="ENF PUNISH",28,IF(H21="DEFECT",29,IF(H21="SM TALK",30,IF(H21="HUMOR",31,IF(H21="POLITE+",32,IF(H21="POLITE-",32,IF(H21="INPUT-",33,IF(H21="AMBIGUOUS",34,IF(H21="UNCODEABLE",35)))))))))))))))))))))))))))))))))))))))))))))))))))))))))))))))))</f>
        <v>7</v>
      </c>
      <c r="H21" t="s">
        <v>9377</v>
      </c>
    </row>
    <row r="22" spans="1:8" x14ac:dyDescent="0.35">
      <c r="A22" s="4">
        <v>10</v>
      </c>
      <c r="B22" s="4">
        <v>-354.20299999999997</v>
      </c>
      <c r="C22" t="s">
        <v>3788</v>
      </c>
      <c r="D22" s="9" t="s">
        <v>9222</v>
      </c>
      <c r="E22" s="16">
        <v>3.5</v>
      </c>
      <c r="G22" s="42">
        <f t="shared" si="1"/>
        <v>11</v>
      </c>
      <c r="H22" t="s">
        <v>9509</v>
      </c>
    </row>
    <row r="23" spans="1:8" x14ac:dyDescent="0.35">
      <c r="A23" s="4">
        <v>11</v>
      </c>
      <c r="B23" s="4">
        <v>-346.81400000000002</v>
      </c>
      <c r="C23" t="s">
        <v>3648</v>
      </c>
      <c r="D23" s="4">
        <v>1</v>
      </c>
      <c r="E23" s="16" t="s">
        <v>3790</v>
      </c>
      <c r="G23" s="42">
        <f t="shared" si="1"/>
        <v>11</v>
      </c>
      <c r="H23" t="s">
        <v>9509</v>
      </c>
    </row>
    <row r="24" spans="1:8" x14ac:dyDescent="0.35">
      <c r="D24" s="4"/>
    </row>
    <row r="25" spans="1:8" x14ac:dyDescent="0.35">
      <c r="A25" s="7">
        <v>4</v>
      </c>
      <c r="B25" s="31" t="s">
        <v>11241</v>
      </c>
      <c r="D25" s="4"/>
    </row>
    <row r="26" spans="1:8" x14ac:dyDescent="0.35">
      <c r="A26" s="4">
        <v>12</v>
      </c>
      <c r="B26" s="4">
        <v>-317.79500000000002</v>
      </c>
      <c r="C26" t="s">
        <v>3659</v>
      </c>
      <c r="D26" s="9" t="s">
        <v>9221</v>
      </c>
      <c r="E26" s="16" t="s">
        <v>3794</v>
      </c>
      <c r="G26" s="42">
        <f>IF(H26="GREET",1,IF(H26="GOAL",2,IF(H26="GOAL:COOP",2,IF(H26="(GOAL:COOP)",2,IF(H26="GOAL:CIVILITY",2,IF(H26="GOAL:SUSTAIN",2,IF(H26="(GOAL:SUSTAIN)",2,IF(H26="GOAL:MAX EARN",2,IF(H26="GOAL:EQUITY",2,IF(H26="(GOAL:EQUITY)",2,IF(H26="PROPOSAL",3,IF(H26="(PROPOSAL)",3,IF(H26="CHOOSE+",4,IF(H26="CHOOSE-",4,IF(H26="(CHOOSE+)",4,IF(H26="(CHOOSE-)",4,IF(H26="ECO INFO",5,IF(H26="(ECO INFO)",5,IF(H26="$ INFO",6,IF(H26="($ INFO)",6,IF(H26="SOC INFO",7,IF(H26="(SOC INFO)",7,IF(H26="RULE INFO",8,IF(H26="EXP INFO",9,IF(H26="(EXP INFO)",9,IF(H26="MON RES",10,IF(H26="MON EARN",11,IF(H26="MON BEH",12,IF(H26="POSE HARM",13,IF(H26="(POSE HARM)",13,IF(H26="POSE CONCERN",14,IF(H26="(POSE CONCERN)",14,IF(H26="RJ APOLOGY",15,IF(H26="RJ ATONE",16,IF(H26="(RJ ATONE)",16,IF(H26="RJ JUSTIFY",17,IF(H26="RJ JUSTIFY:ECO INFO",17,IF(H26="RJ JUSTIFY:SOC INFO",17,IF(H26="RJ JUSTIFY:EXP INFO",17,IF(H26="RJ JUSTIFY:MON EARN",17,IF(H26="RJ JUSTIFY:MON BEH",17,IF(H26="RJ-",18,IF(H26="RJ FORGIVE+",19,IF(H26="RJ FORGIVE-",19,IF(H26="(RJ FORGIVE+)",19,IF(H26="(RJ FORGIVE-)",19,IF(H26="COORD",20,IF(H26="(COORD)",20,IF(H26="ENF ACK",21,IF(H26="(ENF ACK)",21,IF(H26="ENF PRAISE",22,IF(H26="ENF ASK",23,IF(H26="ENF TELL",24,IF(H26="ENF SHAME",25,IF(H26="ENF WARN",26,IF(H26="ENF THREATEN",27,IF(H26="ENF PUNISH",28,IF(H26="DEFECT",29,IF(H26="SM TALK",30,IF(H26="HUMOR",31,IF(H26="POLITE+",32,IF(H26="POLITE-",32,IF(H26="INPUT-",33,IF(H26="AMBIGUOUS",34,IF(H26="UNCODEABLE",35)))))))))))))))))))))))))))))))))))))))))))))))))))))))))))))))))</f>
        <v>3</v>
      </c>
      <c r="H26" t="s">
        <v>9379</v>
      </c>
    </row>
    <row r="27" spans="1:8" x14ac:dyDescent="0.35">
      <c r="A27" s="4">
        <v>13</v>
      </c>
      <c r="B27" s="4">
        <v>-280.69499999999999</v>
      </c>
      <c r="C27" t="s">
        <v>3641</v>
      </c>
      <c r="D27" s="9" t="s">
        <v>9220</v>
      </c>
      <c r="E27" s="16" t="s">
        <v>3799</v>
      </c>
    </row>
    <row r="28" spans="1:8" x14ac:dyDescent="0.35">
      <c r="D28" s="9"/>
      <c r="E28" s="58" t="s">
        <v>9835</v>
      </c>
      <c r="G28" s="42">
        <f t="shared" ref="G28:G34" si="2">IF(H28="GREET",1,IF(H28="GOAL",2,IF(H28="GOAL:COOP",2,IF(H28="(GOAL:COOP)",2,IF(H28="GOAL:CIVILITY",2,IF(H28="GOAL:SUSTAIN",2,IF(H28="(GOAL:SUSTAIN)",2,IF(H28="GOAL:MAX EARN",2,IF(H28="GOAL:EQUITY",2,IF(H28="(GOAL:EQUITY)",2,IF(H28="PROPOSAL",3,IF(H28="(PROPOSAL)",3,IF(H28="CHOOSE+",4,IF(H28="CHOOSE-",4,IF(H28="(CHOOSE+)",4,IF(H28="(CHOOSE-)",4,IF(H28="ECO INFO",5,IF(H28="(ECO INFO)",5,IF(H28="$ INFO",6,IF(H28="($ INFO)",6,IF(H28="SOC INFO",7,IF(H28="(SOC INFO)",7,IF(H28="RULE INFO",8,IF(H28="EXP INFO",9,IF(H28="(EXP INFO)",9,IF(H28="MON RES",10,IF(H28="MON EARN",11,IF(H28="MON BEH",12,IF(H28="POSE HARM",13,IF(H28="(POSE HARM)",13,IF(H28="POSE CONCERN",14,IF(H28="(POSE CONCERN)",14,IF(H28="RJ APOLOGY",15,IF(H28="RJ ATONE",16,IF(H28="(RJ ATONE)",16,IF(H28="RJ JUSTIFY",17,IF(H28="RJ JUSTIFY:ECO INFO",17,IF(H28="RJ JUSTIFY:SOC INFO",17,IF(H28="RJ JUSTIFY:EXP INFO",17,IF(H28="RJ JUSTIFY:MON EARN",17,IF(H28="RJ JUSTIFY:MON BEH",17,IF(H28="RJ-",18,IF(H28="RJ FORGIVE+",19,IF(H28="RJ FORGIVE-",19,IF(H28="(RJ FORGIVE+)",19,IF(H28="(RJ FORGIVE-)",19,IF(H28="COORD",20,IF(H28="(COORD)",20,IF(H28="ENF ACK",21,IF(H28="(ENF ACK)",21,IF(H28="ENF PRAISE",22,IF(H28="ENF ASK",23,IF(H28="ENF TELL",24,IF(H28="ENF SHAME",25,IF(H28="ENF WARN",26,IF(H28="ENF THREATEN",27,IF(H28="ENF PUNISH",28,IF(H28="DEFECT",29,IF(H28="SM TALK",30,IF(H28="HUMOR",31,IF(H28="POLITE+",32,IF(H28="POLITE-",32,IF(H28="INPUT-",33,IF(H28="AMBIGUOUS",34,IF(H28="UNCODEABLE",35)))))))))))))))))))))))))))))))))))))))))))))))))))))))))))))))))</f>
        <v>3</v>
      </c>
      <c r="H28" t="s">
        <v>9379</v>
      </c>
    </row>
    <row r="29" spans="1:8" x14ac:dyDescent="0.35">
      <c r="D29" s="9"/>
      <c r="E29" s="58" t="s">
        <v>9836</v>
      </c>
      <c r="G29" s="42">
        <f t="shared" si="2"/>
        <v>5</v>
      </c>
      <c r="H29" t="s">
        <v>9378</v>
      </c>
    </row>
    <row r="30" spans="1:8" x14ac:dyDescent="0.35">
      <c r="A30" s="4">
        <v>14</v>
      </c>
      <c r="B30" s="4">
        <v>-273.29399999999998</v>
      </c>
      <c r="C30" t="s">
        <v>3659</v>
      </c>
      <c r="D30" s="9" t="s">
        <v>9221</v>
      </c>
      <c r="E30" s="16" t="s">
        <v>9351</v>
      </c>
      <c r="G30" s="42">
        <f t="shared" si="2"/>
        <v>5</v>
      </c>
      <c r="H30" t="s">
        <v>9378</v>
      </c>
    </row>
    <row r="31" spans="1:8" x14ac:dyDescent="0.35">
      <c r="A31" s="4">
        <v>15</v>
      </c>
      <c r="B31" s="4">
        <v>-267.63099999999997</v>
      </c>
      <c r="C31" t="s">
        <v>3641</v>
      </c>
      <c r="D31" s="9" t="s">
        <v>9220</v>
      </c>
      <c r="E31" s="16" t="s">
        <v>3801</v>
      </c>
      <c r="G31" s="42">
        <f t="shared" si="2"/>
        <v>8</v>
      </c>
      <c r="H31" t="s">
        <v>9374</v>
      </c>
    </row>
    <row r="32" spans="1:8" x14ac:dyDescent="0.35">
      <c r="A32" s="4">
        <v>16</v>
      </c>
      <c r="B32" s="4">
        <v>-260.339</v>
      </c>
      <c r="C32" t="s">
        <v>3648</v>
      </c>
      <c r="D32" s="4">
        <v>1</v>
      </c>
      <c r="E32" s="16" t="s">
        <v>3804</v>
      </c>
      <c r="G32" s="42">
        <f t="shared" si="2"/>
        <v>4</v>
      </c>
      <c r="H32" t="s">
        <v>9372</v>
      </c>
    </row>
    <row r="33" spans="1:12" x14ac:dyDescent="0.35">
      <c r="A33" s="4">
        <v>17</v>
      </c>
      <c r="B33" s="4">
        <v>-235.041</v>
      </c>
      <c r="C33" t="s">
        <v>3659</v>
      </c>
      <c r="D33" s="9" t="s">
        <v>9221</v>
      </c>
      <c r="E33" s="16" t="s">
        <v>10362</v>
      </c>
      <c r="G33" s="42">
        <f t="shared" si="2"/>
        <v>8</v>
      </c>
      <c r="H33" t="s">
        <v>9374</v>
      </c>
    </row>
    <row r="34" spans="1:12" x14ac:dyDescent="0.35">
      <c r="A34" s="4">
        <v>18</v>
      </c>
      <c r="B34" s="4">
        <v>-231.17099999999999</v>
      </c>
      <c r="C34" t="s">
        <v>3641</v>
      </c>
      <c r="D34" s="9" t="s">
        <v>9220</v>
      </c>
      <c r="E34" s="16" t="s">
        <v>3813</v>
      </c>
      <c r="G34" s="42">
        <f t="shared" si="2"/>
        <v>8</v>
      </c>
      <c r="H34" t="s">
        <v>9374</v>
      </c>
    </row>
    <row r="35" spans="1:12" x14ac:dyDescent="0.35">
      <c r="B35" s="4">
        <v>-224.57400000000001</v>
      </c>
      <c r="C35" t="s">
        <v>3641</v>
      </c>
      <c r="D35" s="9" t="s">
        <v>9220</v>
      </c>
      <c r="E35" s="16" t="s">
        <v>3816</v>
      </c>
    </row>
    <row r="36" spans="1:12" x14ac:dyDescent="0.35">
      <c r="B36" s="4">
        <v>-220.47299999999899</v>
      </c>
      <c r="C36" t="s">
        <v>3641</v>
      </c>
      <c r="D36" s="9" t="s">
        <v>9220</v>
      </c>
      <c r="E36" s="16" t="s">
        <v>3820</v>
      </c>
    </row>
    <row r="37" spans="1:12" x14ac:dyDescent="0.35">
      <c r="B37" s="4">
        <v>-216.56899999999999</v>
      </c>
      <c r="C37" t="s">
        <v>3641</v>
      </c>
      <c r="D37" s="9" t="s">
        <v>9220</v>
      </c>
      <c r="E37" s="16" t="s">
        <v>3821</v>
      </c>
    </row>
    <row r="38" spans="1:12" x14ac:dyDescent="0.35">
      <c r="B38" s="4">
        <v>-211.60900000000001</v>
      </c>
      <c r="C38" t="s">
        <v>3641</v>
      </c>
      <c r="D38" s="9" t="s">
        <v>9220</v>
      </c>
      <c r="E38" s="16" t="s">
        <v>3822</v>
      </c>
    </row>
    <row r="39" spans="1:12" x14ac:dyDescent="0.35">
      <c r="A39" s="4">
        <v>19</v>
      </c>
      <c r="B39" s="4">
        <v>-221.13399999999999</v>
      </c>
      <c r="C39" t="s">
        <v>3648</v>
      </c>
      <c r="D39" s="4">
        <v>1</v>
      </c>
      <c r="E39" s="16" t="s">
        <v>3819</v>
      </c>
      <c r="G39" s="42">
        <f>IF(H39="GREET",1,IF(H39="GOAL",2,IF(H39="GOAL:COOP",2,IF(H39="(GOAL:COOP)",2,IF(H39="GOAL:CIVILITY",2,IF(H39="GOAL:SUSTAIN",2,IF(H39="(GOAL:SUSTAIN)",2,IF(H39="GOAL:MAX EARN",2,IF(H39="GOAL:EQUITY",2,IF(H39="(GOAL:EQUITY)",2,IF(H39="PROPOSAL",3,IF(H39="(PROPOSAL)",3,IF(H39="CHOOSE+",4,IF(H39="CHOOSE-",4,IF(H39="(CHOOSE+)",4,IF(H39="(CHOOSE-)",4,IF(H39="ECO INFO",5,IF(H39="(ECO INFO)",5,IF(H39="$ INFO",6,IF(H39="($ INFO)",6,IF(H39="SOC INFO",7,IF(H39="(SOC INFO)",7,IF(H39="RULE INFO",8,IF(H39="EXP INFO",9,IF(H39="(EXP INFO)",9,IF(H39="MON RES",10,IF(H39="MON EARN",11,IF(H39="MON BEH",12,IF(H39="POSE HARM",13,IF(H39="(POSE HARM)",13,IF(H39="POSE CONCERN",14,IF(H39="(POSE CONCERN)",14,IF(H39="RJ APOLOGY",15,IF(H39="RJ ATONE",16,IF(H39="(RJ ATONE)",16,IF(H39="RJ JUSTIFY",17,IF(H39="RJ JUSTIFY:ECO INFO",17,IF(H39="RJ JUSTIFY:SOC INFO",17,IF(H39="RJ JUSTIFY:EXP INFO",17,IF(H39="RJ JUSTIFY:MON EARN",17,IF(H39="RJ JUSTIFY:MON BEH",17,IF(H39="RJ-",18,IF(H39="RJ FORGIVE+",19,IF(H39="RJ FORGIVE-",19,IF(H39="(RJ FORGIVE+)",19,IF(H39="(RJ FORGIVE-)",19,IF(H39="COORD",20,IF(H39="(COORD)",20,IF(H39="ENF ACK",21,IF(H39="(ENF ACK)",21,IF(H39="ENF PRAISE",22,IF(H39="ENF ASK",23,IF(H39="ENF TELL",24,IF(H39="ENF SHAME",25,IF(H39="ENF WARN",26,IF(H39="ENF THREATEN",27,IF(H39="ENF PUNISH",28,IF(H39="DEFECT",29,IF(H39="SM TALK",30,IF(H39="HUMOR",31,IF(H39="POLITE+",32,IF(H39="POLITE-",32,IF(H39="INPUT-",33,IF(H39="AMBIGUOUS",34,IF(H39="UNCODEABLE",35)))))))))))))))))))))))))))))))))))))))))))))))))))))))))))))))))</f>
        <v>8</v>
      </c>
      <c r="H39" t="s">
        <v>9374</v>
      </c>
    </row>
    <row r="40" spans="1:12" x14ac:dyDescent="0.35">
      <c r="A40" s="4">
        <v>20</v>
      </c>
      <c r="B40" s="4">
        <v>-181.98500000000001</v>
      </c>
      <c r="C40" t="s">
        <v>3648</v>
      </c>
      <c r="D40" s="4">
        <v>1</v>
      </c>
      <c r="E40" s="16" t="s">
        <v>3829</v>
      </c>
      <c r="G40" s="42">
        <f t="shared" ref="G40:G42" si="3">IF(H40="GREET",1,IF(H40="GOAL",2,IF(H40="GOAL:COOP",2,IF(H40="(GOAL:COOP)",2,IF(H40="GOAL:CIVILITY",2,IF(H40="GOAL:SUSTAIN",2,IF(H40="(GOAL:SUSTAIN)",2,IF(H40="GOAL:MAX EARN",2,IF(H40="GOAL:EQUITY",2,IF(H40="(GOAL:EQUITY)",2,IF(H40="PROPOSAL",3,IF(H40="(PROPOSAL)",3,IF(H40="CHOOSE+",4,IF(H40="CHOOSE-",4,IF(H40="(CHOOSE+)",4,IF(H40="(CHOOSE-)",4,IF(H40="ECO INFO",5,IF(H40="(ECO INFO)",5,IF(H40="$ INFO",6,IF(H40="($ INFO)",6,IF(H40="SOC INFO",7,IF(H40="(SOC INFO)",7,IF(H40="RULE INFO",8,IF(H40="EXP INFO",9,IF(H40="(EXP INFO)",9,IF(H40="MON RES",10,IF(H40="MON EARN",11,IF(H40="MON BEH",12,IF(H40="POSE HARM",13,IF(H40="(POSE HARM)",13,IF(H40="POSE CONCERN",14,IF(H40="(POSE CONCERN)",14,IF(H40="RJ APOLOGY",15,IF(H40="RJ ATONE",16,IF(H40="(RJ ATONE)",16,IF(H40="RJ JUSTIFY",17,IF(H40="RJ JUSTIFY:ECO INFO",17,IF(H40="RJ JUSTIFY:SOC INFO",17,IF(H40="RJ JUSTIFY:EXP INFO",17,IF(H40="RJ JUSTIFY:MON EARN",17,IF(H40="RJ JUSTIFY:MON BEH",17,IF(H40="RJ-",18,IF(H40="RJ FORGIVE+",19,IF(H40="RJ FORGIVE-",19,IF(H40="(RJ FORGIVE+)",19,IF(H40="(RJ FORGIVE-)",19,IF(H40="COORD",20,IF(H40="(COORD)",20,IF(H40="ENF ACK",21,IF(H40="(ENF ACK)",21,IF(H40="ENF PRAISE",22,IF(H40="ENF ASK",23,IF(H40="ENF TELL",24,IF(H40="ENF SHAME",25,IF(H40="ENF WARN",26,IF(H40="ENF THREATEN",27,IF(H40="ENF PUNISH",28,IF(H40="DEFECT",29,IF(H40="SM TALK",30,IF(H40="HUMOR",31,IF(H40="POLITE+",32,IF(H40="POLITE-",32,IF(H40="INPUT-",33,IF(H40="AMBIGUOUS",34,IF(H40="UNCODEABLE",35)))))))))))))))))))))))))))))))))))))))))))))))))))))))))))))))))</f>
        <v>7</v>
      </c>
      <c r="H40" t="s">
        <v>9377</v>
      </c>
    </row>
    <row r="41" spans="1:12" x14ac:dyDescent="0.35">
      <c r="A41" s="4">
        <v>21</v>
      </c>
      <c r="B41" s="4">
        <v>-179.392</v>
      </c>
      <c r="C41" t="s">
        <v>3641</v>
      </c>
      <c r="D41" s="9" t="s">
        <v>9220</v>
      </c>
      <c r="E41" s="16" t="s">
        <v>3831</v>
      </c>
      <c r="G41" s="42">
        <f t="shared" si="3"/>
        <v>8</v>
      </c>
      <c r="H41" t="s">
        <v>9374</v>
      </c>
    </row>
    <row r="42" spans="1:12" x14ac:dyDescent="0.35">
      <c r="A42" s="4">
        <v>22</v>
      </c>
      <c r="B42" s="4">
        <v>-175.98400000000001</v>
      </c>
      <c r="C42" t="s">
        <v>3659</v>
      </c>
      <c r="D42" s="9" t="s">
        <v>9221</v>
      </c>
      <c r="E42" s="16" t="s">
        <v>3832</v>
      </c>
      <c r="G42" s="42">
        <f t="shared" si="3"/>
        <v>7</v>
      </c>
      <c r="H42" t="s">
        <v>9377</v>
      </c>
    </row>
    <row r="43" spans="1:12" x14ac:dyDescent="0.35">
      <c r="B43" s="4">
        <v>-171.65899999999999</v>
      </c>
      <c r="C43" t="s">
        <v>3659</v>
      </c>
      <c r="D43" s="9" t="s">
        <v>9221</v>
      </c>
      <c r="E43" s="16" t="s">
        <v>3834</v>
      </c>
    </row>
    <row r="44" spans="1:12" x14ac:dyDescent="0.35">
      <c r="A44" s="4">
        <v>23</v>
      </c>
      <c r="B44" s="4">
        <v>-160.85900000000001</v>
      </c>
      <c r="C44" t="s">
        <v>3659</v>
      </c>
      <c r="D44" s="9" t="s">
        <v>9221</v>
      </c>
      <c r="E44" s="16" t="s">
        <v>3836</v>
      </c>
      <c r="G44" s="42">
        <f>IF(H44="GREET",1,IF(H44="GOAL",2,IF(H44="GOAL:COOP",2,IF(H44="(GOAL:COOP)",2,IF(H44="GOAL:CIVILITY",2,IF(H44="GOAL:SUSTAIN",2,IF(H44="(GOAL:SUSTAIN)",2,IF(H44="GOAL:MAX EARN",2,IF(H44="GOAL:EQUITY",2,IF(H44="(GOAL:EQUITY)",2,IF(H44="PROPOSAL",3,IF(H44="(PROPOSAL)",3,IF(H44="CHOOSE+",4,IF(H44="CHOOSE-",4,IF(H44="(CHOOSE+)",4,IF(H44="(CHOOSE-)",4,IF(H44="ECO INFO",5,IF(H44="(ECO INFO)",5,IF(H44="$ INFO",6,IF(H44="($ INFO)",6,IF(H44="SOC INFO",7,IF(H44="(SOC INFO)",7,IF(H44="RULE INFO",8,IF(H44="EXP INFO",9,IF(H44="(EXP INFO)",9,IF(H44="MON RES",10,IF(H44="MON EARN",11,IF(H44="MON BEH",12,IF(H44="POSE HARM",13,IF(H44="(POSE HARM)",13,IF(H44="POSE CONCERN",14,IF(H44="(POSE CONCERN)",14,IF(H44="RJ APOLOGY",15,IF(H44="RJ ATONE",16,IF(H44="(RJ ATONE)",16,IF(H44="RJ JUSTIFY",17,IF(H44="RJ JUSTIFY:ECO INFO",17,IF(H44="RJ JUSTIFY:SOC INFO",17,IF(H44="RJ JUSTIFY:EXP INFO",17,IF(H44="RJ JUSTIFY:MON EARN",17,IF(H44="RJ JUSTIFY:MON BEH",17,IF(H44="RJ-",18,IF(H44="RJ FORGIVE+",19,IF(H44="RJ FORGIVE-",19,IF(H44="(RJ FORGIVE+)",19,IF(H44="(RJ FORGIVE-)",19,IF(H44="COORD",20,IF(H44="(COORD)",20,IF(H44="ENF ACK",21,IF(H44="(ENF ACK)",21,IF(H44="ENF PRAISE",22,IF(H44="ENF ASK",23,IF(H44="ENF TELL",24,IF(H44="ENF SHAME",25,IF(H44="ENF WARN",26,IF(H44="ENF THREATEN",27,IF(H44="ENF PUNISH",28,IF(H44="DEFECT",29,IF(H44="SM TALK",30,IF(H44="HUMOR",31,IF(H44="POLITE+",32,IF(H44="POLITE-",32,IF(H44="INPUT-",33,IF(H44="AMBIGUOUS",34,IF(H44="UNCODEABLE",35)))))))))))))))))))))))))))))))))))))))))))))))))))))))))))))))))</f>
        <v>8</v>
      </c>
      <c r="H44" t="s">
        <v>9374</v>
      </c>
    </row>
    <row r="45" spans="1:12" x14ac:dyDescent="0.35">
      <c r="A45" s="4">
        <v>24</v>
      </c>
      <c r="B45" s="4">
        <v>-146.57299999999901</v>
      </c>
      <c r="C45" t="s">
        <v>3641</v>
      </c>
      <c r="D45" s="9" t="s">
        <v>9220</v>
      </c>
      <c r="E45" s="16" t="s">
        <v>3840</v>
      </c>
      <c r="G45" s="42">
        <f t="shared" ref="G45:G46" si="4">IF(H45="GREET",1,IF(H45="GOAL",2,IF(H45="GOAL:COOP",2,IF(H45="(GOAL:COOP)",2,IF(H45="GOAL:CIVILITY",2,IF(H45="GOAL:SUSTAIN",2,IF(H45="(GOAL:SUSTAIN)",2,IF(H45="GOAL:MAX EARN",2,IF(H45="GOAL:EQUITY",2,IF(H45="(GOAL:EQUITY)",2,IF(H45="PROPOSAL",3,IF(H45="(PROPOSAL)",3,IF(H45="CHOOSE+",4,IF(H45="CHOOSE-",4,IF(H45="(CHOOSE+)",4,IF(H45="(CHOOSE-)",4,IF(H45="ECO INFO",5,IF(H45="(ECO INFO)",5,IF(H45="$ INFO",6,IF(H45="($ INFO)",6,IF(H45="SOC INFO",7,IF(H45="(SOC INFO)",7,IF(H45="RULE INFO",8,IF(H45="EXP INFO",9,IF(H45="(EXP INFO)",9,IF(H45="MON RES",10,IF(H45="MON EARN",11,IF(H45="MON BEH",12,IF(H45="POSE HARM",13,IF(H45="(POSE HARM)",13,IF(H45="POSE CONCERN",14,IF(H45="(POSE CONCERN)",14,IF(H45="RJ APOLOGY",15,IF(H45="RJ ATONE",16,IF(H45="(RJ ATONE)",16,IF(H45="RJ JUSTIFY",17,IF(H45="RJ JUSTIFY:ECO INFO",17,IF(H45="RJ JUSTIFY:SOC INFO",17,IF(H45="RJ JUSTIFY:EXP INFO",17,IF(H45="RJ JUSTIFY:MON EARN",17,IF(H45="RJ JUSTIFY:MON BEH",17,IF(H45="RJ-",18,IF(H45="RJ FORGIVE+",19,IF(H45="RJ FORGIVE-",19,IF(H45="(RJ FORGIVE+)",19,IF(H45="(RJ FORGIVE-)",19,IF(H45="COORD",20,IF(H45="(COORD)",20,IF(H45="ENF ACK",21,IF(H45="(ENF ACK)",21,IF(H45="ENF PRAISE",22,IF(H45="ENF ASK",23,IF(H45="ENF TELL",24,IF(H45="ENF SHAME",25,IF(H45="ENF WARN",26,IF(H45="ENF THREATEN",27,IF(H45="ENF PUNISH",28,IF(H45="DEFECT",29,IF(H45="SM TALK",30,IF(H45="HUMOR",31,IF(H45="POLITE+",32,IF(H45="POLITE-",32,IF(H45="INPUT-",33,IF(H45="AMBIGUOUS",34,IF(H45="UNCODEABLE",35)))))))))))))))))))))))))))))))))))))))))))))))))))))))))))))))))</f>
        <v>8</v>
      </c>
      <c r="H45" t="s">
        <v>9374</v>
      </c>
    </row>
    <row r="46" spans="1:12" x14ac:dyDescent="0.35">
      <c r="A46" s="4">
        <v>25</v>
      </c>
      <c r="B46" s="4">
        <v>-105.627</v>
      </c>
      <c r="C46" t="s">
        <v>3659</v>
      </c>
      <c r="D46" s="9" t="s">
        <v>9221</v>
      </c>
      <c r="E46" s="16" t="s">
        <v>3851</v>
      </c>
      <c r="G46" s="42">
        <f t="shared" si="4"/>
        <v>2</v>
      </c>
      <c r="H46" t="s">
        <v>10938</v>
      </c>
      <c r="I46" s="42">
        <f>IF(J46="GREET",1,IF(J46="GOAL",2,IF(J46="GOAL:COOP",2,IF(J46="(GOAL:COOP)",2,IF(J46="GOAL:CIVILITY",2,IF(J46="GOAL:SUSTAIN",2,IF(J46="(GOAL:SUSTAIN)",2,IF(J46="GOAL:MAX EARN",2,IF(J46="GOAL:EQUITY",2,IF(J46="(GOAL:EQUITY)",2,IF(J46="PROPOSAL",3,IF(J46="(PROPOSAL)",3,IF(J46="CHOOSE+",4,IF(J46="CHOOSE-",4,IF(J46="(CHOOSE+)",4,IF(J46="(CHOOSE-)",4,IF(J46="ECO INFO",5,IF(J46="(ECO INFO)",5,IF(J46="$ INFO",6,IF(J46="($ INFO)",6,IF(J46="SOC INFO",7,IF(J46="(SOC INFO)",7,IF(J46="RULE INFO",8,IF(J46="EXP INFO",9,IF(J46="(EXP INFO)",9,IF(J46="MON RES",10,IF(J46="MON EARN",11,IF(J46="MON BEH",12,IF(J46="POSE HARM",13,IF(J46="(POSE HARM)",13,IF(J46="POSE CONCERN",14,IF(J46="(POSE CONCERN)",14,IF(J46="RJ APOLOGY",15,IF(J46="RJ ATONE",16,IF(J46="(RJ ATONE)",16,IF(J46="RJ JUSTIFY",17,IF(J46="RJ JUSTIFY:ECO INFO",17,IF(J46="RJ JUSTIFY:SOC INFO",17,IF(J46="RJ JUSTIFY:EXP INFO",17,IF(J46="RJ JUSTIFY:MON EARN",17,IF(J46="RJ JUSTIFY:MON BEH",17,IF(J46="RJ-",18,IF(J46="RJ FORGIVE+",19,IF(J46="RJ FORGIVE-",19,IF(J46="(RJ FORGIVE+)",19,IF(J46="(RJ FORGIVE-)",19,IF(J46="COORD",20,IF(J46="(COORD)",20,IF(J46="ENF ACK",21,IF(J46="(ENF ACK)",21,IF(J46="ENF PRAISE",22,IF(J46="ENF ASK",23,IF(J46="ENF TELL",24,IF(J46="ENF SHAME",25,IF(J46="ENF WARN",26,IF(J46="ENF THREATEN",27,IF(J46="ENF PUNISH",28,IF(J46="DEFECT",29,IF(J46="SM TALK",30,IF(J46="HUMOR",31,IF(J46="POLITE+",32,IF(J46="POLITE-",32,IF(J46="INPUT-",33,IF(J46="AMBIGUOUS",34,IF(J46="UNCODEABLE",35)))))))))))))))))))))))))))))))))))))))))))))))))))))))))))))))))</f>
        <v>22</v>
      </c>
      <c r="J46" t="s">
        <v>10418</v>
      </c>
      <c r="K46" s="4">
        <f>IF(L46="GREET",1,IF(L46="GOAL",2,IF(L46="GOAL:COOP",2,IF(L46="(GOAL:COOP)",2,IF(L46="GOAL:CIVILITY",2,IF(L46="GOAL:SUSTAIN",2,IF(L46="(GOAL:SUSTAIN)",2,IF(L46="GOAL:MAX EARN",2,IF(L46="GOAL:EQUITY",2,IF(L46="(GOAL:EQUITY)",2,IF(L46="PROPOSAL",3,IF(L46="(PROPOSAL)",3,IF(L46="CHOOSE+",4,IF(L46="CHOOSE-",4,IF(L46="(CHOOSE+)",4,IF(L46="(CHOOSE-)",4,IF(L46="ECO INFO",5,IF(L46="(ECO INFO)",5,IF(L46="$ INFO",6,IF(L46="($ INFO)",6,IF(L46="SOC INFO",7,IF(L46="(SOC INFO)",7,IF(L46="RULE INFO",8,IF(L46="EXP INFO",9,IF(L46="(EXP INFO)",9,IF(L46="MON RES",10,IF(L46="MON EARN",11,IF(L46="MON BEH",12,IF(L46="POSE HARM",13,IF(L46="(POSE HARM)",13,IF(L46="POSE CONCERN",14,IF(L46="(POSE CONCERN)",14,IF(L46="RJ APOLOGY",15,IF(L46="RJ ATONE",16,IF(L46="(RJ ATONE)",16,IF(L46="RJ JUSTIFY",17,IF(L46="RJ JUSTIFY:ECO INFO",17,IF(L46="RJ JUSTIFY:SOC INFO",17,IF(L46="RJ JUSTIFY:EXP INFO",17,IF(L46="RJ JUSTIFY:MON EARN",17,IF(L46="RJ JUSTIFY:MON BEH",17,IF(L46="RJ-",18,IF(L46="RJ FORGIVE+",19,IF(L46="RJ FORGIVE-",19,IF(L46="(RJ FORGIVE+)",19,IF(L46="(RJ FORGIVE-)",19,IF(L46="COORD",20,IF(L46="(COORD)",20,IF(L46="ENF ACK",21,IF(L46="(ENF ACK)",21,IF(L46="ENF PRAISE",22,IF(L46="ENF ASK",23,IF(L46="ENF TELL",24,IF(L46="ENF SHAME",25,IF(L46="ENF WARN",26,IF(L46="ENF THREATEN",27,IF(L46="ENF PUNISH",28,IF(L46="DEFECT",29,IF(L46="SM TALK",30,IF(L46="HUMOR",31,IF(L46="POLITE+",32,IF(L46="POLITE-",32,IF(L46="INPUT-",33,IF(L46="AMBIGUOUS",34,IF(L46="UNCODEABLE",35)))))))))))))))))))))))))))))))))))))))))))))))))))))))))))))))))</f>
        <v>4</v>
      </c>
      <c r="L46" t="s">
        <v>10330</v>
      </c>
    </row>
    <row r="47" spans="1:12" x14ac:dyDescent="0.35">
      <c r="B47" s="4">
        <v>-103.979</v>
      </c>
      <c r="C47" t="s">
        <v>3659</v>
      </c>
      <c r="D47" s="9" t="s">
        <v>9221</v>
      </c>
      <c r="E47" s="16">
        <v>1</v>
      </c>
    </row>
    <row r="48" spans="1:12" x14ac:dyDescent="0.35">
      <c r="B48" s="4">
        <v>-103.205</v>
      </c>
      <c r="C48" t="s">
        <v>3659</v>
      </c>
      <c r="D48" s="9" t="s">
        <v>9221</v>
      </c>
      <c r="E48" s="16">
        <v>2</v>
      </c>
    </row>
    <row r="49" spans="1:12" x14ac:dyDescent="0.35">
      <c r="B49" s="4">
        <v>-102.152999999999</v>
      </c>
      <c r="C49" t="s">
        <v>3659</v>
      </c>
      <c r="D49" s="9" t="s">
        <v>9221</v>
      </c>
      <c r="E49" s="16">
        <v>3</v>
      </c>
    </row>
    <row r="50" spans="1:12" x14ac:dyDescent="0.35">
      <c r="A50" s="4">
        <v>26</v>
      </c>
      <c r="B50" s="4">
        <v>-96.105999999999995</v>
      </c>
      <c r="C50" t="s">
        <v>3641</v>
      </c>
      <c r="D50" s="9" t="s">
        <v>9220</v>
      </c>
      <c r="E50" s="16" t="s">
        <v>3852</v>
      </c>
      <c r="G50" s="42">
        <f>IF(H50="GREET",1,IF(H50="GOAL",2,IF(H50="GOAL:COOP",2,IF(H50="(GOAL:COOP)",2,IF(H50="GOAL:CIVILITY",2,IF(H50="GOAL:SUSTAIN",2,IF(H50="(GOAL:SUSTAIN)",2,IF(H50="GOAL:MAX EARN",2,IF(H50="GOAL:EQUITY",2,IF(H50="(GOAL:EQUITY)",2,IF(H50="PROPOSAL",3,IF(H50="(PROPOSAL)",3,IF(H50="CHOOSE+",4,IF(H50="CHOOSE-",4,IF(H50="(CHOOSE+)",4,IF(H50="(CHOOSE-)",4,IF(H50="ECO INFO",5,IF(H50="(ECO INFO)",5,IF(H50="$ INFO",6,IF(H50="($ INFO)",6,IF(H50="SOC INFO",7,IF(H50="(SOC INFO)",7,IF(H50="RULE INFO",8,IF(H50="EXP INFO",9,IF(H50="(EXP INFO)",9,IF(H50="MON RES",10,IF(H50="MON EARN",11,IF(H50="MON BEH",12,IF(H50="POSE HARM",13,IF(H50="(POSE HARM)",13,IF(H50="POSE CONCERN",14,IF(H50="(POSE CONCERN)",14,IF(H50="RJ APOLOGY",15,IF(H50="RJ ATONE",16,IF(H50="(RJ ATONE)",16,IF(H50="RJ JUSTIFY",17,IF(H50="RJ JUSTIFY:ECO INFO",17,IF(H50="RJ JUSTIFY:SOC INFO",17,IF(H50="RJ JUSTIFY:EXP INFO",17,IF(H50="RJ JUSTIFY:MON EARN",17,IF(H50="RJ JUSTIFY:MON BEH",17,IF(H50="RJ-",18,IF(H50="RJ FORGIVE+",19,IF(H50="RJ FORGIVE-",19,IF(H50="(RJ FORGIVE+)",19,IF(H50="(RJ FORGIVE-)",19,IF(H50="COORD",20,IF(H50="(COORD)",20,IF(H50="ENF ACK",21,IF(H50="(ENF ACK)",21,IF(H50="ENF PRAISE",22,IF(H50="ENF ASK",23,IF(H50="ENF TELL",24,IF(H50="ENF SHAME",25,IF(H50="ENF WARN",26,IF(H50="ENF THREATEN",27,IF(H50="ENF PUNISH",28,IF(H50="DEFECT",29,IF(H50="SM TALK",30,IF(H50="HUMOR",31,IF(H50="POLITE+",32,IF(H50="POLITE-",32,IF(H50="INPUT-",33,IF(H50="AMBIGUOUS",34,IF(H50="UNCODEABLE",35)))))))))))))))))))))))))))))))))))))))))))))))))))))))))))))))))</f>
        <v>2</v>
      </c>
      <c r="H50" t="s">
        <v>10938</v>
      </c>
      <c r="I50" s="42">
        <f>IF(J50="GREET",1,IF(J50="GOAL",2,IF(J50="GOAL:COOP",2,IF(J50="(GOAL:COOP)",2,IF(J50="GOAL:CIVILITY",2,IF(J50="GOAL:SUSTAIN",2,IF(J50="(GOAL:SUSTAIN)",2,IF(J50="GOAL:MAX EARN",2,IF(J50="GOAL:EQUITY",2,IF(J50="(GOAL:EQUITY)",2,IF(J50="PROPOSAL",3,IF(J50="(PROPOSAL)",3,IF(J50="CHOOSE+",4,IF(J50="CHOOSE-",4,IF(J50="(CHOOSE+)",4,IF(J50="(CHOOSE-)",4,IF(J50="ECO INFO",5,IF(J50="(ECO INFO)",5,IF(J50="$ INFO",6,IF(J50="($ INFO)",6,IF(J50="SOC INFO",7,IF(J50="(SOC INFO)",7,IF(J50="RULE INFO",8,IF(J50="EXP INFO",9,IF(J50="(EXP INFO)",9,IF(J50="MON RES",10,IF(J50="MON EARN",11,IF(J50="MON BEH",12,IF(J50="POSE HARM",13,IF(J50="(POSE HARM)",13,IF(J50="POSE CONCERN",14,IF(J50="(POSE CONCERN)",14,IF(J50="RJ APOLOGY",15,IF(J50="RJ ATONE",16,IF(J50="(RJ ATONE)",16,IF(J50="RJ JUSTIFY",17,IF(J50="RJ JUSTIFY:ECO INFO",17,IF(J50="RJ JUSTIFY:SOC INFO",17,IF(J50="RJ JUSTIFY:EXP INFO",17,IF(J50="RJ JUSTIFY:MON EARN",17,IF(J50="RJ JUSTIFY:MON BEH",17,IF(J50="RJ-",18,IF(J50="RJ FORGIVE+",19,IF(J50="RJ FORGIVE-",19,IF(J50="(RJ FORGIVE+)",19,IF(J50="(RJ FORGIVE-)",19,IF(J50="COORD",20,IF(J50="(COORD)",20,IF(J50="ENF ACK",21,IF(J50="(ENF ACK)",21,IF(J50="ENF PRAISE",22,IF(J50="ENF ASK",23,IF(J50="ENF TELL",24,IF(J50="ENF SHAME",25,IF(J50="ENF WARN",26,IF(J50="ENF THREATEN",27,IF(J50="ENF PUNISH",28,IF(J50="DEFECT",29,IF(J50="SM TALK",30,IF(J50="HUMOR",31,IF(J50="POLITE+",32,IF(J50="POLITE-",32,IF(J50="INPUT-",33,IF(J50="AMBIGUOUS",34,IF(J50="UNCODEABLE",35)))))))))))))))))))))))))))))))))))))))))))))))))))))))))))))))))</f>
        <v>22</v>
      </c>
      <c r="J50" t="s">
        <v>10418</v>
      </c>
    </row>
    <row r="51" spans="1:12" x14ac:dyDescent="0.35">
      <c r="A51" s="4">
        <v>27</v>
      </c>
      <c r="B51" s="4">
        <v>-95.103999999999999</v>
      </c>
      <c r="C51" t="s">
        <v>3648</v>
      </c>
      <c r="D51" s="4">
        <v>1</v>
      </c>
      <c r="E51" s="16" t="s">
        <v>3853</v>
      </c>
      <c r="G51" s="42">
        <f t="shared" ref="G51:G56" si="5">IF(H51="GREET",1,IF(H51="GOAL",2,IF(H51="GOAL:COOP",2,IF(H51="(GOAL:COOP)",2,IF(H51="GOAL:CIVILITY",2,IF(H51="GOAL:SUSTAIN",2,IF(H51="(GOAL:SUSTAIN)",2,IF(H51="GOAL:MAX EARN",2,IF(H51="GOAL:EQUITY",2,IF(H51="(GOAL:EQUITY)",2,IF(H51="PROPOSAL",3,IF(H51="(PROPOSAL)",3,IF(H51="CHOOSE+",4,IF(H51="CHOOSE-",4,IF(H51="(CHOOSE+)",4,IF(H51="(CHOOSE-)",4,IF(H51="ECO INFO",5,IF(H51="(ECO INFO)",5,IF(H51="$ INFO",6,IF(H51="($ INFO)",6,IF(H51="SOC INFO",7,IF(H51="(SOC INFO)",7,IF(H51="RULE INFO",8,IF(H51="EXP INFO",9,IF(H51="(EXP INFO)",9,IF(H51="MON RES",10,IF(H51="MON EARN",11,IF(H51="MON BEH",12,IF(H51="POSE HARM",13,IF(H51="(POSE HARM)",13,IF(H51="POSE CONCERN",14,IF(H51="(POSE CONCERN)",14,IF(H51="RJ APOLOGY",15,IF(H51="RJ ATONE",16,IF(H51="(RJ ATONE)",16,IF(H51="RJ JUSTIFY",17,IF(H51="RJ JUSTIFY:ECO INFO",17,IF(H51="RJ JUSTIFY:SOC INFO",17,IF(H51="RJ JUSTIFY:EXP INFO",17,IF(H51="RJ JUSTIFY:MON EARN",17,IF(H51="RJ JUSTIFY:MON BEH",17,IF(H51="RJ-",18,IF(H51="RJ FORGIVE+",19,IF(H51="RJ FORGIVE-",19,IF(H51="(RJ FORGIVE+)",19,IF(H51="(RJ FORGIVE-)",19,IF(H51="COORD",20,IF(H51="(COORD)",20,IF(H51="ENF ACK",21,IF(H51="(ENF ACK)",21,IF(H51="ENF PRAISE",22,IF(H51="ENF ASK",23,IF(H51="ENF TELL",24,IF(H51="ENF SHAME",25,IF(H51="ENF WARN",26,IF(H51="ENF THREATEN",27,IF(H51="ENF PUNISH",28,IF(H51="DEFECT",29,IF(H51="SM TALK",30,IF(H51="HUMOR",31,IF(H51="POLITE+",32,IF(H51="POLITE-",32,IF(H51="INPUT-",33,IF(H51="AMBIGUOUS",34,IF(H51="UNCODEABLE",35)))))))))))))))))))))))))))))))))))))))))))))))))))))))))))))))))</f>
        <v>2</v>
      </c>
      <c r="H51" t="s">
        <v>10938</v>
      </c>
      <c r="I51" s="42">
        <f t="shared" ref="I51:I53" si="6">IF(J51="GREET",1,IF(J51="GOAL",2,IF(J51="GOAL:COOP",2,IF(J51="(GOAL:COOP)",2,IF(J51="GOAL:CIVILITY",2,IF(J51="GOAL:SUSTAIN",2,IF(J51="(GOAL:SUSTAIN)",2,IF(J51="GOAL:MAX EARN",2,IF(J51="GOAL:EQUITY",2,IF(J51="(GOAL:EQUITY)",2,IF(J51="PROPOSAL",3,IF(J51="(PROPOSAL)",3,IF(J51="CHOOSE+",4,IF(J51="CHOOSE-",4,IF(J51="(CHOOSE+)",4,IF(J51="(CHOOSE-)",4,IF(J51="ECO INFO",5,IF(J51="(ECO INFO)",5,IF(J51="$ INFO",6,IF(J51="($ INFO)",6,IF(J51="SOC INFO",7,IF(J51="(SOC INFO)",7,IF(J51="RULE INFO",8,IF(J51="EXP INFO",9,IF(J51="(EXP INFO)",9,IF(J51="MON RES",10,IF(J51="MON EARN",11,IF(J51="MON BEH",12,IF(J51="POSE HARM",13,IF(J51="(POSE HARM)",13,IF(J51="POSE CONCERN",14,IF(J51="(POSE CONCERN)",14,IF(J51="RJ APOLOGY",15,IF(J51="RJ ATONE",16,IF(J51="(RJ ATONE)",16,IF(J51="RJ JUSTIFY",17,IF(J51="RJ JUSTIFY:ECO INFO",17,IF(J51="RJ JUSTIFY:SOC INFO",17,IF(J51="RJ JUSTIFY:EXP INFO",17,IF(J51="RJ JUSTIFY:MON EARN",17,IF(J51="RJ JUSTIFY:MON BEH",17,IF(J51="RJ-",18,IF(J51="RJ FORGIVE+",19,IF(J51="RJ FORGIVE-",19,IF(J51="(RJ FORGIVE+)",19,IF(J51="(RJ FORGIVE-)",19,IF(J51="COORD",20,IF(J51="(COORD)",20,IF(J51="ENF ACK",21,IF(J51="(ENF ACK)",21,IF(J51="ENF PRAISE",22,IF(J51="ENF ASK",23,IF(J51="ENF TELL",24,IF(J51="ENF SHAME",25,IF(J51="ENF WARN",26,IF(J51="ENF THREATEN",27,IF(J51="ENF PUNISH",28,IF(J51="DEFECT",29,IF(J51="SM TALK",30,IF(J51="HUMOR",31,IF(J51="POLITE+",32,IF(J51="POLITE-",32,IF(J51="INPUT-",33,IF(J51="AMBIGUOUS",34,IF(J51="UNCODEABLE",35)))))))))))))))))))))))))))))))))))))))))))))))))))))))))))))))))</f>
        <v>22</v>
      </c>
      <c r="J51" t="s">
        <v>10418</v>
      </c>
    </row>
    <row r="52" spans="1:12" x14ac:dyDescent="0.35">
      <c r="A52" s="4">
        <v>28</v>
      </c>
      <c r="B52" s="4">
        <v>-90.265000000000001</v>
      </c>
      <c r="C52" t="s">
        <v>3788</v>
      </c>
      <c r="D52" s="9" t="s">
        <v>9222</v>
      </c>
      <c r="E52" s="16" t="s">
        <v>3854</v>
      </c>
      <c r="G52" s="42">
        <f t="shared" si="5"/>
        <v>2</v>
      </c>
      <c r="H52" t="s">
        <v>10938</v>
      </c>
      <c r="I52" s="42">
        <f t="shared" si="6"/>
        <v>22</v>
      </c>
      <c r="J52" t="s">
        <v>10418</v>
      </c>
      <c r="K52" s="4">
        <f>IF(L52="GREET",1,IF(L52="GOAL",2,IF(L52="GOAL:COOP",2,IF(L52="(GOAL:COOP)",2,IF(L52="GOAL:CIVILITY",2,IF(L52="GOAL:SUSTAIN",2,IF(L52="(GOAL:SUSTAIN)",2,IF(L52="GOAL:MAX EARN",2,IF(L52="GOAL:EQUITY",2,IF(L52="(GOAL:EQUITY)",2,IF(L52="PROPOSAL",3,IF(L52="(PROPOSAL)",3,IF(L52="CHOOSE+",4,IF(L52="CHOOSE-",4,IF(L52="(CHOOSE+)",4,IF(L52="(CHOOSE-)",4,IF(L52="ECO INFO",5,IF(L52="(ECO INFO)",5,IF(L52="$ INFO",6,IF(L52="($ INFO)",6,IF(L52="SOC INFO",7,IF(L52="(SOC INFO)",7,IF(L52="RULE INFO",8,IF(L52="EXP INFO",9,IF(L52="(EXP INFO)",9,IF(L52="MON RES",10,IF(L52="MON EARN",11,IF(L52="MON BEH",12,IF(L52="POSE HARM",13,IF(L52="(POSE HARM)",13,IF(L52="POSE CONCERN",14,IF(L52="(POSE CONCERN)",14,IF(L52="RJ APOLOGY",15,IF(L52="RJ ATONE",16,IF(L52="(RJ ATONE)",16,IF(L52="RJ JUSTIFY",17,IF(L52="RJ JUSTIFY:ECO INFO",17,IF(L52="RJ JUSTIFY:SOC INFO",17,IF(L52="RJ JUSTIFY:EXP INFO",17,IF(L52="RJ JUSTIFY:MON EARN",17,IF(L52="RJ JUSTIFY:MON BEH",17,IF(L52="RJ-",18,IF(L52="RJ FORGIVE+",19,IF(L52="RJ FORGIVE-",19,IF(L52="(RJ FORGIVE+)",19,IF(L52="(RJ FORGIVE-)",19,IF(L52="COORD",20,IF(L52="(COORD)",20,IF(L52="ENF ACK",21,IF(L52="(ENF ACK)",21,IF(L52="ENF PRAISE",22,IF(L52="ENF ASK",23,IF(L52="ENF TELL",24,IF(L52="ENF SHAME",25,IF(L52="ENF WARN",26,IF(L52="ENF THREATEN",27,IF(L52="ENF PUNISH",28,IF(L52="DEFECT",29,IF(L52="SM TALK",30,IF(L52="HUMOR",31,IF(L52="POLITE+",32,IF(L52="POLITE-",32,IF(L52="INPUT-",33,IF(L52="AMBIGUOUS",34,IF(L52="UNCODEABLE",35)))))))))))))))))))))))))))))))))))))))))))))))))))))))))))))))))</f>
        <v>4</v>
      </c>
      <c r="L52" t="s">
        <v>10330</v>
      </c>
    </row>
    <row r="53" spans="1:12" x14ac:dyDescent="0.35">
      <c r="A53" s="4">
        <v>29</v>
      </c>
      <c r="B53" s="4">
        <v>-89.393999999999906</v>
      </c>
      <c r="C53" t="s">
        <v>3659</v>
      </c>
      <c r="D53" s="9" t="s">
        <v>9221</v>
      </c>
      <c r="E53" s="16" t="s">
        <v>3854</v>
      </c>
      <c r="G53" s="42">
        <f t="shared" si="5"/>
        <v>2</v>
      </c>
      <c r="H53" t="s">
        <v>10938</v>
      </c>
      <c r="I53" s="42">
        <f t="shared" si="6"/>
        <v>22</v>
      </c>
      <c r="J53" t="s">
        <v>10418</v>
      </c>
    </row>
    <row r="54" spans="1:12" x14ac:dyDescent="0.35">
      <c r="A54" s="4">
        <v>30</v>
      </c>
      <c r="B54" s="4">
        <v>-86.973999999999904</v>
      </c>
      <c r="C54" t="s">
        <v>3648</v>
      </c>
      <c r="D54" s="4">
        <v>1</v>
      </c>
      <c r="E54" s="16" t="s">
        <v>3855</v>
      </c>
      <c r="G54" s="42">
        <f t="shared" si="5"/>
        <v>7</v>
      </c>
      <c r="H54" t="s">
        <v>9377</v>
      </c>
    </row>
    <row r="55" spans="1:12" x14ac:dyDescent="0.35">
      <c r="A55" s="4">
        <v>31</v>
      </c>
      <c r="B55" s="4">
        <v>-74.790000000000006</v>
      </c>
      <c r="C55" t="s">
        <v>3648</v>
      </c>
      <c r="D55" s="4">
        <v>1</v>
      </c>
      <c r="E55" s="16" t="s">
        <v>3857</v>
      </c>
      <c r="G55" s="42">
        <f t="shared" si="5"/>
        <v>35</v>
      </c>
      <c r="H55" t="s">
        <v>9391</v>
      </c>
    </row>
    <row r="56" spans="1:12" x14ac:dyDescent="0.35">
      <c r="A56" s="4">
        <v>32</v>
      </c>
      <c r="B56" s="4">
        <v>-67.917000000000002</v>
      </c>
      <c r="C56" t="s">
        <v>3641</v>
      </c>
      <c r="D56" s="9" t="s">
        <v>9220</v>
      </c>
      <c r="E56" s="16" t="s">
        <v>3860</v>
      </c>
      <c r="G56" s="42">
        <f t="shared" si="5"/>
        <v>22</v>
      </c>
      <c r="H56" t="s">
        <v>10418</v>
      </c>
    </row>
    <row r="57" spans="1:12" x14ac:dyDescent="0.35">
      <c r="D57" s="4"/>
    </row>
    <row r="58" spans="1:12" x14ac:dyDescent="0.35">
      <c r="B58" s="21" t="s">
        <v>9281</v>
      </c>
      <c r="C58" s="22"/>
      <c r="D58" s="25"/>
      <c r="E58" s="23"/>
    </row>
    <row r="59" spans="1:12" x14ac:dyDescent="0.35">
      <c r="B59" s="20"/>
      <c r="D59" s="9"/>
    </row>
    <row r="60" spans="1:12" x14ac:dyDescent="0.35">
      <c r="A60" s="4">
        <v>33</v>
      </c>
      <c r="B60" s="4">
        <v>15.195</v>
      </c>
      <c r="C60" t="s">
        <v>3641</v>
      </c>
      <c r="D60" s="4">
        <v>2</v>
      </c>
      <c r="E60" s="16" t="s">
        <v>3863</v>
      </c>
      <c r="G60" s="42">
        <f>IF(H60="GREET",1,IF(H60="GOAL",2,IF(H60="GOAL:COOP",2,IF(H60="(GOAL:COOP)",2,IF(H60="GOAL:CIVILITY",2,IF(H60="GOAL:SUSTAIN",2,IF(H60="(GOAL:SUSTAIN)",2,IF(H60="GOAL:MAX EARN",2,IF(H60="GOAL:EQUITY",2,IF(H60="(GOAL:EQUITY)",2,IF(H60="PROPOSAL",3,IF(H60="(PROPOSAL)",3,IF(H60="CHOOSE+",4,IF(H60="CHOOSE-",4,IF(H60="(CHOOSE+)",4,IF(H60="(CHOOSE-)",4,IF(H60="ECO INFO",5,IF(H60="(ECO INFO)",5,IF(H60="$ INFO",6,IF(H60="($ INFO)",6,IF(H60="SOC INFO",7,IF(H60="(SOC INFO)",7,IF(H60="RULE INFO",8,IF(H60="EXP INFO",9,IF(H60="(EXP INFO)",9,IF(H60="MON RES",10,IF(H60="MON EARN",11,IF(H60="MON BEH",12,IF(H60="POSE HARM",13,IF(H60="(POSE HARM)",13,IF(H60="POSE CONCERN",14,IF(H60="(POSE CONCERN)",14,IF(H60="RJ APOLOGY",15,IF(H60="RJ ATONE",16,IF(H60="(RJ ATONE)",16,IF(H60="RJ JUSTIFY",17,IF(H60="RJ JUSTIFY:ECO INFO",17,IF(H60="RJ JUSTIFY:SOC INFO",17,IF(H60="RJ JUSTIFY:EXP INFO",17,IF(H60="RJ JUSTIFY:MON EARN",17,IF(H60="RJ JUSTIFY:MON BEH",17,IF(H60="RJ-",18,IF(H60="RJ FORGIVE+",19,IF(H60="RJ FORGIVE-",19,IF(H60="(RJ FORGIVE+)",19,IF(H60="(RJ FORGIVE-)",19,IF(H60="COORD",20,IF(H60="(COORD)",20,IF(H60="ENF ACK",21,IF(H60="(ENF ACK)",21,IF(H60="ENF PRAISE",22,IF(H60="ENF ASK",23,IF(H60="ENF TELL",24,IF(H60="ENF SHAME",25,IF(H60="ENF WARN",26,IF(H60="ENF THREATEN",27,IF(H60="ENF PUNISH",28,IF(H60="DEFECT",29,IF(H60="SM TALK",30,IF(H60="HUMOR",31,IF(H60="POLITE+",32,IF(H60="POLITE-",32,IF(H60="INPUT-",33,IF(H60="AMBIGUOUS",34,IF(H60="UNCODEABLE",35)))))))))))))))))))))))))))))))))))))))))))))))))))))))))))))))))</f>
        <v>20</v>
      </c>
      <c r="H60" t="s">
        <v>9472</v>
      </c>
    </row>
    <row r="61" spans="1:12" x14ac:dyDescent="0.35">
      <c r="D61" s="4"/>
    </row>
    <row r="62" spans="1:12" x14ac:dyDescent="0.35">
      <c r="A62" s="4">
        <v>34</v>
      </c>
      <c r="B62" s="4">
        <v>127.187</v>
      </c>
      <c r="C62" t="s">
        <v>3641</v>
      </c>
      <c r="D62" s="4">
        <v>2</v>
      </c>
      <c r="E62" s="16" t="s">
        <v>3864</v>
      </c>
      <c r="G62" s="42">
        <f>IF(H62="GREET",1,IF(H62="GOAL",2,IF(H62="GOAL:COOP",2,IF(H62="(GOAL:COOP)",2,IF(H62="GOAL:CIVILITY",2,IF(H62="GOAL:SUSTAIN",2,IF(H62="(GOAL:SUSTAIN)",2,IF(H62="GOAL:MAX EARN",2,IF(H62="GOAL:EQUITY",2,IF(H62="(GOAL:EQUITY)",2,IF(H62="PROPOSAL",3,IF(H62="(PROPOSAL)",3,IF(H62="CHOOSE+",4,IF(H62="CHOOSE-",4,IF(H62="(CHOOSE+)",4,IF(H62="(CHOOSE-)",4,IF(H62="ECO INFO",5,IF(H62="(ECO INFO)",5,IF(H62="$ INFO",6,IF(H62="($ INFO)",6,IF(H62="SOC INFO",7,IF(H62="(SOC INFO)",7,IF(H62="RULE INFO",8,IF(H62="EXP INFO",9,IF(H62="(EXP INFO)",9,IF(H62="MON RES",10,IF(H62="MON EARN",11,IF(H62="MON BEH",12,IF(H62="POSE HARM",13,IF(H62="(POSE HARM)",13,IF(H62="POSE CONCERN",14,IF(H62="(POSE CONCERN)",14,IF(H62="RJ APOLOGY",15,IF(H62="RJ ATONE",16,IF(H62="(RJ ATONE)",16,IF(H62="RJ JUSTIFY",17,IF(H62="RJ JUSTIFY:ECO INFO",17,IF(H62="RJ JUSTIFY:SOC INFO",17,IF(H62="RJ JUSTIFY:EXP INFO",17,IF(H62="RJ JUSTIFY:MON EARN",17,IF(H62="RJ JUSTIFY:MON BEH",17,IF(H62="RJ-",18,IF(H62="RJ FORGIVE+",19,IF(H62="RJ FORGIVE-",19,IF(H62="(RJ FORGIVE+)",19,IF(H62="(RJ FORGIVE-)",19,IF(H62="COORD",20,IF(H62="(COORD)",20,IF(H62="ENF ACK",21,IF(H62="(ENF ACK)",21,IF(H62="ENF PRAISE",22,IF(H62="ENF ASK",23,IF(H62="ENF TELL",24,IF(H62="ENF SHAME",25,IF(H62="ENF WARN",26,IF(H62="ENF THREATEN",27,IF(H62="ENF PUNISH",28,IF(H62="DEFECT",29,IF(H62="SM TALK",30,IF(H62="HUMOR",31,IF(H62="POLITE+",32,IF(H62="POLITE-",32,IF(H62="INPUT-",33,IF(H62="AMBIGUOUS",34,IF(H62="UNCODEABLE",35)))))))))))))))))))))))))))))))))))))))))))))))))))))))))))))))))</f>
        <v>12</v>
      </c>
      <c r="H62" t="s">
        <v>10124</v>
      </c>
    </row>
    <row r="63" spans="1:12" x14ac:dyDescent="0.35">
      <c r="A63" s="4">
        <v>35</v>
      </c>
      <c r="B63" s="4">
        <v>149.37</v>
      </c>
      <c r="C63" t="s">
        <v>3648</v>
      </c>
      <c r="D63" s="4">
        <v>1</v>
      </c>
      <c r="E63" s="16" t="s">
        <v>3869</v>
      </c>
      <c r="G63" s="42">
        <f t="shared" ref="G63:G65" si="7">IF(H63="GREET",1,IF(H63="GOAL",2,IF(H63="GOAL:COOP",2,IF(H63="(GOAL:COOP)",2,IF(H63="GOAL:CIVILITY",2,IF(H63="GOAL:SUSTAIN",2,IF(H63="(GOAL:SUSTAIN)",2,IF(H63="GOAL:MAX EARN",2,IF(H63="GOAL:EQUITY",2,IF(H63="(GOAL:EQUITY)",2,IF(H63="PROPOSAL",3,IF(H63="(PROPOSAL)",3,IF(H63="CHOOSE+",4,IF(H63="CHOOSE-",4,IF(H63="(CHOOSE+)",4,IF(H63="(CHOOSE-)",4,IF(H63="ECO INFO",5,IF(H63="(ECO INFO)",5,IF(H63="$ INFO",6,IF(H63="($ INFO)",6,IF(H63="SOC INFO",7,IF(H63="(SOC INFO)",7,IF(H63="RULE INFO",8,IF(H63="EXP INFO",9,IF(H63="(EXP INFO)",9,IF(H63="MON RES",10,IF(H63="MON EARN",11,IF(H63="MON BEH",12,IF(H63="POSE HARM",13,IF(H63="(POSE HARM)",13,IF(H63="POSE CONCERN",14,IF(H63="(POSE CONCERN)",14,IF(H63="RJ APOLOGY",15,IF(H63="RJ ATONE",16,IF(H63="(RJ ATONE)",16,IF(H63="RJ JUSTIFY",17,IF(H63="RJ JUSTIFY:ECO INFO",17,IF(H63="RJ JUSTIFY:SOC INFO",17,IF(H63="RJ JUSTIFY:EXP INFO",17,IF(H63="RJ JUSTIFY:MON EARN",17,IF(H63="RJ JUSTIFY:MON BEH",17,IF(H63="RJ-",18,IF(H63="RJ FORGIVE+",19,IF(H63="RJ FORGIVE-",19,IF(H63="(RJ FORGIVE+)",19,IF(H63="(RJ FORGIVE-)",19,IF(H63="COORD",20,IF(H63="(COORD)",20,IF(H63="ENF ACK",21,IF(H63="(ENF ACK)",21,IF(H63="ENF PRAISE",22,IF(H63="ENF ASK",23,IF(H63="ENF TELL",24,IF(H63="ENF SHAME",25,IF(H63="ENF WARN",26,IF(H63="ENF THREATEN",27,IF(H63="ENF PUNISH",28,IF(H63="DEFECT",29,IF(H63="SM TALK",30,IF(H63="HUMOR",31,IF(H63="POLITE+",32,IF(H63="POLITE-",32,IF(H63="INPUT-",33,IF(H63="AMBIGUOUS",34,IF(H63="UNCODEABLE",35)))))))))))))))))))))))))))))))))))))))))))))))))))))))))))))))))</f>
        <v>26</v>
      </c>
      <c r="H63" t="s">
        <v>10123</v>
      </c>
    </row>
    <row r="64" spans="1:12" x14ac:dyDescent="0.35">
      <c r="A64" s="4">
        <v>36</v>
      </c>
      <c r="B64" s="4">
        <v>174.81299999999999</v>
      </c>
      <c r="C64" t="s">
        <v>3659</v>
      </c>
      <c r="D64" s="4">
        <v>3</v>
      </c>
      <c r="E64" s="16" t="s">
        <v>3875</v>
      </c>
      <c r="G64" s="42">
        <f t="shared" si="7"/>
        <v>7</v>
      </c>
      <c r="H64" t="s">
        <v>9377</v>
      </c>
      <c r="J64" t="s">
        <v>10661</v>
      </c>
    </row>
    <row r="65" spans="1:11" x14ac:dyDescent="0.35">
      <c r="A65" s="4">
        <v>37</v>
      </c>
      <c r="B65" s="4">
        <v>175.58799999999999</v>
      </c>
      <c r="C65" t="s">
        <v>3641</v>
      </c>
      <c r="D65" s="4">
        <v>2</v>
      </c>
      <c r="E65" s="16" t="s">
        <v>3876</v>
      </c>
      <c r="G65" s="42">
        <f t="shared" si="7"/>
        <v>25</v>
      </c>
      <c r="H65" t="s">
        <v>9648</v>
      </c>
    </row>
    <row r="66" spans="1:11" x14ac:dyDescent="0.35">
      <c r="D66" s="4"/>
    </row>
    <row r="67" spans="1:11" x14ac:dyDescent="0.35">
      <c r="D67" s="4"/>
    </row>
    <row r="68" spans="1:11" s="75" customFormat="1" x14ac:dyDescent="0.35">
      <c r="A68" s="11"/>
      <c r="B68" s="11" t="s">
        <v>9274</v>
      </c>
      <c r="C68" s="15"/>
      <c r="D68" s="19"/>
      <c r="E68" s="15"/>
      <c r="F68" s="13"/>
      <c r="G68" s="80"/>
      <c r="I68" s="80"/>
      <c r="K68" s="19"/>
    </row>
    <row r="69" spans="1:11" x14ac:dyDescent="0.35">
      <c r="B69" s="20" t="s">
        <v>9263</v>
      </c>
      <c r="D69" s="4"/>
    </row>
    <row r="70" spans="1:11" x14ac:dyDescent="0.35">
      <c r="A70" s="4">
        <v>38</v>
      </c>
      <c r="B70" s="4">
        <v>-371.13</v>
      </c>
      <c r="C70" t="s">
        <v>3648</v>
      </c>
      <c r="D70" s="4">
        <v>1</v>
      </c>
      <c r="E70" s="16" t="s">
        <v>3649</v>
      </c>
      <c r="G70" s="42">
        <f t="shared" ref="G70:G100" si="8">IF(H70="GREET",1,IF(H70="GOAL",2,IF(H70="GOAL:COOP",2,IF(H70="(GOAL:COOP)",2,IF(H70="GOAL:CIVILITY",2,IF(H70="GOAL:SUSTAIN",2,IF(H70="(GOAL:SUSTAIN)",2,IF(H70="GOAL:MAX EARN",2,IF(H70="GOAL:EQUITY",2,IF(H70="(GOAL:EQUITY)",2,IF(H70="PROPOSAL",3,IF(H70="(PROPOSAL)",3,IF(H70="CHOOSE+",4,IF(H70="CHOOSE-",4,IF(H70="(CHOOSE+)",4,IF(H70="(CHOOSE-)",4,IF(H70="ECO INFO",5,IF(H70="(ECO INFO)",5,IF(H70="$ INFO",6,IF(H70="($ INFO)",6,IF(H70="SOC INFO",7,IF(H70="(SOC INFO)",7,IF(H70="RULE INFO",8,IF(H70="EXP INFO",9,IF(H70="(EXP INFO)",9,IF(H70="MON RES",10,IF(H70="MON EARN",11,IF(H70="MON BEH",12,IF(H70="POSE HARM",13,IF(H70="(POSE HARM)",13,IF(H70="POSE CONCERN",14,IF(H70="(POSE CONCERN)",14,IF(H70="RJ APOLOGY",15,IF(H70="RJ ATONE",16,IF(H70="(RJ ATONE)",16,IF(H70="RJ JUSTIFY",17,IF(H70="RJ JUSTIFY:ECO INFO",17,IF(H70="RJ JUSTIFY:SOC INFO",17,IF(H70="RJ JUSTIFY:EXP INFO",17,IF(H70="RJ JUSTIFY:MON EARN",17,IF(H70="RJ JUSTIFY:MON BEH",17,IF(H70="RJ-",18,IF(H70="RJ FORGIVE+",19,IF(H70="RJ FORGIVE-",19,IF(H70="(RJ FORGIVE+)",19,IF(H70="(RJ FORGIVE-)",19,IF(H70="COORD",20,IF(H70="(COORD)",20,IF(H70="ENF ACK",21,IF(H70="(ENF ACK)",21,IF(H70="ENF PRAISE",22,IF(H70="ENF ASK",23,IF(H70="ENF TELL",24,IF(H70="ENF SHAME",25,IF(H70="ENF WARN",26,IF(H70="ENF THREATEN",27,IF(H70="ENF PUNISH",28,IF(H70="DEFECT",29,IF(H70="SM TALK",30,IF(H70="HUMOR",31,IF(H70="POLITE+",32,IF(H70="POLITE-",32,IF(H70="INPUT-",33,IF(H70="AMBIGUOUS",34,IF(H70="UNCODEABLE",35)))))))))))))))))))))))))))))))))))))))))))))))))))))))))))))))))</f>
        <v>11</v>
      </c>
      <c r="H70" t="s">
        <v>9509</v>
      </c>
    </row>
    <row r="71" spans="1:11" x14ac:dyDescent="0.35">
      <c r="A71" s="4">
        <v>39</v>
      </c>
      <c r="B71" s="4">
        <v>-362.63900000000001</v>
      </c>
      <c r="C71" t="s">
        <v>3641</v>
      </c>
      <c r="D71" s="4">
        <v>2</v>
      </c>
      <c r="E71" s="16" t="s">
        <v>3652</v>
      </c>
      <c r="G71" s="42">
        <f t="shared" si="8"/>
        <v>11</v>
      </c>
      <c r="H71" t="s">
        <v>9509</v>
      </c>
    </row>
    <row r="72" spans="1:11" x14ac:dyDescent="0.35">
      <c r="D72" s="4"/>
    </row>
    <row r="73" spans="1:11" x14ac:dyDescent="0.35">
      <c r="A73" s="7">
        <v>2</v>
      </c>
      <c r="B73" s="31" t="s">
        <v>11242</v>
      </c>
      <c r="D73" s="4"/>
    </row>
    <row r="74" spans="1:11" x14ac:dyDescent="0.35">
      <c r="A74" s="4">
        <v>40</v>
      </c>
      <c r="B74" s="4">
        <v>-374.9</v>
      </c>
      <c r="C74" t="s">
        <v>3641</v>
      </c>
      <c r="D74" s="4">
        <v>2</v>
      </c>
      <c r="E74" s="16" t="s">
        <v>3642</v>
      </c>
      <c r="G74" s="42">
        <f t="shared" si="8"/>
        <v>14</v>
      </c>
      <c r="H74" t="s">
        <v>9381</v>
      </c>
    </row>
    <row r="75" spans="1:11" x14ac:dyDescent="0.35">
      <c r="A75" s="4">
        <v>41</v>
      </c>
      <c r="B75" s="4">
        <v>-350.09300000000002</v>
      </c>
      <c r="C75" t="s">
        <v>3659</v>
      </c>
      <c r="D75" s="4">
        <v>3</v>
      </c>
      <c r="E75" s="16" t="s">
        <v>3660</v>
      </c>
      <c r="G75" s="42">
        <f t="shared" si="8"/>
        <v>3</v>
      </c>
      <c r="H75" t="s">
        <v>9379</v>
      </c>
    </row>
    <row r="76" spans="1:11" x14ac:dyDescent="0.35">
      <c r="B76" s="4">
        <v>-321.16399999999999</v>
      </c>
      <c r="C76" t="s">
        <v>3659</v>
      </c>
      <c r="D76" s="4">
        <v>3</v>
      </c>
      <c r="E76" s="16" t="s">
        <v>3670</v>
      </c>
    </row>
    <row r="77" spans="1:11" x14ac:dyDescent="0.35">
      <c r="A77" s="4">
        <v>42</v>
      </c>
      <c r="B77" s="4">
        <v>-341.46600000000001</v>
      </c>
      <c r="C77" t="s">
        <v>3648</v>
      </c>
      <c r="D77" s="4">
        <v>1</v>
      </c>
      <c r="E77" s="16" t="s">
        <v>3665</v>
      </c>
      <c r="G77" s="42">
        <f t="shared" si="8"/>
        <v>4</v>
      </c>
      <c r="H77" t="s">
        <v>9380</v>
      </c>
    </row>
    <row r="78" spans="1:11" x14ac:dyDescent="0.35">
      <c r="B78" s="4">
        <v>-322.423</v>
      </c>
      <c r="C78" t="s">
        <v>3648</v>
      </c>
      <c r="D78" s="4">
        <v>1</v>
      </c>
      <c r="E78" s="16" t="s">
        <v>3669</v>
      </c>
      <c r="G78" s="42">
        <f t="shared" si="8"/>
        <v>5</v>
      </c>
      <c r="H78" t="s">
        <v>9378</v>
      </c>
    </row>
    <row r="79" spans="1:11" x14ac:dyDescent="0.35">
      <c r="A79" s="4">
        <v>43</v>
      </c>
      <c r="B79" s="4">
        <v>-318.59800000000001</v>
      </c>
      <c r="C79" t="s">
        <v>3641</v>
      </c>
      <c r="D79" s="4">
        <v>2</v>
      </c>
      <c r="E79" s="16" t="s">
        <v>3672</v>
      </c>
    </row>
    <row r="80" spans="1:11" x14ac:dyDescent="0.35">
      <c r="D80" s="4"/>
      <c r="E80" s="58" t="s">
        <v>10364</v>
      </c>
      <c r="G80" s="42">
        <f t="shared" si="8"/>
        <v>3</v>
      </c>
      <c r="H80" t="s">
        <v>9379</v>
      </c>
    </row>
    <row r="81" spans="1:11" x14ac:dyDescent="0.35">
      <c r="D81" s="4"/>
      <c r="E81" s="58" t="s">
        <v>10365</v>
      </c>
      <c r="G81" s="42">
        <f t="shared" si="8"/>
        <v>5</v>
      </c>
      <c r="H81" t="s">
        <v>9378</v>
      </c>
    </row>
    <row r="82" spans="1:11" x14ac:dyDescent="0.35">
      <c r="A82" s="4">
        <v>44</v>
      </c>
      <c r="B82" s="4">
        <v>-307.07799999999997</v>
      </c>
      <c r="C82" t="s">
        <v>3641</v>
      </c>
      <c r="D82" s="4">
        <v>2</v>
      </c>
      <c r="E82" s="16" t="s">
        <v>3674</v>
      </c>
      <c r="G82" s="42">
        <f t="shared" si="8"/>
        <v>7</v>
      </c>
      <c r="H82" t="s">
        <v>9377</v>
      </c>
    </row>
    <row r="83" spans="1:11" x14ac:dyDescent="0.35">
      <c r="A83" s="4">
        <v>45</v>
      </c>
      <c r="B83" s="4">
        <v>-289.23099999999999</v>
      </c>
      <c r="C83" t="s">
        <v>3641</v>
      </c>
      <c r="D83" s="4">
        <v>2</v>
      </c>
      <c r="E83" s="16" t="s">
        <v>3676</v>
      </c>
      <c r="G83" s="42">
        <f t="shared" si="8"/>
        <v>8</v>
      </c>
      <c r="H83" t="s">
        <v>9374</v>
      </c>
    </row>
    <row r="84" spans="1:11" x14ac:dyDescent="0.35">
      <c r="B84" s="4">
        <v>-280.10199999999998</v>
      </c>
      <c r="C84" t="s">
        <v>3641</v>
      </c>
      <c r="D84" s="4">
        <v>2</v>
      </c>
      <c r="E84" s="16" t="s">
        <v>3680</v>
      </c>
    </row>
    <row r="85" spans="1:11" x14ac:dyDescent="0.35">
      <c r="B85" s="4">
        <v>-273.07</v>
      </c>
      <c r="C85" t="s">
        <v>3641</v>
      </c>
      <c r="D85" s="4">
        <v>2</v>
      </c>
      <c r="E85" s="16" t="s">
        <v>3682</v>
      </c>
    </row>
    <row r="86" spans="1:11" x14ac:dyDescent="0.35">
      <c r="B86" s="4">
        <v>-264.09500000000003</v>
      </c>
      <c r="C86" t="s">
        <v>3641</v>
      </c>
      <c r="D86" s="4">
        <v>2</v>
      </c>
      <c r="E86" s="16" t="s">
        <v>3684</v>
      </c>
    </row>
    <row r="87" spans="1:11" x14ac:dyDescent="0.35">
      <c r="A87" s="4">
        <v>46</v>
      </c>
      <c r="B87" s="4">
        <v>-283.24700000000001</v>
      </c>
      <c r="C87" t="s">
        <v>3648</v>
      </c>
      <c r="D87" s="4">
        <v>1</v>
      </c>
      <c r="E87" s="16" t="s">
        <v>3679</v>
      </c>
      <c r="G87" s="42">
        <f t="shared" si="8"/>
        <v>3</v>
      </c>
      <c r="H87" t="s">
        <v>9379</v>
      </c>
    </row>
    <row r="88" spans="1:11" x14ac:dyDescent="0.35">
      <c r="A88" s="4">
        <v>47</v>
      </c>
      <c r="B88" s="4">
        <v>-276.44400000000002</v>
      </c>
      <c r="C88" t="s">
        <v>3659</v>
      </c>
      <c r="D88" s="4">
        <v>3</v>
      </c>
      <c r="E88" s="16" t="s">
        <v>3681</v>
      </c>
      <c r="G88" s="42">
        <f t="shared" si="8"/>
        <v>8</v>
      </c>
      <c r="H88" t="s">
        <v>9374</v>
      </c>
    </row>
    <row r="89" spans="1:11" x14ac:dyDescent="0.35">
      <c r="A89" s="4">
        <v>48</v>
      </c>
      <c r="B89" s="4">
        <v>-242.155</v>
      </c>
      <c r="C89" t="s">
        <v>3641</v>
      </c>
      <c r="D89" s="4">
        <v>2</v>
      </c>
      <c r="E89" s="16" t="s">
        <v>3693</v>
      </c>
      <c r="G89" s="42">
        <f t="shared" si="8"/>
        <v>5</v>
      </c>
      <c r="H89" t="s">
        <v>9378</v>
      </c>
    </row>
    <row r="90" spans="1:11" x14ac:dyDescent="0.35">
      <c r="A90" s="4">
        <v>49</v>
      </c>
      <c r="B90" s="4">
        <v>-215.32900000000001</v>
      </c>
      <c r="C90" t="s">
        <v>3641</v>
      </c>
      <c r="D90" s="4">
        <v>2</v>
      </c>
      <c r="E90" s="16" t="s">
        <v>3699</v>
      </c>
    </row>
    <row r="91" spans="1:11" x14ac:dyDescent="0.35">
      <c r="D91" s="4"/>
      <c r="E91" s="58" t="s">
        <v>10366</v>
      </c>
      <c r="G91" s="42">
        <f t="shared" si="8"/>
        <v>3</v>
      </c>
      <c r="H91" t="s">
        <v>9379</v>
      </c>
    </row>
    <row r="92" spans="1:11" x14ac:dyDescent="0.35">
      <c r="D92" s="4"/>
      <c r="E92" s="58" t="s">
        <v>10367</v>
      </c>
      <c r="G92" s="42">
        <f t="shared" si="8"/>
        <v>5</v>
      </c>
      <c r="H92" t="s">
        <v>9378</v>
      </c>
    </row>
    <row r="93" spans="1:11" x14ac:dyDescent="0.35">
      <c r="A93" s="4">
        <v>50</v>
      </c>
      <c r="B93" s="4">
        <v>-220.56399999999999</v>
      </c>
      <c r="C93" t="s">
        <v>3659</v>
      </c>
      <c r="D93" s="4">
        <v>3</v>
      </c>
      <c r="E93" s="16" t="s">
        <v>3698</v>
      </c>
    </row>
    <row r="94" spans="1:11" s="38" customFormat="1" x14ac:dyDescent="0.35">
      <c r="A94" s="37"/>
      <c r="B94" s="37"/>
      <c r="D94" s="37"/>
      <c r="E94" s="58" t="s">
        <v>9439</v>
      </c>
      <c r="G94" s="42">
        <f t="shared" si="8"/>
        <v>4</v>
      </c>
      <c r="H94" t="s">
        <v>9372</v>
      </c>
      <c r="I94" s="83"/>
      <c r="K94" s="37"/>
    </row>
    <row r="95" spans="1:11" s="38" customFormat="1" x14ac:dyDescent="0.35">
      <c r="A95" s="37"/>
      <c r="B95" s="37"/>
      <c r="D95" s="37"/>
      <c r="E95" s="58" t="s">
        <v>9440</v>
      </c>
      <c r="G95" s="42">
        <f t="shared" si="8"/>
        <v>8</v>
      </c>
      <c r="H95" t="s">
        <v>9374</v>
      </c>
      <c r="I95" s="83"/>
      <c r="K95" s="37"/>
    </row>
    <row r="96" spans="1:11" x14ac:dyDescent="0.35">
      <c r="A96" s="4">
        <v>51</v>
      </c>
      <c r="B96" s="4">
        <v>-213.9</v>
      </c>
      <c r="C96" t="s">
        <v>3641</v>
      </c>
      <c r="D96" s="4">
        <v>2</v>
      </c>
      <c r="E96" s="16" t="s">
        <v>68</v>
      </c>
      <c r="G96" s="42">
        <f t="shared" si="8"/>
        <v>8</v>
      </c>
      <c r="H96" t="s">
        <v>9374</v>
      </c>
    </row>
    <row r="97" spans="1:12" x14ac:dyDescent="0.35">
      <c r="A97" s="4">
        <v>52</v>
      </c>
      <c r="B97" s="4">
        <v>-207.101</v>
      </c>
      <c r="C97" t="s">
        <v>3641</v>
      </c>
      <c r="D97" s="4">
        <v>2</v>
      </c>
      <c r="E97" s="16" t="s">
        <v>3700</v>
      </c>
      <c r="G97" s="42">
        <f t="shared" si="8"/>
        <v>8</v>
      </c>
      <c r="H97" t="s">
        <v>9374</v>
      </c>
    </row>
    <row r="98" spans="1:12" x14ac:dyDescent="0.35">
      <c r="A98" s="4">
        <v>53</v>
      </c>
      <c r="B98" s="4">
        <v>-198.505</v>
      </c>
      <c r="C98" t="s">
        <v>3659</v>
      </c>
      <c r="D98" s="4">
        <v>3</v>
      </c>
      <c r="E98" s="16" t="s">
        <v>3703</v>
      </c>
      <c r="G98" s="42">
        <f t="shared" si="8"/>
        <v>8</v>
      </c>
      <c r="H98" t="s">
        <v>9374</v>
      </c>
    </row>
    <row r="99" spans="1:12" x14ac:dyDescent="0.35">
      <c r="A99" s="4">
        <v>54</v>
      </c>
      <c r="B99" s="4">
        <v>-195.703</v>
      </c>
      <c r="C99" t="s">
        <v>3641</v>
      </c>
      <c r="D99" s="4">
        <v>2</v>
      </c>
      <c r="E99" s="16" t="s">
        <v>3706</v>
      </c>
      <c r="G99" s="42">
        <f t="shared" si="8"/>
        <v>7</v>
      </c>
      <c r="H99" t="s">
        <v>9377</v>
      </c>
    </row>
    <row r="100" spans="1:12" x14ac:dyDescent="0.35">
      <c r="A100" s="4">
        <v>55</v>
      </c>
      <c r="B100" s="4">
        <v>-173.22399999999999</v>
      </c>
      <c r="C100" t="s">
        <v>3641</v>
      </c>
      <c r="D100" s="4">
        <v>2</v>
      </c>
      <c r="E100" s="16" t="s">
        <v>3714</v>
      </c>
      <c r="G100" s="42">
        <f t="shared" si="8"/>
        <v>8</v>
      </c>
      <c r="H100" t="s">
        <v>9374</v>
      </c>
    </row>
    <row r="101" spans="1:12" x14ac:dyDescent="0.35">
      <c r="B101" s="4">
        <v>-146.21600000000001</v>
      </c>
      <c r="C101" t="s">
        <v>3641</v>
      </c>
      <c r="D101" s="4">
        <v>2</v>
      </c>
      <c r="E101" s="16" t="s">
        <v>3720</v>
      </c>
    </row>
    <row r="102" spans="1:12" x14ac:dyDescent="0.35">
      <c r="B102" s="4">
        <v>-141.614</v>
      </c>
      <c r="C102" t="s">
        <v>3641</v>
      </c>
      <c r="D102" s="4">
        <v>2</v>
      </c>
      <c r="E102" s="16" t="s">
        <v>3722</v>
      </c>
    </row>
    <row r="103" spans="1:12" x14ac:dyDescent="0.35">
      <c r="B103" s="4">
        <v>-139.31100000000001</v>
      </c>
      <c r="C103" t="s">
        <v>3641</v>
      </c>
      <c r="D103" s="4">
        <v>2</v>
      </c>
      <c r="E103" s="16" t="s">
        <v>3723</v>
      </c>
    </row>
    <row r="104" spans="1:12" x14ac:dyDescent="0.35">
      <c r="A104" s="4">
        <v>56</v>
      </c>
      <c r="B104" s="4">
        <v>-182.31899999999999</v>
      </c>
      <c r="C104" t="s">
        <v>3648</v>
      </c>
      <c r="D104" s="4">
        <v>1</v>
      </c>
      <c r="E104" s="16" t="s">
        <v>3713</v>
      </c>
    </row>
    <row r="105" spans="1:12" x14ac:dyDescent="0.35">
      <c r="D105" s="4"/>
      <c r="E105" s="58" t="s">
        <v>9837</v>
      </c>
      <c r="G105" s="42">
        <f t="shared" ref="G105:I108" si="9">IF(H105="GREET",1,IF(H105="GOAL",2,IF(H105="GOAL:COOP",2,IF(H105="(GOAL:COOP)",2,IF(H105="GOAL:CIVILITY",2,IF(H105="GOAL:SUSTAIN",2,IF(H105="(GOAL:SUSTAIN)",2,IF(H105="GOAL:MAX EARN",2,IF(H105="GOAL:EQUITY",2,IF(H105="(GOAL:EQUITY)",2,IF(H105="PROPOSAL",3,IF(H105="(PROPOSAL)",3,IF(H105="CHOOSE+",4,IF(H105="CHOOSE-",4,IF(H105="(CHOOSE+)",4,IF(H105="(CHOOSE-)",4,IF(H105="ECO INFO",5,IF(H105="(ECO INFO)",5,IF(H105="$ INFO",6,IF(H105="($ INFO)",6,IF(H105="SOC INFO",7,IF(H105="(SOC INFO)",7,IF(H105="RULE INFO",8,IF(H105="EXP INFO",9,IF(H105="(EXP INFO)",9,IF(H105="MON RES",10,IF(H105="MON EARN",11,IF(H105="MON BEH",12,IF(H105="POSE HARM",13,IF(H105="(POSE HARM)",13,IF(H105="POSE CONCERN",14,IF(H105="(POSE CONCERN)",14,IF(H105="RJ APOLOGY",15,IF(H105="RJ ATONE",16,IF(H105="(RJ ATONE)",16,IF(H105="RJ JUSTIFY",17,IF(H105="RJ JUSTIFY:ECO INFO",17,IF(H105="RJ JUSTIFY:SOC INFO",17,IF(H105="RJ JUSTIFY:EXP INFO",17,IF(H105="RJ JUSTIFY:MON EARN",17,IF(H105="RJ JUSTIFY:MON BEH",17,IF(H105="RJ-",18,IF(H105="RJ FORGIVE+",19,IF(H105="RJ FORGIVE-",19,IF(H105="(RJ FORGIVE+)",19,IF(H105="(RJ FORGIVE-)",19,IF(H105="COORD",20,IF(H105="(COORD)",20,IF(H105="ENF ACK",21,IF(H105="(ENF ACK)",21,IF(H105="ENF PRAISE",22,IF(H105="ENF ASK",23,IF(H105="ENF TELL",24,IF(H105="ENF SHAME",25,IF(H105="ENF WARN",26,IF(H105="ENF THREATEN",27,IF(H105="ENF PUNISH",28,IF(H105="DEFECT",29,IF(H105="SM TALK",30,IF(H105="HUMOR",31,IF(H105="POLITE+",32,IF(H105="POLITE-",32,IF(H105="INPUT-",33,IF(H105="AMBIGUOUS",34,IF(H105="UNCODEABLE",35)))))))))))))))))))))))))))))))))))))))))))))))))))))))))))))))))</f>
        <v>4</v>
      </c>
      <c r="H105" t="s">
        <v>9380</v>
      </c>
    </row>
    <row r="106" spans="1:12" x14ac:dyDescent="0.35">
      <c r="D106" s="4"/>
      <c r="E106" s="58" t="s">
        <v>9838</v>
      </c>
      <c r="G106" s="42">
        <f t="shared" si="9"/>
        <v>7</v>
      </c>
      <c r="H106" t="s">
        <v>9377</v>
      </c>
      <c r="I106" s="42">
        <f t="shared" si="9"/>
        <v>2</v>
      </c>
      <c r="J106" t="s">
        <v>12175</v>
      </c>
    </row>
    <row r="107" spans="1:12" x14ac:dyDescent="0.35">
      <c r="A107" s="4">
        <v>57</v>
      </c>
      <c r="B107" s="4">
        <v>-162.84299999999999</v>
      </c>
      <c r="C107" t="s">
        <v>3641</v>
      </c>
      <c r="D107" s="4">
        <v>2</v>
      </c>
      <c r="E107" s="16" t="s">
        <v>3717</v>
      </c>
      <c r="G107" s="42">
        <f t="shared" si="9"/>
        <v>6</v>
      </c>
      <c r="H107" t="s">
        <v>10472</v>
      </c>
      <c r="I107" s="42">
        <f t="shared" si="9"/>
        <v>2</v>
      </c>
      <c r="J107" t="s">
        <v>12175</v>
      </c>
      <c r="K107" s="4">
        <f t="shared" ref="K107:K108" si="10">IF(L107="GREET",1,IF(L107="GOAL",2,IF(L107="GOAL:COOP",2,IF(L107="(GOAL:COOP)",2,IF(L107="GOAL:CIVILITY",2,IF(L107="GOAL:SUSTAIN",2,IF(L107="(GOAL:SUSTAIN)",2,IF(L107="GOAL:MAX EARN",2,IF(L107="GOAL:EQUITY",2,IF(L107="(GOAL:EQUITY)",2,IF(L107="PROPOSAL",3,IF(L107="(PROPOSAL)",3,IF(L107="CHOOSE+",4,IF(L107="CHOOSE-",4,IF(L107="(CHOOSE+)",4,IF(L107="(CHOOSE-)",4,IF(L107="ECO INFO",5,IF(L107="(ECO INFO)",5,IF(L107="$ INFO",6,IF(L107="($ INFO)",6,IF(L107="SOC INFO",7,IF(L107="(SOC INFO)",7,IF(L107="RULE INFO",8,IF(L107="EXP INFO",9,IF(L107="(EXP INFO)",9,IF(L107="MON RES",10,IF(L107="MON EARN",11,IF(L107="MON BEH",12,IF(L107="POSE HARM",13,IF(L107="(POSE HARM)",13,IF(L107="POSE CONCERN",14,IF(L107="(POSE CONCERN)",14,IF(L107="RJ APOLOGY",15,IF(L107="RJ ATONE",16,IF(L107="(RJ ATONE)",16,IF(L107="RJ JUSTIFY",17,IF(L107="RJ JUSTIFY:ECO INFO",17,IF(L107="RJ JUSTIFY:SOC INFO",17,IF(L107="RJ JUSTIFY:EXP INFO",17,IF(L107="RJ JUSTIFY:MON EARN",17,IF(L107="RJ JUSTIFY:MON BEH",17,IF(L107="RJ-",18,IF(L107="RJ FORGIVE+",19,IF(L107="RJ FORGIVE-",19,IF(L107="(RJ FORGIVE+)",19,IF(L107="(RJ FORGIVE-)",19,IF(L107="COORD",20,IF(L107="(COORD)",20,IF(L107="ENF ACK",21,IF(L107="(ENF ACK)",21,IF(L107="ENF PRAISE",22,IF(L107="ENF ASK",23,IF(L107="ENF TELL",24,IF(L107="ENF SHAME",25,IF(L107="ENF WARN",26,IF(L107="ENF THREATEN",27,IF(L107="ENF PUNISH",28,IF(L107="DEFECT",29,IF(L107="SM TALK",30,IF(L107="HUMOR",31,IF(L107="POLITE+",32,IF(L107="POLITE-",32,IF(L107="INPUT-",33,IF(L107="AMBIGUOUS",34,IF(L107="UNCODEABLE",35)))))))))))))))))))))))))))))))))))))))))))))))))))))))))))))))))</f>
        <v>2</v>
      </c>
      <c r="L107" t="s">
        <v>10428</v>
      </c>
    </row>
    <row r="108" spans="1:12" x14ac:dyDescent="0.35">
      <c r="A108" s="4">
        <v>58</v>
      </c>
      <c r="B108" s="4">
        <v>-136.23599999999999</v>
      </c>
      <c r="C108" t="s">
        <v>3659</v>
      </c>
      <c r="D108" s="4">
        <v>3</v>
      </c>
      <c r="E108" s="16" t="s">
        <v>10370</v>
      </c>
      <c r="G108" s="42">
        <f t="shared" si="9"/>
        <v>6</v>
      </c>
      <c r="H108" t="s">
        <v>10472</v>
      </c>
      <c r="I108" s="42">
        <f t="shared" si="9"/>
        <v>2</v>
      </c>
      <c r="J108" t="s">
        <v>12175</v>
      </c>
      <c r="K108" s="4">
        <f t="shared" si="10"/>
        <v>2</v>
      </c>
      <c r="L108" t="s">
        <v>10428</v>
      </c>
    </row>
    <row r="109" spans="1:12" x14ac:dyDescent="0.35">
      <c r="D109" s="4"/>
    </row>
    <row r="110" spans="1:12" x14ac:dyDescent="0.35">
      <c r="B110" s="20" t="s">
        <v>9265</v>
      </c>
      <c r="D110" s="4"/>
    </row>
    <row r="111" spans="1:12" x14ac:dyDescent="0.35">
      <c r="A111" s="4">
        <v>59</v>
      </c>
      <c r="B111" s="4">
        <v>-114.61199999999999</v>
      </c>
      <c r="C111" t="s">
        <v>3659</v>
      </c>
      <c r="D111" s="4">
        <v>3</v>
      </c>
      <c r="E111" s="16" t="s">
        <v>10368</v>
      </c>
      <c r="G111" s="42">
        <f t="shared" ref="G111" si="11">IF(H111="GREET",1,IF(H111="GOAL",2,IF(H111="GOAL:COOP",2,IF(H111="(GOAL:COOP)",2,IF(H111="GOAL:CIVILITY",2,IF(H111="GOAL:SUSTAIN",2,IF(H111="(GOAL:SUSTAIN)",2,IF(H111="GOAL:MAX EARN",2,IF(H111="GOAL:EQUITY",2,IF(H111="(GOAL:EQUITY)",2,IF(H111="PROPOSAL",3,IF(H111="(PROPOSAL)",3,IF(H111="CHOOSE+",4,IF(H111="CHOOSE-",4,IF(H111="(CHOOSE+)",4,IF(H111="(CHOOSE-)",4,IF(H111="ECO INFO",5,IF(H111="(ECO INFO)",5,IF(H111="$ INFO",6,IF(H111="($ INFO)",6,IF(H111="SOC INFO",7,IF(H111="(SOC INFO)",7,IF(H111="RULE INFO",8,IF(H111="EXP INFO",9,IF(H111="(EXP INFO)",9,IF(H111="MON RES",10,IF(H111="MON EARN",11,IF(H111="MON BEH",12,IF(H111="POSE HARM",13,IF(H111="(POSE HARM)",13,IF(H111="POSE CONCERN",14,IF(H111="(POSE CONCERN)",14,IF(H111="RJ APOLOGY",15,IF(H111="RJ ATONE",16,IF(H111="(RJ ATONE)",16,IF(H111="RJ JUSTIFY",17,IF(H111="RJ JUSTIFY:ECO INFO",17,IF(H111="RJ JUSTIFY:SOC INFO",17,IF(H111="RJ JUSTIFY:EXP INFO",17,IF(H111="RJ JUSTIFY:MON EARN",17,IF(H111="RJ JUSTIFY:MON BEH",17,IF(H111="RJ-",18,IF(H111="RJ FORGIVE+",19,IF(H111="RJ FORGIVE-",19,IF(H111="(RJ FORGIVE+)",19,IF(H111="(RJ FORGIVE-)",19,IF(H111="COORD",20,IF(H111="(COORD)",20,IF(H111="ENF ACK",21,IF(H111="(ENF ACK)",21,IF(H111="ENF PRAISE",22,IF(H111="ENF ASK",23,IF(H111="ENF TELL",24,IF(H111="ENF SHAME",25,IF(H111="ENF WARN",26,IF(H111="ENF THREATEN",27,IF(H111="ENF PUNISH",28,IF(H111="DEFECT",29,IF(H111="SM TALK",30,IF(H111="HUMOR",31,IF(H111="POLITE+",32,IF(H111="POLITE-",32,IF(H111="INPUT-",33,IF(H111="AMBIGUOUS",34,IF(H111="UNCODEABLE",35)))))))))))))))))))))))))))))))))))))))))))))))))))))))))))))))))</f>
        <v>30</v>
      </c>
      <c r="H111" t="s">
        <v>9375</v>
      </c>
    </row>
    <row r="112" spans="1:12" x14ac:dyDescent="0.35">
      <c r="A112" s="4">
        <v>60</v>
      </c>
      <c r="B112" s="4">
        <v>-104.045</v>
      </c>
      <c r="C112" t="s">
        <v>3641</v>
      </c>
      <c r="D112" s="4">
        <v>2</v>
      </c>
      <c r="E112" s="16" t="s">
        <v>3729</v>
      </c>
      <c r="G112" s="42">
        <f t="shared" ref="G112" si="12">IF(H112="GREET",1,IF(H112="GOAL",2,IF(H112="GOAL:COOP",2,IF(H112="(GOAL:COOP)",2,IF(H112="GOAL:CIVILITY",2,IF(H112="GOAL:SUSTAIN",2,IF(H112="(GOAL:SUSTAIN)",2,IF(H112="GOAL:MAX EARN",2,IF(H112="GOAL:EQUITY",2,IF(H112="(GOAL:EQUITY)",2,IF(H112="PROPOSAL",3,IF(H112="(PROPOSAL)",3,IF(H112="CHOOSE+",4,IF(H112="CHOOSE-",4,IF(H112="(CHOOSE+)",4,IF(H112="(CHOOSE-)",4,IF(H112="ECO INFO",5,IF(H112="(ECO INFO)",5,IF(H112="$ INFO",6,IF(H112="($ INFO)",6,IF(H112="SOC INFO",7,IF(H112="(SOC INFO)",7,IF(H112="RULE INFO",8,IF(H112="EXP INFO",9,IF(H112="(EXP INFO)",9,IF(H112="MON RES",10,IF(H112="MON EARN",11,IF(H112="MON BEH",12,IF(H112="POSE HARM",13,IF(H112="(POSE HARM)",13,IF(H112="POSE CONCERN",14,IF(H112="(POSE CONCERN)",14,IF(H112="RJ APOLOGY",15,IF(H112="RJ ATONE",16,IF(H112="(RJ ATONE)",16,IF(H112="RJ JUSTIFY",17,IF(H112="RJ JUSTIFY:ECO INFO",17,IF(H112="RJ JUSTIFY:SOC INFO",17,IF(H112="RJ JUSTIFY:EXP INFO",17,IF(H112="RJ JUSTIFY:MON EARN",17,IF(H112="RJ JUSTIFY:MON BEH",17,IF(H112="RJ-",18,IF(H112="RJ FORGIVE+",19,IF(H112="RJ FORGIVE-",19,IF(H112="(RJ FORGIVE+)",19,IF(H112="(RJ FORGIVE-)",19,IF(H112="COORD",20,IF(H112="(COORD)",20,IF(H112="ENF ACK",21,IF(H112="(ENF ACK)",21,IF(H112="ENF PRAISE",22,IF(H112="ENF ASK",23,IF(H112="ENF TELL",24,IF(H112="ENF SHAME",25,IF(H112="ENF WARN",26,IF(H112="ENF THREATEN",27,IF(H112="ENF PUNISH",28,IF(H112="DEFECT",29,IF(H112="SM TALK",30,IF(H112="HUMOR",31,IF(H112="POLITE+",32,IF(H112="POLITE-",32,IF(H112="INPUT-",33,IF(H112="AMBIGUOUS",34,IF(H112="UNCODEABLE",35)))))))))))))))))))))))))))))))))))))))))))))))))))))))))))))))))</f>
        <v>31</v>
      </c>
      <c r="H112" t="s">
        <v>9386</v>
      </c>
    </row>
    <row r="113" spans="1:8" x14ac:dyDescent="0.35">
      <c r="A113" s="4">
        <v>61</v>
      </c>
      <c r="B113" s="4">
        <v>-97.757999999999996</v>
      </c>
      <c r="C113" t="s">
        <v>3659</v>
      </c>
      <c r="D113" s="4">
        <v>3</v>
      </c>
      <c r="E113" s="16" t="s">
        <v>10369</v>
      </c>
      <c r="G113" s="42">
        <f t="shared" ref="G113" si="13">IF(H113="GREET",1,IF(H113="GOAL",2,IF(H113="GOAL:COOP",2,IF(H113="(GOAL:COOP)",2,IF(H113="GOAL:CIVILITY",2,IF(H113="GOAL:SUSTAIN",2,IF(H113="(GOAL:SUSTAIN)",2,IF(H113="GOAL:MAX EARN",2,IF(H113="GOAL:EQUITY",2,IF(H113="(GOAL:EQUITY)",2,IF(H113="PROPOSAL",3,IF(H113="(PROPOSAL)",3,IF(H113="CHOOSE+",4,IF(H113="CHOOSE-",4,IF(H113="(CHOOSE+)",4,IF(H113="(CHOOSE-)",4,IF(H113="ECO INFO",5,IF(H113="(ECO INFO)",5,IF(H113="$ INFO",6,IF(H113="($ INFO)",6,IF(H113="SOC INFO",7,IF(H113="(SOC INFO)",7,IF(H113="RULE INFO",8,IF(H113="EXP INFO",9,IF(H113="(EXP INFO)",9,IF(H113="MON RES",10,IF(H113="MON EARN",11,IF(H113="MON BEH",12,IF(H113="POSE HARM",13,IF(H113="(POSE HARM)",13,IF(H113="POSE CONCERN",14,IF(H113="(POSE CONCERN)",14,IF(H113="RJ APOLOGY",15,IF(H113="RJ ATONE",16,IF(H113="(RJ ATONE)",16,IF(H113="RJ JUSTIFY",17,IF(H113="RJ JUSTIFY:ECO INFO",17,IF(H113="RJ JUSTIFY:SOC INFO",17,IF(H113="RJ JUSTIFY:EXP INFO",17,IF(H113="RJ JUSTIFY:MON EARN",17,IF(H113="RJ JUSTIFY:MON BEH",17,IF(H113="RJ-",18,IF(H113="RJ FORGIVE+",19,IF(H113="RJ FORGIVE-",19,IF(H113="(RJ FORGIVE+)",19,IF(H113="(RJ FORGIVE-)",19,IF(H113="COORD",20,IF(H113="(COORD)",20,IF(H113="ENF ACK",21,IF(H113="(ENF ACK)",21,IF(H113="ENF PRAISE",22,IF(H113="ENF ASK",23,IF(H113="ENF TELL",24,IF(H113="ENF SHAME",25,IF(H113="ENF WARN",26,IF(H113="ENF THREATEN",27,IF(H113="ENF PUNISH",28,IF(H113="DEFECT",29,IF(H113="SM TALK",30,IF(H113="HUMOR",31,IF(H113="POLITE+",32,IF(H113="POLITE-",32,IF(H113="INPUT-",33,IF(H113="AMBIGUOUS",34,IF(H113="UNCODEABLE",35)))))))))))))))))))))))))))))))))))))))))))))))))))))))))))))))))</f>
        <v>30</v>
      </c>
      <c r="H113" t="s">
        <v>9375</v>
      </c>
    </row>
    <row r="114" spans="1:8" x14ac:dyDescent="0.35">
      <c r="A114" s="4">
        <v>62</v>
      </c>
      <c r="B114" s="4">
        <v>-86.643999999999906</v>
      </c>
      <c r="C114" t="s">
        <v>3648</v>
      </c>
      <c r="D114" s="4">
        <v>1</v>
      </c>
      <c r="E114" s="16" t="s">
        <v>3736</v>
      </c>
      <c r="G114" s="42">
        <f t="shared" ref="G114" si="14">IF(H114="GREET",1,IF(H114="GOAL",2,IF(H114="GOAL:COOP",2,IF(H114="(GOAL:COOP)",2,IF(H114="GOAL:CIVILITY",2,IF(H114="GOAL:SUSTAIN",2,IF(H114="(GOAL:SUSTAIN)",2,IF(H114="GOAL:MAX EARN",2,IF(H114="GOAL:EQUITY",2,IF(H114="(GOAL:EQUITY)",2,IF(H114="PROPOSAL",3,IF(H114="(PROPOSAL)",3,IF(H114="CHOOSE+",4,IF(H114="CHOOSE-",4,IF(H114="(CHOOSE+)",4,IF(H114="(CHOOSE-)",4,IF(H114="ECO INFO",5,IF(H114="(ECO INFO)",5,IF(H114="$ INFO",6,IF(H114="($ INFO)",6,IF(H114="SOC INFO",7,IF(H114="(SOC INFO)",7,IF(H114="RULE INFO",8,IF(H114="EXP INFO",9,IF(H114="(EXP INFO)",9,IF(H114="MON RES",10,IF(H114="MON EARN",11,IF(H114="MON BEH",12,IF(H114="POSE HARM",13,IF(H114="(POSE HARM)",13,IF(H114="POSE CONCERN",14,IF(H114="(POSE CONCERN)",14,IF(H114="RJ APOLOGY",15,IF(H114="RJ ATONE",16,IF(H114="(RJ ATONE)",16,IF(H114="RJ JUSTIFY",17,IF(H114="RJ JUSTIFY:ECO INFO",17,IF(H114="RJ JUSTIFY:SOC INFO",17,IF(H114="RJ JUSTIFY:EXP INFO",17,IF(H114="RJ JUSTIFY:MON EARN",17,IF(H114="RJ JUSTIFY:MON BEH",17,IF(H114="RJ-",18,IF(H114="RJ FORGIVE+",19,IF(H114="RJ FORGIVE-",19,IF(H114="(RJ FORGIVE+)",19,IF(H114="(RJ FORGIVE-)",19,IF(H114="COORD",20,IF(H114="(COORD)",20,IF(H114="ENF ACK",21,IF(H114="(ENF ACK)",21,IF(H114="ENF PRAISE",22,IF(H114="ENF ASK",23,IF(H114="ENF TELL",24,IF(H114="ENF SHAME",25,IF(H114="ENF WARN",26,IF(H114="ENF THREATEN",27,IF(H114="ENF PUNISH",28,IF(H114="DEFECT",29,IF(H114="SM TALK",30,IF(H114="HUMOR",31,IF(H114="POLITE+",32,IF(H114="POLITE-",32,IF(H114="INPUT-",33,IF(H114="AMBIGUOUS",34,IF(H114="UNCODEABLE",35)))))))))))))))))))))))))))))))))))))))))))))))))))))))))))))))))</f>
        <v>30</v>
      </c>
      <c r="H114" t="s">
        <v>9375</v>
      </c>
    </row>
    <row r="115" spans="1:8" x14ac:dyDescent="0.35">
      <c r="A115" s="4">
        <v>63</v>
      </c>
      <c r="B115" s="4">
        <v>-68.622</v>
      </c>
      <c r="C115" t="s">
        <v>3641</v>
      </c>
      <c r="D115" s="4">
        <v>2</v>
      </c>
      <c r="E115" s="16" t="s">
        <v>3738</v>
      </c>
      <c r="G115" s="42">
        <f t="shared" ref="G115" si="15">IF(H115="GREET",1,IF(H115="GOAL",2,IF(H115="GOAL:COOP",2,IF(H115="(GOAL:COOP)",2,IF(H115="GOAL:CIVILITY",2,IF(H115="GOAL:SUSTAIN",2,IF(H115="(GOAL:SUSTAIN)",2,IF(H115="GOAL:MAX EARN",2,IF(H115="GOAL:EQUITY",2,IF(H115="(GOAL:EQUITY)",2,IF(H115="PROPOSAL",3,IF(H115="(PROPOSAL)",3,IF(H115="CHOOSE+",4,IF(H115="CHOOSE-",4,IF(H115="(CHOOSE+)",4,IF(H115="(CHOOSE-)",4,IF(H115="ECO INFO",5,IF(H115="(ECO INFO)",5,IF(H115="$ INFO",6,IF(H115="($ INFO)",6,IF(H115="SOC INFO",7,IF(H115="(SOC INFO)",7,IF(H115="RULE INFO",8,IF(H115="EXP INFO",9,IF(H115="(EXP INFO)",9,IF(H115="MON RES",10,IF(H115="MON EARN",11,IF(H115="MON BEH",12,IF(H115="POSE HARM",13,IF(H115="(POSE HARM)",13,IF(H115="POSE CONCERN",14,IF(H115="(POSE CONCERN)",14,IF(H115="RJ APOLOGY",15,IF(H115="RJ ATONE",16,IF(H115="(RJ ATONE)",16,IF(H115="RJ JUSTIFY",17,IF(H115="RJ JUSTIFY:ECO INFO",17,IF(H115="RJ JUSTIFY:SOC INFO",17,IF(H115="RJ JUSTIFY:EXP INFO",17,IF(H115="RJ JUSTIFY:MON EARN",17,IF(H115="RJ JUSTIFY:MON BEH",17,IF(H115="RJ-",18,IF(H115="RJ FORGIVE+",19,IF(H115="RJ FORGIVE-",19,IF(H115="(RJ FORGIVE+)",19,IF(H115="(RJ FORGIVE-)",19,IF(H115="COORD",20,IF(H115="(COORD)",20,IF(H115="ENF ACK",21,IF(H115="(ENF ACK)",21,IF(H115="ENF PRAISE",22,IF(H115="ENF ASK",23,IF(H115="ENF TELL",24,IF(H115="ENF SHAME",25,IF(H115="ENF WARN",26,IF(H115="ENF THREATEN",27,IF(H115="ENF PUNISH",28,IF(H115="DEFECT",29,IF(H115="SM TALK",30,IF(H115="HUMOR",31,IF(H115="POLITE+",32,IF(H115="POLITE-",32,IF(H115="INPUT-",33,IF(H115="AMBIGUOUS",34,IF(H115="UNCODEABLE",35)))))))))))))))))))))))))))))))))))))))))))))))))))))))))))))))))</f>
        <v>30</v>
      </c>
      <c r="H115" t="s">
        <v>9375</v>
      </c>
    </row>
    <row r="116" spans="1:8" x14ac:dyDescent="0.35">
      <c r="A116" s="4">
        <v>64</v>
      </c>
      <c r="B116" s="4">
        <v>-66.81</v>
      </c>
      <c r="C116" t="s">
        <v>3659</v>
      </c>
      <c r="D116" s="4">
        <v>3</v>
      </c>
      <c r="E116" s="16" t="s">
        <v>3742</v>
      </c>
      <c r="G116" s="42">
        <f t="shared" ref="G116" si="16">IF(H116="GREET",1,IF(H116="GOAL",2,IF(H116="GOAL:COOP",2,IF(H116="(GOAL:COOP)",2,IF(H116="GOAL:CIVILITY",2,IF(H116="GOAL:SUSTAIN",2,IF(H116="(GOAL:SUSTAIN)",2,IF(H116="GOAL:MAX EARN",2,IF(H116="GOAL:EQUITY",2,IF(H116="(GOAL:EQUITY)",2,IF(H116="PROPOSAL",3,IF(H116="(PROPOSAL)",3,IF(H116="CHOOSE+",4,IF(H116="CHOOSE-",4,IF(H116="(CHOOSE+)",4,IF(H116="(CHOOSE-)",4,IF(H116="ECO INFO",5,IF(H116="(ECO INFO)",5,IF(H116="$ INFO",6,IF(H116="($ INFO)",6,IF(H116="SOC INFO",7,IF(H116="(SOC INFO)",7,IF(H116="RULE INFO",8,IF(H116="EXP INFO",9,IF(H116="(EXP INFO)",9,IF(H116="MON RES",10,IF(H116="MON EARN",11,IF(H116="MON BEH",12,IF(H116="POSE HARM",13,IF(H116="(POSE HARM)",13,IF(H116="POSE CONCERN",14,IF(H116="(POSE CONCERN)",14,IF(H116="RJ APOLOGY",15,IF(H116="RJ ATONE",16,IF(H116="(RJ ATONE)",16,IF(H116="RJ JUSTIFY",17,IF(H116="RJ JUSTIFY:ECO INFO",17,IF(H116="RJ JUSTIFY:SOC INFO",17,IF(H116="RJ JUSTIFY:EXP INFO",17,IF(H116="RJ JUSTIFY:MON EARN",17,IF(H116="RJ JUSTIFY:MON BEH",17,IF(H116="RJ-",18,IF(H116="RJ FORGIVE+",19,IF(H116="RJ FORGIVE-",19,IF(H116="(RJ FORGIVE+)",19,IF(H116="(RJ FORGIVE-)",19,IF(H116="COORD",20,IF(H116="(COORD)",20,IF(H116="ENF ACK",21,IF(H116="(ENF ACK)",21,IF(H116="ENF PRAISE",22,IF(H116="ENF ASK",23,IF(H116="ENF TELL",24,IF(H116="ENF SHAME",25,IF(H116="ENF WARN",26,IF(H116="ENF THREATEN",27,IF(H116="ENF PUNISH",28,IF(H116="DEFECT",29,IF(H116="SM TALK",30,IF(H116="HUMOR",31,IF(H116="POLITE+",32,IF(H116="POLITE-",32,IF(H116="INPUT-",33,IF(H116="AMBIGUOUS",34,IF(H116="UNCODEABLE",35)))))))))))))))))))))))))))))))))))))))))))))))))))))))))))))))))</f>
        <v>30</v>
      </c>
      <c r="H116" t="s">
        <v>9375</v>
      </c>
    </row>
    <row r="117" spans="1:8" x14ac:dyDescent="0.35">
      <c r="A117" s="4">
        <v>65</v>
      </c>
      <c r="B117" s="4">
        <v>-57.893999999999998</v>
      </c>
      <c r="C117" t="s">
        <v>3659</v>
      </c>
      <c r="D117" s="4">
        <v>3</v>
      </c>
      <c r="E117" s="16" t="s">
        <v>3746</v>
      </c>
      <c r="G117" s="42">
        <f t="shared" ref="G117" si="17">IF(H117="GREET",1,IF(H117="GOAL",2,IF(H117="GOAL:COOP",2,IF(H117="(GOAL:COOP)",2,IF(H117="GOAL:CIVILITY",2,IF(H117="GOAL:SUSTAIN",2,IF(H117="(GOAL:SUSTAIN)",2,IF(H117="GOAL:MAX EARN",2,IF(H117="GOAL:EQUITY",2,IF(H117="(GOAL:EQUITY)",2,IF(H117="PROPOSAL",3,IF(H117="(PROPOSAL)",3,IF(H117="CHOOSE+",4,IF(H117="CHOOSE-",4,IF(H117="(CHOOSE+)",4,IF(H117="(CHOOSE-)",4,IF(H117="ECO INFO",5,IF(H117="(ECO INFO)",5,IF(H117="$ INFO",6,IF(H117="($ INFO)",6,IF(H117="SOC INFO",7,IF(H117="(SOC INFO)",7,IF(H117="RULE INFO",8,IF(H117="EXP INFO",9,IF(H117="(EXP INFO)",9,IF(H117="MON RES",10,IF(H117="MON EARN",11,IF(H117="MON BEH",12,IF(H117="POSE HARM",13,IF(H117="(POSE HARM)",13,IF(H117="POSE CONCERN",14,IF(H117="(POSE CONCERN)",14,IF(H117="RJ APOLOGY",15,IF(H117="RJ ATONE",16,IF(H117="(RJ ATONE)",16,IF(H117="RJ JUSTIFY",17,IF(H117="RJ JUSTIFY:ECO INFO",17,IF(H117="RJ JUSTIFY:SOC INFO",17,IF(H117="RJ JUSTIFY:EXP INFO",17,IF(H117="RJ JUSTIFY:MON EARN",17,IF(H117="RJ JUSTIFY:MON BEH",17,IF(H117="RJ-",18,IF(H117="RJ FORGIVE+",19,IF(H117="RJ FORGIVE-",19,IF(H117="(RJ FORGIVE+)",19,IF(H117="(RJ FORGIVE-)",19,IF(H117="COORD",20,IF(H117="(COORD)",20,IF(H117="ENF ACK",21,IF(H117="(ENF ACK)",21,IF(H117="ENF PRAISE",22,IF(H117="ENF ASK",23,IF(H117="ENF TELL",24,IF(H117="ENF SHAME",25,IF(H117="ENF WARN",26,IF(H117="ENF THREATEN",27,IF(H117="ENF PUNISH",28,IF(H117="DEFECT",29,IF(H117="SM TALK",30,IF(H117="HUMOR",31,IF(H117="POLITE+",32,IF(H117="POLITE-",32,IF(H117="INPUT-",33,IF(H117="AMBIGUOUS",34,IF(H117="UNCODEABLE",35)))))))))))))))))))))))))))))))))))))))))))))))))))))))))))))))))</f>
        <v>30</v>
      </c>
      <c r="H117" t="s">
        <v>9375</v>
      </c>
    </row>
    <row r="118" spans="1:8" x14ac:dyDescent="0.35">
      <c r="A118" s="4">
        <v>66</v>
      </c>
      <c r="B118" s="4">
        <v>-45.371000000000002</v>
      </c>
      <c r="C118" t="s">
        <v>3641</v>
      </c>
      <c r="D118" s="4">
        <v>2</v>
      </c>
      <c r="E118" s="16" t="s">
        <v>3748</v>
      </c>
      <c r="G118" s="42">
        <f t="shared" ref="G118" si="18">IF(H118="GREET",1,IF(H118="GOAL",2,IF(H118="GOAL:COOP",2,IF(H118="(GOAL:COOP)",2,IF(H118="GOAL:CIVILITY",2,IF(H118="GOAL:SUSTAIN",2,IF(H118="(GOAL:SUSTAIN)",2,IF(H118="GOAL:MAX EARN",2,IF(H118="GOAL:EQUITY",2,IF(H118="(GOAL:EQUITY)",2,IF(H118="PROPOSAL",3,IF(H118="(PROPOSAL)",3,IF(H118="CHOOSE+",4,IF(H118="CHOOSE-",4,IF(H118="(CHOOSE+)",4,IF(H118="(CHOOSE-)",4,IF(H118="ECO INFO",5,IF(H118="(ECO INFO)",5,IF(H118="$ INFO",6,IF(H118="($ INFO)",6,IF(H118="SOC INFO",7,IF(H118="(SOC INFO)",7,IF(H118="RULE INFO",8,IF(H118="EXP INFO",9,IF(H118="(EXP INFO)",9,IF(H118="MON RES",10,IF(H118="MON EARN",11,IF(H118="MON BEH",12,IF(H118="POSE HARM",13,IF(H118="(POSE HARM)",13,IF(H118="POSE CONCERN",14,IF(H118="(POSE CONCERN)",14,IF(H118="RJ APOLOGY",15,IF(H118="RJ ATONE",16,IF(H118="(RJ ATONE)",16,IF(H118="RJ JUSTIFY",17,IF(H118="RJ JUSTIFY:ECO INFO",17,IF(H118="RJ JUSTIFY:SOC INFO",17,IF(H118="RJ JUSTIFY:EXP INFO",17,IF(H118="RJ JUSTIFY:MON EARN",17,IF(H118="RJ JUSTIFY:MON BEH",17,IF(H118="RJ-",18,IF(H118="RJ FORGIVE+",19,IF(H118="RJ FORGIVE-",19,IF(H118="(RJ FORGIVE+)",19,IF(H118="(RJ FORGIVE-)",19,IF(H118="COORD",20,IF(H118="(COORD)",20,IF(H118="ENF ACK",21,IF(H118="(ENF ACK)",21,IF(H118="ENF PRAISE",22,IF(H118="ENF ASK",23,IF(H118="ENF TELL",24,IF(H118="ENF SHAME",25,IF(H118="ENF WARN",26,IF(H118="ENF THREATEN",27,IF(H118="ENF PUNISH",28,IF(H118="DEFECT",29,IF(H118="SM TALK",30,IF(H118="HUMOR",31,IF(H118="POLITE+",32,IF(H118="POLITE-",32,IF(H118="INPUT-",33,IF(H118="AMBIGUOUS",34,IF(H118="UNCODEABLE",35)))))))))))))))))))))))))))))))))))))))))))))))))))))))))))))))))</f>
        <v>30</v>
      </c>
      <c r="H118" t="s">
        <v>9375</v>
      </c>
    </row>
    <row r="119" spans="1:8" x14ac:dyDescent="0.35">
      <c r="A119" s="4">
        <v>67</v>
      </c>
      <c r="B119" s="4">
        <v>-33.74</v>
      </c>
      <c r="C119" t="s">
        <v>3648</v>
      </c>
      <c r="D119" s="4">
        <v>1</v>
      </c>
      <c r="E119" s="16" t="s">
        <v>3751</v>
      </c>
      <c r="G119" s="42">
        <f t="shared" ref="G119:G120" si="19">IF(H119="GREET",1,IF(H119="GOAL",2,IF(H119="GOAL:COOP",2,IF(H119="(GOAL:COOP)",2,IF(H119="GOAL:CIVILITY",2,IF(H119="GOAL:SUSTAIN",2,IF(H119="(GOAL:SUSTAIN)",2,IF(H119="GOAL:MAX EARN",2,IF(H119="GOAL:EQUITY",2,IF(H119="(GOAL:EQUITY)",2,IF(H119="PROPOSAL",3,IF(H119="(PROPOSAL)",3,IF(H119="CHOOSE+",4,IF(H119="CHOOSE-",4,IF(H119="(CHOOSE+)",4,IF(H119="(CHOOSE-)",4,IF(H119="ECO INFO",5,IF(H119="(ECO INFO)",5,IF(H119="$ INFO",6,IF(H119="($ INFO)",6,IF(H119="SOC INFO",7,IF(H119="(SOC INFO)",7,IF(H119="RULE INFO",8,IF(H119="EXP INFO",9,IF(H119="(EXP INFO)",9,IF(H119="MON RES",10,IF(H119="MON EARN",11,IF(H119="MON BEH",12,IF(H119="POSE HARM",13,IF(H119="(POSE HARM)",13,IF(H119="POSE CONCERN",14,IF(H119="(POSE CONCERN)",14,IF(H119="RJ APOLOGY",15,IF(H119="RJ ATONE",16,IF(H119="(RJ ATONE)",16,IF(H119="RJ JUSTIFY",17,IF(H119="RJ JUSTIFY:ECO INFO",17,IF(H119="RJ JUSTIFY:SOC INFO",17,IF(H119="RJ JUSTIFY:EXP INFO",17,IF(H119="RJ JUSTIFY:MON EARN",17,IF(H119="RJ JUSTIFY:MON BEH",17,IF(H119="RJ-",18,IF(H119="RJ FORGIVE+",19,IF(H119="RJ FORGIVE-",19,IF(H119="(RJ FORGIVE+)",19,IF(H119="(RJ FORGIVE-)",19,IF(H119="COORD",20,IF(H119="(COORD)",20,IF(H119="ENF ACK",21,IF(H119="(ENF ACK)",21,IF(H119="ENF PRAISE",22,IF(H119="ENF ASK",23,IF(H119="ENF TELL",24,IF(H119="ENF SHAME",25,IF(H119="ENF WARN",26,IF(H119="ENF THREATEN",27,IF(H119="ENF PUNISH",28,IF(H119="DEFECT",29,IF(H119="SM TALK",30,IF(H119="HUMOR",31,IF(H119="POLITE+",32,IF(H119="POLITE-",32,IF(H119="INPUT-",33,IF(H119="AMBIGUOUS",34,IF(H119="UNCODEABLE",35)))))))))))))))))))))))))))))))))))))))))))))))))))))))))))))))))</f>
        <v>30</v>
      </c>
      <c r="H119" t="s">
        <v>9375</v>
      </c>
    </row>
    <row r="120" spans="1:8" x14ac:dyDescent="0.35">
      <c r="A120" s="4">
        <v>68</v>
      </c>
      <c r="B120" s="4">
        <v>-29.577999999999999</v>
      </c>
      <c r="C120" t="s">
        <v>3659</v>
      </c>
      <c r="D120" s="4">
        <v>3</v>
      </c>
      <c r="E120" s="16" t="s">
        <v>3752</v>
      </c>
      <c r="G120" s="42">
        <f t="shared" si="19"/>
        <v>30</v>
      </c>
      <c r="H120" t="s">
        <v>9375</v>
      </c>
    </row>
    <row r="121" spans="1:8" x14ac:dyDescent="0.35">
      <c r="D121" s="4"/>
    </row>
    <row r="122" spans="1:8" x14ac:dyDescent="0.35">
      <c r="B122" s="20" t="s">
        <v>9352</v>
      </c>
      <c r="D122" s="4"/>
    </row>
    <row r="123" spans="1:8" x14ac:dyDescent="0.35">
      <c r="A123" s="4">
        <v>69</v>
      </c>
      <c r="B123" s="4">
        <v>-24.87</v>
      </c>
      <c r="C123" t="s">
        <v>3641</v>
      </c>
      <c r="D123" s="4">
        <v>2</v>
      </c>
      <c r="E123" s="16" t="s">
        <v>3754</v>
      </c>
    </row>
    <row r="124" spans="1:8" x14ac:dyDescent="0.35">
      <c r="D124" s="4"/>
      <c r="E124" s="58" t="s">
        <v>10662</v>
      </c>
      <c r="G124" s="42">
        <f t="shared" ref="G124:G125" si="20">IF(H124="GREET",1,IF(H124="GOAL",2,IF(H124="GOAL:COOP",2,IF(H124="(GOAL:COOP)",2,IF(H124="GOAL:CIVILITY",2,IF(H124="GOAL:SUSTAIN",2,IF(H124="(GOAL:SUSTAIN)",2,IF(H124="GOAL:MAX EARN",2,IF(H124="GOAL:EQUITY",2,IF(H124="(GOAL:EQUITY)",2,IF(H124="PROPOSAL",3,IF(H124="(PROPOSAL)",3,IF(H124="CHOOSE+",4,IF(H124="CHOOSE-",4,IF(H124="(CHOOSE+)",4,IF(H124="(CHOOSE-)",4,IF(H124="ECO INFO",5,IF(H124="(ECO INFO)",5,IF(H124="$ INFO",6,IF(H124="($ INFO)",6,IF(H124="SOC INFO",7,IF(H124="(SOC INFO)",7,IF(H124="RULE INFO",8,IF(H124="EXP INFO",9,IF(H124="(EXP INFO)",9,IF(H124="MON RES",10,IF(H124="MON EARN",11,IF(H124="MON BEH",12,IF(H124="POSE HARM",13,IF(H124="(POSE HARM)",13,IF(H124="POSE CONCERN",14,IF(H124="(POSE CONCERN)",14,IF(H124="RJ APOLOGY",15,IF(H124="RJ ATONE",16,IF(H124="(RJ ATONE)",16,IF(H124="RJ JUSTIFY",17,IF(H124="RJ JUSTIFY:ECO INFO",17,IF(H124="RJ JUSTIFY:SOC INFO",17,IF(H124="RJ JUSTIFY:EXP INFO",17,IF(H124="RJ JUSTIFY:MON EARN",17,IF(H124="RJ JUSTIFY:MON BEH",17,IF(H124="RJ-",18,IF(H124="RJ FORGIVE+",19,IF(H124="RJ FORGIVE-",19,IF(H124="(RJ FORGIVE+)",19,IF(H124="(RJ FORGIVE-)",19,IF(H124="COORD",20,IF(H124="(COORD)",20,IF(H124="ENF ACK",21,IF(H124="(ENF ACK)",21,IF(H124="ENF PRAISE",22,IF(H124="ENF ASK",23,IF(H124="ENF TELL",24,IF(H124="ENF SHAME",25,IF(H124="ENF WARN",26,IF(H124="ENF THREATEN",27,IF(H124="ENF PUNISH",28,IF(H124="DEFECT",29,IF(H124="SM TALK",30,IF(H124="HUMOR",31,IF(H124="POLITE+",32,IF(H124="POLITE-",32,IF(H124="INPUT-",33,IF(H124="AMBIGUOUS",34,IF(H124="UNCODEABLE",35)))))))))))))))))))))))))))))))))))))))))))))))))))))))))))))))))</f>
        <v>22</v>
      </c>
      <c r="H124" t="s">
        <v>10418</v>
      </c>
    </row>
    <row r="125" spans="1:8" x14ac:dyDescent="0.35">
      <c r="D125" s="4"/>
      <c r="E125" s="58" t="s">
        <v>10663</v>
      </c>
      <c r="G125" s="42">
        <f t="shared" si="20"/>
        <v>24</v>
      </c>
      <c r="H125" t="s">
        <v>10409</v>
      </c>
    </row>
    <row r="126" spans="1:8" x14ac:dyDescent="0.35">
      <c r="B126" s="21" t="s">
        <v>9283</v>
      </c>
      <c r="C126" s="22"/>
      <c r="D126" s="21"/>
      <c r="E126" s="23"/>
    </row>
    <row r="127" spans="1:8" x14ac:dyDescent="0.35">
      <c r="B127" s="31"/>
      <c r="D127" s="4"/>
    </row>
    <row r="128" spans="1:8" x14ac:dyDescent="0.35">
      <c r="A128" s="4">
        <v>70</v>
      </c>
      <c r="B128" s="4">
        <v>156.86000000000001</v>
      </c>
      <c r="C128" t="s">
        <v>3659</v>
      </c>
      <c r="D128" s="4">
        <v>3</v>
      </c>
      <c r="E128" s="16" t="s">
        <v>3761</v>
      </c>
      <c r="G128" s="42">
        <f t="shared" ref="G128" si="21">IF(H128="GREET",1,IF(H128="GOAL",2,IF(H128="GOAL:COOP",2,IF(H128="(GOAL:COOP)",2,IF(H128="GOAL:CIVILITY",2,IF(H128="GOAL:SUSTAIN",2,IF(H128="(GOAL:SUSTAIN)",2,IF(H128="GOAL:MAX EARN",2,IF(H128="GOAL:EQUITY",2,IF(H128="(GOAL:EQUITY)",2,IF(H128="PROPOSAL",3,IF(H128="(PROPOSAL)",3,IF(H128="CHOOSE+",4,IF(H128="CHOOSE-",4,IF(H128="(CHOOSE+)",4,IF(H128="(CHOOSE-)",4,IF(H128="ECO INFO",5,IF(H128="(ECO INFO)",5,IF(H128="$ INFO",6,IF(H128="($ INFO)",6,IF(H128="SOC INFO",7,IF(H128="(SOC INFO)",7,IF(H128="RULE INFO",8,IF(H128="EXP INFO",9,IF(H128="(EXP INFO)",9,IF(H128="MON RES",10,IF(H128="MON EARN",11,IF(H128="MON BEH",12,IF(H128="POSE HARM",13,IF(H128="(POSE HARM)",13,IF(H128="POSE CONCERN",14,IF(H128="(POSE CONCERN)",14,IF(H128="RJ APOLOGY",15,IF(H128="RJ ATONE",16,IF(H128="(RJ ATONE)",16,IF(H128="RJ JUSTIFY",17,IF(H128="RJ JUSTIFY:ECO INFO",17,IF(H128="RJ JUSTIFY:SOC INFO",17,IF(H128="RJ JUSTIFY:EXP INFO",17,IF(H128="RJ JUSTIFY:MON EARN",17,IF(H128="RJ JUSTIFY:MON BEH",17,IF(H128="RJ-",18,IF(H128="RJ FORGIVE+",19,IF(H128="RJ FORGIVE-",19,IF(H128="(RJ FORGIVE+)",19,IF(H128="(RJ FORGIVE-)",19,IF(H128="COORD",20,IF(H128="(COORD)",20,IF(H128="ENF ACK",21,IF(H128="(ENF ACK)",21,IF(H128="ENF PRAISE",22,IF(H128="ENF ASK",23,IF(H128="ENF TELL",24,IF(H128="ENF SHAME",25,IF(H128="ENF WARN",26,IF(H128="ENF THREATEN",27,IF(H128="ENF PUNISH",28,IF(H128="DEFECT",29,IF(H128="SM TALK",30,IF(H128="HUMOR",31,IF(H128="POLITE+",32,IF(H128="POLITE-",32,IF(H128="INPUT-",33,IF(H128="AMBIGUOUS",34,IF(H128="UNCODEABLE",35)))))))))))))))))))))))))))))))))))))))))))))))))))))))))))))))))</f>
        <v>20</v>
      </c>
      <c r="H128" t="s">
        <v>9472</v>
      </c>
    </row>
    <row r="129" spans="1:11" x14ac:dyDescent="0.35">
      <c r="B129" s="4">
        <v>175.18799999999999</v>
      </c>
      <c r="C129" t="s">
        <v>3659</v>
      </c>
      <c r="D129" s="4">
        <v>3</v>
      </c>
      <c r="E129" s="16" t="s">
        <v>3764</v>
      </c>
    </row>
    <row r="130" spans="1:11" x14ac:dyDescent="0.35">
      <c r="D130" s="4"/>
    </row>
    <row r="131" spans="1:11" x14ac:dyDescent="0.35">
      <c r="A131" s="4">
        <v>71</v>
      </c>
      <c r="B131" s="4">
        <v>228.91399999999999</v>
      </c>
      <c r="C131" t="s">
        <v>3641</v>
      </c>
      <c r="D131" s="4">
        <v>2</v>
      </c>
      <c r="E131" s="16" t="s">
        <v>3766</v>
      </c>
      <c r="G131" s="42">
        <f t="shared" ref="G131" si="22">IF(H131="GREET",1,IF(H131="GOAL",2,IF(H131="GOAL:COOP",2,IF(H131="(GOAL:COOP)",2,IF(H131="GOAL:CIVILITY",2,IF(H131="GOAL:SUSTAIN",2,IF(H131="(GOAL:SUSTAIN)",2,IF(H131="GOAL:MAX EARN",2,IF(H131="GOAL:EQUITY",2,IF(H131="(GOAL:EQUITY)",2,IF(H131="PROPOSAL",3,IF(H131="(PROPOSAL)",3,IF(H131="CHOOSE+",4,IF(H131="CHOOSE-",4,IF(H131="(CHOOSE+)",4,IF(H131="(CHOOSE-)",4,IF(H131="ECO INFO",5,IF(H131="(ECO INFO)",5,IF(H131="$ INFO",6,IF(H131="($ INFO)",6,IF(H131="SOC INFO",7,IF(H131="(SOC INFO)",7,IF(H131="RULE INFO",8,IF(H131="EXP INFO",9,IF(H131="(EXP INFO)",9,IF(H131="MON RES",10,IF(H131="MON EARN",11,IF(H131="MON BEH",12,IF(H131="POSE HARM",13,IF(H131="(POSE HARM)",13,IF(H131="POSE CONCERN",14,IF(H131="(POSE CONCERN)",14,IF(H131="RJ APOLOGY",15,IF(H131="RJ ATONE",16,IF(H131="(RJ ATONE)",16,IF(H131="RJ JUSTIFY",17,IF(H131="RJ JUSTIFY:ECO INFO",17,IF(H131="RJ JUSTIFY:SOC INFO",17,IF(H131="RJ JUSTIFY:EXP INFO",17,IF(H131="RJ JUSTIFY:MON EARN",17,IF(H131="RJ JUSTIFY:MON BEH",17,IF(H131="RJ-",18,IF(H131="RJ FORGIVE+",19,IF(H131="RJ FORGIVE-",19,IF(H131="(RJ FORGIVE+)",19,IF(H131="(RJ FORGIVE-)",19,IF(H131="COORD",20,IF(H131="(COORD)",20,IF(H131="ENF ACK",21,IF(H131="(ENF ACK)",21,IF(H131="ENF PRAISE",22,IF(H131="ENF ASK",23,IF(H131="ENF TELL",24,IF(H131="ENF SHAME",25,IF(H131="ENF WARN",26,IF(H131="ENF THREATEN",27,IF(H131="ENF PUNISH",28,IF(H131="DEFECT",29,IF(H131="SM TALK",30,IF(H131="HUMOR",31,IF(H131="POLITE+",32,IF(H131="POLITE-",32,IF(H131="INPUT-",33,IF(H131="AMBIGUOUS",34,IF(H131="UNCODEABLE",35)))))))))))))))))))))))))))))))))))))))))))))))))))))))))))))))))</f>
        <v>31</v>
      </c>
      <c r="H131" t="s">
        <v>9386</v>
      </c>
    </row>
    <row r="132" spans="1:11" x14ac:dyDescent="0.35">
      <c r="D132" s="4"/>
    </row>
    <row r="133" spans="1:11" x14ac:dyDescent="0.35">
      <c r="A133" s="4">
        <v>72</v>
      </c>
      <c r="B133" s="4">
        <v>233.553</v>
      </c>
      <c r="C133" t="s">
        <v>3648</v>
      </c>
      <c r="D133" s="4">
        <v>1</v>
      </c>
      <c r="E133" s="16" t="s">
        <v>3767</v>
      </c>
      <c r="G133" s="42">
        <f t="shared" ref="G133:G135" si="23">IF(H133="GREET",1,IF(H133="GOAL",2,IF(H133="GOAL:COOP",2,IF(H133="(GOAL:COOP)",2,IF(H133="GOAL:CIVILITY",2,IF(H133="GOAL:SUSTAIN",2,IF(H133="(GOAL:SUSTAIN)",2,IF(H133="GOAL:MAX EARN",2,IF(H133="GOAL:EQUITY",2,IF(H133="(GOAL:EQUITY)",2,IF(H133="PROPOSAL",3,IF(H133="(PROPOSAL)",3,IF(H133="CHOOSE+",4,IF(H133="CHOOSE-",4,IF(H133="(CHOOSE+)",4,IF(H133="(CHOOSE-)",4,IF(H133="ECO INFO",5,IF(H133="(ECO INFO)",5,IF(H133="$ INFO",6,IF(H133="($ INFO)",6,IF(H133="SOC INFO",7,IF(H133="(SOC INFO)",7,IF(H133="RULE INFO",8,IF(H133="EXP INFO",9,IF(H133="(EXP INFO)",9,IF(H133="MON RES",10,IF(H133="MON EARN",11,IF(H133="MON BEH",12,IF(H133="POSE HARM",13,IF(H133="(POSE HARM)",13,IF(H133="POSE CONCERN",14,IF(H133="(POSE CONCERN)",14,IF(H133="RJ APOLOGY",15,IF(H133="RJ ATONE",16,IF(H133="(RJ ATONE)",16,IF(H133="RJ JUSTIFY",17,IF(H133="RJ JUSTIFY:ECO INFO",17,IF(H133="RJ JUSTIFY:SOC INFO",17,IF(H133="RJ JUSTIFY:EXP INFO",17,IF(H133="RJ JUSTIFY:MON EARN",17,IF(H133="RJ JUSTIFY:MON BEH",17,IF(H133="RJ-",18,IF(H133="RJ FORGIVE+",19,IF(H133="RJ FORGIVE-",19,IF(H133="(RJ FORGIVE+)",19,IF(H133="(RJ FORGIVE-)",19,IF(H133="COORD",20,IF(H133="(COORD)",20,IF(H133="ENF ACK",21,IF(H133="(ENF ACK)",21,IF(H133="ENF PRAISE",22,IF(H133="ENF ASK",23,IF(H133="ENF TELL",24,IF(H133="ENF SHAME",25,IF(H133="ENF WARN",26,IF(H133="ENF THREATEN",27,IF(H133="ENF PUNISH",28,IF(H133="DEFECT",29,IF(H133="SM TALK",30,IF(H133="HUMOR",31,IF(H133="POLITE+",32,IF(H133="POLITE-",32,IF(H133="INPUT-",33,IF(H133="AMBIGUOUS",34,IF(H133="UNCODEABLE",35)))))))))))))))))))))))))))))))))))))))))))))))))))))))))))))))))</f>
        <v>22</v>
      </c>
      <c r="H133" t="s">
        <v>10418</v>
      </c>
    </row>
    <row r="134" spans="1:11" x14ac:dyDescent="0.35">
      <c r="A134" s="4">
        <v>73</v>
      </c>
      <c r="B134" s="4">
        <v>235.804</v>
      </c>
      <c r="C134" t="s">
        <v>3659</v>
      </c>
      <c r="D134" s="4">
        <v>3</v>
      </c>
      <c r="E134" s="16" t="s">
        <v>3768</v>
      </c>
      <c r="G134" s="42">
        <f t="shared" si="23"/>
        <v>22</v>
      </c>
      <c r="H134" t="s">
        <v>10418</v>
      </c>
    </row>
    <row r="135" spans="1:11" x14ac:dyDescent="0.35">
      <c r="A135" s="4">
        <v>74</v>
      </c>
      <c r="B135" s="4">
        <v>236.73</v>
      </c>
      <c r="C135" t="s">
        <v>3641</v>
      </c>
      <c r="D135" s="4">
        <v>2</v>
      </c>
      <c r="E135" s="16" t="s">
        <v>3769</v>
      </c>
      <c r="G135" s="42">
        <f t="shared" si="23"/>
        <v>22</v>
      </c>
      <c r="H135" t="s">
        <v>10418</v>
      </c>
    </row>
    <row r="136" spans="1:11" x14ac:dyDescent="0.35">
      <c r="D136" s="4"/>
    </row>
    <row r="137" spans="1:11" s="75" customFormat="1" x14ac:dyDescent="0.35">
      <c r="A137" s="11"/>
      <c r="B137" s="11" t="s">
        <v>9275</v>
      </c>
      <c r="C137" s="15"/>
      <c r="D137" s="19"/>
      <c r="E137" s="15"/>
      <c r="F137" s="13"/>
      <c r="G137" s="80"/>
      <c r="I137" s="80"/>
      <c r="K137" s="19"/>
    </row>
    <row r="138" spans="1:11" x14ac:dyDescent="0.35">
      <c r="D138" s="4"/>
    </row>
    <row r="139" spans="1:11" x14ac:dyDescent="0.35">
      <c r="A139" s="4">
        <v>75</v>
      </c>
      <c r="B139" s="4">
        <v>-363.94900000000001</v>
      </c>
      <c r="C139" t="s">
        <v>3659</v>
      </c>
      <c r="D139" s="4">
        <v>3</v>
      </c>
      <c r="E139" s="16" t="s">
        <v>3375</v>
      </c>
      <c r="G139" s="42">
        <f t="shared" ref="G139:G143" si="24">IF(H139="GREET",1,IF(H139="GOAL",2,IF(H139="GOAL:COOP",2,IF(H139="(GOAL:COOP)",2,IF(H139="GOAL:CIVILITY",2,IF(H139="GOAL:SUSTAIN",2,IF(H139="(GOAL:SUSTAIN)",2,IF(H139="GOAL:MAX EARN",2,IF(H139="GOAL:EQUITY",2,IF(H139="(GOAL:EQUITY)",2,IF(H139="PROPOSAL",3,IF(H139="(PROPOSAL)",3,IF(H139="CHOOSE+",4,IF(H139="CHOOSE-",4,IF(H139="(CHOOSE+)",4,IF(H139="(CHOOSE-)",4,IF(H139="ECO INFO",5,IF(H139="(ECO INFO)",5,IF(H139="$ INFO",6,IF(H139="($ INFO)",6,IF(H139="SOC INFO",7,IF(H139="(SOC INFO)",7,IF(H139="RULE INFO",8,IF(H139="EXP INFO",9,IF(H139="(EXP INFO)",9,IF(H139="MON RES",10,IF(H139="MON EARN",11,IF(H139="MON BEH",12,IF(H139="POSE HARM",13,IF(H139="(POSE HARM)",13,IF(H139="POSE CONCERN",14,IF(H139="(POSE CONCERN)",14,IF(H139="RJ APOLOGY",15,IF(H139="RJ ATONE",16,IF(H139="(RJ ATONE)",16,IF(H139="RJ JUSTIFY",17,IF(H139="RJ JUSTIFY:ECO INFO",17,IF(H139="RJ JUSTIFY:SOC INFO",17,IF(H139="RJ JUSTIFY:EXP INFO",17,IF(H139="RJ JUSTIFY:MON EARN",17,IF(H139="RJ JUSTIFY:MON BEH",17,IF(H139="RJ-",18,IF(H139="RJ FORGIVE+",19,IF(H139="RJ FORGIVE-",19,IF(H139="(RJ FORGIVE+)",19,IF(H139="(RJ FORGIVE-)",19,IF(H139="COORD",20,IF(H139="(COORD)",20,IF(H139="ENF ACK",21,IF(H139="(ENF ACK)",21,IF(H139="ENF PRAISE",22,IF(H139="ENF ASK",23,IF(H139="ENF TELL",24,IF(H139="ENF SHAME",25,IF(H139="ENF WARN",26,IF(H139="ENF THREATEN",27,IF(H139="ENF PUNISH",28,IF(H139="DEFECT",29,IF(H139="SM TALK",30,IF(H139="HUMOR",31,IF(H139="POLITE+",32,IF(H139="POLITE-",32,IF(H139="INPUT-",33,IF(H139="AMBIGUOUS",34,IF(H139="UNCODEABLE",35)))))))))))))))))))))))))))))))))))))))))))))))))))))))))))))))))</f>
        <v>22</v>
      </c>
      <c r="H139" t="s">
        <v>10418</v>
      </c>
    </row>
    <row r="140" spans="1:11" x14ac:dyDescent="0.35">
      <c r="A140" s="4">
        <v>76</v>
      </c>
      <c r="B140" s="4">
        <v>-357.10899999999998</v>
      </c>
      <c r="C140" t="s">
        <v>3659</v>
      </c>
      <c r="D140" s="4">
        <v>3</v>
      </c>
      <c r="E140" s="16" t="s">
        <v>3894</v>
      </c>
      <c r="G140" s="42">
        <f t="shared" si="24"/>
        <v>9</v>
      </c>
      <c r="H140" t="s">
        <v>9373</v>
      </c>
    </row>
    <row r="141" spans="1:11" x14ac:dyDescent="0.35">
      <c r="D141" s="4"/>
    </row>
    <row r="142" spans="1:11" x14ac:dyDescent="0.35">
      <c r="A142" s="4">
        <v>77</v>
      </c>
      <c r="B142" s="4">
        <v>-362.226</v>
      </c>
      <c r="C142" t="s">
        <v>3648</v>
      </c>
      <c r="D142" s="4">
        <v>1</v>
      </c>
      <c r="E142" s="16" t="s">
        <v>3890</v>
      </c>
      <c r="G142" s="42">
        <f t="shared" si="24"/>
        <v>9</v>
      </c>
      <c r="H142" t="s">
        <v>9373</v>
      </c>
    </row>
    <row r="143" spans="1:11" x14ac:dyDescent="0.35">
      <c r="A143" s="4">
        <v>78</v>
      </c>
      <c r="B143" s="4">
        <v>-353.90100000000001</v>
      </c>
      <c r="C143" t="s">
        <v>3659</v>
      </c>
      <c r="D143" s="4">
        <v>3</v>
      </c>
      <c r="E143" s="16">
        <v>9</v>
      </c>
      <c r="G143" s="42">
        <f t="shared" si="24"/>
        <v>9</v>
      </c>
      <c r="H143" t="s">
        <v>9373</v>
      </c>
    </row>
    <row r="144" spans="1:11" x14ac:dyDescent="0.35">
      <c r="D144" s="4"/>
    </row>
    <row r="145" spans="1:12" x14ac:dyDescent="0.35">
      <c r="A145" s="7">
        <v>4</v>
      </c>
      <c r="B145" s="31" t="s">
        <v>11243</v>
      </c>
      <c r="D145" s="4"/>
    </row>
    <row r="146" spans="1:12" x14ac:dyDescent="0.35">
      <c r="A146" s="4">
        <v>79</v>
      </c>
      <c r="B146" s="4">
        <v>-346.78800000000001</v>
      </c>
      <c r="C146" t="s">
        <v>3641</v>
      </c>
      <c r="D146" s="4">
        <v>2</v>
      </c>
      <c r="E146" s="16" t="s">
        <v>3897</v>
      </c>
      <c r="G146" s="42">
        <f t="shared" ref="G146:K207" si="25">IF(H146="GREET",1,IF(H146="GOAL",2,IF(H146="GOAL:COOP",2,IF(H146="(GOAL:COOP)",2,IF(H146="GOAL:CIVILITY",2,IF(H146="GOAL:SUSTAIN",2,IF(H146="(GOAL:SUSTAIN)",2,IF(H146="GOAL:MAX EARN",2,IF(H146="GOAL:EQUITY",2,IF(H146="(GOAL:EQUITY)",2,IF(H146="PROPOSAL",3,IF(H146="(PROPOSAL)",3,IF(H146="CHOOSE+",4,IF(H146="CHOOSE-",4,IF(H146="(CHOOSE+)",4,IF(H146="(CHOOSE-)",4,IF(H146="ECO INFO",5,IF(H146="(ECO INFO)",5,IF(H146="$ INFO",6,IF(H146="($ INFO)",6,IF(H146="SOC INFO",7,IF(H146="(SOC INFO)",7,IF(H146="RULE INFO",8,IF(H146="EXP INFO",9,IF(H146="(EXP INFO)",9,IF(H146="MON RES",10,IF(H146="MON EARN",11,IF(H146="MON BEH",12,IF(H146="POSE HARM",13,IF(H146="(POSE HARM)",13,IF(H146="POSE CONCERN",14,IF(H146="(POSE CONCERN)",14,IF(H146="RJ APOLOGY",15,IF(H146="RJ ATONE",16,IF(H146="(RJ ATONE)",16,IF(H146="RJ JUSTIFY",17,IF(H146="RJ JUSTIFY:ECO INFO",17,IF(H146="RJ JUSTIFY:SOC INFO",17,IF(H146="RJ JUSTIFY:EXP INFO",17,IF(H146="RJ JUSTIFY:MON EARN",17,IF(H146="RJ JUSTIFY:MON BEH",17,IF(H146="RJ-",18,IF(H146="RJ FORGIVE+",19,IF(H146="RJ FORGIVE-",19,IF(H146="(RJ FORGIVE+)",19,IF(H146="(RJ FORGIVE-)",19,IF(H146="COORD",20,IF(H146="(COORD)",20,IF(H146="ENF ACK",21,IF(H146="(ENF ACK)",21,IF(H146="ENF PRAISE",22,IF(H146="ENF ASK",23,IF(H146="ENF TELL",24,IF(H146="ENF SHAME",25,IF(H146="ENF WARN",26,IF(H146="ENF THREATEN",27,IF(H146="ENF PUNISH",28,IF(H146="DEFECT",29,IF(H146="SM TALK",30,IF(H146="HUMOR",31,IF(H146="POLITE+",32,IF(H146="POLITE-",32,IF(H146="INPUT-",33,IF(H146="AMBIGUOUS",34,IF(H146="UNCODEABLE",35)))))))))))))))))))))))))))))))))))))))))))))))))))))))))))))))))</f>
        <v>3</v>
      </c>
      <c r="H146" t="s">
        <v>9379</v>
      </c>
    </row>
    <row r="147" spans="1:12" x14ac:dyDescent="0.35">
      <c r="B147" s="4">
        <v>-336.68699999999899</v>
      </c>
      <c r="C147" t="s">
        <v>3641</v>
      </c>
      <c r="D147" s="4">
        <v>2</v>
      </c>
      <c r="E147" s="16" t="s">
        <v>3900</v>
      </c>
      <c r="G147" s="42">
        <f t="shared" si="25"/>
        <v>5</v>
      </c>
      <c r="H147" t="s">
        <v>9378</v>
      </c>
    </row>
    <row r="148" spans="1:12" x14ac:dyDescent="0.35">
      <c r="A148" s="4">
        <v>80</v>
      </c>
      <c r="B148" s="4">
        <v>-328.20699999999999</v>
      </c>
      <c r="C148" t="s">
        <v>3659</v>
      </c>
      <c r="D148" s="4">
        <v>3</v>
      </c>
      <c r="E148" s="16" t="s">
        <v>3901</v>
      </c>
      <c r="G148" s="42">
        <f t="shared" si="25"/>
        <v>3</v>
      </c>
      <c r="H148" t="s">
        <v>9379</v>
      </c>
    </row>
    <row r="149" spans="1:12" x14ac:dyDescent="0.35">
      <c r="A149" s="4">
        <v>81</v>
      </c>
      <c r="B149" s="4">
        <v>-315.00599999999997</v>
      </c>
      <c r="C149" t="s">
        <v>3659</v>
      </c>
      <c r="D149" s="4">
        <v>3</v>
      </c>
      <c r="E149" s="16" t="s">
        <v>3903</v>
      </c>
      <c r="G149" s="42">
        <f t="shared" si="25"/>
        <v>22</v>
      </c>
      <c r="H149" t="s">
        <v>10418</v>
      </c>
    </row>
    <row r="150" spans="1:12" x14ac:dyDescent="0.35">
      <c r="A150" s="4">
        <v>82</v>
      </c>
      <c r="B150" s="4">
        <v>-283.390999999999</v>
      </c>
      <c r="C150" t="s">
        <v>3641</v>
      </c>
      <c r="D150" s="4">
        <v>2</v>
      </c>
      <c r="E150" s="16" t="s">
        <v>3909</v>
      </c>
      <c r="G150" s="42">
        <f t="shared" si="25"/>
        <v>5</v>
      </c>
      <c r="H150" t="s">
        <v>9378</v>
      </c>
      <c r="I150" s="42">
        <f t="shared" ref="I150" si="26">IF(J150="GREET",1,IF(J150="GOAL",2,IF(J150="GOAL:COOP",2,IF(J150="(GOAL:COOP)",2,IF(J150="GOAL:CIVILITY",2,IF(J150="GOAL:SUSTAIN",2,IF(J150="(GOAL:SUSTAIN)",2,IF(J150="GOAL:MAX EARN",2,IF(J150="GOAL:EQUITY",2,IF(J150="(GOAL:EQUITY)",2,IF(J150="PROPOSAL",3,IF(J150="(PROPOSAL)",3,IF(J150="CHOOSE+",4,IF(J150="CHOOSE-",4,IF(J150="(CHOOSE+)",4,IF(J150="(CHOOSE-)",4,IF(J150="ECO INFO",5,IF(J150="(ECO INFO)",5,IF(J150="$ INFO",6,IF(J150="($ INFO)",6,IF(J150="SOC INFO",7,IF(J150="(SOC INFO)",7,IF(J150="RULE INFO",8,IF(J150="EXP INFO",9,IF(J150="(EXP INFO)",9,IF(J150="MON RES",10,IF(J150="MON EARN",11,IF(J150="MON BEH",12,IF(J150="POSE HARM",13,IF(J150="(POSE HARM)",13,IF(J150="POSE CONCERN",14,IF(J150="(POSE CONCERN)",14,IF(J150="RJ APOLOGY",15,IF(J150="RJ ATONE",16,IF(J150="(RJ ATONE)",16,IF(J150="RJ JUSTIFY",17,IF(J150="RJ JUSTIFY:ECO INFO",17,IF(J150="RJ JUSTIFY:SOC INFO",17,IF(J150="RJ JUSTIFY:EXP INFO",17,IF(J150="RJ JUSTIFY:MON EARN",17,IF(J150="RJ JUSTIFY:MON BEH",17,IF(J150="RJ-",18,IF(J150="RJ FORGIVE+",19,IF(J150="RJ FORGIVE-",19,IF(J150="(RJ FORGIVE+)",19,IF(J150="(RJ FORGIVE-)",19,IF(J150="COORD",20,IF(J150="(COORD)",20,IF(J150="ENF ACK",21,IF(J150="(ENF ACK)",21,IF(J150="ENF PRAISE",22,IF(J150="ENF ASK",23,IF(J150="ENF TELL",24,IF(J150="ENF SHAME",25,IF(J150="ENF WARN",26,IF(J150="ENF THREATEN",27,IF(J150="ENF PUNISH",28,IF(J150="DEFECT",29,IF(J150="SM TALK",30,IF(J150="HUMOR",31,IF(J150="POLITE+",32,IF(J150="POLITE-",32,IF(J150="INPUT-",33,IF(J150="AMBIGUOUS",34,IF(J150="UNCODEABLE",35)))))))))))))))))))))))))))))))))))))))))))))))))))))))))))))))))</f>
        <v>6</v>
      </c>
      <c r="J150" t="s">
        <v>10472</v>
      </c>
      <c r="K150" s="4">
        <f>IF(L150="GREET",1,IF(L150="GOAL",2,IF(L150="GOAL:COOP",2,IF(L150="(GOAL:COOP)",2,IF(L150="GOAL:CIVILITY",2,IF(L150="GOAL:SUSTAIN",2,IF(L150="(GOAL:SUSTAIN)",2,IF(L150="(GOAL:MAX EARN)",2,IF(L150="GOAL:EQUITY",2,IF(L150="(GOAL:EQUITY)",2,IF(L150="PROPOSAL",3,IF(L150="(PROPOSAL)",3,IF(L150="CHOOSE+",4,IF(L150="CHOOSE-",4,IF(L150="(CHOOSE+)",4,IF(L150="(CHOOSE-)",4,IF(L150="ECO INFO",5,IF(L150="(ECO INFO)",5,IF(L150="$ INFO",6,IF(L150="($ INFO)",6,IF(L150="SOC INFO",7,IF(L150="(SOC INFO)",7,IF(L150="RULE INFO",8,IF(L150="EXP INFO",9,IF(L150="(EXP INFO)",9,IF(L150="MON RES",10,IF(L150="MON EARN",11,IF(L150="MON BEH",12,IF(L150="POSE HARM",13,IF(L150="(POSE HARM)",13,IF(L150="POSE CONCERN",14,IF(L150="(POSE CONCERN)",14,IF(L150="RJ APOLOGY",15,IF(L150="RJ ATONE",16,IF(L150="(RJ ATONE)",16,IF(L150="RJ JUSTIFY",17,IF(L150="RJ JUSTIFY:ECO INFO",17,IF(L150="RJ JUSTIFY:SOC INFO",17,IF(L150="RJ JUSTIFY:EXP INFO",17,IF(L150="RJ JUSTIFY:MON EARN",17,IF(L150="RJ JUSTIFY:MON BEH",17,IF(L150="RJ-",18,IF(L150="RJ FORGIVE+",19,IF(L150="RJ FORGIVE-",19,IF(L150="(RJ FORGIVE+)",19,IF(L150="(RJ FORGIVE-)",19,IF(L150="COORD",20,IF(L150="(COORD)",20,IF(L150="ENF ACK",21,IF(L150="(ENF ACK)",21,IF(L150="ENF PRAISE",22,IF(L150="ENF ASK",23,IF(L150="ENF TELL",24,IF(L150="ENF SHAME",25,IF(L150="ENF WARN",26,IF(L150="ENF THREATEN",27,IF(L150="ENF PUNISH",28,IF(L150="DEFECT",29,IF(L150="SM TALK",30,IF(L150="HUMOR",31,IF(L150="POLITE+",32,IF(L150="POLITE-",32,IF(L150="INPUT-",33,IF(L150="AMBIGUOUS",34,IF(L150="UNCODEABLE",35)))))))))))))))))))))))))))))))))))))))))))))))))))))))))))))))))</f>
        <v>2</v>
      </c>
      <c r="L150" t="s">
        <v>12185</v>
      </c>
    </row>
    <row r="151" spans="1:12" x14ac:dyDescent="0.35">
      <c r="A151" s="4">
        <v>83</v>
      </c>
      <c r="B151" s="4">
        <v>-255.78099999999901</v>
      </c>
      <c r="C151" t="s">
        <v>3659</v>
      </c>
      <c r="D151" s="4">
        <v>3</v>
      </c>
      <c r="E151" s="16" t="s">
        <v>3916</v>
      </c>
      <c r="G151" s="42">
        <f t="shared" si="25"/>
        <v>4</v>
      </c>
      <c r="H151" t="s">
        <v>9372</v>
      </c>
    </row>
    <row r="152" spans="1:12" x14ac:dyDescent="0.35">
      <c r="D152" s="4"/>
      <c r="E152" s="58" t="s">
        <v>10372</v>
      </c>
      <c r="G152" s="42">
        <f t="shared" si="25"/>
        <v>9</v>
      </c>
      <c r="H152" t="s">
        <v>9373</v>
      </c>
    </row>
    <row r="153" spans="1:12" x14ac:dyDescent="0.35">
      <c r="D153" s="4"/>
      <c r="E153" s="58" t="s">
        <v>10371</v>
      </c>
      <c r="G153" s="42">
        <f t="shared" si="25"/>
        <v>4</v>
      </c>
      <c r="H153" t="s">
        <v>9372</v>
      </c>
    </row>
    <row r="154" spans="1:12" x14ac:dyDescent="0.35">
      <c r="A154" s="4">
        <v>84</v>
      </c>
      <c r="B154" s="4">
        <v>-254.03399999999999</v>
      </c>
      <c r="C154" t="s">
        <v>3648</v>
      </c>
      <c r="D154" s="4">
        <v>1</v>
      </c>
      <c r="E154" s="16" t="s">
        <v>3918</v>
      </c>
      <c r="G154" s="42">
        <f t="shared" si="25"/>
        <v>14</v>
      </c>
      <c r="H154" t="s">
        <v>9381</v>
      </c>
      <c r="I154" s="42">
        <f t="shared" ref="I154" si="27">IF(J154="GREET",1,IF(J154="GOAL",2,IF(J154="GOAL:COOP",2,IF(J154="(GOAL:COOP)",2,IF(J154="GOAL:CIVILITY",2,IF(J154="GOAL:SUSTAIN",2,IF(J154="(GOAL:SUSTAIN)",2,IF(J154="GOAL:MAX EARN",2,IF(J154="GOAL:EQUITY",2,IF(J154="(GOAL:EQUITY)",2,IF(J154="PROPOSAL",3,IF(J154="(PROPOSAL)",3,IF(J154="CHOOSE+",4,IF(J154="CHOOSE-",4,IF(J154="(CHOOSE+)",4,IF(J154="(CHOOSE-)",4,IF(J154="ECO INFO",5,IF(J154="(ECO INFO)",5,IF(J154="$ INFO",6,IF(J154="($ INFO)",6,IF(J154="SOC INFO",7,IF(J154="(SOC INFO)",7,IF(J154="RULE INFO",8,IF(J154="EXP INFO",9,IF(J154="(EXP INFO)",9,IF(J154="MON RES",10,IF(J154="MON EARN",11,IF(J154="MON BEH",12,IF(J154="POSE HARM",13,IF(J154="(POSE HARM)",13,IF(J154="POSE CONCERN",14,IF(J154="(POSE CONCERN)",14,IF(J154="RJ APOLOGY",15,IF(J154="RJ ATONE",16,IF(J154="(RJ ATONE)",16,IF(J154="RJ JUSTIFY",17,IF(J154="RJ JUSTIFY:ECO INFO",17,IF(J154="RJ JUSTIFY:SOC INFO",17,IF(J154="RJ JUSTIFY:EXP INFO",17,IF(J154="RJ JUSTIFY:MON EARN",17,IF(J154="RJ JUSTIFY:MON BEH",17,IF(J154="RJ-",18,IF(J154="RJ FORGIVE+",19,IF(J154="RJ FORGIVE-",19,IF(J154="(RJ FORGIVE+)",19,IF(J154="(RJ FORGIVE-)",19,IF(J154="COORD",20,IF(J154="(COORD)",20,IF(J154="ENF ACK",21,IF(J154="(ENF ACK)",21,IF(J154="ENF PRAISE",22,IF(J154="ENF ASK",23,IF(J154="ENF TELL",24,IF(J154="ENF SHAME",25,IF(J154="ENF WARN",26,IF(J154="ENF THREATEN",27,IF(J154="ENF PUNISH",28,IF(J154="DEFECT",29,IF(J154="SM TALK",30,IF(J154="HUMOR",31,IF(J154="POLITE+",32,IF(J154="POLITE-",32,IF(J154="INPUT-",33,IF(J154="AMBIGUOUS",34,IF(J154="UNCODEABLE",35)))))))))))))))))))))))))))))))))))))))))))))))))))))))))))))))))</f>
        <v>5</v>
      </c>
      <c r="J154" t="s">
        <v>9378</v>
      </c>
    </row>
    <row r="155" spans="1:12" x14ac:dyDescent="0.35">
      <c r="A155" s="4">
        <v>85</v>
      </c>
      <c r="B155" s="4">
        <v>-218.172</v>
      </c>
      <c r="C155" t="s">
        <v>3648</v>
      </c>
      <c r="D155" s="4">
        <v>1</v>
      </c>
      <c r="E155" s="16" t="s">
        <v>3927</v>
      </c>
      <c r="G155" s="42">
        <f t="shared" si="25"/>
        <v>5</v>
      </c>
      <c r="H155" t="s">
        <v>9378</v>
      </c>
    </row>
    <row r="156" spans="1:12" x14ac:dyDescent="0.35">
      <c r="A156" s="4">
        <v>86</v>
      </c>
      <c r="B156" s="4">
        <v>-246.03</v>
      </c>
      <c r="C156" t="s">
        <v>3659</v>
      </c>
      <c r="D156" s="4">
        <v>3</v>
      </c>
      <c r="E156" s="16" t="s">
        <v>3920</v>
      </c>
      <c r="G156" s="42">
        <f t="shared" si="25"/>
        <v>5</v>
      </c>
      <c r="H156" t="s">
        <v>9378</v>
      </c>
    </row>
    <row r="157" spans="1:12" x14ac:dyDescent="0.35">
      <c r="A157" s="4">
        <v>87</v>
      </c>
      <c r="B157" s="4">
        <v>-221.583</v>
      </c>
      <c r="C157" t="s">
        <v>3641</v>
      </c>
      <c r="D157" s="4">
        <v>2</v>
      </c>
      <c r="E157" s="16" t="s">
        <v>3925</v>
      </c>
      <c r="G157" s="42">
        <f t="shared" si="25"/>
        <v>5</v>
      </c>
      <c r="H157" t="s">
        <v>9378</v>
      </c>
    </row>
    <row r="158" spans="1:12" x14ac:dyDescent="0.35">
      <c r="A158" s="4">
        <v>88</v>
      </c>
      <c r="B158" s="4">
        <v>-218.21899999999999</v>
      </c>
      <c r="C158" t="s">
        <v>3659</v>
      </c>
      <c r="D158" s="4">
        <v>3</v>
      </c>
      <c r="E158" s="16" t="s">
        <v>3926</v>
      </c>
      <c r="G158" s="42">
        <f t="shared" si="25"/>
        <v>9</v>
      </c>
      <c r="H158" t="s">
        <v>9373</v>
      </c>
    </row>
    <row r="159" spans="1:12" x14ac:dyDescent="0.35">
      <c r="A159" s="4">
        <v>89</v>
      </c>
      <c r="B159" s="4">
        <v>-198.30500000000001</v>
      </c>
      <c r="C159" t="s">
        <v>3659</v>
      </c>
      <c r="D159" s="4">
        <v>3</v>
      </c>
      <c r="E159" s="16" t="s">
        <v>3929</v>
      </c>
      <c r="G159" s="42">
        <f t="shared" si="25"/>
        <v>3</v>
      </c>
      <c r="H159" t="s">
        <v>9379</v>
      </c>
    </row>
    <row r="160" spans="1:12" x14ac:dyDescent="0.35">
      <c r="B160" s="4">
        <v>-193.32599999999999</v>
      </c>
      <c r="C160" t="s">
        <v>3659</v>
      </c>
      <c r="D160" s="4">
        <v>3</v>
      </c>
      <c r="E160" s="16" t="s">
        <v>3932</v>
      </c>
    </row>
    <row r="161" spans="1:12" x14ac:dyDescent="0.35">
      <c r="A161" s="4">
        <v>90</v>
      </c>
      <c r="B161" s="4">
        <v>-178.173</v>
      </c>
      <c r="C161" t="s">
        <v>3641</v>
      </c>
      <c r="D161" s="4">
        <v>2</v>
      </c>
      <c r="E161" s="16" t="s">
        <v>3935</v>
      </c>
    </row>
    <row r="162" spans="1:12" x14ac:dyDescent="0.35">
      <c r="D162" s="4"/>
      <c r="E162" s="58" t="s">
        <v>10373</v>
      </c>
      <c r="G162" s="42">
        <f t="shared" si="25"/>
        <v>3</v>
      </c>
      <c r="H162" t="s">
        <v>9379</v>
      </c>
    </row>
    <row r="163" spans="1:12" x14ac:dyDescent="0.35">
      <c r="D163" s="4"/>
      <c r="E163" s="58" t="s">
        <v>10374</v>
      </c>
      <c r="G163" s="42">
        <f t="shared" si="25"/>
        <v>5</v>
      </c>
      <c r="H163" t="s">
        <v>9378</v>
      </c>
    </row>
    <row r="164" spans="1:12" x14ac:dyDescent="0.35">
      <c r="A164" s="4">
        <v>91</v>
      </c>
      <c r="B164" s="4">
        <v>-151.07900000000001</v>
      </c>
      <c r="C164" t="s">
        <v>3641</v>
      </c>
      <c r="D164" s="4">
        <v>2</v>
      </c>
      <c r="E164" s="16" t="s">
        <v>3939</v>
      </c>
      <c r="G164" s="42">
        <f t="shared" si="25"/>
        <v>3</v>
      </c>
      <c r="H164" t="s">
        <v>9379</v>
      </c>
    </row>
    <row r="165" spans="1:12" x14ac:dyDescent="0.35">
      <c r="A165" s="4">
        <v>92</v>
      </c>
      <c r="B165" s="4">
        <v>-149.14400000000001</v>
      </c>
      <c r="C165" t="s">
        <v>3659</v>
      </c>
      <c r="D165" s="4">
        <v>3</v>
      </c>
      <c r="E165" s="16" t="s">
        <v>3940</v>
      </c>
      <c r="G165" s="42">
        <f t="shared" si="25"/>
        <v>14</v>
      </c>
      <c r="H165" t="s">
        <v>9381</v>
      </c>
      <c r="I165" s="42">
        <f t="shared" si="25"/>
        <v>5</v>
      </c>
      <c r="J165" t="s">
        <v>9378</v>
      </c>
      <c r="K165" s="4">
        <f t="shared" si="25"/>
        <v>6</v>
      </c>
      <c r="L165" t="s">
        <v>10472</v>
      </c>
    </row>
    <row r="166" spans="1:12" x14ac:dyDescent="0.35">
      <c r="A166" s="4">
        <v>93</v>
      </c>
      <c r="B166" s="4">
        <v>-135.62899999999999</v>
      </c>
      <c r="C166" t="s">
        <v>3648</v>
      </c>
      <c r="D166" s="4">
        <v>1</v>
      </c>
      <c r="E166" s="16" t="s">
        <v>3942</v>
      </c>
      <c r="G166" s="42">
        <f t="shared" si="25"/>
        <v>4</v>
      </c>
      <c r="H166" t="s">
        <v>9372</v>
      </c>
    </row>
    <row r="167" spans="1:12" x14ac:dyDescent="0.35">
      <c r="A167" s="4">
        <v>94</v>
      </c>
      <c r="B167" s="4">
        <v>-135.19399999999999</v>
      </c>
      <c r="C167" t="s">
        <v>3641</v>
      </c>
      <c r="D167" s="4">
        <v>2</v>
      </c>
      <c r="E167" s="16" t="s">
        <v>3944</v>
      </c>
      <c r="G167" s="42">
        <f t="shared" si="25"/>
        <v>3</v>
      </c>
      <c r="H167" t="s">
        <v>9379</v>
      </c>
    </row>
    <row r="168" spans="1:12" x14ac:dyDescent="0.35">
      <c r="A168" s="4">
        <v>95</v>
      </c>
      <c r="B168" s="4">
        <v>-125.79600000000001</v>
      </c>
      <c r="C168" t="s">
        <v>3648</v>
      </c>
      <c r="D168" s="4">
        <v>1</v>
      </c>
      <c r="E168" s="16" t="s">
        <v>3945</v>
      </c>
      <c r="G168" s="42">
        <f t="shared" si="25"/>
        <v>4</v>
      </c>
      <c r="H168" t="s">
        <v>9372</v>
      </c>
    </row>
    <row r="169" spans="1:12" x14ac:dyDescent="0.35">
      <c r="A169" s="4">
        <v>96</v>
      </c>
      <c r="B169" s="4">
        <v>-125.479</v>
      </c>
      <c r="C169" t="s">
        <v>3659</v>
      </c>
      <c r="D169" s="4">
        <v>3</v>
      </c>
      <c r="E169" s="16" t="s">
        <v>3946</v>
      </c>
      <c r="G169" s="42">
        <f t="shared" si="25"/>
        <v>14</v>
      </c>
      <c r="H169" t="s">
        <v>9381</v>
      </c>
      <c r="I169" s="42">
        <f t="shared" si="25"/>
        <v>9</v>
      </c>
      <c r="J169" t="s">
        <v>9373</v>
      </c>
    </row>
    <row r="170" spans="1:12" x14ac:dyDescent="0.35">
      <c r="B170" s="4">
        <v>-112.346</v>
      </c>
      <c r="C170" t="s">
        <v>3659</v>
      </c>
      <c r="D170" s="4">
        <v>3</v>
      </c>
      <c r="E170" s="16" t="s">
        <v>3950</v>
      </c>
    </row>
    <row r="171" spans="1:12" x14ac:dyDescent="0.35">
      <c r="A171" s="4">
        <v>97</v>
      </c>
      <c r="B171" s="4">
        <v>-104.527</v>
      </c>
      <c r="C171" t="s">
        <v>3641</v>
      </c>
      <c r="D171" s="4">
        <v>2</v>
      </c>
      <c r="E171" s="16" t="s">
        <v>3952</v>
      </c>
      <c r="G171" s="42">
        <f t="shared" si="25"/>
        <v>4</v>
      </c>
      <c r="H171" t="s">
        <v>9372</v>
      </c>
    </row>
    <row r="172" spans="1:12" x14ac:dyDescent="0.35">
      <c r="A172" s="4">
        <v>98</v>
      </c>
      <c r="B172" s="4">
        <v>-98.212999999999994</v>
      </c>
      <c r="C172" t="s">
        <v>3659</v>
      </c>
      <c r="D172" s="4">
        <v>3</v>
      </c>
      <c r="E172" s="16" t="s">
        <v>3953</v>
      </c>
      <c r="G172" s="42">
        <f t="shared" si="25"/>
        <v>8</v>
      </c>
      <c r="H172" t="s">
        <v>9374</v>
      </c>
    </row>
    <row r="173" spans="1:12" x14ac:dyDescent="0.35">
      <c r="B173" s="4">
        <v>-92.516000000000005</v>
      </c>
      <c r="C173" t="s">
        <v>3659</v>
      </c>
      <c r="D173" s="4">
        <v>3</v>
      </c>
      <c r="E173" s="16" t="s">
        <v>3954</v>
      </c>
      <c r="G173" s="42">
        <f t="shared" si="25"/>
        <v>8</v>
      </c>
      <c r="H173" t="s">
        <v>9374</v>
      </c>
    </row>
    <row r="174" spans="1:12" x14ac:dyDescent="0.35">
      <c r="A174" s="4">
        <v>99</v>
      </c>
      <c r="B174" s="4">
        <v>-85.899000000000001</v>
      </c>
      <c r="C174" t="s">
        <v>3788</v>
      </c>
      <c r="D174" s="4">
        <v>4</v>
      </c>
      <c r="E174" s="16" t="s">
        <v>3954</v>
      </c>
      <c r="G174" s="42">
        <f t="shared" si="25"/>
        <v>8</v>
      </c>
      <c r="H174" t="s">
        <v>9374</v>
      </c>
      <c r="I174" s="42">
        <f t="shared" si="25"/>
        <v>4</v>
      </c>
      <c r="J174" t="s">
        <v>9372</v>
      </c>
    </row>
    <row r="175" spans="1:12" x14ac:dyDescent="0.35">
      <c r="A175" s="4">
        <v>100</v>
      </c>
      <c r="B175" s="4">
        <v>-78.113999999999905</v>
      </c>
      <c r="C175" t="s">
        <v>3641</v>
      </c>
      <c r="D175" s="4">
        <v>2</v>
      </c>
      <c r="E175" s="16" t="s">
        <v>3958</v>
      </c>
      <c r="G175" s="42">
        <f t="shared" si="25"/>
        <v>3</v>
      </c>
      <c r="H175" t="s">
        <v>9379</v>
      </c>
    </row>
    <row r="176" spans="1:12" x14ac:dyDescent="0.35">
      <c r="A176" s="4">
        <v>101</v>
      </c>
      <c r="B176" s="4">
        <v>-75.53</v>
      </c>
      <c r="C176" t="s">
        <v>3641</v>
      </c>
      <c r="D176" s="4">
        <v>2</v>
      </c>
      <c r="E176" s="16" t="s">
        <v>3954</v>
      </c>
      <c r="G176" s="42">
        <f t="shared" si="25"/>
        <v>8</v>
      </c>
      <c r="H176" t="s">
        <v>9374</v>
      </c>
      <c r="I176" s="42">
        <f t="shared" si="25"/>
        <v>4</v>
      </c>
      <c r="J176" t="s">
        <v>9372</v>
      </c>
    </row>
    <row r="177" spans="1:8" x14ac:dyDescent="0.35">
      <c r="A177" s="4">
        <v>102</v>
      </c>
      <c r="B177" s="4">
        <v>-38.595999999999997</v>
      </c>
      <c r="C177" t="s">
        <v>3659</v>
      </c>
      <c r="D177" s="4">
        <v>3</v>
      </c>
      <c r="E177" s="16" t="s">
        <v>3967</v>
      </c>
      <c r="G177" s="42">
        <f t="shared" si="25"/>
        <v>8</v>
      </c>
      <c r="H177" t="s">
        <v>9374</v>
      </c>
    </row>
    <row r="178" spans="1:8" x14ac:dyDescent="0.35">
      <c r="D178" s="4"/>
    </row>
    <row r="179" spans="1:8" x14ac:dyDescent="0.35">
      <c r="A179" s="4">
        <v>103</v>
      </c>
      <c r="B179" s="4">
        <v>-69.477999999999994</v>
      </c>
      <c r="C179" t="s">
        <v>3648</v>
      </c>
      <c r="D179" s="4">
        <v>1</v>
      </c>
      <c r="E179" s="16" t="s">
        <v>3961</v>
      </c>
      <c r="G179" s="42">
        <f t="shared" si="25"/>
        <v>3</v>
      </c>
      <c r="H179" t="s">
        <v>9379</v>
      </c>
    </row>
    <row r="180" spans="1:8" x14ac:dyDescent="0.35">
      <c r="A180" s="4">
        <v>104</v>
      </c>
      <c r="B180" s="4">
        <v>-41.305</v>
      </c>
      <c r="C180" t="s">
        <v>3641</v>
      </c>
      <c r="D180" s="4">
        <v>2</v>
      </c>
      <c r="E180" s="16" t="s">
        <v>3966</v>
      </c>
      <c r="G180" s="42">
        <f t="shared" si="25"/>
        <v>34</v>
      </c>
      <c r="H180" t="s">
        <v>9387</v>
      </c>
    </row>
    <row r="181" spans="1:8" x14ac:dyDescent="0.35">
      <c r="D181" s="4"/>
    </row>
    <row r="182" spans="1:8" x14ac:dyDescent="0.35">
      <c r="B182" s="21" t="s">
        <v>9279</v>
      </c>
      <c r="C182" s="22"/>
      <c r="D182" s="21"/>
      <c r="E182" s="23"/>
    </row>
    <row r="183" spans="1:8" x14ac:dyDescent="0.35">
      <c r="B183" s="20"/>
      <c r="D183" s="4"/>
    </row>
    <row r="184" spans="1:8" x14ac:dyDescent="0.35">
      <c r="A184" s="4">
        <v>105</v>
      </c>
      <c r="B184" s="4">
        <v>5.2829999999999897</v>
      </c>
      <c r="C184" t="s">
        <v>3659</v>
      </c>
      <c r="D184" s="4">
        <v>3</v>
      </c>
      <c r="E184" s="16" t="s">
        <v>3970</v>
      </c>
      <c r="G184" s="42">
        <f t="shared" si="25"/>
        <v>26</v>
      </c>
      <c r="H184" t="s">
        <v>10123</v>
      </c>
    </row>
    <row r="185" spans="1:8" x14ac:dyDescent="0.35">
      <c r="D185" s="4"/>
    </row>
    <row r="186" spans="1:8" x14ac:dyDescent="0.35">
      <c r="B186" s="20" t="s">
        <v>9267</v>
      </c>
      <c r="D186" s="4"/>
    </row>
    <row r="187" spans="1:8" x14ac:dyDescent="0.35">
      <c r="A187" s="4">
        <v>106</v>
      </c>
      <c r="B187" s="4">
        <v>27.696999999999999</v>
      </c>
      <c r="C187" t="s">
        <v>3641</v>
      </c>
      <c r="D187" s="4">
        <v>2</v>
      </c>
      <c r="E187" s="16" t="s">
        <v>3971</v>
      </c>
      <c r="G187" s="42">
        <f t="shared" si="25"/>
        <v>3</v>
      </c>
      <c r="H187" t="s">
        <v>9379</v>
      </c>
    </row>
    <row r="188" spans="1:8" x14ac:dyDescent="0.35">
      <c r="D188" s="4"/>
    </row>
    <row r="189" spans="1:8" x14ac:dyDescent="0.35">
      <c r="B189" s="31" t="s">
        <v>11244</v>
      </c>
      <c r="D189" s="4"/>
    </row>
    <row r="190" spans="1:8" x14ac:dyDescent="0.35">
      <c r="A190" s="4">
        <v>107</v>
      </c>
      <c r="B190" s="4">
        <v>29.906999999999901</v>
      </c>
      <c r="C190" t="s">
        <v>3659</v>
      </c>
      <c r="D190" s="4">
        <v>3</v>
      </c>
      <c r="E190" s="16" t="s">
        <v>3972</v>
      </c>
      <c r="G190" s="42">
        <f t="shared" si="25"/>
        <v>20</v>
      </c>
      <c r="H190" t="s">
        <v>9472</v>
      </c>
    </row>
    <row r="191" spans="1:8" x14ac:dyDescent="0.35">
      <c r="A191" s="4">
        <v>108</v>
      </c>
      <c r="B191" s="4">
        <v>43.856999999999999</v>
      </c>
      <c r="C191" t="s">
        <v>3641</v>
      </c>
      <c r="D191" s="4">
        <v>2</v>
      </c>
      <c r="E191" s="16" t="s">
        <v>3973</v>
      </c>
      <c r="G191" s="42">
        <f t="shared" si="25"/>
        <v>20</v>
      </c>
      <c r="H191" t="s">
        <v>9472</v>
      </c>
    </row>
    <row r="192" spans="1:8" x14ac:dyDescent="0.35">
      <c r="A192" s="4">
        <v>109</v>
      </c>
      <c r="B192" s="4">
        <v>49.516999999999904</v>
      </c>
      <c r="C192" t="s">
        <v>3659</v>
      </c>
      <c r="D192" s="4">
        <v>3</v>
      </c>
      <c r="E192" s="16" t="s">
        <v>3974</v>
      </c>
      <c r="G192" s="42">
        <f t="shared" si="25"/>
        <v>20</v>
      </c>
      <c r="H192" t="s">
        <v>9472</v>
      </c>
    </row>
    <row r="193" spans="1:8" x14ac:dyDescent="0.35">
      <c r="A193" s="4">
        <v>110</v>
      </c>
      <c r="B193" s="4">
        <v>53.808999999999997</v>
      </c>
      <c r="C193" t="s">
        <v>3641</v>
      </c>
      <c r="D193" s="4">
        <v>2</v>
      </c>
      <c r="E193" s="16" t="s">
        <v>3421</v>
      </c>
      <c r="G193" s="42">
        <f t="shared" si="25"/>
        <v>20</v>
      </c>
      <c r="H193" t="s">
        <v>9472</v>
      </c>
    </row>
    <row r="194" spans="1:8" x14ac:dyDescent="0.35">
      <c r="B194" s="20"/>
      <c r="D194" s="4"/>
    </row>
    <row r="195" spans="1:8" x14ac:dyDescent="0.35">
      <c r="A195" s="4">
        <v>111</v>
      </c>
      <c r="B195" s="4">
        <v>118.247999999999</v>
      </c>
      <c r="C195" t="s">
        <v>3648</v>
      </c>
      <c r="D195" s="4">
        <v>1</v>
      </c>
      <c r="E195" s="16" t="s">
        <v>3976</v>
      </c>
      <c r="G195" s="42">
        <f t="shared" si="25"/>
        <v>24</v>
      </c>
      <c r="H195" t="s">
        <v>10409</v>
      </c>
    </row>
    <row r="196" spans="1:8" x14ac:dyDescent="0.35">
      <c r="D196" s="4"/>
    </row>
    <row r="197" spans="1:8" x14ac:dyDescent="0.35">
      <c r="A197" s="7">
        <v>1</v>
      </c>
      <c r="B197" s="31" t="s">
        <v>9423</v>
      </c>
      <c r="D197" s="4"/>
    </row>
    <row r="198" spans="1:8" x14ac:dyDescent="0.35">
      <c r="A198" s="4">
        <v>112</v>
      </c>
      <c r="B198" s="4">
        <v>142</v>
      </c>
      <c r="C198" t="s">
        <v>3648</v>
      </c>
      <c r="D198" s="4">
        <v>1</v>
      </c>
      <c r="E198" s="16" t="s">
        <v>3977</v>
      </c>
      <c r="G198" s="42">
        <f t="shared" si="25"/>
        <v>15</v>
      </c>
      <c r="H198" t="s">
        <v>9706</v>
      </c>
    </row>
    <row r="199" spans="1:8" x14ac:dyDescent="0.35">
      <c r="A199" s="4">
        <v>113</v>
      </c>
      <c r="B199" s="4">
        <v>160.04300000000001</v>
      </c>
      <c r="C199" t="s">
        <v>3659</v>
      </c>
      <c r="D199" s="4">
        <v>3</v>
      </c>
      <c r="E199" s="16" t="s">
        <v>3979</v>
      </c>
      <c r="G199" s="42">
        <f t="shared" si="25"/>
        <v>25</v>
      </c>
      <c r="H199" t="s">
        <v>9648</v>
      </c>
    </row>
    <row r="200" spans="1:8" x14ac:dyDescent="0.35">
      <c r="A200" s="4">
        <v>114</v>
      </c>
      <c r="B200" s="4">
        <v>234.32299999999901</v>
      </c>
      <c r="C200" t="s">
        <v>3659</v>
      </c>
      <c r="D200" s="4">
        <v>3</v>
      </c>
      <c r="E200" s="16" t="s">
        <v>3983</v>
      </c>
      <c r="F200" s="28"/>
    </row>
    <row r="201" spans="1:8" x14ac:dyDescent="0.35">
      <c r="D201" s="4"/>
      <c r="E201" s="58" t="s">
        <v>9840</v>
      </c>
      <c r="F201" s="28"/>
      <c r="G201" s="42">
        <f t="shared" si="25"/>
        <v>25</v>
      </c>
      <c r="H201" t="s">
        <v>9648</v>
      </c>
    </row>
    <row r="202" spans="1:8" x14ac:dyDescent="0.35">
      <c r="D202" s="4"/>
      <c r="E202" s="58" t="s">
        <v>9839</v>
      </c>
      <c r="F202" s="28"/>
      <c r="G202" s="42">
        <f t="shared" si="25"/>
        <v>19</v>
      </c>
      <c r="H202" t="s">
        <v>9723</v>
      </c>
    </row>
    <row r="203" spans="1:8" x14ac:dyDescent="0.35">
      <c r="D203" s="4"/>
    </row>
    <row r="204" spans="1:8" x14ac:dyDescent="0.35">
      <c r="A204" s="4">
        <v>115</v>
      </c>
      <c r="B204" s="4">
        <v>164.86500000000001</v>
      </c>
      <c r="C204" t="s">
        <v>3641</v>
      </c>
      <c r="D204" s="4">
        <v>2</v>
      </c>
      <c r="E204" s="16" t="s">
        <v>3980</v>
      </c>
      <c r="G204" s="42">
        <f t="shared" si="25"/>
        <v>3</v>
      </c>
      <c r="H204" t="s">
        <v>9379</v>
      </c>
    </row>
    <row r="205" spans="1:8" x14ac:dyDescent="0.35">
      <c r="B205" s="4">
        <v>203.041</v>
      </c>
      <c r="C205" t="s">
        <v>3641</v>
      </c>
      <c r="D205" s="4">
        <v>2</v>
      </c>
      <c r="E205" s="16" t="s">
        <v>3982</v>
      </c>
      <c r="G205" s="42">
        <f t="shared" si="25"/>
        <v>32</v>
      </c>
      <c r="H205" t="s">
        <v>9376</v>
      </c>
    </row>
    <row r="206" spans="1:8" x14ac:dyDescent="0.35">
      <c r="A206" s="4">
        <v>116</v>
      </c>
      <c r="B206" s="4">
        <v>207.45099999999999</v>
      </c>
      <c r="C206" t="s">
        <v>3659</v>
      </c>
      <c r="D206" s="4">
        <v>3</v>
      </c>
      <c r="E206" s="16" t="s">
        <v>140</v>
      </c>
      <c r="G206" s="42">
        <f t="shared" si="25"/>
        <v>31</v>
      </c>
      <c r="H206" t="s">
        <v>9386</v>
      </c>
    </row>
    <row r="207" spans="1:8" x14ac:dyDescent="0.35">
      <c r="A207" s="4">
        <v>117</v>
      </c>
      <c r="B207" s="4">
        <v>234.84899999999999</v>
      </c>
      <c r="C207" t="s">
        <v>3641</v>
      </c>
      <c r="D207" s="4">
        <v>2</v>
      </c>
      <c r="E207" s="16" t="s">
        <v>3984</v>
      </c>
      <c r="G207" s="42">
        <f t="shared" si="25"/>
        <v>10</v>
      </c>
      <c r="H207" t="s">
        <v>10136</v>
      </c>
    </row>
    <row r="210" spans="1:11" x14ac:dyDescent="0.35">
      <c r="A210" s="8" t="s">
        <v>11929</v>
      </c>
    </row>
    <row r="211" spans="1:11" x14ac:dyDescent="0.35">
      <c r="B211" s="98" t="s">
        <v>11936</v>
      </c>
    </row>
    <row r="212" spans="1:11" x14ac:dyDescent="0.35">
      <c r="A212" s="7" t="s">
        <v>11933</v>
      </c>
      <c r="B212" s="4">
        <v>4</v>
      </c>
      <c r="C212" t="s">
        <v>11998</v>
      </c>
    </row>
    <row r="213" spans="1:11" x14ac:dyDescent="0.35">
      <c r="A213" s="7" t="s">
        <v>11934</v>
      </c>
      <c r="B213" s="4">
        <v>4</v>
      </c>
      <c r="C213" t="s">
        <v>11999</v>
      </c>
    </row>
    <row r="214" spans="1:11" x14ac:dyDescent="0.35">
      <c r="A214" s="7" t="s">
        <v>11935</v>
      </c>
      <c r="B214" s="4">
        <v>4</v>
      </c>
      <c r="C214" t="s">
        <v>12000</v>
      </c>
    </row>
    <row r="216" spans="1:11" x14ac:dyDescent="0.35">
      <c r="A216" s="7" t="s">
        <v>12080</v>
      </c>
      <c r="B216" s="4">
        <v>4</v>
      </c>
    </row>
    <row r="217" spans="1:11" x14ac:dyDescent="0.35">
      <c r="A217" s="4" t="s">
        <v>12082</v>
      </c>
      <c r="B217" s="4">
        <v>1</v>
      </c>
    </row>
    <row r="220" spans="1:11" x14ac:dyDescent="0.35">
      <c r="B220" s="8" t="s">
        <v>12198</v>
      </c>
      <c r="G220"/>
      <c r="I220"/>
      <c r="K220"/>
    </row>
    <row r="221" spans="1:11" x14ac:dyDescent="0.35">
      <c r="A221" s="8" t="s">
        <v>12202</v>
      </c>
      <c r="B221" s="138" t="s">
        <v>12230</v>
      </c>
      <c r="C221" s="113" t="s">
        <v>12231</v>
      </c>
      <c r="G221"/>
      <c r="I221"/>
      <c r="K221"/>
    </row>
    <row r="222" spans="1:11" x14ac:dyDescent="0.35">
      <c r="A222" s="7" t="s">
        <v>12083</v>
      </c>
      <c r="B222" s="102">
        <v>0</v>
      </c>
      <c r="C222" s="102">
        <v>0</v>
      </c>
      <c r="G222"/>
      <c r="I222"/>
      <c r="K222"/>
    </row>
    <row r="223" spans="1:11" x14ac:dyDescent="0.35">
      <c r="A223" s="7" t="s">
        <v>12084</v>
      </c>
      <c r="B223" s="102">
        <v>1</v>
      </c>
      <c r="C223" s="102">
        <v>1</v>
      </c>
      <c r="G223"/>
      <c r="I223"/>
      <c r="K223"/>
    </row>
    <row r="224" spans="1:11" x14ac:dyDescent="0.35">
      <c r="B224"/>
      <c r="C224" s="4"/>
      <c r="G224"/>
      <c r="I224"/>
      <c r="K224"/>
    </row>
    <row r="225" spans="1:11" x14ac:dyDescent="0.35">
      <c r="A225" s="8" t="s">
        <v>12203</v>
      </c>
      <c r="B225"/>
      <c r="C225" s="4"/>
      <c r="G225"/>
      <c r="I225"/>
      <c r="K225"/>
    </row>
    <row r="226" spans="1:11" x14ac:dyDescent="0.35">
      <c r="A226" s="7" t="s">
        <v>12083</v>
      </c>
      <c r="B226" s="102" t="s">
        <v>11932</v>
      </c>
      <c r="C226" s="102" t="s">
        <v>11932</v>
      </c>
      <c r="G226"/>
      <c r="I226"/>
      <c r="K226"/>
    </row>
    <row r="227" spans="1:11" x14ac:dyDescent="0.35">
      <c r="A227" s="7" t="s">
        <v>12084</v>
      </c>
      <c r="B227" s="102" t="s">
        <v>11932</v>
      </c>
      <c r="C227" s="102" t="s">
        <v>11932</v>
      </c>
      <c r="G227"/>
      <c r="I227"/>
      <c r="K227"/>
    </row>
    <row r="228" spans="1:11" x14ac:dyDescent="0.35">
      <c r="C228" s="4"/>
      <c r="G228"/>
      <c r="I228"/>
      <c r="K228"/>
    </row>
    <row r="229" spans="1:11" x14ac:dyDescent="0.35">
      <c r="A229" s="8" t="s">
        <v>12204</v>
      </c>
      <c r="C229" s="4"/>
      <c r="G229"/>
      <c r="I229"/>
      <c r="K229"/>
    </row>
    <row r="230" spans="1:11" x14ac:dyDescent="0.35">
      <c r="A230" s="7" t="s">
        <v>12083</v>
      </c>
      <c r="B230" s="102" t="s">
        <v>11932</v>
      </c>
      <c r="C230" s="102" t="s">
        <v>11932</v>
      </c>
      <c r="G230"/>
      <c r="I230"/>
      <c r="K230"/>
    </row>
    <row r="231" spans="1:11" x14ac:dyDescent="0.35">
      <c r="A231" s="7" t="s">
        <v>12084</v>
      </c>
      <c r="B231" s="102" t="s">
        <v>11932</v>
      </c>
      <c r="C231" s="102" t="s">
        <v>11932</v>
      </c>
      <c r="G231"/>
      <c r="I231"/>
      <c r="K231"/>
    </row>
    <row r="232" spans="1:11" x14ac:dyDescent="0.35">
      <c r="B232"/>
      <c r="C232" s="4"/>
      <c r="G232"/>
      <c r="I232"/>
      <c r="K232"/>
    </row>
    <row r="233" spans="1:11" x14ac:dyDescent="0.35">
      <c r="A233" s="7" t="s">
        <v>12080</v>
      </c>
      <c r="B233"/>
      <c r="C233" s="4"/>
      <c r="G233"/>
      <c r="I233"/>
      <c r="K233"/>
    </row>
    <row r="234" spans="1:11" x14ac:dyDescent="0.35">
      <c r="A234" s="7" t="s">
        <v>12083</v>
      </c>
      <c r="B234" s="102">
        <v>0</v>
      </c>
      <c r="C234" s="102">
        <v>0</v>
      </c>
      <c r="G234"/>
      <c r="I234"/>
      <c r="K234"/>
    </row>
    <row r="235" spans="1:11" x14ac:dyDescent="0.35">
      <c r="A235" s="7" t="s">
        <v>12084</v>
      </c>
      <c r="B235" s="102">
        <v>1</v>
      </c>
      <c r="C235" s="102">
        <v>1</v>
      </c>
      <c r="G235"/>
      <c r="I235"/>
      <c r="K235"/>
    </row>
    <row r="238" spans="1:11" x14ac:dyDescent="0.35">
      <c r="A238" s="8" t="s">
        <v>12089</v>
      </c>
      <c r="D238" s="4"/>
    </row>
    <row r="239" spans="1:11" x14ac:dyDescent="0.35">
      <c r="D239" s="4"/>
    </row>
    <row r="240" spans="1:11" x14ac:dyDescent="0.35">
      <c r="A240" s="113" t="s">
        <v>11933</v>
      </c>
      <c r="D240" s="4"/>
    </row>
    <row r="241" spans="1:4" x14ac:dyDescent="0.35">
      <c r="A241" s="113"/>
      <c r="D241" s="4"/>
    </row>
    <row r="242" spans="1:4" x14ac:dyDescent="0.35">
      <c r="A242" s="116" t="s">
        <v>12090</v>
      </c>
      <c r="D242" s="4"/>
    </row>
    <row r="243" spans="1:4" x14ac:dyDescent="0.35">
      <c r="A243" s="4" t="s">
        <v>12091</v>
      </c>
      <c r="B243" s="4">
        <v>4</v>
      </c>
      <c r="D243" s="4"/>
    </row>
    <row r="244" spans="1:4" x14ac:dyDescent="0.35">
      <c r="A244" s="4" t="s">
        <v>12092</v>
      </c>
      <c r="D244" s="4"/>
    </row>
    <row r="245" spans="1:4" x14ac:dyDescent="0.35">
      <c r="A245" s="4" t="s">
        <v>12093</v>
      </c>
      <c r="D245" s="4"/>
    </row>
    <row r="246" spans="1:4" x14ac:dyDescent="0.35">
      <c r="A246" s="4" t="s">
        <v>12094</v>
      </c>
      <c r="D246" s="4"/>
    </row>
    <row r="247" spans="1:4" x14ac:dyDescent="0.35">
      <c r="A247" s="37" t="s">
        <v>12098</v>
      </c>
      <c r="B247" s="117">
        <v>4</v>
      </c>
      <c r="D247" s="4"/>
    </row>
    <row r="248" spans="1:4" x14ac:dyDescent="0.35">
      <c r="A248" s="37"/>
      <c r="D248" s="4"/>
    </row>
    <row r="249" spans="1:4" x14ac:dyDescent="0.35">
      <c r="A249" s="116" t="s">
        <v>12095</v>
      </c>
      <c r="D249" s="4"/>
    </row>
    <row r="250" spans="1:4" x14ac:dyDescent="0.35">
      <c r="A250" s="4" t="s">
        <v>12091</v>
      </c>
      <c r="B250" s="4">
        <v>3</v>
      </c>
      <c r="D250" s="4"/>
    </row>
    <row r="251" spans="1:4" x14ac:dyDescent="0.35">
      <c r="A251" s="4" t="s">
        <v>12092</v>
      </c>
      <c r="D251" s="4"/>
    </row>
    <row r="252" spans="1:4" x14ac:dyDescent="0.35">
      <c r="A252" s="4" t="s">
        <v>12093</v>
      </c>
      <c r="D252" s="4"/>
    </row>
    <row r="253" spans="1:4" x14ac:dyDescent="0.35">
      <c r="A253" s="4" t="s">
        <v>12094</v>
      </c>
      <c r="D253" s="4"/>
    </row>
    <row r="254" spans="1:4" x14ac:dyDescent="0.35">
      <c r="A254" s="37" t="s">
        <v>12098</v>
      </c>
      <c r="B254" s="4">
        <v>3</v>
      </c>
      <c r="D254" s="4"/>
    </row>
    <row r="255" spans="1:4" x14ac:dyDescent="0.35">
      <c r="A255" s="37"/>
      <c r="D255" s="4"/>
    </row>
    <row r="256" spans="1:4" x14ac:dyDescent="0.35">
      <c r="A256" s="113" t="s">
        <v>11934</v>
      </c>
      <c r="D256" s="4"/>
    </row>
    <row r="257" spans="1:5" x14ac:dyDescent="0.35">
      <c r="A257" s="113"/>
      <c r="D257" s="4"/>
    </row>
    <row r="258" spans="1:5" x14ac:dyDescent="0.35">
      <c r="A258" s="116" t="s">
        <v>12090</v>
      </c>
      <c r="D258" s="4"/>
    </row>
    <row r="259" spans="1:5" x14ac:dyDescent="0.35">
      <c r="A259" s="4" t="s">
        <v>12091</v>
      </c>
      <c r="B259" s="4">
        <v>2</v>
      </c>
      <c r="D259" s="4"/>
    </row>
    <row r="260" spans="1:5" x14ac:dyDescent="0.35">
      <c r="A260" s="4" t="s">
        <v>12092</v>
      </c>
      <c r="D260" s="4"/>
    </row>
    <row r="261" spans="1:5" x14ac:dyDescent="0.35">
      <c r="A261" s="4" t="s">
        <v>12093</v>
      </c>
      <c r="D261" s="4"/>
    </row>
    <row r="262" spans="1:5" x14ac:dyDescent="0.35">
      <c r="A262" s="4" t="s">
        <v>12094</v>
      </c>
      <c r="D262" s="4"/>
    </row>
    <row r="263" spans="1:5" x14ac:dyDescent="0.35">
      <c r="A263" s="37" t="s">
        <v>12098</v>
      </c>
      <c r="B263" s="117">
        <v>2</v>
      </c>
      <c r="D263" s="4"/>
    </row>
    <row r="264" spans="1:5" x14ac:dyDescent="0.35">
      <c r="A264" s="37"/>
      <c r="D264" s="4"/>
    </row>
    <row r="265" spans="1:5" x14ac:dyDescent="0.35">
      <c r="A265" s="116" t="s">
        <v>12095</v>
      </c>
      <c r="D265" s="4"/>
      <c r="E265" s="16" t="s">
        <v>11932</v>
      </c>
    </row>
    <row r="266" spans="1:5" x14ac:dyDescent="0.35">
      <c r="A266" s="4" t="s">
        <v>12091</v>
      </c>
      <c r="D266" s="4"/>
    </row>
    <row r="267" spans="1:5" x14ac:dyDescent="0.35">
      <c r="A267" s="4" t="s">
        <v>12092</v>
      </c>
      <c r="D267" s="4"/>
    </row>
    <row r="268" spans="1:5" x14ac:dyDescent="0.35">
      <c r="A268" s="4" t="s">
        <v>12093</v>
      </c>
      <c r="D268" s="4"/>
    </row>
    <row r="269" spans="1:5" x14ac:dyDescent="0.35">
      <c r="A269" s="4" t="s">
        <v>12094</v>
      </c>
      <c r="D269" s="4"/>
    </row>
    <row r="270" spans="1:5" x14ac:dyDescent="0.35">
      <c r="A270" s="37" t="s">
        <v>12098</v>
      </c>
      <c r="D270" s="4"/>
    </row>
    <row r="271" spans="1:5" x14ac:dyDescent="0.35">
      <c r="D271" s="4"/>
    </row>
    <row r="272" spans="1:5" x14ac:dyDescent="0.35">
      <c r="A272" s="113" t="s">
        <v>11935</v>
      </c>
      <c r="D272" s="4"/>
    </row>
    <row r="273" spans="1:5" x14ac:dyDescent="0.35">
      <c r="A273" s="113"/>
      <c r="D273" s="4"/>
    </row>
    <row r="274" spans="1:5" x14ac:dyDescent="0.35">
      <c r="A274" s="116" t="s">
        <v>12090</v>
      </c>
      <c r="D274" s="4"/>
    </row>
    <row r="275" spans="1:5" x14ac:dyDescent="0.35">
      <c r="A275" s="4" t="s">
        <v>12091</v>
      </c>
      <c r="B275" s="4">
        <v>4</v>
      </c>
      <c r="D275" s="4"/>
    </row>
    <row r="276" spans="1:5" x14ac:dyDescent="0.35">
      <c r="A276" s="4" t="s">
        <v>12092</v>
      </c>
      <c r="D276" s="4"/>
    </row>
    <row r="277" spans="1:5" x14ac:dyDescent="0.35">
      <c r="A277" s="4" t="s">
        <v>12093</v>
      </c>
      <c r="D277" s="4"/>
    </row>
    <row r="278" spans="1:5" x14ac:dyDescent="0.35">
      <c r="A278" s="4" t="s">
        <v>12094</v>
      </c>
      <c r="D278" s="4"/>
    </row>
    <row r="279" spans="1:5" x14ac:dyDescent="0.35">
      <c r="A279" s="37" t="s">
        <v>12098</v>
      </c>
      <c r="B279" s="4">
        <v>4</v>
      </c>
      <c r="D279" s="4"/>
    </row>
    <row r="280" spans="1:5" x14ac:dyDescent="0.35">
      <c r="D280" s="4"/>
    </row>
    <row r="281" spans="1:5" x14ac:dyDescent="0.35">
      <c r="A281" s="116" t="s">
        <v>12095</v>
      </c>
      <c r="D281" s="4"/>
      <c r="E281" s="16" t="s">
        <v>11932</v>
      </c>
    </row>
    <row r="282" spans="1:5" x14ac:dyDescent="0.35">
      <c r="A282" s="4" t="s">
        <v>12091</v>
      </c>
      <c r="D282" s="4"/>
    </row>
    <row r="283" spans="1:5" x14ac:dyDescent="0.35">
      <c r="A283" s="4" t="s">
        <v>12092</v>
      </c>
      <c r="D283" s="4"/>
    </row>
    <row r="284" spans="1:5" x14ac:dyDescent="0.35">
      <c r="A284" s="4" t="s">
        <v>12093</v>
      </c>
      <c r="D284" s="4"/>
    </row>
    <row r="285" spans="1:5" x14ac:dyDescent="0.35">
      <c r="A285" s="4" t="s">
        <v>12094</v>
      </c>
      <c r="D285" s="4"/>
    </row>
    <row r="286" spans="1:5" x14ac:dyDescent="0.35">
      <c r="A286" s="39" t="s">
        <v>12098</v>
      </c>
      <c r="D286" s="4"/>
    </row>
    <row r="287" spans="1:5" x14ac:dyDescent="0.35">
      <c r="A287" s="37"/>
      <c r="D287" s="4"/>
    </row>
    <row r="288" spans="1:5" x14ac:dyDescent="0.35">
      <c r="A288" s="8" t="s">
        <v>12227</v>
      </c>
      <c r="B288" s="117">
        <f>(B243+B250+B259+B275)/4</f>
        <v>3.25</v>
      </c>
      <c r="C288" s="119"/>
    </row>
  </sheetData>
  <phoneticPr fontId="25" type="noConversion"/>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Sheet198">
    <tabColor theme="9" tint="0.39997558519241921"/>
  </sheetPr>
  <dimension ref="A1:L188"/>
  <sheetViews>
    <sheetView zoomScale="80" zoomScaleNormal="80" workbookViewId="0">
      <selection activeCell="G1" sqref="G1"/>
    </sheetView>
  </sheetViews>
  <sheetFormatPr defaultRowHeight="14.5" x14ac:dyDescent="0.35"/>
  <cols>
    <col min="1" max="1" width="8.6328125" style="4" customWidth="1"/>
    <col min="2" max="2" width="11.54296875" style="4" customWidth="1"/>
    <col min="3" max="3" width="7.453125" customWidth="1"/>
    <col min="4" max="4" width="7.81640625" style="4" customWidth="1"/>
    <col min="5" max="5" width="93.453125" customWidth="1"/>
    <col min="7" max="7" width="8.90625" style="42"/>
    <col min="9" max="9" width="8.90625" style="42"/>
    <col min="11" max="11" width="8.90625" style="42"/>
  </cols>
  <sheetData>
    <row r="1" spans="1:12" x14ac:dyDescent="0.35">
      <c r="A1" s="14" t="s">
        <v>9309</v>
      </c>
      <c r="B1" s="10"/>
      <c r="C1" s="14"/>
      <c r="D1" s="18"/>
      <c r="E1" s="14"/>
      <c r="F1" s="12"/>
      <c r="G1" s="141" t="s">
        <v>9368</v>
      </c>
      <c r="H1" s="36"/>
      <c r="I1" s="124"/>
      <c r="J1" s="36"/>
      <c r="K1" s="124"/>
      <c r="L1" s="36"/>
    </row>
    <row r="2" spans="1:12" x14ac:dyDescent="0.35">
      <c r="A2" s="7" t="s">
        <v>9223</v>
      </c>
      <c r="B2" s="7" t="s">
        <v>3</v>
      </c>
      <c r="C2" s="7" t="s">
        <v>9459</v>
      </c>
      <c r="D2" s="7" t="s">
        <v>9224</v>
      </c>
      <c r="E2" s="8" t="s">
        <v>9225</v>
      </c>
      <c r="F2" s="6"/>
      <c r="G2" s="124"/>
      <c r="H2" s="36"/>
      <c r="I2" s="124"/>
      <c r="J2" s="36"/>
      <c r="K2" s="124"/>
      <c r="L2" s="36"/>
    </row>
    <row r="3" spans="1:12" s="75" customFormat="1" x14ac:dyDescent="0.35">
      <c r="A3" s="11"/>
      <c r="B3" s="11" t="s">
        <v>9273</v>
      </c>
      <c r="C3" s="15"/>
      <c r="D3" s="19"/>
      <c r="E3" s="15"/>
      <c r="F3" s="13"/>
      <c r="G3" s="80" t="s">
        <v>9370</v>
      </c>
      <c r="H3" s="75" t="s">
        <v>9382</v>
      </c>
      <c r="I3" s="80" t="s">
        <v>9370</v>
      </c>
      <c r="J3" s="75" t="s">
        <v>9369</v>
      </c>
      <c r="K3" s="80" t="s">
        <v>9370</v>
      </c>
      <c r="L3" s="75" t="s">
        <v>9369</v>
      </c>
    </row>
    <row r="4" spans="1:12" x14ac:dyDescent="0.35">
      <c r="A4" s="4">
        <v>1</v>
      </c>
      <c r="B4" s="4">
        <v>-393.450999999999</v>
      </c>
      <c r="C4" t="s">
        <v>4347</v>
      </c>
      <c r="D4" s="9" t="s">
        <v>9221</v>
      </c>
      <c r="E4" t="s">
        <v>4407</v>
      </c>
      <c r="G4" s="42">
        <f>IF(H4="GREET",1,IF(H4="GOAL",2,IF(H4="GOAL:COOP",2,IF(H4="(GOAL:COOP)",2,IF(H4="GOAL:CIVILITY",2,IF(H4="GOAL:SUSTAIN",2,IF(H4="(GOAL:SUSTAIN)",2,IF(H4="GOAL:MAX EARN",2,IF(H4="GOAL:EQUITY",2,IF(H4="(GOAL:EQUITY)",2,IF(H4="PROPOSAL",3,IF(H4="(PROPOSAL)",3,IF(H4="CHOOSE+",4,IF(H4="CHOOSE-",4,IF(H4="(CHOOSE+)",4,IF(H4="(CHOOSE-)",4,IF(H4="ECO INFO",5,IF(H4="(ECO INFO)",5,IF(H4="$ INFO",6,IF(H4="($ INFO)",6,IF(H4="SOC INFO",7,IF(H4="(SOC INFO)",7,IF(H4="RULE INFO",8,IF(H4="EXP INFO",9,IF(H4="(EXP INFO)",9,IF(H4="MON RES",10,IF(H4="MON EARN",11,IF(H4="MON BEH",12,IF(H4="POSE HARM",13,IF(H4="(POSE HARM)",13,IF(H4="POSE CONCERN",14,IF(H4="(POSE CONCERN)",14,IF(H4="RJ APOLOGY",15,IF(H4="RJ ATONE",16,IF(H4="(RJ ATONE)",16,IF(H4="RJ JUSTIFY",17,IF(H4="RJ JUSTIFY:ECO INFO",17,IF(H4="RJ JUSTIFY:SOC INFO",17,IF(H4="RJ JUSTIFY:EXP INFO",17,IF(H4="RJ JUSTIFY:MON EARN",17,IF(H4="RJ JUSTIFY:MON BEH",17,IF(H4="RJ-",18,IF(H4="RJ FORGIVE+",19,IF(H4="RJ FORGIVE-",19,IF(H4="(RJ FORGIVE+)",19,IF(H4="(RJ FORGIVE-)",19,IF(H4="COORD",20,IF(H4="(COORD)",20,IF(H4="ENF ACK",21,IF(H4="(ENF ACK)",21,IF(H4="ENF PRAISE",22,IF(H4="ENF ASK",23,IF(H4="ENF TELL",24,IF(H4="ENF SHAME",25,IF(H4="ENF WARN",26,IF(H4="ENF THREATEN",27,IF(H4="ENF PUNISH",28,IF(H4="DEFECT",29,IF(H4="SM TALK",30,IF(H4="HUMOR",31,IF(H4="POLITE+",32,IF(H4="POLITE-",32,IF(H4="INPUT-",33,IF(H4="AMBIGUOUS",34,IF(H4="UNCODEABLE",35)))))))))))))))))))))))))))))))))))))))))))))))))))))))))))))))))</f>
        <v>1</v>
      </c>
      <c r="H4" t="s">
        <v>10885</v>
      </c>
    </row>
    <row r="5" spans="1:12" x14ac:dyDescent="0.35">
      <c r="A5" s="4">
        <v>2</v>
      </c>
      <c r="B5" s="4">
        <v>-388.731999999999</v>
      </c>
      <c r="C5" t="s">
        <v>4358</v>
      </c>
      <c r="D5" s="9" t="s">
        <v>9222</v>
      </c>
      <c r="E5" t="s">
        <v>4409</v>
      </c>
      <c r="G5" s="42">
        <f t="shared" ref="G5:G21" si="0">IF(H5="GREET",1,IF(H5="GOAL",2,IF(H5="GOAL:COOP",2,IF(H5="(GOAL:COOP)",2,IF(H5="GOAL:CIVILITY",2,IF(H5="GOAL:SUSTAIN",2,IF(H5="(GOAL:SUSTAIN)",2,IF(H5="GOAL:MAX EARN",2,IF(H5="GOAL:EQUITY",2,IF(H5="(GOAL:EQUITY)",2,IF(H5="PROPOSAL",3,IF(H5="(PROPOSAL)",3,IF(H5="CHOOSE+",4,IF(H5="CHOOSE-",4,IF(H5="(CHOOSE+)",4,IF(H5="(CHOOSE-)",4,IF(H5="ECO INFO",5,IF(H5="(ECO INFO)",5,IF(H5="$ INFO",6,IF(H5="($ INFO)",6,IF(H5="SOC INFO",7,IF(H5="(SOC INFO)",7,IF(H5="RULE INFO",8,IF(H5="EXP INFO",9,IF(H5="(EXP INFO)",9,IF(H5="MON RES",10,IF(H5="MON EARN",11,IF(H5="MON BEH",12,IF(H5="POSE HARM",13,IF(H5="(POSE HARM)",13,IF(H5="POSE CONCERN",14,IF(H5="(POSE CONCERN)",14,IF(H5="RJ APOLOGY",15,IF(H5="RJ ATONE",16,IF(H5="(RJ ATONE)",16,IF(H5="RJ JUSTIFY",17,IF(H5="RJ JUSTIFY:ECO INFO",17,IF(H5="RJ JUSTIFY:SOC INFO",17,IF(H5="RJ JUSTIFY:EXP INFO",17,IF(H5="RJ JUSTIFY:MON EARN",17,IF(H5="RJ JUSTIFY:MON BEH",17,IF(H5="RJ-",18,IF(H5="RJ FORGIVE+",19,IF(H5="RJ FORGIVE-",19,IF(H5="(RJ FORGIVE+)",19,IF(H5="(RJ FORGIVE-)",19,IF(H5="COORD",20,IF(H5="(COORD)",20,IF(H5="ENF ACK",21,IF(H5="(ENF ACK)",21,IF(H5="ENF PRAISE",22,IF(H5="ENF ASK",23,IF(H5="ENF TELL",24,IF(H5="ENF SHAME",25,IF(H5="ENF WARN",26,IF(H5="ENF THREATEN",27,IF(H5="ENF PUNISH",28,IF(H5="DEFECT",29,IF(H5="SM TALK",30,IF(H5="HUMOR",31,IF(H5="POLITE+",32,IF(H5="POLITE-",32,IF(H5="INPUT-",33,IF(H5="AMBIGUOUS",34,IF(H5="UNCODEABLE",35)))))))))))))))))))))))))))))))))))))))))))))))))))))))))))))))))</f>
        <v>1</v>
      </c>
      <c r="H5" t="s">
        <v>10885</v>
      </c>
    </row>
    <row r="6" spans="1:12" x14ac:dyDescent="0.35">
      <c r="A6" s="4">
        <v>3</v>
      </c>
      <c r="B6" s="4">
        <v>-385.28199999999998</v>
      </c>
      <c r="C6" t="s">
        <v>4352</v>
      </c>
      <c r="D6" s="4">
        <v>1</v>
      </c>
      <c r="E6" t="s">
        <v>4410</v>
      </c>
      <c r="G6" s="42">
        <f t="shared" si="0"/>
        <v>1</v>
      </c>
      <c r="H6" t="s">
        <v>10885</v>
      </c>
    </row>
    <row r="7" spans="1:12" x14ac:dyDescent="0.35">
      <c r="A7" s="4">
        <v>4</v>
      </c>
      <c r="B7" s="4">
        <v>-382.21199999999999</v>
      </c>
      <c r="C7" t="s">
        <v>4411</v>
      </c>
      <c r="D7" s="9" t="s">
        <v>9220</v>
      </c>
      <c r="E7" t="s">
        <v>4412</v>
      </c>
      <c r="G7" s="42">
        <f t="shared" si="0"/>
        <v>1</v>
      </c>
      <c r="H7" t="s">
        <v>10885</v>
      </c>
    </row>
    <row r="8" spans="1:12" x14ac:dyDescent="0.35">
      <c r="D8" s="9"/>
    </row>
    <row r="9" spans="1:12" x14ac:dyDescent="0.35">
      <c r="A9" s="7">
        <v>2</v>
      </c>
      <c r="B9" s="31" t="s">
        <v>10464</v>
      </c>
      <c r="D9" s="9"/>
    </row>
    <row r="10" spans="1:12" x14ac:dyDescent="0.35">
      <c r="A10" s="4">
        <v>5</v>
      </c>
      <c r="B10" s="4">
        <v>-375.29599999999999</v>
      </c>
      <c r="C10" t="s">
        <v>4347</v>
      </c>
      <c r="D10" s="9" t="s">
        <v>9221</v>
      </c>
      <c r="E10" t="s">
        <v>4416</v>
      </c>
      <c r="G10" s="42">
        <f t="shared" si="0"/>
        <v>3</v>
      </c>
      <c r="H10" s="43" t="s">
        <v>9379</v>
      </c>
      <c r="J10" s="43" t="s">
        <v>10664</v>
      </c>
    </row>
    <row r="11" spans="1:12" x14ac:dyDescent="0.35">
      <c r="A11" s="4">
        <v>6</v>
      </c>
      <c r="B11" s="4">
        <v>-362.74099999999999</v>
      </c>
      <c r="C11" t="s">
        <v>4358</v>
      </c>
      <c r="D11" s="9" t="s">
        <v>9222</v>
      </c>
      <c r="E11" t="s">
        <v>4359</v>
      </c>
      <c r="G11" s="42">
        <f t="shared" si="0"/>
        <v>3</v>
      </c>
      <c r="H11" s="43" t="s">
        <v>9379</v>
      </c>
      <c r="J11" s="41"/>
    </row>
    <row r="12" spans="1:12" x14ac:dyDescent="0.35">
      <c r="A12" s="4">
        <v>7</v>
      </c>
      <c r="B12" s="4">
        <v>-351.68699999999899</v>
      </c>
      <c r="C12" t="s">
        <v>4347</v>
      </c>
      <c r="D12" s="9" t="s">
        <v>9221</v>
      </c>
      <c r="E12" t="s">
        <v>4421</v>
      </c>
      <c r="G12" s="42">
        <f t="shared" si="0"/>
        <v>3</v>
      </c>
      <c r="H12" s="43" t="s">
        <v>9379</v>
      </c>
    </row>
    <row r="13" spans="1:12" x14ac:dyDescent="0.35">
      <c r="A13" s="4">
        <v>8</v>
      </c>
      <c r="B13" s="4">
        <v>-362.96499999999997</v>
      </c>
      <c r="C13" t="s">
        <v>4352</v>
      </c>
      <c r="D13" s="4">
        <v>1</v>
      </c>
      <c r="E13" t="s">
        <v>4417</v>
      </c>
      <c r="G13" s="42">
        <f t="shared" si="0"/>
        <v>3</v>
      </c>
      <c r="H13" s="43" t="s">
        <v>9379</v>
      </c>
    </row>
    <row r="14" spans="1:12" x14ac:dyDescent="0.35">
      <c r="A14" s="4">
        <v>9</v>
      </c>
      <c r="B14" s="4">
        <v>-351.50099999999998</v>
      </c>
      <c r="C14" t="s">
        <v>4358</v>
      </c>
      <c r="D14" s="9" t="s">
        <v>9222</v>
      </c>
      <c r="E14" t="s">
        <v>4422</v>
      </c>
      <c r="G14" s="42">
        <f t="shared" si="0"/>
        <v>4</v>
      </c>
      <c r="H14" t="s">
        <v>9372</v>
      </c>
    </row>
    <row r="15" spans="1:12" x14ac:dyDescent="0.35">
      <c r="A15" s="4">
        <v>10</v>
      </c>
      <c r="B15" s="4">
        <v>-334.48</v>
      </c>
      <c r="C15" t="s">
        <v>4352</v>
      </c>
      <c r="D15" s="4">
        <v>1</v>
      </c>
      <c r="E15" t="s">
        <v>4426</v>
      </c>
      <c r="G15" s="42">
        <f t="shared" si="0"/>
        <v>3</v>
      </c>
      <c r="H15" s="43" t="s">
        <v>9379</v>
      </c>
      <c r="J15" s="41"/>
    </row>
    <row r="16" spans="1:12" x14ac:dyDescent="0.35">
      <c r="A16" s="4">
        <v>11</v>
      </c>
      <c r="B16" s="4">
        <v>-332.108</v>
      </c>
      <c r="C16" t="s">
        <v>4347</v>
      </c>
      <c r="D16" s="9" t="s">
        <v>9221</v>
      </c>
      <c r="E16" t="s">
        <v>4427</v>
      </c>
      <c r="G16" s="42">
        <f t="shared" si="0"/>
        <v>8</v>
      </c>
      <c r="H16" t="s">
        <v>9374</v>
      </c>
    </row>
    <row r="17" spans="1:10" x14ac:dyDescent="0.35">
      <c r="A17" s="4">
        <v>12</v>
      </c>
      <c r="B17" s="4">
        <v>-322.21199999999999</v>
      </c>
      <c r="C17" t="s">
        <v>4358</v>
      </c>
      <c r="D17" s="9" t="s">
        <v>9222</v>
      </c>
      <c r="E17" t="s">
        <v>10343</v>
      </c>
      <c r="G17" s="42">
        <f t="shared" si="0"/>
        <v>7</v>
      </c>
      <c r="H17" t="s">
        <v>9377</v>
      </c>
    </row>
    <row r="18" spans="1:10" x14ac:dyDescent="0.35">
      <c r="A18" s="4">
        <v>13</v>
      </c>
      <c r="B18" s="4">
        <v>-285.59399999999999</v>
      </c>
      <c r="C18" t="s">
        <v>4358</v>
      </c>
      <c r="D18" s="9" t="s">
        <v>9222</v>
      </c>
      <c r="E18" t="s">
        <v>10344</v>
      </c>
      <c r="G18" s="42">
        <f t="shared" si="0"/>
        <v>30</v>
      </c>
      <c r="H18" t="s">
        <v>9375</v>
      </c>
    </row>
    <row r="19" spans="1:10" x14ac:dyDescent="0.35">
      <c r="A19" s="4">
        <v>14</v>
      </c>
      <c r="B19" s="4">
        <v>-278.613</v>
      </c>
      <c r="C19" t="s">
        <v>4352</v>
      </c>
      <c r="D19" s="4">
        <v>1</v>
      </c>
      <c r="E19" t="s">
        <v>4436</v>
      </c>
    </row>
    <row r="20" spans="1:10" x14ac:dyDescent="0.35">
      <c r="E20" s="57" t="s">
        <v>10345</v>
      </c>
      <c r="G20" s="42">
        <f t="shared" si="0"/>
        <v>8</v>
      </c>
      <c r="H20" s="43" t="s">
        <v>9374</v>
      </c>
    </row>
    <row r="21" spans="1:10" x14ac:dyDescent="0.35">
      <c r="E21" s="57" t="s">
        <v>9841</v>
      </c>
      <c r="G21" s="42">
        <f t="shared" si="0"/>
        <v>6</v>
      </c>
      <c r="H21" t="s">
        <v>10472</v>
      </c>
    </row>
    <row r="23" spans="1:10" x14ac:dyDescent="0.35">
      <c r="A23" s="7">
        <v>2</v>
      </c>
      <c r="B23" s="31" t="s">
        <v>11245</v>
      </c>
    </row>
    <row r="24" spans="1:10" x14ac:dyDescent="0.35">
      <c r="A24" s="4">
        <v>15</v>
      </c>
      <c r="B24" s="4">
        <v>-265.390999999999</v>
      </c>
      <c r="C24" t="s">
        <v>4347</v>
      </c>
      <c r="D24" s="9" t="s">
        <v>9221</v>
      </c>
      <c r="E24" t="s">
        <v>4440</v>
      </c>
    </row>
    <row r="25" spans="1:10" x14ac:dyDescent="0.35">
      <c r="D25" s="9"/>
      <c r="E25" s="57" t="s">
        <v>9842</v>
      </c>
      <c r="G25" s="42">
        <f t="shared" ref="G25:I27" si="1">IF(H25="GREET",1,IF(H25="GOAL",2,IF(H25="GOAL:COOP",2,IF(H25="(GOAL:COOP)",2,IF(H25="GOAL:CIVILITY",2,IF(H25="GOAL:SUSTAIN",2,IF(H25="(GOAL:SUSTAIN)",2,IF(H25="GOAL:MAX EARN",2,IF(H25="GOAL:EQUITY",2,IF(H25="(GOAL:EQUITY)",2,IF(H25="PROPOSAL",3,IF(H25="(PROPOSAL)",3,IF(H25="CHOOSE+",4,IF(H25="CHOOSE-",4,IF(H25="(CHOOSE+)",4,IF(H25="(CHOOSE-)",4,IF(H25="ECO INFO",5,IF(H25="(ECO INFO)",5,IF(H25="$ INFO",6,IF(H25="($ INFO)",6,IF(H25="SOC INFO",7,IF(H25="(SOC INFO)",7,IF(H25="RULE INFO",8,IF(H25="EXP INFO",9,IF(H25="(EXP INFO)",9,IF(H25="MON RES",10,IF(H25="MON EARN",11,IF(H25="MON BEH",12,IF(H25="POSE HARM",13,IF(H25="(POSE HARM)",13,IF(H25="POSE CONCERN",14,IF(H25="(POSE CONCERN)",14,IF(H25="RJ APOLOGY",15,IF(H25="RJ ATONE",16,IF(H25="(RJ ATONE)",16,IF(H25="RJ JUSTIFY",17,IF(H25="RJ JUSTIFY:ECO INFO",17,IF(H25="RJ JUSTIFY:SOC INFO",17,IF(H25="RJ JUSTIFY:EXP INFO",17,IF(H25="RJ JUSTIFY:MON EARN",17,IF(H25="RJ JUSTIFY:MON BEH",17,IF(H25="RJ-",18,IF(H25="RJ FORGIVE+",19,IF(H25="RJ FORGIVE-",19,IF(H25="(RJ FORGIVE+)",19,IF(H25="(RJ FORGIVE-)",19,IF(H25="COORD",20,IF(H25="(COORD)",20,IF(H25="ENF ACK",21,IF(H25="(ENF ACK)",21,IF(H25="ENF PRAISE",22,IF(H25="ENF ASK",23,IF(H25="ENF TELL",24,IF(H25="ENF SHAME",25,IF(H25="ENF WARN",26,IF(H25="ENF THREATEN",27,IF(H25="ENF PUNISH",28,IF(H25="DEFECT",29,IF(H25="SM TALK",30,IF(H25="HUMOR",31,IF(H25="POLITE+",32,IF(H25="POLITE-",32,IF(H25="INPUT-",33,IF(H25="AMBIGUOUS",34,IF(H25="UNCODEABLE",35)))))))))))))))))))))))))))))))))))))))))))))))))))))))))))))))))</f>
        <v>3</v>
      </c>
      <c r="H25" t="s">
        <v>9379</v>
      </c>
    </row>
    <row r="26" spans="1:10" x14ac:dyDescent="0.35">
      <c r="D26" s="9"/>
      <c r="E26" s="57" t="s">
        <v>9844</v>
      </c>
      <c r="G26" s="42">
        <f t="shared" ref="G26" si="2">IF(H26="GREET",1,IF(H26="GOAL",2,IF(H26="GOAL:COOP",2,IF(H26="(GOAL:COOP)",2,IF(H26="GOAL:CIVILITY",2,IF(H26="GOAL:SUSTAIN",2,IF(H26="(GOAL:SUSTAIN)",2,IF(H26="GOAL:MAX EARN",2,IF(H26="GOAL:EQUITY",2,IF(H26="(GOAL:EQUITY)",2,IF(H26="PROPOSAL",3,IF(H26="(PROPOSAL)",3,IF(H26="CHOOSE+",4,IF(H26="CHOOSE-",4,IF(H26="(CHOOSE+)",4,IF(H26="(CHOOSE-)",4,IF(H26="ECO INFO",5,IF(H26="(ECO INFO)",5,IF(H26="$ INFO",6,IF(H26="($ INFO)",6,IF(H26="SOC INFO",7,IF(H26="(SOC INFO)",7,IF(H26="RULE INFO",8,IF(H26="EXP INFO",9,IF(H26="(EXP INFO)",9,IF(H26="MON RES",10,IF(H26="MON EARN",11,IF(H26="MON BEH",12,IF(H26="POSE HARM",13,IF(H26="(POSE HARM)",13,IF(H26="POSE CONCERN",14,IF(H26="(POSE CONCERN)",14,IF(H26="RJ APOLOGY",15,IF(H26="RJ ATONE",16,IF(H26="(RJ ATONE)",16,IF(H26="RJ JUSTIFY",17,IF(H26="RJ JUSTIFY:ECO INFO",17,IF(H26="RJ JUSTIFY:SOC INFO",17,IF(H26="RJ JUSTIFY:EXP INFO",17,IF(H26="RJ JUSTIFY:MON EARN",17,IF(H26="RJ JUSTIFY:MON BEH",17,IF(H26="RJ-",18,IF(H26="RJ FORGIVE+",19,IF(H26="RJ FORGIVE-",19,IF(H26="(RJ FORGIVE+)",19,IF(H26="(RJ FORGIVE-)",19,IF(H26="COORD",20,IF(H26="(COORD)",20,IF(H26="ENF ACK",21,IF(H26="(ENF ACK)",21,IF(H26="ENF PRAISE",22,IF(H26="ENF ASK",23,IF(H26="ENF TELL",24,IF(H26="ENF SHAME",25,IF(H26="ENF WARN",26,IF(H26="ENF THREATEN",27,IF(H26="ENF PUNISH",28,IF(H26="DEFECT",29,IF(H26="SM TALK",30,IF(H26="HUMOR",31,IF(H26="POLITE+",32,IF(H26="POLITE-",32,IF(H26="INPUT-",33,IF(H26="AMBIGUOUS",34,IF(H26="UNCODEABLE",35)))))))))))))))))))))))))))))))))))))))))))))))))))))))))))))))))</f>
        <v>5</v>
      </c>
      <c r="H26" t="s">
        <v>9378</v>
      </c>
      <c r="I26" s="42">
        <f t="shared" si="1"/>
        <v>2</v>
      </c>
      <c r="J26" t="s">
        <v>12182</v>
      </c>
    </row>
    <row r="27" spans="1:10" x14ac:dyDescent="0.35">
      <c r="D27" s="9"/>
      <c r="E27" s="57" t="s">
        <v>9843</v>
      </c>
      <c r="G27" s="42">
        <f t="shared" ref="G27" si="3">IF(H27="GREET",1,IF(H27="GOAL",2,IF(H27="GOAL:COOP",2,IF(H27="(GOAL:COOP)",2,IF(H27="GOAL:CIVILITY",2,IF(H27="GOAL:SUSTAIN",2,IF(H27="(GOAL:SUSTAIN)",2,IF(H27="GOAL:MAX EARN",2,IF(H27="GOAL:EQUITY",2,IF(H27="(GOAL:EQUITY)",2,IF(H27="PROPOSAL",3,IF(H27="(PROPOSAL)",3,IF(H27="CHOOSE+",4,IF(H27="CHOOSE-",4,IF(H27="(CHOOSE+)",4,IF(H27="(CHOOSE-)",4,IF(H27="ECO INFO",5,IF(H27="(ECO INFO)",5,IF(H27="$ INFO",6,IF(H27="($ INFO)",6,IF(H27="SOC INFO",7,IF(H27="(SOC INFO)",7,IF(H27="RULE INFO",8,IF(H27="EXP INFO",9,IF(H27="(EXP INFO)",9,IF(H27="MON RES",10,IF(H27="MON EARN",11,IF(H27="MON BEH",12,IF(H27="POSE HARM",13,IF(H27="(POSE HARM)",13,IF(H27="POSE CONCERN",14,IF(H27="(POSE CONCERN)",14,IF(H27="RJ APOLOGY",15,IF(H27="RJ ATONE",16,IF(H27="(RJ ATONE)",16,IF(H27="RJ JUSTIFY",17,IF(H27="RJ JUSTIFY:ECO INFO",17,IF(H27="RJ JUSTIFY:SOC INFO",17,IF(H27="RJ JUSTIFY:EXP INFO",17,IF(H27="RJ JUSTIFY:MON EARN",17,IF(H27="RJ JUSTIFY:MON BEH",17,IF(H27="RJ-",18,IF(H27="RJ FORGIVE+",19,IF(H27="RJ FORGIVE-",19,IF(H27="(RJ FORGIVE+)",19,IF(H27="(RJ FORGIVE-)",19,IF(H27="COORD",20,IF(H27="(COORD)",20,IF(H27="ENF ACK",21,IF(H27="(ENF ACK)",21,IF(H27="ENF PRAISE",22,IF(H27="ENF ASK",23,IF(H27="ENF TELL",24,IF(H27="ENF SHAME",25,IF(H27="ENF WARN",26,IF(H27="ENF THREATEN",27,IF(H27="ENF PUNISH",28,IF(H27="DEFECT",29,IF(H27="SM TALK",30,IF(H27="HUMOR",31,IF(H27="POLITE+",32,IF(H27="POLITE-",32,IF(H27="INPUT-",33,IF(H27="AMBIGUOUS",34,IF(H27="UNCODEABLE",35)))))))))))))))))))))))))))))))))))))))))))))))))))))))))))))))))</f>
        <v>6</v>
      </c>
      <c r="H27" t="s">
        <v>10472</v>
      </c>
      <c r="I27" s="42">
        <f t="shared" si="1"/>
        <v>2</v>
      </c>
      <c r="J27" t="s">
        <v>12175</v>
      </c>
    </row>
    <row r="28" spans="1:10" x14ac:dyDescent="0.35">
      <c r="A28" s="4">
        <v>16</v>
      </c>
      <c r="B28" s="4">
        <v>-241.49599999999899</v>
      </c>
      <c r="C28" t="s">
        <v>4411</v>
      </c>
      <c r="D28" s="9" t="s">
        <v>9220</v>
      </c>
      <c r="E28" t="s">
        <v>4444</v>
      </c>
      <c r="G28" s="42">
        <f t="shared" ref="G28" si="4">IF(H28="GREET",1,IF(H28="GOAL",2,IF(H28="GOAL:COOP",2,IF(H28="(GOAL:COOP)",2,IF(H28="GOAL:CIVILITY",2,IF(H28="GOAL:SUSTAIN",2,IF(H28="(GOAL:SUSTAIN)",2,IF(H28="GOAL:MAX EARN",2,IF(H28="GOAL:EQUITY",2,IF(H28="(GOAL:EQUITY)",2,IF(H28="PROPOSAL",3,IF(H28="(PROPOSAL)",3,IF(H28="CHOOSE+",4,IF(H28="CHOOSE-",4,IF(H28="(CHOOSE+)",4,IF(H28="(CHOOSE-)",4,IF(H28="ECO INFO",5,IF(H28="(ECO INFO)",5,IF(H28="$ INFO",6,IF(H28="($ INFO)",6,IF(H28="SOC INFO",7,IF(H28="(SOC INFO)",7,IF(H28="RULE INFO",8,IF(H28="EXP INFO",9,IF(H28="(EXP INFO)",9,IF(H28="MON RES",10,IF(H28="MON EARN",11,IF(H28="MON BEH",12,IF(H28="POSE HARM",13,IF(H28="(POSE HARM)",13,IF(H28="POSE CONCERN",14,IF(H28="(POSE CONCERN)",14,IF(H28="RJ APOLOGY",15,IF(H28="RJ ATONE",16,IF(H28="(RJ ATONE)",16,IF(H28="RJ JUSTIFY",17,IF(H28="RJ JUSTIFY:ECO INFO",17,IF(H28="RJ JUSTIFY:SOC INFO",17,IF(H28="RJ JUSTIFY:EXP INFO",17,IF(H28="RJ JUSTIFY:MON EARN",17,IF(H28="RJ JUSTIFY:MON BEH",17,IF(H28="RJ-",18,IF(H28="RJ FORGIVE+",19,IF(H28="RJ FORGIVE-",19,IF(H28="(RJ FORGIVE+)",19,IF(H28="(RJ FORGIVE-)",19,IF(H28="COORD",20,IF(H28="(COORD)",20,IF(H28="ENF ACK",21,IF(H28="(ENF ACK)",21,IF(H28="ENF PRAISE",22,IF(H28="ENF ASK",23,IF(H28="ENF TELL",24,IF(H28="ENF SHAME",25,IF(H28="ENF WARN",26,IF(H28="ENF THREATEN",27,IF(H28="ENF PUNISH",28,IF(H28="DEFECT",29,IF(H28="SM TALK",30,IF(H28="HUMOR",31,IF(H28="POLITE+",32,IF(H28="POLITE-",32,IF(H28="INPUT-",33,IF(H28="AMBIGUOUS",34,IF(H28="UNCODEABLE",35)))))))))))))))))))))))))))))))))))))))))))))))))))))))))))))))))</f>
        <v>8</v>
      </c>
      <c r="H28" s="43" t="s">
        <v>9374</v>
      </c>
    </row>
    <row r="29" spans="1:10" x14ac:dyDescent="0.35">
      <c r="A29" s="4">
        <v>17</v>
      </c>
      <c r="B29" s="4">
        <v>-227.15099999999899</v>
      </c>
      <c r="C29" t="s">
        <v>4347</v>
      </c>
      <c r="D29" s="9" t="s">
        <v>9221</v>
      </c>
      <c r="E29" t="s">
        <v>4448</v>
      </c>
    </row>
    <row r="30" spans="1:10" x14ac:dyDescent="0.35">
      <c r="D30" s="9"/>
      <c r="E30" s="57" t="s">
        <v>10377</v>
      </c>
      <c r="G30" s="42">
        <f t="shared" ref="G30" si="5">IF(H30="GREET",1,IF(H30="GOAL",2,IF(H30="GOAL:COOP",2,IF(H30="(GOAL:COOP)",2,IF(H30="GOAL:CIVILITY",2,IF(H30="GOAL:SUSTAIN",2,IF(H30="(GOAL:SUSTAIN)",2,IF(H30="GOAL:MAX EARN",2,IF(H30="GOAL:EQUITY",2,IF(H30="(GOAL:EQUITY)",2,IF(H30="PROPOSAL",3,IF(H30="(PROPOSAL)",3,IF(H30="CHOOSE+",4,IF(H30="CHOOSE-",4,IF(H30="(CHOOSE+)",4,IF(H30="(CHOOSE-)",4,IF(H30="ECO INFO",5,IF(H30="(ECO INFO)",5,IF(H30="$ INFO",6,IF(H30="($ INFO)",6,IF(H30="SOC INFO",7,IF(H30="(SOC INFO)",7,IF(H30="RULE INFO",8,IF(H30="EXP INFO",9,IF(H30="(EXP INFO)",9,IF(H30="MON RES",10,IF(H30="MON EARN",11,IF(H30="MON BEH",12,IF(H30="POSE HARM",13,IF(H30="(POSE HARM)",13,IF(H30="POSE CONCERN",14,IF(H30="(POSE CONCERN)",14,IF(H30="RJ APOLOGY",15,IF(H30="RJ ATONE",16,IF(H30="(RJ ATONE)",16,IF(H30="RJ JUSTIFY",17,IF(H30="RJ JUSTIFY:ECO INFO",17,IF(H30="RJ JUSTIFY:SOC INFO",17,IF(H30="RJ JUSTIFY:EXP INFO",17,IF(H30="RJ JUSTIFY:MON EARN",17,IF(H30="RJ JUSTIFY:MON BEH",17,IF(H30="RJ-",18,IF(H30="RJ FORGIVE+",19,IF(H30="RJ FORGIVE-",19,IF(H30="(RJ FORGIVE+)",19,IF(H30="(RJ FORGIVE-)",19,IF(H30="COORD",20,IF(H30="(COORD)",20,IF(H30="ENF ACK",21,IF(H30="(ENF ACK)",21,IF(H30="ENF PRAISE",22,IF(H30="ENF ASK",23,IF(H30="ENF TELL",24,IF(H30="ENF SHAME",25,IF(H30="ENF WARN",26,IF(H30="ENF THREATEN",27,IF(H30="ENF PUNISH",28,IF(H30="DEFECT",29,IF(H30="SM TALK",30,IF(H30="HUMOR",31,IF(H30="POLITE+",32,IF(H30="POLITE-",32,IF(H30="INPUT-",33,IF(H30="AMBIGUOUS",34,IF(H30="UNCODEABLE",35)))))))))))))))))))))))))))))))))))))))))))))))))))))))))))))))))</f>
        <v>8</v>
      </c>
      <c r="H30" s="43" t="s">
        <v>9374</v>
      </c>
    </row>
    <row r="31" spans="1:10" x14ac:dyDescent="0.35">
      <c r="D31" s="9"/>
      <c r="E31" s="57" t="s">
        <v>10378</v>
      </c>
      <c r="G31" s="42">
        <f t="shared" ref="G31" si="6">IF(H31="GREET",1,IF(H31="GOAL",2,IF(H31="GOAL:COOP",2,IF(H31="(GOAL:COOP)",2,IF(H31="GOAL:CIVILITY",2,IF(H31="GOAL:SUSTAIN",2,IF(H31="(GOAL:SUSTAIN)",2,IF(H31="GOAL:MAX EARN",2,IF(H31="GOAL:EQUITY",2,IF(H31="(GOAL:EQUITY)",2,IF(H31="PROPOSAL",3,IF(H31="(PROPOSAL)",3,IF(H31="CHOOSE+",4,IF(H31="CHOOSE-",4,IF(H31="(CHOOSE+)",4,IF(H31="(CHOOSE-)",4,IF(H31="ECO INFO",5,IF(H31="(ECO INFO)",5,IF(H31="$ INFO",6,IF(H31="($ INFO)",6,IF(H31="SOC INFO",7,IF(H31="(SOC INFO)",7,IF(H31="RULE INFO",8,IF(H31="EXP INFO",9,IF(H31="(EXP INFO)",9,IF(H31="MON RES",10,IF(H31="MON EARN",11,IF(H31="MON BEH",12,IF(H31="POSE HARM",13,IF(H31="(POSE HARM)",13,IF(H31="POSE CONCERN",14,IF(H31="(POSE CONCERN)",14,IF(H31="RJ APOLOGY",15,IF(H31="RJ ATONE",16,IF(H31="(RJ ATONE)",16,IF(H31="RJ JUSTIFY",17,IF(H31="RJ JUSTIFY:ECO INFO",17,IF(H31="RJ JUSTIFY:SOC INFO",17,IF(H31="RJ JUSTIFY:EXP INFO",17,IF(H31="RJ JUSTIFY:MON EARN",17,IF(H31="RJ JUSTIFY:MON BEH",17,IF(H31="RJ-",18,IF(H31="RJ FORGIVE+",19,IF(H31="RJ FORGIVE-",19,IF(H31="(RJ FORGIVE+)",19,IF(H31="(RJ FORGIVE-)",19,IF(H31="COORD",20,IF(H31="(COORD)",20,IF(H31="ENF ACK",21,IF(H31="(ENF ACK)",21,IF(H31="ENF PRAISE",22,IF(H31="ENF ASK",23,IF(H31="ENF TELL",24,IF(H31="ENF SHAME",25,IF(H31="ENF WARN",26,IF(H31="ENF THREATEN",27,IF(H31="ENF PUNISH",28,IF(H31="DEFECT",29,IF(H31="SM TALK",30,IF(H31="HUMOR",31,IF(H31="POLITE+",32,IF(H31="POLITE-",32,IF(H31="INPUT-",33,IF(H31="AMBIGUOUS",34,IF(H31="UNCODEABLE",35)))))))))))))))))))))))))))))))))))))))))))))))))))))))))))))))))</f>
        <v>5</v>
      </c>
      <c r="H31" s="43" t="s">
        <v>9378</v>
      </c>
    </row>
    <row r="32" spans="1:10" x14ac:dyDescent="0.35">
      <c r="A32" s="42">
        <v>18</v>
      </c>
      <c r="B32" s="4">
        <v>-203.71899999999999</v>
      </c>
      <c r="C32" t="s">
        <v>4347</v>
      </c>
      <c r="D32" s="9" t="s">
        <v>9221</v>
      </c>
      <c r="E32" t="s">
        <v>4452</v>
      </c>
      <c r="G32" s="42">
        <f t="shared" ref="G32" si="7">IF(H32="GREET",1,IF(H32="GOAL",2,IF(H32="GOAL:COOP",2,IF(H32="(GOAL:COOP)",2,IF(H32="GOAL:CIVILITY",2,IF(H32="GOAL:SUSTAIN",2,IF(H32="(GOAL:SUSTAIN)",2,IF(H32="GOAL:MAX EARN",2,IF(H32="GOAL:EQUITY",2,IF(H32="(GOAL:EQUITY)",2,IF(H32="PROPOSAL",3,IF(H32="(PROPOSAL)",3,IF(H32="CHOOSE+",4,IF(H32="CHOOSE-",4,IF(H32="(CHOOSE+)",4,IF(H32="(CHOOSE-)",4,IF(H32="ECO INFO",5,IF(H32="(ECO INFO)",5,IF(H32="$ INFO",6,IF(H32="($ INFO)",6,IF(H32="SOC INFO",7,IF(H32="(SOC INFO)",7,IF(H32="RULE INFO",8,IF(H32="EXP INFO",9,IF(H32="(EXP INFO)",9,IF(H32="MON RES",10,IF(H32="MON EARN",11,IF(H32="MON BEH",12,IF(H32="POSE HARM",13,IF(H32="(POSE HARM)",13,IF(H32="POSE CONCERN",14,IF(H32="(POSE CONCERN)",14,IF(H32="RJ APOLOGY",15,IF(H32="RJ ATONE",16,IF(H32="(RJ ATONE)",16,IF(H32="RJ JUSTIFY",17,IF(H32="RJ JUSTIFY:ECO INFO",17,IF(H32="RJ JUSTIFY:SOC INFO",17,IF(H32="RJ JUSTIFY:EXP INFO",17,IF(H32="RJ JUSTIFY:MON EARN",17,IF(H32="RJ JUSTIFY:MON BEH",17,IF(H32="RJ-",18,IF(H32="RJ FORGIVE+",19,IF(H32="RJ FORGIVE-",19,IF(H32="(RJ FORGIVE+)",19,IF(H32="(RJ FORGIVE-)",19,IF(H32="COORD",20,IF(H32="(COORD)",20,IF(H32="ENF ACK",21,IF(H32="(ENF ACK)",21,IF(H32="ENF PRAISE",22,IF(H32="ENF ASK",23,IF(H32="ENF TELL",24,IF(H32="ENF SHAME",25,IF(H32="ENF WARN",26,IF(H32="ENF THREATEN",27,IF(H32="ENF PUNISH",28,IF(H32="DEFECT",29,IF(H32="SM TALK",30,IF(H32="HUMOR",31,IF(H32="POLITE+",32,IF(H32="POLITE-",32,IF(H32="INPUT-",33,IF(H32="AMBIGUOUS",34,IF(H32="UNCODEABLE",35)))))))))))))))))))))))))))))))))))))))))))))))))))))))))))))))))</f>
        <v>3</v>
      </c>
      <c r="H32" t="s">
        <v>9379</v>
      </c>
    </row>
    <row r="33" spans="1:11" x14ac:dyDescent="0.35">
      <c r="A33" s="4">
        <v>19</v>
      </c>
      <c r="B33" s="4">
        <v>-188.47399999999999</v>
      </c>
      <c r="C33" t="s">
        <v>4358</v>
      </c>
      <c r="D33" s="9" t="s">
        <v>9222</v>
      </c>
      <c r="E33" t="s">
        <v>4456</v>
      </c>
      <c r="G33" s="42">
        <f t="shared" ref="G33" si="8">IF(H33="GREET",1,IF(H33="GOAL",2,IF(H33="GOAL:COOP",2,IF(H33="(GOAL:COOP)",2,IF(H33="GOAL:CIVILITY",2,IF(H33="GOAL:SUSTAIN",2,IF(H33="(GOAL:SUSTAIN)",2,IF(H33="GOAL:MAX EARN",2,IF(H33="GOAL:EQUITY",2,IF(H33="(GOAL:EQUITY)",2,IF(H33="PROPOSAL",3,IF(H33="(PROPOSAL)",3,IF(H33="CHOOSE+",4,IF(H33="CHOOSE-",4,IF(H33="(CHOOSE+)",4,IF(H33="(CHOOSE-)",4,IF(H33="ECO INFO",5,IF(H33="(ECO INFO)",5,IF(H33="$ INFO",6,IF(H33="($ INFO)",6,IF(H33="SOC INFO",7,IF(H33="(SOC INFO)",7,IF(H33="RULE INFO",8,IF(H33="EXP INFO",9,IF(H33="(EXP INFO)",9,IF(H33="MON RES",10,IF(H33="MON EARN",11,IF(H33="MON BEH",12,IF(H33="POSE HARM",13,IF(H33="(POSE HARM)",13,IF(H33="POSE CONCERN",14,IF(H33="(POSE CONCERN)",14,IF(H33="RJ APOLOGY",15,IF(H33="RJ ATONE",16,IF(H33="(RJ ATONE)",16,IF(H33="RJ JUSTIFY",17,IF(H33="RJ JUSTIFY:ECO INFO",17,IF(H33="RJ JUSTIFY:SOC INFO",17,IF(H33="RJ JUSTIFY:EXP INFO",17,IF(H33="RJ JUSTIFY:MON EARN",17,IF(H33="RJ JUSTIFY:MON BEH",17,IF(H33="RJ-",18,IF(H33="RJ FORGIVE+",19,IF(H33="RJ FORGIVE-",19,IF(H33="(RJ FORGIVE+)",19,IF(H33="(RJ FORGIVE-)",19,IF(H33="COORD",20,IF(H33="(COORD)",20,IF(H33="ENF ACK",21,IF(H33="(ENF ACK)",21,IF(H33="ENF PRAISE",22,IF(H33="ENF ASK",23,IF(H33="ENF TELL",24,IF(H33="ENF SHAME",25,IF(H33="ENF WARN",26,IF(H33="ENF THREATEN",27,IF(H33="ENF PUNISH",28,IF(H33="DEFECT",29,IF(H33="SM TALK",30,IF(H33="HUMOR",31,IF(H33="POLITE+",32,IF(H33="POLITE-",32,IF(H33="INPUT-",33,IF(H33="AMBIGUOUS",34,IF(H33="UNCODEABLE",35)))))))))))))))))))))))))))))))))))))))))))))))))))))))))))))))))</f>
        <v>8</v>
      </c>
      <c r="H33" s="43" t="s">
        <v>9374</v>
      </c>
    </row>
    <row r="34" spans="1:11" x14ac:dyDescent="0.35">
      <c r="A34" s="4">
        <v>20</v>
      </c>
      <c r="B34" s="4">
        <v>-163.74600000000001</v>
      </c>
      <c r="C34" t="s">
        <v>4347</v>
      </c>
      <c r="D34" s="9" t="s">
        <v>9221</v>
      </c>
      <c r="E34" t="s">
        <v>10346</v>
      </c>
      <c r="G34" s="42">
        <f t="shared" ref="G34" si="9">IF(H34="GREET",1,IF(H34="GOAL",2,IF(H34="GOAL:COOP",2,IF(H34="(GOAL:COOP)",2,IF(H34="GOAL:CIVILITY",2,IF(H34="GOAL:SUSTAIN",2,IF(H34="(GOAL:SUSTAIN)",2,IF(H34="GOAL:MAX EARN",2,IF(H34="GOAL:EQUITY",2,IF(H34="(GOAL:EQUITY)",2,IF(H34="PROPOSAL",3,IF(H34="(PROPOSAL)",3,IF(H34="CHOOSE+",4,IF(H34="CHOOSE-",4,IF(H34="(CHOOSE+)",4,IF(H34="(CHOOSE-)",4,IF(H34="ECO INFO",5,IF(H34="(ECO INFO)",5,IF(H34="$ INFO",6,IF(H34="($ INFO)",6,IF(H34="SOC INFO",7,IF(H34="(SOC INFO)",7,IF(H34="RULE INFO",8,IF(H34="EXP INFO",9,IF(H34="(EXP INFO)",9,IF(H34="MON RES",10,IF(H34="MON EARN",11,IF(H34="MON BEH",12,IF(H34="POSE HARM",13,IF(H34="(POSE HARM)",13,IF(H34="POSE CONCERN",14,IF(H34="(POSE CONCERN)",14,IF(H34="RJ APOLOGY",15,IF(H34="RJ ATONE",16,IF(H34="(RJ ATONE)",16,IF(H34="RJ JUSTIFY",17,IF(H34="RJ JUSTIFY:ECO INFO",17,IF(H34="RJ JUSTIFY:SOC INFO",17,IF(H34="RJ JUSTIFY:EXP INFO",17,IF(H34="RJ JUSTIFY:MON EARN",17,IF(H34="RJ JUSTIFY:MON BEH",17,IF(H34="RJ-",18,IF(H34="RJ FORGIVE+",19,IF(H34="RJ FORGIVE-",19,IF(H34="(RJ FORGIVE+)",19,IF(H34="(RJ FORGIVE-)",19,IF(H34="COORD",20,IF(H34="(COORD)",20,IF(H34="ENF ACK",21,IF(H34="(ENF ACK)",21,IF(H34="ENF PRAISE",22,IF(H34="ENF ASK",23,IF(H34="ENF TELL",24,IF(H34="ENF SHAME",25,IF(H34="ENF WARN",26,IF(H34="ENF THREATEN",27,IF(H34="ENF PUNISH",28,IF(H34="DEFECT",29,IF(H34="SM TALK",30,IF(H34="HUMOR",31,IF(H34="POLITE+",32,IF(H34="POLITE-",32,IF(H34="INPUT-",33,IF(H34="AMBIGUOUS",34,IF(H34="UNCODEABLE",35)))))))))))))))))))))))))))))))))))))))))))))))))))))))))))))))))</f>
        <v>7</v>
      </c>
      <c r="H34" t="s">
        <v>9377</v>
      </c>
    </row>
    <row r="35" spans="1:11" x14ac:dyDescent="0.35">
      <c r="A35" s="4">
        <v>21</v>
      </c>
      <c r="B35" s="4">
        <v>-135.95400000000001</v>
      </c>
      <c r="C35" t="s">
        <v>4358</v>
      </c>
      <c r="D35" s="9" t="s">
        <v>9222</v>
      </c>
      <c r="E35" t="s">
        <v>10380</v>
      </c>
      <c r="G35" s="42">
        <f t="shared" ref="G35" si="10">IF(H35="GREET",1,IF(H35="GOAL",2,IF(H35="GOAL:COOP",2,IF(H35="(GOAL:COOP)",2,IF(H35="GOAL:CIVILITY",2,IF(H35="GOAL:SUSTAIN",2,IF(H35="(GOAL:SUSTAIN)",2,IF(H35="GOAL:MAX EARN",2,IF(H35="GOAL:EQUITY",2,IF(H35="(GOAL:EQUITY)",2,IF(H35="PROPOSAL",3,IF(H35="(PROPOSAL)",3,IF(H35="CHOOSE+",4,IF(H35="CHOOSE-",4,IF(H35="(CHOOSE+)",4,IF(H35="(CHOOSE-)",4,IF(H35="ECO INFO",5,IF(H35="(ECO INFO)",5,IF(H35="$ INFO",6,IF(H35="($ INFO)",6,IF(H35="SOC INFO",7,IF(H35="(SOC INFO)",7,IF(H35="RULE INFO",8,IF(H35="EXP INFO",9,IF(H35="(EXP INFO)",9,IF(H35="MON RES",10,IF(H35="MON EARN",11,IF(H35="MON BEH",12,IF(H35="POSE HARM",13,IF(H35="(POSE HARM)",13,IF(H35="POSE CONCERN",14,IF(H35="(POSE CONCERN)",14,IF(H35="RJ APOLOGY",15,IF(H35="RJ ATONE",16,IF(H35="(RJ ATONE)",16,IF(H35="RJ JUSTIFY",17,IF(H35="RJ JUSTIFY:ECO INFO",17,IF(H35="RJ JUSTIFY:SOC INFO",17,IF(H35="RJ JUSTIFY:EXP INFO",17,IF(H35="RJ JUSTIFY:MON EARN",17,IF(H35="RJ JUSTIFY:MON BEH",17,IF(H35="RJ-",18,IF(H35="RJ FORGIVE+",19,IF(H35="RJ FORGIVE-",19,IF(H35="(RJ FORGIVE+)",19,IF(H35="(RJ FORGIVE-)",19,IF(H35="COORD",20,IF(H35="(COORD)",20,IF(H35="ENF ACK",21,IF(H35="(ENF ACK)",21,IF(H35="ENF PRAISE",22,IF(H35="ENF ASK",23,IF(H35="ENF TELL",24,IF(H35="ENF SHAME",25,IF(H35="ENF WARN",26,IF(H35="ENF THREATEN",27,IF(H35="ENF PUNISH",28,IF(H35="DEFECT",29,IF(H35="SM TALK",30,IF(H35="HUMOR",31,IF(H35="POLITE+",32,IF(H35="POLITE-",32,IF(H35="INPUT-",33,IF(H35="AMBIGUOUS",34,IF(H35="UNCODEABLE",35)))))))))))))))))))))))))))))))))))))))))))))))))))))))))))))))))</f>
        <v>34</v>
      </c>
      <c r="H35" t="s">
        <v>9387</v>
      </c>
    </row>
    <row r="36" spans="1:11" x14ac:dyDescent="0.35">
      <c r="A36" s="4">
        <v>22</v>
      </c>
      <c r="B36" s="4">
        <v>-132.07299999999901</v>
      </c>
      <c r="C36" t="s">
        <v>4352</v>
      </c>
      <c r="D36" s="4">
        <v>1</v>
      </c>
      <c r="E36" t="s">
        <v>4463</v>
      </c>
      <c r="G36" s="42">
        <f t="shared" ref="G36" si="11">IF(H36="GREET",1,IF(H36="GOAL",2,IF(H36="GOAL:COOP",2,IF(H36="(GOAL:COOP)",2,IF(H36="GOAL:CIVILITY",2,IF(H36="GOAL:SUSTAIN",2,IF(H36="(GOAL:SUSTAIN)",2,IF(H36="GOAL:MAX EARN",2,IF(H36="GOAL:EQUITY",2,IF(H36="(GOAL:EQUITY)",2,IF(H36="PROPOSAL",3,IF(H36="(PROPOSAL)",3,IF(H36="CHOOSE+",4,IF(H36="CHOOSE-",4,IF(H36="(CHOOSE+)",4,IF(H36="(CHOOSE-)",4,IF(H36="ECO INFO",5,IF(H36="(ECO INFO)",5,IF(H36="$ INFO",6,IF(H36="($ INFO)",6,IF(H36="SOC INFO",7,IF(H36="(SOC INFO)",7,IF(H36="RULE INFO",8,IF(H36="EXP INFO",9,IF(H36="(EXP INFO)",9,IF(H36="MON RES",10,IF(H36="MON EARN",11,IF(H36="MON BEH",12,IF(H36="POSE HARM",13,IF(H36="(POSE HARM)",13,IF(H36="POSE CONCERN",14,IF(H36="(POSE CONCERN)",14,IF(H36="RJ APOLOGY",15,IF(H36="RJ ATONE",16,IF(H36="(RJ ATONE)",16,IF(H36="RJ JUSTIFY",17,IF(H36="RJ JUSTIFY:ECO INFO",17,IF(H36="RJ JUSTIFY:SOC INFO",17,IF(H36="RJ JUSTIFY:EXP INFO",17,IF(H36="RJ JUSTIFY:MON EARN",17,IF(H36="RJ JUSTIFY:MON BEH",17,IF(H36="RJ-",18,IF(H36="RJ FORGIVE+",19,IF(H36="RJ FORGIVE-",19,IF(H36="(RJ FORGIVE+)",19,IF(H36="(RJ FORGIVE-)",19,IF(H36="COORD",20,IF(H36="(COORD)",20,IF(H36="ENF ACK",21,IF(H36="(ENF ACK)",21,IF(H36="ENF PRAISE",22,IF(H36="ENF ASK",23,IF(H36="ENF TELL",24,IF(H36="ENF SHAME",25,IF(H36="ENF WARN",26,IF(H36="ENF THREATEN",27,IF(H36="ENF PUNISH",28,IF(H36="DEFECT",29,IF(H36="SM TALK",30,IF(H36="HUMOR",31,IF(H36="POLITE+",32,IF(H36="POLITE-",32,IF(H36="INPUT-",33,IF(H36="AMBIGUOUS",34,IF(H36="UNCODEABLE",35)))))))))))))))))))))))))))))))))))))))))))))))))))))))))))))))))</f>
        <v>3</v>
      </c>
      <c r="H36" t="s">
        <v>9379</v>
      </c>
    </row>
    <row r="37" spans="1:11" x14ac:dyDescent="0.35">
      <c r="A37" s="4">
        <v>23</v>
      </c>
      <c r="B37" s="4">
        <v>-118.32799999999899</v>
      </c>
      <c r="C37" t="s">
        <v>4347</v>
      </c>
      <c r="D37" s="9" t="s">
        <v>9221</v>
      </c>
      <c r="E37" t="s">
        <v>1144</v>
      </c>
      <c r="G37" s="42">
        <f t="shared" ref="G37" si="12">IF(H37="GREET",1,IF(H37="GOAL",2,IF(H37="GOAL:COOP",2,IF(H37="(GOAL:COOP)",2,IF(H37="GOAL:CIVILITY",2,IF(H37="GOAL:SUSTAIN",2,IF(H37="(GOAL:SUSTAIN)",2,IF(H37="GOAL:MAX EARN",2,IF(H37="GOAL:EQUITY",2,IF(H37="(GOAL:EQUITY)",2,IF(H37="PROPOSAL",3,IF(H37="(PROPOSAL)",3,IF(H37="CHOOSE+",4,IF(H37="CHOOSE-",4,IF(H37="(CHOOSE+)",4,IF(H37="(CHOOSE-)",4,IF(H37="ECO INFO",5,IF(H37="(ECO INFO)",5,IF(H37="$ INFO",6,IF(H37="($ INFO)",6,IF(H37="SOC INFO",7,IF(H37="(SOC INFO)",7,IF(H37="RULE INFO",8,IF(H37="EXP INFO",9,IF(H37="(EXP INFO)",9,IF(H37="MON RES",10,IF(H37="MON EARN",11,IF(H37="MON BEH",12,IF(H37="POSE HARM",13,IF(H37="(POSE HARM)",13,IF(H37="POSE CONCERN",14,IF(H37="(POSE CONCERN)",14,IF(H37="RJ APOLOGY",15,IF(H37="RJ ATONE",16,IF(H37="(RJ ATONE)",16,IF(H37="RJ JUSTIFY",17,IF(H37="RJ JUSTIFY:ECO INFO",17,IF(H37="RJ JUSTIFY:SOC INFO",17,IF(H37="RJ JUSTIFY:EXP INFO",17,IF(H37="RJ JUSTIFY:MON EARN",17,IF(H37="RJ JUSTIFY:MON BEH",17,IF(H37="RJ-",18,IF(H37="RJ FORGIVE+",19,IF(H37="RJ FORGIVE-",19,IF(H37="(RJ FORGIVE+)",19,IF(H37="(RJ FORGIVE-)",19,IF(H37="COORD",20,IF(H37="(COORD)",20,IF(H37="ENF ACK",21,IF(H37="(ENF ACK)",21,IF(H37="ENF PRAISE",22,IF(H37="ENF ASK",23,IF(H37="ENF TELL",24,IF(H37="ENF SHAME",25,IF(H37="ENF WARN",26,IF(H37="ENF THREATEN",27,IF(H37="ENF PUNISH",28,IF(H37="DEFECT",29,IF(H37="SM TALK",30,IF(H37="HUMOR",31,IF(H37="POLITE+",32,IF(H37="POLITE-",32,IF(H37="INPUT-",33,IF(H37="AMBIGUOUS",34,IF(H37="UNCODEABLE",35)))))))))))))))))))))))))))))))))))))))))))))))))))))))))))))))))</f>
        <v>4</v>
      </c>
      <c r="H37" t="s">
        <v>9372</v>
      </c>
    </row>
    <row r="38" spans="1:11" x14ac:dyDescent="0.35">
      <c r="A38" s="4">
        <v>24</v>
      </c>
      <c r="B38" s="4">
        <v>-93.281000000000006</v>
      </c>
      <c r="C38" t="s">
        <v>4358</v>
      </c>
      <c r="D38" s="9" t="s">
        <v>9222</v>
      </c>
      <c r="E38" t="s">
        <v>4470</v>
      </c>
      <c r="G38" s="42">
        <f t="shared" ref="G38" si="13">IF(H38="GREET",1,IF(H38="GOAL",2,IF(H38="GOAL:COOP",2,IF(H38="(GOAL:COOP)",2,IF(H38="GOAL:CIVILITY",2,IF(H38="GOAL:SUSTAIN",2,IF(H38="(GOAL:SUSTAIN)",2,IF(H38="GOAL:MAX EARN",2,IF(H38="GOAL:EQUITY",2,IF(H38="(GOAL:EQUITY)",2,IF(H38="PROPOSAL",3,IF(H38="(PROPOSAL)",3,IF(H38="CHOOSE+",4,IF(H38="CHOOSE-",4,IF(H38="(CHOOSE+)",4,IF(H38="(CHOOSE-)",4,IF(H38="ECO INFO",5,IF(H38="(ECO INFO)",5,IF(H38="$ INFO",6,IF(H38="($ INFO)",6,IF(H38="SOC INFO",7,IF(H38="(SOC INFO)",7,IF(H38="RULE INFO",8,IF(H38="EXP INFO",9,IF(H38="(EXP INFO)",9,IF(H38="MON RES",10,IF(H38="MON EARN",11,IF(H38="MON BEH",12,IF(H38="POSE HARM",13,IF(H38="(POSE HARM)",13,IF(H38="POSE CONCERN",14,IF(H38="(POSE CONCERN)",14,IF(H38="RJ APOLOGY",15,IF(H38="RJ ATONE",16,IF(H38="(RJ ATONE)",16,IF(H38="RJ JUSTIFY",17,IF(H38="RJ JUSTIFY:ECO INFO",17,IF(H38="RJ JUSTIFY:SOC INFO",17,IF(H38="RJ JUSTIFY:EXP INFO",17,IF(H38="RJ JUSTIFY:MON EARN",17,IF(H38="RJ JUSTIFY:MON BEH",17,IF(H38="RJ-",18,IF(H38="RJ FORGIVE+",19,IF(H38="RJ FORGIVE-",19,IF(H38="(RJ FORGIVE+)",19,IF(H38="(RJ FORGIVE-)",19,IF(H38="COORD",20,IF(H38="(COORD)",20,IF(H38="ENF ACK",21,IF(H38="(ENF ACK)",21,IF(H38="ENF PRAISE",22,IF(H38="ENF ASK",23,IF(H38="ENF TELL",24,IF(H38="ENF SHAME",25,IF(H38="ENF WARN",26,IF(H38="ENF THREATEN",27,IF(H38="ENF PUNISH",28,IF(H38="DEFECT",29,IF(H38="SM TALK",30,IF(H38="HUMOR",31,IF(H38="POLITE+",32,IF(H38="POLITE-",32,IF(H38="INPUT-",33,IF(H38="AMBIGUOUS",34,IF(H38="UNCODEABLE",35)))))))))))))))))))))))))))))))))))))))))))))))))))))))))))))))))</f>
        <v>8</v>
      </c>
      <c r="H38" t="s">
        <v>9374</v>
      </c>
      <c r="I38" s="42">
        <f t="shared" ref="I38" si="14">IF(J38="GREET",1,IF(J38="GOAL",2,IF(J38="GOAL:COOP",2,IF(J38="(GOAL:COOP)",2,IF(J38="GOAL:CIVILITY",2,IF(J38="GOAL:SUSTAIN",2,IF(J38="(GOAL:SUSTAIN)",2,IF(J38="GOAL:MAX EARN",2,IF(J38="GOAL:EQUITY",2,IF(J38="(GOAL:EQUITY)",2,IF(J38="PROPOSAL",3,IF(J38="(PROPOSAL)",3,IF(J38="CHOOSE+",4,IF(J38="CHOOSE-",4,IF(J38="(CHOOSE+)",4,IF(J38="(CHOOSE-)",4,IF(J38="ECO INFO",5,IF(J38="(ECO INFO)",5,IF(J38="$ INFO",6,IF(J38="($ INFO)",6,IF(J38="SOC INFO",7,IF(J38="(SOC INFO)",7,IF(J38="RULE INFO",8,IF(J38="EXP INFO",9,IF(J38="(EXP INFO)",9,IF(J38="MON RES",10,IF(J38="MON EARN",11,IF(J38="MON BEH",12,IF(J38="POSE HARM",13,IF(J38="(POSE HARM)",13,IF(J38="POSE CONCERN",14,IF(J38="(POSE CONCERN)",14,IF(J38="RJ APOLOGY",15,IF(J38="RJ ATONE",16,IF(J38="(RJ ATONE)",16,IF(J38="RJ JUSTIFY",17,IF(J38="RJ JUSTIFY:ECO INFO",17,IF(J38="RJ JUSTIFY:SOC INFO",17,IF(J38="RJ JUSTIFY:EXP INFO",17,IF(J38="RJ JUSTIFY:MON EARN",17,IF(J38="RJ JUSTIFY:MON BEH",17,IF(J38="RJ-",18,IF(J38="RJ FORGIVE+",19,IF(J38="RJ FORGIVE-",19,IF(J38="(RJ FORGIVE+)",19,IF(J38="(RJ FORGIVE-)",19,IF(J38="COORD",20,IF(J38="(COORD)",20,IF(J38="ENF ACK",21,IF(J38="(ENF ACK)",21,IF(J38="ENF PRAISE",22,IF(J38="ENF ASK",23,IF(J38="ENF TELL",24,IF(J38="ENF SHAME",25,IF(J38="ENF WARN",26,IF(J38="ENF THREATEN",27,IF(J38="ENF PUNISH",28,IF(J38="DEFECT",29,IF(J38="SM TALK",30,IF(J38="HUMOR",31,IF(J38="POLITE+",32,IF(J38="POLITE-",32,IF(J38="INPUT-",33,IF(J38="AMBIGUOUS",34,IF(J38="UNCODEABLE",35)))))))))))))))))))))))))))))))))))))))))))))))))))))))))))))))))</f>
        <v>4</v>
      </c>
      <c r="J38" t="s">
        <v>10330</v>
      </c>
    </row>
    <row r="39" spans="1:11" x14ac:dyDescent="0.35">
      <c r="A39" s="4">
        <v>25</v>
      </c>
      <c r="B39" s="4">
        <v>-51.616</v>
      </c>
      <c r="C39" t="s">
        <v>4352</v>
      </c>
      <c r="D39" s="4">
        <v>1</v>
      </c>
      <c r="E39" t="s">
        <v>4474</v>
      </c>
      <c r="G39" s="42">
        <f t="shared" ref="G39" si="15">IF(H39="GREET",1,IF(H39="GOAL",2,IF(H39="GOAL:COOP",2,IF(H39="(GOAL:COOP)",2,IF(H39="GOAL:CIVILITY",2,IF(H39="GOAL:SUSTAIN",2,IF(H39="(GOAL:SUSTAIN)",2,IF(H39="GOAL:MAX EARN",2,IF(H39="GOAL:EQUITY",2,IF(H39="(GOAL:EQUITY)",2,IF(H39="PROPOSAL",3,IF(H39="(PROPOSAL)",3,IF(H39="CHOOSE+",4,IF(H39="CHOOSE-",4,IF(H39="(CHOOSE+)",4,IF(H39="(CHOOSE-)",4,IF(H39="ECO INFO",5,IF(H39="(ECO INFO)",5,IF(H39="$ INFO",6,IF(H39="($ INFO)",6,IF(H39="SOC INFO",7,IF(H39="(SOC INFO)",7,IF(H39="RULE INFO",8,IF(H39="EXP INFO",9,IF(H39="(EXP INFO)",9,IF(H39="MON RES",10,IF(H39="MON EARN",11,IF(H39="MON BEH",12,IF(H39="POSE HARM",13,IF(H39="(POSE HARM)",13,IF(H39="POSE CONCERN",14,IF(H39="(POSE CONCERN)",14,IF(H39="RJ APOLOGY",15,IF(H39="RJ ATONE",16,IF(H39="(RJ ATONE)",16,IF(H39="RJ JUSTIFY",17,IF(H39="RJ JUSTIFY:ECO INFO",17,IF(H39="RJ JUSTIFY:SOC INFO",17,IF(H39="RJ JUSTIFY:EXP INFO",17,IF(H39="RJ JUSTIFY:MON EARN",17,IF(H39="RJ JUSTIFY:MON BEH",17,IF(H39="RJ-",18,IF(H39="RJ FORGIVE+",19,IF(H39="RJ FORGIVE-",19,IF(H39="(RJ FORGIVE+)",19,IF(H39="(RJ FORGIVE-)",19,IF(H39="COORD",20,IF(H39="(COORD)",20,IF(H39="ENF ACK",21,IF(H39="(ENF ACK)",21,IF(H39="ENF PRAISE",22,IF(H39="ENF ASK",23,IF(H39="ENF TELL",24,IF(H39="ENF SHAME",25,IF(H39="ENF WARN",26,IF(H39="ENF THREATEN",27,IF(H39="ENF PUNISH",28,IF(H39="DEFECT",29,IF(H39="SM TALK",30,IF(H39="HUMOR",31,IF(H39="POLITE+",32,IF(H39="POLITE-",32,IF(H39="INPUT-",33,IF(H39="AMBIGUOUS",34,IF(H39="UNCODEABLE",35)))))))))))))))))))))))))))))))))))))))))))))))))))))))))))))))))</f>
        <v>8</v>
      </c>
      <c r="H39" t="s">
        <v>9374</v>
      </c>
    </row>
    <row r="40" spans="1:11" x14ac:dyDescent="0.35">
      <c r="A40" s="4">
        <v>26</v>
      </c>
      <c r="B40" s="4">
        <v>-47.881</v>
      </c>
      <c r="C40" t="s">
        <v>4347</v>
      </c>
      <c r="D40" s="9" t="s">
        <v>9221</v>
      </c>
      <c r="E40" t="s">
        <v>3444</v>
      </c>
      <c r="G40" s="42">
        <f t="shared" ref="G40" si="16">IF(H40="GREET",1,IF(H40="GOAL",2,IF(H40="GOAL:COOP",2,IF(H40="(GOAL:COOP)",2,IF(H40="GOAL:CIVILITY",2,IF(H40="GOAL:SUSTAIN",2,IF(H40="(GOAL:SUSTAIN)",2,IF(H40="GOAL:MAX EARN",2,IF(H40="GOAL:EQUITY",2,IF(H40="(GOAL:EQUITY)",2,IF(H40="PROPOSAL",3,IF(H40="(PROPOSAL)",3,IF(H40="CHOOSE+",4,IF(H40="CHOOSE-",4,IF(H40="(CHOOSE+)",4,IF(H40="(CHOOSE-)",4,IF(H40="ECO INFO",5,IF(H40="(ECO INFO)",5,IF(H40="$ INFO",6,IF(H40="($ INFO)",6,IF(H40="SOC INFO",7,IF(H40="(SOC INFO)",7,IF(H40="RULE INFO",8,IF(H40="EXP INFO",9,IF(H40="(EXP INFO)",9,IF(H40="MON RES",10,IF(H40="MON EARN",11,IF(H40="MON BEH",12,IF(H40="POSE HARM",13,IF(H40="(POSE HARM)",13,IF(H40="POSE CONCERN",14,IF(H40="(POSE CONCERN)",14,IF(H40="RJ APOLOGY",15,IF(H40="RJ ATONE",16,IF(H40="(RJ ATONE)",16,IF(H40="RJ JUSTIFY",17,IF(H40="RJ JUSTIFY:ECO INFO",17,IF(H40="RJ JUSTIFY:SOC INFO",17,IF(H40="RJ JUSTIFY:EXP INFO",17,IF(H40="RJ JUSTIFY:MON EARN",17,IF(H40="RJ JUSTIFY:MON BEH",17,IF(H40="RJ-",18,IF(H40="RJ FORGIVE+",19,IF(H40="RJ FORGIVE-",19,IF(H40="(RJ FORGIVE+)",19,IF(H40="(RJ FORGIVE-)",19,IF(H40="COORD",20,IF(H40="(COORD)",20,IF(H40="ENF ACK",21,IF(H40="(ENF ACK)",21,IF(H40="ENF PRAISE",22,IF(H40="ENF ASK",23,IF(H40="ENF TELL",24,IF(H40="ENF SHAME",25,IF(H40="ENF WARN",26,IF(H40="ENF THREATEN",27,IF(H40="ENF PUNISH",28,IF(H40="DEFECT",29,IF(H40="SM TALK",30,IF(H40="HUMOR",31,IF(H40="POLITE+",32,IF(H40="POLITE-",32,IF(H40="INPUT-",33,IF(H40="AMBIGUOUS",34,IF(H40="UNCODEABLE",35)))))))))))))))))))))))))))))))))))))))))))))))))))))))))))))))))</f>
        <v>8</v>
      </c>
      <c r="H40" t="s">
        <v>9374</v>
      </c>
    </row>
    <row r="41" spans="1:11" x14ac:dyDescent="0.35">
      <c r="D41" s="9"/>
    </row>
    <row r="42" spans="1:11" x14ac:dyDescent="0.35">
      <c r="B42" s="21" t="s">
        <v>9281</v>
      </c>
      <c r="C42" s="22"/>
      <c r="D42" s="25"/>
      <c r="E42" s="22"/>
    </row>
    <row r="43" spans="1:11" x14ac:dyDescent="0.35">
      <c r="B43" s="20"/>
      <c r="D43" s="9"/>
    </row>
    <row r="44" spans="1:11" x14ac:dyDescent="0.35">
      <c r="A44" s="4">
        <v>27</v>
      </c>
      <c r="B44" s="4">
        <v>145.273</v>
      </c>
      <c r="C44" t="s">
        <v>4347</v>
      </c>
      <c r="D44" s="4">
        <v>3</v>
      </c>
      <c r="E44" t="s">
        <v>4484</v>
      </c>
      <c r="G44" s="42">
        <f t="shared" ref="G44" si="17">IF(H44="GREET",1,IF(H44="GOAL",2,IF(H44="GOAL:COOP",2,IF(H44="(GOAL:COOP)",2,IF(H44="GOAL:CIVILITY",2,IF(H44="GOAL:SUSTAIN",2,IF(H44="(GOAL:SUSTAIN)",2,IF(H44="GOAL:MAX EARN",2,IF(H44="GOAL:EQUITY",2,IF(H44="(GOAL:EQUITY)",2,IF(H44="PROPOSAL",3,IF(H44="(PROPOSAL)",3,IF(H44="CHOOSE+",4,IF(H44="CHOOSE-",4,IF(H44="(CHOOSE+)",4,IF(H44="(CHOOSE-)",4,IF(H44="ECO INFO",5,IF(H44="(ECO INFO)",5,IF(H44="$ INFO",6,IF(H44="($ INFO)",6,IF(H44="SOC INFO",7,IF(H44="(SOC INFO)",7,IF(H44="RULE INFO",8,IF(H44="EXP INFO",9,IF(H44="(EXP INFO)",9,IF(H44="MON RES",10,IF(H44="MON EARN",11,IF(H44="MON BEH",12,IF(H44="POSE HARM",13,IF(H44="(POSE HARM)",13,IF(H44="POSE CONCERN",14,IF(H44="(POSE CONCERN)",14,IF(H44="RJ APOLOGY",15,IF(H44="RJ ATONE",16,IF(H44="(RJ ATONE)",16,IF(H44="RJ JUSTIFY",17,IF(H44="RJ JUSTIFY:ECO INFO",17,IF(H44="RJ JUSTIFY:SOC INFO",17,IF(H44="RJ JUSTIFY:EXP INFO",17,IF(H44="RJ JUSTIFY:MON EARN",17,IF(H44="RJ JUSTIFY:MON BEH",17,IF(H44="RJ-",18,IF(H44="RJ FORGIVE+",19,IF(H44="RJ FORGIVE-",19,IF(H44="(RJ FORGIVE+)",19,IF(H44="(RJ FORGIVE-)",19,IF(H44="COORD",20,IF(H44="(COORD)",20,IF(H44="ENF ACK",21,IF(H44="(ENF ACK)",21,IF(H44="ENF PRAISE",22,IF(H44="ENF ASK",23,IF(H44="ENF TELL",24,IF(H44="ENF SHAME",25,IF(H44="ENF WARN",26,IF(H44="ENF THREATEN",27,IF(H44="ENF PUNISH",28,IF(H44="DEFECT",29,IF(H44="SM TALK",30,IF(H44="HUMOR",31,IF(H44="POLITE+",32,IF(H44="POLITE-",32,IF(H44="INPUT-",33,IF(H44="AMBIGUOUS",34,IF(H44="UNCODEABLE",35)))))))))))))))))))))))))))))))))))))))))))))))))))))))))))))))))</f>
        <v>26</v>
      </c>
      <c r="H44" t="s">
        <v>10123</v>
      </c>
    </row>
    <row r="46" spans="1:11" s="75" customFormat="1" x14ac:dyDescent="0.35">
      <c r="A46" s="11"/>
      <c r="B46" s="11" t="s">
        <v>9274</v>
      </c>
      <c r="C46" s="15"/>
      <c r="D46" s="19"/>
      <c r="E46" s="15"/>
      <c r="F46" s="13"/>
      <c r="G46" s="80"/>
      <c r="I46" s="80"/>
      <c r="K46" s="80"/>
    </row>
    <row r="47" spans="1:11" x14ac:dyDescent="0.35">
      <c r="A47" s="7"/>
      <c r="B47" s="7"/>
      <c r="C47" s="8"/>
      <c r="E47" s="8"/>
      <c r="F47" s="6"/>
    </row>
    <row r="48" spans="1:11" x14ac:dyDescent="0.35">
      <c r="A48" s="7" t="s">
        <v>12119</v>
      </c>
      <c r="B48" s="31" t="s">
        <v>12118</v>
      </c>
    </row>
    <row r="49" spans="1:12" x14ac:dyDescent="0.35">
      <c r="A49" s="4">
        <v>30</v>
      </c>
      <c r="B49" s="4">
        <v>-369.88400000000001</v>
      </c>
      <c r="C49" t="s">
        <v>4347</v>
      </c>
      <c r="D49" s="4">
        <v>3</v>
      </c>
      <c r="E49" t="s">
        <v>4348</v>
      </c>
      <c r="G49" s="42">
        <f t="shared" ref="G49:G69" si="18">IF(H49="GREET",1,IF(H49="GOAL",2,IF(H49="GOAL:COOP",2,IF(H49="(GOAL:COOP)",2,IF(H49="GOAL:CIVILITY",2,IF(H49="GOAL:SUSTAIN",2,IF(H49="(GOAL:SUSTAIN)",2,IF(H49="GOAL:MAX EARN",2,IF(H49="GOAL:EQUITY",2,IF(H49="(GOAL:EQUITY)",2,IF(H49="PROPOSAL",3,IF(H49="(PROPOSAL)",3,IF(H49="CHOOSE+",4,IF(H49="CHOOSE-",4,IF(H49="(CHOOSE+)",4,IF(H49="(CHOOSE-)",4,IF(H49="ECO INFO",5,IF(H49="(ECO INFO)",5,IF(H49="$ INFO",6,IF(H49="($ INFO)",6,IF(H49="SOC INFO",7,IF(H49="(SOC INFO)",7,IF(H49="RULE INFO",8,IF(H49="EXP INFO",9,IF(H49="(EXP INFO)",9,IF(H49="MON RES",10,IF(H49="MON EARN",11,IF(H49="MON BEH",12,IF(H49="POSE HARM",13,IF(H49="(POSE HARM)",13,IF(H49="POSE CONCERN",14,IF(H49="(POSE CONCERN)",14,IF(H49="RJ APOLOGY",15,IF(H49="RJ ATONE",16,IF(H49="(RJ ATONE)",16,IF(H49="RJ JUSTIFY",17,IF(H49="RJ JUSTIFY:ECO INFO",17,IF(H49="RJ JUSTIFY:SOC INFO",17,IF(H49="RJ JUSTIFY:EXP INFO",17,IF(H49="RJ JUSTIFY:MON EARN",17,IF(H49="RJ JUSTIFY:MON BEH",17,IF(H49="RJ-",18,IF(H49="RJ FORGIVE+",19,IF(H49="RJ FORGIVE-",19,IF(H49="(RJ FORGIVE+)",19,IF(H49="(RJ FORGIVE-)",19,IF(H49="COORD",20,IF(H49="(COORD)",20,IF(H49="ENF ACK",21,IF(H49="(ENF ACK)",21,IF(H49="ENF PRAISE",22,IF(H49="ENF ASK",23,IF(H49="ENF TELL",24,IF(H49="ENF SHAME",25,IF(H49="ENF WARN",26,IF(H49="ENF THREATEN",27,IF(H49="ENF PUNISH",28,IF(H49="DEFECT",29,IF(H49="SM TALK",30,IF(H49="HUMOR",31,IF(H49="POLITE+",32,IF(H49="POLITE-",32,IF(H49="INPUT-",33,IF(H49="AMBIGUOUS",34,IF(H49="UNCODEABLE",35)))))))))))))))))))))))))))))))))))))))))))))))))))))))))))))))))</f>
        <v>7</v>
      </c>
      <c r="H49" t="s">
        <v>9377</v>
      </c>
    </row>
    <row r="50" spans="1:12" x14ac:dyDescent="0.35">
      <c r="A50" s="4">
        <v>28</v>
      </c>
      <c r="B50" s="4">
        <v>-361.35500000000002</v>
      </c>
      <c r="C50" t="s">
        <v>4352</v>
      </c>
      <c r="D50" s="4">
        <v>1</v>
      </c>
      <c r="E50" t="s">
        <v>4353</v>
      </c>
      <c r="G50" s="42">
        <f t="shared" si="18"/>
        <v>3</v>
      </c>
      <c r="H50" t="s">
        <v>9379</v>
      </c>
    </row>
    <row r="51" spans="1:12" x14ac:dyDescent="0.35">
      <c r="A51" s="4">
        <v>29</v>
      </c>
      <c r="B51" s="4">
        <v>-348.116999999999</v>
      </c>
      <c r="C51" t="s">
        <v>4358</v>
      </c>
      <c r="D51" s="4">
        <v>4</v>
      </c>
      <c r="E51" t="s">
        <v>4359</v>
      </c>
      <c r="G51" s="42">
        <f t="shared" si="18"/>
        <v>4</v>
      </c>
      <c r="H51" t="s">
        <v>9372</v>
      </c>
    </row>
    <row r="53" spans="1:12" x14ac:dyDescent="0.35">
      <c r="A53" s="4">
        <v>31</v>
      </c>
      <c r="B53" s="4">
        <v>-334.59500000000003</v>
      </c>
      <c r="C53" t="s">
        <v>4352</v>
      </c>
      <c r="D53" s="4">
        <v>1</v>
      </c>
      <c r="E53" t="s">
        <v>4362</v>
      </c>
      <c r="G53" s="42">
        <f t="shared" si="18"/>
        <v>25</v>
      </c>
      <c r="H53" t="s">
        <v>9648</v>
      </c>
    </row>
    <row r="54" spans="1:12" x14ac:dyDescent="0.35">
      <c r="A54" s="4">
        <v>32</v>
      </c>
      <c r="B54" s="4">
        <v>-324.93099999999998</v>
      </c>
      <c r="C54" t="s">
        <v>4358</v>
      </c>
      <c r="D54" s="4">
        <v>4</v>
      </c>
      <c r="E54" t="s">
        <v>11246</v>
      </c>
      <c r="G54" s="42">
        <f t="shared" si="18"/>
        <v>25</v>
      </c>
      <c r="H54" t="s">
        <v>9648</v>
      </c>
    </row>
    <row r="55" spans="1:12" x14ac:dyDescent="0.35">
      <c r="A55" s="4">
        <v>33</v>
      </c>
      <c r="B55" s="4">
        <v>-314.90199999999999</v>
      </c>
      <c r="C55" t="s">
        <v>4347</v>
      </c>
      <c r="D55" s="4">
        <v>3</v>
      </c>
      <c r="E55" t="s">
        <v>4366</v>
      </c>
    </row>
    <row r="56" spans="1:12" x14ac:dyDescent="0.35">
      <c r="E56" s="57" t="s">
        <v>10347</v>
      </c>
      <c r="G56" s="42">
        <f t="shared" si="18"/>
        <v>24</v>
      </c>
      <c r="H56" s="43" t="s">
        <v>10409</v>
      </c>
    </row>
    <row r="57" spans="1:12" x14ac:dyDescent="0.35">
      <c r="E57" s="57" t="s">
        <v>10356</v>
      </c>
      <c r="G57" s="42">
        <f t="shared" si="18"/>
        <v>5</v>
      </c>
      <c r="H57" t="s">
        <v>9378</v>
      </c>
    </row>
    <row r="58" spans="1:12" x14ac:dyDescent="0.35">
      <c r="E58" s="57" t="s">
        <v>10355</v>
      </c>
      <c r="G58" s="42">
        <f t="shared" si="18"/>
        <v>6</v>
      </c>
      <c r="H58" t="s">
        <v>10472</v>
      </c>
    </row>
    <row r="59" spans="1:12" x14ac:dyDescent="0.35">
      <c r="A59" s="4">
        <v>34</v>
      </c>
      <c r="B59" s="4">
        <v>-301.17500000000001</v>
      </c>
      <c r="C59" t="s">
        <v>4352</v>
      </c>
      <c r="D59" s="4">
        <v>1</v>
      </c>
      <c r="E59" t="s">
        <v>4369</v>
      </c>
      <c r="G59" s="42">
        <f t="shared" si="18"/>
        <v>24</v>
      </c>
      <c r="H59" s="43" t="s">
        <v>10409</v>
      </c>
      <c r="I59" s="42">
        <f t="shared" ref="I59" si="19">IF(J59="GREET",1,IF(J59="GOAL",2,IF(J59="GOAL:COOP",2,IF(J59="(GOAL:COOP)",2,IF(J59="GOAL:CIVILITY",2,IF(J59="GOAL:SUSTAIN",2,IF(J59="(GOAL:SUSTAIN)",2,IF(J59="GOAL:MAX EARN",2,IF(J59="GOAL:EQUITY",2,IF(J59="(GOAL:EQUITY)",2,IF(J59="PROPOSAL",3,IF(J59="(PROPOSAL)",3,IF(J59="CHOOSE+",4,IF(J59="CHOOSE-",4,IF(J59="(CHOOSE+)",4,IF(J59="(CHOOSE-)",4,IF(J59="ECO INFO",5,IF(J59="(ECO INFO)",5,IF(J59="$ INFO",6,IF(J59="($ INFO)",6,IF(J59="SOC INFO",7,IF(J59="(SOC INFO)",7,IF(J59="RULE INFO",8,IF(J59="EXP INFO",9,IF(J59="(EXP INFO)",9,IF(J59="MON RES",10,IF(J59="MON EARN",11,IF(J59="MON BEH",12,IF(J59="POSE HARM",13,IF(J59="(POSE HARM)",13,IF(J59="POSE CONCERN",14,IF(J59="(POSE CONCERN)",14,IF(J59="RJ APOLOGY",15,IF(J59="RJ ATONE",16,IF(J59="(RJ ATONE)",16,IF(J59="RJ JUSTIFY",17,IF(J59="RJ JUSTIFY:ECO INFO",17,IF(J59="RJ JUSTIFY:SOC INFO",17,IF(J59="RJ JUSTIFY:EXP INFO",17,IF(J59="RJ JUSTIFY:MON EARN",17,IF(J59="RJ JUSTIFY:MON BEH",17,IF(J59="RJ-",18,IF(J59="RJ FORGIVE+",19,IF(J59="RJ FORGIVE-",19,IF(J59="(RJ FORGIVE+)",19,IF(J59="(RJ FORGIVE-)",19,IF(J59="COORD",20,IF(J59="(COORD)",20,IF(J59="ENF ACK",21,IF(J59="(ENF ACK)",21,IF(J59="ENF PRAISE",22,IF(J59="ENF ASK",23,IF(J59="ENF TELL",24,IF(J59="ENF SHAME",25,IF(J59="ENF WARN",26,IF(J59="ENF THREATEN",27,IF(J59="ENF PUNISH",28,IF(J59="DEFECT",29,IF(J59="SM TALK",30,IF(J59="HUMOR",31,IF(J59="POLITE+",32,IF(J59="POLITE-",32,IF(J59="INPUT-",33,IF(J59="AMBIGUOUS",34,IF(J59="UNCODEABLE",35)))))))))))))))))))))))))))))))))))))))))))))))))))))))))))))))))</f>
        <v>5</v>
      </c>
      <c r="J59" t="s">
        <v>9378</v>
      </c>
      <c r="K59" s="42">
        <f t="shared" ref="K59" si="20">IF(L59="GREET",1,IF(L59="GOAL",2,IF(L59="GOAL:COOP",2,IF(L59="(GOAL:COOP)",2,IF(L59="GOAL:CIVILITY",2,IF(L59="GOAL:SUSTAIN",2,IF(L59="(GOAL:SUSTAIN)",2,IF(L59="GOAL:MAX EARN",2,IF(L59="GOAL:EQUITY",2,IF(L59="(GOAL:EQUITY)",2,IF(L59="PROPOSAL",3,IF(L59="(PROPOSAL)",3,IF(L59="CHOOSE+",4,IF(L59="CHOOSE-",4,IF(L59="(CHOOSE+)",4,IF(L59="(CHOOSE-)",4,IF(L59="ECO INFO",5,IF(L59="(ECO INFO)",5,IF(L59="$ INFO",6,IF(L59="($ INFO)",6,IF(L59="SOC INFO",7,IF(L59="(SOC INFO)",7,IF(L59="RULE INFO",8,IF(L59="EXP INFO",9,IF(L59="(EXP INFO)",9,IF(L59="MON RES",10,IF(L59="MON EARN",11,IF(L59="MON BEH",12,IF(L59="POSE HARM",13,IF(L59="(POSE HARM)",13,IF(L59="POSE CONCERN",14,IF(L59="(POSE CONCERN)",14,IF(L59="RJ APOLOGY",15,IF(L59="RJ ATONE",16,IF(L59="(RJ ATONE)",16,IF(L59="RJ JUSTIFY",17,IF(L59="RJ JUSTIFY:ECO INFO",17,IF(L59="RJ JUSTIFY:SOC INFO",17,IF(L59="RJ JUSTIFY:EXP INFO",17,IF(L59="RJ JUSTIFY:MON EARN",17,IF(L59="RJ JUSTIFY:MON BEH",17,IF(L59="RJ-",18,IF(L59="RJ FORGIVE+",19,IF(L59="RJ FORGIVE-",19,IF(L59="(RJ FORGIVE+)",19,IF(L59="(RJ FORGIVE-)",19,IF(L59="COORD",20,IF(L59="(COORD)",20,IF(L59="ENF ACK",21,IF(L59="(ENF ACK)",21,IF(L59="ENF PRAISE",22,IF(L59="ENF ASK",23,IF(L59="ENF TELL",24,IF(L59="ENF SHAME",25,IF(L59="ENF WARN",26,IF(L59="ENF THREATEN",27,IF(L59="ENF PUNISH",28,IF(L59="DEFECT",29,IF(L59="SM TALK",30,IF(L59="HUMOR",31,IF(L59="POLITE+",32,IF(L59="POLITE-",32,IF(L59="INPUT-",33,IF(L59="AMBIGUOUS",34,IF(L59="UNCODEABLE",35)))))))))))))))))))))))))))))))))))))))))))))))))))))))))))))))))</f>
        <v>6</v>
      </c>
      <c r="L59" t="s">
        <v>10472</v>
      </c>
    </row>
    <row r="61" spans="1:12" x14ac:dyDescent="0.35">
      <c r="B61" s="20" t="s">
        <v>9250</v>
      </c>
    </row>
    <row r="62" spans="1:12" x14ac:dyDescent="0.35">
      <c r="A62" s="4">
        <v>35</v>
      </c>
      <c r="B62" s="4">
        <v>-269.12400000000002</v>
      </c>
      <c r="C62" t="s">
        <v>4358</v>
      </c>
      <c r="D62" s="4">
        <v>4</v>
      </c>
      <c r="E62" t="s">
        <v>4375</v>
      </c>
      <c r="G62" s="42">
        <f t="shared" si="18"/>
        <v>5</v>
      </c>
      <c r="H62" t="s">
        <v>9378</v>
      </c>
    </row>
    <row r="63" spans="1:12" x14ac:dyDescent="0.35">
      <c r="A63" s="4">
        <v>36</v>
      </c>
      <c r="B63" s="4">
        <v>-255.399</v>
      </c>
      <c r="C63" t="s">
        <v>4347</v>
      </c>
      <c r="D63" s="4">
        <v>3</v>
      </c>
      <c r="E63" t="s">
        <v>4377</v>
      </c>
      <c r="G63" s="42">
        <f t="shared" si="18"/>
        <v>5</v>
      </c>
      <c r="H63" t="s">
        <v>9378</v>
      </c>
    </row>
    <row r="64" spans="1:12" x14ac:dyDescent="0.35">
      <c r="A64" s="4">
        <v>37</v>
      </c>
      <c r="B64" s="4">
        <v>-234.42</v>
      </c>
      <c r="C64" t="s">
        <v>4358</v>
      </c>
      <c r="D64" s="4">
        <v>4</v>
      </c>
      <c r="E64" t="s">
        <v>4382</v>
      </c>
      <c r="G64" s="42">
        <f t="shared" si="18"/>
        <v>5</v>
      </c>
      <c r="H64" t="s">
        <v>9378</v>
      </c>
    </row>
    <row r="66" spans="1:12" x14ac:dyDescent="0.35">
      <c r="B66" s="20" t="s">
        <v>9310</v>
      </c>
    </row>
    <row r="67" spans="1:12" x14ac:dyDescent="0.35">
      <c r="A67" s="4">
        <v>38</v>
      </c>
      <c r="B67" s="4">
        <v>-145.22200000000001</v>
      </c>
      <c r="C67" t="s">
        <v>4358</v>
      </c>
      <c r="D67" s="4">
        <v>4</v>
      </c>
      <c r="E67" t="s">
        <v>4387</v>
      </c>
      <c r="G67" s="42">
        <f t="shared" si="18"/>
        <v>7</v>
      </c>
      <c r="H67" t="s">
        <v>9377</v>
      </c>
    </row>
    <row r="68" spans="1:12" x14ac:dyDescent="0.35">
      <c r="A68" s="4">
        <v>39</v>
      </c>
      <c r="B68" s="4">
        <v>-142.827</v>
      </c>
      <c r="C68" t="s">
        <v>4347</v>
      </c>
      <c r="D68" s="4">
        <v>3</v>
      </c>
      <c r="E68" t="s">
        <v>4388</v>
      </c>
      <c r="G68" s="42">
        <f t="shared" si="18"/>
        <v>7</v>
      </c>
      <c r="H68" t="s">
        <v>9377</v>
      </c>
    </row>
    <row r="69" spans="1:12" x14ac:dyDescent="0.35">
      <c r="A69" s="4">
        <v>40</v>
      </c>
      <c r="B69" s="4">
        <v>-123.07299999999999</v>
      </c>
      <c r="C69" t="s">
        <v>4358</v>
      </c>
      <c r="D69" s="4">
        <v>4</v>
      </c>
      <c r="E69" t="s">
        <v>4390</v>
      </c>
      <c r="G69" s="42">
        <f t="shared" si="18"/>
        <v>7</v>
      </c>
      <c r="H69" t="s">
        <v>9377</v>
      </c>
    </row>
    <row r="71" spans="1:12" s="75" customFormat="1" x14ac:dyDescent="0.35">
      <c r="A71" s="11"/>
      <c r="B71" s="11" t="s">
        <v>9275</v>
      </c>
      <c r="C71" s="15"/>
      <c r="D71" s="19"/>
      <c r="E71" s="15"/>
      <c r="F71" s="13"/>
      <c r="G71" s="80"/>
      <c r="I71" s="80"/>
      <c r="K71" s="80"/>
    </row>
    <row r="72" spans="1:12" x14ac:dyDescent="0.35">
      <c r="B72" s="20" t="s">
        <v>9285</v>
      </c>
    </row>
    <row r="73" spans="1:12" x14ac:dyDescent="0.35">
      <c r="A73" s="4">
        <v>41</v>
      </c>
      <c r="B73" s="4">
        <v>-353.94699999999898</v>
      </c>
      <c r="C73" t="s">
        <v>4352</v>
      </c>
      <c r="D73" s="4">
        <v>1</v>
      </c>
      <c r="E73" t="s">
        <v>4500</v>
      </c>
      <c r="G73" s="42">
        <f t="shared" ref="G73:G107" si="21">IF(H73="GREET",1,IF(H73="GOAL",2,IF(H73="GOAL:COOP",2,IF(H73="(GOAL:COOP)",2,IF(H73="GOAL:CIVILITY",2,IF(H73="GOAL:SUSTAIN",2,IF(H73="(GOAL:SUSTAIN)",2,IF(H73="GOAL:MAX EARN",2,IF(H73="GOAL:EQUITY",2,IF(H73="(GOAL:EQUITY)",2,IF(H73="PROPOSAL",3,IF(H73="(PROPOSAL)",3,IF(H73="CHOOSE+",4,IF(H73="CHOOSE-",4,IF(H73="(CHOOSE+)",4,IF(H73="(CHOOSE-)",4,IF(H73="ECO INFO",5,IF(H73="(ECO INFO)",5,IF(H73="$ INFO",6,IF(H73="($ INFO)",6,IF(H73="SOC INFO",7,IF(H73="(SOC INFO)",7,IF(H73="RULE INFO",8,IF(H73="EXP INFO",9,IF(H73="(EXP INFO)",9,IF(H73="MON RES",10,IF(H73="MON EARN",11,IF(H73="MON BEH",12,IF(H73="POSE HARM",13,IF(H73="(POSE HARM)",13,IF(H73="POSE CONCERN",14,IF(H73="(POSE CONCERN)",14,IF(H73="RJ APOLOGY",15,IF(H73="RJ ATONE",16,IF(H73="(RJ ATONE)",16,IF(H73="RJ JUSTIFY",17,IF(H73="RJ JUSTIFY:ECO INFO",17,IF(H73="RJ JUSTIFY:SOC INFO",17,IF(H73="RJ JUSTIFY:EXP INFO",17,IF(H73="RJ JUSTIFY:MON EARN",17,IF(H73="RJ JUSTIFY:MON BEH",17,IF(H73="RJ-",18,IF(H73="RJ FORGIVE+",19,IF(H73="RJ FORGIVE-",19,IF(H73="(RJ FORGIVE+)",19,IF(H73="(RJ FORGIVE-)",19,IF(H73="COORD",20,IF(H73="(COORD)",20,IF(H73="ENF ACK",21,IF(H73="(ENF ACK)",21,IF(H73="ENF PRAISE",22,IF(H73="ENF ASK",23,IF(H73="ENF TELL",24,IF(H73="ENF SHAME",25,IF(H73="ENF WARN",26,IF(H73="ENF THREATEN",27,IF(H73="ENF PUNISH",28,IF(H73="DEFECT",29,IF(H73="SM TALK",30,IF(H73="HUMOR",31,IF(H73="POLITE+",32,IF(H73="POLITE-",32,IF(H73="INPUT-",33,IF(H73="AMBIGUOUS",34,IF(H73="UNCODEABLE",35)))))))))))))))))))))))))))))))))))))))))))))))))))))))))))))))))</f>
        <v>9</v>
      </c>
      <c r="H73" t="s">
        <v>9373</v>
      </c>
    </row>
    <row r="74" spans="1:12" x14ac:dyDescent="0.35">
      <c r="A74" s="4">
        <v>42</v>
      </c>
      <c r="B74" s="4">
        <v>-349.93299999999999</v>
      </c>
      <c r="C74" t="s">
        <v>4347</v>
      </c>
      <c r="D74" s="4">
        <v>3</v>
      </c>
      <c r="E74" t="s">
        <v>4501</v>
      </c>
      <c r="G74" s="42">
        <f t="shared" si="21"/>
        <v>9</v>
      </c>
      <c r="H74" t="s">
        <v>9373</v>
      </c>
    </row>
    <row r="75" spans="1:12" x14ac:dyDescent="0.35">
      <c r="B75" s="4">
        <v>-344.96600000000001</v>
      </c>
      <c r="C75" t="s">
        <v>4347</v>
      </c>
      <c r="D75" s="4">
        <v>3</v>
      </c>
      <c r="E75" t="s">
        <v>10348</v>
      </c>
    </row>
    <row r="76" spans="1:12" x14ac:dyDescent="0.35">
      <c r="A76" s="4">
        <v>43</v>
      </c>
      <c r="B76" s="4">
        <v>-346.839</v>
      </c>
      <c r="C76" t="s">
        <v>4358</v>
      </c>
      <c r="D76" s="4">
        <v>4</v>
      </c>
      <c r="E76" t="s">
        <v>10343</v>
      </c>
      <c r="G76" s="42">
        <f t="shared" si="21"/>
        <v>9</v>
      </c>
      <c r="H76" t="s">
        <v>9373</v>
      </c>
    </row>
    <row r="77" spans="1:12" x14ac:dyDescent="0.35">
      <c r="A77" s="4">
        <v>44</v>
      </c>
      <c r="B77" s="4">
        <v>-337.63699999999898</v>
      </c>
      <c r="C77" t="s">
        <v>4358</v>
      </c>
      <c r="D77" s="4">
        <v>4</v>
      </c>
      <c r="E77" t="s">
        <v>10349</v>
      </c>
      <c r="G77" s="42">
        <f t="shared" si="21"/>
        <v>7</v>
      </c>
      <c r="H77" t="s">
        <v>9377</v>
      </c>
      <c r="J77" s="43"/>
      <c r="L77" s="41"/>
    </row>
    <row r="78" spans="1:12" x14ac:dyDescent="0.35">
      <c r="A78" s="4">
        <v>45</v>
      </c>
      <c r="B78" s="4">
        <v>-308.450999999999</v>
      </c>
      <c r="C78" t="s">
        <v>4347</v>
      </c>
      <c r="D78" s="4">
        <v>3</v>
      </c>
      <c r="E78" t="s">
        <v>115</v>
      </c>
      <c r="G78" s="42">
        <f t="shared" si="21"/>
        <v>7</v>
      </c>
      <c r="H78" t="s">
        <v>9377</v>
      </c>
    </row>
    <row r="79" spans="1:12" x14ac:dyDescent="0.35">
      <c r="A79" s="4">
        <v>46</v>
      </c>
      <c r="B79" s="4">
        <v>-283.89299999999997</v>
      </c>
      <c r="C79" t="s">
        <v>4358</v>
      </c>
      <c r="D79" s="4">
        <v>4</v>
      </c>
      <c r="E79" t="s">
        <v>4510</v>
      </c>
      <c r="G79" s="42">
        <f t="shared" si="21"/>
        <v>7</v>
      </c>
      <c r="H79" t="s">
        <v>9377</v>
      </c>
    </row>
    <row r="80" spans="1:12" x14ac:dyDescent="0.35">
      <c r="A80" s="4">
        <v>47</v>
      </c>
      <c r="B80" s="4">
        <v>-266.38</v>
      </c>
      <c r="C80" t="s">
        <v>4352</v>
      </c>
      <c r="D80" s="4">
        <v>1</v>
      </c>
      <c r="E80" t="s">
        <v>4516</v>
      </c>
      <c r="G80" s="42">
        <f t="shared" si="21"/>
        <v>7</v>
      </c>
      <c r="H80" t="s">
        <v>9377</v>
      </c>
    </row>
    <row r="81" spans="1:8" x14ac:dyDescent="0.35">
      <c r="A81" s="4">
        <v>48</v>
      </c>
      <c r="B81" s="4">
        <v>-252.03700000000001</v>
      </c>
      <c r="C81" t="s">
        <v>4358</v>
      </c>
      <c r="D81" s="4">
        <v>4</v>
      </c>
      <c r="E81" t="s">
        <v>10350</v>
      </c>
      <c r="G81" s="42">
        <f t="shared" si="21"/>
        <v>7</v>
      </c>
      <c r="H81" t="s">
        <v>9377</v>
      </c>
    </row>
    <row r="82" spans="1:8" x14ac:dyDescent="0.35">
      <c r="A82" s="4">
        <v>49</v>
      </c>
      <c r="B82" s="4">
        <v>-249.59200000000001</v>
      </c>
      <c r="C82" t="s">
        <v>4347</v>
      </c>
      <c r="D82" s="4">
        <v>3</v>
      </c>
      <c r="E82" t="s">
        <v>4520</v>
      </c>
      <c r="G82" s="42">
        <f t="shared" si="21"/>
        <v>9</v>
      </c>
      <c r="H82" t="s">
        <v>9373</v>
      </c>
    </row>
    <row r="84" spans="1:8" x14ac:dyDescent="0.35">
      <c r="B84" s="20" t="s">
        <v>9265</v>
      </c>
    </row>
    <row r="85" spans="1:8" x14ac:dyDescent="0.35">
      <c r="A85" s="4">
        <v>50</v>
      </c>
      <c r="B85" s="4">
        <v>-241.67599999999999</v>
      </c>
      <c r="C85" t="s">
        <v>4347</v>
      </c>
      <c r="D85" s="4">
        <v>3</v>
      </c>
      <c r="E85" t="s">
        <v>10351</v>
      </c>
      <c r="G85" s="42">
        <f t="shared" si="21"/>
        <v>30</v>
      </c>
      <c r="H85" t="s">
        <v>9375</v>
      </c>
    </row>
    <row r="86" spans="1:8" x14ac:dyDescent="0.35">
      <c r="A86" s="4">
        <v>51</v>
      </c>
      <c r="B86" s="4">
        <v>-216.32499999999999</v>
      </c>
      <c r="C86" t="s">
        <v>4358</v>
      </c>
      <c r="D86" s="4">
        <v>4</v>
      </c>
      <c r="E86" t="s">
        <v>4527</v>
      </c>
      <c r="G86" s="42">
        <f t="shared" si="21"/>
        <v>30</v>
      </c>
      <c r="H86" t="s">
        <v>9375</v>
      </c>
    </row>
    <row r="87" spans="1:8" x14ac:dyDescent="0.35">
      <c r="B87" s="4">
        <v>-198.20500000000001</v>
      </c>
      <c r="C87" t="s">
        <v>4358</v>
      </c>
      <c r="D87" s="4">
        <v>4</v>
      </c>
      <c r="E87" t="s">
        <v>4534</v>
      </c>
    </row>
    <row r="88" spans="1:8" x14ac:dyDescent="0.35">
      <c r="A88" s="4">
        <v>52</v>
      </c>
      <c r="B88" s="4">
        <v>-206.178</v>
      </c>
      <c r="C88" t="s">
        <v>4347</v>
      </c>
      <c r="D88" s="4">
        <v>3</v>
      </c>
      <c r="E88" t="s">
        <v>2598</v>
      </c>
      <c r="G88" s="42">
        <f t="shared" si="21"/>
        <v>30</v>
      </c>
      <c r="H88" t="s">
        <v>9375</v>
      </c>
    </row>
    <row r="89" spans="1:8" x14ac:dyDescent="0.35">
      <c r="A89" s="4">
        <v>53</v>
      </c>
      <c r="B89" s="4">
        <v>-200.73599999999999</v>
      </c>
      <c r="C89" t="s">
        <v>4352</v>
      </c>
      <c r="D89" s="4">
        <v>1</v>
      </c>
      <c r="E89" t="s">
        <v>4533</v>
      </c>
      <c r="G89" s="42">
        <f t="shared" si="21"/>
        <v>30</v>
      </c>
      <c r="H89" t="s">
        <v>9375</v>
      </c>
    </row>
    <row r="90" spans="1:8" x14ac:dyDescent="0.35">
      <c r="A90" s="4">
        <v>54</v>
      </c>
      <c r="B90" s="4">
        <v>-182.03099999999901</v>
      </c>
      <c r="C90" t="s">
        <v>4347</v>
      </c>
      <c r="D90" s="4">
        <v>3</v>
      </c>
      <c r="E90" t="s">
        <v>4538</v>
      </c>
      <c r="G90" s="42">
        <f t="shared" si="21"/>
        <v>30</v>
      </c>
      <c r="H90" t="s">
        <v>9375</v>
      </c>
    </row>
    <row r="91" spans="1:8" x14ac:dyDescent="0.35">
      <c r="B91" s="4">
        <v>-178.358</v>
      </c>
      <c r="C91" t="s">
        <v>4347</v>
      </c>
      <c r="D91" s="4">
        <v>3</v>
      </c>
      <c r="E91" t="s">
        <v>4539</v>
      </c>
    </row>
    <row r="92" spans="1:8" x14ac:dyDescent="0.35">
      <c r="A92" s="4">
        <v>55</v>
      </c>
      <c r="B92" s="4">
        <v>-159.62</v>
      </c>
      <c r="C92" t="s">
        <v>4358</v>
      </c>
      <c r="D92" s="4">
        <v>4</v>
      </c>
      <c r="E92" t="s">
        <v>3812</v>
      </c>
      <c r="G92" s="42">
        <f t="shared" si="21"/>
        <v>30</v>
      </c>
      <c r="H92" t="s">
        <v>9375</v>
      </c>
    </row>
    <row r="93" spans="1:8" x14ac:dyDescent="0.35">
      <c r="A93" s="4">
        <v>56</v>
      </c>
      <c r="B93" s="4">
        <v>-159.36699999999999</v>
      </c>
      <c r="C93" t="s">
        <v>4352</v>
      </c>
      <c r="D93" s="4">
        <v>1</v>
      </c>
      <c r="E93" t="s">
        <v>4541</v>
      </c>
      <c r="G93" s="42">
        <f t="shared" si="21"/>
        <v>30</v>
      </c>
      <c r="H93" t="s">
        <v>9375</v>
      </c>
    </row>
    <row r="94" spans="1:8" x14ac:dyDescent="0.35">
      <c r="A94" s="4">
        <v>57</v>
      </c>
      <c r="B94" s="4">
        <v>-151.261</v>
      </c>
      <c r="C94" t="s">
        <v>4358</v>
      </c>
      <c r="D94" s="4">
        <v>4</v>
      </c>
      <c r="E94" t="s">
        <v>4543</v>
      </c>
      <c r="G94" s="42">
        <f t="shared" si="21"/>
        <v>30</v>
      </c>
      <c r="H94" t="s">
        <v>9375</v>
      </c>
    </row>
    <row r="95" spans="1:8" x14ac:dyDescent="0.35">
      <c r="A95" s="4">
        <v>58</v>
      </c>
      <c r="B95" s="4">
        <v>-148.85499999999999</v>
      </c>
      <c r="C95" t="s">
        <v>4347</v>
      </c>
      <c r="D95" s="4">
        <v>3</v>
      </c>
      <c r="E95" t="s">
        <v>4544</v>
      </c>
      <c r="G95" s="42">
        <f t="shared" si="21"/>
        <v>30</v>
      </c>
      <c r="H95" t="s">
        <v>9375</v>
      </c>
    </row>
    <row r="96" spans="1:8" x14ac:dyDescent="0.35">
      <c r="A96" s="4">
        <v>59</v>
      </c>
      <c r="B96" s="4">
        <v>-136.197</v>
      </c>
      <c r="C96" t="s">
        <v>4358</v>
      </c>
      <c r="D96" s="4">
        <v>4</v>
      </c>
      <c r="E96" t="s">
        <v>10352</v>
      </c>
      <c r="G96" s="42">
        <f t="shared" si="21"/>
        <v>30</v>
      </c>
      <c r="H96" t="s">
        <v>9375</v>
      </c>
    </row>
    <row r="97" spans="1:8" x14ac:dyDescent="0.35">
      <c r="A97" s="4">
        <v>60</v>
      </c>
      <c r="B97" s="4">
        <v>-121.68</v>
      </c>
      <c r="C97" t="s">
        <v>4352</v>
      </c>
      <c r="D97" s="4">
        <v>1</v>
      </c>
      <c r="E97" t="s">
        <v>4551</v>
      </c>
      <c r="G97" s="42">
        <f t="shared" si="21"/>
        <v>30</v>
      </c>
      <c r="H97" t="s">
        <v>9375</v>
      </c>
    </row>
    <row r="98" spans="1:8" x14ac:dyDescent="0.35">
      <c r="B98" s="4">
        <v>-114.876</v>
      </c>
      <c r="C98" t="s">
        <v>4352</v>
      </c>
      <c r="D98" s="4">
        <v>1</v>
      </c>
      <c r="E98" t="s">
        <v>127</v>
      </c>
    </row>
    <row r="99" spans="1:8" x14ac:dyDescent="0.35">
      <c r="B99" s="4">
        <v>-85.820999999999998</v>
      </c>
      <c r="C99" t="s">
        <v>4352</v>
      </c>
      <c r="D99" s="4">
        <v>1</v>
      </c>
      <c r="E99" t="s">
        <v>4560</v>
      </c>
    </row>
    <row r="100" spans="1:8" x14ac:dyDescent="0.35">
      <c r="A100" s="4">
        <v>61</v>
      </c>
      <c r="B100" s="4">
        <v>-85.547999999999902</v>
      </c>
      <c r="C100" t="s">
        <v>4347</v>
      </c>
      <c r="D100" s="4">
        <v>3</v>
      </c>
      <c r="E100" t="s">
        <v>4561</v>
      </c>
      <c r="G100" s="42">
        <f t="shared" si="21"/>
        <v>30</v>
      </c>
      <c r="H100" t="s">
        <v>9375</v>
      </c>
    </row>
    <row r="101" spans="1:8" x14ac:dyDescent="0.35">
      <c r="B101" s="4">
        <v>-78.900999999999996</v>
      </c>
      <c r="C101" t="s">
        <v>4347</v>
      </c>
      <c r="D101" s="4">
        <v>3</v>
      </c>
      <c r="E101" t="s">
        <v>4563</v>
      </c>
    </row>
    <row r="102" spans="1:8" x14ac:dyDescent="0.35">
      <c r="A102" s="4">
        <v>62</v>
      </c>
      <c r="B102" s="4">
        <v>-66.225999999999999</v>
      </c>
      <c r="C102" t="s">
        <v>4352</v>
      </c>
      <c r="D102" s="4">
        <v>1</v>
      </c>
      <c r="E102" t="s">
        <v>10353</v>
      </c>
      <c r="G102" s="42">
        <f t="shared" si="21"/>
        <v>30</v>
      </c>
      <c r="H102" t="s">
        <v>9375</v>
      </c>
    </row>
    <row r="103" spans="1:8" x14ac:dyDescent="0.35">
      <c r="A103" s="4">
        <v>63</v>
      </c>
      <c r="B103" s="4">
        <v>-51.93</v>
      </c>
      <c r="C103" t="s">
        <v>4347</v>
      </c>
      <c r="D103" s="4">
        <v>3</v>
      </c>
      <c r="E103" t="s">
        <v>10354</v>
      </c>
      <c r="G103" s="42">
        <f t="shared" si="21"/>
        <v>30</v>
      </c>
      <c r="H103" t="s">
        <v>9375</v>
      </c>
    </row>
    <row r="104" spans="1:8" x14ac:dyDescent="0.35">
      <c r="A104" s="4">
        <v>64</v>
      </c>
      <c r="B104" s="4">
        <v>-41.96</v>
      </c>
      <c r="C104" t="s">
        <v>4358</v>
      </c>
      <c r="D104" s="4">
        <v>4</v>
      </c>
      <c r="E104" t="s">
        <v>4570</v>
      </c>
      <c r="G104" s="42">
        <f t="shared" si="21"/>
        <v>30</v>
      </c>
      <c r="H104" t="s">
        <v>9375</v>
      </c>
    </row>
    <row r="105" spans="1:8" x14ac:dyDescent="0.35">
      <c r="A105" s="4">
        <v>65</v>
      </c>
      <c r="B105" s="4">
        <v>-33.744</v>
      </c>
      <c r="C105" t="s">
        <v>4352</v>
      </c>
      <c r="D105" s="4">
        <v>1</v>
      </c>
      <c r="E105" t="s">
        <v>4573</v>
      </c>
      <c r="G105" s="42">
        <f t="shared" si="21"/>
        <v>30</v>
      </c>
      <c r="H105" t="s">
        <v>9375</v>
      </c>
    </row>
    <row r="106" spans="1:8" x14ac:dyDescent="0.35">
      <c r="A106" s="4">
        <v>66</v>
      </c>
      <c r="B106" s="4">
        <v>-136.089</v>
      </c>
      <c r="C106" t="s">
        <v>4347</v>
      </c>
      <c r="D106" s="4">
        <v>3</v>
      </c>
      <c r="E106" t="s">
        <v>4548</v>
      </c>
      <c r="G106" s="42">
        <f t="shared" si="21"/>
        <v>30</v>
      </c>
      <c r="H106" t="s">
        <v>9375</v>
      </c>
    </row>
    <row r="107" spans="1:8" x14ac:dyDescent="0.35">
      <c r="A107" s="4">
        <v>67</v>
      </c>
      <c r="B107" s="4">
        <v>-108.944</v>
      </c>
      <c r="C107" t="s">
        <v>4358</v>
      </c>
      <c r="D107" s="4">
        <v>4</v>
      </c>
      <c r="E107" t="s">
        <v>10357</v>
      </c>
      <c r="G107" s="42">
        <f t="shared" si="21"/>
        <v>30</v>
      </c>
      <c r="H107" t="s">
        <v>9375</v>
      </c>
    </row>
    <row r="110" spans="1:8" x14ac:dyDescent="0.35">
      <c r="A110" s="8" t="s">
        <v>11929</v>
      </c>
    </row>
    <row r="111" spans="1:8" x14ac:dyDescent="0.35">
      <c r="B111" s="98" t="s">
        <v>11936</v>
      </c>
    </row>
    <row r="112" spans="1:8" x14ac:dyDescent="0.35">
      <c r="A112" s="7" t="s">
        <v>11933</v>
      </c>
      <c r="B112" s="4">
        <v>4</v>
      </c>
      <c r="C112" t="s">
        <v>12001</v>
      </c>
    </row>
    <row r="113" spans="1:11" x14ac:dyDescent="0.35">
      <c r="A113" s="7" t="s">
        <v>11934</v>
      </c>
      <c r="B113" s="4">
        <v>4</v>
      </c>
      <c r="C113" t="s">
        <v>11958</v>
      </c>
    </row>
    <row r="114" spans="1:11" x14ac:dyDescent="0.35">
      <c r="A114" s="7" t="s">
        <v>11935</v>
      </c>
      <c r="B114" s="4" t="s">
        <v>11932</v>
      </c>
    </row>
    <row r="116" spans="1:11" x14ac:dyDescent="0.35">
      <c r="A116" s="7" t="s">
        <v>12080</v>
      </c>
      <c r="B116" s="4">
        <v>4</v>
      </c>
    </row>
    <row r="117" spans="1:11" x14ac:dyDescent="0.35">
      <c r="A117" s="4" t="s">
        <v>12082</v>
      </c>
      <c r="B117" s="4">
        <v>1</v>
      </c>
    </row>
    <row r="120" spans="1:11" x14ac:dyDescent="0.35">
      <c r="B120" s="8" t="s">
        <v>12198</v>
      </c>
      <c r="G120"/>
      <c r="I120"/>
      <c r="K120"/>
    </row>
    <row r="121" spans="1:11" x14ac:dyDescent="0.35">
      <c r="A121" s="8" t="s">
        <v>12202</v>
      </c>
      <c r="B121" s="139" t="s">
        <v>12230</v>
      </c>
      <c r="C121" s="113" t="s">
        <v>12231</v>
      </c>
      <c r="G121"/>
      <c r="I121"/>
      <c r="K121"/>
    </row>
    <row r="122" spans="1:11" x14ac:dyDescent="0.35">
      <c r="A122" s="7" t="s">
        <v>12083</v>
      </c>
      <c r="B122" s="102">
        <v>0</v>
      </c>
      <c r="C122" s="102">
        <v>0</v>
      </c>
      <c r="G122"/>
      <c r="I122"/>
      <c r="K122"/>
    </row>
    <row r="123" spans="1:11" x14ac:dyDescent="0.35">
      <c r="A123" s="7" t="s">
        <v>12084</v>
      </c>
      <c r="B123" s="102">
        <v>1</v>
      </c>
      <c r="C123" s="102">
        <v>1</v>
      </c>
      <c r="G123"/>
      <c r="I123"/>
      <c r="K123"/>
    </row>
    <row r="124" spans="1:11" x14ac:dyDescent="0.35">
      <c r="B124"/>
      <c r="C124" s="4"/>
      <c r="G124"/>
      <c r="I124"/>
      <c r="K124"/>
    </row>
    <row r="125" spans="1:11" x14ac:dyDescent="0.35">
      <c r="A125" s="8" t="s">
        <v>12203</v>
      </c>
      <c r="B125"/>
      <c r="C125" s="4"/>
      <c r="E125" t="s">
        <v>12215</v>
      </c>
      <c r="G125"/>
      <c r="I125"/>
      <c r="K125"/>
    </row>
    <row r="126" spans="1:11" x14ac:dyDescent="0.35">
      <c r="A126" s="7" t="s">
        <v>12083</v>
      </c>
      <c r="B126" s="102">
        <v>0</v>
      </c>
      <c r="C126" s="102" t="s">
        <v>11932</v>
      </c>
      <c r="G126"/>
      <c r="I126"/>
      <c r="K126"/>
    </row>
    <row r="127" spans="1:11" x14ac:dyDescent="0.35">
      <c r="A127" s="7" t="s">
        <v>12084</v>
      </c>
      <c r="B127" s="102">
        <v>1</v>
      </c>
      <c r="C127" s="102" t="s">
        <v>11932</v>
      </c>
      <c r="G127"/>
      <c r="I127"/>
      <c r="K127"/>
    </row>
    <row r="128" spans="1:11" x14ac:dyDescent="0.35">
      <c r="C128" s="4"/>
      <c r="G128"/>
      <c r="I128"/>
      <c r="K128"/>
    </row>
    <row r="129" spans="1:11" x14ac:dyDescent="0.35">
      <c r="A129" s="8" t="s">
        <v>12204</v>
      </c>
      <c r="C129" s="4"/>
      <c r="G129"/>
      <c r="I129"/>
      <c r="K129"/>
    </row>
    <row r="130" spans="1:11" x14ac:dyDescent="0.35">
      <c r="A130" s="7" t="s">
        <v>12083</v>
      </c>
      <c r="B130" s="102" t="s">
        <v>11932</v>
      </c>
      <c r="C130" s="102" t="s">
        <v>11932</v>
      </c>
      <c r="G130"/>
      <c r="I130"/>
      <c r="K130"/>
    </row>
    <row r="131" spans="1:11" x14ac:dyDescent="0.35">
      <c r="A131" s="7" t="s">
        <v>12084</v>
      </c>
      <c r="B131" s="102" t="s">
        <v>11932</v>
      </c>
      <c r="C131" s="102" t="s">
        <v>11932</v>
      </c>
      <c r="G131"/>
      <c r="I131"/>
      <c r="K131"/>
    </row>
    <row r="132" spans="1:11" x14ac:dyDescent="0.35">
      <c r="B132"/>
      <c r="C132" s="4"/>
      <c r="G132"/>
      <c r="I132"/>
      <c r="K132"/>
    </row>
    <row r="133" spans="1:11" x14ac:dyDescent="0.35">
      <c r="A133" s="7" t="s">
        <v>12080</v>
      </c>
      <c r="B133"/>
      <c r="C133" s="4"/>
      <c r="G133"/>
      <c r="I133"/>
      <c r="K133"/>
    </row>
    <row r="134" spans="1:11" x14ac:dyDescent="0.35">
      <c r="A134" s="7" t="s">
        <v>12083</v>
      </c>
      <c r="B134" s="102">
        <v>0</v>
      </c>
      <c r="C134" s="102">
        <v>0</v>
      </c>
      <c r="G134"/>
      <c r="I134"/>
      <c r="K134"/>
    </row>
    <row r="135" spans="1:11" x14ac:dyDescent="0.35">
      <c r="A135" s="7" t="s">
        <v>12084</v>
      </c>
      <c r="B135" s="102">
        <v>1</v>
      </c>
      <c r="C135" s="102">
        <v>1</v>
      </c>
      <c r="G135"/>
      <c r="I135"/>
      <c r="K135"/>
    </row>
    <row r="138" spans="1:11" x14ac:dyDescent="0.35">
      <c r="A138" s="8" t="s">
        <v>12089</v>
      </c>
    </row>
    <row r="140" spans="1:11" x14ac:dyDescent="0.35">
      <c r="A140" s="113" t="s">
        <v>11933</v>
      </c>
    </row>
    <row r="141" spans="1:11" x14ac:dyDescent="0.35">
      <c r="A141" s="113"/>
    </row>
    <row r="142" spans="1:11" x14ac:dyDescent="0.35">
      <c r="A142" s="116" t="s">
        <v>12090</v>
      </c>
    </row>
    <row r="143" spans="1:11" x14ac:dyDescent="0.35">
      <c r="A143" s="4" t="s">
        <v>12091</v>
      </c>
      <c r="B143" s="4">
        <v>2</v>
      </c>
    </row>
    <row r="144" spans="1:11" x14ac:dyDescent="0.35">
      <c r="A144" s="4" t="s">
        <v>12092</v>
      </c>
    </row>
    <row r="145" spans="1:5" x14ac:dyDescent="0.35">
      <c r="A145" s="4" t="s">
        <v>12093</v>
      </c>
    </row>
    <row r="146" spans="1:5" x14ac:dyDescent="0.35">
      <c r="A146" s="4" t="s">
        <v>12094</v>
      </c>
    </row>
    <row r="147" spans="1:5" x14ac:dyDescent="0.35">
      <c r="A147" s="37" t="s">
        <v>12098</v>
      </c>
      <c r="B147" s="117">
        <v>2</v>
      </c>
    </row>
    <row r="148" spans="1:5" x14ac:dyDescent="0.35">
      <c r="A148" s="37"/>
    </row>
    <row r="149" spans="1:5" x14ac:dyDescent="0.35">
      <c r="A149" s="116" t="s">
        <v>12095</v>
      </c>
    </row>
    <row r="150" spans="1:5" x14ac:dyDescent="0.35">
      <c r="A150" s="4" t="s">
        <v>12091</v>
      </c>
      <c r="B150" s="4">
        <v>2</v>
      </c>
    </row>
    <row r="151" spans="1:5" x14ac:dyDescent="0.35">
      <c r="A151" s="4" t="s">
        <v>12092</v>
      </c>
    </row>
    <row r="152" spans="1:5" x14ac:dyDescent="0.35">
      <c r="A152" s="4" t="s">
        <v>12093</v>
      </c>
    </row>
    <row r="153" spans="1:5" x14ac:dyDescent="0.35">
      <c r="A153" s="4" t="s">
        <v>12094</v>
      </c>
    </row>
    <row r="154" spans="1:5" x14ac:dyDescent="0.35">
      <c r="A154" s="37" t="s">
        <v>12098</v>
      </c>
      <c r="B154" s="4">
        <v>2</v>
      </c>
    </row>
    <row r="155" spans="1:5" x14ac:dyDescent="0.35">
      <c r="A155" s="37"/>
    </row>
    <row r="156" spans="1:5" x14ac:dyDescent="0.35">
      <c r="A156" s="113" t="s">
        <v>11934</v>
      </c>
    </row>
    <row r="157" spans="1:5" x14ac:dyDescent="0.35">
      <c r="A157" s="113"/>
    </row>
    <row r="158" spans="1:5" x14ac:dyDescent="0.35">
      <c r="A158" s="116" t="s">
        <v>12090</v>
      </c>
    </row>
    <row r="159" spans="1:5" x14ac:dyDescent="0.35">
      <c r="A159" s="4" t="s">
        <v>12091</v>
      </c>
      <c r="B159" s="4">
        <v>2</v>
      </c>
      <c r="E159" t="s">
        <v>12120</v>
      </c>
    </row>
    <row r="160" spans="1:5" x14ac:dyDescent="0.35">
      <c r="A160" s="4" t="s">
        <v>12092</v>
      </c>
    </row>
    <row r="161" spans="1:5" x14ac:dyDescent="0.35">
      <c r="A161" s="4" t="s">
        <v>12093</v>
      </c>
    </row>
    <row r="162" spans="1:5" x14ac:dyDescent="0.35">
      <c r="A162" s="4" t="s">
        <v>12094</v>
      </c>
    </row>
    <row r="163" spans="1:5" x14ac:dyDescent="0.35">
      <c r="A163" s="37" t="s">
        <v>12098</v>
      </c>
      <c r="B163" s="117">
        <v>2</v>
      </c>
    </row>
    <row r="164" spans="1:5" x14ac:dyDescent="0.35">
      <c r="A164" s="37"/>
    </row>
    <row r="165" spans="1:5" x14ac:dyDescent="0.35">
      <c r="A165" s="116" t="s">
        <v>12095</v>
      </c>
    </row>
    <row r="166" spans="1:5" x14ac:dyDescent="0.35">
      <c r="A166" s="4" t="s">
        <v>12091</v>
      </c>
      <c r="B166" s="4">
        <v>2</v>
      </c>
      <c r="E166" t="s">
        <v>12120</v>
      </c>
    </row>
    <row r="167" spans="1:5" x14ac:dyDescent="0.35">
      <c r="A167" s="4" t="s">
        <v>12092</v>
      </c>
    </row>
    <row r="168" spans="1:5" x14ac:dyDescent="0.35">
      <c r="A168" s="4" t="s">
        <v>12093</v>
      </c>
    </row>
    <row r="169" spans="1:5" x14ac:dyDescent="0.35">
      <c r="A169" s="4" t="s">
        <v>12094</v>
      </c>
    </row>
    <row r="170" spans="1:5" x14ac:dyDescent="0.35">
      <c r="A170" s="37" t="s">
        <v>12098</v>
      </c>
      <c r="B170" s="4">
        <v>2</v>
      </c>
    </row>
    <row r="172" spans="1:5" x14ac:dyDescent="0.35">
      <c r="A172" s="113" t="s">
        <v>11935</v>
      </c>
    </row>
    <row r="173" spans="1:5" x14ac:dyDescent="0.35">
      <c r="A173" s="113"/>
    </row>
    <row r="174" spans="1:5" x14ac:dyDescent="0.35">
      <c r="A174" s="116" t="s">
        <v>12090</v>
      </c>
      <c r="E174" t="s">
        <v>11932</v>
      </c>
    </row>
    <row r="175" spans="1:5" x14ac:dyDescent="0.35">
      <c r="A175" s="4" t="s">
        <v>12091</v>
      </c>
    </row>
    <row r="176" spans="1:5" x14ac:dyDescent="0.35">
      <c r="A176" s="4" t="s">
        <v>12092</v>
      </c>
    </row>
    <row r="177" spans="1:5" x14ac:dyDescent="0.35">
      <c r="A177" s="4" t="s">
        <v>12093</v>
      </c>
    </row>
    <row r="178" spans="1:5" x14ac:dyDescent="0.35">
      <c r="A178" s="4" t="s">
        <v>12094</v>
      </c>
    </row>
    <row r="179" spans="1:5" x14ac:dyDescent="0.35">
      <c r="A179" s="37" t="s">
        <v>12098</v>
      </c>
    </row>
    <row r="181" spans="1:5" x14ac:dyDescent="0.35">
      <c r="A181" s="116" t="s">
        <v>12095</v>
      </c>
      <c r="E181" t="s">
        <v>11932</v>
      </c>
    </row>
    <row r="182" spans="1:5" x14ac:dyDescent="0.35">
      <c r="A182" s="4" t="s">
        <v>12091</v>
      </c>
    </row>
    <row r="183" spans="1:5" x14ac:dyDescent="0.35">
      <c r="A183" s="4" t="s">
        <v>12092</v>
      </c>
    </row>
    <row r="184" spans="1:5" x14ac:dyDescent="0.35">
      <c r="A184" s="4" t="s">
        <v>12093</v>
      </c>
    </row>
    <row r="185" spans="1:5" x14ac:dyDescent="0.35">
      <c r="A185" s="4" t="s">
        <v>12094</v>
      </c>
    </row>
    <row r="186" spans="1:5" x14ac:dyDescent="0.35">
      <c r="A186" s="39" t="s">
        <v>12098</v>
      </c>
    </row>
    <row r="187" spans="1:5" x14ac:dyDescent="0.35">
      <c r="A187" s="37"/>
    </row>
    <row r="188" spans="1:5" x14ac:dyDescent="0.35">
      <c r="A188" s="8" t="s">
        <v>12227</v>
      </c>
      <c r="B188" s="117">
        <f>(B143+B150+B159+B166)/4</f>
        <v>2</v>
      </c>
      <c r="C188" s="119"/>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Sheet199">
    <tabColor theme="9" tint="0.59999389629810485"/>
  </sheetPr>
  <dimension ref="A1:L333"/>
  <sheetViews>
    <sheetView zoomScale="80" zoomScaleNormal="80" workbookViewId="0">
      <selection activeCell="G1" sqref="G1"/>
    </sheetView>
  </sheetViews>
  <sheetFormatPr defaultRowHeight="14.5" x14ac:dyDescent="0.35"/>
  <cols>
    <col min="1" max="1" width="8.81640625" style="4" customWidth="1"/>
    <col min="2" max="2" width="11.453125" style="4" customWidth="1"/>
    <col min="3" max="3" width="7.54296875" customWidth="1"/>
    <col min="4" max="4" width="8.1796875" style="4" customWidth="1"/>
    <col min="5" max="5" width="76.453125" style="16" customWidth="1"/>
    <col min="7" max="7" width="8.90625" style="42"/>
    <col min="9" max="9" width="9.81640625" style="42" customWidth="1"/>
    <col min="11" max="11" width="8.90625" style="42"/>
  </cols>
  <sheetData>
    <row r="1" spans="1:12" x14ac:dyDescent="0.35">
      <c r="A1" s="14" t="s">
        <v>9311</v>
      </c>
      <c r="B1" s="10"/>
      <c r="C1" s="14"/>
      <c r="D1" s="18"/>
      <c r="E1" s="14"/>
      <c r="F1" s="12"/>
      <c r="G1" s="141" t="s">
        <v>9368</v>
      </c>
      <c r="H1" s="36"/>
      <c r="I1" s="124"/>
      <c r="J1" s="36"/>
      <c r="K1" s="124"/>
      <c r="L1" s="36"/>
    </row>
    <row r="2" spans="1:12" x14ac:dyDescent="0.35">
      <c r="A2" s="7" t="s">
        <v>9223</v>
      </c>
      <c r="B2" s="7" t="s">
        <v>3</v>
      </c>
      <c r="C2" s="7" t="s">
        <v>9459</v>
      </c>
      <c r="D2" s="7" t="s">
        <v>9224</v>
      </c>
      <c r="E2" s="8" t="s">
        <v>9225</v>
      </c>
      <c r="F2" s="6"/>
      <c r="G2" s="124"/>
      <c r="H2" s="36"/>
      <c r="I2" s="124"/>
      <c r="J2" s="36"/>
      <c r="K2" s="124"/>
      <c r="L2" s="36"/>
    </row>
    <row r="3" spans="1:12" x14ac:dyDescent="0.35">
      <c r="A3" s="7"/>
      <c r="B3" s="11" t="s">
        <v>9273</v>
      </c>
      <c r="C3" s="15"/>
      <c r="D3" s="19"/>
      <c r="E3" s="15"/>
      <c r="F3" s="13"/>
      <c r="G3" s="42" t="s">
        <v>9370</v>
      </c>
      <c r="H3" t="s">
        <v>9382</v>
      </c>
      <c r="I3" s="42" t="s">
        <v>9370</v>
      </c>
      <c r="J3" t="s">
        <v>9369</v>
      </c>
      <c r="K3" s="42" t="s">
        <v>9370</v>
      </c>
      <c r="L3" t="s">
        <v>9369</v>
      </c>
    </row>
    <row r="4" spans="1:12" x14ac:dyDescent="0.35">
      <c r="A4" s="4">
        <v>1</v>
      </c>
      <c r="B4" s="4">
        <v>-393.142</v>
      </c>
      <c r="C4" t="s">
        <v>4350</v>
      </c>
      <c r="D4" s="4">
        <v>1</v>
      </c>
      <c r="E4" s="16" t="s">
        <v>4408</v>
      </c>
      <c r="G4" s="42">
        <f>IF(H4="GREET",1,IF(H4="GOAL",2,IF(H4="GOAL:COOP",2,IF(H4="(GOAL:COOP)",2,IF(H4="GOAL:CIVILITY",2,IF(H4="GOAL:SUSTAIN",2,IF(H4="(GOAL:SUSTAIN)",2,IF(H4="GOAL:MAX EARN",2,IF(H4="GOAL:EQUITY",2,IF(H4="(GOAL:EQUITY)",2,IF(H4="PROPOSAL",3,IF(H4="(PROPOSAL)",3,IF(H4="CHOOSE+",4,IF(H4="CHOOSE-",4,IF(H4="(CHOOSE+)",4,IF(H4="(CHOOSE-)",4,IF(H4="ECO INFO",5,IF(H4="(ECO INFO)",5,IF(H4="$ INFO",6,IF(H4="($ INFO)",6,IF(H4="SOC INFO",7,IF(H4="(SOC INFO)",7,IF(H4="RULE INFO",8,IF(H4="EXP INFO",9,IF(H4="(EXP INFO)",9,IF(H4="MON RES",10,IF(H4="MON EARN",11,IF(H4="MON BEH",12,IF(H4="POSE HARM",13,IF(H4="(POSE HARM)",13,IF(H4="POSE CONCERN",14,IF(H4="(POSE CONCERN)",14,IF(H4="RJ APOLOGY",15,IF(H4="RJ ATONE",16,IF(H4="(RJ ATONE)",16,IF(H4="RJ JUSTIFY",17,IF(H4="RJ JUSTIFY:ECO INFO",17,IF(H4="RJ JUSTIFY:SOC INFO",17,IF(H4="RJ JUSTIFY:EXP INFO",17,IF(H4="RJ JUSTIFY:MON EARN",17,IF(H4="RJ JUSTIFY:MON BEH",17,IF(H4="RJ-",18,IF(H4="RJ FORGIVE+",19,IF(H4="RJ FORGIVE-",19,IF(H4="(RJ FORGIVE+)",19,IF(H4="(RJ FORGIVE-)",19,IF(H4="COORD",20,IF(H4="(COORD)",20,IF(H4="ENF ACK",21,IF(H4="(ENF ACK)",21,IF(H4="ENF PRAISE",22,IF(H4="ENF ASK",23,IF(H4="ENF TELL",24,IF(H4="ENF SHAME",25,IF(H4="ENF WARN",26,IF(H4="ENF THREATEN",27,IF(H4="ENF PUNISH",28,IF(H4="DEFECT",29,IF(H4="SM TALK",30,IF(H4="HUMOR",31,IF(H4="POLITE+",32,IF(H4="POLITE-",32,IF(H4="INPUT-",33,IF(H4="AMBIGUOUS",34,IF(H4="UNCODEABLE",35)))))))))))))))))))))))))))))))))))))))))))))))))))))))))))))))))</f>
        <v>1</v>
      </c>
      <c r="H4" t="s">
        <v>10885</v>
      </c>
    </row>
    <row r="5" spans="1:12" x14ac:dyDescent="0.35">
      <c r="A5" s="4">
        <v>2</v>
      </c>
      <c r="B5" s="4">
        <v>-380.95800000000003</v>
      </c>
      <c r="C5" t="s">
        <v>4350</v>
      </c>
      <c r="D5" s="4">
        <v>1</v>
      </c>
      <c r="E5" s="16" t="s">
        <v>4413</v>
      </c>
      <c r="G5" s="42">
        <f t="shared" ref="G5:G7" si="0">IF(H5="GREET",1,IF(H5="GOAL",2,IF(H5="GOAL:COOP",2,IF(H5="(GOAL:COOP)",2,IF(H5="GOAL:CIVILITY",2,IF(H5="GOAL:SUSTAIN",2,IF(H5="(GOAL:SUSTAIN)",2,IF(H5="GOAL:MAX EARN",2,IF(H5="GOAL:EQUITY",2,IF(H5="(GOAL:EQUITY)",2,IF(H5="PROPOSAL",3,IF(H5="(PROPOSAL)",3,IF(H5="CHOOSE+",4,IF(H5="CHOOSE-",4,IF(H5="(CHOOSE+)",4,IF(H5="(CHOOSE-)",4,IF(H5="ECO INFO",5,IF(H5="(ECO INFO)",5,IF(H5="$ INFO",6,IF(H5="($ INFO)",6,IF(H5="SOC INFO",7,IF(H5="(SOC INFO)",7,IF(H5="RULE INFO",8,IF(H5="EXP INFO",9,IF(H5="(EXP INFO)",9,IF(H5="MON RES",10,IF(H5="MON EARN",11,IF(H5="MON BEH",12,IF(H5="POSE HARM",13,IF(H5="(POSE HARM)",13,IF(H5="POSE CONCERN",14,IF(H5="(POSE CONCERN)",14,IF(H5="RJ APOLOGY",15,IF(H5="RJ ATONE",16,IF(H5="(RJ ATONE)",16,IF(H5="RJ JUSTIFY",17,IF(H5="RJ JUSTIFY:ECO INFO",17,IF(H5="RJ JUSTIFY:SOC INFO",17,IF(H5="RJ JUSTIFY:EXP INFO",17,IF(H5="RJ JUSTIFY:MON EARN",17,IF(H5="RJ JUSTIFY:MON BEH",17,IF(H5="RJ-",18,IF(H5="RJ FORGIVE+",19,IF(H5="RJ FORGIVE-",19,IF(H5="(RJ FORGIVE+)",19,IF(H5="(RJ FORGIVE-)",19,IF(H5="COORD",20,IF(H5="(COORD)",20,IF(H5="ENF ACK",21,IF(H5="(ENF ACK)",21,IF(H5="ENF PRAISE",22,IF(H5="ENF ASK",23,IF(H5="ENF TELL",24,IF(H5="ENF SHAME",25,IF(H5="ENF WARN",26,IF(H5="ENF THREATEN",27,IF(H5="ENF PUNISH",28,IF(H5="DEFECT",29,IF(H5="SM TALK",30,IF(H5="HUMOR",31,IF(H5="POLITE+",32,IF(H5="POLITE-",32,IF(H5="INPUT-",33,IF(H5="AMBIGUOUS",34,IF(H5="UNCODEABLE",35)))))))))))))))))))))))))))))))))))))))))))))))))))))))))))))))))</f>
        <v>7</v>
      </c>
      <c r="H5" t="s">
        <v>9377</v>
      </c>
    </row>
    <row r="6" spans="1:12" x14ac:dyDescent="0.35">
      <c r="A6" s="4">
        <v>3</v>
      </c>
      <c r="B6" s="4">
        <v>-377.65899999999999</v>
      </c>
      <c r="C6" t="s">
        <v>4354</v>
      </c>
      <c r="D6" s="9" t="s">
        <v>9222</v>
      </c>
      <c r="E6" s="16" t="s">
        <v>4414</v>
      </c>
      <c r="G6" s="42">
        <f t="shared" si="0"/>
        <v>7</v>
      </c>
      <c r="H6" t="s">
        <v>9377</v>
      </c>
    </row>
    <row r="7" spans="1:12" x14ac:dyDescent="0.35">
      <c r="A7" s="4">
        <v>4</v>
      </c>
      <c r="B7" s="4">
        <v>-362.861999999999</v>
      </c>
      <c r="C7" t="s">
        <v>4350</v>
      </c>
      <c r="D7" s="4">
        <v>1</v>
      </c>
      <c r="E7" s="16" t="s">
        <v>4418</v>
      </c>
      <c r="G7" s="42">
        <f t="shared" si="0"/>
        <v>7</v>
      </c>
      <c r="H7" t="s">
        <v>9377</v>
      </c>
    </row>
    <row r="9" spans="1:12" x14ac:dyDescent="0.35">
      <c r="A9" s="7">
        <v>4</v>
      </c>
      <c r="B9" s="31" t="s">
        <v>10464</v>
      </c>
      <c r="D9" s="9"/>
    </row>
    <row r="10" spans="1:12" x14ac:dyDescent="0.35">
      <c r="A10" s="4">
        <v>5</v>
      </c>
      <c r="B10" s="4">
        <v>-377.08300000000003</v>
      </c>
      <c r="C10" t="s">
        <v>4356</v>
      </c>
      <c r="D10" s="9" t="s">
        <v>9221</v>
      </c>
      <c r="E10" s="16" t="s">
        <v>4415</v>
      </c>
    </row>
    <row r="11" spans="1:12" x14ac:dyDescent="0.35">
      <c r="D11" s="9"/>
      <c r="E11" s="58" t="s">
        <v>10665</v>
      </c>
      <c r="G11" s="42">
        <f t="shared" ref="G11:G27" si="1">IF(H11="GREET",1,IF(H11="GOAL",2,IF(H11="GOAL:COOP",2,IF(H11="(GOAL:COOP)",2,IF(H11="GOAL:CIVILITY",2,IF(H11="GOAL:SUSTAIN",2,IF(H11="(GOAL:SUSTAIN)",2,IF(H11="GOAL:MAX EARN",2,IF(H11="GOAL:EQUITY",2,IF(H11="(GOAL:EQUITY)",2,IF(H11="PROPOSAL",3,IF(H11="(PROPOSAL)",3,IF(H11="CHOOSE+",4,IF(H11="CHOOSE-",4,IF(H11="(CHOOSE+)",4,IF(H11="(CHOOSE-)",4,IF(H11="ECO INFO",5,IF(H11="(ECO INFO)",5,IF(H11="$ INFO",6,IF(H11="($ INFO)",6,IF(H11="SOC INFO",7,IF(H11="(SOC INFO)",7,IF(H11="RULE INFO",8,IF(H11="EXP INFO",9,IF(H11="(EXP INFO)",9,IF(H11="MON RES",10,IF(H11="MON EARN",11,IF(H11="MON BEH",12,IF(H11="POSE HARM",13,IF(H11="(POSE HARM)",13,IF(H11="POSE CONCERN",14,IF(H11="(POSE CONCERN)",14,IF(H11="RJ APOLOGY",15,IF(H11="RJ ATONE",16,IF(H11="(RJ ATONE)",16,IF(H11="RJ JUSTIFY",17,IF(H11="RJ JUSTIFY:ECO INFO",17,IF(H11="RJ JUSTIFY:SOC INFO",17,IF(H11="RJ JUSTIFY:EXP INFO",17,IF(H11="RJ JUSTIFY:MON EARN",17,IF(H11="RJ JUSTIFY:MON BEH",17,IF(H11="RJ-",18,IF(H11="RJ FORGIVE+",19,IF(H11="RJ FORGIVE-",19,IF(H11="(RJ FORGIVE+)",19,IF(H11="(RJ FORGIVE-)",19,IF(H11="COORD",20,IF(H11="(COORD)",20,IF(H11="ENF ACK",21,IF(H11="(ENF ACK)",21,IF(H11="ENF PRAISE",22,IF(H11="ENF ASK",23,IF(H11="ENF TELL",24,IF(H11="ENF SHAME",25,IF(H11="ENF WARN",26,IF(H11="ENF THREATEN",27,IF(H11="ENF PUNISH",28,IF(H11="DEFECT",29,IF(H11="SM TALK",30,IF(H11="HUMOR",31,IF(H11="POLITE+",32,IF(H11="POLITE-",32,IF(H11="INPUT-",33,IF(H11="AMBIGUOUS",34,IF(H11="UNCODEABLE",35)))))))))))))))))))))))))))))))))))))))))))))))))))))))))))))))))</f>
        <v>3</v>
      </c>
      <c r="H11" t="s">
        <v>9379</v>
      </c>
    </row>
    <row r="12" spans="1:12" x14ac:dyDescent="0.35">
      <c r="D12" s="9"/>
      <c r="E12" s="58" t="s">
        <v>10666</v>
      </c>
      <c r="G12" s="42">
        <f t="shared" si="1"/>
        <v>2</v>
      </c>
      <c r="H12" t="s">
        <v>12175</v>
      </c>
    </row>
    <row r="13" spans="1:12" x14ac:dyDescent="0.35">
      <c r="A13" s="4">
        <v>6</v>
      </c>
      <c r="B13" s="4">
        <v>-360.28100000000001</v>
      </c>
      <c r="C13" t="s">
        <v>4354</v>
      </c>
      <c r="D13" s="9" t="s">
        <v>9222</v>
      </c>
      <c r="E13" s="16" t="s">
        <v>4419</v>
      </c>
      <c r="G13" s="42">
        <f t="shared" si="1"/>
        <v>3</v>
      </c>
      <c r="H13" t="s">
        <v>9379</v>
      </c>
    </row>
    <row r="14" spans="1:12" x14ac:dyDescent="0.35">
      <c r="A14" s="4">
        <v>7</v>
      </c>
      <c r="B14" s="4">
        <v>-357.03199999999998</v>
      </c>
      <c r="C14" t="s">
        <v>4350</v>
      </c>
      <c r="D14" s="4">
        <v>1</v>
      </c>
      <c r="E14" s="16" t="s">
        <v>4420</v>
      </c>
      <c r="G14" s="42">
        <f t="shared" si="1"/>
        <v>8</v>
      </c>
      <c r="H14" t="s">
        <v>9374</v>
      </c>
    </row>
    <row r="15" spans="1:12" x14ac:dyDescent="0.35">
      <c r="B15" s="4">
        <v>-347.16699999999997</v>
      </c>
      <c r="C15" t="s">
        <v>4350</v>
      </c>
      <c r="D15" s="4">
        <v>1</v>
      </c>
      <c r="E15" s="16" t="s">
        <v>140</v>
      </c>
    </row>
    <row r="16" spans="1:12" x14ac:dyDescent="0.35">
      <c r="A16" s="4">
        <v>8</v>
      </c>
      <c r="B16" s="4">
        <v>-336.861999999999</v>
      </c>
      <c r="C16" t="s">
        <v>4354</v>
      </c>
      <c r="D16" s="9" t="s">
        <v>9222</v>
      </c>
      <c r="E16" s="16" t="s">
        <v>4424</v>
      </c>
      <c r="G16" s="42">
        <f t="shared" si="1"/>
        <v>7</v>
      </c>
      <c r="H16" t="s">
        <v>9377</v>
      </c>
    </row>
    <row r="17" spans="1:10" x14ac:dyDescent="0.35">
      <c r="A17" s="4">
        <v>9</v>
      </c>
      <c r="B17" s="4">
        <v>-336.17399999999998</v>
      </c>
      <c r="C17" t="s">
        <v>4356</v>
      </c>
      <c r="D17" s="9" t="s">
        <v>9221</v>
      </c>
      <c r="E17" s="16" t="s">
        <v>4425</v>
      </c>
    </row>
    <row r="18" spans="1:10" x14ac:dyDescent="0.35">
      <c r="D18" s="9"/>
      <c r="E18" s="58" t="s">
        <v>10667</v>
      </c>
      <c r="G18" s="42">
        <f t="shared" si="1"/>
        <v>4</v>
      </c>
      <c r="H18" t="s">
        <v>9372</v>
      </c>
    </row>
    <row r="19" spans="1:10" x14ac:dyDescent="0.35">
      <c r="D19" s="9"/>
      <c r="E19" s="58" t="s">
        <v>10668</v>
      </c>
      <c r="G19" s="42">
        <f t="shared" si="1"/>
        <v>3</v>
      </c>
      <c r="H19" t="s">
        <v>9379</v>
      </c>
    </row>
    <row r="20" spans="1:10" x14ac:dyDescent="0.35">
      <c r="A20" s="4">
        <v>10</v>
      </c>
      <c r="B20" s="4">
        <v>-325.61500000000001</v>
      </c>
      <c r="C20" t="s">
        <v>4350</v>
      </c>
      <c r="D20" s="4">
        <v>1</v>
      </c>
      <c r="E20" s="16" t="s">
        <v>4428</v>
      </c>
      <c r="G20" s="42">
        <f t="shared" si="1"/>
        <v>34</v>
      </c>
      <c r="H20" t="s">
        <v>9387</v>
      </c>
    </row>
    <row r="21" spans="1:10" x14ac:dyDescent="0.35">
      <c r="A21" s="4">
        <v>11</v>
      </c>
      <c r="B21" s="4">
        <v>-318.98500000000001</v>
      </c>
      <c r="C21" t="s">
        <v>4354</v>
      </c>
      <c r="D21" s="9" t="s">
        <v>9222</v>
      </c>
      <c r="E21" s="16" t="s">
        <v>4429</v>
      </c>
      <c r="G21" s="42">
        <f t="shared" si="1"/>
        <v>21</v>
      </c>
      <c r="H21" t="s">
        <v>9613</v>
      </c>
    </row>
    <row r="22" spans="1:10" x14ac:dyDescent="0.35">
      <c r="A22" s="4">
        <v>12</v>
      </c>
      <c r="B22" s="4">
        <v>-313.274</v>
      </c>
      <c r="C22" t="s">
        <v>4350</v>
      </c>
      <c r="D22" s="4">
        <v>1</v>
      </c>
      <c r="E22" s="16" t="s">
        <v>140</v>
      </c>
      <c r="G22" s="42">
        <f t="shared" si="1"/>
        <v>31</v>
      </c>
      <c r="H22" t="s">
        <v>9386</v>
      </c>
    </row>
    <row r="23" spans="1:10" x14ac:dyDescent="0.35">
      <c r="A23" s="4">
        <v>13</v>
      </c>
      <c r="B23" s="4">
        <v>-308.58600000000001</v>
      </c>
      <c r="C23" t="s">
        <v>4397</v>
      </c>
      <c r="D23" s="9" t="s">
        <v>9220</v>
      </c>
      <c r="E23" s="16" t="s">
        <v>4430</v>
      </c>
      <c r="G23" s="42">
        <f t="shared" si="1"/>
        <v>7</v>
      </c>
      <c r="H23" t="s">
        <v>9377</v>
      </c>
      <c r="I23" s="42">
        <f t="shared" ref="I23" si="2">IF(J23="GREET",1,IF(J23="GOAL",2,IF(J23="GOAL:COOP",2,IF(J23="(GOAL:COOP)",2,IF(J23="GOAL:CIVILITY",2,IF(J23="GOAL:SUSTAIN",2,IF(J23="(GOAL:SUSTAIN)",2,IF(J23="GOAL:MAX EARN",2,IF(J23="GOAL:EQUITY",2,IF(J23="(GOAL:EQUITY)",2,IF(J23="PROPOSAL",3,IF(J23="(PROPOSAL)",3,IF(J23="CHOOSE+",4,IF(J23="CHOOSE-",4,IF(J23="(CHOOSE+)",4,IF(J23="(CHOOSE-)",4,IF(J23="ECO INFO",5,IF(J23="(ECO INFO)",5,IF(J23="$ INFO",6,IF(J23="($ INFO)",6,IF(J23="SOC INFO",7,IF(J23="(SOC INFO)",7,IF(J23="RULE INFO",8,IF(J23="EXP INFO",9,IF(J23="(EXP INFO)",9,IF(J23="MON RES",10,IF(J23="MON EARN",11,IF(J23="MON BEH",12,IF(J23="POSE HARM",13,IF(J23="(POSE HARM)",13,IF(J23="POSE CONCERN",14,IF(J23="(POSE CONCERN)",14,IF(J23="RJ APOLOGY",15,IF(J23="RJ ATONE",16,IF(J23="(RJ ATONE)",16,IF(J23="RJ JUSTIFY",17,IF(J23="RJ JUSTIFY:ECO INFO",17,IF(J23="RJ JUSTIFY:SOC INFO",17,IF(J23="RJ JUSTIFY:EXP INFO",17,IF(J23="RJ JUSTIFY:MON EARN",17,IF(J23="RJ JUSTIFY:MON BEH",17,IF(J23="RJ-",18,IF(J23="RJ FORGIVE+",19,IF(J23="RJ FORGIVE-",19,IF(J23="(RJ FORGIVE+)",19,IF(J23="(RJ FORGIVE-)",19,IF(J23="COORD",20,IF(J23="(COORD)",20,IF(J23="ENF ACK",21,IF(J23="(ENF ACK)",21,IF(J23="ENF PRAISE",22,IF(J23="ENF ASK",23,IF(J23="ENF TELL",24,IF(J23="ENF SHAME",25,IF(J23="ENF WARN",26,IF(J23="ENF THREATEN",27,IF(J23="ENF PUNISH",28,IF(J23="DEFECT",29,IF(J23="SM TALK",30,IF(J23="HUMOR",31,IF(J23="POLITE+",32,IF(J23="POLITE-",32,IF(J23="INPUT-",33,IF(J23="AMBIGUOUS",34,IF(J23="UNCODEABLE",35)))))))))))))))))))))))))))))))))))))))))))))))))))))))))))))))))</f>
        <v>4</v>
      </c>
      <c r="J23" t="s">
        <v>10330</v>
      </c>
    </row>
    <row r="24" spans="1:10" x14ac:dyDescent="0.35">
      <c r="A24" s="4">
        <v>14</v>
      </c>
      <c r="B24" s="4">
        <v>-302.7</v>
      </c>
      <c r="C24" t="s">
        <v>4350</v>
      </c>
      <c r="D24" s="4">
        <v>1</v>
      </c>
      <c r="E24" s="16" t="s">
        <v>4431</v>
      </c>
      <c r="G24" s="42">
        <f t="shared" si="1"/>
        <v>4</v>
      </c>
      <c r="H24" t="s">
        <v>9372</v>
      </c>
    </row>
    <row r="25" spans="1:10" x14ac:dyDescent="0.35">
      <c r="A25" s="4">
        <v>15</v>
      </c>
      <c r="B25" s="4">
        <v>-289.25099999999998</v>
      </c>
      <c r="C25" t="s">
        <v>4356</v>
      </c>
      <c r="D25" s="9" t="s">
        <v>9221</v>
      </c>
      <c r="E25" s="16" t="s">
        <v>4433</v>
      </c>
      <c r="G25" s="42">
        <f t="shared" si="1"/>
        <v>21</v>
      </c>
      <c r="H25" t="s">
        <v>9613</v>
      </c>
    </row>
    <row r="26" spans="1:10" x14ac:dyDescent="0.35">
      <c r="A26" s="4">
        <v>16</v>
      </c>
      <c r="B26" s="4">
        <v>-284.358</v>
      </c>
      <c r="C26" t="s">
        <v>4354</v>
      </c>
      <c r="D26" s="9" t="s">
        <v>9222</v>
      </c>
      <c r="E26" s="16" t="s">
        <v>4435</v>
      </c>
      <c r="G26" s="42">
        <f t="shared" si="1"/>
        <v>31</v>
      </c>
      <c r="H26" t="s">
        <v>9386</v>
      </c>
    </row>
    <row r="27" spans="1:10" x14ac:dyDescent="0.35">
      <c r="A27" s="4">
        <v>17</v>
      </c>
      <c r="B27" s="4">
        <v>-276.86900000000003</v>
      </c>
      <c r="C27" t="s">
        <v>4350</v>
      </c>
      <c r="D27" s="4">
        <v>1</v>
      </c>
      <c r="E27" s="16" t="s">
        <v>4437</v>
      </c>
      <c r="G27" s="42">
        <f t="shared" si="1"/>
        <v>31</v>
      </c>
      <c r="H27" t="s">
        <v>9386</v>
      </c>
    </row>
    <row r="29" spans="1:10" x14ac:dyDescent="0.35">
      <c r="B29" s="20" t="s">
        <v>9265</v>
      </c>
    </row>
    <row r="30" spans="1:10" x14ac:dyDescent="0.35">
      <c r="A30" s="4">
        <v>18</v>
      </c>
      <c r="B30" s="4">
        <v>-272.78300000000002</v>
      </c>
      <c r="C30" t="s">
        <v>4397</v>
      </c>
      <c r="D30" s="9" t="s">
        <v>9220</v>
      </c>
      <c r="E30" s="16" t="s">
        <v>4438</v>
      </c>
      <c r="G30" s="42">
        <f t="shared" ref="G30:I62" si="3">IF(H30="GREET",1,IF(H30="GOAL",2,IF(H30="GOAL:COOP",2,IF(H30="(GOAL:COOP)",2,IF(H30="GOAL:CIVILITY",2,IF(H30="GOAL:SUSTAIN",2,IF(H30="(GOAL:SUSTAIN)",2,IF(H30="GOAL:MAX EARN",2,IF(H30="GOAL:EQUITY",2,IF(H30="(GOAL:EQUITY)",2,IF(H30="PROPOSAL",3,IF(H30="(PROPOSAL)",3,IF(H30="CHOOSE+",4,IF(H30="CHOOSE-",4,IF(H30="(CHOOSE+)",4,IF(H30="(CHOOSE-)",4,IF(H30="ECO INFO",5,IF(H30="(ECO INFO)",5,IF(H30="$ INFO",6,IF(H30="($ INFO)",6,IF(H30="SOC INFO",7,IF(H30="(SOC INFO)",7,IF(H30="RULE INFO",8,IF(H30="EXP INFO",9,IF(H30="(EXP INFO)",9,IF(H30="MON RES",10,IF(H30="MON EARN",11,IF(H30="MON BEH",12,IF(H30="POSE HARM",13,IF(H30="(POSE HARM)",13,IF(H30="POSE CONCERN",14,IF(H30="(POSE CONCERN)",14,IF(H30="RJ APOLOGY",15,IF(H30="RJ ATONE",16,IF(H30="(RJ ATONE)",16,IF(H30="RJ JUSTIFY",17,IF(H30="RJ JUSTIFY:ECO INFO",17,IF(H30="RJ JUSTIFY:SOC INFO",17,IF(H30="RJ JUSTIFY:EXP INFO",17,IF(H30="RJ JUSTIFY:MON EARN",17,IF(H30="RJ JUSTIFY:MON BEH",17,IF(H30="RJ-",18,IF(H30="RJ FORGIVE+",19,IF(H30="RJ FORGIVE-",19,IF(H30="(RJ FORGIVE+)",19,IF(H30="(RJ FORGIVE-)",19,IF(H30="COORD",20,IF(H30="(COORD)",20,IF(H30="ENF ACK",21,IF(H30="(ENF ACK)",21,IF(H30="ENF PRAISE",22,IF(H30="ENF ASK",23,IF(H30="ENF TELL",24,IF(H30="ENF SHAME",25,IF(H30="ENF WARN",26,IF(H30="ENF THREATEN",27,IF(H30="ENF PUNISH",28,IF(H30="DEFECT",29,IF(H30="SM TALK",30,IF(H30="HUMOR",31,IF(H30="POLITE+",32,IF(H30="POLITE-",32,IF(H30="INPUT-",33,IF(H30="AMBIGUOUS",34,IF(H30="UNCODEABLE",35)))))))))))))))))))))))))))))))))))))))))))))))))))))))))))))))))</f>
        <v>30</v>
      </c>
      <c r="H30" t="s">
        <v>9375</v>
      </c>
    </row>
    <row r="31" spans="1:10" x14ac:dyDescent="0.35">
      <c r="A31" s="4">
        <v>19</v>
      </c>
      <c r="B31" s="4">
        <v>-272.47699999999998</v>
      </c>
      <c r="C31" t="s">
        <v>4350</v>
      </c>
      <c r="D31" s="4">
        <v>1</v>
      </c>
      <c r="E31" s="16" t="s">
        <v>4439</v>
      </c>
      <c r="G31" s="42">
        <f t="shared" si="3"/>
        <v>30</v>
      </c>
      <c r="H31" t="s">
        <v>9375</v>
      </c>
    </row>
    <row r="32" spans="1:10" x14ac:dyDescent="0.35">
      <c r="A32" s="4">
        <v>20</v>
      </c>
      <c r="B32" s="4">
        <v>-263.75400000000002</v>
      </c>
      <c r="C32" t="s">
        <v>4350</v>
      </c>
      <c r="D32" s="4">
        <v>1</v>
      </c>
      <c r="E32" s="16" t="s">
        <v>4441</v>
      </c>
      <c r="G32" s="42">
        <f t="shared" si="3"/>
        <v>30</v>
      </c>
      <c r="H32" t="s">
        <v>9375</v>
      </c>
    </row>
    <row r="33" spans="1:10" x14ac:dyDescent="0.35">
      <c r="A33" s="4">
        <v>21</v>
      </c>
      <c r="B33" s="4">
        <v>-247.52199999999999</v>
      </c>
      <c r="C33" t="s">
        <v>4354</v>
      </c>
      <c r="D33" s="9" t="s">
        <v>9222</v>
      </c>
      <c r="E33" s="16" t="s">
        <v>4443</v>
      </c>
      <c r="G33" s="42">
        <f t="shared" si="3"/>
        <v>30</v>
      </c>
      <c r="H33" t="s">
        <v>9375</v>
      </c>
    </row>
    <row r="34" spans="1:10" x14ac:dyDescent="0.35">
      <c r="A34" s="4">
        <v>22</v>
      </c>
      <c r="B34" s="4">
        <v>-239.36500000000001</v>
      </c>
      <c r="C34" t="s">
        <v>4397</v>
      </c>
      <c r="D34" s="9" t="s">
        <v>9220</v>
      </c>
      <c r="E34" s="16" t="s">
        <v>4445</v>
      </c>
      <c r="G34" s="42">
        <f t="shared" si="3"/>
        <v>30</v>
      </c>
      <c r="H34" t="s">
        <v>9375</v>
      </c>
    </row>
    <row r="35" spans="1:10" x14ac:dyDescent="0.35">
      <c r="A35" s="4">
        <v>23</v>
      </c>
      <c r="B35" s="4">
        <v>-215.71</v>
      </c>
      <c r="C35" t="s">
        <v>4350</v>
      </c>
      <c r="D35" s="4">
        <v>1</v>
      </c>
      <c r="E35" s="16" t="s">
        <v>4449</v>
      </c>
      <c r="G35" s="42">
        <f t="shared" si="3"/>
        <v>30</v>
      </c>
      <c r="H35" t="s">
        <v>9375</v>
      </c>
    </row>
    <row r="36" spans="1:10" x14ac:dyDescent="0.35">
      <c r="B36" s="4">
        <v>-206.886</v>
      </c>
      <c r="C36" t="s">
        <v>4350</v>
      </c>
      <c r="D36" s="4">
        <v>1</v>
      </c>
      <c r="E36" s="16" t="s">
        <v>4451</v>
      </c>
    </row>
    <row r="37" spans="1:10" x14ac:dyDescent="0.35">
      <c r="A37" s="4">
        <v>24</v>
      </c>
      <c r="B37" s="4">
        <v>-195.398</v>
      </c>
      <c r="C37" t="s">
        <v>4354</v>
      </c>
      <c r="D37" s="9" t="s">
        <v>9222</v>
      </c>
      <c r="E37" s="16" t="s">
        <v>4454</v>
      </c>
      <c r="G37" s="42">
        <f t="shared" si="3"/>
        <v>30</v>
      </c>
      <c r="H37" t="s">
        <v>9375</v>
      </c>
    </row>
    <row r="38" spans="1:10" x14ac:dyDescent="0.35">
      <c r="A38" s="4">
        <v>25</v>
      </c>
      <c r="B38" s="4">
        <v>-237.58500000000001</v>
      </c>
      <c r="C38" t="s">
        <v>4350</v>
      </c>
      <c r="D38" s="4">
        <v>1</v>
      </c>
      <c r="E38" s="16" t="s">
        <v>4446</v>
      </c>
      <c r="G38" s="42">
        <f t="shared" si="3"/>
        <v>7</v>
      </c>
      <c r="H38" t="s">
        <v>9377</v>
      </c>
    </row>
    <row r="39" spans="1:10" x14ac:dyDescent="0.35">
      <c r="A39" s="4">
        <v>26</v>
      </c>
      <c r="B39" s="4">
        <v>-228.28299999999999</v>
      </c>
      <c r="C39" t="s">
        <v>4354</v>
      </c>
      <c r="D39" s="9" t="s">
        <v>9222</v>
      </c>
      <c r="E39" s="16" t="s">
        <v>4447</v>
      </c>
      <c r="G39" s="42">
        <f t="shared" si="3"/>
        <v>7</v>
      </c>
      <c r="H39" t="s">
        <v>9377</v>
      </c>
    </row>
    <row r="40" spans="1:10" x14ac:dyDescent="0.35">
      <c r="D40" s="9"/>
    </row>
    <row r="41" spans="1:10" x14ac:dyDescent="0.35">
      <c r="A41" s="7">
        <v>4</v>
      </c>
      <c r="B41" s="31" t="s">
        <v>10469</v>
      </c>
      <c r="D41" s="9"/>
    </row>
    <row r="42" spans="1:10" x14ac:dyDescent="0.35">
      <c r="A42" s="4">
        <v>27</v>
      </c>
      <c r="B42" s="4">
        <v>-341.825999999999</v>
      </c>
      <c r="C42" t="s">
        <v>4397</v>
      </c>
      <c r="D42" s="9" t="s">
        <v>9220</v>
      </c>
      <c r="E42" s="16" t="s">
        <v>4423</v>
      </c>
      <c r="G42" s="42">
        <f t="shared" si="3"/>
        <v>3</v>
      </c>
      <c r="H42" t="s">
        <v>9379</v>
      </c>
    </row>
    <row r="43" spans="1:10" x14ac:dyDescent="0.35">
      <c r="A43" s="4">
        <v>28</v>
      </c>
      <c r="B43" s="4">
        <v>-299.445999999999</v>
      </c>
      <c r="C43" t="s">
        <v>4354</v>
      </c>
      <c r="D43" s="9" t="s">
        <v>9222</v>
      </c>
      <c r="E43" s="16" t="s">
        <v>4432</v>
      </c>
      <c r="G43" s="42">
        <f t="shared" si="3"/>
        <v>4</v>
      </c>
      <c r="H43" t="s">
        <v>9372</v>
      </c>
    </row>
    <row r="44" spans="1:10" x14ac:dyDescent="0.35">
      <c r="B44" s="4">
        <v>-259.27199999999999</v>
      </c>
      <c r="C44" t="s">
        <v>4354</v>
      </c>
      <c r="D44" s="9" t="s">
        <v>9222</v>
      </c>
      <c r="E44" s="16" t="s">
        <v>4442</v>
      </c>
    </row>
    <row r="45" spans="1:10" x14ac:dyDescent="0.35">
      <c r="A45" s="4">
        <v>29</v>
      </c>
      <c r="B45" s="4">
        <v>-207.489</v>
      </c>
      <c r="C45" t="s">
        <v>4356</v>
      </c>
      <c r="D45" s="9" t="s">
        <v>9221</v>
      </c>
      <c r="E45" s="16" t="s">
        <v>4450</v>
      </c>
      <c r="G45" s="42">
        <f t="shared" si="3"/>
        <v>8</v>
      </c>
      <c r="H45" t="s">
        <v>9374</v>
      </c>
      <c r="I45" s="42">
        <f t="shared" si="3"/>
        <v>4</v>
      </c>
      <c r="J45" t="s">
        <v>10330</v>
      </c>
    </row>
    <row r="46" spans="1:10" x14ac:dyDescent="0.35">
      <c r="A46" s="4">
        <v>30</v>
      </c>
      <c r="B46" s="4">
        <v>-197.19900000000001</v>
      </c>
      <c r="C46" t="s">
        <v>4350</v>
      </c>
      <c r="D46" s="4">
        <v>1</v>
      </c>
      <c r="E46" s="16" t="s">
        <v>4453</v>
      </c>
      <c r="G46" s="42">
        <f t="shared" si="3"/>
        <v>8</v>
      </c>
      <c r="H46" t="s">
        <v>9374</v>
      </c>
      <c r="I46" s="42">
        <f t="shared" si="3"/>
        <v>4</v>
      </c>
      <c r="J46" t="s">
        <v>10330</v>
      </c>
    </row>
    <row r="47" spans="1:10" x14ac:dyDescent="0.35">
      <c r="A47" s="4">
        <v>31</v>
      </c>
      <c r="B47" s="4">
        <v>-178.92599999999999</v>
      </c>
      <c r="C47" t="s">
        <v>4354</v>
      </c>
      <c r="D47" s="9" t="s">
        <v>9222</v>
      </c>
      <c r="E47" s="16" t="s">
        <v>4457</v>
      </c>
      <c r="G47" s="42">
        <f t="shared" si="3"/>
        <v>8</v>
      </c>
      <c r="H47" t="s">
        <v>9374</v>
      </c>
    </row>
    <row r="48" spans="1:10" x14ac:dyDescent="0.35">
      <c r="D48" s="9"/>
    </row>
    <row r="50" spans="1:8" x14ac:dyDescent="0.35">
      <c r="A50" s="4">
        <v>32</v>
      </c>
      <c r="B50" s="4">
        <v>-191.96599999999901</v>
      </c>
      <c r="C50" t="s">
        <v>4350</v>
      </c>
      <c r="D50" s="4">
        <v>1</v>
      </c>
      <c r="E50" s="16" t="s">
        <v>4455</v>
      </c>
      <c r="G50" s="42">
        <f t="shared" si="3"/>
        <v>7</v>
      </c>
      <c r="H50" t="s">
        <v>9377</v>
      </c>
    </row>
    <row r="51" spans="1:8" x14ac:dyDescent="0.35">
      <c r="A51" s="4">
        <v>33</v>
      </c>
      <c r="B51" s="4">
        <v>-157.131</v>
      </c>
      <c r="C51" t="s">
        <v>4354</v>
      </c>
      <c r="D51" s="9" t="s">
        <v>9222</v>
      </c>
      <c r="E51" s="16" t="s">
        <v>4459</v>
      </c>
      <c r="G51" s="42">
        <f t="shared" si="3"/>
        <v>30</v>
      </c>
      <c r="H51" t="s">
        <v>9375</v>
      </c>
    </row>
    <row r="52" spans="1:8" x14ac:dyDescent="0.35">
      <c r="A52" s="4">
        <v>34</v>
      </c>
      <c r="B52" s="4">
        <v>-143.708</v>
      </c>
      <c r="C52" t="s">
        <v>4350</v>
      </c>
      <c r="D52" s="4">
        <v>1</v>
      </c>
      <c r="E52" s="16" t="s">
        <v>4460</v>
      </c>
      <c r="G52" s="42">
        <f t="shared" si="3"/>
        <v>30</v>
      </c>
      <c r="H52" t="s">
        <v>9375</v>
      </c>
    </row>
    <row r="53" spans="1:8" x14ac:dyDescent="0.35">
      <c r="A53" s="4">
        <v>35</v>
      </c>
      <c r="B53" s="4">
        <v>-132.72499999999999</v>
      </c>
      <c r="C53" t="s">
        <v>4356</v>
      </c>
      <c r="D53" s="9" t="s">
        <v>9221</v>
      </c>
      <c r="E53" s="16" t="s">
        <v>4462</v>
      </c>
      <c r="G53" s="42">
        <f t="shared" si="3"/>
        <v>7</v>
      </c>
      <c r="H53" t="s">
        <v>9377</v>
      </c>
    </row>
    <row r="54" spans="1:8" x14ac:dyDescent="0.35">
      <c r="A54" s="4">
        <v>36</v>
      </c>
      <c r="B54" s="4">
        <v>-131.89400000000001</v>
      </c>
      <c r="C54" t="s">
        <v>4354</v>
      </c>
      <c r="D54" s="9" t="s">
        <v>9222</v>
      </c>
      <c r="E54" s="16" t="s">
        <v>4464</v>
      </c>
      <c r="G54" s="42">
        <f t="shared" si="3"/>
        <v>30</v>
      </c>
      <c r="H54" t="s">
        <v>9375</v>
      </c>
    </row>
    <row r="55" spans="1:8" x14ac:dyDescent="0.35">
      <c r="A55" s="4">
        <v>37</v>
      </c>
      <c r="B55" s="4">
        <v>-119.726</v>
      </c>
      <c r="C55" t="s">
        <v>4350</v>
      </c>
      <c r="D55" s="4">
        <v>1</v>
      </c>
      <c r="E55" s="16" t="s">
        <v>4465</v>
      </c>
      <c r="G55" s="42">
        <f t="shared" si="3"/>
        <v>7</v>
      </c>
      <c r="H55" t="s">
        <v>9377</v>
      </c>
    </row>
    <row r="56" spans="1:8" x14ac:dyDescent="0.35">
      <c r="A56" s="4">
        <v>38</v>
      </c>
      <c r="B56" s="4">
        <v>-106.74299999999999</v>
      </c>
      <c r="C56" t="s">
        <v>4354</v>
      </c>
      <c r="D56" s="9" t="s">
        <v>9222</v>
      </c>
      <c r="E56" s="16" t="s">
        <v>4466</v>
      </c>
      <c r="G56" s="42">
        <f t="shared" si="3"/>
        <v>30</v>
      </c>
      <c r="H56" t="s">
        <v>9375</v>
      </c>
    </row>
    <row r="57" spans="1:8" x14ac:dyDescent="0.35">
      <c r="A57" s="4">
        <v>39</v>
      </c>
      <c r="B57" s="4">
        <v>-98.94</v>
      </c>
      <c r="C57" t="s">
        <v>4350</v>
      </c>
      <c r="D57" s="4">
        <v>1</v>
      </c>
      <c r="E57" s="16" t="s">
        <v>4467</v>
      </c>
      <c r="G57" s="42">
        <f t="shared" si="3"/>
        <v>34</v>
      </c>
      <c r="H57" t="s">
        <v>9387</v>
      </c>
    </row>
    <row r="58" spans="1:8" x14ac:dyDescent="0.35">
      <c r="A58" s="4">
        <v>40</v>
      </c>
      <c r="B58" s="4">
        <v>-98.685000000000002</v>
      </c>
      <c r="C58" t="s">
        <v>4356</v>
      </c>
      <c r="D58" s="9" t="s">
        <v>9221</v>
      </c>
      <c r="E58" s="16" t="s">
        <v>4468</v>
      </c>
      <c r="G58" s="42">
        <f t="shared" si="3"/>
        <v>7</v>
      </c>
      <c r="H58" t="s">
        <v>9377</v>
      </c>
    </row>
    <row r="59" spans="1:8" x14ac:dyDescent="0.35">
      <c r="A59" s="4">
        <v>41</v>
      </c>
      <c r="B59" s="4">
        <v>-94.715000000000003</v>
      </c>
      <c r="C59" t="s">
        <v>4350</v>
      </c>
      <c r="D59" s="4">
        <v>1</v>
      </c>
      <c r="E59" s="16" t="s">
        <v>4469</v>
      </c>
      <c r="G59" s="42">
        <f t="shared" si="3"/>
        <v>30</v>
      </c>
      <c r="H59" t="s">
        <v>9375</v>
      </c>
    </row>
    <row r="60" spans="1:8" x14ac:dyDescent="0.35">
      <c r="A60" s="4">
        <v>42</v>
      </c>
      <c r="B60" s="4">
        <v>-66.388000000000005</v>
      </c>
      <c r="C60" t="s">
        <v>4354</v>
      </c>
      <c r="D60" s="9" t="s">
        <v>9222</v>
      </c>
      <c r="E60" s="16" t="s">
        <v>4472</v>
      </c>
      <c r="G60" s="42">
        <f t="shared" si="3"/>
        <v>30</v>
      </c>
      <c r="H60" t="s">
        <v>9375</v>
      </c>
    </row>
    <row r="61" spans="1:8" x14ac:dyDescent="0.35">
      <c r="B61" s="20"/>
    </row>
    <row r="62" spans="1:8" x14ac:dyDescent="0.35">
      <c r="A62" s="4">
        <v>43</v>
      </c>
      <c r="B62" s="4">
        <v>-71.951999999999998</v>
      </c>
      <c r="C62" t="s">
        <v>4350</v>
      </c>
      <c r="D62" s="4">
        <v>1</v>
      </c>
      <c r="E62" s="16" t="s">
        <v>1956</v>
      </c>
      <c r="G62" s="42">
        <f t="shared" si="3"/>
        <v>21</v>
      </c>
      <c r="H62" t="s">
        <v>9613</v>
      </c>
    </row>
    <row r="63" spans="1:8" x14ac:dyDescent="0.35">
      <c r="B63" s="4">
        <v>-70.078000000000003</v>
      </c>
      <c r="C63" t="s">
        <v>4350</v>
      </c>
      <c r="D63" s="4">
        <v>1</v>
      </c>
      <c r="E63" s="16" t="s">
        <v>4471</v>
      </c>
    </row>
    <row r="64" spans="1:8" x14ac:dyDescent="0.35">
      <c r="B64" s="4">
        <v>-66.774000000000001</v>
      </c>
      <c r="C64" t="s">
        <v>4350</v>
      </c>
      <c r="D64" s="4">
        <v>1</v>
      </c>
      <c r="E64" s="16" t="s">
        <v>3541</v>
      </c>
    </row>
    <row r="65" spans="1:10" x14ac:dyDescent="0.35">
      <c r="A65" s="4">
        <v>44</v>
      </c>
      <c r="B65" s="4">
        <v>-59.603000000000002</v>
      </c>
      <c r="C65" t="s">
        <v>4354</v>
      </c>
      <c r="D65" s="9" t="s">
        <v>9222</v>
      </c>
      <c r="E65" s="16" t="s">
        <v>4473</v>
      </c>
      <c r="G65" s="42">
        <f t="shared" ref="G65" si="4">IF(H65="GREET",1,IF(H65="GOAL",2,IF(H65="GOAL:COOP",2,IF(H65="(GOAL:COOP)",2,IF(H65="GOAL:CIVILITY",2,IF(H65="GOAL:SUSTAIN",2,IF(H65="(GOAL:SUSTAIN)",2,IF(H65="GOAL:MAX EARN",2,IF(H65="GOAL:EQUITY",2,IF(H65="(GOAL:EQUITY)",2,IF(H65="PROPOSAL",3,IF(H65="(PROPOSAL)",3,IF(H65="CHOOSE+",4,IF(H65="CHOOSE-",4,IF(H65="(CHOOSE+)",4,IF(H65="(CHOOSE-)",4,IF(H65="ECO INFO",5,IF(H65="(ECO INFO)",5,IF(H65="$ INFO",6,IF(H65="($ INFO)",6,IF(H65="SOC INFO",7,IF(H65="(SOC INFO)",7,IF(H65="RULE INFO",8,IF(H65="EXP INFO",9,IF(H65="(EXP INFO)",9,IF(H65="MON RES",10,IF(H65="MON EARN",11,IF(H65="MON BEH",12,IF(H65="POSE HARM",13,IF(H65="(POSE HARM)",13,IF(H65="POSE CONCERN",14,IF(H65="(POSE CONCERN)",14,IF(H65="RJ APOLOGY",15,IF(H65="RJ ATONE",16,IF(H65="(RJ ATONE)",16,IF(H65="RJ JUSTIFY",17,IF(H65="RJ JUSTIFY:ECO INFO",17,IF(H65="RJ JUSTIFY:SOC INFO",17,IF(H65="RJ JUSTIFY:EXP INFO",17,IF(H65="RJ JUSTIFY:MON EARN",17,IF(H65="RJ JUSTIFY:MON BEH",17,IF(H65="RJ-",18,IF(H65="RJ FORGIVE+",19,IF(H65="RJ FORGIVE-",19,IF(H65="(RJ FORGIVE+)",19,IF(H65="(RJ FORGIVE-)",19,IF(H65="COORD",20,IF(H65="(COORD)",20,IF(H65="ENF ACK",21,IF(H65="(ENF ACK)",21,IF(H65="ENF PRAISE",22,IF(H65="ENF ASK",23,IF(H65="ENF TELL",24,IF(H65="ENF SHAME",25,IF(H65="ENF WARN",26,IF(H65="ENF THREATEN",27,IF(H65="ENF PUNISH",28,IF(H65="DEFECT",29,IF(H65="SM TALK",30,IF(H65="HUMOR",31,IF(H65="POLITE+",32,IF(H65="POLITE-",32,IF(H65="INPUT-",33,IF(H65="AMBIGUOUS",34,IF(H65="UNCODEABLE",35)))))))))))))))))))))))))))))))))))))))))))))))))))))))))))))))))</f>
        <v>21</v>
      </c>
      <c r="H65" t="s">
        <v>9613</v>
      </c>
    </row>
    <row r="66" spans="1:10" x14ac:dyDescent="0.35">
      <c r="D66" s="9"/>
    </row>
    <row r="67" spans="1:10" x14ac:dyDescent="0.35">
      <c r="B67" s="21" t="s">
        <v>9281</v>
      </c>
      <c r="C67" s="22"/>
      <c r="D67" s="25"/>
      <c r="E67" s="23"/>
    </row>
    <row r="68" spans="1:10" x14ac:dyDescent="0.35">
      <c r="B68" s="31"/>
      <c r="D68" s="9"/>
      <c r="F68" s="28"/>
    </row>
    <row r="69" spans="1:10" x14ac:dyDescent="0.35">
      <c r="A69" s="4">
        <v>45</v>
      </c>
      <c r="B69" s="4">
        <v>54.298000000000002</v>
      </c>
      <c r="C69" t="s">
        <v>4354</v>
      </c>
      <c r="D69" s="4">
        <v>4</v>
      </c>
      <c r="E69" s="16" t="s">
        <v>4475</v>
      </c>
      <c r="G69" s="42">
        <f t="shared" ref="G69:I95" si="5">IF(H69="GREET",1,IF(H69="GOAL",2,IF(H69="GOAL:COOP",2,IF(H69="(GOAL:COOP)",2,IF(H69="GOAL:CIVILITY",2,IF(H69="GOAL:SUSTAIN",2,IF(H69="(GOAL:SUSTAIN)",2,IF(H69="GOAL:MAX EARN",2,IF(H69="GOAL:EQUITY",2,IF(H69="(GOAL:EQUITY)",2,IF(H69="PROPOSAL",3,IF(H69="(PROPOSAL)",3,IF(H69="CHOOSE+",4,IF(H69="CHOOSE-",4,IF(H69="(CHOOSE+)",4,IF(H69="(CHOOSE-)",4,IF(H69="ECO INFO",5,IF(H69="(ECO INFO)",5,IF(H69="$ INFO",6,IF(H69="($ INFO)",6,IF(H69="SOC INFO",7,IF(H69="(SOC INFO)",7,IF(H69="RULE INFO",8,IF(H69="EXP INFO",9,IF(H69="(EXP INFO)",9,IF(H69="MON RES",10,IF(H69="MON EARN",11,IF(H69="MON BEH",12,IF(H69="POSE HARM",13,IF(H69="(POSE HARM)",13,IF(H69="POSE CONCERN",14,IF(H69="(POSE CONCERN)",14,IF(H69="RJ APOLOGY",15,IF(H69="RJ ATONE",16,IF(H69="(RJ ATONE)",16,IF(H69="RJ JUSTIFY",17,IF(H69="RJ JUSTIFY:ECO INFO",17,IF(H69="RJ JUSTIFY:SOC INFO",17,IF(H69="RJ JUSTIFY:EXP INFO",17,IF(H69="RJ JUSTIFY:MON EARN",17,IF(H69="RJ JUSTIFY:MON BEH",17,IF(H69="RJ-",18,IF(H69="RJ FORGIVE+",19,IF(H69="RJ FORGIVE-",19,IF(H69="(RJ FORGIVE+)",19,IF(H69="(RJ FORGIVE-)",19,IF(H69="COORD",20,IF(H69="(COORD)",20,IF(H69="ENF ACK",21,IF(H69="(ENF ACK)",21,IF(H69="ENF PRAISE",22,IF(H69="ENF ASK",23,IF(H69="ENF TELL",24,IF(H69="ENF SHAME",25,IF(H69="ENF WARN",26,IF(H69="ENF THREATEN",27,IF(H69="ENF PUNISH",28,IF(H69="DEFECT",29,IF(H69="SM TALK",30,IF(H69="HUMOR",31,IF(H69="POLITE+",32,IF(H69="POLITE-",32,IF(H69="INPUT-",33,IF(H69="AMBIGUOUS",34,IF(H69="UNCODEABLE",35)))))))))))))))))))))))))))))))))))))))))))))))))))))))))))))))))</f>
        <v>3</v>
      </c>
      <c r="H69" t="s">
        <v>9379</v>
      </c>
    </row>
    <row r="70" spans="1:10" x14ac:dyDescent="0.35">
      <c r="A70" s="4">
        <v>46</v>
      </c>
      <c r="B70" s="4">
        <v>75.658999999999907</v>
      </c>
      <c r="C70" t="s">
        <v>4350</v>
      </c>
      <c r="D70" s="4">
        <v>1</v>
      </c>
      <c r="E70" s="16" t="s">
        <v>4476</v>
      </c>
      <c r="G70" s="42">
        <f t="shared" si="5"/>
        <v>3</v>
      </c>
      <c r="H70" t="s">
        <v>9379</v>
      </c>
      <c r="I70" s="42">
        <f t="shared" ref="I70" si="6">IF(J70="GREET",1,IF(J70="GOAL",2,IF(J70="GOAL:COOP",2,IF(J70="(GOAL:COOP)",2,IF(J70="GOAL:CIVILITY",2,IF(J70="GOAL:SUSTAIN",2,IF(J70="(GOAL:SUSTAIN)",2,IF(J70="GOAL:MAX EARN",2,IF(J70="GOAL:EQUITY",2,IF(J70="(GOAL:EQUITY)",2,IF(J70="PROPOSAL",3,IF(J70="(PROPOSAL)",3,IF(J70="CHOOSE+",4,IF(J70="CHOOSE-",4,IF(J70="(CHOOSE+)",4,IF(J70="(CHOOSE-)",4,IF(J70="ECO INFO",5,IF(J70="(ECO INFO)",5,IF(J70="$ INFO",6,IF(J70="($ INFO)",6,IF(J70="SOC INFO",7,IF(J70="(SOC INFO)",7,IF(J70="RULE INFO",8,IF(J70="EXP INFO",9,IF(J70="(EXP INFO)",9,IF(J70="MON RES",10,IF(J70="MON EARN",11,IF(J70="MON BEH",12,IF(J70="POSE HARM",13,IF(J70="(POSE HARM)",13,IF(J70="POSE CONCERN",14,IF(J70="(POSE CONCERN)",14,IF(J70="RJ APOLOGY",15,IF(J70="RJ ATONE",16,IF(J70="(RJ ATONE)",16,IF(J70="RJ JUSTIFY",17,IF(J70="RJ JUSTIFY:ECO INFO",17,IF(J70="RJ JUSTIFY:SOC INFO",17,IF(J70="RJ JUSTIFY:EXP INFO",17,IF(J70="RJ JUSTIFY:MON EARN",17,IF(J70="RJ JUSTIFY:MON BEH",17,IF(J70="RJ-",18,IF(J70="RJ FORGIVE+",19,IF(J70="RJ FORGIVE-",19,IF(J70="(RJ FORGIVE+)",19,IF(J70="(RJ FORGIVE-)",19,IF(J70="COORD",20,IF(J70="(COORD)",20,IF(J70="ENF ACK",21,IF(J70="(ENF ACK)",21,IF(J70="ENF PRAISE",22,IF(J70="ENF ASK",23,IF(J70="ENF TELL",24,IF(J70="ENF SHAME",25,IF(J70="ENF WARN",26,IF(J70="ENF THREATEN",27,IF(J70="ENF PUNISH",28,IF(J70="DEFECT",29,IF(J70="SM TALK",30,IF(J70="HUMOR",31,IF(J70="POLITE+",32,IF(J70="POLITE-",32,IF(J70="INPUT-",33,IF(J70="AMBIGUOUS",34,IF(J70="UNCODEABLE",35)))))))))))))))))))))))))))))))))))))))))))))))))))))))))))))))))</f>
        <v>2</v>
      </c>
      <c r="J70" t="s">
        <v>12182</v>
      </c>
    </row>
    <row r="71" spans="1:10" x14ac:dyDescent="0.35">
      <c r="G71" s="42" t="b">
        <f t="shared" si="5"/>
        <v>0</v>
      </c>
    </row>
    <row r="72" spans="1:10" x14ac:dyDescent="0.35">
      <c r="A72" s="4">
        <v>47</v>
      </c>
      <c r="B72" s="4">
        <v>91.995000000000005</v>
      </c>
      <c r="C72" t="s">
        <v>4350</v>
      </c>
      <c r="D72" s="4">
        <v>1</v>
      </c>
      <c r="E72" s="16" t="s">
        <v>4477</v>
      </c>
      <c r="G72" s="42">
        <f t="shared" si="5"/>
        <v>25</v>
      </c>
      <c r="H72" t="s">
        <v>9648</v>
      </c>
    </row>
    <row r="73" spans="1:10" x14ac:dyDescent="0.35">
      <c r="A73" s="4">
        <v>48</v>
      </c>
      <c r="B73" s="4">
        <v>107.24299999999999</v>
      </c>
      <c r="C73" t="s">
        <v>4350</v>
      </c>
      <c r="D73" s="4">
        <v>1</v>
      </c>
      <c r="E73" s="16" t="s">
        <v>4478</v>
      </c>
      <c r="G73" s="42">
        <f t="shared" si="5"/>
        <v>3</v>
      </c>
      <c r="H73" t="s">
        <v>9379</v>
      </c>
    </row>
    <row r="74" spans="1:10" x14ac:dyDescent="0.35">
      <c r="A74" s="4">
        <v>49</v>
      </c>
      <c r="B74" s="4">
        <v>110.46599999999999</v>
      </c>
      <c r="C74" t="s">
        <v>4354</v>
      </c>
      <c r="D74" s="4">
        <v>4</v>
      </c>
      <c r="E74" s="16" t="s">
        <v>4479</v>
      </c>
      <c r="G74" s="42">
        <f t="shared" si="5"/>
        <v>10</v>
      </c>
      <c r="H74" t="s">
        <v>10136</v>
      </c>
    </row>
    <row r="76" spans="1:10" x14ac:dyDescent="0.35">
      <c r="A76" s="7">
        <v>1</v>
      </c>
      <c r="B76" s="31" t="s">
        <v>10669</v>
      </c>
    </row>
    <row r="77" spans="1:10" x14ac:dyDescent="0.35">
      <c r="A77" s="4">
        <v>50</v>
      </c>
      <c r="B77" s="4">
        <v>121.514</v>
      </c>
      <c r="C77" t="s">
        <v>4397</v>
      </c>
      <c r="D77" s="4">
        <v>2</v>
      </c>
      <c r="E77" s="16" t="s">
        <v>4480</v>
      </c>
      <c r="G77" s="42">
        <f t="shared" si="5"/>
        <v>13</v>
      </c>
      <c r="H77" t="s">
        <v>9388</v>
      </c>
    </row>
    <row r="78" spans="1:10" x14ac:dyDescent="0.35">
      <c r="A78" s="4">
        <v>51</v>
      </c>
      <c r="B78" s="4">
        <v>132.61099999999999</v>
      </c>
      <c r="C78" t="s">
        <v>4350</v>
      </c>
      <c r="D78" s="4">
        <v>1</v>
      </c>
      <c r="E78" s="16" t="s">
        <v>4481</v>
      </c>
      <c r="G78" s="42">
        <f t="shared" si="5"/>
        <v>17</v>
      </c>
      <c r="H78" t="s">
        <v>12181</v>
      </c>
    </row>
    <row r="79" spans="1:10" x14ac:dyDescent="0.35">
      <c r="A79" s="4">
        <v>52</v>
      </c>
      <c r="B79" s="4">
        <v>137.17099999999999</v>
      </c>
      <c r="C79" t="s">
        <v>4350</v>
      </c>
      <c r="D79" s="4">
        <v>1</v>
      </c>
      <c r="E79" s="16" t="s">
        <v>4482</v>
      </c>
      <c r="G79" s="42">
        <f t="shared" si="5"/>
        <v>15</v>
      </c>
      <c r="H79" t="s">
        <v>9706</v>
      </c>
    </row>
    <row r="80" spans="1:10" x14ac:dyDescent="0.35">
      <c r="A80" s="4">
        <v>53</v>
      </c>
      <c r="B80" s="4">
        <v>141.91499999999999</v>
      </c>
      <c r="C80" t="s">
        <v>4356</v>
      </c>
      <c r="D80" s="4">
        <v>3</v>
      </c>
      <c r="E80" s="16" t="s">
        <v>4483</v>
      </c>
      <c r="G80" s="42">
        <f t="shared" si="5"/>
        <v>7</v>
      </c>
      <c r="H80" t="s">
        <v>9377</v>
      </c>
    </row>
    <row r="81" spans="1:10" x14ac:dyDescent="0.35">
      <c r="A81" s="4">
        <v>54</v>
      </c>
      <c r="B81" s="4">
        <v>168.77799999999999</v>
      </c>
      <c r="C81" t="s">
        <v>4397</v>
      </c>
      <c r="D81" s="4">
        <v>2</v>
      </c>
      <c r="E81" s="16" t="s">
        <v>4487</v>
      </c>
      <c r="F81" s="28"/>
      <c r="G81" s="42">
        <f t="shared" si="5"/>
        <v>19</v>
      </c>
      <c r="H81" t="s">
        <v>9723</v>
      </c>
    </row>
    <row r="83" spans="1:10" x14ac:dyDescent="0.35">
      <c r="A83" s="4">
        <v>55</v>
      </c>
      <c r="B83" s="4">
        <v>154.86699999999999</v>
      </c>
      <c r="C83" t="s">
        <v>4350</v>
      </c>
      <c r="D83" s="4">
        <v>1</v>
      </c>
      <c r="E83" s="16" t="s">
        <v>4485</v>
      </c>
      <c r="G83" s="42">
        <f t="shared" si="5"/>
        <v>22</v>
      </c>
      <c r="H83" t="s">
        <v>10418</v>
      </c>
    </row>
    <row r="84" spans="1:10" x14ac:dyDescent="0.35">
      <c r="B84" s="4">
        <v>161.29900000000001</v>
      </c>
      <c r="C84" t="s">
        <v>4350</v>
      </c>
      <c r="D84" s="4">
        <v>1</v>
      </c>
      <c r="E84" s="16" t="s">
        <v>4486</v>
      </c>
    </row>
    <row r="86" spans="1:10" x14ac:dyDescent="0.35">
      <c r="A86" s="7">
        <v>3</v>
      </c>
      <c r="B86" s="31" t="s">
        <v>11247</v>
      </c>
    </row>
    <row r="87" spans="1:10" x14ac:dyDescent="0.35">
      <c r="A87" s="4">
        <v>56</v>
      </c>
      <c r="B87" s="4">
        <v>172.922</v>
      </c>
      <c r="C87" t="s">
        <v>4354</v>
      </c>
      <c r="D87" s="4">
        <v>4</v>
      </c>
      <c r="E87" s="16" t="s">
        <v>4488</v>
      </c>
      <c r="G87" s="42">
        <f t="shared" si="5"/>
        <v>3</v>
      </c>
      <c r="H87" t="s">
        <v>9379</v>
      </c>
    </row>
    <row r="88" spans="1:10" x14ac:dyDescent="0.35">
      <c r="A88" s="4">
        <v>57</v>
      </c>
      <c r="B88" s="4">
        <v>186.50599999999901</v>
      </c>
      <c r="C88" t="s">
        <v>4397</v>
      </c>
      <c r="D88" s="4">
        <v>2</v>
      </c>
      <c r="E88" s="16" t="s">
        <v>4490</v>
      </c>
      <c r="G88" s="42">
        <f t="shared" si="5"/>
        <v>8</v>
      </c>
      <c r="H88" t="s">
        <v>9374</v>
      </c>
    </row>
    <row r="89" spans="1:10" x14ac:dyDescent="0.35">
      <c r="A89" s="4">
        <v>58</v>
      </c>
      <c r="B89" s="4">
        <v>185.39</v>
      </c>
      <c r="C89" t="s">
        <v>4350</v>
      </c>
      <c r="D89" s="4">
        <v>1</v>
      </c>
      <c r="E89" s="16" t="s">
        <v>4489</v>
      </c>
      <c r="G89" s="42">
        <f t="shared" si="5"/>
        <v>24</v>
      </c>
      <c r="H89" t="s">
        <v>10409</v>
      </c>
    </row>
    <row r="90" spans="1:10" x14ac:dyDescent="0.35">
      <c r="A90" s="4">
        <v>59</v>
      </c>
      <c r="B90" s="4">
        <v>190.29900000000001</v>
      </c>
      <c r="C90" t="s">
        <v>4350</v>
      </c>
      <c r="D90" s="4">
        <v>1</v>
      </c>
      <c r="E90" s="16" t="s">
        <v>4491</v>
      </c>
      <c r="G90" s="42">
        <f t="shared" si="5"/>
        <v>2</v>
      </c>
      <c r="H90" t="s">
        <v>10428</v>
      </c>
    </row>
    <row r="91" spans="1:10" x14ac:dyDescent="0.35">
      <c r="A91" s="4">
        <v>60</v>
      </c>
      <c r="B91" s="4">
        <v>201.851</v>
      </c>
      <c r="C91" t="s">
        <v>4350</v>
      </c>
      <c r="D91" s="4">
        <v>1</v>
      </c>
      <c r="E91" s="16" t="s">
        <v>4492</v>
      </c>
      <c r="G91" s="42">
        <f t="shared" si="5"/>
        <v>5</v>
      </c>
      <c r="H91" t="s">
        <v>9378</v>
      </c>
      <c r="I91" s="42">
        <f t="shared" si="5"/>
        <v>4</v>
      </c>
      <c r="J91" t="s">
        <v>10330</v>
      </c>
    </row>
    <row r="92" spans="1:10" x14ac:dyDescent="0.35">
      <c r="A92" s="4">
        <v>61</v>
      </c>
      <c r="B92" s="4">
        <v>210.953</v>
      </c>
      <c r="C92" t="s">
        <v>4354</v>
      </c>
      <c r="D92" s="4">
        <v>4</v>
      </c>
      <c r="E92" s="16" t="s">
        <v>4493</v>
      </c>
      <c r="G92" s="42">
        <f t="shared" si="5"/>
        <v>5</v>
      </c>
      <c r="H92" t="s">
        <v>9378</v>
      </c>
    </row>
    <row r="93" spans="1:10" x14ac:dyDescent="0.35">
      <c r="A93" s="4">
        <v>62</v>
      </c>
      <c r="B93" s="4">
        <v>213.63499999999999</v>
      </c>
      <c r="C93" t="s">
        <v>4350</v>
      </c>
      <c r="D93" s="4">
        <v>1</v>
      </c>
      <c r="E93" s="16" t="s">
        <v>4494</v>
      </c>
      <c r="G93" s="42">
        <f t="shared" si="5"/>
        <v>3</v>
      </c>
      <c r="H93" t="s">
        <v>9379</v>
      </c>
    </row>
    <row r="94" spans="1:10" x14ac:dyDescent="0.35">
      <c r="A94" s="4">
        <v>63</v>
      </c>
      <c r="B94" s="4">
        <v>226.803</v>
      </c>
      <c r="C94" t="s">
        <v>4397</v>
      </c>
      <c r="D94" s="4">
        <v>2</v>
      </c>
      <c r="E94" s="16" t="s">
        <v>4495</v>
      </c>
      <c r="G94" s="42">
        <f t="shared" si="5"/>
        <v>4</v>
      </c>
      <c r="H94" t="s">
        <v>9372</v>
      </c>
    </row>
    <row r="95" spans="1:10" x14ac:dyDescent="0.35">
      <c r="A95" s="4">
        <v>64</v>
      </c>
      <c r="B95" s="4">
        <v>230.95500000000001</v>
      </c>
      <c r="C95" t="s">
        <v>4350</v>
      </c>
      <c r="D95" s="4">
        <v>1</v>
      </c>
      <c r="E95" s="16" t="s">
        <v>4496</v>
      </c>
      <c r="G95" s="42">
        <f t="shared" si="5"/>
        <v>5</v>
      </c>
      <c r="H95" t="s">
        <v>9378</v>
      </c>
    </row>
    <row r="97" spans="1:8" x14ac:dyDescent="0.35">
      <c r="A97" s="7"/>
      <c r="B97" s="11" t="s">
        <v>9274</v>
      </c>
      <c r="C97" s="15"/>
      <c r="D97" s="19"/>
      <c r="E97" s="15"/>
      <c r="F97" s="13"/>
    </row>
    <row r="98" spans="1:8" x14ac:dyDescent="0.35">
      <c r="B98" s="20"/>
    </row>
    <row r="99" spans="1:8" x14ac:dyDescent="0.35">
      <c r="A99" s="4">
        <v>65</v>
      </c>
      <c r="B99" s="4">
        <v>-364.50699999999898</v>
      </c>
      <c r="C99" t="s">
        <v>4350</v>
      </c>
      <c r="D99" s="4">
        <v>1</v>
      </c>
      <c r="E99" s="16" t="s">
        <v>4351</v>
      </c>
      <c r="G99" s="42">
        <f t="shared" ref="G99" si="7">IF(H99="GREET",1,IF(H99="GOAL",2,IF(H99="GOAL:COOP",2,IF(H99="(GOAL:COOP)",2,IF(H99="GOAL:CIVILITY",2,IF(H99="GOAL:SUSTAIN",2,IF(H99="(GOAL:SUSTAIN)",2,IF(H99="GOAL:MAX EARN",2,IF(H99="GOAL:EQUITY",2,IF(H99="(GOAL:EQUITY)",2,IF(H99="PROPOSAL",3,IF(H99="(PROPOSAL)",3,IF(H99="CHOOSE+",4,IF(H99="CHOOSE-",4,IF(H99="(CHOOSE+)",4,IF(H99="(CHOOSE-)",4,IF(H99="ECO INFO",5,IF(H99="(ECO INFO)",5,IF(H99="$ INFO",6,IF(H99="($ INFO)",6,IF(H99="SOC INFO",7,IF(H99="(SOC INFO)",7,IF(H99="RULE INFO",8,IF(H99="EXP INFO",9,IF(H99="(EXP INFO)",9,IF(H99="MON RES",10,IF(H99="MON EARN",11,IF(H99="MON BEH",12,IF(H99="POSE HARM",13,IF(H99="(POSE HARM)",13,IF(H99="POSE CONCERN",14,IF(H99="(POSE CONCERN)",14,IF(H99="RJ APOLOGY",15,IF(H99="RJ ATONE",16,IF(H99="(RJ ATONE)",16,IF(H99="RJ JUSTIFY",17,IF(H99="RJ JUSTIFY:ECO INFO",17,IF(H99="RJ JUSTIFY:SOC INFO",17,IF(H99="RJ JUSTIFY:EXP INFO",17,IF(H99="RJ JUSTIFY:MON EARN",17,IF(H99="RJ JUSTIFY:MON BEH",17,IF(H99="RJ-",18,IF(H99="RJ FORGIVE+",19,IF(H99="RJ FORGIVE-",19,IF(H99="(RJ FORGIVE+)",19,IF(H99="(RJ FORGIVE-)",19,IF(H99="COORD",20,IF(H99="(COORD)",20,IF(H99="ENF ACK",21,IF(H99="(ENF ACK)",21,IF(H99="ENF PRAISE",22,IF(H99="ENF ASK",23,IF(H99="ENF TELL",24,IF(H99="ENF SHAME",25,IF(H99="ENF WARN",26,IF(H99="ENF THREATEN",27,IF(H99="ENF PUNISH",28,IF(H99="DEFECT",29,IF(H99="SM TALK",30,IF(H99="HUMOR",31,IF(H99="POLITE+",32,IF(H99="POLITE-",32,IF(H99="INPUT-",33,IF(H99="AMBIGUOUS",34,IF(H99="UNCODEABLE",35)))))))))))))))))))))))))))))))))))))))))))))))))))))))))))))))))</f>
        <v>7</v>
      </c>
      <c r="H99" t="s">
        <v>9377</v>
      </c>
    </row>
    <row r="100" spans="1:8" x14ac:dyDescent="0.35">
      <c r="A100" s="4">
        <v>66</v>
      </c>
      <c r="B100" s="4">
        <v>-352.24599999999998</v>
      </c>
      <c r="C100" t="s">
        <v>4356</v>
      </c>
      <c r="D100" s="4">
        <v>3</v>
      </c>
      <c r="E100" s="16" t="s">
        <v>4357</v>
      </c>
    </row>
    <row r="101" spans="1:8" x14ac:dyDescent="0.35">
      <c r="E101" s="58" t="s">
        <v>10670</v>
      </c>
      <c r="G101" s="42">
        <f t="shared" ref="G101:G118" si="8">IF(H101="GREET",1,IF(H101="GOAL",2,IF(H101="GOAL:COOP",2,IF(H101="(GOAL:COOP)",2,IF(H101="GOAL:CIVILITY",2,IF(H101="GOAL:SUSTAIN",2,IF(H101="(GOAL:SUSTAIN)",2,IF(H101="GOAL:MAX EARN",2,IF(H101="GOAL:EQUITY",2,IF(H101="(GOAL:EQUITY)",2,IF(H101="PROPOSAL",3,IF(H101="(PROPOSAL)",3,IF(H101="CHOOSE+",4,IF(H101="CHOOSE-",4,IF(H101="(CHOOSE+)",4,IF(H101="(CHOOSE-)",4,IF(H101="ECO INFO",5,IF(H101="(ECO INFO)",5,IF(H101="$ INFO",6,IF(H101="($ INFO)",6,IF(H101="SOC INFO",7,IF(H101="(SOC INFO)",7,IF(H101="RULE INFO",8,IF(H101="EXP INFO",9,IF(H101="(EXP INFO)",9,IF(H101="MON RES",10,IF(H101="MON EARN",11,IF(H101="MON BEH",12,IF(H101="POSE HARM",13,IF(H101="(POSE HARM)",13,IF(H101="POSE CONCERN",14,IF(H101="(POSE CONCERN)",14,IF(H101="RJ APOLOGY",15,IF(H101="RJ ATONE",16,IF(H101="(RJ ATONE)",16,IF(H101="RJ JUSTIFY",17,IF(H101="RJ JUSTIFY:ECO INFO",17,IF(H101="RJ JUSTIFY:SOC INFO",17,IF(H101="RJ JUSTIFY:EXP INFO",17,IF(H101="RJ JUSTIFY:MON EARN",17,IF(H101="RJ JUSTIFY:MON BEH",17,IF(H101="RJ-",18,IF(H101="RJ FORGIVE+",19,IF(H101="RJ FORGIVE-",19,IF(H101="(RJ FORGIVE+)",19,IF(H101="(RJ FORGIVE-)",19,IF(H101="COORD",20,IF(H101="(COORD)",20,IF(H101="ENF ACK",21,IF(H101="(ENF ACK)",21,IF(H101="ENF PRAISE",22,IF(H101="ENF ASK",23,IF(H101="ENF TELL",24,IF(H101="ENF SHAME",25,IF(H101="ENF WARN",26,IF(H101="ENF THREATEN",27,IF(H101="ENF PUNISH",28,IF(H101="DEFECT",29,IF(H101="SM TALK",30,IF(H101="HUMOR",31,IF(H101="POLITE+",32,IF(H101="POLITE-",32,IF(H101="INPUT-",33,IF(H101="AMBIGUOUS",34,IF(H101="UNCODEABLE",35)))))))))))))))))))))))))))))))))))))))))))))))))))))))))))))))))</f>
        <v>7</v>
      </c>
      <c r="H101" t="s">
        <v>9377</v>
      </c>
    </row>
    <row r="102" spans="1:8" x14ac:dyDescent="0.35">
      <c r="E102" s="58" t="s">
        <v>10671</v>
      </c>
      <c r="G102" s="42">
        <f t="shared" si="8"/>
        <v>7</v>
      </c>
      <c r="H102" t="s">
        <v>9377</v>
      </c>
    </row>
    <row r="103" spans="1:8" x14ac:dyDescent="0.35">
      <c r="A103" s="4">
        <v>67</v>
      </c>
      <c r="B103" s="4">
        <v>-338.66500000000002</v>
      </c>
      <c r="C103" t="s">
        <v>4350</v>
      </c>
      <c r="D103" s="4">
        <v>1</v>
      </c>
      <c r="E103" s="16" t="s">
        <v>4361</v>
      </c>
      <c r="G103" s="42">
        <f t="shared" si="8"/>
        <v>22</v>
      </c>
      <c r="H103" t="s">
        <v>10418</v>
      </c>
    </row>
    <row r="104" spans="1:8" x14ac:dyDescent="0.35">
      <c r="B104" s="4">
        <v>-333.76900000000001</v>
      </c>
      <c r="C104" t="s">
        <v>4350</v>
      </c>
      <c r="D104" s="4">
        <v>1</v>
      </c>
      <c r="E104" s="16" t="s">
        <v>4363</v>
      </c>
    </row>
    <row r="105" spans="1:8" x14ac:dyDescent="0.35">
      <c r="A105" s="4">
        <v>68</v>
      </c>
      <c r="B105" s="4">
        <v>-322.68200000000002</v>
      </c>
      <c r="C105" t="s">
        <v>4354</v>
      </c>
      <c r="D105" s="4">
        <v>4</v>
      </c>
      <c r="E105" s="16" t="s">
        <v>4365</v>
      </c>
      <c r="G105" s="42">
        <f t="shared" si="8"/>
        <v>32</v>
      </c>
      <c r="H105" t="s">
        <v>9376</v>
      </c>
    </row>
    <row r="106" spans="1:8" x14ac:dyDescent="0.35">
      <c r="A106" s="4">
        <v>69</v>
      </c>
      <c r="B106" s="4">
        <v>-306.95599999999899</v>
      </c>
      <c r="C106" t="s">
        <v>4350</v>
      </c>
      <c r="D106" s="4">
        <v>1</v>
      </c>
      <c r="E106" s="16" t="s">
        <v>4367</v>
      </c>
      <c r="G106" s="42">
        <f t="shared" si="8"/>
        <v>7</v>
      </c>
      <c r="H106" t="s">
        <v>9377</v>
      </c>
    </row>
    <row r="107" spans="1:8" x14ac:dyDescent="0.35">
      <c r="B107" s="4">
        <v>-305.62599999999998</v>
      </c>
      <c r="C107" t="s">
        <v>4350</v>
      </c>
      <c r="D107" s="4">
        <v>1</v>
      </c>
      <c r="E107" s="16" t="s">
        <v>140</v>
      </c>
    </row>
    <row r="108" spans="1:8" x14ac:dyDescent="0.35">
      <c r="A108" s="4">
        <v>70</v>
      </c>
      <c r="B108" s="4">
        <v>-301.31299999999999</v>
      </c>
      <c r="C108" t="s">
        <v>4350</v>
      </c>
      <c r="D108" s="4">
        <v>1</v>
      </c>
      <c r="E108" s="16" t="s">
        <v>4368</v>
      </c>
      <c r="G108" s="42">
        <f t="shared" si="8"/>
        <v>9</v>
      </c>
      <c r="H108" t="s">
        <v>9373</v>
      </c>
    </row>
    <row r="109" spans="1:8" x14ac:dyDescent="0.35">
      <c r="B109" s="4">
        <v>-297.411</v>
      </c>
      <c r="C109" t="s">
        <v>4350</v>
      </c>
      <c r="D109" s="4">
        <v>1</v>
      </c>
      <c r="E109" s="16" t="s">
        <v>4371</v>
      </c>
    </row>
    <row r="110" spans="1:8" x14ac:dyDescent="0.35">
      <c r="A110" s="4">
        <v>71</v>
      </c>
      <c r="B110" s="4">
        <v>-289.601</v>
      </c>
      <c r="C110" t="s">
        <v>4354</v>
      </c>
      <c r="D110" s="4">
        <v>4</v>
      </c>
      <c r="E110" s="16" t="s">
        <v>4372</v>
      </c>
      <c r="G110" s="42">
        <f t="shared" si="8"/>
        <v>7</v>
      </c>
      <c r="H110" t="s">
        <v>9377</v>
      </c>
    </row>
    <row r="111" spans="1:8" x14ac:dyDescent="0.35">
      <c r="B111" s="4">
        <v>-278.50799999999998</v>
      </c>
      <c r="C111" t="s">
        <v>4354</v>
      </c>
      <c r="D111" s="4">
        <v>4</v>
      </c>
      <c r="E111" s="16" t="s">
        <v>4374</v>
      </c>
    </row>
    <row r="112" spans="1:8" x14ac:dyDescent="0.35">
      <c r="A112" s="4">
        <v>72</v>
      </c>
      <c r="B112" s="4">
        <v>-255.93599999999901</v>
      </c>
      <c r="C112" t="s">
        <v>4350</v>
      </c>
      <c r="D112" s="4">
        <v>1</v>
      </c>
      <c r="E112" s="16" t="s">
        <v>4376</v>
      </c>
      <c r="G112" s="42">
        <f t="shared" si="8"/>
        <v>7</v>
      </c>
      <c r="H112" t="s">
        <v>9377</v>
      </c>
    </row>
    <row r="113" spans="1:8" x14ac:dyDescent="0.35">
      <c r="A113" s="4">
        <v>73</v>
      </c>
      <c r="B113" s="4">
        <v>-254.548</v>
      </c>
      <c r="C113" t="s">
        <v>4356</v>
      </c>
      <c r="D113" s="4">
        <v>3</v>
      </c>
      <c r="E113" s="16" t="s">
        <v>4378</v>
      </c>
      <c r="G113" s="42">
        <f t="shared" si="8"/>
        <v>7</v>
      </c>
      <c r="H113" t="s">
        <v>9377</v>
      </c>
    </row>
    <row r="114" spans="1:8" x14ac:dyDescent="0.35">
      <c r="A114" s="4">
        <v>74</v>
      </c>
      <c r="B114" s="4">
        <v>-251.68599999999901</v>
      </c>
      <c r="C114" t="s">
        <v>4350</v>
      </c>
      <c r="D114" s="4">
        <v>1</v>
      </c>
      <c r="E114" s="16" t="s">
        <v>4379</v>
      </c>
      <c r="G114" s="42">
        <f t="shared" si="8"/>
        <v>30</v>
      </c>
      <c r="H114" t="s">
        <v>9375</v>
      </c>
    </row>
    <row r="115" spans="1:8" x14ac:dyDescent="0.35">
      <c r="B115" s="4">
        <v>-245.22799999999901</v>
      </c>
      <c r="C115" t="s">
        <v>4350</v>
      </c>
      <c r="D115" s="4">
        <v>1</v>
      </c>
      <c r="E115" s="16" t="s">
        <v>4380</v>
      </c>
    </row>
    <row r="116" spans="1:8" x14ac:dyDescent="0.35">
      <c r="A116" s="4">
        <v>75</v>
      </c>
      <c r="B116" s="4">
        <v>-234.87599999999901</v>
      </c>
      <c r="C116" t="s">
        <v>4354</v>
      </c>
      <c r="D116" s="4">
        <v>4</v>
      </c>
      <c r="E116" s="16" t="s">
        <v>4381</v>
      </c>
      <c r="G116" s="42">
        <f t="shared" si="8"/>
        <v>30</v>
      </c>
      <c r="H116" t="s">
        <v>9375</v>
      </c>
    </row>
    <row r="117" spans="1:8" x14ac:dyDescent="0.35">
      <c r="A117" s="4">
        <v>76</v>
      </c>
      <c r="B117" s="4">
        <v>-299.601</v>
      </c>
      <c r="C117" t="s">
        <v>4354</v>
      </c>
      <c r="D117" s="4">
        <v>4</v>
      </c>
      <c r="E117" s="16" t="s">
        <v>4370</v>
      </c>
      <c r="G117" s="42">
        <f t="shared" si="8"/>
        <v>30</v>
      </c>
      <c r="H117" t="s">
        <v>9375</v>
      </c>
    </row>
    <row r="118" spans="1:8" x14ac:dyDescent="0.35">
      <c r="A118" s="4">
        <v>77</v>
      </c>
      <c r="B118" s="4">
        <v>-287.673</v>
      </c>
      <c r="C118" t="s">
        <v>4350</v>
      </c>
      <c r="D118" s="4">
        <v>1</v>
      </c>
      <c r="E118" s="16" t="s">
        <v>4373</v>
      </c>
      <c r="G118" s="42">
        <f t="shared" si="8"/>
        <v>30</v>
      </c>
      <c r="H118" t="s">
        <v>9375</v>
      </c>
    </row>
    <row r="120" spans="1:8" x14ac:dyDescent="0.35">
      <c r="A120" s="7">
        <v>3</v>
      </c>
      <c r="B120" s="31" t="s">
        <v>10672</v>
      </c>
    </row>
    <row r="121" spans="1:8" x14ac:dyDescent="0.35">
      <c r="A121" s="4">
        <v>78</v>
      </c>
      <c r="B121" s="4">
        <v>-346.481999999999</v>
      </c>
      <c r="C121" t="s">
        <v>4350</v>
      </c>
      <c r="D121" s="4">
        <v>1</v>
      </c>
      <c r="E121" s="16" t="s">
        <v>4360</v>
      </c>
      <c r="G121" s="42">
        <f t="shared" ref="G121:G145" si="9">IF(H121="GREET",1,IF(H121="GOAL",2,IF(H121="GOAL:COOP",2,IF(H121="(GOAL:COOP)",2,IF(H121="GOAL:CIVILITY",2,IF(H121="GOAL:SUSTAIN",2,IF(H121="(GOAL:SUSTAIN)",2,IF(H121="GOAL:MAX EARN",2,IF(H121="GOAL:EQUITY",2,IF(H121="(GOAL:EQUITY)",2,IF(H121="PROPOSAL",3,IF(H121="(PROPOSAL)",3,IF(H121="CHOOSE+",4,IF(H121="CHOOSE-",4,IF(H121="(CHOOSE+)",4,IF(H121="(CHOOSE-)",4,IF(H121="ECO INFO",5,IF(H121="(ECO INFO)",5,IF(H121="$ INFO",6,IF(H121="($ INFO)",6,IF(H121="SOC INFO",7,IF(H121="(SOC INFO)",7,IF(H121="RULE INFO",8,IF(H121="EXP INFO",9,IF(H121="(EXP INFO)",9,IF(H121="MON RES",10,IF(H121="MON EARN",11,IF(H121="MON BEH",12,IF(H121="POSE HARM",13,IF(H121="(POSE HARM)",13,IF(H121="POSE CONCERN",14,IF(H121="(POSE CONCERN)",14,IF(H121="RJ APOLOGY",15,IF(H121="RJ ATONE",16,IF(H121="(RJ ATONE)",16,IF(H121="RJ JUSTIFY",17,IF(H121="RJ JUSTIFY:ECO INFO",17,IF(H121="RJ JUSTIFY:SOC INFO",17,IF(H121="RJ JUSTIFY:EXP INFO",17,IF(H121="RJ JUSTIFY:MON EARN",17,IF(H121="RJ JUSTIFY:MON BEH",17,IF(H121="RJ-",18,IF(H121="RJ FORGIVE+",19,IF(H121="RJ FORGIVE-",19,IF(H121="(RJ FORGIVE+)",19,IF(H121="(RJ FORGIVE-)",19,IF(H121="COORD",20,IF(H121="(COORD)",20,IF(H121="ENF ACK",21,IF(H121="(ENF ACK)",21,IF(H121="ENF PRAISE",22,IF(H121="ENF ASK",23,IF(H121="ENF TELL",24,IF(H121="ENF SHAME",25,IF(H121="ENF WARN",26,IF(H121="ENF THREATEN",27,IF(H121="ENF PUNISH",28,IF(H121="DEFECT",29,IF(H121="SM TALK",30,IF(H121="HUMOR",31,IF(H121="POLITE+",32,IF(H121="POLITE-",32,IF(H121="INPUT-",33,IF(H121="AMBIGUOUS",34,IF(H121="UNCODEABLE",35)))))))))))))))))))))))))))))))))))))))))))))))))))))))))))))))))</f>
        <v>3</v>
      </c>
      <c r="H121" t="s">
        <v>9379</v>
      </c>
    </row>
    <row r="122" spans="1:8" x14ac:dyDescent="0.35">
      <c r="A122" s="4">
        <v>79</v>
      </c>
      <c r="B122" s="4">
        <v>-352.41800000000001</v>
      </c>
      <c r="C122" t="s">
        <v>4354</v>
      </c>
      <c r="D122" s="4">
        <v>4</v>
      </c>
      <c r="E122" s="16" t="s">
        <v>4355</v>
      </c>
      <c r="G122" s="42">
        <f t="shared" si="9"/>
        <v>4</v>
      </c>
      <c r="H122" t="s">
        <v>9372</v>
      </c>
    </row>
    <row r="123" spans="1:8" x14ac:dyDescent="0.35">
      <c r="A123" s="4">
        <v>80</v>
      </c>
      <c r="B123" s="4">
        <v>-195.90700000000001</v>
      </c>
      <c r="C123" t="s">
        <v>4350</v>
      </c>
      <c r="D123" s="4">
        <v>1</v>
      </c>
      <c r="E123" s="16" t="s">
        <v>4383</v>
      </c>
    </row>
    <row r="124" spans="1:8" x14ac:dyDescent="0.35">
      <c r="E124" s="58" t="s">
        <v>9441</v>
      </c>
      <c r="G124" s="42">
        <f t="shared" si="9"/>
        <v>8</v>
      </c>
      <c r="H124" t="s">
        <v>9374</v>
      </c>
    </row>
    <row r="125" spans="1:8" x14ac:dyDescent="0.35">
      <c r="E125" s="58" t="s">
        <v>9442</v>
      </c>
      <c r="G125" s="42">
        <f t="shared" si="9"/>
        <v>5</v>
      </c>
      <c r="H125" t="s">
        <v>9378</v>
      </c>
    </row>
    <row r="126" spans="1:8" x14ac:dyDescent="0.35">
      <c r="E126" s="58" t="s">
        <v>9443</v>
      </c>
      <c r="G126" s="42">
        <f t="shared" si="9"/>
        <v>3</v>
      </c>
      <c r="H126" t="s">
        <v>9379</v>
      </c>
    </row>
    <row r="127" spans="1:8" x14ac:dyDescent="0.35">
      <c r="A127" s="4">
        <v>81</v>
      </c>
      <c r="B127" s="4">
        <v>-186.446</v>
      </c>
      <c r="C127" t="s">
        <v>4354</v>
      </c>
      <c r="D127" s="4">
        <v>4</v>
      </c>
      <c r="E127" s="16" t="s">
        <v>4384</v>
      </c>
      <c r="G127" s="42">
        <f t="shared" si="9"/>
        <v>4</v>
      </c>
      <c r="H127" t="s">
        <v>9372</v>
      </c>
    </row>
    <row r="128" spans="1:8" x14ac:dyDescent="0.35">
      <c r="A128" s="4">
        <v>82</v>
      </c>
      <c r="B128" s="4">
        <v>-181.46899999999999</v>
      </c>
      <c r="C128" t="s">
        <v>4356</v>
      </c>
      <c r="D128" s="4">
        <v>3</v>
      </c>
      <c r="E128" s="16" t="s">
        <v>1755</v>
      </c>
      <c r="G128" s="42">
        <f t="shared" si="9"/>
        <v>4</v>
      </c>
      <c r="H128" t="s">
        <v>9372</v>
      </c>
    </row>
    <row r="129" spans="1:10" x14ac:dyDescent="0.35">
      <c r="A129" s="4">
        <v>83</v>
      </c>
      <c r="B129" s="4">
        <v>-175.77</v>
      </c>
      <c r="C129" t="s">
        <v>4350</v>
      </c>
      <c r="D129" s="4">
        <v>1</v>
      </c>
      <c r="E129" s="16" t="s">
        <v>4385</v>
      </c>
      <c r="G129" s="42">
        <f t="shared" si="9"/>
        <v>22</v>
      </c>
      <c r="H129" t="s">
        <v>10418</v>
      </c>
    </row>
    <row r="130" spans="1:10" x14ac:dyDescent="0.35">
      <c r="A130" s="4">
        <v>84</v>
      </c>
      <c r="B130" s="4">
        <v>-147.376</v>
      </c>
      <c r="C130" t="s">
        <v>4350</v>
      </c>
      <c r="D130" s="4">
        <v>1</v>
      </c>
      <c r="E130" s="16" t="s">
        <v>4386</v>
      </c>
      <c r="G130" s="42">
        <f t="shared" si="9"/>
        <v>7</v>
      </c>
      <c r="H130" t="s">
        <v>9377</v>
      </c>
      <c r="J130" t="s">
        <v>10673</v>
      </c>
    </row>
    <row r="132" spans="1:10" x14ac:dyDescent="0.35">
      <c r="A132" s="4">
        <v>85</v>
      </c>
      <c r="B132" s="4">
        <v>-134.88800000000001</v>
      </c>
      <c r="C132" t="s">
        <v>4350</v>
      </c>
      <c r="D132" s="4">
        <v>1</v>
      </c>
      <c r="E132" s="16" t="s">
        <v>4389</v>
      </c>
      <c r="G132" s="42">
        <f t="shared" si="9"/>
        <v>24</v>
      </c>
      <c r="H132" t="s">
        <v>10409</v>
      </c>
    </row>
    <row r="133" spans="1:10" x14ac:dyDescent="0.35">
      <c r="A133" s="4">
        <v>86</v>
      </c>
      <c r="B133" s="4">
        <v>-71.655000000000001</v>
      </c>
      <c r="C133" t="s">
        <v>4350</v>
      </c>
      <c r="D133" s="4">
        <v>1</v>
      </c>
      <c r="E133" s="16" t="s">
        <v>9845</v>
      </c>
      <c r="G133" s="42">
        <f t="shared" si="9"/>
        <v>11</v>
      </c>
      <c r="H133" t="s">
        <v>9509</v>
      </c>
    </row>
    <row r="134" spans="1:10" x14ac:dyDescent="0.35">
      <c r="A134" s="4">
        <v>87</v>
      </c>
      <c r="B134" s="4">
        <v>-49.951999999999998</v>
      </c>
      <c r="C134" t="s">
        <v>4354</v>
      </c>
      <c r="D134" s="4">
        <v>4</v>
      </c>
      <c r="E134" s="16" t="s">
        <v>4392</v>
      </c>
      <c r="G134" s="42">
        <f t="shared" si="9"/>
        <v>11</v>
      </c>
      <c r="H134" t="s">
        <v>9509</v>
      </c>
    </row>
    <row r="135" spans="1:10" x14ac:dyDescent="0.35">
      <c r="A135" s="4">
        <v>88</v>
      </c>
      <c r="B135" s="4">
        <v>-48.750999999999998</v>
      </c>
      <c r="C135" t="s">
        <v>4350</v>
      </c>
      <c r="D135" s="4">
        <v>1</v>
      </c>
      <c r="E135" s="16" t="s">
        <v>4393</v>
      </c>
      <c r="G135" s="42">
        <f t="shared" si="9"/>
        <v>31</v>
      </c>
      <c r="H135" t="s">
        <v>9386</v>
      </c>
    </row>
    <row r="136" spans="1:10" x14ac:dyDescent="0.35">
      <c r="B136" s="4">
        <v>-32.381</v>
      </c>
      <c r="C136" t="s">
        <v>4350</v>
      </c>
      <c r="D136" s="4">
        <v>1</v>
      </c>
      <c r="E136" s="16" t="s">
        <v>4394</v>
      </c>
    </row>
    <row r="138" spans="1:10" x14ac:dyDescent="0.35">
      <c r="B138" s="21" t="s">
        <v>9283</v>
      </c>
      <c r="C138" s="22"/>
      <c r="D138" s="21"/>
      <c r="E138" s="23"/>
    </row>
    <row r="139" spans="1:10" x14ac:dyDescent="0.35">
      <c r="B139" s="20"/>
    </row>
    <row r="140" spans="1:10" x14ac:dyDescent="0.35">
      <c r="A140" s="4">
        <v>89</v>
      </c>
      <c r="B140" s="4">
        <v>16.584</v>
      </c>
      <c r="C140" t="s">
        <v>4350</v>
      </c>
      <c r="D140" s="4">
        <v>1</v>
      </c>
      <c r="E140" s="16" t="s">
        <v>4395</v>
      </c>
      <c r="G140" s="42">
        <f t="shared" si="9"/>
        <v>12</v>
      </c>
      <c r="H140" t="s">
        <v>10124</v>
      </c>
    </row>
    <row r="141" spans="1:10" x14ac:dyDescent="0.35">
      <c r="A141" s="4">
        <v>90</v>
      </c>
      <c r="B141" s="4">
        <v>70.078000000000003</v>
      </c>
      <c r="C141" t="s">
        <v>4354</v>
      </c>
      <c r="D141" s="4">
        <v>4</v>
      </c>
      <c r="E141" s="16" t="s">
        <v>4396</v>
      </c>
      <c r="G141" s="42">
        <f t="shared" si="9"/>
        <v>31</v>
      </c>
      <c r="H141" t="s">
        <v>9386</v>
      </c>
    </row>
    <row r="142" spans="1:10" x14ac:dyDescent="0.35">
      <c r="A142" s="4">
        <v>91</v>
      </c>
      <c r="B142" s="4">
        <v>79.935000000000002</v>
      </c>
      <c r="C142" t="s">
        <v>4397</v>
      </c>
      <c r="D142" s="4">
        <v>2</v>
      </c>
      <c r="E142" s="16" t="s">
        <v>4398</v>
      </c>
    </row>
    <row r="143" spans="1:10" x14ac:dyDescent="0.35">
      <c r="E143" s="58" t="s">
        <v>11248</v>
      </c>
      <c r="G143" s="42">
        <f t="shared" si="9"/>
        <v>7</v>
      </c>
      <c r="H143" t="s">
        <v>9377</v>
      </c>
    </row>
    <row r="144" spans="1:10" x14ac:dyDescent="0.35">
      <c r="E144" s="58" t="s">
        <v>11249</v>
      </c>
      <c r="G144" s="42">
        <f t="shared" si="9"/>
        <v>20</v>
      </c>
      <c r="H144" t="s">
        <v>9472</v>
      </c>
    </row>
    <row r="145" spans="1:10" x14ac:dyDescent="0.35">
      <c r="A145" s="4">
        <v>92</v>
      </c>
      <c r="B145" s="4">
        <v>111.158999999999</v>
      </c>
      <c r="C145" t="s">
        <v>4397</v>
      </c>
      <c r="D145" s="4">
        <v>2</v>
      </c>
      <c r="E145" s="16" t="s">
        <v>4399</v>
      </c>
      <c r="G145" s="42">
        <f t="shared" si="9"/>
        <v>12</v>
      </c>
      <c r="H145" t="s">
        <v>10124</v>
      </c>
    </row>
    <row r="147" spans="1:10" x14ac:dyDescent="0.35">
      <c r="A147" s="7" t="s">
        <v>12149</v>
      </c>
      <c r="B147" s="31" t="s">
        <v>10686</v>
      </c>
    </row>
    <row r="148" spans="1:10" x14ac:dyDescent="0.35">
      <c r="B148" s="95" t="s">
        <v>11260</v>
      </c>
    </row>
    <row r="149" spans="1:10" x14ac:dyDescent="0.35">
      <c r="A149" s="4">
        <v>93</v>
      </c>
      <c r="B149" s="4">
        <v>128.76</v>
      </c>
      <c r="C149" t="s">
        <v>4350</v>
      </c>
      <c r="D149" s="4">
        <v>1</v>
      </c>
      <c r="E149" s="16" t="s">
        <v>4400</v>
      </c>
      <c r="G149" s="42">
        <f t="shared" ref="G149:I157" si="10">IF(H149="GREET",1,IF(H149="GOAL",2,IF(H149="GOAL:COOP",2,IF(H149="(GOAL:COOP)",2,IF(H149="GOAL:CIVILITY",2,IF(H149="GOAL:SUSTAIN",2,IF(H149="(GOAL:SUSTAIN)",2,IF(H149="GOAL:MAX EARN",2,IF(H149="GOAL:EQUITY",2,IF(H149="(GOAL:EQUITY)",2,IF(H149="PROPOSAL",3,IF(H149="(PROPOSAL)",3,IF(H149="CHOOSE+",4,IF(H149="CHOOSE-",4,IF(H149="(CHOOSE+)",4,IF(H149="(CHOOSE-)",4,IF(H149="ECO INFO",5,IF(H149="(ECO INFO)",5,IF(H149="$ INFO",6,IF(H149="($ INFO)",6,IF(H149="SOC INFO",7,IF(H149="(SOC INFO)",7,IF(H149="RULE INFO",8,IF(H149="EXP INFO",9,IF(H149="(EXP INFO)",9,IF(H149="MON RES",10,IF(H149="MON EARN",11,IF(H149="MON BEH",12,IF(H149="POSE HARM",13,IF(H149="(POSE HARM)",13,IF(H149="POSE CONCERN",14,IF(H149="(POSE CONCERN)",14,IF(H149="RJ APOLOGY",15,IF(H149="RJ ATONE",16,IF(H149="(RJ ATONE)",16,IF(H149="RJ JUSTIFY",17,IF(H149="RJ JUSTIFY:ECO INFO",17,IF(H149="RJ JUSTIFY:SOC INFO",17,IF(H149="RJ JUSTIFY:EXP INFO",17,IF(H149="RJ JUSTIFY:MON EARN",17,IF(H149="RJ JUSTIFY:MON BEH",17,IF(H149="RJ-",18,IF(H149="RJ FORGIVE+",19,IF(H149="RJ FORGIVE-",19,IF(H149="(RJ FORGIVE+)",19,IF(H149="(RJ FORGIVE-)",19,IF(H149="COORD",20,IF(H149="(COORD)",20,IF(H149="ENF ACK",21,IF(H149="(ENF ACK)",21,IF(H149="ENF PRAISE",22,IF(H149="ENF ASK",23,IF(H149="ENF TELL",24,IF(H149="ENF SHAME",25,IF(H149="ENF WARN",26,IF(H149="ENF THREATEN",27,IF(H149="ENF PUNISH",28,IF(H149="DEFECT",29,IF(H149="SM TALK",30,IF(H149="HUMOR",31,IF(H149="POLITE+",32,IF(H149="POLITE-",32,IF(H149="INPUT-",33,IF(H149="AMBIGUOUS",34,IF(H149="UNCODEABLE",35)))))))))))))))))))))))))))))))))))))))))))))))))))))))))))))))))</f>
        <v>26</v>
      </c>
      <c r="H149" t="s">
        <v>10123</v>
      </c>
    </row>
    <row r="150" spans="1:10" x14ac:dyDescent="0.35">
      <c r="A150" s="4">
        <v>94</v>
      </c>
      <c r="B150" s="4">
        <v>208.27199999999999</v>
      </c>
      <c r="C150" t="s">
        <v>4350</v>
      </c>
      <c r="D150" s="4">
        <v>1</v>
      </c>
      <c r="E150" s="16" t="s">
        <v>4401</v>
      </c>
      <c r="G150" s="42">
        <f t="shared" si="10"/>
        <v>7</v>
      </c>
      <c r="H150" t="s">
        <v>9377</v>
      </c>
      <c r="I150" s="42">
        <f t="shared" si="10"/>
        <v>13</v>
      </c>
      <c r="J150" t="s">
        <v>10675</v>
      </c>
    </row>
    <row r="151" spans="1:10" x14ac:dyDescent="0.35">
      <c r="A151" s="4">
        <v>95</v>
      </c>
      <c r="B151" s="4">
        <v>210.41399999999999</v>
      </c>
      <c r="C151" t="s">
        <v>4354</v>
      </c>
      <c r="D151" s="4">
        <v>4</v>
      </c>
      <c r="E151" s="16" t="s">
        <v>4402</v>
      </c>
      <c r="G151" s="42">
        <f t="shared" si="10"/>
        <v>25</v>
      </c>
      <c r="H151" t="s">
        <v>9648</v>
      </c>
    </row>
    <row r="152" spans="1:10" x14ac:dyDescent="0.35">
      <c r="A152" s="4">
        <v>96</v>
      </c>
      <c r="B152" s="4">
        <v>215.976</v>
      </c>
      <c r="C152" t="s">
        <v>4350</v>
      </c>
      <c r="D152" s="4">
        <v>1</v>
      </c>
      <c r="E152" s="16" t="s">
        <v>835</v>
      </c>
      <c r="G152" s="42">
        <f t="shared" si="10"/>
        <v>31</v>
      </c>
      <c r="H152" t="s">
        <v>9386</v>
      </c>
    </row>
    <row r="153" spans="1:10" x14ac:dyDescent="0.35">
      <c r="A153" s="4">
        <v>97</v>
      </c>
      <c r="B153" s="4">
        <v>219.55699999999999</v>
      </c>
      <c r="C153" t="s">
        <v>4354</v>
      </c>
      <c r="D153" s="4">
        <v>4</v>
      </c>
      <c r="E153" s="16" t="s">
        <v>4403</v>
      </c>
      <c r="G153" s="42">
        <f t="shared" si="10"/>
        <v>25</v>
      </c>
      <c r="H153" t="s">
        <v>9648</v>
      </c>
    </row>
    <row r="154" spans="1:10" x14ac:dyDescent="0.35">
      <c r="A154" s="4">
        <v>98</v>
      </c>
      <c r="B154" s="4">
        <v>225.00700000000001</v>
      </c>
      <c r="C154" t="s">
        <v>4397</v>
      </c>
      <c r="D154" s="4">
        <v>2</v>
      </c>
      <c r="E154" s="16" t="s">
        <v>10674</v>
      </c>
      <c r="G154" s="42">
        <f t="shared" si="10"/>
        <v>29</v>
      </c>
      <c r="H154" t="s">
        <v>9422</v>
      </c>
      <c r="I154" s="42">
        <f>IF(J154="GREET",1,IF(J154="GOAL",2,IF(J154="GOAL:COOP",2,IF(J154="(GOAL:COOP)",2,IF(J154="GOAL:CIVILITY",2,IF(J154="GOAL:SUSTAIN",2,IF(J154="(GOAL:SUSTAIN)",2,IF(J154="GOAL:MAX EARN",2,IF(J154="GOAL:EQUITY",2,IF(J154="(GOAL:EQUITY)",2,IF(J154="PROPOSAL",3,IF(J154="(PROPOSAL)",3,IF(J154="CHOOSE+",4,IF(J154="CHOOSE-",4,IF(J154="(CHOOSE+)",4,IF(J154="(CHOOSE-)",4,IF(J154="ECO INFO",5,IF(J154="(ECO INFO)",5,IF(J154="$ INFO",6,IF(J154="($ INFO)",6,IF(J154="SOC INFO",7,IF(J154="(SOC INFO)",7,IF(J154="RULE INFO",8,IF(J154="EXP INFO",9,IF(J154="(EXP INFO)",9,IF(J154="MON RES",10,IF(J154="MON EARN",11,IF(J154="MON BEH",12,IF(J154="POSE HARM",13,IF(J154="(POSE HARM)",13,IF(J154="POSE CONCERN",14,IF(J154="(POSE CONCERN)",14,IF(J154="RJ APOLOGY",15,IF(J154="RJ ATONE",16,IF(J154="(RJ ATONE)",16,IF(J154="RJ JUSTIFY",17,IF(J154="RJ JUSTIFY:ECO INFO",17,IF(J154="RJ JUSTIFY:SOC INFO",17,IF(J154="RJ JUSTIFY:EXP INFO",17,IF(J154="RJ JUSTIFY:MON EARN",17,IF(J154="RJ JUSTIFY:MON BEH",17,IF(J154="(RJ-)",18,IF(J154="RJ FORGIVE+",19,IF(J154="RJ FORGIVE-",19,IF(J154="(RJ FORGIVE+)",19,IF(J154="(RJ FORGIVE-)",19,IF(J154="COORD",20,IF(J154="(COORD)",20,IF(J154="ENF ACK",21,IF(J154="(ENF ACK)",21,IF(J154="ENF PRAISE",22,IF(J154="ENF ASK",23,IF(J154="ENF TELL",24,IF(J154="ENF SHAME",25,IF(J154="ENF WARN",26,IF(J154="ENF THREATEN",27,IF(J154="ENF PUNISH",28,IF(J154="DEFECT",29,IF(J154="SM TALK",30,IF(J154="HUMOR",31,IF(J154="POLITE+",32,IF(J154="POLITE-",32,IF(J154="INPUT-",33,IF(J154="AMBIGUOUS",34,IF(J154="UNCODEABLE",35)))))))))))))))))))))))))))))))))))))))))))))))))))))))))))))))))</f>
        <v>18</v>
      </c>
      <c r="J154" t="s">
        <v>12188</v>
      </c>
    </row>
    <row r="155" spans="1:10" x14ac:dyDescent="0.35">
      <c r="A155" s="4">
        <v>99</v>
      </c>
      <c r="B155" s="4">
        <v>225.81599999999901</v>
      </c>
      <c r="C155" t="s">
        <v>4356</v>
      </c>
      <c r="D155" s="4">
        <v>3</v>
      </c>
      <c r="E155" s="16" t="s">
        <v>4405</v>
      </c>
      <c r="G155" s="42">
        <f t="shared" si="10"/>
        <v>25</v>
      </c>
      <c r="H155" t="s">
        <v>9648</v>
      </c>
    </row>
    <row r="156" spans="1:10" x14ac:dyDescent="0.35">
      <c r="A156" s="4">
        <v>100</v>
      </c>
      <c r="B156" s="4">
        <v>230.114</v>
      </c>
      <c r="C156" t="s">
        <v>4350</v>
      </c>
      <c r="D156" s="4">
        <v>1</v>
      </c>
      <c r="E156" s="16" t="s">
        <v>9893</v>
      </c>
      <c r="G156" s="42">
        <f t="shared" si="10"/>
        <v>25</v>
      </c>
      <c r="H156" t="s">
        <v>9648</v>
      </c>
    </row>
    <row r="157" spans="1:10" x14ac:dyDescent="0.35">
      <c r="A157" s="4">
        <v>101</v>
      </c>
      <c r="B157" s="4">
        <v>235.91800000000001</v>
      </c>
      <c r="C157" t="s">
        <v>4354</v>
      </c>
      <c r="D157" s="4">
        <v>4</v>
      </c>
      <c r="E157" s="16" t="s">
        <v>11250</v>
      </c>
      <c r="G157" s="42">
        <f t="shared" si="10"/>
        <v>25</v>
      </c>
      <c r="H157" t="s">
        <v>9648</v>
      </c>
    </row>
    <row r="159" spans="1:10" x14ac:dyDescent="0.35">
      <c r="A159" s="7"/>
      <c r="B159" s="11" t="s">
        <v>9275</v>
      </c>
      <c r="C159" s="15"/>
      <c r="D159" s="19"/>
      <c r="E159" s="15"/>
      <c r="F159" s="13"/>
    </row>
    <row r="160" spans="1:10" x14ac:dyDescent="0.35">
      <c r="B160" s="31" t="s">
        <v>10687</v>
      </c>
    </row>
    <row r="161" spans="1:10" x14ac:dyDescent="0.35">
      <c r="A161" s="4">
        <v>102</v>
      </c>
      <c r="B161" s="4">
        <v>-369.49900000000002</v>
      </c>
      <c r="C161" t="s">
        <v>4354</v>
      </c>
      <c r="D161" s="4">
        <v>4</v>
      </c>
      <c r="E161" s="16" t="s">
        <v>4405</v>
      </c>
      <c r="G161" s="42">
        <f t="shared" ref="G161:I224" si="11">IF(H161="GREET",1,IF(H161="GOAL",2,IF(H161="GOAL:COOP",2,IF(H161="(GOAL:COOP)",2,IF(H161="GOAL:CIVILITY",2,IF(H161="GOAL:SUSTAIN",2,IF(H161="(GOAL:SUSTAIN)",2,IF(H161="GOAL:MAX EARN",2,IF(H161="GOAL:EQUITY",2,IF(H161="(GOAL:EQUITY)",2,IF(H161="PROPOSAL",3,IF(H161="(PROPOSAL)",3,IF(H161="CHOOSE+",4,IF(H161="CHOOSE-",4,IF(H161="(CHOOSE+)",4,IF(H161="(CHOOSE-)",4,IF(H161="ECO INFO",5,IF(H161="(ECO INFO)",5,IF(H161="$ INFO",6,IF(H161="($ INFO)",6,IF(H161="SOC INFO",7,IF(H161="(SOC INFO)",7,IF(H161="RULE INFO",8,IF(H161="EXP INFO",9,IF(H161="(EXP INFO)",9,IF(H161="MON RES",10,IF(H161="MON EARN",11,IF(H161="MON BEH",12,IF(H161="POSE HARM",13,IF(H161="(POSE HARM)",13,IF(H161="POSE CONCERN",14,IF(H161="(POSE CONCERN)",14,IF(H161="RJ APOLOGY",15,IF(H161="RJ ATONE",16,IF(H161="(RJ ATONE)",16,IF(H161="RJ JUSTIFY",17,IF(H161="RJ JUSTIFY:ECO INFO",17,IF(H161="RJ JUSTIFY:SOC INFO",17,IF(H161="RJ JUSTIFY:EXP INFO",17,IF(H161="RJ JUSTIFY:MON EARN",17,IF(H161="RJ JUSTIFY:MON BEH",17,IF(H161="RJ-",18,IF(H161="RJ FORGIVE+",19,IF(H161="RJ FORGIVE-",19,IF(H161="(RJ FORGIVE+)",19,IF(H161="(RJ FORGIVE-)",19,IF(H161="COORD",20,IF(H161="(COORD)",20,IF(H161="ENF ACK",21,IF(H161="(ENF ACK)",21,IF(H161="ENF PRAISE",22,IF(H161="ENF ASK",23,IF(H161="ENF TELL",24,IF(H161="ENF SHAME",25,IF(H161="ENF WARN",26,IF(H161="ENF THREATEN",27,IF(H161="ENF PUNISH",28,IF(H161="DEFECT",29,IF(H161="SM TALK",30,IF(H161="HUMOR",31,IF(H161="POLITE+",32,IF(H161="POLITE-",32,IF(H161="INPUT-",33,IF(H161="AMBIGUOUS",34,IF(H161="UNCODEABLE",35)))))))))))))))))))))))))))))))))))))))))))))))))))))))))))))))))</f>
        <v>25</v>
      </c>
      <c r="H161" t="s">
        <v>9648</v>
      </c>
    </row>
    <row r="162" spans="1:10" x14ac:dyDescent="0.35">
      <c r="A162" s="4">
        <v>103</v>
      </c>
      <c r="B162" s="4">
        <v>-365.57400000000001</v>
      </c>
      <c r="C162" t="s">
        <v>4350</v>
      </c>
      <c r="D162" s="4">
        <v>1</v>
      </c>
      <c r="E162" s="16" t="s">
        <v>4497</v>
      </c>
      <c r="G162" s="42">
        <f t="shared" si="11"/>
        <v>25</v>
      </c>
      <c r="H162" t="s">
        <v>9648</v>
      </c>
    </row>
    <row r="163" spans="1:10" x14ac:dyDescent="0.35">
      <c r="A163" s="4">
        <v>104</v>
      </c>
      <c r="B163" s="4">
        <v>-364.07</v>
      </c>
      <c r="C163" t="s">
        <v>4397</v>
      </c>
      <c r="D163" s="4">
        <v>2</v>
      </c>
      <c r="E163" s="16" t="s">
        <v>10676</v>
      </c>
      <c r="G163" s="42">
        <f t="shared" si="11"/>
        <v>18</v>
      </c>
      <c r="H163" t="s">
        <v>9721</v>
      </c>
    </row>
    <row r="164" spans="1:10" x14ac:dyDescent="0.35">
      <c r="A164" s="4">
        <v>105</v>
      </c>
      <c r="B164" s="4">
        <v>-359.96899999999999</v>
      </c>
      <c r="C164" t="s">
        <v>4350</v>
      </c>
      <c r="D164" s="4">
        <v>1</v>
      </c>
      <c r="E164" s="16" t="s">
        <v>4499</v>
      </c>
      <c r="G164" s="42">
        <f t="shared" si="11"/>
        <v>25</v>
      </c>
      <c r="H164" t="s">
        <v>9648</v>
      </c>
    </row>
    <row r="165" spans="1:10" x14ac:dyDescent="0.35">
      <c r="A165" s="4">
        <v>106</v>
      </c>
      <c r="B165" s="4">
        <v>-349.34699999999998</v>
      </c>
      <c r="C165" t="s">
        <v>4397</v>
      </c>
      <c r="D165" s="4">
        <v>2</v>
      </c>
      <c r="E165" s="16" t="s">
        <v>10677</v>
      </c>
      <c r="G165" s="42">
        <f t="shared" si="11"/>
        <v>18</v>
      </c>
      <c r="H165" t="s">
        <v>9721</v>
      </c>
    </row>
    <row r="166" spans="1:10" x14ac:dyDescent="0.35">
      <c r="A166" s="4">
        <v>107</v>
      </c>
      <c r="B166" s="4">
        <v>-340.21899999999999</v>
      </c>
      <c r="C166" t="s">
        <v>4350</v>
      </c>
      <c r="D166" s="4">
        <v>1</v>
      </c>
      <c r="E166" s="16" t="s">
        <v>4504</v>
      </c>
      <c r="G166" s="42">
        <f t="shared" si="11"/>
        <v>25</v>
      </c>
      <c r="H166" t="s">
        <v>9648</v>
      </c>
    </row>
    <row r="167" spans="1:10" x14ac:dyDescent="0.35">
      <c r="B167" s="4">
        <v>-336.27300000000002</v>
      </c>
      <c r="C167" t="s">
        <v>4350</v>
      </c>
      <c r="D167" s="4">
        <v>1</v>
      </c>
      <c r="E167" s="16" t="s">
        <v>4506</v>
      </c>
    </row>
    <row r="168" spans="1:10" x14ac:dyDescent="0.35">
      <c r="A168" s="4">
        <v>108</v>
      </c>
      <c r="B168" s="4">
        <v>-322.48</v>
      </c>
      <c r="C168" t="s">
        <v>4350</v>
      </c>
      <c r="D168" s="4">
        <v>1</v>
      </c>
      <c r="E168" s="16" t="s">
        <v>4507</v>
      </c>
      <c r="G168" s="42">
        <f t="shared" si="11"/>
        <v>13</v>
      </c>
      <c r="H168" t="s">
        <v>9388</v>
      </c>
    </row>
    <row r="169" spans="1:10" x14ac:dyDescent="0.35">
      <c r="A169" s="4">
        <v>109</v>
      </c>
      <c r="B169" s="4">
        <v>-319.82</v>
      </c>
      <c r="C169" t="s">
        <v>4350</v>
      </c>
      <c r="D169" s="4">
        <v>1</v>
      </c>
      <c r="E169" s="16" t="s">
        <v>4485</v>
      </c>
      <c r="G169" s="42">
        <f t="shared" si="11"/>
        <v>25</v>
      </c>
      <c r="H169" t="s">
        <v>9648</v>
      </c>
    </row>
    <row r="170" spans="1:10" x14ac:dyDescent="0.35">
      <c r="A170" s="4">
        <v>110</v>
      </c>
      <c r="B170" s="4">
        <v>-293.35399999999998</v>
      </c>
      <c r="C170" t="s">
        <v>4354</v>
      </c>
      <c r="D170" s="4">
        <v>4</v>
      </c>
      <c r="E170" s="16" t="s">
        <v>4508</v>
      </c>
    </row>
    <row r="171" spans="1:10" x14ac:dyDescent="0.35">
      <c r="B171" s="4">
        <v>-288.584</v>
      </c>
      <c r="C171" t="s">
        <v>4354</v>
      </c>
      <c r="D171" s="4">
        <v>4</v>
      </c>
      <c r="E171" s="16" t="s">
        <v>4509</v>
      </c>
    </row>
    <row r="172" spans="1:10" x14ac:dyDescent="0.35">
      <c r="E172" s="58" t="s">
        <v>10678</v>
      </c>
      <c r="G172" s="42">
        <f t="shared" si="11"/>
        <v>6</v>
      </c>
      <c r="H172" t="s">
        <v>10472</v>
      </c>
      <c r="I172" s="42">
        <f>IF(J172="GREET",1,IF(J172="GOAL",2,IF(J172="GOAL:COOP",2,IF(J172="(GOAL:COOP)",2,IF(J172="GOAL:CIVILITY",2,IF(J172="GOAL:SUSTAIN",2,IF(J172="(GOAL:SUSTAIN)",2,IF(J172="(GOAL:MAX EARN)",2,IF(J172="GOAL:EQUITY",2,IF(J172="(GOAL:EQUITY)",2,IF(J172="PROPOSAL",3,IF(J172="(PROPOSAL)",3,IF(J172="CHOOSE+",4,IF(J172="CHOOSE-",4,IF(J172="(CHOOSE+)",4,IF(J172="(CHOOSE-)",4,IF(J172="ECO INFO",5,IF(J172="(ECO INFO)",5,IF(J172="$ INFO",6,IF(J172="($ INFO)",6,IF(J172="SOC INFO",7,IF(J172="(SOC INFO)",7,IF(J172="RULE INFO",8,IF(J172="EXP INFO",9,IF(J172="(EXP INFO)",9,IF(J172="MON RES",10,IF(J172="MON EARN",11,IF(J172="MON BEH",12,IF(J172="POSE HARM",13,IF(J172="(POSE HARM)",13,IF(J172="POSE CONCERN",14,IF(J172="(POSE CONCERN)",14,IF(J172="RJ APOLOGY",15,IF(J172="RJ ATONE",16,IF(J172="(RJ ATONE)",16,IF(J172="RJ JUSTIFY",17,IF(J172="RJ JUSTIFY:ECO INFO",17,IF(J172="RJ JUSTIFY:SOC INFO",17,IF(J172="RJ JUSTIFY:EXP INFO",17,IF(J172="RJ JUSTIFY:MON EARN",17,IF(J172="RJ JUSTIFY:MON BEH",17,IF(J172="RJ-",18,IF(J172="RJ FORGIVE+",19,IF(J172="RJ FORGIVE-",19,IF(J172="(RJ FORGIVE+)",19,IF(J172="(RJ FORGIVE-)",19,IF(J172="COORD",20,IF(J172="(COORD)",20,IF(J172="ENF ACK",21,IF(J172="(ENF ACK)",21,IF(J172="ENF PRAISE",22,IF(J172="ENF ASK",23,IF(J172="ENF TELL",24,IF(J172="ENF SHAME",25,IF(J172="ENF WARN",26,IF(J172="ENF THREATEN",27,IF(J172="ENF PUNISH",28,IF(J172="DEFECT",29,IF(J172="SM TALK",30,IF(J172="HUMOR",31,IF(J172="POLITE+",32,IF(J172="POLITE-",32,IF(J172="INPUT-",33,IF(J172="AMBIGUOUS",34,IF(J172="UNCODEABLE",35)))))))))))))))))))))))))))))))))))))))))))))))))))))))))))))))))</f>
        <v>2</v>
      </c>
      <c r="J172" t="s">
        <v>12185</v>
      </c>
    </row>
    <row r="173" spans="1:10" x14ac:dyDescent="0.35">
      <c r="E173" s="58" t="s">
        <v>10679</v>
      </c>
      <c r="G173" s="42">
        <f t="shared" si="11"/>
        <v>25</v>
      </c>
      <c r="H173" t="s">
        <v>9648</v>
      </c>
    </row>
    <row r="174" spans="1:10" x14ac:dyDescent="0.35">
      <c r="A174" s="4">
        <v>111</v>
      </c>
      <c r="B174" s="4">
        <v>-277.12099999999998</v>
      </c>
      <c r="C174" t="s">
        <v>4350</v>
      </c>
      <c r="D174" s="4">
        <v>1</v>
      </c>
      <c r="E174" s="16" t="s">
        <v>4511</v>
      </c>
      <c r="G174" s="42">
        <f t="shared" si="11"/>
        <v>7</v>
      </c>
      <c r="H174" t="s">
        <v>9377</v>
      </c>
    </row>
    <row r="175" spans="1:10" x14ac:dyDescent="0.35">
      <c r="B175" s="4">
        <v>-274.70699999999999</v>
      </c>
      <c r="C175" t="s">
        <v>4350</v>
      </c>
      <c r="D175" s="4">
        <v>1</v>
      </c>
      <c r="E175" s="16" t="s">
        <v>4512</v>
      </c>
    </row>
    <row r="176" spans="1:10" x14ac:dyDescent="0.35">
      <c r="B176" s="4">
        <v>-273.529</v>
      </c>
      <c r="C176" t="s">
        <v>4350</v>
      </c>
      <c r="D176" s="4">
        <v>1</v>
      </c>
      <c r="E176" s="16" t="s">
        <v>140</v>
      </c>
    </row>
    <row r="177" spans="1:8" x14ac:dyDescent="0.35">
      <c r="A177" s="4">
        <v>112</v>
      </c>
      <c r="B177" s="4">
        <v>-268.78899999999999</v>
      </c>
      <c r="C177" t="s">
        <v>4350</v>
      </c>
      <c r="D177" s="4">
        <v>1</v>
      </c>
      <c r="E177" s="16" t="s">
        <v>4513</v>
      </c>
      <c r="G177" s="42">
        <f t="shared" si="11"/>
        <v>21</v>
      </c>
      <c r="H177" t="s">
        <v>9613</v>
      </c>
    </row>
    <row r="178" spans="1:8" x14ac:dyDescent="0.35">
      <c r="A178" s="4">
        <v>113</v>
      </c>
      <c r="B178" s="4">
        <v>-267.73599999999999</v>
      </c>
      <c r="C178" t="s">
        <v>4354</v>
      </c>
      <c r="D178" s="4">
        <v>4</v>
      </c>
      <c r="E178" s="16" t="s">
        <v>4514</v>
      </c>
      <c r="G178" s="42">
        <f t="shared" si="11"/>
        <v>7</v>
      </c>
      <c r="H178" t="s">
        <v>9377</v>
      </c>
    </row>
    <row r="179" spans="1:8" x14ac:dyDescent="0.35">
      <c r="A179" s="4">
        <v>114</v>
      </c>
      <c r="B179" s="4">
        <v>-267.084</v>
      </c>
      <c r="C179" t="s">
        <v>4397</v>
      </c>
      <c r="D179" s="4">
        <v>2</v>
      </c>
      <c r="E179" s="16" t="s">
        <v>4515</v>
      </c>
      <c r="G179" s="42">
        <f t="shared" si="11"/>
        <v>17</v>
      </c>
      <c r="H179" t="s">
        <v>12176</v>
      </c>
    </row>
    <row r="180" spans="1:8" x14ac:dyDescent="0.35">
      <c r="A180" s="4">
        <v>115</v>
      </c>
      <c r="B180" s="4">
        <v>-258.072</v>
      </c>
      <c r="C180" t="s">
        <v>4350</v>
      </c>
      <c r="D180" s="4">
        <v>1</v>
      </c>
      <c r="E180" s="16" t="s">
        <v>4517</v>
      </c>
      <c r="G180" s="42">
        <f t="shared" si="11"/>
        <v>19</v>
      </c>
      <c r="H180" t="s">
        <v>9732</v>
      </c>
    </row>
    <row r="181" spans="1:8" x14ac:dyDescent="0.35">
      <c r="A181" s="4">
        <v>116</v>
      </c>
      <c r="B181" s="4">
        <v>-253.31899999999999</v>
      </c>
      <c r="C181" t="s">
        <v>4354</v>
      </c>
      <c r="D181" s="4">
        <v>4</v>
      </c>
      <c r="E181" s="16" t="s">
        <v>4518</v>
      </c>
    </row>
    <row r="182" spans="1:8" x14ac:dyDescent="0.35">
      <c r="E182" s="58" t="s">
        <v>11251</v>
      </c>
      <c r="G182" s="42">
        <f t="shared" si="11"/>
        <v>8</v>
      </c>
      <c r="H182" t="s">
        <v>9374</v>
      </c>
    </row>
    <row r="183" spans="1:8" x14ac:dyDescent="0.35">
      <c r="E183" s="58" t="s">
        <v>11252</v>
      </c>
      <c r="G183" s="42">
        <f t="shared" si="11"/>
        <v>24</v>
      </c>
      <c r="H183" t="s">
        <v>10409</v>
      </c>
    </row>
    <row r="184" spans="1:8" x14ac:dyDescent="0.35">
      <c r="A184" s="4">
        <v>117</v>
      </c>
      <c r="B184" s="4">
        <v>-249.03899999999999</v>
      </c>
      <c r="C184" t="s">
        <v>4356</v>
      </c>
      <c r="D184" s="4">
        <v>3</v>
      </c>
      <c r="E184" s="16" t="s">
        <v>4521</v>
      </c>
    </row>
    <row r="185" spans="1:8" x14ac:dyDescent="0.35">
      <c r="B185" s="4">
        <v>-236.40899999999999</v>
      </c>
      <c r="C185" t="s">
        <v>4356</v>
      </c>
      <c r="D185" s="4">
        <v>3</v>
      </c>
      <c r="E185" s="16" t="s">
        <v>4524</v>
      </c>
    </row>
    <row r="186" spans="1:8" x14ac:dyDescent="0.35">
      <c r="E186" s="58" t="s">
        <v>11253</v>
      </c>
      <c r="G186" s="42">
        <f t="shared" si="11"/>
        <v>21</v>
      </c>
      <c r="H186" t="s">
        <v>9613</v>
      </c>
    </row>
    <row r="187" spans="1:8" x14ac:dyDescent="0.35">
      <c r="E187" s="58" t="s">
        <v>11254</v>
      </c>
      <c r="G187" s="42">
        <f t="shared" si="11"/>
        <v>17</v>
      </c>
      <c r="H187" t="s">
        <v>12176</v>
      </c>
    </row>
    <row r="188" spans="1:8" x14ac:dyDescent="0.35">
      <c r="A188" s="4">
        <v>118</v>
      </c>
      <c r="B188" s="4">
        <v>-247.59099999999901</v>
      </c>
      <c r="C188" t="s">
        <v>4350</v>
      </c>
      <c r="D188" s="4">
        <v>1</v>
      </c>
      <c r="E188" s="16" t="s">
        <v>767</v>
      </c>
      <c r="G188" s="42">
        <f t="shared" si="11"/>
        <v>24</v>
      </c>
      <c r="H188" t="s">
        <v>10409</v>
      </c>
    </row>
    <row r="189" spans="1:8" x14ac:dyDescent="0.35">
      <c r="B189" s="4">
        <v>-242.56899999999999</v>
      </c>
      <c r="C189" t="s">
        <v>4350</v>
      </c>
      <c r="D189" s="4">
        <v>1</v>
      </c>
      <c r="E189" s="16" t="s">
        <v>4522</v>
      </c>
    </row>
    <row r="190" spans="1:8" x14ac:dyDescent="0.35">
      <c r="A190" s="4">
        <v>119</v>
      </c>
      <c r="B190" s="4">
        <v>-235.792</v>
      </c>
      <c r="C190" t="s">
        <v>4350</v>
      </c>
      <c r="D190" s="4">
        <v>1</v>
      </c>
      <c r="E190" s="16" t="s">
        <v>2098</v>
      </c>
      <c r="G190" s="42">
        <f t="shared" si="11"/>
        <v>19</v>
      </c>
      <c r="H190" t="s">
        <v>9732</v>
      </c>
    </row>
    <row r="191" spans="1:8" x14ac:dyDescent="0.35">
      <c r="B191" s="4">
        <v>-230.09700000000001</v>
      </c>
      <c r="C191" t="s">
        <v>4350</v>
      </c>
      <c r="D191" s="4">
        <v>1</v>
      </c>
      <c r="E191" s="16" t="s">
        <v>4526</v>
      </c>
    </row>
    <row r="192" spans="1:8" x14ac:dyDescent="0.35">
      <c r="B192" s="4">
        <v>-226.952</v>
      </c>
      <c r="C192" t="s">
        <v>4350</v>
      </c>
      <c r="D192" s="4">
        <v>1</v>
      </c>
      <c r="E192" s="16" t="s">
        <v>422</v>
      </c>
    </row>
    <row r="193" spans="1:10" x14ac:dyDescent="0.35">
      <c r="A193" s="4">
        <v>120</v>
      </c>
      <c r="B193" s="4">
        <v>-230.53799999999899</v>
      </c>
      <c r="C193" t="s">
        <v>4397</v>
      </c>
      <c r="D193" s="4">
        <v>2</v>
      </c>
      <c r="E193" s="16" t="s">
        <v>4525</v>
      </c>
    </row>
    <row r="194" spans="1:10" x14ac:dyDescent="0.35">
      <c r="E194" s="58" t="s">
        <v>11255</v>
      </c>
      <c r="G194" s="42">
        <v>17</v>
      </c>
      <c r="H194" t="s">
        <v>11257</v>
      </c>
    </row>
    <row r="195" spans="1:10" x14ac:dyDescent="0.35">
      <c r="E195" s="58" t="s">
        <v>11256</v>
      </c>
      <c r="G195" s="42">
        <f t="shared" si="11"/>
        <v>8</v>
      </c>
      <c r="H195" t="s">
        <v>9374</v>
      </c>
    </row>
    <row r="196" spans="1:10" x14ac:dyDescent="0.35">
      <c r="A196" s="4">
        <v>121</v>
      </c>
      <c r="B196" s="4">
        <v>-214.46</v>
      </c>
      <c r="C196" t="s">
        <v>4354</v>
      </c>
      <c r="D196" s="4">
        <v>4</v>
      </c>
      <c r="E196" s="16" t="s">
        <v>4528</v>
      </c>
      <c r="G196" s="42">
        <f t="shared" si="11"/>
        <v>8</v>
      </c>
      <c r="H196" t="s">
        <v>9374</v>
      </c>
    </row>
    <row r="197" spans="1:10" x14ac:dyDescent="0.35">
      <c r="A197" s="4">
        <v>122</v>
      </c>
      <c r="B197" s="4">
        <v>-213.43099999999899</v>
      </c>
      <c r="C197" t="s">
        <v>4350</v>
      </c>
      <c r="D197" s="4">
        <v>1</v>
      </c>
      <c r="E197" s="16" t="s">
        <v>4529</v>
      </c>
      <c r="G197" s="42">
        <f t="shared" si="11"/>
        <v>8</v>
      </c>
      <c r="H197" t="s">
        <v>9374</v>
      </c>
    </row>
    <row r="198" spans="1:10" x14ac:dyDescent="0.35">
      <c r="A198" s="4">
        <v>123</v>
      </c>
      <c r="B198" s="4">
        <v>-209.654</v>
      </c>
      <c r="C198" t="s">
        <v>4350</v>
      </c>
      <c r="D198" s="4">
        <v>1</v>
      </c>
      <c r="E198" s="16" t="s">
        <v>4530</v>
      </c>
      <c r="G198" s="42">
        <f t="shared" si="11"/>
        <v>2</v>
      </c>
      <c r="H198" t="s">
        <v>10938</v>
      </c>
      <c r="I198" s="42">
        <f t="shared" si="11"/>
        <v>2</v>
      </c>
      <c r="J198" t="s">
        <v>10428</v>
      </c>
    </row>
    <row r="199" spans="1:10" x14ac:dyDescent="0.35">
      <c r="B199" s="4">
        <v>-207.63499999999999</v>
      </c>
      <c r="C199" t="s">
        <v>4350</v>
      </c>
      <c r="D199" s="4">
        <v>1</v>
      </c>
      <c r="E199" s="16" t="s">
        <v>4531</v>
      </c>
    </row>
    <row r="200" spans="1:10" x14ac:dyDescent="0.35">
      <c r="A200" s="4">
        <v>124</v>
      </c>
      <c r="B200" s="4">
        <v>-203.66800000000001</v>
      </c>
      <c r="C200" t="s">
        <v>4354</v>
      </c>
      <c r="D200" s="4">
        <v>4</v>
      </c>
      <c r="E200" s="16" t="s">
        <v>4532</v>
      </c>
      <c r="G200" s="42">
        <f t="shared" si="11"/>
        <v>2</v>
      </c>
      <c r="H200" t="s">
        <v>10938</v>
      </c>
      <c r="I200" s="42">
        <f t="shared" si="11"/>
        <v>2</v>
      </c>
      <c r="J200" t="s">
        <v>10428</v>
      </c>
    </row>
    <row r="201" spans="1:10" x14ac:dyDescent="0.35">
      <c r="A201" s="4">
        <v>125</v>
      </c>
      <c r="B201" s="4">
        <v>-196.06399999999999</v>
      </c>
      <c r="C201" t="s">
        <v>4350</v>
      </c>
      <c r="D201" s="4">
        <v>1</v>
      </c>
      <c r="E201" s="16" t="s">
        <v>4535</v>
      </c>
      <c r="G201" s="42">
        <f t="shared" si="11"/>
        <v>31</v>
      </c>
      <c r="H201" t="s">
        <v>9386</v>
      </c>
    </row>
    <row r="202" spans="1:10" x14ac:dyDescent="0.35">
      <c r="A202" s="4">
        <v>126</v>
      </c>
      <c r="B202" s="4">
        <v>-195.667</v>
      </c>
      <c r="C202" t="s">
        <v>4397</v>
      </c>
      <c r="D202" s="4">
        <v>2</v>
      </c>
      <c r="E202" s="16" t="s">
        <v>4536</v>
      </c>
      <c r="G202" s="42">
        <f t="shared" si="11"/>
        <v>18</v>
      </c>
      <c r="H202" t="s">
        <v>9721</v>
      </c>
    </row>
    <row r="203" spans="1:10" x14ac:dyDescent="0.35">
      <c r="A203" s="4">
        <v>127</v>
      </c>
      <c r="B203" s="4">
        <v>-189.696</v>
      </c>
      <c r="C203" t="s">
        <v>4350</v>
      </c>
      <c r="D203" s="4">
        <v>1</v>
      </c>
      <c r="E203" s="16" t="s">
        <v>4537</v>
      </c>
      <c r="G203" s="42">
        <f t="shared" si="11"/>
        <v>7</v>
      </c>
      <c r="H203" t="s">
        <v>9377</v>
      </c>
    </row>
    <row r="204" spans="1:10" x14ac:dyDescent="0.35">
      <c r="A204" s="4">
        <v>128</v>
      </c>
      <c r="B204" s="4">
        <v>-189.38</v>
      </c>
      <c r="C204" t="s">
        <v>4354</v>
      </c>
      <c r="D204" s="4">
        <v>4</v>
      </c>
      <c r="E204" s="16" t="s">
        <v>4405</v>
      </c>
      <c r="G204" s="42">
        <f t="shared" si="11"/>
        <v>25</v>
      </c>
      <c r="H204" t="s">
        <v>9648</v>
      </c>
    </row>
    <row r="205" spans="1:10" x14ac:dyDescent="0.35">
      <c r="A205" s="4">
        <v>129</v>
      </c>
      <c r="B205" s="4">
        <v>-162.85900000000001</v>
      </c>
      <c r="C205" t="s">
        <v>4350</v>
      </c>
      <c r="D205" s="4">
        <v>1</v>
      </c>
      <c r="E205" s="16" t="s">
        <v>4540</v>
      </c>
      <c r="G205" s="42">
        <f t="shared" si="11"/>
        <v>32</v>
      </c>
      <c r="H205" t="s">
        <v>9392</v>
      </c>
    </row>
    <row r="206" spans="1:10" x14ac:dyDescent="0.35">
      <c r="A206" s="4">
        <v>130</v>
      </c>
      <c r="B206" s="4">
        <v>-154.524</v>
      </c>
      <c r="C206" t="s">
        <v>4354</v>
      </c>
      <c r="D206" s="4">
        <v>4</v>
      </c>
      <c r="E206" s="16" t="s">
        <v>10680</v>
      </c>
      <c r="G206" s="42">
        <f t="shared" si="11"/>
        <v>25</v>
      </c>
      <c r="H206" t="s">
        <v>9648</v>
      </c>
    </row>
    <row r="207" spans="1:10" x14ac:dyDescent="0.35">
      <c r="A207" s="4">
        <v>131</v>
      </c>
      <c r="B207" s="4">
        <v>-141.81799999999899</v>
      </c>
      <c r="C207" t="s">
        <v>4397</v>
      </c>
      <c r="D207" s="4">
        <v>2</v>
      </c>
      <c r="E207" s="16" t="s">
        <v>4545</v>
      </c>
      <c r="G207" s="42">
        <f t="shared" si="11"/>
        <v>14</v>
      </c>
      <c r="H207" t="s">
        <v>9381</v>
      </c>
      <c r="I207" s="42">
        <f t="shared" si="11"/>
        <v>5</v>
      </c>
      <c r="J207" t="s">
        <v>9378</v>
      </c>
    </row>
    <row r="208" spans="1:10" x14ac:dyDescent="0.35">
      <c r="A208" s="4">
        <v>132</v>
      </c>
      <c r="B208" s="4">
        <v>-140.74799999999999</v>
      </c>
      <c r="C208" t="s">
        <v>4354</v>
      </c>
      <c r="D208" s="4">
        <v>4</v>
      </c>
      <c r="E208" s="16" t="s">
        <v>4546</v>
      </c>
      <c r="G208" s="42">
        <f t="shared" si="11"/>
        <v>30</v>
      </c>
      <c r="H208" t="s">
        <v>9375</v>
      </c>
    </row>
    <row r="209" spans="1:10" x14ac:dyDescent="0.35">
      <c r="A209" s="4">
        <v>133</v>
      </c>
      <c r="B209" s="4">
        <v>-127.20699999999999</v>
      </c>
      <c r="C209" t="s">
        <v>4354</v>
      </c>
      <c r="D209" s="4">
        <v>4</v>
      </c>
      <c r="E209" s="16" t="s">
        <v>4549</v>
      </c>
      <c r="G209" s="42">
        <f t="shared" si="11"/>
        <v>5</v>
      </c>
      <c r="H209" t="s">
        <v>9378</v>
      </c>
    </row>
    <row r="210" spans="1:10" ht="15" customHeight="1" x14ac:dyDescent="0.35">
      <c r="A210" s="4">
        <v>134</v>
      </c>
      <c r="B210" s="4">
        <v>-124.79799999999901</v>
      </c>
      <c r="C210" t="s">
        <v>4350</v>
      </c>
      <c r="D210" s="4">
        <v>1</v>
      </c>
      <c r="E210" s="16" t="s">
        <v>4550</v>
      </c>
      <c r="G210" s="42">
        <f t="shared" si="11"/>
        <v>5</v>
      </c>
      <c r="H210" t="s">
        <v>9378</v>
      </c>
      <c r="I210" s="42">
        <f t="shared" si="11"/>
        <v>7</v>
      </c>
      <c r="J210" t="s">
        <v>9377</v>
      </c>
    </row>
    <row r="211" spans="1:10" x14ac:dyDescent="0.35">
      <c r="A211" s="4">
        <v>135</v>
      </c>
      <c r="B211" s="4">
        <v>-115.36</v>
      </c>
      <c r="C211" t="s">
        <v>4350</v>
      </c>
      <c r="D211" s="4">
        <v>1</v>
      </c>
      <c r="E211" s="16" t="s">
        <v>4552</v>
      </c>
      <c r="G211" s="42">
        <f t="shared" si="11"/>
        <v>30</v>
      </c>
      <c r="H211" t="s">
        <v>9375</v>
      </c>
    </row>
    <row r="212" spans="1:10" x14ac:dyDescent="0.35">
      <c r="B212" s="4">
        <v>-112.48099999999999</v>
      </c>
      <c r="C212" t="s">
        <v>4350</v>
      </c>
      <c r="D212" s="4">
        <v>1</v>
      </c>
      <c r="E212" s="16" t="s">
        <v>4554</v>
      </c>
    </row>
    <row r="213" spans="1:10" x14ac:dyDescent="0.35">
      <c r="B213" s="4">
        <v>-105.193</v>
      </c>
      <c r="C213" t="s">
        <v>4350</v>
      </c>
      <c r="D213" s="4">
        <v>1</v>
      </c>
      <c r="E213" s="16" t="s">
        <v>4557</v>
      </c>
    </row>
    <row r="214" spans="1:10" x14ac:dyDescent="0.35">
      <c r="A214" s="4">
        <v>136</v>
      </c>
      <c r="B214" s="4">
        <v>-112.783999999999</v>
      </c>
      <c r="C214" t="s">
        <v>4397</v>
      </c>
      <c r="D214" s="4">
        <v>2</v>
      </c>
      <c r="E214" s="16" t="s">
        <v>4553</v>
      </c>
      <c r="G214" s="42">
        <f t="shared" si="11"/>
        <v>32</v>
      </c>
      <c r="H214" t="s">
        <v>9392</v>
      </c>
    </row>
    <row r="215" spans="1:10" x14ac:dyDescent="0.35">
      <c r="A215" s="4">
        <v>137</v>
      </c>
      <c r="B215" s="4">
        <v>-105.721</v>
      </c>
      <c r="C215" t="s">
        <v>4354</v>
      </c>
      <c r="D215" s="4">
        <v>4</v>
      </c>
      <c r="E215" s="16" t="s">
        <v>4556</v>
      </c>
    </row>
    <row r="216" spans="1:10" x14ac:dyDescent="0.35">
      <c r="B216" s="4">
        <v>-98.296000000000006</v>
      </c>
      <c r="C216" t="s">
        <v>4354</v>
      </c>
      <c r="D216" s="4">
        <v>4</v>
      </c>
      <c r="E216" s="16" t="s">
        <v>4558</v>
      </c>
    </row>
    <row r="217" spans="1:10" x14ac:dyDescent="0.35">
      <c r="E217" s="58" t="s">
        <v>10681</v>
      </c>
      <c r="G217" s="42">
        <f t="shared" si="11"/>
        <v>9</v>
      </c>
      <c r="H217" t="s">
        <v>9373</v>
      </c>
    </row>
    <row r="218" spans="1:10" x14ac:dyDescent="0.35">
      <c r="E218" s="58" t="s">
        <v>10682</v>
      </c>
      <c r="G218" s="42">
        <f t="shared" si="11"/>
        <v>25</v>
      </c>
      <c r="H218" t="s">
        <v>9648</v>
      </c>
    </row>
    <row r="219" spans="1:10" x14ac:dyDescent="0.35">
      <c r="A219" s="4">
        <v>138</v>
      </c>
      <c r="B219" s="4">
        <v>-85.912999999999997</v>
      </c>
      <c r="C219" t="s">
        <v>4350</v>
      </c>
      <c r="D219" s="4">
        <v>1</v>
      </c>
      <c r="E219" s="16" t="s">
        <v>4559</v>
      </c>
      <c r="G219" s="42">
        <f t="shared" si="11"/>
        <v>2</v>
      </c>
      <c r="H219" t="s">
        <v>12178</v>
      </c>
    </row>
    <row r="220" spans="1:10" x14ac:dyDescent="0.35">
      <c r="B220" s="4">
        <v>-79.751999999999995</v>
      </c>
      <c r="C220" t="s">
        <v>4350</v>
      </c>
      <c r="D220" s="4">
        <v>1</v>
      </c>
      <c r="E220" s="16" t="s">
        <v>4562</v>
      </c>
    </row>
    <row r="221" spans="1:10" x14ac:dyDescent="0.35">
      <c r="A221" s="4">
        <v>139</v>
      </c>
      <c r="B221" s="4">
        <v>-65.819999999999993</v>
      </c>
      <c r="C221" t="s">
        <v>4350</v>
      </c>
      <c r="D221" s="4">
        <v>1</v>
      </c>
      <c r="E221" s="16" t="s">
        <v>4565</v>
      </c>
      <c r="G221" s="42">
        <f t="shared" si="11"/>
        <v>9</v>
      </c>
      <c r="H221" t="s">
        <v>9373</v>
      </c>
    </row>
    <row r="222" spans="1:10" x14ac:dyDescent="0.35">
      <c r="A222" s="4">
        <v>140</v>
      </c>
      <c r="B222" s="4">
        <v>-62.195</v>
      </c>
      <c r="C222" t="s">
        <v>4354</v>
      </c>
      <c r="D222" s="4">
        <v>4</v>
      </c>
      <c r="E222" s="16" t="s">
        <v>4566</v>
      </c>
      <c r="G222" s="42">
        <f t="shared" si="11"/>
        <v>25</v>
      </c>
      <c r="H222" t="s">
        <v>9648</v>
      </c>
    </row>
    <row r="223" spans="1:10" x14ac:dyDescent="0.35">
      <c r="A223" s="4">
        <v>141</v>
      </c>
      <c r="B223" s="4">
        <v>-56.805999999999997</v>
      </c>
      <c r="C223" t="s">
        <v>4397</v>
      </c>
      <c r="D223" s="4">
        <v>2</v>
      </c>
      <c r="E223" s="16" t="s">
        <v>4567</v>
      </c>
      <c r="G223" s="42">
        <f t="shared" si="11"/>
        <v>25</v>
      </c>
      <c r="H223" t="s">
        <v>9648</v>
      </c>
    </row>
    <row r="224" spans="1:10" x14ac:dyDescent="0.35">
      <c r="A224" s="4">
        <v>142</v>
      </c>
      <c r="B224" s="4">
        <v>-51.771999999999998</v>
      </c>
      <c r="C224" t="s">
        <v>4354</v>
      </c>
      <c r="D224" s="4">
        <v>4</v>
      </c>
      <c r="E224" s="16" t="s">
        <v>4569</v>
      </c>
      <c r="G224" s="42">
        <f t="shared" si="11"/>
        <v>7</v>
      </c>
      <c r="H224" t="s">
        <v>9377</v>
      </c>
    </row>
    <row r="225" spans="1:8" x14ac:dyDescent="0.35">
      <c r="A225" s="4">
        <v>143</v>
      </c>
      <c r="B225" s="4">
        <v>-40.131999999999998</v>
      </c>
      <c r="C225" t="s">
        <v>4354</v>
      </c>
      <c r="D225" s="4">
        <v>4</v>
      </c>
      <c r="E225" s="16" t="s">
        <v>4571</v>
      </c>
      <c r="G225" s="42">
        <f t="shared" ref="G225:G252" si="12">IF(H225="GREET",1,IF(H225="GOAL",2,IF(H225="GOAL:COOP",2,IF(H225="(GOAL:COOP)",2,IF(H225="GOAL:CIVILITY",2,IF(H225="GOAL:SUSTAIN",2,IF(H225="(GOAL:SUSTAIN)",2,IF(H225="GOAL:MAX EARN",2,IF(H225="GOAL:EQUITY",2,IF(H225="(GOAL:EQUITY)",2,IF(H225="PROPOSAL",3,IF(H225="(PROPOSAL)",3,IF(H225="CHOOSE+",4,IF(H225="CHOOSE-",4,IF(H225="(CHOOSE+)",4,IF(H225="(CHOOSE-)",4,IF(H225="ECO INFO",5,IF(H225="(ECO INFO)",5,IF(H225="$ INFO",6,IF(H225="($ INFO)",6,IF(H225="SOC INFO",7,IF(H225="(SOC INFO)",7,IF(H225="RULE INFO",8,IF(H225="EXP INFO",9,IF(H225="(EXP INFO)",9,IF(H225="MON RES",10,IF(H225="MON EARN",11,IF(H225="MON BEH",12,IF(H225="POSE HARM",13,IF(H225="(POSE HARM)",13,IF(H225="POSE CONCERN",14,IF(H225="(POSE CONCERN)",14,IF(H225="RJ APOLOGY",15,IF(H225="RJ ATONE",16,IF(H225="(RJ ATONE)",16,IF(H225="RJ JUSTIFY",17,IF(H225="RJ JUSTIFY:ECO INFO",17,IF(H225="RJ JUSTIFY:SOC INFO",17,IF(H225="RJ JUSTIFY:EXP INFO",17,IF(H225="RJ JUSTIFY:MON EARN",17,IF(H225="RJ JUSTIFY:MON BEH",17,IF(H225="RJ-",18,IF(H225="RJ FORGIVE+",19,IF(H225="RJ FORGIVE-",19,IF(H225="(RJ FORGIVE+)",19,IF(H225="(RJ FORGIVE-)",19,IF(H225="COORD",20,IF(H225="(COORD)",20,IF(H225="ENF ACK",21,IF(H225="(ENF ACK)",21,IF(H225="ENF PRAISE",22,IF(H225="ENF ASK",23,IF(H225="ENF TELL",24,IF(H225="ENF SHAME",25,IF(H225="ENF WARN",26,IF(H225="ENF THREATEN",27,IF(H225="ENF PUNISH",28,IF(H225="DEFECT",29,IF(H225="SM TALK",30,IF(H225="HUMOR",31,IF(H225="POLITE+",32,IF(H225="POLITE-",32,IF(H225="INPUT-",33,IF(H225="AMBIGUOUS",34,IF(H225="UNCODEABLE",35)))))))))))))))))))))))))))))))))))))))))))))))))))))))))))))))))</f>
        <v>7</v>
      </c>
      <c r="H225" t="s">
        <v>9377</v>
      </c>
    </row>
    <row r="226" spans="1:8" x14ac:dyDescent="0.35">
      <c r="B226" s="4">
        <v>-31.686</v>
      </c>
      <c r="C226" t="s">
        <v>4354</v>
      </c>
      <c r="D226" s="4">
        <v>4</v>
      </c>
      <c r="E226" s="16" t="s">
        <v>4575</v>
      </c>
    </row>
    <row r="227" spans="1:8" x14ac:dyDescent="0.35">
      <c r="A227" s="4">
        <v>144</v>
      </c>
      <c r="B227" s="4">
        <v>-38.203000000000003</v>
      </c>
      <c r="C227" t="s">
        <v>4350</v>
      </c>
      <c r="D227" s="4">
        <v>1</v>
      </c>
      <c r="E227" s="16" t="s">
        <v>4572</v>
      </c>
      <c r="G227" s="42">
        <f t="shared" si="12"/>
        <v>19</v>
      </c>
      <c r="H227" t="s">
        <v>9732</v>
      </c>
    </row>
    <row r="228" spans="1:8" x14ac:dyDescent="0.35">
      <c r="B228" s="4">
        <v>-31.905999999999999</v>
      </c>
      <c r="C228" t="s">
        <v>4350</v>
      </c>
      <c r="D228" s="4">
        <v>1</v>
      </c>
      <c r="E228" s="16" t="s">
        <v>4574</v>
      </c>
    </row>
    <row r="229" spans="1:8" x14ac:dyDescent="0.35">
      <c r="A229" s="4">
        <v>145</v>
      </c>
      <c r="B229" s="4">
        <v>-23.221</v>
      </c>
      <c r="C229" t="s">
        <v>4354</v>
      </c>
      <c r="D229" s="4">
        <v>4</v>
      </c>
      <c r="E229" s="16" t="s">
        <v>4576</v>
      </c>
      <c r="G229" s="42">
        <f t="shared" si="12"/>
        <v>34</v>
      </c>
      <c r="H229" t="s">
        <v>9387</v>
      </c>
    </row>
    <row r="231" spans="1:8" x14ac:dyDescent="0.35">
      <c r="B231" s="21" t="s">
        <v>9279</v>
      </c>
      <c r="C231" s="22"/>
      <c r="D231" s="21"/>
      <c r="E231" s="23"/>
    </row>
    <row r="232" spans="1:8" x14ac:dyDescent="0.35">
      <c r="A232" s="7" t="s">
        <v>12150</v>
      </c>
      <c r="B232" s="31" t="s">
        <v>10688</v>
      </c>
    </row>
    <row r="233" spans="1:8" x14ac:dyDescent="0.35">
      <c r="B233" s="95" t="s">
        <v>10689</v>
      </c>
    </row>
    <row r="234" spans="1:8" x14ac:dyDescent="0.35">
      <c r="A234" s="4">
        <v>146</v>
      </c>
      <c r="B234" s="4">
        <v>42.823999999999998</v>
      </c>
      <c r="C234" t="s">
        <v>4350</v>
      </c>
      <c r="D234" s="4">
        <v>1</v>
      </c>
      <c r="E234" s="16" t="s">
        <v>4577</v>
      </c>
      <c r="G234" s="42">
        <f t="shared" si="12"/>
        <v>25</v>
      </c>
      <c r="H234" t="s">
        <v>9648</v>
      </c>
    </row>
    <row r="235" spans="1:8" x14ac:dyDescent="0.35">
      <c r="A235" s="4">
        <v>147</v>
      </c>
      <c r="B235" s="4">
        <v>52.82</v>
      </c>
      <c r="C235" t="s">
        <v>4354</v>
      </c>
      <c r="D235" s="4">
        <v>4</v>
      </c>
      <c r="E235" s="16" t="s">
        <v>1566</v>
      </c>
      <c r="G235" s="42">
        <f t="shared" si="12"/>
        <v>26</v>
      </c>
      <c r="H235" t="s">
        <v>10123</v>
      </c>
    </row>
    <row r="236" spans="1:8" x14ac:dyDescent="0.35">
      <c r="A236" s="4">
        <v>148</v>
      </c>
      <c r="B236" s="4">
        <v>74.141999999999996</v>
      </c>
      <c r="C236" t="s">
        <v>4397</v>
      </c>
      <c r="D236" s="4">
        <v>2</v>
      </c>
      <c r="E236" s="16" t="s">
        <v>4578</v>
      </c>
    </row>
    <row r="237" spans="1:8" x14ac:dyDescent="0.35">
      <c r="E237" s="58" t="s">
        <v>11258</v>
      </c>
      <c r="G237" s="42">
        <f t="shared" ref="G237:I241" si="13">IF(H237="GREET",1,IF(H237="GOAL",2,IF(H237="GOAL:COOP",2,IF(H237="(GOAL:COOP)",2,IF(H237="GOAL:CIVILITY",2,IF(H237="GOAL:SUSTAIN",2,IF(H237="(GOAL:SUSTAIN)",2,IF(H237="GOAL:MAX EARN",2,IF(H237="GOAL:EQUITY",2,IF(H237="(GOAL:EQUITY)",2,IF(H237="PROPOSAL",3,IF(H237="(PROPOSAL)",3,IF(H237="CHOOSE+",4,IF(H237="CHOOSE-",4,IF(H237="(CHOOSE+)",4,IF(H237="(CHOOSE-)",4,IF(H237="ECO INFO",5,IF(H237="(ECO INFO)",5,IF(H237="$ INFO",6,IF(H237="($ INFO)",6,IF(H237="SOC INFO",7,IF(H237="(SOC INFO)",7,IF(H237="RULE INFO",8,IF(H237="EXP INFO",9,IF(H237="(EXP INFO)",9,IF(H237="MON RES",10,IF(H237="MON EARN",11,IF(H237="MON BEH",12,IF(H237="POSE HARM",13,IF(H237="(POSE HARM)",13,IF(H237="POSE CONCERN",14,IF(H237="(POSE CONCERN)",14,IF(H237="RJ APOLOGY",15,IF(H237="RJ ATONE",16,IF(H237="(RJ ATONE)",16,IF(H237="RJ JUSTIFY",17,IF(H237="RJ JUSTIFY:ECO INFO",17,IF(H237="RJ JUSTIFY:SOC INFO",17,IF(H237="RJ JUSTIFY:EXP INFO",17,IF(H237="RJ JUSTIFY:MON RES",17,IF(H237="RJ JUSTIFY:MON BEH",17,IF(H237="RJ-",18,IF(H237="RJ FORGIVE+",19,IF(H237="RJ FORGIVE-",19,IF(H237="(RJ FORGIVE+)",19,IF(H237="(RJ FORGIVE-)",19,IF(H237="COORD",20,IF(H237="(COORD)",20,IF(H237="ENF ACK",21,IF(H237="(ENF ACK)",21,IF(H237="ENF PRAISE",22,IF(H237="ENF ASK",23,IF(H237="ENF TELL",24,IF(H237="ENF SHAME",25,IF(H237="ENF WARN",26,IF(H237="ENF THREATEN",27,IF(H237="ENF PUNISH",28,IF(H237="DEFECT",29,IF(H237="SM TALK",30,IF(H237="HUMOR",31,IF(H237="POLITE+",32,IF(H237="POLITE-",32,IF(H237="INPUT-",33,IF(H237="AMBIGUOUS",34,IF(H237="UNCODEABLE",35)))))))))))))))))))))))))))))))))))))))))))))))))))))))))))))))))</f>
        <v>17</v>
      </c>
      <c r="H237" t="s">
        <v>9724</v>
      </c>
    </row>
    <row r="238" spans="1:8" x14ac:dyDescent="0.35">
      <c r="E238" s="58" t="s">
        <v>10683</v>
      </c>
      <c r="G238" s="42">
        <f t="shared" si="13"/>
        <v>7</v>
      </c>
      <c r="H238" t="s">
        <v>9377</v>
      </c>
    </row>
    <row r="239" spans="1:8" x14ac:dyDescent="0.35">
      <c r="A239" s="4">
        <v>149</v>
      </c>
      <c r="B239" s="4">
        <v>84.524000000000001</v>
      </c>
      <c r="C239" t="s">
        <v>4354</v>
      </c>
      <c r="D239" s="4">
        <v>4</v>
      </c>
      <c r="E239" s="16" t="s">
        <v>4579</v>
      </c>
      <c r="G239" s="42">
        <f t="shared" si="13"/>
        <v>8</v>
      </c>
      <c r="H239" t="s">
        <v>9374</v>
      </c>
    </row>
    <row r="240" spans="1:8" x14ac:dyDescent="0.35">
      <c r="A240" s="4">
        <v>150</v>
      </c>
      <c r="B240" s="4">
        <v>99.687999999999903</v>
      </c>
      <c r="C240" t="s">
        <v>4350</v>
      </c>
      <c r="D240" s="4">
        <v>1</v>
      </c>
      <c r="E240" s="16" t="s">
        <v>11259</v>
      </c>
      <c r="G240" s="42">
        <f t="shared" si="13"/>
        <v>7</v>
      </c>
      <c r="H240" t="s">
        <v>9377</v>
      </c>
    </row>
    <row r="241" spans="1:10" x14ac:dyDescent="0.35">
      <c r="A241" s="4">
        <v>151</v>
      </c>
      <c r="B241" s="4">
        <v>111.3</v>
      </c>
      <c r="C241" t="s">
        <v>4354</v>
      </c>
      <c r="D241" s="4">
        <v>4</v>
      </c>
      <c r="E241" s="16" t="s">
        <v>4581</v>
      </c>
      <c r="G241" s="42">
        <f t="shared" si="13"/>
        <v>25</v>
      </c>
      <c r="H241" t="s">
        <v>9648</v>
      </c>
      <c r="I241" s="42">
        <f t="shared" si="13"/>
        <v>6</v>
      </c>
      <c r="J241" t="s">
        <v>10472</v>
      </c>
    </row>
    <row r="242" spans="1:10" x14ac:dyDescent="0.35">
      <c r="A242" s="4">
        <v>152</v>
      </c>
      <c r="B242" s="4">
        <v>113.238</v>
      </c>
      <c r="C242" t="s">
        <v>4397</v>
      </c>
      <c r="D242" s="4">
        <v>2</v>
      </c>
      <c r="E242" s="16" t="s">
        <v>4582</v>
      </c>
      <c r="G242" s="42">
        <f>IF(H242="GREET",1,IF(H242="GOAL",2,IF(H242="GOAL:COOP",2,IF(H242="(GOAL:COOP)",2,IF(H242="GOAL:CIVILITY",2,IF(H242="GOAL:SUSTAIN",2,IF(H242="(GOAL:SUSTAIN)",2,IF(H242="GOAL:MAX EARN",2,IF(H242="GOAL:EQUITY",2,IF(H242="(GOAL:EQUITY)",2,IF(H242="PROPOSAL",3,IF(H242="(PROPOSAL)",3,IF(H242="CHOOSE+",4,IF(H242="CHOOSE-",4,IF(H242="(CHOOSE+)",4,IF(H242="(CHOOSE-)",4,IF(H242="ECO INFO",5,IF(H242="(ECO INFO)",5,IF(H242="$ INFO",6,IF(H242="($ INFO)",6,IF(H242="SOC INFO",7,IF(H242="(SOC INFO)",7,IF(H242="RULE INFO",8,IF(H242="EXP INFO",9,IF(H242="(EXP INFO)",9,IF(H242="MON RES",10,IF(H242="MON EARN",11,IF(H242="MON BEH",12,IF(H242="POSE HARM",13,IF(H242="(POSE HARM)",13,IF(H242="POSE CONCERN",14,IF(H242="(POSE CONCERN)",14,IF(H242="RJ APOLOGY",15,IF(H242="RJ ATONE",16,IF(H242="(RJ ATONE)",16,IF(H242="RJ JUSTIFY",17,IF(H242="RJ JUSTIFY:ECO INFO",17,IF(H242="RJ JUSTIFY:SOC INFO",17,IF(H242="RJ JUSTIFY:EXP INFO",17,IF(H242="RJ JUSTIFY:MON RES",17,IF(H242="RJ JUSTIFY:MON BEH",17,IF(H242="RJ-",18,IF(H242="RJ FORGIVE+",19,IF(H242="RJ FORGIVE-",19,IF(H242="(RJ FORGIVE+)",19,IF(H242="(RJ FORGIVE-)",19,IF(H242="COORD",20,IF(H242="(COORD)",20,IF(H242="ENF ACK",21,IF(H242="(ENF ACK)",21,IF(H242="ENF PRAISE",22,IF(H242="ENF ASK",23,IF(H242="ENF TELL",24,IF(H242="ENF SHAME",25,IF(H242="ENF WARN",26,IF(H242="ENF THREATEN",27,IF(H242="ENF PUNISH",28,IF(H242="DEFECT",29,IF(H242="SM TALK",30,IF(H242="HUMOR",31,IF(H242="POLITE+",32,IF(H242="POLITE-",32,IF(H242="INPUT-",33,IF(H242="AMBIGUOUS",34,IF(H242="UNCODEABLE",35)))))))))))))))))))))))))))))))))))))))))))))))))))))))))))))))))</f>
        <v>17</v>
      </c>
      <c r="H242" t="s">
        <v>12189</v>
      </c>
    </row>
    <row r="243" spans="1:10" x14ac:dyDescent="0.35">
      <c r="A243" s="4">
        <v>153</v>
      </c>
      <c r="B243" s="4">
        <v>133.22200000000001</v>
      </c>
      <c r="C243" t="s">
        <v>4397</v>
      </c>
      <c r="D243" s="4">
        <v>2</v>
      </c>
      <c r="E243" s="16" t="s">
        <v>4583</v>
      </c>
      <c r="G243" s="42">
        <f t="shared" si="12"/>
        <v>17</v>
      </c>
      <c r="H243" t="s">
        <v>12183</v>
      </c>
    </row>
    <row r="244" spans="1:10" x14ac:dyDescent="0.35">
      <c r="A244" s="4">
        <v>154</v>
      </c>
      <c r="B244" s="4">
        <v>167.11799999999999</v>
      </c>
      <c r="C244" t="s">
        <v>4354</v>
      </c>
      <c r="D244" s="4">
        <v>4</v>
      </c>
      <c r="E244" s="16" t="s">
        <v>4584</v>
      </c>
      <c r="G244" s="42">
        <f t="shared" si="12"/>
        <v>11</v>
      </c>
      <c r="H244" t="s">
        <v>9509</v>
      </c>
    </row>
    <row r="245" spans="1:10" x14ac:dyDescent="0.35">
      <c r="A245" s="4">
        <v>155</v>
      </c>
      <c r="B245" s="4">
        <v>209.22399999999999</v>
      </c>
      <c r="C245" t="s">
        <v>4350</v>
      </c>
      <c r="D245" s="4">
        <v>1</v>
      </c>
      <c r="E245" s="16" t="s">
        <v>4585</v>
      </c>
      <c r="G245" s="42">
        <f t="shared" si="12"/>
        <v>25</v>
      </c>
      <c r="H245" t="s">
        <v>9648</v>
      </c>
    </row>
    <row r="246" spans="1:10" x14ac:dyDescent="0.35">
      <c r="A246" s="4">
        <v>156</v>
      </c>
      <c r="B246" s="4">
        <v>215.33500000000001</v>
      </c>
      <c r="C246" t="s">
        <v>4356</v>
      </c>
      <c r="D246" s="4">
        <v>3</v>
      </c>
      <c r="E246" s="16" t="s">
        <v>4586</v>
      </c>
      <c r="G246" s="42">
        <f t="shared" si="12"/>
        <v>25</v>
      </c>
      <c r="H246" t="s">
        <v>9648</v>
      </c>
    </row>
    <row r="247" spans="1:10" x14ac:dyDescent="0.35">
      <c r="A247" s="4">
        <v>157</v>
      </c>
      <c r="B247" s="4">
        <v>218.91800000000001</v>
      </c>
      <c r="C247" t="s">
        <v>4397</v>
      </c>
      <c r="D247" s="4">
        <v>2</v>
      </c>
      <c r="E247" s="16" t="s">
        <v>4587</v>
      </c>
      <c r="G247" s="42">
        <f t="shared" si="12"/>
        <v>17</v>
      </c>
      <c r="H247" t="s">
        <v>12176</v>
      </c>
    </row>
    <row r="248" spans="1:10" x14ac:dyDescent="0.35">
      <c r="A248" s="4">
        <v>158</v>
      </c>
      <c r="B248" s="4">
        <v>226.01900000000001</v>
      </c>
      <c r="C248" t="s">
        <v>4354</v>
      </c>
      <c r="D248" s="4">
        <v>4</v>
      </c>
      <c r="E248" s="16" t="s">
        <v>4588</v>
      </c>
    </row>
    <row r="249" spans="1:10" x14ac:dyDescent="0.35">
      <c r="E249" s="58" t="s">
        <v>10685</v>
      </c>
      <c r="G249" s="42">
        <f t="shared" si="12"/>
        <v>17</v>
      </c>
      <c r="H249" t="s">
        <v>12183</v>
      </c>
    </row>
    <row r="250" spans="1:10" x14ac:dyDescent="0.35">
      <c r="E250" s="58" t="s">
        <v>10684</v>
      </c>
      <c r="G250" s="42">
        <f t="shared" si="12"/>
        <v>7</v>
      </c>
      <c r="H250" t="s">
        <v>9377</v>
      </c>
    </row>
    <row r="251" spans="1:10" x14ac:dyDescent="0.35">
      <c r="A251" s="4">
        <v>159</v>
      </c>
      <c r="B251" s="4">
        <v>232.81099999999901</v>
      </c>
      <c r="C251" t="s">
        <v>4350</v>
      </c>
      <c r="D251" s="4">
        <v>1</v>
      </c>
      <c r="E251" s="16" t="s">
        <v>140</v>
      </c>
      <c r="G251" s="42">
        <f t="shared" si="12"/>
        <v>34</v>
      </c>
      <c r="H251" t="s">
        <v>9387</v>
      </c>
    </row>
    <row r="252" spans="1:10" x14ac:dyDescent="0.35">
      <c r="A252" s="4">
        <v>160</v>
      </c>
      <c r="B252" s="4">
        <v>235.239</v>
      </c>
      <c r="C252" t="s">
        <v>4356</v>
      </c>
      <c r="D252" s="4">
        <v>3</v>
      </c>
      <c r="E252" s="16" t="s">
        <v>4589</v>
      </c>
      <c r="G252" s="42">
        <f t="shared" si="12"/>
        <v>25</v>
      </c>
      <c r="H252" t="s">
        <v>9648</v>
      </c>
      <c r="I252" s="42">
        <f t="shared" ref="I252" si="14">IF(J252="GREET",1,IF(J252="GOAL",2,IF(J252="GOAL:COOP",2,IF(J252="(GOAL:COOP)",2,IF(J252="GOAL:CIVILITY",2,IF(J252="GOAL:SUSTAIN",2,IF(J252="(GOAL:SUSTAIN)",2,IF(J252="GOAL:MAX EARN",2,IF(J252="GOAL:EQUITY",2,IF(J252="(GOAL:EQUITY)",2,IF(J252="PROPOSAL",3,IF(J252="(PROPOSAL)",3,IF(J252="CHOOSE+",4,IF(J252="CHOOSE-",4,IF(J252="(CHOOSE+)",4,IF(J252="(CHOOSE-)",4,IF(J252="ECO INFO",5,IF(J252="(ECO INFO)",5,IF(J252="$ INFO",6,IF(J252="($ INFO)",6,IF(J252="SOC INFO",7,IF(J252="(SOC INFO)",7,IF(J252="RULE INFO",8,IF(J252="EXP INFO",9,IF(J252="(EXP INFO)",9,IF(J252="MON RES",10,IF(J252="MON EARN",11,IF(J252="MON BEH",12,IF(J252="POSE HARM",13,IF(J252="(POSE HARM)",13,IF(J252="POSE CONCERN",14,IF(J252="(POSE CONCERN)",14,IF(J252="RJ APOLOGY",15,IF(J252="RJ ATONE",16,IF(J252="(RJ ATONE)",16,IF(J252="RJ JUSTIFY",17,IF(J252="RJ JUSTIFY:ECO INFO",17,IF(J252="RJ JUSTIFY:SOC INFO",17,IF(J252="RJ JUSTIFY:EXP INFO",17,IF(J252="RJ JUSTIFY:MON RES",17,IF(J252="RJ JUSTIFY:MON BEH",17,IF(J252="RJ-",18,IF(J252="RJ FORGIVE+",19,IF(J252="RJ FORGIVE-",19,IF(J252="(RJ FORGIVE+)",19,IF(J252="(RJ FORGIVE-)",19,IF(J252="COORD",20,IF(J252="(COORD)",20,IF(J252="ENF ACK",21,IF(J252="(ENF ACK)",21,IF(J252="ENF PRAISE",22,IF(J252="ENF ASK",23,IF(J252="ENF TELL",24,IF(J252="ENF SHAME",25,IF(J252="ENF WARN",26,IF(J252="ENF THREATEN",27,IF(J252="ENF PUNISH",28,IF(J252="DEFECT",29,IF(J252="SM TALK",30,IF(J252="HUMOR",31,IF(J252="POLITE+",32,IF(J252="POLITE-",32,IF(J252="INPUT-",33,IF(J252="AMBIGUOUS",34,IF(J252="UNCODEABLE",35)))))))))))))))))))))))))))))))))))))))))))))))))))))))))))))))))</f>
        <v>16</v>
      </c>
      <c r="J252" t="s">
        <v>10463</v>
      </c>
    </row>
    <row r="255" spans="1:10" x14ac:dyDescent="0.35">
      <c r="A255" s="8" t="s">
        <v>11929</v>
      </c>
    </row>
    <row r="256" spans="1:10" x14ac:dyDescent="0.35">
      <c r="B256" s="98" t="s">
        <v>11936</v>
      </c>
    </row>
    <row r="257" spans="1:11" x14ac:dyDescent="0.35">
      <c r="A257" s="7" t="s">
        <v>11933</v>
      </c>
      <c r="B257" s="4">
        <v>1</v>
      </c>
      <c r="C257" t="s">
        <v>11957</v>
      </c>
    </row>
    <row r="258" spans="1:11" x14ac:dyDescent="0.35">
      <c r="A258" s="7" t="s">
        <v>11934</v>
      </c>
      <c r="B258" s="4">
        <v>2</v>
      </c>
      <c r="C258" t="s">
        <v>12002</v>
      </c>
    </row>
    <row r="259" spans="1:11" x14ac:dyDescent="0.35">
      <c r="A259" s="7" t="s">
        <v>11935</v>
      </c>
      <c r="B259" s="4" t="s">
        <v>11932</v>
      </c>
    </row>
    <row r="260" spans="1:11" x14ac:dyDescent="0.35">
      <c r="A260" s="7"/>
    </row>
    <row r="261" spans="1:11" x14ac:dyDescent="0.35">
      <c r="A261" s="7" t="s">
        <v>12081</v>
      </c>
      <c r="B261" s="4">
        <v>2</v>
      </c>
    </row>
    <row r="262" spans="1:11" x14ac:dyDescent="0.35">
      <c r="A262" s="4" t="s">
        <v>12082</v>
      </c>
      <c r="B262" s="4">
        <v>2</v>
      </c>
    </row>
    <row r="265" spans="1:11" x14ac:dyDescent="0.35">
      <c r="B265" s="8" t="s">
        <v>12198</v>
      </c>
      <c r="G265"/>
      <c r="I265"/>
      <c r="K265"/>
    </row>
    <row r="266" spans="1:11" x14ac:dyDescent="0.35">
      <c r="A266" s="8" t="s">
        <v>12202</v>
      </c>
      <c r="B266" s="138" t="s">
        <v>12230</v>
      </c>
      <c r="C266" s="113" t="s">
        <v>12231</v>
      </c>
      <c r="G266"/>
      <c r="I266"/>
      <c r="K266"/>
    </row>
    <row r="267" spans="1:11" x14ac:dyDescent="0.35">
      <c r="A267" s="7" t="s">
        <v>12083</v>
      </c>
      <c r="B267" s="102">
        <v>0</v>
      </c>
      <c r="C267" s="102">
        <v>0</v>
      </c>
      <c r="G267"/>
      <c r="I267"/>
      <c r="K267"/>
    </row>
    <row r="268" spans="1:11" x14ac:dyDescent="0.35">
      <c r="A268" s="7" t="s">
        <v>12084</v>
      </c>
      <c r="B268" s="102">
        <v>1</v>
      </c>
      <c r="C268" s="102">
        <v>1</v>
      </c>
      <c r="G268"/>
      <c r="I268"/>
      <c r="K268"/>
    </row>
    <row r="269" spans="1:11" x14ac:dyDescent="0.35">
      <c r="B269"/>
      <c r="C269" s="4"/>
      <c r="G269"/>
      <c r="I269"/>
      <c r="K269"/>
    </row>
    <row r="270" spans="1:11" x14ac:dyDescent="0.35">
      <c r="A270" s="8" t="s">
        <v>12203</v>
      </c>
      <c r="B270"/>
      <c r="C270" s="4"/>
      <c r="G270"/>
      <c r="I270"/>
      <c r="K270"/>
    </row>
    <row r="271" spans="1:11" x14ac:dyDescent="0.35">
      <c r="A271" s="7" t="s">
        <v>12083</v>
      </c>
      <c r="B271" s="102" t="s">
        <v>11932</v>
      </c>
      <c r="C271" s="102" t="s">
        <v>11932</v>
      </c>
      <c r="G271"/>
      <c r="I271"/>
      <c r="K271"/>
    </row>
    <row r="272" spans="1:11" x14ac:dyDescent="0.35">
      <c r="A272" s="7" t="s">
        <v>12084</v>
      </c>
      <c r="B272" s="102" t="s">
        <v>11932</v>
      </c>
      <c r="C272" s="102" t="s">
        <v>11932</v>
      </c>
      <c r="G272"/>
      <c r="I272"/>
      <c r="K272"/>
    </row>
    <row r="273" spans="1:11" x14ac:dyDescent="0.35">
      <c r="C273" s="4"/>
      <c r="G273"/>
      <c r="I273"/>
      <c r="K273"/>
    </row>
    <row r="274" spans="1:11" x14ac:dyDescent="0.35">
      <c r="A274" s="8" t="s">
        <v>12204</v>
      </c>
      <c r="C274" s="4"/>
      <c r="G274"/>
      <c r="I274"/>
      <c r="K274"/>
    </row>
    <row r="275" spans="1:11" x14ac:dyDescent="0.35">
      <c r="A275" s="7" t="s">
        <v>12083</v>
      </c>
      <c r="B275" s="102" t="s">
        <v>11932</v>
      </c>
      <c r="C275" s="102" t="s">
        <v>11932</v>
      </c>
      <c r="G275"/>
      <c r="I275"/>
      <c r="K275"/>
    </row>
    <row r="276" spans="1:11" x14ac:dyDescent="0.35">
      <c r="A276" s="7" t="s">
        <v>12084</v>
      </c>
      <c r="B276" s="102" t="s">
        <v>11932</v>
      </c>
      <c r="C276" s="102" t="s">
        <v>11932</v>
      </c>
      <c r="G276"/>
      <c r="I276"/>
      <c r="K276"/>
    </row>
    <row r="277" spans="1:11" x14ac:dyDescent="0.35">
      <c r="B277"/>
      <c r="C277" s="4"/>
      <c r="G277"/>
      <c r="I277"/>
      <c r="K277"/>
    </row>
    <row r="278" spans="1:11" x14ac:dyDescent="0.35">
      <c r="A278" s="7" t="s">
        <v>12080</v>
      </c>
      <c r="B278"/>
      <c r="C278" s="4"/>
      <c r="G278"/>
      <c r="I278"/>
      <c r="K278"/>
    </row>
    <row r="279" spans="1:11" x14ac:dyDescent="0.35">
      <c r="A279" s="7" t="s">
        <v>12083</v>
      </c>
      <c r="B279" s="102">
        <v>0</v>
      </c>
      <c r="C279" s="102">
        <v>0</v>
      </c>
      <c r="G279"/>
      <c r="I279"/>
      <c r="K279"/>
    </row>
    <row r="280" spans="1:11" x14ac:dyDescent="0.35">
      <c r="A280" s="7" t="s">
        <v>12084</v>
      </c>
      <c r="B280" s="102">
        <v>1</v>
      </c>
      <c r="C280" s="102">
        <v>1</v>
      </c>
      <c r="G280"/>
      <c r="I280"/>
      <c r="K280"/>
    </row>
    <row r="283" spans="1:11" x14ac:dyDescent="0.35">
      <c r="A283" s="8" t="s">
        <v>12089</v>
      </c>
    </row>
    <row r="285" spans="1:11" x14ac:dyDescent="0.35">
      <c r="A285" s="113" t="s">
        <v>11933</v>
      </c>
    </row>
    <row r="286" spans="1:11" x14ac:dyDescent="0.35">
      <c r="A286" s="113"/>
    </row>
    <row r="287" spans="1:11" x14ac:dyDescent="0.35">
      <c r="A287" s="116" t="s">
        <v>12090</v>
      </c>
    </row>
    <row r="288" spans="1:11" x14ac:dyDescent="0.35">
      <c r="A288" s="4" t="s">
        <v>12091</v>
      </c>
      <c r="B288" s="4">
        <v>4</v>
      </c>
    </row>
    <row r="289" spans="1:2" x14ac:dyDescent="0.35">
      <c r="A289" s="4" t="s">
        <v>12092</v>
      </c>
    </row>
    <row r="290" spans="1:2" x14ac:dyDescent="0.35">
      <c r="A290" s="4" t="s">
        <v>12093</v>
      </c>
    </row>
    <row r="291" spans="1:2" x14ac:dyDescent="0.35">
      <c r="A291" s="4" t="s">
        <v>12094</v>
      </c>
    </row>
    <row r="292" spans="1:2" x14ac:dyDescent="0.35">
      <c r="A292" s="37" t="s">
        <v>12098</v>
      </c>
      <c r="B292" s="117">
        <v>4</v>
      </c>
    </row>
    <row r="293" spans="1:2" x14ac:dyDescent="0.35">
      <c r="A293" s="37"/>
    </row>
    <row r="294" spans="1:2" x14ac:dyDescent="0.35">
      <c r="A294" s="116" t="s">
        <v>12095</v>
      </c>
    </row>
    <row r="295" spans="1:2" x14ac:dyDescent="0.35">
      <c r="A295" s="4" t="s">
        <v>12091</v>
      </c>
      <c r="B295" s="4">
        <v>4</v>
      </c>
    </row>
    <row r="296" spans="1:2" x14ac:dyDescent="0.35">
      <c r="A296" s="4" t="s">
        <v>12092</v>
      </c>
    </row>
    <row r="297" spans="1:2" x14ac:dyDescent="0.35">
      <c r="A297" s="4" t="s">
        <v>12093</v>
      </c>
    </row>
    <row r="298" spans="1:2" x14ac:dyDescent="0.35">
      <c r="A298" s="4" t="s">
        <v>12094</v>
      </c>
    </row>
    <row r="299" spans="1:2" x14ac:dyDescent="0.35">
      <c r="A299" s="37" t="s">
        <v>12098</v>
      </c>
      <c r="B299" s="4">
        <v>4</v>
      </c>
    </row>
    <row r="300" spans="1:2" x14ac:dyDescent="0.35">
      <c r="A300" s="37"/>
    </row>
    <row r="301" spans="1:2" x14ac:dyDescent="0.35">
      <c r="A301" s="113" t="s">
        <v>11934</v>
      </c>
    </row>
    <row r="302" spans="1:2" x14ac:dyDescent="0.35">
      <c r="A302" s="113"/>
    </row>
    <row r="303" spans="1:2" x14ac:dyDescent="0.35">
      <c r="A303" s="116" t="s">
        <v>12090</v>
      </c>
    </row>
    <row r="304" spans="1:2" x14ac:dyDescent="0.35">
      <c r="A304" s="4" t="s">
        <v>12091</v>
      </c>
      <c r="B304" s="4">
        <v>3</v>
      </c>
    </row>
    <row r="305" spans="1:5" x14ac:dyDescent="0.35">
      <c r="A305" s="4" t="s">
        <v>12092</v>
      </c>
    </row>
    <row r="306" spans="1:5" x14ac:dyDescent="0.35">
      <c r="A306" s="4" t="s">
        <v>12093</v>
      </c>
    </row>
    <row r="307" spans="1:5" x14ac:dyDescent="0.35">
      <c r="A307" s="4" t="s">
        <v>12094</v>
      </c>
    </row>
    <row r="308" spans="1:5" x14ac:dyDescent="0.35">
      <c r="A308" s="37" t="s">
        <v>12098</v>
      </c>
      <c r="B308" s="117">
        <v>3</v>
      </c>
    </row>
    <row r="309" spans="1:5" x14ac:dyDescent="0.35">
      <c r="A309" s="37"/>
    </row>
    <row r="310" spans="1:5" x14ac:dyDescent="0.35">
      <c r="A310" s="116" t="s">
        <v>12095</v>
      </c>
      <c r="E310" s="16" t="s">
        <v>11932</v>
      </c>
    </row>
    <row r="311" spans="1:5" x14ac:dyDescent="0.35">
      <c r="A311" s="4" t="s">
        <v>12091</v>
      </c>
    </row>
    <row r="312" spans="1:5" x14ac:dyDescent="0.35">
      <c r="A312" s="4" t="s">
        <v>12092</v>
      </c>
    </row>
    <row r="313" spans="1:5" x14ac:dyDescent="0.35">
      <c r="A313" s="4" t="s">
        <v>12093</v>
      </c>
    </row>
    <row r="314" spans="1:5" x14ac:dyDescent="0.35">
      <c r="A314" s="4" t="s">
        <v>12094</v>
      </c>
    </row>
    <row r="315" spans="1:5" x14ac:dyDescent="0.35">
      <c r="A315" s="37" t="s">
        <v>12098</v>
      </c>
    </row>
    <row r="317" spans="1:5" x14ac:dyDescent="0.35">
      <c r="A317" s="113" t="s">
        <v>11935</v>
      </c>
    </row>
    <row r="318" spans="1:5" x14ac:dyDescent="0.35">
      <c r="A318" s="113"/>
    </row>
    <row r="319" spans="1:5" x14ac:dyDescent="0.35">
      <c r="A319" s="116" t="s">
        <v>12090</v>
      </c>
      <c r="E319" s="16" t="s">
        <v>11932</v>
      </c>
    </row>
    <row r="320" spans="1:5" x14ac:dyDescent="0.35">
      <c r="A320" s="4" t="s">
        <v>12091</v>
      </c>
    </row>
    <row r="321" spans="1:5" x14ac:dyDescent="0.35">
      <c r="A321" s="4" t="s">
        <v>12092</v>
      </c>
    </row>
    <row r="322" spans="1:5" x14ac:dyDescent="0.35">
      <c r="A322" s="4" t="s">
        <v>12093</v>
      </c>
    </row>
    <row r="323" spans="1:5" x14ac:dyDescent="0.35">
      <c r="A323" s="4" t="s">
        <v>12094</v>
      </c>
    </row>
    <row r="324" spans="1:5" x14ac:dyDescent="0.35">
      <c r="A324" s="37" t="s">
        <v>12098</v>
      </c>
    </row>
    <row r="326" spans="1:5" x14ac:dyDescent="0.35">
      <c r="A326" s="116" t="s">
        <v>12095</v>
      </c>
      <c r="E326" s="16" t="s">
        <v>11932</v>
      </c>
    </row>
    <row r="327" spans="1:5" x14ac:dyDescent="0.35">
      <c r="A327" s="4" t="s">
        <v>12091</v>
      </c>
    </row>
    <row r="328" spans="1:5" x14ac:dyDescent="0.35">
      <c r="A328" s="4" t="s">
        <v>12092</v>
      </c>
    </row>
    <row r="329" spans="1:5" x14ac:dyDescent="0.35">
      <c r="A329" s="4" t="s">
        <v>12093</v>
      </c>
    </row>
    <row r="330" spans="1:5" x14ac:dyDescent="0.35">
      <c r="A330" s="4" t="s">
        <v>12094</v>
      </c>
    </row>
    <row r="331" spans="1:5" x14ac:dyDescent="0.35">
      <c r="A331" s="39" t="s">
        <v>12098</v>
      </c>
    </row>
    <row r="332" spans="1:5" x14ac:dyDescent="0.35">
      <c r="A332" s="37"/>
    </row>
    <row r="333" spans="1:5" x14ac:dyDescent="0.35">
      <c r="A333" s="8" t="s">
        <v>12227</v>
      </c>
      <c r="B333" s="117">
        <f>(B288+B295+B304)/3</f>
        <v>3.6666666666666665</v>
      </c>
      <c r="C333" s="119"/>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Sheet200">
    <tabColor theme="9" tint="0.59999389629810485"/>
  </sheetPr>
  <dimension ref="A1:P429"/>
  <sheetViews>
    <sheetView zoomScale="80" zoomScaleNormal="80" workbookViewId="0">
      <selection activeCell="G1" sqref="G1"/>
    </sheetView>
  </sheetViews>
  <sheetFormatPr defaultRowHeight="14.5" x14ac:dyDescent="0.35"/>
  <cols>
    <col min="1" max="1" width="8.1796875" style="4" customWidth="1"/>
    <col min="2" max="2" width="11.54296875" customWidth="1"/>
    <col min="3" max="3" width="8" customWidth="1"/>
    <col min="4" max="4" width="8.54296875" style="4" customWidth="1"/>
    <col min="5" max="5" width="86" style="16" customWidth="1"/>
    <col min="7" max="7" width="8.90625" style="42"/>
    <col min="8" max="8" width="15.1796875" customWidth="1"/>
    <col min="9" max="9" width="7.54296875" style="42" customWidth="1"/>
    <col min="10" max="10" width="8.90625" style="16"/>
    <col min="11" max="11" width="8.90625" style="42"/>
  </cols>
  <sheetData>
    <row r="1" spans="1:16" x14ac:dyDescent="0.35">
      <c r="A1" s="14" t="s">
        <v>9312</v>
      </c>
      <c r="B1" s="10"/>
      <c r="C1" s="14"/>
      <c r="D1" s="18"/>
      <c r="E1" s="14"/>
      <c r="F1" s="12"/>
      <c r="G1" s="141" t="s">
        <v>9368</v>
      </c>
      <c r="H1" s="36"/>
      <c r="I1" s="124"/>
      <c r="J1" s="127"/>
      <c r="K1" s="124"/>
      <c r="L1" s="36"/>
    </row>
    <row r="2" spans="1:16" x14ac:dyDescent="0.35">
      <c r="A2" s="7" t="s">
        <v>9223</v>
      </c>
      <c r="B2" s="7" t="s">
        <v>3</v>
      </c>
      <c r="C2" s="7" t="s">
        <v>9459</v>
      </c>
      <c r="D2" s="7" t="s">
        <v>9224</v>
      </c>
      <c r="E2" s="8" t="s">
        <v>9225</v>
      </c>
      <c r="F2" s="6"/>
      <c r="G2" s="124"/>
      <c r="H2" s="36"/>
      <c r="I2" s="124"/>
      <c r="J2" s="127"/>
      <c r="K2" s="124"/>
      <c r="L2" s="36"/>
    </row>
    <row r="3" spans="1:16" s="75" customFormat="1" x14ac:dyDescent="0.35">
      <c r="A3" s="11"/>
      <c r="B3" s="11" t="s">
        <v>9273</v>
      </c>
      <c r="C3" s="15"/>
      <c r="D3" s="19"/>
      <c r="E3" s="15"/>
      <c r="F3" s="13"/>
      <c r="G3" s="80" t="s">
        <v>9370</v>
      </c>
      <c r="H3" s="75" t="s">
        <v>9382</v>
      </c>
      <c r="I3" s="80" t="s">
        <v>9370</v>
      </c>
      <c r="J3" s="129" t="s">
        <v>9369</v>
      </c>
      <c r="K3" s="80" t="s">
        <v>9370</v>
      </c>
      <c r="L3" s="75" t="s">
        <v>9369</v>
      </c>
    </row>
    <row r="4" spans="1:16" x14ac:dyDescent="0.35">
      <c r="A4" s="7"/>
      <c r="B4" s="7"/>
      <c r="C4" s="8"/>
      <c r="E4" s="8"/>
      <c r="F4" s="6"/>
    </row>
    <row r="5" spans="1:16" x14ac:dyDescent="0.35">
      <c r="A5" s="7">
        <v>3</v>
      </c>
      <c r="B5" s="31" t="s">
        <v>10464</v>
      </c>
      <c r="C5" s="8"/>
      <c r="E5" s="8"/>
      <c r="F5" s="6"/>
    </row>
    <row r="6" spans="1:16" x14ac:dyDescent="0.35">
      <c r="A6" s="4">
        <v>1</v>
      </c>
      <c r="B6" s="4">
        <v>-450.90899999999999</v>
      </c>
      <c r="C6" t="s">
        <v>4012</v>
      </c>
      <c r="D6" s="9" t="s">
        <v>9222</v>
      </c>
      <c r="E6" s="16" t="s">
        <v>4130</v>
      </c>
      <c r="G6" s="42">
        <f>IF(H6="GREET",1,IF(H6="GOAL",2,IF(H6="GOAL:COOP",2,IF(H6="(GOAL:COOP)",2,IF(H6="GOAL:CIVILITY",2,IF(H6="GOAL:SUSTAIN",2,IF(H6="(GOAL:SUSTAIN)",2,IF(H6="GOAL:MAX EARN",2,IF(H6="GOAL:EQUITY",2,IF(H6="(GOAL:EQUITY)",2,IF(H6="PROPOSAL",3,IF(H6="(PROPOSAL)",3,IF(H6="CHOOSE+",4,IF(H6="CHOOSE-",4,IF(H6="(CHOOSE+)",4,IF(H6="(CHOOSE-)",4,IF(H6="ECO INFO",5,IF(H6="(ECO INFO)",5,IF(H6="$ INFO",6,IF(H6="($ INFO)",6,IF(H6="SOC INFO",7,IF(H6="(SOC INFO)",7,IF(H6="RULE INFO",8,IF(H6="EXP INFO",9,IF(H6="(EXP INFO)",9,IF(H6="MON RES",10,IF(H6="MON EARN",11,IF(H6="MON BEH",12,IF(H6="POSE HARM",13,IF(H6="(POSE HARM)",13,IF(H6="POSE CONCERN",14,IF(H6="(POSE CONCERN)",14,IF(H6="RJ APOLOGY",15,IF(H6="RJ ATONE",16,IF(H6="(RJ ATONE)",16,IF(H6="RJ JUSTIFY",17,IF(H6="RJ JUSTIFY:ECO INFO",17,IF(H6="RJ JUSTIFY:SOC INFO",17,IF(H6="RJ JUSTIFY:EXP INFO",17,IF(H6="RJ JUSTIFY:MON EARN",17,IF(H6="RJ JUSTIFY:MON BEH",17,IF(H6="RJ-",18,IF(H6="RJ FORGIVE+",19,IF(H6="RJ FORGIVE-",19,IF(H6="(RJ FORGIVE+)",19,IF(H6="(RJ FORGIVE-)",19,IF(H6="COORD",20,IF(H6="(COORD)",20,IF(H6="ENF ACK",21,IF(H6="(ENF ACK)",21,IF(H6="ENF PRAISE",22,IF(H6="ENF ASK",23,IF(H6="ENF TELL",24,IF(H6="ENF SHAME",25,IF(H6="ENF WARN",26,IF(H6="ENF THREATEN",27,IF(H6="ENF PUNISH",28,IF(H6="DEFECT",29,IF(H6="SM TALK",30,IF(H6="HUMOR",31,IF(H6="POLITE+",32,IF(H6="POLITE-",32,IF(H6="INPUT-",33,IF(H6="AMBIGUOUS",34,IF(H6="UNCODEABLE",35)))))))))))))))))))))))))))))))))))))))))))))))))))))))))))))))))</f>
        <v>3</v>
      </c>
      <c r="H6" t="s">
        <v>9379</v>
      </c>
    </row>
    <row r="7" spans="1:16" x14ac:dyDescent="0.35">
      <c r="A7" s="4">
        <v>2</v>
      </c>
      <c r="B7" s="4">
        <v>-437.481999999999</v>
      </c>
      <c r="C7" t="s">
        <v>4005</v>
      </c>
      <c r="D7" s="9" t="s">
        <v>9220</v>
      </c>
      <c r="E7" s="16" t="s">
        <v>4136</v>
      </c>
      <c r="G7" s="42">
        <f t="shared" ref="G7:G17" si="0">IF(H7="GREET",1,IF(H7="GOAL",2,IF(H7="GOAL:COOP",2,IF(H7="(GOAL:COOP)",2,IF(H7="GOAL:CIVILITY",2,IF(H7="GOAL:SUSTAIN",2,IF(H7="(GOAL:SUSTAIN)",2,IF(H7="GOAL:MAX EARN",2,IF(H7="GOAL:EQUITY",2,IF(H7="(GOAL:EQUITY)",2,IF(H7="PROPOSAL",3,IF(H7="(PROPOSAL)",3,IF(H7="CHOOSE+",4,IF(H7="CHOOSE-",4,IF(H7="(CHOOSE+)",4,IF(H7="(CHOOSE-)",4,IF(H7="ECO INFO",5,IF(H7="(ECO INFO)",5,IF(H7="$ INFO",6,IF(H7="($ INFO)",6,IF(H7="SOC INFO",7,IF(H7="(SOC INFO)",7,IF(H7="RULE INFO",8,IF(H7="EXP INFO",9,IF(H7="(EXP INFO)",9,IF(H7="MON RES",10,IF(H7="MON EARN",11,IF(H7="MON BEH",12,IF(H7="POSE HARM",13,IF(H7="(POSE HARM)",13,IF(H7="POSE CONCERN",14,IF(H7="(POSE CONCERN)",14,IF(H7="RJ APOLOGY",15,IF(H7="RJ ATONE",16,IF(H7="(RJ ATONE)",16,IF(H7="RJ JUSTIFY",17,IF(H7="RJ JUSTIFY:ECO INFO",17,IF(H7="RJ JUSTIFY:SOC INFO",17,IF(H7="RJ JUSTIFY:EXP INFO",17,IF(H7="RJ JUSTIFY:MON EARN",17,IF(H7="RJ JUSTIFY:MON BEH",17,IF(H7="RJ-",18,IF(H7="RJ FORGIVE+",19,IF(H7="RJ FORGIVE-",19,IF(H7="(RJ FORGIVE+)",19,IF(H7="(RJ FORGIVE-)",19,IF(H7="COORD",20,IF(H7="(COORD)",20,IF(H7="ENF ACK",21,IF(H7="(ENF ACK)",21,IF(H7="ENF PRAISE",22,IF(H7="ENF ASK",23,IF(H7="ENF TELL",24,IF(H7="ENF SHAME",25,IF(H7="ENF WARN",26,IF(H7="ENF THREATEN",27,IF(H7="ENF PUNISH",28,IF(H7="DEFECT",29,IF(H7="SM TALK",30,IF(H7="HUMOR",31,IF(H7="POLITE+",32,IF(H7="POLITE-",32,IF(H7="INPUT-",33,IF(H7="AMBIGUOUS",34,IF(H7="UNCODEABLE",35)))))))))))))))))))))))))))))))))))))))))))))))))))))))))))))))))</f>
        <v>4</v>
      </c>
      <c r="H7" t="s">
        <v>9372</v>
      </c>
      <c r="P7" s="5"/>
    </row>
    <row r="8" spans="1:16" x14ac:dyDescent="0.35">
      <c r="A8" s="4">
        <v>3</v>
      </c>
      <c r="B8" s="4">
        <v>-431.361999999999</v>
      </c>
      <c r="C8" t="s">
        <v>3990</v>
      </c>
      <c r="D8" s="4">
        <v>1</v>
      </c>
      <c r="E8" s="16" t="s">
        <v>4138</v>
      </c>
    </row>
    <row r="9" spans="1:16" x14ac:dyDescent="0.35">
      <c r="B9" s="4"/>
      <c r="E9" s="58" t="s">
        <v>10287</v>
      </c>
      <c r="G9" s="42">
        <f t="shared" si="0"/>
        <v>4</v>
      </c>
      <c r="H9" t="s">
        <v>9372</v>
      </c>
    </row>
    <row r="10" spans="1:16" x14ac:dyDescent="0.35">
      <c r="B10" s="4"/>
      <c r="E10" s="58" t="s">
        <v>10288</v>
      </c>
      <c r="G10" s="42">
        <f t="shared" si="0"/>
        <v>7</v>
      </c>
      <c r="H10" t="s">
        <v>9377</v>
      </c>
      <c r="I10" s="42">
        <f>IF(J10="GREET",1,IF(J10="GOAL",2,IF(J10="GOAL:COOP",2,IF(J10="(GOAL:COOP)",2,IF(J10="GOAL:CIVILITY",2,IF(J10="GOAL:SUSTAIN",2,IF(J10="(GOAL:SUSTAIN)",2,IF(J10="GOAL:MAX EARN",2,IF(J10="GOAL:EQUITY",2,IF(J10="(GOAL:EQUITY)",2,IF(J10="PROPOSAL",3,IF(J10="(PROPOSAL)",3,IF(J10="CHOOSE+",4,IF(J10="CHOOSE-",4,IF(J10="(CHOOSE+)",4,IF(J10="(CHOOSE-)",4,IF(J10="ECO INFO",5,IF(J10="(ECO INFO)",5,IF(J10="$ INFO",6,IF(J10="($ INFO)",6,IF(J10="SOC INFO",7,IF(J10="(SOC INFO)",7,IF(J10="RULE INFO",8,IF(J10="EXP INFO",9,IF(J10="(EXP INFO)",9,IF(J10="MON RES",10,IF(J10="MON EARN",11,IF(J10="MON BEH",12,IF(J10="POSE HARM",13,IF(J10="(POSE HARM)",13,IF(J10="POSE CONCERN",14,IF(J10="(POSE CONCERN)",14,IF(J10="RJ APOLOGY",15,IF(J10="RJ ATONE",16,IF(J10="(RJ ATONE)",16,IF(J10="RJ JUSTIFY",17,IF(J10="RJ JUSTIFY:ECO INFO",17,IF(J10="RJ JUSTIFY:SOC INFO",17,IF(J10="RJ JUSTIFY:EXP INFO",17,IF(J10="RJ JUSTIFY:MON EARN",17,IF(J10="RJ JUSTIFY:MON BEH",17,IF(J10="RJ-",18,IF(J10="RJ FORGIVE+",19,IF(J10="RJ FORGIVE-",19,IF(J10="(RJ FORGIVE+)",19,IF(J10="(RJ FORGIVE-)",19,IF(J10="COORD",20,IF(J10="(COORD)",20,IF(J10="ENF ACK",21,IF(J10="(ENF ACK)",21,IF(J10="ENF PRAISE",22,IF(J10="ENF ASK",23,IF(J10="ENF TELL",24,IF(J10="ENF SHAME",25,IF(J10="ENF WARN",26,IF(J10="ENF THREATEN",27,IF(J10="ENF PUNISH",28,IF(J10="DEFECT",29,IF(J10="SM TALK",30,IF(J10="HUMOR",31,IF(J10="POLITE+",32,IF(J10="POLITE-",32,IF(J10="INPUT-",33,IF(J10="AMBIGUOUS",34,IF(J10="UNCODEABLE",35)))))))))))))))))))))))))))))))))))))))))))))))))))))))))))))))))</f>
        <v>6</v>
      </c>
      <c r="J10" s="16" t="s">
        <v>10472</v>
      </c>
    </row>
    <row r="11" spans="1:16" x14ac:dyDescent="0.35">
      <c r="B11" s="4"/>
      <c r="D11" s="9"/>
    </row>
    <row r="12" spans="1:16" x14ac:dyDescent="0.35">
      <c r="A12" s="7">
        <v>4</v>
      </c>
      <c r="B12" s="31" t="s">
        <v>10690</v>
      </c>
      <c r="D12" s="9"/>
    </row>
    <row r="13" spans="1:16" x14ac:dyDescent="0.35">
      <c r="A13" s="4">
        <v>4</v>
      </c>
      <c r="B13" s="4">
        <v>-447.82900000000001</v>
      </c>
      <c r="C13" t="s">
        <v>3990</v>
      </c>
      <c r="D13" s="4">
        <v>1</v>
      </c>
      <c r="E13" s="16" t="s">
        <v>4132</v>
      </c>
      <c r="G13" s="42">
        <f t="shared" si="0"/>
        <v>3</v>
      </c>
      <c r="H13" t="s">
        <v>9379</v>
      </c>
    </row>
    <row r="14" spans="1:16" x14ac:dyDescent="0.35">
      <c r="A14" s="4">
        <v>5</v>
      </c>
      <c r="B14" s="4">
        <v>-444.60899999999998</v>
      </c>
      <c r="C14" t="s">
        <v>4012</v>
      </c>
      <c r="D14" s="9" t="s">
        <v>9222</v>
      </c>
      <c r="E14" s="16" t="s">
        <v>4133</v>
      </c>
      <c r="G14" s="42">
        <f t="shared" si="0"/>
        <v>4</v>
      </c>
      <c r="H14" t="s">
        <v>9372</v>
      </c>
    </row>
    <row r="15" spans="1:16" x14ac:dyDescent="0.35">
      <c r="A15" s="4">
        <v>6</v>
      </c>
      <c r="B15" s="4">
        <v>-427.640999999999</v>
      </c>
      <c r="C15" t="s">
        <v>3994</v>
      </c>
      <c r="D15" s="9" t="s">
        <v>9221</v>
      </c>
      <c r="E15" s="16" t="s">
        <v>4139</v>
      </c>
      <c r="G15" s="42">
        <f t="shared" si="0"/>
        <v>2</v>
      </c>
      <c r="H15" t="s">
        <v>12175</v>
      </c>
      <c r="I15" s="42">
        <f>IF(J15="GREET",1,IF(J15="GOAL",2,IF(J15="GOAL:COOP",2,IF(J15="(GOAL:COOP)",2,IF(J15="GOAL:CIVILITY",2,IF(J15="GOAL:SUSTAIN",2,IF(J15="(GOAL:SUSTAIN)",2,IF(J15="GOAL:MAX EARN",2,IF(J15="GOAL:EQUITY",2,IF(J15="(GOAL:EQUITY)",2,IF(J15="PROPOSAL",3,IF(J15="(PROPOSAL)",3,IF(J15="CHOOSE+",4,IF(J15="CHOOSE-",4,IF(J15="(CHOOSE+)",4,IF(J15="(CHOOSE-)",4,IF(J15="ECO INFO",5,IF(J15="(ECO INFO)",5,IF(J15="$ INFO",6,IF(J15="($ INFO)",6,IF(J15="SOC INFO",7,IF(J15="(SOC INFO)",7,IF(J15="RULE INFO",8,IF(J15="EXP INFO",9,IF(J15="(EXP INFO)",9,IF(J15="MON RES",10,IF(J15="MON EARN",11,IF(J15="MON BEH",12,IF(J15="POSE HARM",13,IF(J15="(POSE HARM)",13,IF(J15="POSE CONCERN",14,IF(J15="(POSE CONCERN)",14,IF(J15="RJ APOLOGY",15,IF(J15="RJ ATONE",16,IF(J15="(RJ ATONE)",16,IF(J15="RJ JUSTIFY",17,IF(J15="RJ JUSTIFY:ECO INFO",17,IF(J15="RJ JUSTIFY:SOC INFO",17,IF(J15="RJ JUSTIFY:EXP INFO",17,IF(J15="RJ JUSTIFY:MON EARN",17,IF(J15="RJ JUSTIFY:MON BEH",17,IF(J15="RJ-",18,IF(J15="RJ FORGIVE+",19,IF(J15="RJ FORGIVE-",19,IF(J15="(RJ FORGIVE+)",19,IF(J15="(RJ FORGIVE-)",19,IF(J15="COORD",20,IF(J15="(COORD)",20,IF(J15="ENF ACK",21,IF(J15="(ENF ACK)",21,IF(J15="ENF PRAISE",22,IF(J15="ENF ASK",23,IF(J15="ENF TELL",24,IF(J15="ENF SHAME",25,IF(J15="ENF WARN",26,IF(J15="ENF THREATEN",27,IF(J15="ENF PUNISH",28,IF(J15="DEFECT",29,IF(J15="SM TALK",30,IF(J15="HUMOR",31,IF(J15="POLITE+",32,IF(J15="POLITE-",32,IF(J15="INPUT-",33,IF(J15="AMBIGUOUS",34,IF(J15="UNCODEABLE",35)))))))))))))))))))))))))))))))))))))))))))))))))))))))))))))))))</f>
        <v>4</v>
      </c>
      <c r="J15" s="16" t="s">
        <v>10330</v>
      </c>
    </row>
    <row r="16" spans="1:16" x14ac:dyDescent="0.35">
      <c r="A16" s="4">
        <v>7</v>
      </c>
      <c r="B16" s="4">
        <v>-427.11799999999999</v>
      </c>
      <c r="C16" t="s">
        <v>4005</v>
      </c>
      <c r="D16" s="9" t="s">
        <v>9220</v>
      </c>
      <c r="E16" s="16" t="s">
        <v>767</v>
      </c>
      <c r="G16" s="42">
        <f t="shared" si="0"/>
        <v>2</v>
      </c>
      <c r="H16" t="s">
        <v>12175</v>
      </c>
      <c r="I16" s="42">
        <f>IF(J16="GREET",1,IF(J16="GOAL",2,IF(J16="GOAL:COOP",2,IF(J16="(GOAL:COOP)",2,IF(J16="GOAL:CIVILITY",2,IF(J16="GOAL:SUSTAIN",2,IF(J16="(GOAL:SUSTAIN)",2,IF(J16="GOAL:MAX EARN",2,IF(J16="GOAL:EQUITY",2,IF(J16="(GOAL:EQUITY)",2,IF(J16="PROPOSAL",3,IF(J16="(PROPOSAL)",3,IF(J16="CHOOSE+",4,IF(J16="CHOOSE-",4,IF(J16="(CHOOSE+)",4,IF(J16="(CHOOSE-)",4,IF(J16="ECO INFO",5,IF(J16="(ECO INFO)",5,IF(J16="$ INFO",6,IF(J16="($ INFO)",6,IF(J16="SOC INFO",7,IF(J16="(SOC INFO)",7,IF(J16="RULE INFO",8,IF(J16="EXP INFO",9,IF(J16="(EXP INFO)",9,IF(J16="MON RES",10,IF(J16="MON EARN",11,IF(J16="MON BEH",12,IF(J16="POSE HARM",13,IF(J16="(POSE HARM)",13,IF(J16="POSE CONCERN",14,IF(J16="(POSE CONCERN)",14,IF(J16="RJ APOLOGY",15,IF(J16="RJ ATONE",16,IF(J16="(RJ ATONE)",16,IF(J16="RJ JUSTIFY",17,IF(J16="RJ JUSTIFY:ECO INFO",17,IF(J16="RJ JUSTIFY:SOC INFO",17,IF(J16="RJ JUSTIFY:EXP INFO",17,IF(J16="RJ JUSTIFY:MON EARN",17,IF(J16="RJ JUSTIFY:MON BEH",17,IF(J16="RJ-",18,IF(J16="RJ FORGIVE+",19,IF(J16="RJ FORGIVE-",19,IF(J16="(RJ FORGIVE+)",19,IF(J16="(RJ FORGIVE-)",19,IF(J16="COORD",20,IF(J16="(COORD)",20,IF(J16="ENF ACK",21,IF(J16="(ENF ACK)",21,IF(J16="ENF PRAISE",22,IF(J16="ENF ASK",23,IF(J16="ENF TELL",24,IF(J16="ENF SHAME",25,IF(J16="ENF WARN",26,IF(J16="ENF THREATEN",27,IF(J16="ENF PUNISH",28,IF(J16="DEFECT",29,IF(J16="SM TALK",30,IF(J16="HUMOR",31,IF(J16="POLITE+",32,IF(J16="POLITE-",32,IF(J16="INPUT-",33,IF(J16="AMBIGUOUS",34,IF(J16="UNCODEABLE",35)))))))))))))))))))))))))))))))))))))))))))))))))))))))))))))))))</f>
        <v>4</v>
      </c>
      <c r="J16" s="16" t="s">
        <v>10330</v>
      </c>
    </row>
    <row r="17" spans="1:10" x14ac:dyDescent="0.35">
      <c r="A17" s="4">
        <v>8</v>
      </c>
      <c r="B17" s="4">
        <v>-421.92399999999998</v>
      </c>
      <c r="C17" t="s">
        <v>4012</v>
      </c>
      <c r="D17" s="9" t="s">
        <v>9222</v>
      </c>
      <c r="E17" s="16" t="s">
        <v>3363</v>
      </c>
      <c r="G17" s="42">
        <f t="shared" si="0"/>
        <v>2</v>
      </c>
      <c r="H17" t="s">
        <v>12175</v>
      </c>
    </row>
    <row r="18" spans="1:10" x14ac:dyDescent="0.35">
      <c r="B18" s="4"/>
      <c r="D18" s="9"/>
    </row>
    <row r="19" spans="1:10" x14ac:dyDescent="0.35">
      <c r="A19" s="7">
        <v>4</v>
      </c>
      <c r="B19" s="31" t="s">
        <v>10694</v>
      </c>
      <c r="D19" s="9"/>
    </row>
    <row r="20" spans="1:10" x14ac:dyDescent="0.35">
      <c r="A20" s="4">
        <v>9</v>
      </c>
      <c r="B20" s="4">
        <v>-399.00299999999999</v>
      </c>
      <c r="C20" t="s">
        <v>3994</v>
      </c>
      <c r="D20" s="9" t="s">
        <v>9221</v>
      </c>
      <c r="E20" s="16" t="s">
        <v>4143</v>
      </c>
    </row>
    <row r="21" spans="1:10" x14ac:dyDescent="0.35">
      <c r="B21" s="4"/>
      <c r="D21" s="9"/>
      <c r="E21" s="58" t="s">
        <v>11261</v>
      </c>
      <c r="G21" s="42">
        <f t="shared" ref="G21:G22" si="1">IF(H21="GREET",1,IF(H21="GOAL",2,IF(H21="GOAL:COOP",2,IF(H21="(GOAL:COOP)",2,IF(H21="GOAL:CIVILITY",2,IF(H21="GOAL:SUSTAIN",2,IF(H21="(GOAL:SUSTAIN)",2,IF(H21="GOAL:MAX EARN",2,IF(H21="GOAL:EQUITY",2,IF(H21="(GOAL:EQUITY)",2,IF(H21="PROPOSAL",3,IF(H21="(PROPOSAL)",3,IF(H21="CHOOSE+",4,IF(H21="CHOOSE-",4,IF(H21="(CHOOSE+)",4,IF(H21="(CHOOSE-)",4,IF(H21="ECO INFO",5,IF(H21="(ECO INFO)",5,IF(H21="$ INFO",6,IF(H21="($ INFO)",6,IF(H21="SOC INFO",7,IF(H21="(SOC INFO)",7,IF(H21="RULE INFO",8,IF(H21="EXP INFO",9,IF(H21="(EXP INFO)",9,IF(H21="MON RES",10,IF(H21="MON EARN",11,IF(H21="MON BEH",12,IF(H21="POSE HARM",13,IF(H21="(POSE HARM)",13,IF(H21="POSE CONCERN",14,IF(H21="(POSE CONCERN)",14,IF(H21="RJ APOLOGY",15,IF(H21="RJ ATONE",16,IF(H21="(RJ ATONE)",16,IF(H21="RJ JUSTIFY",17,IF(H21="RJ JUSTIFY:ECO INFO",17,IF(H21="RJ JUSTIFY:SOC INFO",17,IF(H21="RJ JUSTIFY:EXP INFO",17,IF(H21="RJ JUSTIFY:MON EARN",17,IF(H21="RJ JUSTIFY:MON BEH",17,IF(H21="RJ-",18,IF(H21="RJ FORGIVE+",19,IF(H21="RJ FORGIVE-",19,IF(H21="(RJ FORGIVE+)",19,IF(H21="(RJ FORGIVE-)",19,IF(H21="COORD",20,IF(H21="(COORD)",20,IF(H21="ENF ACK",21,IF(H21="(ENF ACK)",21,IF(H21="ENF PRAISE",22,IF(H21="ENF ASK",23,IF(H21="ENF TELL",24,IF(H21="ENF SHAME",25,IF(H21="ENF WARN",26,IF(H21="ENF THREATEN",27,IF(H21="ENF PUNISH",28,IF(H21="DEFECT",29,IF(H21="SM TALK",30,IF(H21="HUMOR",31,IF(H21="POLITE+",32,IF(H21="POLITE-",32,IF(H21="INPUT-",33,IF(H21="AMBIGUOUS",34,IF(H21="UNCODEABLE",35)))))))))))))))))))))))))))))))))))))))))))))))))))))))))))))))))</f>
        <v>9</v>
      </c>
      <c r="H21" t="s">
        <v>9373</v>
      </c>
    </row>
    <row r="22" spans="1:10" x14ac:dyDescent="0.35">
      <c r="B22" s="4"/>
      <c r="D22" s="9"/>
      <c r="E22" s="58" t="s">
        <v>11262</v>
      </c>
      <c r="G22" s="42">
        <f t="shared" si="1"/>
        <v>7</v>
      </c>
      <c r="H22" t="s">
        <v>9377</v>
      </c>
    </row>
    <row r="23" spans="1:10" x14ac:dyDescent="0.35">
      <c r="A23" s="4">
        <v>10</v>
      </c>
      <c r="B23" s="4">
        <v>-398.81199999999899</v>
      </c>
      <c r="C23" t="s">
        <v>3990</v>
      </c>
      <c r="D23" s="4">
        <v>1</v>
      </c>
      <c r="E23" s="16" t="s">
        <v>4144</v>
      </c>
    </row>
    <row r="24" spans="1:10" x14ac:dyDescent="0.35">
      <c r="B24" s="4"/>
      <c r="E24" s="58" t="s">
        <v>10289</v>
      </c>
      <c r="G24" s="42">
        <f t="shared" ref="G24:I84" si="2">IF(H24="GREET",1,IF(H24="GOAL",2,IF(H24="GOAL:COOP",2,IF(H24="(GOAL:COOP)",2,IF(H24="GOAL:CIVILITY",2,IF(H24="GOAL:SUSTAIN",2,IF(H24="(GOAL:SUSTAIN)",2,IF(H24="GOAL:MAX EARN",2,IF(H24="GOAL:EQUITY",2,IF(H24="(GOAL:EQUITY)",2,IF(H24="PROPOSAL",3,IF(H24="(PROPOSAL)",3,IF(H24="CHOOSE+",4,IF(H24="CHOOSE-",4,IF(H24="(CHOOSE+)",4,IF(H24="(CHOOSE-)",4,IF(H24="ECO INFO",5,IF(H24="(ECO INFO)",5,IF(H24="$ INFO",6,IF(H24="($ INFO)",6,IF(H24="SOC INFO",7,IF(H24="(SOC INFO)",7,IF(H24="RULE INFO",8,IF(H24="EXP INFO",9,IF(H24="(EXP INFO)",9,IF(H24="MON RES",10,IF(H24="MON EARN",11,IF(H24="MON BEH",12,IF(H24="POSE HARM",13,IF(H24="(POSE HARM)",13,IF(H24="POSE CONCERN",14,IF(H24="(POSE CONCERN)",14,IF(H24="RJ APOLOGY",15,IF(H24="RJ ATONE",16,IF(H24="(RJ ATONE)",16,IF(H24="RJ JUSTIFY",17,IF(H24="RJ JUSTIFY:ECO INFO",17,IF(H24="RJ JUSTIFY:SOC INFO",17,IF(H24="RJ JUSTIFY:EXP INFO",17,IF(H24="RJ JUSTIFY:MON EARN",17,IF(H24="RJ JUSTIFY:MON BEH",17,IF(H24="RJ-",18,IF(H24="RJ FORGIVE+",19,IF(H24="RJ FORGIVE-",19,IF(H24="(RJ FORGIVE+)",19,IF(H24="(RJ FORGIVE-)",19,IF(H24="COORD",20,IF(H24="(COORD)",20,IF(H24="ENF ACK",21,IF(H24="(ENF ACK)",21,IF(H24="ENF PRAISE",22,IF(H24="ENF ASK",23,IF(H24="ENF TELL",24,IF(H24="ENF SHAME",25,IF(H24="ENF WARN",26,IF(H24="ENF THREATEN",27,IF(H24="ENF PUNISH",28,IF(H24="DEFECT",29,IF(H24="SM TALK",30,IF(H24="HUMOR",31,IF(H24="POLITE+",32,IF(H24="POLITE-",32,IF(H24="INPUT-",33,IF(H24="AMBIGUOUS",34,IF(H24="UNCODEABLE",35)))))))))))))))))))))))))))))))))))))))))))))))))))))))))))))))))</f>
        <v>3</v>
      </c>
      <c r="H24" t="s">
        <v>9379</v>
      </c>
    </row>
    <row r="25" spans="1:10" x14ac:dyDescent="0.35">
      <c r="B25" s="4"/>
      <c r="E25" s="58" t="s">
        <v>10290</v>
      </c>
      <c r="G25" s="42">
        <f t="shared" si="2"/>
        <v>2</v>
      </c>
      <c r="H25" t="s">
        <v>10428</v>
      </c>
    </row>
    <row r="26" spans="1:10" x14ac:dyDescent="0.35">
      <c r="A26" s="4">
        <v>11</v>
      </c>
      <c r="B26" s="4">
        <v>-376.26900000000001</v>
      </c>
      <c r="C26" t="s">
        <v>4012</v>
      </c>
      <c r="D26" s="9" t="s">
        <v>9222</v>
      </c>
      <c r="E26" s="16" t="s">
        <v>4148</v>
      </c>
      <c r="G26" s="42">
        <f t="shared" si="2"/>
        <v>4</v>
      </c>
      <c r="H26" t="s">
        <v>9372</v>
      </c>
      <c r="I26" s="42">
        <f>IF(J26="GREET",1,IF(J26="GOAL",2,IF(J26="GOAL:COOP",2,IF(J26="(GOAL:COOP)",2,IF(J26="GOAL:CIVILITY",2,IF(J26="GOAL:SUSTAIN",2,IF(J26="(GOAL:SUSTAIN)",2,IF(J26="GOAL:MAX EARN",2,IF(J26="GOAL:EQUITY",2,IF(J26="(GOAL:EQUITY)",2,IF(J26="PROPOSAL",3,IF(J26="(PROPOSAL)",3,IF(J26="CHOOSE+",4,IF(J26="CHOOSE-",4,IF(J26="(CHOOSE+)",4,IF(J26="(CHOOSE-)",4,IF(J26="ECO INFO",5,IF(J26="(ECO INFO)",5,IF(J26="$ INFO",6,IF(J26="($ INFO)",6,IF(J26="SOC INFO",7,IF(J26="(SOC INFO)",7,IF(J26="RULE INFO",8,IF(J26="EXP INFO",9,IF(J26="(EXP INFO)",9,IF(J26="MON RES",10,IF(J26="MON EARN",11,IF(J26="MON BEH",12,IF(J26="POSE HARM",13,IF(J26="(POSE HARM)",13,IF(J26="POSE CONCERN",14,IF(J26="(POSE CONCERN)",14,IF(J26="RJ APOLOGY",15,IF(J26="RJ ATONE",16,IF(J26="(RJ ATONE)",16,IF(J26="RJ JUSTIFY",17,IF(J26="RJ JUSTIFY:ECO INFO",17,IF(J26="RJ JUSTIFY:SOC INFO",17,IF(J26="RJ JUSTIFY:EXP INFO",17,IF(J26="RJ JUSTIFY:MON EARN",17,IF(J26="RJ JUSTIFY:MON BEH",17,IF(J26="RJ-",18,IF(J26="RJ FORGIVE+",19,IF(J26="RJ FORGIVE-",19,IF(J26="(RJ FORGIVE+)",19,IF(J26="(RJ FORGIVE-)",19,IF(J26="COORD",20,IF(J26="(COORD)",20,IF(J26="ENF ACK",21,IF(J26="(ENF ACK)",21,IF(J26="ENF PRAISE",22,IF(J26="ENF ASK",23,IF(J26="ENF TELL",24,IF(J26="ENF SHAME",25,IF(J26="ENF WARN",26,IF(J26="ENF THREATEN",27,IF(J26="ENF PUNISH",28,IF(J26="DEFECT",29,IF(J26="SM TALK",30,IF(J26="HUMOR",31,IF(J26="POLITE+",32,IF(J26="POLITE-",32,IF(J26="INPUT-",33,IF(J26="AMBIGUOUS",34,IF(J26="UNCODEABLE",35)))))))))))))))))))))))))))))))))))))))))))))))))))))))))))))))))</f>
        <v>2</v>
      </c>
      <c r="J26" s="16" t="s">
        <v>10428</v>
      </c>
    </row>
    <row r="27" spans="1:10" x14ac:dyDescent="0.35">
      <c r="A27" s="4">
        <v>12</v>
      </c>
      <c r="B27" s="4">
        <v>-372.41500000000002</v>
      </c>
      <c r="C27" t="s">
        <v>4005</v>
      </c>
      <c r="D27" s="9" t="s">
        <v>9220</v>
      </c>
      <c r="E27" s="16" t="s">
        <v>4149</v>
      </c>
    </row>
    <row r="28" spans="1:10" x14ac:dyDescent="0.35">
      <c r="B28" s="4"/>
      <c r="D28" s="9"/>
      <c r="E28" s="58" t="s">
        <v>55</v>
      </c>
      <c r="G28" s="42">
        <f t="shared" si="2"/>
        <v>4</v>
      </c>
      <c r="H28" t="s">
        <v>9372</v>
      </c>
    </row>
    <row r="29" spans="1:10" x14ac:dyDescent="0.35">
      <c r="B29" s="4"/>
      <c r="D29" s="9"/>
      <c r="E29" s="58" t="s">
        <v>10291</v>
      </c>
      <c r="G29" s="42">
        <f t="shared" si="2"/>
        <v>5</v>
      </c>
      <c r="H29" t="s">
        <v>9378</v>
      </c>
      <c r="I29" s="42">
        <f>IF(J29="GREET",1,IF(J29="GOAL",2,IF(J29="GOAL:COOP",2,IF(J29="(GOAL:COOP)",2,IF(J29="GOAL:CIVILITY",2,IF(J29="GOAL:SUSTAIN",2,IF(J29="(GOAL:SUSTAIN)",2,IF(J29="GOAL:MAX EARN",2,IF(J29="GOAL:EQUITY",2,IF(J29="(GOAL:EQUITY)",2,IF(J29="PROPOSAL",3,IF(J29="(PROPOSAL)",3,IF(J29="CHOOSE+",4,IF(J29="CHOOSE-",4,IF(J29="(CHOOSE+)",4,IF(J29="(CHOOSE-)",4,IF(J29="ECO INFO",5,IF(J29="(ECO INFO)",5,IF(J29="$ INFO",6,IF(J29="($ INFO)",6,IF(J29="SOC INFO",7,IF(J29="(SOC INFO)",7,IF(J29="RULE INFO",8,IF(J29="EXP INFO",9,IF(J29="(EXP INFO)",9,IF(J29="MON RES",10,IF(J29="MON EARN",11,IF(J29="MON BEH",12,IF(J29="POSE HARM",13,IF(J29="(POSE HARM)",13,IF(J29="POSE CONCERN",14,IF(J29="(POSE CONCERN)",14,IF(J29="RJ APOLOGY",15,IF(J29="RJ ATONE",16,IF(J29="(RJ ATONE)",16,IF(J29="RJ JUSTIFY",17,IF(J29="RJ JUSTIFY:ECO INFO",17,IF(J29="RJ JUSTIFY:SOC INFO",17,IF(J29="RJ JUSTIFY:EXP INFO",17,IF(J29="RJ JUSTIFY:MON EARN",17,IF(J29="RJ JUSTIFY:MON BEH",17,IF(J29="RJ-",18,IF(J29="RJ FORGIVE+",19,IF(J29="RJ FORGIVE-",19,IF(J29="(RJ FORGIVE+)",19,IF(J29="(RJ FORGIVE-)",19,IF(J29="COORD",20,IF(J29="(COORD)",20,IF(J29="ENF ACK",21,IF(J29="(ENF ACK)",21,IF(J29="ENF PRAISE",22,IF(J29="ENF ASK",23,IF(J29="ENF TELL",24,IF(J29="ENF SHAME",25,IF(J29="ENF WARN",26,IF(J29="ENF THREATEN",27,IF(J29="ENF PUNISH",28,IF(J29="DEFECT",29,IF(J29="SM TALK",30,IF(J29="HUMOR",31,IF(J29="POLITE+",32,IF(J29="POLITE-",32,IF(J29="INPUT-",33,IF(J29="AMBIGUOUS",34,IF(J29="UNCODEABLE",35)))))))))))))))))))))))))))))))))))))))))))))))))))))))))))))))))</f>
        <v>2</v>
      </c>
      <c r="J29" s="16" t="s">
        <v>12175</v>
      </c>
    </row>
    <row r="30" spans="1:10" x14ac:dyDescent="0.35">
      <c r="A30" s="4">
        <v>13</v>
      </c>
      <c r="B30" s="4">
        <v>-360.06099999999998</v>
      </c>
      <c r="C30" t="s">
        <v>4012</v>
      </c>
      <c r="D30" s="9" t="s">
        <v>9222</v>
      </c>
      <c r="E30" s="16" t="s">
        <v>4151</v>
      </c>
    </row>
    <row r="31" spans="1:10" x14ac:dyDescent="0.35">
      <c r="B31" s="4"/>
      <c r="D31" s="9"/>
      <c r="E31" s="58" t="s">
        <v>11263</v>
      </c>
      <c r="G31" s="42">
        <f t="shared" si="2"/>
        <v>9</v>
      </c>
      <c r="H31" t="s">
        <v>9373</v>
      </c>
    </row>
    <row r="32" spans="1:10" x14ac:dyDescent="0.35">
      <c r="B32" s="4"/>
      <c r="D32" s="9"/>
      <c r="E32" s="58" t="s">
        <v>11264</v>
      </c>
      <c r="G32" s="42">
        <f t="shared" si="2"/>
        <v>7</v>
      </c>
      <c r="H32" t="s">
        <v>9377</v>
      </c>
    </row>
    <row r="33" spans="1:10" x14ac:dyDescent="0.35">
      <c r="A33" s="4">
        <v>14</v>
      </c>
      <c r="B33" s="4">
        <v>-359.29300000000001</v>
      </c>
      <c r="C33" t="s">
        <v>3994</v>
      </c>
      <c r="D33" s="9" t="s">
        <v>9221</v>
      </c>
      <c r="E33" s="16" t="s">
        <v>4152</v>
      </c>
    </row>
    <row r="34" spans="1:10" ht="13.75" customHeight="1" x14ac:dyDescent="0.35">
      <c r="B34" s="4"/>
      <c r="D34" s="9"/>
      <c r="E34" s="58" t="s">
        <v>10691</v>
      </c>
      <c r="G34" s="42">
        <f t="shared" si="2"/>
        <v>4</v>
      </c>
      <c r="H34" t="s">
        <v>9372</v>
      </c>
    </row>
    <row r="35" spans="1:10" x14ac:dyDescent="0.35">
      <c r="B35" s="4"/>
      <c r="D35" s="9"/>
      <c r="E35" s="58" t="s">
        <v>9846</v>
      </c>
      <c r="G35" s="42">
        <f t="shared" si="2"/>
        <v>3</v>
      </c>
      <c r="H35" t="s">
        <v>9379</v>
      </c>
    </row>
    <row r="36" spans="1:10" x14ac:dyDescent="0.35">
      <c r="A36" s="4">
        <v>15</v>
      </c>
      <c r="B36" s="4">
        <v>-349.27800000000002</v>
      </c>
      <c r="C36" t="s">
        <v>4005</v>
      </c>
      <c r="D36" s="9" t="s">
        <v>9220</v>
      </c>
      <c r="E36" s="16" t="s">
        <v>1755</v>
      </c>
      <c r="G36" s="42">
        <f t="shared" si="2"/>
        <v>4</v>
      </c>
      <c r="H36" t="s">
        <v>9372</v>
      </c>
    </row>
    <row r="37" spans="1:10" x14ac:dyDescent="0.35">
      <c r="A37" s="4">
        <v>16</v>
      </c>
      <c r="B37" s="4">
        <v>-346.23399999999998</v>
      </c>
      <c r="C37" t="s">
        <v>3990</v>
      </c>
      <c r="D37" s="4">
        <v>1</v>
      </c>
      <c r="E37" s="16" t="s">
        <v>4154</v>
      </c>
      <c r="G37" s="42">
        <f t="shared" si="2"/>
        <v>4</v>
      </c>
      <c r="H37" t="s">
        <v>9372</v>
      </c>
    </row>
    <row r="38" spans="1:10" x14ac:dyDescent="0.35">
      <c r="A38" s="4">
        <v>17</v>
      </c>
      <c r="B38" s="4">
        <v>-343.209</v>
      </c>
      <c r="C38" t="s">
        <v>4012</v>
      </c>
      <c r="D38" s="9" t="s">
        <v>9222</v>
      </c>
      <c r="E38" s="16" t="s">
        <v>501</v>
      </c>
      <c r="G38" s="42">
        <f t="shared" si="2"/>
        <v>4</v>
      </c>
      <c r="H38" t="s">
        <v>9372</v>
      </c>
    </row>
    <row r="39" spans="1:10" x14ac:dyDescent="0.35">
      <c r="A39" s="4">
        <v>18</v>
      </c>
      <c r="B39" s="4">
        <v>-321.00299999999999</v>
      </c>
      <c r="C39" t="s">
        <v>3994</v>
      </c>
      <c r="D39" s="9" t="s">
        <v>9221</v>
      </c>
      <c r="E39" s="16" t="s">
        <v>4156</v>
      </c>
      <c r="G39" s="42">
        <f t="shared" si="2"/>
        <v>7</v>
      </c>
      <c r="H39" t="s">
        <v>9377</v>
      </c>
      <c r="I39" s="42">
        <f t="shared" si="2"/>
        <v>6</v>
      </c>
      <c r="J39" s="16" t="s">
        <v>10472</v>
      </c>
    </row>
    <row r="40" spans="1:10" x14ac:dyDescent="0.35">
      <c r="B40" s="4"/>
      <c r="D40" s="9"/>
    </row>
    <row r="41" spans="1:10" x14ac:dyDescent="0.35">
      <c r="A41" s="7" t="s">
        <v>11522</v>
      </c>
      <c r="B41" s="31" t="s">
        <v>11265</v>
      </c>
      <c r="D41" s="9"/>
    </row>
    <row r="42" spans="1:10" x14ac:dyDescent="0.35">
      <c r="A42" s="4">
        <v>19</v>
      </c>
      <c r="B42" s="4">
        <v>-319.09399999999999</v>
      </c>
      <c r="C42" t="s">
        <v>4005</v>
      </c>
      <c r="D42" s="9" t="s">
        <v>9220</v>
      </c>
      <c r="E42" s="16" t="s">
        <v>4157</v>
      </c>
      <c r="G42" s="42">
        <f t="shared" si="2"/>
        <v>8</v>
      </c>
      <c r="H42" t="s">
        <v>9374</v>
      </c>
      <c r="I42" s="42">
        <f t="shared" si="2"/>
        <v>3</v>
      </c>
      <c r="J42" s="16" t="s">
        <v>10329</v>
      </c>
    </row>
    <row r="43" spans="1:10" x14ac:dyDescent="0.35">
      <c r="B43" s="4">
        <v>-304.96100000000001</v>
      </c>
      <c r="C43" t="s">
        <v>4005</v>
      </c>
      <c r="D43" s="9" t="s">
        <v>9220</v>
      </c>
      <c r="E43" s="16" t="s">
        <v>4159</v>
      </c>
    </row>
    <row r="44" spans="1:10" x14ac:dyDescent="0.35">
      <c r="A44" s="4">
        <v>20</v>
      </c>
      <c r="B44" s="4">
        <v>-305.320999999999</v>
      </c>
      <c r="C44" t="s">
        <v>3994</v>
      </c>
      <c r="D44" s="9" t="s">
        <v>9221</v>
      </c>
      <c r="E44" s="16" t="s">
        <v>974</v>
      </c>
      <c r="G44" s="42">
        <f t="shared" si="2"/>
        <v>4</v>
      </c>
      <c r="H44" t="s">
        <v>9372</v>
      </c>
    </row>
    <row r="45" spans="1:10" x14ac:dyDescent="0.35">
      <c r="A45" s="4">
        <v>21</v>
      </c>
      <c r="B45" s="4">
        <v>-302.89599999999899</v>
      </c>
      <c r="C45" t="s">
        <v>4005</v>
      </c>
      <c r="D45" s="9" t="s">
        <v>9220</v>
      </c>
      <c r="E45" s="16" t="s">
        <v>267</v>
      </c>
      <c r="G45" s="42">
        <f t="shared" si="2"/>
        <v>4</v>
      </c>
      <c r="H45" t="s">
        <v>9372</v>
      </c>
    </row>
    <row r="46" spans="1:10" x14ac:dyDescent="0.35">
      <c r="A46" s="4">
        <v>22</v>
      </c>
      <c r="B46" s="4">
        <v>-298.68</v>
      </c>
      <c r="C46" t="s">
        <v>3990</v>
      </c>
      <c r="D46" s="4">
        <v>1</v>
      </c>
      <c r="E46" s="16" t="s">
        <v>4160</v>
      </c>
    </row>
    <row r="47" spans="1:10" x14ac:dyDescent="0.35">
      <c r="B47" s="4"/>
      <c r="E47" s="58" t="s">
        <v>10692</v>
      </c>
      <c r="G47" s="42">
        <f t="shared" si="2"/>
        <v>4</v>
      </c>
      <c r="H47" t="s">
        <v>9372</v>
      </c>
    </row>
    <row r="48" spans="1:10" x14ac:dyDescent="0.35">
      <c r="B48" s="4"/>
      <c r="E48" s="58" t="s">
        <v>10693</v>
      </c>
      <c r="G48" s="42">
        <f t="shared" si="2"/>
        <v>3</v>
      </c>
      <c r="H48" t="s">
        <v>9379</v>
      </c>
    </row>
    <row r="49" spans="1:8" x14ac:dyDescent="0.35">
      <c r="A49" s="4">
        <v>23</v>
      </c>
      <c r="B49" s="4">
        <v>-291.31799999999998</v>
      </c>
      <c r="C49" t="s">
        <v>4012</v>
      </c>
      <c r="D49" s="9" t="s">
        <v>9222</v>
      </c>
      <c r="E49" s="16" t="s">
        <v>4161</v>
      </c>
      <c r="G49" s="42">
        <f t="shared" si="2"/>
        <v>4</v>
      </c>
      <c r="H49" t="s">
        <v>9372</v>
      </c>
    </row>
    <row r="50" spans="1:8" x14ac:dyDescent="0.35">
      <c r="A50" s="4">
        <v>24</v>
      </c>
      <c r="B50" s="4">
        <v>-283.05399999999997</v>
      </c>
      <c r="C50" t="s">
        <v>4005</v>
      </c>
      <c r="D50" s="9" t="s">
        <v>9220</v>
      </c>
      <c r="E50" s="16" t="s">
        <v>4162</v>
      </c>
      <c r="G50" s="42">
        <f t="shared" si="2"/>
        <v>4</v>
      </c>
      <c r="H50" t="s">
        <v>9372</v>
      </c>
    </row>
    <row r="51" spans="1:8" x14ac:dyDescent="0.35">
      <c r="A51" s="4">
        <v>25</v>
      </c>
      <c r="B51" s="4">
        <v>-276.76400000000001</v>
      </c>
      <c r="C51" t="s">
        <v>3994</v>
      </c>
      <c r="D51" s="9" t="s">
        <v>9221</v>
      </c>
      <c r="E51" s="16" t="s">
        <v>4164</v>
      </c>
      <c r="G51" s="42">
        <f t="shared" si="2"/>
        <v>4</v>
      </c>
      <c r="H51" t="s">
        <v>9372</v>
      </c>
    </row>
    <row r="52" spans="1:8" x14ac:dyDescent="0.35">
      <c r="B52" s="4"/>
      <c r="D52" s="9"/>
    </row>
    <row r="53" spans="1:8" x14ac:dyDescent="0.35">
      <c r="A53" s="4">
        <v>26</v>
      </c>
      <c r="B53" s="4">
        <v>-272.72500000000002</v>
      </c>
      <c r="C53" t="s">
        <v>4012</v>
      </c>
      <c r="D53" s="9" t="s">
        <v>9222</v>
      </c>
      <c r="E53" s="16" t="s">
        <v>4165</v>
      </c>
      <c r="G53" s="42">
        <f t="shared" si="2"/>
        <v>34</v>
      </c>
      <c r="H53" t="s">
        <v>9387</v>
      </c>
    </row>
    <row r="54" spans="1:8" x14ac:dyDescent="0.35">
      <c r="A54" s="4">
        <v>27</v>
      </c>
      <c r="B54" s="4">
        <v>-268.16699999999997</v>
      </c>
      <c r="C54" t="s">
        <v>3994</v>
      </c>
      <c r="D54" s="9" t="s">
        <v>9221</v>
      </c>
      <c r="E54" s="16" t="s">
        <v>4167</v>
      </c>
      <c r="G54" s="42">
        <f t="shared" si="2"/>
        <v>24</v>
      </c>
      <c r="H54" t="s">
        <v>10409</v>
      </c>
    </row>
    <row r="55" spans="1:8" x14ac:dyDescent="0.35">
      <c r="A55" s="4">
        <v>28</v>
      </c>
      <c r="B55" s="4">
        <v>-259.20299999999997</v>
      </c>
      <c r="C55" t="s">
        <v>4005</v>
      </c>
      <c r="D55" s="9" t="s">
        <v>9220</v>
      </c>
      <c r="E55" s="16" t="s">
        <v>267</v>
      </c>
      <c r="G55" s="42">
        <f t="shared" si="2"/>
        <v>21</v>
      </c>
      <c r="H55" t="s">
        <v>9613</v>
      </c>
    </row>
    <row r="56" spans="1:8" x14ac:dyDescent="0.35">
      <c r="B56" s="4"/>
      <c r="D56" s="9"/>
    </row>
    <row r="57" spans="1:8" x14ac:dyDescent="0.35">
      <c r="B57" s="20" t="s">
        <v>9232</v>
      </c>
      <c r="D57" s="9"/>
    </row>
    <row r="58" spans="1:8" x14ac:dyDescent="0.35">
      <c r="A58" s="4">
        <v>29</v>
      </c>
      <c r="B58" s="4">
        <v>-243.77199999999999</v>
      </c>
      <c r="C58" t="s">
        <v>3994</v>
      </c>
      <c r="D58" s="9" t="s">
        <v>9221</v>
      </c>
      <c r="E58" s="16" t="s">
        <v>4170</v>
      </c>
      <c r="G58" s="42">
        <f t="shared" si="2"/>
        <v>31</v>
      </c>
      <c r="H58" t="s">
        <v>9386</v>
      </c>
    </row>
    <row r="59" spans="1:8" x14ac:dyDescent="0.35">
      <c r="B59" s="4">
        <v>-240.148</v>
      </c>
      <c r="C59" t="s">
        <v>3994</v>
      </c>
      <c r="D59" s="9" t="s">
        <v>9221</v>
      </c>
      <c r="E59" s="16" t="s">
        <v>177</v>
      </c>
    </row>
    <row r="60" spans="1:8" x14ac:dyDescent="0.35">
      <c r="A60" s="4">
        <v>30</v>
      </c>
      <c r="B60" s="4">
        <v>-235.66900000000001</v>
      </c>
      <c r="C60" t="s">
        <v>4012</v>
      </c>
      <c r="D60" s="9" t="s">
        <v>9222</v>
      </c>
      <c r="E60" s="16" t="s">
        <v>2439</v>
      </c>
      <c r="G60" s="42">
        <f t="shared" si="2"/>
        <v>31</v>
      </c>
      <c r="H60" t="s">
        <v>9386</v>
      </c>
    </row>
    <row r="61" spans="1:8" x14ac:dyDescent="0.35">
      <c r="A61" s="4">
        <v>31</v>
      </c>
      <c r="B61" s="4">
        <v>-235.11799999999999</v>
      </c>
      <c r="C61" t="s">
        <v>4005</v>
      </c>
      <c r="D61" s="9" t="s">
        <v>9220</v>
      </c>
      <c r="E61" s="16" t="s">
        <v>10292</v>
      </c>
      <c r="G61" s="42">
        <f t="shared" si="2"/>
        <v>30</v>
      </c>
      <c r="H61" t="s">
        <v>9375</v>
      </c>
    </row>
    <row r="62" spans="1:8" x14ac:dyDescent="0.35">
      <c r="A62" s="4">
        <v>32</v>
      </c>
      <c r="B62" s="4">
        <v>-225.63200000000001</v>
      </c>
      <c r="C62" t="s">
        <v>4012</v>
      </c>
      <c r="D62" s="9" t="s">
        <v>9222</v>
      </c>
      <c r="E62" s="16" t="s">
        <v>4174</v>
      </c>
      <c r="G62" s="42">
        <f t="shared" si="2"/>
        <v>30</v>
      </c>
      <c r="H62" t="s">
        <v>9375</v>
      </c>
    </row>
    <row r="63" spans="1:8" x14ac:dyDescent="0.35">
      <c r="A63" s="4">
        <v>33</v>
      </c>
      <c r="B63" s="4">
        <v>-221.572</v>
      </c>
      <c r="C63" t="s">
        <v>3994</v>
      </c>
      <c r="D63" s="9" t="s">
        <v>9221</v>
      </c>
      <c r="E63" s="16" t="s">
        <v>4175</v>
      </c>
      <c r="G63" s="42">
        <f t="shared" si="2"/>
        <v>7</v>
      </c>
      <c r="H63" t="s">
        <v>9377</v>
      </c>
    </row>
    <row r="64" spans="1:8" x14ac:dyDescent="0.35">
      <c r="A64" s="4">
        <v>34</v>
      </c>
      <c r="B64" s="4">
        <v>-218.65299999999999</v>
      </c>
      <c r="C64" t="s">
        <v>4005</v>
      </c>
      <c r="D64" s="9" t="s">
        <v>9220</v>
      </c>
      <c r="E64" s="16" t="s">
        <v>4176</v>
      </c>
      <c r="G64" s="42">
        <f t="shared" si="2"/>
        <v>7</v>
      </c>
      <c r="H64" t="s">
        <v>9377</v>
      </c>
    </row>
    <row r="65" spans="1:8" x14ac:dyDescent="0.35">
      <c r="B65" s="4">
        <v>-209.17</v>
      </c>
      <c r="C65" t="s">
        <v>4005</v>
      </c>
      <c r="D65" s="9" t="s">
        <v>9220</v>
      </c>
      <c r="E65" s="16" t="s">
        <v>4177</v>
      </c>
    </row>
    <row r="66" spans="1:8" x14ac:dyDescent="0.35">
      <c r="A66" s="4">
        <v>35</v>
      </c>
      <c r="B66" s="4">
        <v>-203.137</v>
      </c>
      <c r="C66" t="s">
        <v>3994</v>
      </c>
      <c r="D66" s="9" t="s">
        <v>9221</v>
      </c>
      <c r="E66" s="16" t="s">
        <v>4178</v>
      </c>
      <c r="G66" s="42">
        <f t="shared" si="2"/>
        <v>30</v>
      </c>
      <c r="H66" t="s">
        <v>9375</v>
      </c>
    </row>
    <row r="67" spans="1:8" x14ac:dyDescent="0.35">
      <c r="A67" s="4">
        <v>36</v>
      </c>
      <c r="B67" s="4">
        <v>-196.85299999999901</v>
      </c>
      <c r="C67" t="s">
        <v>4012</v>
      </c>
      <c r="D67" s="9" t="s">
        <v>9222</v>
      </c>
      <c r="E67" s="16" t="s">
        <v>4179</v>
      </c>
      <c r="G67" s="42">
        <f t="shared" si="2"/>
        <v>30</v>
      </c>
      <c r="H67" t="s">
        <v>9375</v>
      </c>
    </row>
    <row r="68" spans="1:8" x14ac:dyDescent="0.35">
      <c r="A68" s="4">
        <v>37</v>
      </c>
      <c r="B68" s="4">
        <v>-191.86599999999899</v>
      </c>
      <c r="C68" t="s">
        <v>3990</v>
      </c>
      <c r="D68" s="4">
        <v>1</v>
      </c>
      <c r="E68" s="16" t="s">
        <v>4180</v>
      </c>
      <c r="G68" s="42">
        <f t="shared" si="2"/>
        <v>30</v>
      </c>
      <c r="H68" t="s">
        <v>9375</v>
      </c>
    </row>
    <row r="69" spans="1:8" x14ac:dyDescent="0.35">
      <c r="A69" s="4">
        <v>38</v>
      </c>
      <c r="B69" s="4">
        <v>-190.839</v>
      </c>
      <c r="C69" t="s">
        <v>4005</v>
      </c>
      <c r="D69" s="9" t="s">
        <v>9220</v>
      </c>
      <c r="E69" s="16" t="s">
        <v>1373</v>
      </c>
      <c r="G69" s="42">
        <f t="shared" si="2"/>
        <v>31</v>
      </c>
      <c r="H69" t="s">
        <v>9386</v>
      </c>
    </row>
    <row r="70" spans="1:8" x14ac:dyDescent="0.35">
      <c r="A70" s="4">
        <v>39</v>
      </c>
      <c r="B70" s="4">
        <v>-171.298</v>
      </c>
      <c r="C70" t="s">
        <v>3994</v>
      </c>
      <c r="D70" s="9" t="s">
        <v>9221</v>
      </c>
      <c r="E70" s="16" t="s">
        <v>4183</v>
      </c>
      <c r="G70" s="42">
        <f t="shared" si="2"/>
        <v>30</v>
      </c>
      <c r="H70" t="s">
        <v>9375</v>
      </c>
    </row>
    <row r="71" spans="1:8" x14ac:dyDescent="0.35">
      <c r="A71" s="4">
        <v>40</v>
      </c>
      <c r="B71" s="4">
        <v>-170.42</v>
      </c>
      <c r="C71" t="s">
        <v>4005</v>
      </c>
      <c r="D71" s="9" t="s">
        <v>9220</v>
      </c>
      <c r="E71" s="16" t="s">
        <v>4184</v>
      </c>
      <c r="G71" s="42">
        <f t="shared" si="2"/>
        <v>9</v>
      </c>
      <c r="H71" t="s">
        <v>9373</v>
      </c>
    </row>
    <row r="72" spans="1:8" x14ac:dyDescent="0.35">
      <c r="A72" s="4">
        <v>41</v>
      </c>
      <c r="B72" s="4">
        <v>-164.64599999999999</v>
      </c>
      <c r="C72" t="s">
        <v>4005</v>
      </c>
      <c r="D72" s="9" t="s">
        <v>9220</v>
      </c>
      <c r="E72" s="16" t="s">
        <v>4172</v>
      </c>
      <c r="G72" s="42">
        <f t="shared" si="2"/>
        <v>30</v>
      </c>
      <c r="H72" t="s">
        <v>9375</v>
      </c>
    </row>
    <row r="73" spans="1:8" x14ac:dyDescent="0.35">
      <c r="A73" s="4">
        <v>42</v>
      </c>
      <c r="B73" s="4">
        <v>-146.54599999999999</v>
      </c>
      <c r="C73" t="s">
        <v>3990</v>
      </c>
      <c r="D73" s="4">
        <v>1</v>
      </c>
      <c r="E73" s="16" t="s">
        <v>4187</v>
      </c>
      <c r="G73" s="42">
        <f t="shared" si="2"/>
        <v>30</v>
      </c>
      <c r="H73" t="s">
        <v>9375</v>
      </c>
    </row>
    <row r="74" spans="1:8" x14ac:dyDescent="0.35">
      <c r="A74" s="4">
        <v>43</v>
      </c>
      <c r="B74" s="4">
        <v>-144.87299999999999</v>
      </c>
      <c r="C74" t="s">
        <v>4012</v>
      </c>
      <c r="D74" s="9" t="s">
        <v>9222</v>
      </c>
      <c r="E74" s="16" t="s">
        <v>4188</v>
      </c>
      <c r="G74" s="42">
        <f t="shared" si="2"/>
        <v>30</v>
      </c>
      <c r="H74" t="s">
        <v>9375</v>
      </c>
    </row>
    <row r="75" spans="1:8" x14ac:dyDescent="0.35">
      <c r="A75" s="4">
        <v>44</v>
      </c>
      <c r="B75" s="4">
        <v>-138.244</v>
      </c>
      <c r="C75" t="s">
        <v>3994</v>
      </c>
      <c r="D75" s="9" t="s">
        <v>9221</v>
      </c>
      <c r="E75" s="16" t="s">
        <v>446</v>
      </c>
      <c r="G75" s="42">
        <f t="shared" si="2"/>
        <v>30</v>
      </c>
      <c r="H75" t="s">
        <v>9375</v>
      </c>
    </row>
    <row r="76" spans="1:8" x14ac:dyDescent="0.35">
      <c r="A76" s="4">
        <v>45</v>
      </c>
      <c r="B76" s="4">
        <v>-137.36500000000001</v>
      </c>
      <c r="C76" t="s">
        <v>3990</v>
      </c>
      <c r="D76" s="4">
        <v>1</v>
      </c>
      <c r="E76" s="16" t="s">
        <v>4191</v>
      </c>
      <c r="G76" s="42">
        <f t="shared" si="2"/>
        <v>7</v>
      </c>
      <c r="H76" t="s">
        <v>9377</v>
      </c>
    </row>
    <row r="77" spans="1:8" x14ac:dyDescent="0.35">
      <c r="A77" s="4">
        <v>46</v>
      </c>
      <c r="B77" s="4">
        <v>-133.81799999999899</v>
      </c>
      <c r="C77" t="s">
        <v>4012</v>
      </c>
      <c r="D77" s="9" t="s">
        <v>9222</v>
      </c>
      <c r="E77" s="16" t="s">
        <v>4194</v>
      </c>
      <c r="G77" s="42">
        <f t="shared" si="2"/>
        <v>30</v>
      </c>
      <c r="H77" t="s">
        <v>9375</v>
      </c>
    </row>
    <row r="78" spans="1:8" x14ac:dyDescent="0.35">
      <c r="A78" s="4">
        <v>47</v>
      </c>
      <c r="B78" s="4">
        <v>-133.136</v>
      </c>
      <c r="C78" t="s">
        <v>4005</v>
      </c>
      <c r="D78" s="9" t="s">
        <v>9220</v>
      </c>
      <c r="E78" s="16" t="s">
        <v>4195</v>
      </c>
      <c r="G78" s="42">
        <f t="shared" si="2"/>
        <v>9</v>
      </c>
      <c r="H78" t="s">
        <v>9373</v>
      </c>
    </row>
    <row r="79" spans="1:8" x14ac:dyDescent="0.35">
      <c r="B79" s="4">
        <v>-128.626</v>
      </c>
      <c r="C79" t="s">
        <v>4005</v>
      </c>
      <c r="D79" s="9" t="s">
        <v>9220</v>
      </c>
      <c r="E79" s="16" t="s">
        <v>4196</v>
      </c>
    </row>
    <row r="80" spans="1:8" x14ac:dyDescent="0.35">
      <c r="A80" s="4">
        <v>48</v>
      </c>
      <c r="B80" s="4">
        <v>-125.128999999999</v>
      </c>
      <c r="C80" t="s">
        <v>3994</v>
      </c>
      <c r="D80" s="9" t="s">
        <v>9221</v>
      </c>
      <c r="E80" s="16" t="s">
        <v>4198</v>
      </c>
      <c r="G80" s="42">
        <f t="shared" si="2"/>
        <v>30</v>
      </c>
      <c r="H80" t="s">
        <v>9375</v>
      </c>
    </row>
    <row r="81" spans="1:10" x14ac:dyDescent="0.35">
      <c r="A81" s="4">
        <v>49</v>
      </c>
      <c r="B81" s="4">
        <v>-117.601</v>
      </c>
      <c r="C81" t="s">
        <v>4005</v>
      </c>
      <c r="D81" s="9" t="s">
        <v>9220</v>
      </c>
      <c r="E81" s="16" t="s">
        <v>4199</v>
      </c>
      <c r="G81" s="42">
        <f t="shared" si="2"/>
        <v>30</v>
      </c>
      <c r="H81" t="s">
        <v>9375</v>
      </c>
    </row>
    <row r="82" spans="1:10" x14ac:dyDescent="0.35">
      <c r="A82" s="4">
        <v>50</v>
      </c>
      <c r="B82" s="4">
        <v>-114.949</v>
      </c>
      <c r="C82" t="s">
        <v>3994</v>
      </c>
      <c r="D82" s="9" t="s">
        <v>9221</v>
      </c>
      <c r="E82" s="16" t="s">
        <v>4201</v>
      </c>
      <c r="G82" s="42">
        <f t="shared" si="2"/>
        <v>7</v>
      </c>
      <c r="H82" t="s">
        <v>9377</v>
      </c>
    </row>
    <row r="83" spans="1:10" x14ac:dyDescent="0.35">
      <c r="B83" s="4"/>
      <c r="D83" s="9"/>
    </row>
    <row r="84" spans="1:10" x14ac:dyDescent="0.35">
      <c r="A84" s="4">
        <v>51</v>
      </c>
      <c r="B84" s="4">
        <v>-110.86499999999999</v>
      </c>
      <c r="C84" t="s">
        <v>3994</v>
      </c>
      <c r="D84" s="9" t="s">
        <v>9221</v>
      </c>
      <c r="E84" s="16" t="s">
        <v>10293</v>
      </c>
      <c r="G84" s="42">
        <f t="shared" si="2"/>
        <v>22</v>
      </c>
      <c r="H84" t="s">
        <v>10418</v>
      </c>
    </row>
    <row r="85" spans="1:10" x14ac:dyDescent="0.35">
      <c r="B85" s="4"/>
      <c r="D85" s="9"/>
    </row>
    <row r="86" spans="1:10" x14ac:dyDescent="0.35">
      <c r="B86" s="21" t="s">
        <v>9281</v>
      </c>
      <c r="C86" s="22"/>
      <c r="D86" s="25"/>
      <c r="E86" s="23"/>
    </row>
    <row r="87" spans="1:10" x14ac:dyDescent="0.35">
      <c r="A87" s="4">
        <v>52</v>
      </c>
      <c r="B87" s="4">
        <v>10.939</v>
      </c>
      <c r="C87" t="s">
        <v>4012</v>
      </c>
      <c r="D87" s="9" t="s">
        <v>9222</v>
      </c>
      <c r="E87" s="16" t="s">
        <v>4203</v>
      </c>
      <c r="G87" s="42">
        <f t="shared" ref="G87:G88" si="3">IF(H87="GREET",1,IF(H87="GOAL",2,IF(H87="GOAL:COOP",2,IF(H87="(GOAL:COOP)",2,IF(H87="GOAL:CIVILITY",2,IF(H87="GOAL:SUSTAIN",2,IF(H87="(GOAL:SUSTAIN)",2,IF(H87="GOAL:MAX EARN",2,IF(H87="GOAL:EQUITY",2,IF(H87="(GOAL:EQUITY)",2,IF(H87="PROPOSAL",3,IF(H87="(PROPOSAL)",3,IF(H87="CHOOSE+",4,IF(H87="CHOOSE-",4,IF(H87="(CHOOSE+)",4,IF(H87="(CHOOSE-)",4,IF(H87="ECO INFO",5,IF(H87="(ECO INFO)",5,IF(H87="$ INFO",6,IF(H87="($ INFO)",6,IF(H87="SOC INFO",7,IF(H87="(SOC INFO)",7,IF(H87="RULE INFO",8,IF(H87="EXP INFO",9,IF(H87="(EXP INFO)",9,IF(H87="MON RES",10,IF(H87="MON EARN",11,IF(H87="MON BEH",12,IF(H87="POSE HARM",13,IF(H87="(POSE HARM)",13,IF(H87="POSE CONCERN",14,IF(H87="(POSE CONCERN)",14,IF(H87="RJ APOLOGY",15,IF(H87="RJ ATONE",16,IF(H87="(RJ ATONE)",16,IF(H87="RJ JUSTIFY",17,IF(H87="RJ JUSTIFY:ECO INFO",17,IF(H87="RJ JUSTIFY:SOC INFO",17,IF(H87="RJ JUSTIFY:EXP INFO",17,IF(H87="RJ JUSTIFY:MON EARN",17,IF(H87="RJ JUSTIFY:MON BEH",17,IF(H87="RJ-",18,IF(H87="RJ FORGIVE+",19,IF(H87="RJ FORGIVE-",19,IF(H87="(RJ FORGIVE+)",19,IF(H87="(RJ FORGIVE-)",19,IF(H87="COORD",20,IF(H87="(COORD)",20,IF(H87="ENF ACK",21,IF(H87="(ENF ACK)",21,IF(H87="ENF PRAISE",22,IF(H87="ENF ASK",23,IF(H87="ENF TELL",24,IF(H87="ENF SHAME",25,IF(H87="ENF WARN",26,IF(H87="ENF THREATEN",27,IF(H87="ENF PUNISH",28,IF(H87="DEFECT",29,IF(H87="SM TALK",30,IF(H87="HUMOR",31,IF(H87="POLITE+",32,IF(H87="POLITE-",32,IF(H87="INPUT-",33,IF(H87="AMBIGUOUS",34,IF(H87="UNCODEABLE",35)))))))))))))))))))))))))))))))))))))))))))))))))))))))))))))))))</f>
        <v>34</v>
      </c>
      <c r="H87" t="s">
        <v>9387</v>
      </c>
    </row>
    <row r="88" spans="1:10" x14ac:dyDescent="0.35">
      <c r="A88" s="4">
        <v>53</v>
      </c>
      <c r="B88" s="4">
        <v>82.134</v>
      </c>
      <c r="C88" t="s">
        <v>3990</v>
      </c>
      <c r="D88" s="4">
        <v>1</v>
      </c>
      <c r="E88" s="16" t="s">
        <v>722</v>
      </c>
      <c r="G88" s="42">
        <f t="shared" si="3"/>
        <v>7</v>
      </c>
      <c r="H88" t="s">
        <v>9377</v>
      </c>
    </row>
    <row r="90" spans="1:10" x14ac:dyDescent="0.35">
      <c r="A90" s="7">
        <v>1</v>
      </c>
      <c r="B90" s="31" t="s">
        <v>12151</v>
      </c>
    </row>
    <row r="91" spans="1:10" x14ac:dyDescent="0.35">
      <c r="B91" s="39" t="s">
        <v>11269</v>
      </c>
    </row>
    <row r="92" spans="1:10" x14ac:dyDescent="0.35">
      <c r="A92" s="4">
        <v>54</v>
      </c>
      <c r="B92" s="4">
        <v>115.52200000000001</v>
      </c>
      <c r="C92" t="s">
        <v>4005</v>
      </c>
      <c r="D92" s="4">
        <v>2</v>
      </c>
      <c r="E92" s="16" t="s">
        <v>4205</v>
      </c>
      <c r="G92" s="42">
        <f t="shared" ref="G92:G117" si="4">IF(H92="GREET",1,IF(H92="GOAL",2,IF(H92="GOAL:COOP",2,IF(H92="(GOAL:COOP)",2,IF(H92="GOAL:CIVILITY",2,IF(H92="GOAL:SUSTAIN",2,IF(H92="(GOAL:SUSTAIN)",2,IF(H92="GOAL:MAX EARN",2,IF(H92="GOAL:EQUITY",2,IF(H92="(GOAL:EQUITY)",2,IF(H92="PROPOSAL",3,IF(H92="(PROPOSAL)",3,IF(H92="CHOOSE+",4,IF(H92="CHOOSE-",4,IF(H92="(CHOOSE+)",4,IF(H92="(CHOOSE-)",4,IF(H92="ECO INFO",5,IF(H92="(ECO INFO)",5,IF(H92="$ INFO",6,IF(H92="($ INFO)",6,IF(H92="SOC INFO",7,IF(H92="(SOC INFO)",7,IF(H92="RULE INFO",8,IF(H92="EXP INFO",9,IF(H92="(EXP INFO)",9,IF(H92="MON RES",10,IF(H92="MON EARN",11,IF(H92="MON BEH",12,IF(H92="POSE HARM",13,IF(H92="(POSE HARM)",13,IF(H92="POSE CONCERN",14,IF(H92="(POSE CONCERN)",14,IF(H92="RJ APOLOGY",15,IF(H92="RJ ATONE",16,IF(H92="(RJ ATONE)",16,IF(H92="RJ JUSTIFY",17,IF(H92="RJ JUSTIFY:ECO INFO",17,IF(H92="RJ JUSTIFY:SOC INFO",17,IF(H92="RJ JUSTIFY:EXP INFO",17,IF(H92="RJ JUSTIFY:MON EARN",17,IF(H92="RJ JUSTIFY:MON BEH",17,IF(H92="RJ-",18,IF(H92="RJ FORGIVE+",19,IF(H92="RJ FORGIVE-",19,IF(H92="(RJ FORGIVE+)",19,IF(H92="(RJ FORGIVE-)",19,IF(H92="COORD",20,IF(H92="(COORD)",20,IF(H92="ENF ACK",21,IF(H92="(ENF ACK)",21,IF(H92="ENF PRAISE",22,IF(H92="ENF ASK",23,IF(H92="ENF TELL",24,IF(H92="ENF SHAME",25,IF(H92="ENF WARN",26,IF(H92="ENF THREATEN",27,IF(H92="ENF PUNISH",28,IF(H92="DEFECT",29,IF(H92="SM TALK",30,IF(H92="HUMOR",31,IF(H92="POLITE+",32,IF(H92="POLITE-",32,IF(H92="INPUT-",33,IF(H92="AMBIGUOUS",34,IF(H92="UNCODEABLE",35)))))))))))))))))))))))))))))))))))))))))))))))))))))))))))))))))</f>
        <v>25</v>
      </c>
      <c r="H92" t="s">
        <v>9648</v>
      </c>
    </row>
    <row r="93" spans="1:10" x14ac:dyDescent="0.35">
      <c r="A93" s="4">
        <v>55</v>
      </c>
      <c r="B93" s="4">
        <v>135.238</v>
      </c>
      <c r="C93" t="s">
        <v>3990</v>
      </c>
      <c r="D93" s="4">
        <v>1</v>
      </c>
      <c r="E93" s="16" t="s">
        <v>4206</v>
      </c>
      <c r="G93" s="42">
        <f t="shared" si="4"/>
        <v>7</v>
      </c>
      <c r="H93" t="s">
        <v>9377</v>
      </c>
      <c r="I93" s="42">
        <f t="shared" ref="I93" si="5">IF(J93="GREET",1,IF(J93="GOAL",2,IF(J93="GOAL:COOP",2,IF(J93="(GOAL:COOP)",2,IF(J93="GOAL:CIVILITY",2,IF(J93="GOAL:SUSTAIN",2,IF(J93="(GOAL:SUSTAIN)",2,IF(J93="GOAL:MAX EARN",2,IF(J93="GOAL:EQUITY",2,IF(J93="(GOAL:EQUITY)",2,IF(J93="PROPOSAL",3,IF(J93="(PROPOSAL)",3,IF(J93="CHOOSE+",4,IF(J93="CHOOSE-",4,IF(J93="(CHOOSE+)",4,IF(J93="(CHOOSE-)",4,IF(J93="ECO INFO",5,IF(J93="(ECO INFO)",5,IF(J93="$ INFO",6,IF(J93="($ INFO)",6,IF(J93="SOC INFO",7,IF(J93="(SOC INFO)",7,IF(J93="RULE INFO",8,IF(J93="EXP INFO",9,IF(J93="(EXP INFO)",9,IF(J93="MON RES",10,IF(J93="MON EARN",11,IF(J93="MON BEH",12,IF(J93="POSE HARM",13,IF(J93="(POSE HARM)",13,IF(J93="POSE CONCERN",14,IF(J93="(POSE CONCERN)",14,IF(J93="RJ APOLOGY",15,IF(J93="RJ ATONE",16,IF(J93="(RJ ATONE)",16,IF(J93="RJ JUSTIFY",17,IF(J93="RJ JUSTIFY:ECO INFO",17,IF(J93="RJ JUSTIFY:SOC INFO",17,IF(J93="RJ JUSTIFY:EXP INFO",17,IF(J93="RJ JUSTIFY:MON EARN",17,IF(J93="RJ JUSTIFY:MON BEH",17,IF(J93="RJ-",18,IF(J93="RJ FORGIVE+",19,IF(J93="RJ FORGIVE-",19,IF(J93="(RJ FORGIVE+)",19,IF(J93="(RJ FORGIVE-)",19,IF(J93="COORD",20,IF(J93="(COORD)",20,IF(J93="ENF ACK",21,IF(J93="(ENF ACK)",21,IF(J93="ENF PRAISE",22,IF(J93="ENF ASK",23,IF(J93="ENF TELL",24,IF(J93="ENF SHAME",25,IF(J93="ENF WARN",26,IF(J93="ENF THREATEN",27,IF(J93="ENF PUNISH",28,IF(J93="DEFECT",29,IF(J93="SM TALK",30,IF(J93="HUMOR",31,IF(J93="POLITE+",32,IF(J93="POLITE-",32,IF(J93="INPUT-",33,IF(J93="AMBIGUOUS",34,IF(J93="UNCODEABLE",35)))))))))))))))))))))))))))))))))))))))))))))))))))))))))))))))))</f>
        <v>13</v>
      </c>
      <c r="J93" s="16" t="s">
        <v>10675</v>
      </c>
    </row>
    <row r="94" spans="1:10" x14ac:dyDescent="0.35">
      <c r="A94" s="4">
        <v>56</v>
      </c>
      <c r="B94" s="4">
        <v>139.81</v>
      </c>
      <c r="C94" t="s">
        <v>4012</v>
      </c>
      <c r="D94" s="4">
        <v>4</v>
      </c>
      <c r="E94" s="16" t="s">
        <v>4208</v>
      </c>
      <c r="G94" s="42">
        <f t="shared" si="4"/>
        <v>9</v>
      </c>
      <c r="H94" t="s">
        <v>9373</v>
      </c>
    </row>
    <row r="95" spans="1:10" x14ac:dyDescent="0.35">
      <c r="A95" s="4">
        <v>57</v>
      </c>
      <c r="B95" s="4">
        <v>143.172</v>
      </c>
      <c r="C95" t="s">
        <v>3994</v>
      </c>
      <c r="D95" s="4">
        <v>3</v>
      </c>
      <c r="E95" s="16" t="s">
        <v>4209</v>
      </c>
      <c r="G95" s="42">
        <f t="shared" si="4"/>
        <v>25</v>
      </c>
      <c r="H95" t="s">
        <v>9648</v>
      </c>
    </row>
    <row r="96" spans="1:10" x14ac:dyDescent="0.35">
      <c r="A96" s="4">
        <v>58</v>
      </c>
      <c r="B96" s="4">
        <v>147.15</v>
      </c>
      <c r="C96" t="s">
        <v>4005</v>
      </c>
      <c r="D96" s="4">
        <v>2</v>
      </c>
      <c r="E96" s="16" t="s">
        <v>4210</v>
      </c>
      <c r="G96" s="42">
        <f>IF(H96="GREET",1,IF(H96="GOAL",2,IF(H96="GOAL:COOP",2,IF(H96="(GOAL:COOP)",2,IF(H96="GOAL:CIVILITY",2,IF(H96="GOAL:SUSTAIN",2,IF(H96="(GOAL:SUSTAIN)",2,IF(H96="GOAL:MAX EARN",2,IF(H96="GOAL:EQUITY",2,IF(H96="(GOAL:EQUITY)",2,IF(H96="PROPOSAL",3,IF(H96="(PROPOSAL)",3,IF(H96="CHOOSE+",4,IF(H96="CHOOSE-",4,IF(H96="(CHOOSE+)",4,IF(H96="(CHOOSE-)",4,IF(H96="ECO INFO",5,IF(H96="(ECO INFO)",5,IF(H96="$ INFO",6,IF(H96="($ INFO)",6,IF(H96="SOC INFO",7,IF(H96="(SOC INFO)",7,IF(H96="RULE INFO",8,IF(H96="EXP INFO",9,IF(H96="(EXP INFO)",9,IF(H96="MON RES",10,IF(H96="MON EARN",11,IF(H96="MON BEH",12,IF(H96="POSE HARM",13,IF(H96="(POSE HARM)",13,IF(H96="POSE CONCERN",14,IF(H96="(POSE CONCERN)",14,IF(H96="RJ APOLOGY",15,IF(H96="RJ ATONE",16,IF(H96="(RJ ATONE)",16,IF(H96="RJ JUSTIFY",17,IF(H96="RJ JUSTIFY:POSE HARM",17,IF(H96="RJ JUSTIFY:SOC INFO",17,IF(H96="RJ JUSTIFY:EXP INFO",17,IF(H96="RJ JUSTIFY:MON EARN",17,IF(H96="RJ JUSTIFY:MON BEH",17,IF(H96="RJ-",18,IF(H96="RJ FORGIVE+",19,IF(H96="RJ FORGIVE-",19,IF(H96="(RJ FORGIVE+)",19,IF(H96="(RJ FORGIVE-)",19,IF(H96="COORD",20,IF(H96="(COORD)",20,IF(H96="ENF ACK",21,IF(H96="(ENF ACK)",21,IF(H96="ENF PRAISE",22,IF(H96="ENF ASK",23,IF(H96="ENF TELL",24,IF(H96="ENF SHAME",25,IF(H96="ENF WARN",26,IF(H96="ENF THREATEN",27,IF(H96="ENF PUNISH",28,IF(H96="DEFECT",29,IF(H96="SM TALK",30,IF(H96="HUMOR",31,IF(H96="POLITE+",32,IF(H96="POLITE-",32,IF(H96="INPUT-",33,IF(H96="AMBIGUOUS",34,IF(H96="UNCODEABLE",35)))))))))))))))))))))))))))))))))))))))))))))))))))))))))))))))))</f>
        <v>17</v>
      </c>
      <c r="H96" t="s">
        <v>12190</v>
      </c>
    </row>
    <row r="97" spans="1:8" x14ac:dyDescent="0.35">
      <c r="A97" s="4">
        <v>59</v>
      </c>
      <c r="B97" s="4">
        <v>155.71100000000001</v>
      </c>
      <c r="C97" t="s">
        <v>3990</v>
      </c>
      <c r="D97" s="4">
        <v>1</v>
      </c>
      <c r="E97" s="16" t="s">
        <v>4211</v>
      </c>
      <c r="G97" s="42">
        <f>IF(H97="GREET",1,IF(H97="GOAL",2,IF(H97="GOAL:COOP",2,IF(H97="(GOAL:COOP)",2,IF(H97="GOAL:CIVILITY",2,IF(H97="GOAL:SUSTAIN",2,IF(H97="(GOAL:SUSTAIN)",2,IF(H97="GOAL:MAX EARN",2,IF(H97="GOAL:EQUITY",2,IF(H97="(GOAL:EQUITY)",2,IF(H97="PROPOSAL",3,IF(H97="(PROPOSAL)",3,IF(H97="CHOOSE+",4,IF(H97="CHOOSE-",4,IF(H97="(CHOOSE+)",4,IF(H97="(CHOOSE-)",4,IF(H97="ECO INFO",5,IF(H97="(ECO INFO)",5,IF(H97="$ INFO",6,IF(H97="($ INFO)",6,IF(H97="SOC INFO",7,IF(H97="(SOC INFO)",7,IF(H97="RULE INFO",8,IF(H97="EXP INFO",9,IF(H97="(EXP INFO)",9,IF(H97="MON RES",10,IF(H97="MON EARN",11,IF(H97="MON BEH",12,IF(H97="POSE HARM",13,IF(H97="(POSE HARM)",13,IF(H97="POSE CONCERN",14,IF(H97="(POSE CONCERN)",14,IF(H97="RJ APOLOGY",15,IF(H97="RJ ATONE",16,IF(H97="(RJ ATONE)",16,IF(H97="RJ JUSTIFY",17,IF(H97="RJ JUSTIFY:POSE HARM",17,IF(H97="RJ JUSTIFY:SOC INFO",17,IF(H97="RJ JUSTIFY:EXP INFO",17,IF(H97="RJ JUSTIFY:MON EARN",17,IF(H97="RJ JUSTIFY:MON BEH",17,IF(H97="RJ-",18,IF(H97="RJ FORGIVE+",19,IF(H97="RJ FORGIVE-",19,IF(H97="(RJ FORGIVE+)",19,IF(H97="(RJ FORGIVE-)",19,IF(H97="COORD",20,IF(H97="(COORD)",20,IF(H97="ENF ACK",21,IF(H97="(ENF ACK)",21,IF(H97="ENF PRAISE",22,IF(H97="ENF ASK",23,IF(H97="ENF TELL",24,IF(H97="ENF SHAME",25,IF(H97="ENF WARN",26,IF(H97="ENF THREATEN",27,IF(H97="ENF PUNISH",28,IF(H97="DEFECT",29,IF(H97="SM TALK",30,IF(H97="HUMOR",31,IF(H97="POLITE+",32,IF(H97="POLITE-",32,IF(H97="INPUT-",33,IF(H97="AMBIGUOUS",34,IF(H97="UNCODEABLE",35)))))))))))))))))))))))))))))))))))))))))))))))))))))))))))))))))</f>
        <v>17</v>
      </c>
      <c r="H97" t="s">
        <v>12190</v>
      </c>
    </row>
    <row r="98" spans="1:8" x14ac:dyDescent="0.35">
      <c r="A98" s="4">
        <v>60</v>
      </c>
      <c r="B98" s="4">
        <v>158.81</v>
      </c>
      <c r="C98" t="s">
        <v>4005</v>
      </c>
      <c r="D98" s="4">
        <v>2</v>
      </c>
      <c r="E98" s="16" t="s">
        <v>4212</v>
      </c>
      <c r="G98" s="42">
        <f t="shared" si="4"/>
        <v>17</v>
      </c>
      <c r="H98" t="s">
        <v>12176</v>
      </c>
    </row>
    <row r="99" spans="1:8" x14ac:dyDescent="0.35">
      <c r="A99" s="4">
        <v>61</v>
      </c>
      <c r="B99" s="4">
        <v>198.96199999999999</v>
      </c>
      <c r="C99" t="s">
        <v>4005</v>
      </c>
      <c r="D99" s="4">
        <v>2</v>
      </c>
      <c r="E99" s="16" t="s">
        <v>4221</v>
      </c>
      <c r="G99" s="42">
        <f t="shared" si="4"/>
        <v>7</v>
      </c>
      <c r="H99" t="s">
        <v>9377</v>
      </c>
    </row>
    <row r="100" spans="1:8" x14ac:dyDescent="0.35">
      <c r="A100" s="4">
        <v>62</v>
      </c>
      <c r="B100" s="4">
        <v>200.48599999999999</v>
      </c>
      <c r="C100" t="s">
        <v>3990</v>
      </c>
      <c r="D100" s="4">
        <v>1</v>
      </c>
      <c r="E100" s="16" t="s">
        <v>4222</v>
      </c>
      <c r="G100" s="42">
        <f t="shared" si="4"/>
        <v>24</v>
      </c>
      <c r="H100" s="43" t="s">
        <v>10409</v>
      </c>
    </row>
    <row r="101" spans="1:8" x14ac:dyDescent="0.35">
      <c r="A101" s="4">
        <v>63</v>
      </c>
      <c r="B101" s="4">
        <v>207.41</v>
      </c>
      <c r="C101" t="s">
        <v>4005</v>
      </c>
      <c r="D101" s="4">
        <v>2</v>
      </c>
      <c r="E101" s="16" t="s">
        <v>1945</v>
      </c>
      <c r="G101" s="42">
        <f t="shared" si="4"/>
        <v>18</v>
      </c>
      <c r="H101" t="s">
        <v>9721</v>
      </c>
    </row>
    <row r="102" spans="1:8" x14ac:dyDescent="0.35">
      <c r="A102" s="4">
        <v>64</v>
      </c>
      <c r="B102" s="4">
        <v>235.898</v>
      </c>
      <c r="C102" t="s">
        <v>4012</v>
      </c>
      <c r="D102" s="4">
        <v>4</v>
      </c>
      <c r="E102" s="16" t="s">
        <v>4230</v>
      </c>
      <c r="G102" s="42">
        <f t="shared" si="4"/>
        <v>7</v>
      </c>
      <c r="H102" t="s">
        <v>9377</v>
      </c>
    </row>
    <row r="103" spans="1:8" x14ac:dyDescent="0.35">
      <c r="B103" s="4"/>
    </row>
    <row r="104" spans="1:8" x14ac:dyDescent="0.35">
      <c r="A104" s="4">
        <v>65</v>
      </c>
      <c r="B104" s="4">
        <v>211.11599999999899</v>
      </c>
      <c r="C104" t="s">
        <v>3994</v>
      </c>
      <c r="D104" s="4">
        <v>3</v>
      </c>
      <c r="E104" s="16" t="s">
        <v>4224</v>
      </c>
      <c r="G104" s="42">
        <f t="shared" si="4"/>
        <v>3</v>
      </c>
      <c r="H104" t="s">
        <v>9379</v>
      </c>
    </row>
    <row r="105" spans="1:8" x14ac:dyDescent="0.35">
      <c r="B105" s="4">
        <v>224.64400000000001</v>
      </c>
      <c r="C105" t="s">
        <v>3994</v>
      </c>
      <c r="D105" s="4">
        <v>3</v>
      </c>
      <c r="E105" s="16" t="s">
        <v>4226</v>
      </c>
    </row>
    <row r="106" spans="1:8" x14ac:dyDescent="0.35">
      <c r="A106" s="4">
        <v>66</v>
      </c>
      <c r="B106" s="4">
        <v>229.66800000000001</v>
      </c>
      <c r="C106" t="s">
        <v>3994</v>
      </c>
      <c r="D106" s="4">
        <v>3</v>
      </c>
      <c r="E106" s="16" t="s">
        <v>4228</v>
      </c>
      <c r="G106" s="42">
        <f t="shared" si="4"/>
        <v>5</v>
      </c>
      <c r="H106" t="s">
        <v>9378</v>
      </c>
    </row>
    <row r="107" spans="1:8" x14ac:dyDescent="0.35">
      <c r="A107" s="4">
        <v>67</v>
      </c>
      <c r="B107" s="4">
        <v>220.697</v>
      </c>
      <c r="C107" t="s">
        <v>4005</v>
      </c>
      <c r="D107" s="4">
        <v>2</v>
      </c>
      <c r="E107" s="16" t="s">
        <v>267</v>
      </c>
      <c r="G107" s="42">
        <f t="shared" si="4"/>
        <v>4</v>
      </c>
      <c r="H107" t="s">
        <v>9372</v>
      </c>
    </row>
    <row r="108" spans="1:8" x14ac:dyDescent="0.35">
      <c r="B108" s="4"/>
    </row>
    <row r="109" spans="1:8" x14ac:dyDescent="0.35">
      <c r="B109" s="31" t="s">
        <v>11266</v>
      </c>
    </row>
    <row r="110" spans="1:8" x14ac:dyDescent="0.35">
      <c r="A110" s="4">
        <v>68</v>
      </c>
      <c r="B110" s="4">
        <v>164.1</v>
      </c>
      <c r="C110" t="s">
        <v>3994</v>
      </c>
      <c r="D110" s="4">
        <v>3</v>
      </c>
      <c r="E110" s="16" t="s">
        <v>4213</v>
      </c>
      <c r="G110" s="42">
        <f t="shared" si="4"/>
        <v>5</v>
      </c>
      <c r="H110" t="s">
        <v>9378</v>
      </c>
    </row>
    <row r="111" spans="1:8" x14ac:dyDescent="0.35">
      <c r="B111" s="4">
        <v>172.46</v>
      </c>
      <c r="C111" t="s">
        <v>3994</v>
      </c>
      <c r="D111" s="4">
        <v>3</v>
      </c>
      <c r="E111" s="16" t="s">
        <v>4215</v>
      </c>
    </row>
    <row r="112" spans="1:8" x14ac:dyDescent="0.35">
      <c r="A112" s="4">
        <v>69</v>
      </c>
      <c r="B112" s="4">
        <v>171.81399999999999</v>
      </c>
      <c r="C112" t="s">
        <v>3990</v>
      </c>
      <c r="D112" s="4">
        <v>1</v>
      </c>
      <c r="E112" s="16" t="s">
        <v>4214</v>
      </c>
      <c r="G112" s="42">
        <f t="shared" si="4"/>
        <v>5</v>
      </c>
      <c r="H112" t="s">
        <v>9378</v>
      </c>
    </row>
    <row r="113" spans="1:11" x14ac:dyDescent="0.35">
      <c r="A113" s="4">
        <v>70</v>
      </c>
      <c r="B113" s="4">
        <v>182.49799999999999</v>
      </c>
      <c r="C113" t="s">
        <v>4012</v>
      </c>
      <c r="D113" s="4">
        <v>4</v>
      </c>
      <c r="E113" s="16" t="s">
        <v>4216</v>
      </c>
      <c r="G113" s="42">
        <f t="shared" si="4"/>
        <v>5</v>
      </c>
      <c r="H113" t="s">
        <v>9378</v>
      </c>
    </row>
    <row r="114" spans="1:11" x14ac:dyDescent="0.35">
      <c r="A114" s="4">
        <v>71</v>
      </c>
      <c r="B114" s="4">
        <v>185.65799999999999</v>
      </c>
      <c r="C114" t="s">
        <v>4005</v>
      </c>
      <c r="D114" s="4">
        <v>2</v>
      </c>
      <c r="E114" s="16" t="s">
        <v>10303</v>
      </c>
      <c r="G114" s="42">
        <f t="shared" si="4"/>
        <v>5</v>
      </c>
      <c r="H114" t="s">
        <v>9378</v>
      </c>
    </row>
    <row r="115" spans="1:11" x14ac:dyDescent="0.35">
      <c r="A115" s="4">
        <v>72</v>
      </c>
      <c r="B115" s="4">
        <v>185.95</v>
      </c>
      <c r="C115" t="s">
        <v>3990</v>
      </c>
      <c r="D115" s="4">
        <v>1</v>
      </c>
      <c r="E115" s="16" t="s">
        <v>4218</v>
      </c>
      <c r="G115" s="42">
        <f t="shared" si="4"/>
        <v>5</v>
      </c>
      <c r="H115" t="s">
        <v>9378</v>
      </c>
    </row>
    <row r="116" spans="1:11" x14ac:dyDescent="0.35">
      <c r="A116" s="4">
        <v>73</v>
      </c>
      <c r="B116" s="4">
        <v>194.81899999999999</v>
      </c>
      <c r="C116" t="s">
        <v>4012</v>
      </c>
      <c r="D116" s="4">
        <v>4</v>
      </c>
      <c r="E116" s="16" t="s">
        <v>4219</v>
      </c>
      <c r="G116" s="42">
        <f t="shared" si="4"/>
        <v>5</v>
      </c>
      <c r="H116" t="s">
        <v>9378</v>
      </c>
    </row>
    <row r="117" spans="1:11" x14ac:dyDescent="0.35">
      <c r="A117" s="4">
        <v>74</v>
      </c>
      <c r="B117" s="4">
        <v>201.50599999999901</v>
      </c>
      <c r="C117" t="s">
        <v>4012</v>
      </c>
      <c r="D117" s="4">
        <v>4</v>
      </c>
      <c r="E117" s="16" t="s">
        <v>4223</v>
      </c>
      <c r="G117" s="42">
        <f t="shared" si="4"/>
        <v>5</v>
      </c>
      <c r="H117" t="s">
        <v>9378</v>
      </c>
    </row>
    <row r="118" spans="1:11" x14ac:dyDescent="0.35">
      <c r="B118" s="4"/>
    </row>
    <row r="119" spans="1:11" x14ac:dyDescent="0.35">
      <c r="B119" s="4"/>
    </row>
    <row r="120" spans="1:11" s="75" customFormat="1" x14ac:dyDescent="0.35">
      <c r="A120" s="11"/>
      <c r="B120" s="11" t="s">
        <v>9274</v>
      </c>
      <c r="C120" s="15"/>
      <c r="D120" s="19"/>
      <c r="E120" s="15"/>
      <c r="F120" s="13"/>
      <c r="G120" s="80"/>
      <c r="I120" s="80"/>
      <c r="J120" s="129"/>
      <c r="K120" s="80"/>
    </row>
    <row r="121" spans="1:11" x14ac:dyDescent="0.35">
      <c r="A121" s="7"/>
      <c r="B121" s="7"/>
      <c r="C121" s="8"/>
      <c r="E121" s="8"/>
      <c r="F121" s="6"/>
    </row>
    <row r="122" spans="1:11" x14ac:dyDescent="0.35">
      <c r="B122" s="31" t="s">
        <v>11267</v>
      </c>
    </row>
    <row r="123" spans="1:11" x14ac:dyDescent="0.35">
      <c r="A123" s="4">
        <v>75</v>
      </c>
      <c r="B123" s="4">
        <v>-393.41399999999999</v>
      </c>
      <c r="C123" t="s">
        <v>4005</v>
      </c>
      <c r="D123" s="4">
        <v>2</v>
      </c>
      <c r="E123" s="16" t="s">
        <v>4231</v>
      </c>
      <c r="G123" s="42">
        <f t="shared" ref="G123:G125" si="6">IF(H123="GREET",1,IF(H123="GOAL",2,IF(H123="GOAL:COOP",2,IF(H123="(GOAL:COOP)",2,IF(H123="GOAL:CIVILITY",2,IF(H123="GOAL:SUSTAIN",2,IF(H123="(GOAL:SUSTAIN)",2,IF(H123="GOAL:MAX EARN",2,IF(H123="GOAL:EQUITY",2,IF(H123="(GOAL:EQUITY)",2,IF(H123="PROPOSAL",3,IF(H123="(PROPOSAL)",3,IF(H123="CHOOSE+",4,IF(H123="CHOOSE-",4,IF(H123="(CHOOSE+)",4,IF(H123="(CHOOSE-)",4,IF(H123="ECO INFO",5,IF(H123="(ECO INFO)",5,IF(H123="$ INFO",6,IF(H123="($ INFO)",6,IF(H123="SOC INFO",7,IF(H123="(SOC INFO)",7,IF(H123="RULE INFO",8,IF(H123="EXP INFO",9,IF(H123="(EXP INFO)",9,IF(H123="MON RES",10,IF(H123="MON EARN",11,IF(H123="MON BEH",12,IF(H123="POSE HARM",13,IF(H123="(POSE HARM)",13,IF(H123="POSE CONCERN",14,IF(H123="(POSE CONCERN)",14,IF(H123="RJ APOLOGY",15,IF(H123="RJ ATONE",16,IF(H123="(RJ ATONE)",16,IF(H123="RJ JUSTIFY",17,IF(H123="RJ JUSTIFY:ECO INFO",17,IF(H123="RJ JUSTIFY:SOC INFO",17,IF(H123="RJ JUSTIFY:EXP INFO",17,IF(H123="RJ JUSTIFY:MON EARN",17,IF(H123="RJ JUSTIFY:MON BEH",17,IF(H123="RJ-",18,IF(H123="RJ FORGIVE+",19,IF(H123="RJ FORGIVE-",19,IF(H123="(RJ FORGIVE+)",19,IF(H123="(RJ FORGIVE-)",19,IF(H123="COORD",20,IF(H123="(COORD)",20,IF(H123="ENF ACK",21,IF(H123="(ENF ACK)",21,IF(H123="ENF PRAISE",22,IF(H123="ENF ASK",23,IF(H123="ENF TELL",24,IF(H123="ENF SHAME",25,IF(H123="ENF WARN",26,IF(H123="ENF THREATEN",27,IF(H123="ENF PUNISH",28,IF(H123="DEFECT",29,IF(H123="SM TALK",30,IF(H123="HUMOR",31,IF(H123="POLITE+",32,IF(H123="POLITE-",32,IF(H123="INPUT-",33,IF(H123="AMBIGUOUS",34,IF(H123="UNCODEABLE",35)))))))))))))))))))))))))))))))))))))))))))))))))))))))))))))))))</f>
        <v>24</v>
      </c>
      <c r="H123" t="s">
        <v>10409</v>
      </c>
      <c r="I123" s="42">
        <f t="shared" ref="I123" si="7">IF(J123="GREET",1,IF(J123="GOAL",2,IF(J123="GOAL:COOP",2,IF(J123="(GOAL:COOP)",2,IF(J123="GOAL:CIVILITY",2,IF(J123="GOAL:SUSTAIN",2,IF(J123="(GOAL:SUSTAIN)",2,IF(J123="GOAL:MAX EARN",2,IF(J123="GOAL:EQUITY",2,IF(J123="(GOAL:EQUITY)",2,IF(J123="PROPOSAL",3,IF(J123="(PROPOSAL)",3,IF(J123="CHOOSE+",4,IF(J123="CHOOSE-",4,IF(J123="(CHOOSE+)",4,IF(J123="(CHOOSE-)",4,IF(J123="ECO INFO",5,IF(J123="(ECO INFO)",5,IF(J123="$ INFO",6,IF(J123="($ INFO)",6,IF(J123="SOC INFO",7,IF(J123="(SOC INFO)",7,IF(J123="RULE INFO",8,IF(J123="EXP INFO",9,IF(J123="(EXP INFO)",9,IF(J123="MON RES",10,IF(J123="MON EARN",11,IF(J123="MON BEH",12,IF(J123="POSE HARM",13,IF(J123="(POSE HARM)",13,IF(J123="POSE CONCERN",14,IF(J123="(POSE CONCERN)",14,IF(J123="RJ APOLOGY",15,IF(J123="RJ ATONE",16,IF(J123="(RJ ATONE)",16,IF(J123="RJ JUSTIFY",17,IF(J123="RJ JUSTIFY:ECO INFO",17,IF(J123="RJ JUSTIFY:SOC INFO",17,IF(J123="RJ JUSTIFY:EXP INFO",17,IF(J123="RJ JUSTIFY:MON EARN",17,IF(J123="RJ JUSTIFY:MON BEH",17,IF(J123="RJ-",18,IF(J123="RJ FORGIVE+",19,IF(J123="RJ FORGIVE-",19,IF(J123="(RJ FORGIVE+)",19,IF(J123="(RJ FORGIVE-)",19,IF(J123="COORD",20,IF(J123="(COORD)",20,IF(J123="ENF ACK",21,IF(J123="(ENF ACK)",21,IF(J123="ENF PRAISE",22,IF(J123="ENF ASK",23,IF(J123="ENF TELL",24,IF(J123="ENF SHAME",25,IF(J123="ENF WARN",26,IF(J123="ENF THREATEN",27,IF(J123="ENF PUNISH",28,IF(J123="DEFECT",29,IF(J123="SM TALK",30,IF(J123="HUMOR",31,IF(J123="POLITE+",32,IF(J123="POLITE-",32,IF(J123="INPUT-",33,IF(J123="AMBIGUOUS",34,IF(J123="UNCODEABLE",35)))))))))))))))))))))))))))))))))))))))))))))))))))))))))))))))))</f>
        <v>13</v>
      </c>
      <c r="J123" s="44" t="s">
        <v>10675</v>
      </c>
    </row>
    <row r="124" spans="1:11" x14ac:dyDescent="0.35">
      <c r="B124" s="4">
        <v>-384.31900000000002</v>
      </c>
      <c r="C124" t="s">
        <v>4005</v>
      </c>
      <c r="D124" s="4">
        <v>2</v>
      </c>
      <c r="E124" s="16" t="s">
        <v>4232</v>
      </c>
      <c r="J124" s="44"/>
    </row>
    <row r="125" spans="1:11" x14ac:dyDescent="0.35">
      <c r="A125" s="4">
        <v>76</v>
      </c>
      <c r="B125" s="4">
        <v>-380.21</v>
      </c>
      <c r="C125" t="s">
        <v>4005</v>
      </c>
      <c r="D125" s="4">
        <v>2</v>
      </c>
      <c r="E125" s="16" t="s">
        <v>4234</v>
      </c>
      <c r="G125" s="42">
        <f t="shared" si="6"/>
        <v>24</v>
      </c>
      <c r="H125" t="s">
        <v>10409</v>
      </c>
      <c r="I125" s="42">
        <f t="shared" ref="I125" si="8">IF(J125="GREET",1,IF(J125="GOAL",2,IF(J125="GOAL:COOP",2,IF(J125="(GOAL:COOP)",2,IF(J125="GOAL:CIVILITY",2,IF(J125="GOAL:SUSTAIN",2,IF(J125="(GOAL:SUSTAIN)",2,IF(J125="GOAL:MAX EARN",2,IF(J125="GOAL:EQUITY",2,IF(J125="(GOAL:EQUITY)",2,IF(J125="PROPOSAL",3,IF(J125="(PROPOSAL)",3,IF(J125="CHOOSE+",4,IF(J125="CHOOSE-",4,IF(J125="(CHOOSE+)",4,IF(J125="(CHOOSE-)",4,IF(J125="ECO INFO",5,IF(J125="(ECO INFO)",5,IF(J125="$ INFO",6,IF(J125="($ INFO)",6,IF(J125="SOC INFO",7,IF(J125="(SOC INFO)",7,IF(J125="RULE INFO",8,IF(J125="EXP INFO",9,IF(J125="(EXP INFO)",9,IF(J125="MON RES",10,IF(J125="MON EARN",11,IF(J125="MON BEH",12,IF(J125="POSE HARM",13,IF(J125="(POSE HARM)",13,IF(J125="POSE CONCERN",14,IF(J125="(POSE CONCERN)",14,IF(J125="RJ APOLOGY",15,IF(J125="RJ ATONE",16,IF(J125="(RJ ATONE)",16,IF(J125="RJ JUSTIFY",17,IF(J125="RJ JUSTIFY:ECO INFO",17,IF(J125="RJ JUSTIFY:SOC INFO",17,IF(J125="RJ JUSTIFY:EXP INFO",17,IF(J125="RJ JUSTIFY:MON EARN",17,IF(J125="RJ JUSTIFY:MON BEH",17,IF(J125="RJ-",18,IF(J125="RJ FORGIVE+",19,IF(J125="RJ FORGIVE-",19,IF(J125="(RJ FORGIVE+)",19,IF(J125="(RJ FORGIVE-)",19,IF(J125="COORD",20,IF(J125="(COORD)",20,IF(J125="ENF ACK",21,IF(J125="(ENF ACK)",21,IF(J125="ENF PRAISE",22,IF(J125="ENF ASK",23,IF(J125="ENF TELL",24,IF(J125="ENF SHAME",25,IF(J125="ENF WARN",26,IF(J125="ENF THREATEN",27,IF(J125="ENF PUNISH",28,IF(J125="DEFECT",29,IF(J125="SM TALK",30,IF(J125="HUMOR",31,IF(J125="POLITE+",32,IF(J125="POLITE-",32,IF(J125="INPUT-",33,IF(J125="AMBIGUOUS",34,IF(J125="UNCODEABLE",35)))))))))))))))))))))))))))))))))))))))))))))))))))))))))))))))))</f>
        <v>13</v>
      </c>
      <c r="J125" s="44" t="s">
        <v>10675</v>
      </c>
    </row>
    <row r="126" spans="1:11" x14ac:dyDescent="0.35">
      <c r="B126" s="4">
        <v>-373.00199999999899</v>
      </c>
      <c r="C126" t="s">
        <v>4005</v>
      </c>
      <c r="D126" s="4">
        <v>2</v>
      </c>
      <c r="E126" s="16" t="s">
        <v>4237</v>
      </c>
    </row>
    <row r="127" spans="1:11" x14ac:dyDescent="0.35">
      <c r="A127" s="4">
        <v>77</v>
      </c>
      <c r="B127" s="4">
        <v>-384.14400000000001</v>
      </c>
      <c r="C127" t="s">
        <v>3994</v>
      </c>
      <c r="D127" s="4">
        <v>3</v>
      </c>
      <c r="E127" s="16" t="s">
        <v>4233</v>
      </c>
    </row>
    <row r="128" spans="1:11" x14ac:dyDescent="0.35">
      <c r="B128" s="4"/>
      <c r="E128" s="58" t="s">
        <v>9847</v>
      </c>
      <c r="G128" s="42">
        <f t="shared" ref="G128:I191" si="9">IF(H128="GREET",1,IF(H128="GOAL",2,IF(H128="GOAL:COOP",2,IF(H128="(GOAL:COOP)",2,IF(H128="GOAL:CIVILITY",2,IF(H128="GOAL:SUSTAIN",2,IF(H128="(GOAL:SUSTAIN)",2,IF(H128="GOAL:MAX EARN",2,IF(H128="GOAL:EQUITY",2,IF(H128="(GOAL:EQUITY)",2,IF(H128="PROPOSAL",3,IF(H128="(PROPOSAL)",3,IF(H128="CHOOSE+",4,IF(H128="CHOOSE-",4,IF(H128="(CHOOSE+)",4,IF(H128="(CHOOSE-)",4,IF(H128="ECO INFO",5,IF(H128="(ECO INFO)",5,IF(H128="$ INFO",6,IF(H128="($ INFO)",6,IF(H128="SOC INFO",7,IF(H128="(SOC INFO)",7,IF(H128="RULE INFO",8,IF(H128="EXP INFO",9,IF(H128="(EXP INFO)",9,IF(H128="MON RES",10,IF(H128="MON EARN",11,IF(H128="MON BEH",12,IF(H128="POSE HARM",13,IF(H128="(POSE HARM)",13,IF(H128="POSE CONCERN",14,IF(H128="(POSE CONCERN)",14,IF(H128="RJ APOLOGY",15,IF(H128="RJ ATONE",16,IF(H128="(RJ ATONE)",16,IF(H128="RJ JUSTIFY",17,IF(H128="RJ JUSTIFY:ECO INFO",17,IF(H128="RJ JUSTIFY:SOC INFO",17,IF(H128="RJ JUSTIFY:EXP INFO",17,IF(H128="RJ JUSTIFY:MON EARN",17,IF(H128="RJ JUSTIFY:MON BEH",17,IF(H128="RJ-",18,IF(H128="RJ FORGIVE+",19,IF(H128="RJ FORGIVE-",19,IF(H128="(RJ FORGIVE+)",19,IF(H128="(RJ FORGIVE-)",19,IF(H128="COORD",20,IF(H128="(COORD)",20,IF(H128="ENF ACK",21,IF(H128="(ENF ACK)",21,IF(H128="ENF PRAISE",22,IF(H128="ENF ASK",23,IF(H128="ENF TELL",24,IF(H128="ENF SHAME",25,IF(H128="ENF WARN",26,IF(H128="ENF THREATEN",27,IF(H128="ENF PUNISH",28,IF(H128="DEFECT",29,IF(H128="SM TALK",30,IF(H128="HUMOR",31,IF(H128="POLITE+",32,IF(H128="POLITE-",32,IF(H128="INPUT-",33,IF(H128="AMBIGUOUS",34,IF(H128="UNCODEABLE",35)))))))))))))))))))))))))))))))))))))))))))))))))))))))))))))))))</f>
        <v>17</v>
      </c>
      <c r="H128" t="s">
        <v>12176</v>
      </c>
    </row>
    <row r="129" spans="1:10" x14ac:dyDescent="0.35">
      <c r="B129" s="4"/>
      <c r="E129" s="58" t="s">
        <v>10298</v>
      </c>
      <c r="G129" s="42">
        <f t="shared" si="9"/>
        <v>15</v>
      </c>
      <c r="H129" t="s">
        <v>9706</v>
      </c>
    </row>
    <row r="130" spans="1:10" x14ac:dyDescent="0.35">
      <c r="A130" s="4">
        <v>78</v>
      </c>
      <c r="B130" s="4">
        <v>-361.55</v>
      </c>
      <c r="C130" t="s">
        <v>4005</v>
      </c>
      <c r="D130" s="4">
        <v>2</v>
      </c>
      <c r="E130" s="16" t="s">
        <v>4239</v>
      </c>
      <c r="G130" s="42">
        <f t="shared" si="9"/>
        <v>8</v>
      </c>
      <c r="H130" t="s">
        <v>9374</v>
      </c>
    </row>
    <row r="131" spans="1:10" x14ac:dyDescent="0.35">
      <c r="A131" s="4">
        <v>79</v>
      </c>
      <c r="B131" s="4">
        <v>-358.39499999999998</v>
      </c>
      <c r="C131" t="s">
        <v>3990</v>
      </c>
      <c r="D131" s="4">
        <v>1</v>
      </c>
      <c r="E131" s="16" t="s">
        <v>4240</v>
      </c>
      <c r="G131" s="42">
        <f t="shared" si="9"/>
        <v>17</v>
      </c>
      <c r="H131" t="s">
        <v>12176</v>
      </c>
    </row>
    <row r="132" spans="1:10" x14ac:dyDescent="0.35">
      <c r="A132" s="4">
        <v>80</v>
      </c>
      <c r="B132" s="4">
        <v>-352.53800000000001</v>
      </c>
      <c r="C132" t="s">
        <v>4012</v>
      </c>
      <c r="D132" s="4">
        <v>4</v>
      </c>
      <c r="E132" s="16" t="s">
        <v>4241</v>
      </c>
    </row>
    <row r="133" spans="1:10" x14ac:dyDescent="0.35">
      <c r="B133" s="4">
        <v>-348.798</v>
      </c>
      <c r="C133" t="s">
        <v>4012</v>
      </c>
      <c r="D133" s="4">
        <v>4</v>
      </c>
      <c r="E133" s="16" t="s">
        <v>4243</v>
      </c>
    </row>
    <row r="134" spans="1:10" x14ac:dyDescent="0.35">
      <c r="B134" s="4"/>
      <c r="E134" s="60" t="s">
        <v>10695</v>
      </c>
      <c r="G134" s="42">
        <f t="shared" si="9"/>
        <v>6</v>
      </c>
      <c r="H134" t="s">
        <v>10472</v>
      </c>
    </row>
    <row r="135" spans="1:10" x14ac:dyDescent="0.35">
      <c r="B135" s="4"/>
      <c r="E135" s="60" t="s">
        <v>10696</v>
      </c>
      <c r="G135" s="42">
        <f t="shared" si="9"/>
        <v>6</v>
      </c>
      <c r="H135" t="s">
        <v>10472</v>
      </c>
    </row>
    <row r="136" spans="1:10" x14ac:dyDescent="0.35">
      <c r="B136" s="4"/>
      <c r="E136" s="60" t="s">
        <v>4243</v>
      </c>
      <c r="G136" s="42">
        <f t="shared" si="9"/>
        <v>9</v>
      </c>
      <c r="H136" t="s">
        <v>9373</v>
      </c>
    </row>
    <row r="137" spans="1:10" x14ac:dyDescent="0.35">
      <c r="A137" s="4">
        <v>81</v>
      </c>
      <c r="B137" s="4">
        <v>-348.05099999999999</v>
      </c>
      <c r="C137" t="s">
        <v>4005</v>
      </c>
      <c r="D137" s="4">
        <v>2</v>
      </c>
      <c r="E137" s="16" t="s">
        <v>4244</v>
      </c>
      <c r="G137" s="42">
        <f t="shared" si="9"/>
        <v>19</v>
      </c>
      <c r="H137" s="43" t="s">
        <v>9732</v>
      </c>
      <c r="J137" s="46"/>
    </row>
    <row r="138" spans="1:10" x14ac:dyDescent="0.35">
      <c r="A138" s="4">
        <v>82</v>
      </c>
      <c r="B138" s="4">
        <v>-338.46</v>
      </c>
      <c r="C138" t="s">
        <v>3994</v>
      </c>
      <c r="D138" s="4">
        <v>3</v>
      </c>
      <c r="E138" s="16" t="s">
        <v>4246</v>
      </c>
      <c r="G138" s="42">
        <f t="shared" si="9"/>
        <v>25</v>
      </c>
      <c r="H138" t="s">
        <v>9648</v>
      </c>
      <c r="I138" s="42">
        <f t="shared" si="9"/>
        <v>19</v>
      </c>
      <c r="J138" s="16" t="s">
        <v>12177</v>
      </c>
    </row>
    <row r="139" spans="1:10" x14ac:dyDescent="0.35">
      <c r="A139" s="4">
        <v>83</v>
      </c>
      <c r="B139" s="4">
        <v>-331.10599999999999</v>
      </c>
      <c r="C139" t="s">
        <v>3994</v>
      </c>
      <c r="D139" s="4">
        <v>3</v>
      </c>
      <c r="E139" s="16" t="s">
        <v>4247</v>
      </c>
      <c r="G139" s="42">
        <f t="shared" si="9"/>
        <v>17</v>
      </c>
      <c r="H139" t="s">
        <v>12183</v>
      </c>
    </row>
    <row r="140" spans="1:10" x14ac:dyDescent="0.35">
      <c r="A140" s="4">
        <v>84</v>
      </c>
      <c r="B140" s="4">
        <v>-306.23399999999998</v>
      </c>
      <c r="C140" t="s">
        <v>4012</v>
      </c>
      <c r="D140" s="4">
        <v>4</v>
      </c>
      <c r="E140" s="16" t="s">
        <v>4253</v>
      </c>
      <c r="G140" s="42">
        <f t="shared" si="9"/>
        <v>24</v>
      </c>
      <c r="H140" t="s">
        <v>10409</v>
      </c>
    </row>
    <row r="141" spans="1:10" x14ac:dyDescent="0.35">
      <c r="B141" s="4">
        <v>-294.60199999999998</v>
      </c>
      <c r="C141" t="s">
        <v>4012</v>
      </c>
      <c r="D141" s="4">
        <v>4</v>
      </c>
      <c r="E141" s="16" t="s">
        <v>4256</v>
      </c>
    </row>
    <row r="142" spans="1:10" x14ac:dyDescent="0.35">
      <c r="A142" s="4">
        <v>85</v>
      </c>
      <c r="B142" s="4">
        <v>-293.375</v>
      </c>
      <c r="C142" t="s">
        <v>4005</v>
      </c>
      <c r="D142" s="4">
        <v>2</v>
      </c>
      <c r="E142" s="16" t="s">
        <v>4257</v>
      </c>
    </row>
    <row r="143" spans="1:10" x14ac:dyDescent="0.35">
      <c r="B143" s="4"/>
      <c r="E143" s="39" t="s">
        <v>10294</v>
      </c>
      <c r="G143" s="42">
        <f t="shared" si="9"/>
        <v>17</v>
      </c>
      <c r="H143" t="s">
        <v>12176</v>
      </c>
    </row>
    <row r="144" spans="1:10" x14ac:dyDescent="0.35">
      <c r="B144" s="4"/>
      <c r="E144" s="39" t="s">
        <v>11268</v>
      </c>
      <c r="G144" s="42">
        <f t="shared" si="9"/>
        <v>17</v>
      </c>
      <c r="H144" t="s">
        <v>12176</v>
      </c>
    </row>
    <row r="145" spans="1:8" x14ac:dyDescent="0.35">
      <c r="A145" s="4">
        <v>86</v>
      </c>
      <c r="B145" s="4">
        <v>-293.207999999999</v>
      </c>
      <c r="C145" t="s">
        <v>3994</v>
      </c>
      <c r="D145" s="4">
        <v>3</v>
      </c>
      <c r="E145" s="16" t="s">
        <v>4258</v>
      </c>
      <c r="G145" s="42">
        <f t="shared" si="9"/>
        <v>7</v>
      </c>
      <c r="H145" t="s">
        <v>9377</v>
      </c>
    </row>
    <row r="146" spans="1:8" x14ac:dyDescent="0.35">
      <c r="A146" s="4">
        <v>87</v>
      </c>
      <c r="B146" s="4">
        <v>-284.60199999999998</v>
      </c>
      <c r="C146" t="s">
        <v>4012</v>
      </c>
      <c r="D146" s="4">
        <v>4</v>
      </c>
      <c r="E146" s="16" t="s">
        <v>4261</v>
      </c>
      <c r="G146" s="42">
        <f t="shared" si="9"/>
        <v>7</v>
      </c>
      <c r="H146" t="s">
        <v>9377</v>
      </c>
    </row>
    <row r="147" spans="1:8" x14ac:dyDescent="0.35">
      <c r="A147" s="4">
        <v>88</v>
      </c>
      <c r="B147" s="4">
        <v>-278.28800000000001</v>
      </c>
      <c r="C147" t="s">
        <v>3994</v>
      </c>
      <c r="D147" s="4">
        <v>3</v>
      </c>
      <c r="E147" s="16" t="s">
        <v>4264</v>
      </c>
      <c r="G147" s="42">
        <f t="shared" si="9"/>
        <v>7</v>
      </c>
      <c r="H147" t="s">
        <v>9377</v>
      </c>
    </row>
    <row r="148" spans="1:8" x14ac:dyDescent="0.35">
      <c r="A148" s="4">
        <v>89</v>
      </c>
      <c r="B148" s="4">
        <v>-275.60899999999998</v>
      </c>
      <c r="C148" t="s">
        <v>4012</v>
      </c>
      <c r="D148" s="4">
        <v>4</v>
      </c>
      <c r="E148" s="16" t="s">
        <v>4265</v>
      </c>
      <c r="G148" s="42">
        <f t="shared" si="9"/>
        <v>7</v>
      </c>
      <c r="H148" t="s">
        <v>9377</v>
      </c>
    </row>
    <row r="149" spans="1:8" x14ac:dyDescent="0.35">
      <c r="A149" s="4">
        <v>90</v>
      </c>
      <c r="B149" s="4">
        <v>-273.71499999999997</v>
      </c>
      <c r="C149" t="s">
        <v>4005</v>
      </c>
      <c r="D149" s="4">
        <v>2</v>
      </c>
      <c r="E149" s="16" t="s">
        <v>4266</v>
      </c>
      <c r="G149" s="42">
        <f t="shared" si="9"/>
        <v>24</v>
      </c>
      <c r="H149" t="s">
        <v>10409</v>
      </c>
    </row>
    <row r="150" spans="1:8" x14ac:dyDescent="0.35">
      <c r="A150" s="4">
        <v>91</v>
      </c>
      <c r="B150" s="4">
        <v>-258.41800000000001</v>
      </c>
      <c r="C150" t="s">
        <v>4005</v>
      </c>
      <c r="D150" s="4">
        <v>2</v>
      </c>
      <c r="E150" s="16" t="s">
        <v>4267</v>
      </c>
      <c r="G150" s="42">
        <f t="shared" si="9"/>
        <v>32</v>
      </c>
      <c r="H150" t="s">
        <v>9376</v>
      </c>
    </row>
    <row r="151" spans="1:8" x14ac:dyDescent="0.35">
      <c r="A151" s="4">
        <v>92</v>
      </c>
      <c r="B151" s="4">
        <v>-245.762</v>
      </c>
      <c r="C151" t="s">
        <v>4012</v>
      </c>
      <c r="D151" s="4">
        <v>4</v>
      </c>
      <c r="E151" s="16" t="s">
        <v>4270</v>
      </c>
      <c r="G151" s="42">
        <f t="shared" si="9"/>
        <v>7</v>
      </c>
      <c r="H151" t="s">
        <v>9377</v>
      </c>
    </row>
    <row r="152" spans="1:8" x14ac:dyDescent="0.35">
      <c r="B152" s="4"/>
    </row>
    <row r="153" spans="1:8" x14ac:dyDescent="0.35">
      <c r="A153" s="4">
        <v>93</v>
      </c>
      <c r="B153" s="4">
        <v>-244.30699999999999</v>
      </c>
      <c r="C153" t="s">
        <v>3994</v>
      </c>
      <c r="D153" s="4">
        <v>3</v>
      </c>
      <c r="E153" s="16" t="s">
        <v>4271</v>
      </c>
      <c r="G153" s="42">
        <f t="shared" si="9"/>
        <v>7</v>
      </c>
      <c r="H153" t="s">
        <v>9377</v>
      </c>
    </row>
    <row r="154" spans="1:8" x14ac:dyDescent="0.35">
      <c r="A154" s="4">
        <v>94</v>
      </c>
      <c r="B154" s="4">
        <v>-230.96599999999901</v>
      </c>
      <c r="C154" t="s">
        <v>3990</v>
      </c>
      <c r="D154" s="4">
        <v>1</v>
      </c>
      <c r="E154" s="16" t="s">
        <v>3237</v>
      </c>
      <c r="G154" s="42">
        <f t="shared" si="9"/>
        <v>7</v>
      </c>
      <c r="H154" t="s">
        <v>9377</v>
      </c>
    </row>
    <row r="155" spans="1:8" x14ac:dyDescent="0.35">
      <c r="A155" s="4">
        <v>95</v>
      </c>
      <c r="B155" s="4">
        <v>-225.404</v>
      </c>
      <c r="C155" t="s">
        <v>4005</v>
      </c>
      <c r="D155" s="4">
        <v>2</v>
      </c>
      <c r="E155" s="16" t="s">
        <v>4277</v>
      </c>
      <c r="G155" s="42">
        <f t="shared" si="9"/>
        <v>7</v>
      </c>
      <c r="H155" t="s">
        <v>9377</v>
      </c>
    </row>
    <row r="156" spans="1:8" x14ac:dyDescent="0.35">
      <c r="B156" s="4">
        <v>-223.34200000000001</v>
      </c>
      <c r="C156" t="s">
        <v>4005</v>
      </c>
      <c r="D156" s="4">
        <v>2</v>
      </c>
      <c r="E156" s="16" t="s">
        <v>4278</v>
      </c>
    </row>
    <row r="157" spans="1:8" x14ac:dyDescent="0.35">
      <c r="B157" s="4"/>
    </row>
    <row r="158" spans="1:8" x14ac:dyDescent="0.35">
      <c r="A158" s="7">
        <v>4</v>
      </c>
      <c r="B158" s="31" t="s">
        <v>11271</v>
      </c>
      <c r="F158" s="46"/>
    </row>
    <row r="159" spans="1:8" x14ac:dyDescent="0.35">
      <c r="B159" s="47" t="s">
        <v>11270</v>
      </c>
    </row>
    <row r="160" spans="1:8" x14ac:dyDescent="0.35">
      <c r="A160" s="4">
        <v>96</v>
      </c>
      <c r="B160" s="4">
        <v>-213.965</v>
      </c>
      <c r="C160" t="s">
        <v>4005</v>
      </c>
      <c r="D160" s="4">
        <v>2</v>
      </c>
      <c r="E160" s="16" t="s">
        <v>4280</v>
      </c>
      <c r="G160" s="42">
        <f t="shared" si="9"/>
        <v>7</v>
      </c>
      <c r="H160" t="s">
        <v>9377</v>
      </c>
    </row>
    <row r="161" spans="1:12" x14ac:dyDescent="0.35">
      <c r="A161" s="4">
        <v>97</v>
      </c>
      <c r="B161" s="4">
        <v>-207.29</v>
      </c>
      <c r="C161" t="s">
        <v>4012</v>
      </c>
      <c r="D161" s="4">
        <v>4</v>
      </c>
      <c r="E161" s="16" t="s">
        <v>4282</v>
      </c>
      <c r="G161" s="42">
        <f t="shared" si="9"/>
        <v>2</v>
      </c>
      <c r="H161" t="s">
        <v>12178</v>
      </c>
      <c r="J161" s="46"/>
    </row>
    <row r="162" spans="1:12" x14ac:dyDescent="0.35">
      <c r="B162" s="4">
        <v>-194.114</v>
      </c>
      <c r="C162" t="s">
        <v>4012</v>
      </c>
      <c r="D162" s="4">
        <v>4</v>
      </c>
      <c r="E162" s="16" t="s">
        <v>4284</v>
      </c>
    </row>
    <row r="163" spans="1:12" x14ac:dyDescent="0.35">
      <c r="A163" s="4">
        <v>98</v>
      </c>
      <c r="B163" s="4">
        <v>-182.06099999999901</v>
      </c>
      <c r="C163" t="s">
        <v>4005</v>
      </c>
      <c r="D163" s="4">
        <v>2</v>
      </c>
      <c r="E163" s="16" t="s">
        <v>4289</v>
      </c>
      <c r="G163" s="42">
        <f t="shared" si="9"/>
        <v>7</v>
      </c>
      <c r="H163" t="s">
        <v>9377</v>
      </c>
      <c r="I163" s="42">
        <f>IF(J163="GREET",1,IF(J163="GOAL",2,IF(J163="GOAL:COOP",2,IF(J163="(GOAL:COOP)",2,IF(J163="(GOAL:CIVILITY)",2,IF(J163="GOAL:SUSTAIN",2,IF(J163="(GOAL:SUSTAIN)",2,IF(J163="GOAL:MAX EARN",2,IF(J163="GOAL:EQUITY",2,IF(J163="(GOAL:EQUITY)",2,IF(J163="PROPOSAL",3,IF(J163="(PROPOSAL)",3,IF(J163="CHOOSE+",4,IF(J163="CHOOSE-",4,IF(J163="(CHOOSE+)",4,IF(J163="(CHOOSE-)",4,IF(J163="ECO INFO",5,IF(J163="(ECO INFO)",5,IF(J163="$ INFO",6,IF(J163="($ INFO)",6,IF(J163="SOC INFO",7,IF(J163="(SOC INFO)",7,IF(J163="RULE INFO",8,IF(J163="EXP INFO",9,IF(J163="(EXP INFO)",9,IF(J163="MON RES",10,IF(J163="MON EARN",11,IF(J163="MON BEH",12,IF(J163="POSE HARM",13,IF(J163="(POSE HARM)",13,IF(J163="POSE CONCERN",14,IF(J163="(POSE CONCERN)",14,IF(J163="RJ APOLOGY",15,IF(J163="RJ ATONE",16,IF(J163="(RJ ATONE)",16,IF(J163="RJ JUSTIFY",17,IF(J163="RJ JUSTIFY:ECO INFO",17,IF(J163="RJ JUSTIFY:SOC INFO",17,IF(J163="RJ JUSTIFY:EXP INFO",17,IF(J163="RJ JUSTIFY:MON EARN",17,IF(J163="RJ JUSTIFY:MON BEH",17,IF(J163="RJ-",18,IF(J163="RJ FORGIVE+",19,IF(J163="RJ FORGIVE-",19,IF(J163="(RJ FORGIVE+)",19,IF(J163="(RJ FORGIVE-)",19,IF(J163="COORD",20,IF(J163="(COORD)",20,IF(J163="ENF ACK",21,IF(J163="(ENF ACK)",21,IF(J163="ENF PRAISE",22,IF(J163="ENF ASK",23,IF(J163="ENF TELL",24,IF(J163="ENF SHAME",25,IF(J163="ENF WARN",26,IF(J163="ENF THREATEN",27,IF(J163="ENF PUNISH",28,IF(J163="DEFECT",29,IF(J163="SM TALK",30,IF(J163="HUMOR",31,IF(J163="POLITE+",32,IF(J163="POLITE-",32,IF(J163="INPUT-",33,IF(J163="AMBIGUOUS",34,IF(J163="UNCODEABLE",35)))))))))))))))))))))))))))))))))))))))))))))))))))))))))))))))))</f>
        <v>2</v>
      </c>
      <c r="J163" s="16" t="s">
        <v>12191</v>
      </c>
    </row>
    <row r="164" spans="1:12" x14ac:dyDescent="0.35">
      <c r="A164" s="4">
        <v>99</v>
      </c>
      <c r="B164" s="4">
        <v>-177.702</v>
      </c>
      <c r="C164" t="s">
        <v>3990</v>
      </c>
      <c r="D164" s="4">
        <v>1</v>
      </c>
      <c r="E164" s="16" t="s">
        <v>4290</v>
      </c>
    </row>
    <row r="165" spans="1:12" x14ac:dyDescent="0.35">
      <c r="B165" s="4"/>
      <c r="E165" s="58" t="s">
        <v>9848</v>
      </c>
      <c r="G165" s="42">
        <f t="shared" si="9"/>
        <v>7</v>
      </c>
      <c r="H165" t="s">
        <v>9377</v>
      </c>
    </row>
    <row r="166" spans="1:12" x14ac:dyDescent="0.35">
      <c r="B166" s="4"/>
      <c r="E166" s="58" t="s">
        <v>9849</v>
      </c>
      <c r="G166" s="42">
        <f t="shared" si="9"/>
        <v>8</v>
      </c>
      <c r="H166" t="s">
        <v>9374</v>
      </c>
      <c r="I166" s="42">
        <f t="shared" ref="I166" si="10">IF(J166="GREET",1,IF(J166="GOAL",2,IF(J166="GOAL:COOP",2,IF(J166="(GOAL:COOP)",2,IF(J166="GOAL:CIVILITY",2,IF(J166="GOAL:SUSTAIN",2,IF(J166="(GOAL:SUSTAIN)",2,IF(J166="GOAL:MAX EARN",2,IF(J166="GOAL:EQUITY",2,IF(J166="(GOAL:EQUITY)",2,IF(J166="PROPOSAL",3,IF(J166="(PROPOSAL)",3,IF(J166="CHOOSE+",4,IF(J166="CHOOSE-",4,IF(J166="(CHOOSE+)",4,IF(J166="(CHOOSE-)",4,IF(J166="ECO INFO",5,IF(J166="(ECO INFO)",5,IF(J166="$ INFO",6,IF(J166="($ INFO)",6,IF(J166="SOC INFO",7,IF(J166="(SOC INFO)",7,IF(J166="RULE INFO",8,IF(J166="EXP INFO",9,IF(J166="(EXP INFO)",9,IF(J166="MON RES",10,IF(J166="MON EARN",11,IF(J166="MON BEH",12,IF(J166="POSE HARM",13,IF(J166="(POSE HARM)",13,IF(J166="POSE CONCERN",14,IF(J166="(POSE CONCERN)",14,IF(J166="RJ APOLOGY",15,IF(J166="RJ ATONE",16,IF(J166="(RJ ATONE)",16,IF(J166="RJ JUSTIFY",17,IF(J166="RJ JUSTIFY:ECO INFO",17,IF(J166="RJ JUSTIFY:SOC INFO",17,IF(J166="RJ JUSTIFY:EXP INFO",17,IF(J166="RJ JUSTIFY:MON EARN",17,IF(J166="RJ JUSTIFY:MON BEH",17,IF(J166="RJ-",18,IF(J166="RJ FORGIVE+",19,IF(J166="RJ FORGIVE-",19,IF(J166="(RJ FORGIVE+)",19,IF(J166="(RJ FORGIVE-)",19,IF(J166="COORD",20,IF(J166="(COORD)",20,IF(J166="ENF ACK",21,IF(J166="(ENF ACK)",21,IF(J166="ENF PRAISE",22,IF(J166="ENF ASK",23,IF(J166="ENF TELL",24,IF(J166="ENF SHAME",25,IF(J166="ENF WARN",26,IF(J166="ENF THREATEN",27,IF(J166="ENF PUNISH",28,IF(J166="DEFECT",29,IF(J166="SM TALK",30,IF(J166="HUMOR",31,IF(J166="POLITE+",32,IF(J166="POLITE-",32,IF(J166="INPUT-",33,IF(J166="AMBIGUOUS",34,IF(J166="UNCODEABLE",35)))))))))))))))))))))))))))))))))))))))))))))))))))))))))))))))))</f>
        <v>3</v>
      </c>
      <c r="J166" s="16" t="s">
        <v>10329</v>
      </c>
    </row>
    <row r="167" spans="1:12" x14ac:dyDescent="0.35">
      <c r="B167" s="4"/>
      <c r="E167" s="58" t="s">
        <v>9850</v>
      </c>
      <c r="G167" s="42">
        <f t="shared" si="9"/>
        <v>21</v>
      </c>
      <c r="H167" t="s">
        <v>9613</v>
      </c>
    </row>
    <row r="168" spans="1:12" x14ac:dyDescent="0.35">
      <c r="A168" s="4">
        <v>100</v>
      </c>
      <c r="B168" s="4">
        <v>-170.69</v>
      </c>
      <c r="C168" t="s">
        <v>4012</v>
      </c>
      <c r="D168" s="4">
        <v>4</v>
      </c>
      <c r="E168" s="16" t="s">
        <v>10295</v>
      </c>
      <c r="G168" s="42">
        <f t="shared" si="9"/>
        <v>4</v>
      </c>
      <c r="H168" t="s">
        <v>9372</v>
      </c>
    </row>
    <row r="169" spans="1:12" x14ac:dyDescent="0.35">
      <c r="A169" s="4">
        <v>101</v>
      </c>
      <c r="B169" s="4">
        <v>-167.93299999999999</v>
      </c>
      <c r="C169" t="s">
        <v>4005</v>
      </c>
      <c r="D169" s="4">
        <v>2</v>
      </c>
      <c r="E169" s="16" t="s">
        <v>222</v>
      </c>
      <c r="G169" s="42">
        <f t="shared" si="9"/>
        <v>4</v>
      </c>
      <c r="H169" t="s">
        <v>9372</v>
      </c>
    </row>
    <row r="170" spans="1:12" x14ac:dyDescent="0.35">
      <c r="B170" s="4">
        <v>-140.57</v>
      </c>
      <c r="C170" t="s">
        <v>4005</v>
      </c>
      <c r="D170" s="4">
        <v>2</v>
      </c>
      <c r="E170" s="16" t="s">
        <v>4297</v>
      </c>
      <c r="J170" s="130"/>
    </row>
    <row r="171" spans="1:12" x14ac:dyDescent="0.35">
      <c r="B171" s="4"/>
      <c r="E171" s="58" t="s">
        <v>10305</v>
      </c>
      <c r="G171" s="42">
        <f t="shared" si="9"/>
        <v>7</v>
      </c>
      <c r="H171" t="s">
        <v>9377</v>
      </c>
      <c r="I171" s="42">
        <f>IF(J171="GREET",1,IF(J171="GOAL",2,IF(J171="GOAL:COOP",2,IF(J171="(GOAL:COOP)",2,IF(J171="GOAL:CIVILITY",2,IF(J171="GOAL:SUSTAIN",2,IF(J171="(GOAL:SUSTAIN)",2,IF(J171="GOAL:MAX EARN",2,IF(J171="GOAL:EQUITY",2,IF(J171="(GOAL:EQUITY)",2,IF(J171="PROPOSAL",3,IF(J171="(PROPOSAL)",3,IF(J171="CHOOSE+",4,IF(J171="CHOOSE-",4,IF(J171="(CHOOSE+)",4,IF(J171="(CHOOSE-)",4,IF(J171="ECO INFO",5,IF(J171="(ECO INFO)",5,IF(J171="$ INFO",6,IF(J171="($ INFO)",6,IF(J171="SOC INFO",7,IF(J171="(SOC INFO)",7,IF(J171="RULE INFO",8,IF(J171="EXP INFO",9,IF(J171="(EXP INFO)",9,IF(J171="MON RES",10,IF(J171="MON EARN",11,IF(J171="MON BEH",12,IF(J171="POSE HARM",13,IF(J171="(POSE HARM)",13,IF(J171="POSE CONCERN",14,IF(J171="(POSE CONCERN)",14,IF(J171="RJ APOLOGY",15,IF(J171="RJ ATONE",16,IF(J171="(RJ ATONE)",16,IF(J171="RJ JUSTIFY",17,IF(J171="RJ JUSTIFY:ECO INFO",17,IF(J171="RJ JUSTIFY:SOC INFO",17,IF(J171="RJ JUSTIFY:EXP INFO",17,IF(J171="RJ JUSTIFY:MON EARN",17,IF(J171="RJ JUSTIFY:MON BEH",17,IF(J171="RJ-",18,IF(J171="RJ FORGIVE+",19,IF(J171="RJ FORGIVE-",19,IF(J171="(RJ FORGIVE+)",19,IF(J171="(RJ FORGIVE-)",19,IF(J171="COORD",20,IF(J171="(COORD)",20,IF(J171="ENF ACK",21,IF(J171="(ENF ACK)",21,IF(J171="ENF PRAISE",22,IF(J171="ENF ASK",23,IF(J171="ENF TELL",24,IF(J171="ENF SHAME",25,IF(J171="ENF WARN",26,IF(J171="ENF THREATEN",27,IF(J171="ENF PUNISH",28,IF(J171="DEFECT",29,IF(J171="SM TALK",30,IF(J171="HUMOR",31,IF(J171="POLITE+",32,IF(J171="POLITE-",32,IF(J171="INPUT-",33,IF(J171="AMBIGUOUS",34,IF(J171="UNCODEABLE",35)))))))))))))))))))))))))))))))))))))))))))))))))))))))))))))))))</f>
        <v>16</v>
      </c>
      <c r="J171" s="44" t="s">
        <v>10463</v>
      </c>
      <c r="L171" s="41"/>
    </row>
    <row r="172" spans="1:12" x14ac:dyDescent="0.35">
      <c r="B172" s="4"/>
      <c r="E172" s="58" t="s">
        <v>10306</v>
      </c>
      <c r="G172" s="42">
        <f t="shared" si="9"/>
        <v>3</v>
      </c>
      <c r="H172" s="43" t="s">
        <v>9379</v>
      </c>
    </row>
    <row r="173" spans="1:12" x14ac:dyDescent="0.35">
      <c r="A173" s="4">
        <v>102</v>
      </c>
      <c r="B173" s="4">
        <v>-133.43700000000001</v>
      </c>
      <c r="C173" t="s">
        <v>3990</v>
      </c>
      <c r="D173" s="4">
        <v>1</v>
      </c>
      <c r="E173" s="16" t="s">
        <v>4301</v>
      </c>
      <c r="G173" s="42">
        <f t="shared" si="9"/>
        <v>4</v>
      </c>
      <c r="H173" t="s">
        <v>9372</v>
      </c>
      <c r="J173" s="44"/>
    </row>
    <row r="174" spans="1:12" x14ac:dyDescent="0.35">
      <c r="A174" s="4">
        <v>103</v>
      </c>
      <c r="B174" s="4">
        <v>-125.81699999999999</v>
      </c>
      <c r="C174" t="s">
        <v>4005</v>
      </c>
      <c r="D174" s="4">
        <v>2</v>
      </c>
      <c r="E174" s="16" t="s">
        <v>4304</v>
      </c>
      <c r="G174" s="42">
        <f t="shared" si="9"/>
        <v>4</v>
      </c>
      <c r="H174" t="s">
        <v>9372</v>
      </c>
      <c r="J174" s="44"/>
    </row>
    <row r="175" spans="1:12" x14ac:dyDescent="0.35">
      <c r="B175" s="4">
        <v>-124.249</v>
      </c>
      <c r="C175" t="s">
        <v>4005</v>
      </c>
      <c r="D175" s="4">
        <v>2</v>
      </c>
      <c r="E175" s="16" t="s">
        <v>140</v>
      </c>
      <c r="G175" s="42">
        <f t="shared" si="9"/>
        <v>31</v>
      </c>
      <c r="H175" t="s">
        <v>9386</v>
      </c>
      <c r="J175" s="44"/>
    </row>
    <row r="176" spans="1:12" x14ac:dyDescent="0.35">
      <c r="A176" s="4">
        <v>104</v>
      </c>
      <c r="B176" s="4">
        <v>-118.42299999999901</v>
      </c>
      <c r="C176" t="s">
        <v>3994</v>
      </c>
      <c r="D176" s="4">
        <v>3</v>
      </c>
      <c r="E176" s="16" t="s">
        <v>1517</v>
      </c>
      <c r="G176" s="42">
        <f t="shared" si="9"/>
        <v>4</v>
      </c>
      <c r="H176" t="s">
        <v>9372</v>
      </c>
      <c r="J176" s="44"/>
    </row>
    <row r="177" spans="1:10" x14ac:dyDescent="0.35">
      <c r="A177" s="4">
        <v>105</v>
      </c>
      <c r="B177" s="4">
        <v>-116.024</v>
      </c>
      <c r="C177" t="s">
        <v>4012</v>
      </c>
      <c r="D177" s="4">
        <v>4</v>
      </c>
      <c r="E177" s="16" t="s">
        <v>4306</v>
      </c>
      <c r="G177" s="42">
        <f t="shared" si="9"/>
        <v>4</v>
      </c>
      <c r="H177" t="s">
        <v>9372</v>
      </c>
      <c r="I177" s="42">
        <f t="shared" ref="I177" si="11">IF(J177="GREET",1,IF(J177="GOAL",2,IF(J177="GOAL:COOP",2,IF(J177="(GOAL:COOP)",2,IF(J177="GOAL:CIVILITY",2,IF(J177="GOAL:SUSTAIN",2,IF(J177="(GOAL:SUSTAIN)",2,IF(J177="GOAL:MAX EARN",2,IF(J177="GOAL:EQUITY",2,IF(J177="(GOAL:EQUITY)",2,IF(J177="PROPOSAL",3,IF(J177="(PROPOSAL)",3,IF(J177="CHOOSE+",4,IF(J177="CHOOSE-",4,IF(J177="(CHOOSE+)",4,IF(J177="(CHOOSE-)",4,IF(J177="ECO INFO",5,IF(J177="(ECO INFO)",5,IF(J177="$ INFO",6,IF(J177="($ INFO)",6,IF(J177="SOC INFO",7,IF(J177="(SOC INFO)",7,IF(J177="RULE INFO",8,IF(J177="EXP INFO",9,IF(J177="(EXP INFO)",9,IF(J177="MON RES",10,IF(J177="MON EARN",11,IF(J177="MON BEH",12,IF(J177="POSE HARM",13,IF(J177="(POSE HARM)",13,IF(J177="POSE CONCERN",14,IF(J177="(POSE CONCERN)",14,IF(J177="RJ APOLOGY",15,IF(J177="RJ ATONE",16,IF(J177="(RJ ATONE)",16,IF(J177="RJ JUSTIFY",17,IF(J177="RJ JUSTIFY:ECO INFO",17,IF(J177="RJ JUSTIFY:SOC INFO",17,IF(J177="RJ JUSTIFY:EXP INFO",17,IF(J177="RJ JUSTIFY:MON EARN",17,IF(J177="RJ JUSTIFY:MON BEH",17,IF(J177="RJ-",18,IF(J177="RJ FORGIVE+",19,IF(J177="RJ FORGIVE-",19,IF(J177="(RJ FORGIVE+)",19,IF(J177="(RJ FORGIVE-)",19,IF(J177="COORD",20,IF(J177="(COORD)",20,IF(J177="ENF ACK",21,IF(J177="(ENF ACK)",21,IF(J177="ENF PRAISE",22,IF(J177="ENF ASK",23,IF(J177="ENF TELL",24,IF(J177="ENF SHAME",25,IF(J177="ENF WARN",26,IF(J177="ENF THREATEN",27,IF(J177="ENF PUNISH",28,IF(J177="DEFECT",29,IF(J177="SM TALK",30,IF(J177="HUMOR",31,IF(J177="POLITE+",32,IF(J177="POLITE-",32,IF(J177="INPUT-",33,IF(J177="AMBIGUOUS",34,IF(J177="UNCODEABLE",35)))))))))))))))))))))))))))))))))))))))))))))))))))))))))))))))))</f>
        <v>19</v>
      </c>
      <c r="J177" s="44" t="s">
        <v>11030</v>
      </c>
    </row>
    <row r="178" spans="1:10" x14ac:dyDescent="0.35">
      <c r="B178" s="4">
        <v>-107.875</v>
      </c>
      <c r="C178" t="s">
        <v>4012</v>
      </c>
      <c r="D178" s="4">
        <v>4</v>
      </c>
      <c r="E178" s="16" t="s">
        <v>222</v>
      </c>
    </row>
    <row r="179" spans="1:10" x14ac:dyDescent="0.35">
      <c r="A179" s="4">
        <v>106</v>
      </c>
      <c r="B179" s="4">
        <v>-102.67700000000001</v>
      </c>
      <c r="C179" t="s">
        <v>3994</v>
      </c>
      <c r="D179" s="4">
        <v>3</v>
      </c>
      <c r="E179" s="16" t="s">
        <v>4309</v>
      </c>
      <c r="G179" s="42">
        <f t="shared" si="9"/>
        <v>4</v>
      </c>
      <c r="H179" t="s">
        <v>9372</v>
      </c>
    </row>
    <row r="180" spans="1:10" x14ac:dyDescent="0.35">
      <c r="B180" s="4"/>
    </row>
    <row r="181" spans="1:10" x14ac:dyDescent="0.35">
      <c r="B181" s="20" t="s">
        <v>9265</v>
      </c>
    </row>
    <row r="182" spans="1:10" x14ac:dyDescent="0.35">
      <c r="A182" s="4">
        <v>107</v>
      </c>
      <c r="B182" s="4">
        <v>-72.941999999999993</v>
      </c>
      <c r="C182" t="s">
        <v>4012</v>
      </c>
      <c r="D182" s="4">
        <v>4</v>
      </c>
      <c r="E182" s="16" t="s">
        <v>4315</v>
      </c>
      <c r="G182" s="42">
        <f t="shared" si="9"/>
        <v>30</v>
      </c>
      <c r="H182" t="s">
        <v>9375</v>
      </c>
    </row>
    <row r="183" spans="1:10" x14ac:dyDescent="0.35">
      <c r="A183" s="4">
        <v>108</v>
      </c>
      <c r="B183" s="4">
        <v>-59.801000000000002</v>
      </c>
      <c r="C183" t="s">
        <v>3994</v>
      </c>
      <c r="D183" s="4">
        <v>3</v>
      </c>
      <c r="E183" s="16" t="s">
        <v>4318</v>
      </c>
      <c r="G183" s="42">
        <f t="shared" si="9"/>
        <v>30</v>
      </c>
      <c r="H183" t="s">
        <v>9375</v>
      </c>
    </row>
    <row r="184" spans="1:10" x14ac:dyDescent="0.35">
      <c r="A184" s="4">
        <v>109</v>
      </c>
      <c r="B184" s="4">
        <v>-47.843000000000004</v>
      </c>
      <c r="C184" t="s">
        <v>3994</v>
      </c>
      <c r="D184" s="4">
        <v>3</v>
      </c>
      <c r="E184" s="16" t="s">
        <v>4322</v>
      </c>
      <c r="G184" s="42">
        <f t="shared" si="9"/>
        <v>30</v>
      </c>
      <c r="H184" t="s">
        <v>9375</v>
      </c>
    </row>
    <row r="185" spans="1:10" x14ac:dyDescent="0.35">
      <c r="A185" s="4">
        <v>110</v>
      </c>
      <c r="B185" s="4">
        <v>-47.523000000000003</v>
      </c>
      <c r="C185" t="s">
        <v>4005</v>
      </c>
      <c r="D185" s="4">
        <v>2</v>
      </c>
      <c r="E185" s="16" t="s">
        <v>4323</v>
      </c>
      <c r="G185" s="42">
        <f t="shared" si="9"/>
        <v>30</v>
      </c>
      <c r="H185" t="s">
        <v>9375</v>
      </c>
    </row>
    <row r="186" spans="1:10" x14ac:dyDescent="0.35">
      <c r="A186" s="4">
        <v>111</v>
      </c>
      <c r="B186" s="4">
        <v>-41.597999999999999</v>
      </c>
      <c r="C186" t="s">
        <v>3994</v>
      </c>
      <c r="D186" s="4">
        <v>3</v>
      </c>
      <c r="E186" s="16" t="s">
        <v>140</v>
      </c>
      <c r="G186" s="42">
        <f t="shared" si="9"/>
        <v>31</v>
      </c>
      <c r="H186" t="s">
        <v>9386</v>
      </c>
    </row>
    <row r="187" spans="1:10" x14ac:dyDescent="0.35">
      <c r="B187" s="4"/>
    </row>
    <row r="188" spans="1:10" x14ac:dyDescent="0.35">
      <c r="B188" s="21" t="s">
        <v>9283</v>
      </c>
      <c r="C188" s="22"/>
      <c r="D188" s="21"/>
      <c r="E188" s="23"/>
    </row>
    <row r="189" spans="1:10" x14ac:dyDescent="0.35">
      <c r="B189" s="31"/>
    </row>
    <row r="190" spans="1:10" x14ac:dyDescent="0.35">
      <c r="A190" s="4">
        <v>112</v>
      </c>
      <c r="B190" s="4">
        <v>16.741</v>
      </c>
      <c r="C190" t="s">
        <v>4012</v>
      </c>
      <c r="D190" s="4">
        <v>4</v>
      </c>
      <c r="E190" s="16" t="s">
        <v>4325</v>
      </c>
      <c r="G190" s="42">
        <f t="shared" si="9"/>
        <v>22</v>
      </c>
      <c r="H190" t="s">
        <v>10418</v>
      </c>
    </row>
    <row r="191" spans="1:10" x14ac:dyDescent="0.35">
      <c r="A191" s="4">
        <v>113</v>
      </c>
      <c r="B191" s="4">
        <v>32.688000000000002</v>
      </c>
      <c r="C191" t="s">
        <v>3994</v>
      </c>
      <c r="D191" s="4">
        <v>3</v>
      </c>
      <c r="E191" s="16" t="s">
        <v>4326</v>
      </c>
      <c r="G191" s="42">
        <f t="shared" si="9"/>
        <v>22</v>
      </c>
      <c r="H191" t="s">
        <v>10418</v>
      </c>
      <c r="J191" s="16" t="s">
        <v>11272</v>
      </c>
    </row>
    <row r="192" spans="1:10" x14ac:dyDescent="0.35">
      <c r="B192" s="4"/>
    </row>
    <row r="193" spans="1:8" x14ac:dyDescent="0.35">
      <c r="B193" s="20" t="s">
        <v>9313</v>
      </c>
    </row>
    <row r="194" spans="1:8" x14ac:dyDescent="0.35">
      <c r="A194" s="4">
        <v>114</v>
      </c>
      <c r="B194" s="4">
        <v>39.052999999999997</v>
      </c>
      <c r="C194" t="s">
        <v>4012</v>
      </c>
      <c r="D194" s="4">
        <v>4</v>
      </c>
      <c r="E194" s="16" t="s">
        <v>4328</v>
      </c>
      <c r="G194" s="42">
        <f t="shared" ref="G194:G216" si="12">IF(H194="GREET",1,IF(H194="GOAL",2,IF(H194="GOAL:COOP",2,IF(H194="(GOAL:COOP)",2,IF(H194="GOAL:CIVILITY",2,IF(H194="GOAL:SUSTAIN",2,IF(H194="(GOAL:SUSTAIN)",2,IF(H194="GOAL:MAX EARN",2,IF(H194="GOAL:EQUITY",2,IF(H194="(GOAL:EQUITY)",2,IF(H194="PROPOSAL",3,IF(H194="(PROPOSAL)",3,IF(H194="CHOOSE+",4,IF(H194="CHOOSE-",4,IF(H194="(CHOOSE+)",4,IF(H194="(CHOOSE-)",4,IF(H194="ECO INFO",5,IF(H194="(ECO INFO)",5,IF(H194="$ INFO",6,IF(H194="($ INFO)",6,IF(H194="SOC INFO",7,IF(H194="(SOC INFO)",7,IF(H194="RULE INFO",8,IF(H194="EXP INFO",9,IF(H194="(EXP INFO)",9,IF(H194="MON RES",10,IF(H194="MON EARN",11,IF(H194="MON BEH",12,IF(H194="POSE HARM",13,IF(H194="(POSE HARM)",13,IF(H194="POSE CONCERN",14,IF(H194="(POSE CONCERN)",14,IF(H194="RJ APOLOGY",15,IF(H194="RJ ATONE",16,IF(H194="(RJ ATONE)",16,IF(H194="RJ JUSTIFY",17,IF(H194="RJ JUSTIFY:ECO INFO",17,IF(H194="RJ JUSTIFY:SOC INFO",17,IF(H194="RJ JUSTIFY:EXP INFO",17,IF(H194="RJ JUSTIFY:MON EARN",17,IF(H194="RJ JUSTIFY:MON BEH",17,IF(H194="RJ-",18,IF(H194="RJ FORGIVE+",19,IF(H194="RJ FORGIVE-",19,IF(H194="(RJ FORGIVE+)",19,IF(H194="(RJ FORGIVE-)",19,IF(H194="COORD",20,IF(H194="(COORD)",20,IF(H194="ENF ACK",21,IF(H194="(ENF ACK)",21,IF(H194="ENF PRAISE",22,IF(H194="ENF ASK",23,IF(H194="ENF TELL",24,IF(H194="ENF SHAME",25,IF(H194="ENF WARN",26,IF(H194="ENF THREATEN",27,IF(H194="ENF PUNISH",28,IF(H194="DEFECT",29,IF(H194="SM TALK",30,IF(H194="HUMOR",31,IF(H194="POLITE+",32,IF(H194="POLITE-",32,IF(H194="INPUT-",33,IF(H194="AMBIGUOUS",34,IF(H194="UNCODEABLE",35)))))))))))))))))))))))))))))))))))))))))))))))))))))))))))))))))</f>
        <v>31</v>
      </c>
      <c r="H194" t="s">
        <v>9386</v>
      </c>
    </row>
    <row r="195" spans="1:8" x14ac:dyDescent="0.35">
      <c r="A195" s="4">
        <v>115</v>
      </c>
      <c r="B195" s="4">
        <v>47.621000000000002</v>
      </c>
      <c r="C195" t="s">
        <v>4005</v>
      </c>
      <c r="D195" s="4">
        <v>2</v>
      </c>
      <c r="E195" s="16" t="s">
        <v>10296</v>
      </c>
      <c r="G195" s="42">
        <f t="shared" si="12"/>
        <v>7</v>
      </c>
      <c r="H195" t="s">
        <v>9377</v>
      </c>
    </row>
    <row r="196" spans="1:8" x14ac:dyDescent="0.35">
      <c r="B196" s="4">
        <v>52.476999999999997</v>
      </c>
      <c r="C196" t="s">
        <v>4005</v>
      </c>
      <c r="D196" s="4">
        <v>2</v>
      </c>
      <c r="E196" s="16" t="s">
        <v>1622</v>
      </c>
    </row>
    <row r="197" spans="1:8" x14ac:dyDescent="0.35">
      <c r="A197" s="4">
        <v>116</v>
      </c>
      <c r="B197" s="4">
        <v>62.068999999999903</v>
      </c>
      <c r="C197" t="s">
        <v>4012</v>
      </c>
      <c r="D197" s="4">
        <v>4</v>
      </c>
      <c r="E197" s="16" t="s">
        <v>10297</v>
      </c>
      <c r="G197" s="42">
        <f t="shared" si="12"/>
        <v>31</v>
      </c>
      <c r="H197" t="s">
        <v>9386</v>
      </c>
    </row>
    <row r="198" spans="1:8" x14ac:dyDescent="0.35">
      <c r="B198" s="4"/>
    </row>
    <row r="199" spans="1:8" x14ac:dyDescent="0.35">
      <c r="B199" s="31" t="s">
        <v>10700</v>
      </c>
    </row>
    <row r="200" spans="1:8" x14ac:dyDescent="0.35">
      <c r="A200" s="4">
        <v>117</v>
      </c>
      <c r="B200" s="4">
        <v>102.544</v>
      </c>
      <c r="C200" t="s">
        <v>3994</v>
      </c>
      <c r="D200" s="4">
        <v>3</v>
      </c>
      <c r="E200" s="16" t="s">
        <v>4333</v>
      </c>
      <c r="G200" s="42">
        <f t="shared" si="12"/>
        <v>11</v>
      </c>
      <c r="H200" t="s">
        <v>9509</v>
      </c>
    </row>
    <row r="201" spans="1:8" x14ac:dyDescent="0.35">
      <c r="A201" s="4">
        <v>118</v>
      </c>
      <c r="B201" s="4">
        <v>108.57599999999999</v>
      </c>
      <c r="C201" t="s">
        <v>3994</v>
      </c>
      <c r="D201" s="4">
        <v>3</v>
      </c>
      <c r="E201" s="16" t="s">
        <v>4334</v>
      </c>
      <c r="G201" s="42">
        <f t="shared" si="12"/>
        <v>22</v>
      </c>
      <c r="H201" t="s">
        <v>10418</v>
      </c>
    </row>
    <row r="202" spans="1:8" x14ac:dyDescent="0.35">
      <c r="A202" s="4">
        <v>119</v>
      </c>
      <c r="B202" s="4">
        <v>108.693</v>
      </c>
      <c r="C202" t="s">
        <v>4012</v>
      </c>
      <c r="D202" s="4">
        <v>4</v>
      </c>
      <c r="E202" s="16" t="s">
        <v>4335</v>
      </c>
      <c r="G202" s="42">
        <f t="shared" si="12"/>
        <v>5</v>
      </c>
      <c r="H202" t="s">
        <v>9378</v>
      </c>
    </row>
    <row r="203" spans="1:8" x14ac:dyDescent="0.35">
      <c r="A203" s="4">
        <v>120</v>
      </c>
      <c r="B203" s="4">
        <v>111.117</v>
      </c>
      <c r="C203" t="s">
        <v>4005</v>
      </c>
      <c r="D203" s="4">
        <v>2</v>
      </c>
      <c r="E203" s="16" t="s">
        <v>10698</v>
      </c>
      <c r="G203" s="42">
        <f t="shared" si="12"/>
        <v>11</v>
      </c>
      <c r="H203" t="s">
        <v>9509</v>
      </c>
    </row>
    <row r="204" spans="1:8" x14ac:dyDescent="0.35">
      <c r="A204" s="4">
        <v>121</v>
      </c>
      <c r="B204" s="4">
        <v>159.87700000000001</v>
      </c>
      <c r="C204" t="s">
        <v>4005</v>
      </c>
      <c r="D204" s="4">
        <v>2</v>
      </c>
      <c r="E204" s="16" t="s">
        <v>4337</v>
      </c>
      <c r="G204" s="42">
        <f t="shared" si="12"/>
        <v>10</v>
      </c>
      <c r="H204" t="s">
        <v>10136</v>
      </c>
    </row>
    <row r="205" spans="1:8" x14ac:dyDescent="0.35">
      <c r="A205" s="4">
        <v>122</v>
      </c>
      <c r="B205" s="4">
        <v>171.16299999999899</v>
      </c>
      <c r="C205" t="s">
        <v>3990</v>
      </c>
      <c r="D205" s="4">
        <v>1</v>
      </c>
      <c r="E205" s="16" t="s">
        <v>4338</v>
      </c>
      <c r="G205" s="42">
        <f t="shared" si="12"/>
        <v>5</v>
      </c>
      <c r="H205" t="s">
        <v>9378</v>
      </c>
    </row>
    <row r="206" spans="1:8" x14ac:dyDescent="0.35">
      <c r="A206" s="4">
        <v>123</v>
      </c>
      <c r="B206" s="4">
        <v>186.88499999999999</v>
      </c>
      <c r="C206" t="s">
        <v>4005</v>
      </c>
      <c r="D206" s="4">
        <v>2</v>
      </c>
      <c r="E206" s="16" t="s">
        <v>4339</v>
      </c>
      <c r="G206" s="42">
        <f t="shared" si="12"/>
        <v>5</v>
      </c>
      <c r="H206" t="s">
        <v>9378</v>
      </c>
    </row>
    <row r="207" spans="1:8" x14ac:dyDescent="0.35">
      <c r="A207" s="4">
        <v>124</v>
      </c>
      <c r="B207" s="4">
        <v>221.101</v>
      </c>
      <c r="C207" t="s">
        <v>4005</v>
      </c>
      <c r="D207" s="4">
        <v>2</v>
      </c>
      <c r="E207" s="16" t="s">
        <v>10699</v>
      </c>
      <c r="G207" s="42">
        <f t="shared" si="12"/>
        <v>5</v>
      </c>
      <c r="H207" s="43" t="s">
        <v>9378</v>
      </c>
    </row>
    <row r="208" spans="1:8" x14ac:dyDescent="0.35">
      <c r="A208" s="4">
        <v>125</v>
      </c>
      <c r="B208" s="4">
        <v>234.893</v>
      </c>
      <c r="C208" t="s">
        <v>4005</v>
      </c>
      <c r="D208" s="4">
        <v>2</v>
      </c>
      <c r="E208" s="16" t="s">
        <v>4344</v>
      </c>
      <c r="G208" s="42">
        <f t="shared" si="12"/>
        <v>5</v>
      </c>
      <c r="H208" t="s">
        <v>9378</v>
      </c>
    </row>
    <row r="209" spans="1:11" x14ac:dyDescent="0.35">
      <c r="B209" s="4"/>
    </row>
    <row r="210" spans="1:11" x14ac:dyDescent="0.35">
      <c r="B210" s="20" t="s">
        <v>9265</v>
      </c>
    </row>
    <row r="211" spans="1:11" x14ac:dyDescent="0.35">
      <c r="A211" s="4">
        <v>126</v>
      </c>
      <c r="B211" s="4">
        <v>203.11699999999999</v>
      </c>
      <c r="C211" t="s">
        <v>4012</v>
      </c>
      <c r="D211" s="4">
        <v>4</v>
      </c>
      <c r="E211" s="16" t="s">
        <v>4340</v>
      </c>
      <c r="G211" s="42">
        <f t="shared" si="12"/>
        <v>30</v>
      </c>
      <c r="H211" t="s">
        <v>9375</v>
      </c>
    </row>
    <row r="212" spans="1:11" x14ac:dyDescent="0.35">
      <c r="A212" s="4">
        <v>127</v>
      </c>
      <c r="B212" s="4">
        <v>205.36</v>
      </c>
      <c r="C212" t="s">
        <v>3994</v>
      </c>
      <c r="D212" s="4">
        <v>3</v>
      </c>
      <c r="E212" s="16" t="s">
        <v>3564</v>
      </c>
      <c r="G212" s="42">
        <f t="shared" si="12"/>
        <v>34</v>
      </c>
      <c r="H212" s="43" t="s">
        <v>9387</v>
      </c>
    </row>
    <row r="213" spans="1:11" x14ac:dyDescent="0.35">
      <c r="A213" s="4">
        <v>128</v>
      </c>
      <c r="B213" s="4">
        <v>228.893</v>
      </c>
      <c r="C213" t="s">
        <v>4012</v>
      </c>
      <c r="D213" s="4">
        <v>4</v>
      </c>
      <c r="E213" s="16" t="s">
        <v>4343</v>
      </c>
      <c r="G213" s="42">
        <f t="shared" si="12"/>
        <v>30</v>
      </c>
      <c r="H213" s="43" t="s">
        <v>9375</v>
      </c>
    </row>
    <row r="214" spans="1:11" x14ac:dyDescent="0.35">
      <c r="A214" s="4">
        <v>129</v>
      </c>
      <c r="B214" s="4">
        <v>237.304</v>
      </c>
      <c r="C214" t="s">
        <v>3994</v>
      </c>
      <c r="D214" s="4">
        <v>3</v>
      </c>
      <c r="E214" s="16" t="s">
        <v>1872</v>
      </c>
      <c r="G214" s="42">
        <f t="shared" si="12"/>
        <v>30</v>
      </c>
      <c r="H214" s="43" t="s">
        <v>9375</v>
      </c>
    </row>
    <row r="215" spans="1:11" x14ac:dyDescent="0.35">
      <c r="B215" s="20"/>
    </row>
    <row r="216" spans="1:11" x14ac:dyDescent="0.35">
      <c r="A216" s="4">
        <v>130</v>
      </c>
      <c r="B216" s="4">
        <v>221.435</v>
      </c>
      <c r="C216" t="s">
        <v>3990</v>
      </c>
      <c r="D216" s="4">
        <v>1</v>
      </c>
      <c r="E216" s="16" t="s">
        <v>4342</v>
      </c>
      <c r="G216" s="42">
        <f t="shared" si="12"/>
        <v>3</v>
      </c>
      <c r="H216" t="s">
        <v>9379</v>
      </c>
    </row>
    <row r="218" spans="1:11" x14ac:dyDescent="0.35">
      <c r="B218" s="4"/>
    </row>
    <row r="219" spans="1:11" s="75" customFormat="1" x14ac:dyDescent="0.35">
      <c r="A219" s="11"/>
      <c r="B219" s="11" t="s">
        <v>9275</v>
      </c>
      <c r="C219" s="15"/>
      <c r="D219" s="19"/>
      <c r="E219" s="15"/>
      <c r="F219" s="13"/>
      <c r="G219" s="80"/>
      <c r="I219" s="80"/>
      <c r="J219" s="129"/>
      <c r="K219" s="80"/>
    </row>
    <row r="220" spans="1:11" x14ac:dyDescent="0.35">
      <c r="A220" s="7"/>
      <c r="B220" s="20" t="s">
        <v>9232</v>
      </c>
      <c r="C220" s="8"/>
      <c r="E220" s="8"/>
      <c r="F220" s="6"/>
    </row>
    <row r="221" spans="1:11" x14ac:dyDescent="0.35">
      <c r="A221" s="4">
        <v>131</v>
      </c>
      <c r="B221" s="4">
        <v>-395.971</v>
      </c>
      <c r="C221" t="s">
        <v>3990</v>
      </c>
      <c r="D221" s="4">
        <v>1</v>
      </c>
      <c r="E221" s="16" t="s">
        <v>3991</v>
      </c>
      <c r="G221" s="42">
        <f t="shared" ref="G221" si="13">IF(H221="GREET",1,IF(H221="GOAL",2,IF(H221="GOAL:COOP",2,IF(H221="(GOAL:COOP)",2,IF(H221="GOAL:CIVILITY",2,IF(H221="GOAL:SUSTAIN",2,IF(H221="(GOAL:SUSTAIN)",2,IF(H221="GOAL:MAX EARN",2,IF(H221="GOAL:EQUITY",2,IF(H221="(GOAL:EQUITY)",2,IF(H221="PROPOSAL",3,IF(H221="(PROPOSAL)",3,IF(H221="CHOOSE+",4,IF(H221="CHOOSE-",4,IF(H221="(CHOOSE+)",4,IF(H221="(CHOOSE-)",4,IF(H221="ECO INFO",5,IF(H221="(ECO INFO)",5,IF(H221="$ INFO",6,IF(H221="($ INFO)",6,IF(H221="SOC INFO",7,IF(H221="(SOC INFO)",7,IF(H221="RULE INFO",8,IF(H221="EXP INFO",9,IF(H221="(EXP INFO)",9,IF(H221="MON RES",10,IF(H221="MON EARN",11,IF(H221="MON BEH",12,IF(H221="POSE HARM",13,IF(H221="(POSE HARM)",13,IF(H221="POSE CONCERN",14,IF(H221="(POSE CONCERN)",14,IF(H221="RJ APOLOGY",15,IF(H221="RJ ATONE",16,IF(H221="(RJ ATONE)",16,IF(H221="RJ JUSTIFY",17,IF(H221="RJ JUSTIFY:ECO INFO",17,IF(H221="RJ JUSTIFY:SOC INFO",17,IF(H221="RJ JUSTIFY:EXP INFO",17,IF(H221="RJ JUSTIFY:MON EARN",17,IF(H221="RJ JUSTIFY:MON BEH",17,IF(H221="RJ-",18,IF(H221="RJ FORGIVE+",19,IF(H221="RJ FORGIVE-",19,IF(H221="(RJ FORGIVE+)",19,IF(H221="(RJ FORGIVE-)",19,IF(H221="COORD",20,IF(H221="(COORD)",20,IF(H221="ENF ACK",21,IF(H221="(ENF ACK)",21,IF(H221="ENF PRAISE",22,IF(H221="ENF ASK",23,IF(H221="ENF TELL",24,IF(H221="ENF SHAME",25,IF(H221="ENF WARN",26,IF(H221="ENF THREATEN",27,IF(H221="ENF PUNISH",28,IF(H221="DEFECT",29,IF(H221="SM TALK",30,IF(H221="HUMOR",31,IF(H221="POLITE+",32,IF(H221="POLITE-",32,IF(H221="INPUT-",33,IF(H221="AMBIGUOUS",34,IF(H221="UNCODEABLE",35)))))))))))))))))))))))))))))))))))))))))))))))))))))))))))))))))</f>
        <v>30</v>
      </c>
      <c r="H221" t="s">
        <v>9375</v>
      </c>
    </row>
    <row r="222" spans="1:11" x14ac:dyDescent="0.35">
      <c r="B222" s="4"/>
    </row>
    <row r="223" spans="1:11" x14ac:dyDescent="0.35">
      <c r="A223" s="7">
        <v>4</v>
      </c>
      <c r="B223" s="31" t="s">
        <v>10703</v>
      </c>
    </row>
    <row r="224" spans="1:11" x14ac:dyDescent="0.35">
      <c r="A224" s="4">
        <v>132</v>
      </c>
      <c r="B224" s="4">
        <v>-390.366999999999</v>
      </c>
      <c r="C224" t="s">
        <v>3994</v>
      </c>
      <c r="D224" s="4">
        <v>3</v>
      </c>
      <c r="E224" s="16" t="s">
        <v>3995</v>
      </c>
      <c r="G224" s="42">
        <f t="shared" ref="G224" si="14">IF(H224="GREET",1,IF(H224="GOAL",2,IF(H224="GOAL:COOP",2,IF(H224="(GOAL:COOP)",2,IF(H224="GOAL:CIVILITY",2,IF(H224="GOAL:SUSTAIN",2,IF(H224="(GOAL:SUSTAIN)",2,IF(H224="GOAL:MAX EARN",2,IF(H224="GOAL:EQUITY",2,IF(H224="(GOAL:EQUITY)",2,IF(H224="PROPOSAL",3,IF(H224="(PROPOSAL)",3,IF(H224="CHOOSE+",4,IF(H224="CHOOSE-",4,IF(H224="(CHOOSE+)",4,IF(H224="(CHOOSE-)",4,IF(H224="ECO INFO",5,IF(H224="(ECO INFO)",5,IF(H224="$ INFO",6,IF(H224="($ INFO)",6,IF(H224="SOC INFO",7,IF(H224="(SOC INFO)",7,IF(H224="RULE INFO",8,IF(H224="EXP INFO",9,IF(H224="(EXP INFO)",9,IF(H224="MON RES",10,IF(H224="MON EARN",11,IF(H224="MON BEH",12,IF(H224="POSE HARM",13,IF(H224="(POSE HARM)",13,IF(H224="POSE CONCERN",14,IF(H224="(POSE CONCERN)",14,IF(H224="RJ APOLOGY",15,IF(H224="RJ ATONE",16,IF(H224="(RJ ATONE)",16,IF(H224="RJ JUSTIFY",17,IF(H224="RJ JUSTIFY:ECO INFO",17,IF(H224="RJ JUSTIFY:SOC INFO",17,IF(H224="RJ JUSTIFY:EXP INFO",17,IF(H224="RJ JUSTIFY:MON EARN",17,IF(H224="RJ JUSTIFY:MON BEH",17,IF(H224="RJ-",18,IF(H224="RJ FORGIVE+",19,IF(H224="RJ FORGIVE-",19,IF(H224="(RJ FORGIVE+)",19,IF(H224="(RJ FORGIVE-)",19,IF(H224="COORD",20,IF(H224="(COORD)",20,IF(H224="ENF ACK",21,IF(H224="(ENF ACK)",21,IF(H224="ENF PRAISE",22,IF(H224="ENF ASK",23,IF(H224="ENF TELL",24,IF(H224="ENF SHAME",25,IF(H224="ENF WARN",26,IF(H224="ENF THREATEN",27,IF(H224="ENF PUNISH",28,IF(H224="DEFECT",29,IF(H224="SM TALK",30,IF(H224="HUMOR",31,IF(H224="POLITE+",32,IF(H224="POLITE-",32,IF(H224="INPUT-",33,IF(H224="AMBIGUOUS",34,IF(H224="UNCODEABLE",35)))))))))))))))))))))))))))))))))))))))))))))))))))))))))))))))))</f>
        <v>6</v>
      </c>
      <c r="H224" t="s">
        <v>10472</v>
      </c>
    </row>
    <row r="225" spans="1:12" x14ac:dyDescent="0.35">
      <c r="B225" s="4">
        <v>-379.29899999999998</v>
      </c>
      <c r="C225" t="s">
        <v>3994</v>
      </c>
      <c r="D225" s="4">
        <v>3</v>
      </c>
      <c r="E225" s="16" t="s">
        <v>4002</v>
      </c>
    </row>
    <row r="226" spans="1:12" x14ac:dyDescent="0.35">
      <c r="B226" s="4"/>
      <c r="E226" s="58" t="s">
        <v>11273</v>
      </c>
      <c r="G226" s="42">
        <f t="shared" ref="G226:K289" si="15">IF(H226="GREET",1,IF(H226="GOAL",2,IF(H226="GOAL:COOP",2,IF(H226="(GOAL:COOP)",2,IF(H226="GOAL:CIVILITY",2,IF(H226="GOAL:SUSTAIN",2,IF(H226="(GOAL:SUSTAIN)",2,IF(H226="GOAL:MAX EARN",2,IF(H226="GOAL:EQUITY",2,IF(H226="(GOAL:EQUITY)",2,IF(H226="PROPOSAL",3,IF(H226="(PROPOSAL)",3,IF(H226="CHOOSE+",4,IF(H226="CHOOSE-",4,IF(H226="(CHOOSE+)",4,IF(H226="(CHOOSE-)",4,IF(H226="ECO INFO",5,IF(H226="(ECO INFO)",5,IF(H226="$ INFO",6,IF(H226="($ INFO)",6,IF(H226="SOC INFO",7,IF(H226="(SOC INFO)",7,IF(H226="RULE INFO",8,IF(H226="EXP INFO",9,IF(H226="(EXP INFO)",9,IF(H226="MON RES",10,IF(H226="MON EARN",11,IF(H226="MON BEH",12,IF(H226="POSE HARM",13,IF(H226="(POSE HARM)",13,IF(H226="POSE CONCERN",14,IF(H226="(POSE CONCERN)",14,IF(H226="RJ APOLOGY",15,IF(H226="RJ ATONE",16,IF(H226="(RJ ATONE)",16,IF(H226="RJ JUSTIFY",17,IF(H226="RJ JUSTIFY:ECO INFO",17,IF(H226="RJ JUSTIFY:SOC INFO",17,IF(H226="RJ JUSTIFY:EXP INFO",17,IF(H226="RJ JUSTIFY:MON EARN",17,IF(H226="RJ JUSTIFY:MON BEH",17,IF(H226="RJ-",18,IF(H226="RJ FORGIVE+",19,IF(H226="RJ FORGIVE-",19,IF(H226="(RJ FORGIVE+)",19,IF(H226="(RJ FORGIVE-)",19,IF(H226="COORD",20,IF(H226="(COORD)",20,IF(H226="ENF ACK",21,IF(H226="(ENF ACK)",21,IF(H226="ENF PRAISE",22,IF(H226="ENF ASK",23,IF(H226="ENF TELL",24,IF(H226="ENF SHAME",25,IF(H226="ENF WARN",26,IF(H226="ENF THREATEN",27,IF(H226="ENF PUNISH",28,IF(H226="DEFECT",29,IF(H226="SM TALK",30,IF(H226="HUMOR",31,IF(H226="POLITE+",32,IF(H226="POLITE-",32,IF(H226="INPUT-",33,IF(H226="AMBIGUOUS",34,IF(H226="UNCODEABLE",35)))))))))))))))))))))))))))))))))))))))))))))))))))))))))))))))))</f>
        <v>2</v>
      </c>
      <c r="H226" t="s">
        <v>10938</v>
      </c>
    </row>
    <row r="227" spans="1:12" x14ac:dyDescent="0.35">
      <c r="B227" s="4"/>
      <c r="E227" s="58" t="s">
        <v>11274</v>
      </c>
      <c r="G227" s="42">
        <f t="shared" si="15"/>
        <v>6</v>
      </c>
      <c r="H227" t="s">
        <v>10472</v>
      </c>
      <c r="I227" s="42">
        <f t="shared" si="15"/>
        <v>2</v>
      </c>
      <c r="J227" s="16" t="s">
        <v>12180</v>
      </c>
    </row>
    <row r="228" spans="1:12" x14ac:dyDescent="0.35">
      <c r="A228" s="4">
        <v>133</v>
      </c>
      <c r="B228" s="4">
        <v>-357.38199999999898</v>
      </c>
      <c r="C228" t="s">
        <v>4012</v>
      </c>
      <c r="D228" s="4">
        <v>4</v>
      </c>
      <c r="E228" s="16" t="s">
        <v>4013</v>
      </c>
      <c r="G228" s="42">
        <f t="shared" si="15"/>
        <v>6</v>
      </c>
      <c r="H228" t="s">
        <v>10472</v>
      </c>
    </row>
    <row r="229" spans="1:12" x14ac:dyDescent="0.35">
      <c r="A229" s="4">
        <v>134</v>
      </c>
      <c r="B229" s="4">
        <v>-372.80599999999998</v>
      </c>
      <c r="C229" t="s">
        <v>4005</v>
      </c>
      <c r="D229" s="4">
        <v>2</v>
      </c>
      <c r="E229" s="16" t="s">
        <v>4006</v>
      </c>
    </row>
    <row r="230" spans="1:12" x14ac:dyDescent="0.35">
      <c r="B230" s="4"/>
      <c r="E230" s="58" t="s">
        <v>10299</v>
      </c>
      <c r="G230" s="42">
        <f t="shared" si="15"/>
        <v>3</v>
      </c>
      <c r="H230" t="s">
        <v>9379</v>
      </c>
    </row>
    <row r="231" spans="1:12" x14ac:dyDescent="0.35">
      <c r="B231" s="4"/>
      <c r="E231" s="58" t="s">
        <v>10701</v>
      </c>
      <c r="G231" s="42">
        <f t="shared" si="15"/>
        <v>14</v>
      </c>
      <c r="H231" t="s">
        <v>9381</v>
      </c>
      <c r="I231" s="42">
        <f t="shared" si="15"/>
        <v>5</v>
      </c>
      <c r="J231" s="16" t="s">
        <v>9378</v>
      </c>
      <c r="K231" s="42">
        <f t="shared" si="15"/>
        <v>2</v>
      </c>
      <c r="L231" t="s">
        <v>10428</v>
      </c>
    </row>
    <row r="232" spans="1:12" x14ac:dyDescent="0.35">
      <c r="A232" s="4">
        <v>135</v>
      </c>
      <c r="B232" s="4">
        <v>-372.57499999999999</v>
      </c>
      <c r="C232" t="s">
        <v>3994</v>
      </c>
      <c r="D232" s="4">
        <v>3</v>
      </c>
      <c r="E232" s="16" t="s">
        <v>4007</v>
      </c>
      <c r="G232" s="42">
        <f t="shared" si="15"/>
        <v>9</v>
      </c>
      <c r="H232" t="s">
        <v>9373</v>
      </c>
    </row>
    <row r="233" spans="1:12" x14ac:dyDescent="0.35">
      <c r="A233" s="4">
        <v>136</v>
      </c>
      <c r="B233" s="4">
        <v>-372.34</v>
      </c>
      <c r="C233" t="s">
        <v>3990</v>
      </c>
      <c r="D233" s="4">
        <v>1</v>
      </c>
      <c r="E233" s="16" t="s">
        <v>4008</v>
      </c>
      <c r="G233" s="42">
        <f t="shared" si="15"/>
        <v>9</v>
      </c>
      <c r="H233" t="s">
        <v>9373</v>
      </c>
    </row>
    <row r="234" spans="1:12" x14ac:dyDescent="0.35">
      <c r="A234" s="4">
        <v>137</v>
      </c>
      <c r="B234" s="4">
        <v>-357.63400000000001</v>
      </c>
      <c r="C234" t="s">
        <v>3994</v>
      </c>
      <c r="D234" s="4">
        <v>3</v>
      </c>
      <c r="E234" s="16" t="s">
        <v>4011</v>
      </c>
      <c r="G234" s="42">
        <f t="shared" si="15"/>
        <v>9</v>
      </c>
      <c r="H234" t="s">
        <v>9373</v>
      </c>
    </row>
    <row r="235" spans="1:12" x14ac:dyDescent="0.35">
      <c r="A235" s="4">
        <v>138</v>
      </c>
      <c r="B235" s="4">
        <v>-356.05399999999997</v>
      </c>
      <c r="C235" t="s">
        <v>4005</v>
      </c>
      <c r="D235" s="4">
        <v>2</v>
      </c>
      <c r="E235" s="16" t="s">
        <v>4014</v>
      </c>
      <c r="G235" s="42">
        <f t="shared" si="15"/>
        <v>3</v>
      </c>
      <c r="H235" t="s">
        <v>9379</v>
      </c>
    </row>
    <row r="236" spans="1:12" x14ac:dyDescent="0.35">
      <c r="A236" s="4">
        <v>139</v>
      </c>
      <c r="B236" s="4">
        <v>-327.714</v>
      </c>
      <c r="C236" t="s">
        <v>3994</v>
      </c>
      <c r="D236" s="4">
        <v>3</v>
      </c>
      <c r="E236" s="16" t="s">
        <v>4020</v>
      </c>
    </row>
    <row r="237" spans="1:12" x14ac:dyDescent="0.35">
      <c r="B237" s="4"/>
      <c r="E237" s="58" t="s">
        <v>9444</v>
      </c>
      <c r="G237" s="42">
        <f t="shared" si="15"/>
        <v>5</v>
      </c>
      <c r="H237" t="s">
        <v>9378</v>
      </c>
      <c r="I237" s="42">
        <f t="shared" si="15"/>
        <v>4</v>
      </c>
      <c r="J237" s="16" t="s">
        <v>10429</v>
      </c>
    </row>
    <row r="238" spans="1:12" x14ac:dyDescent="0.35">
      <c r="B238" s="4"/>
      <c r="E238" s="58" t="s">
        <v>9446</v>
      </c>
      <c r="G238" s="42">
        <f t="shared" si="15"/>
        <v>3</v>
      </c>
      <c r="H238" t="s">
        <v>9379</v>
      </c>
    </row>
    <row r="239" spans="1:12" x14ac:dyDescent="0.35">
      <c r="B239" s="4"/>
      <c r="E239" s="58" t="s">
        <v>9445</v>
      </c>
      <c r="G239" s="42">
        <f t="shared" si="15"/>
        <v>5</v>
      </c>
      <c r="H239" t="s">
        <v>9378</v>
      </c>
    </row>
    <row r="240" spans="1:12" x14ac:dyDescent="0.35">
      <c r="A240" s="4">
        <v>140</v>
      </c>
      <c r="B240" s="4">
        <v>-327.69900000000001</v>
      </c>
      <c r="C240" t="s">
        <v>3990</v>
      </c>
      <c r="D240" s="4">
        <v>1</v>
      </c>
      <c r="E240" s="16" t="s">
        <v>4021</v>
      </c>
      <c r="G240" s="42">
        <f t="shared" si="15"/>
        <v>5</v>
      </c>
      <c r="H240" t="s">
        <v>9378</v>
      </c>
      <c r="I240" s="42">
        <f t="shared" si="15"/>
        <v>4</v>
      </c>
      <c r="J240" s="16" t="s">
        <v>10429</v>
      </c>
    </row>
    <row r="241" spans="1:10" x14ac:dyDescent="0.35">
      <c r="A241" s="4">
        <v>141</v>
      </c>
      <c r="B241" s="4">
        <v>-325.43799999999999</v>
      </c>
      <c r="C241" t="s">
        <v>4012</v>
      </c>
      <c r="D241" s="4">
        <v>4</v>
      </c>
      <c r="E241" s="16" t="s">
        <v>4022</v>
      </c>
    </row>
    <row r="242" spans="1:10" x14ac:dyDescent="0.35">
      <c r="B242" s="4"/>
      <c r="E242" s="58" t="s">
        <v>10702</v>
      </c>
      <c r="G242" s="42">
        <f t="shared" si="15"/>
        <v>27</v>
      </c>
      <c r="H242" t="s">
        <v>11680</v>
      </c>
    </row>
    <row r="243" spans="1:10" x14ac:dyDescent="0.35">
      <c r="B243" s="4"/>
      <c r="E243" s="58" t="s">
        <v>389</v>
      </c>
      <c r="G243" s="42">
        <f t="shared" si="15"/>
        <v>8</v>
      </c>
      <c r="H243" t="s">
        <v>9374</v>
      </c>
      <c r="J243" s="16" t="s">
        <v>11275</v>
      </c>
    </row>
    <row r="244" spans="1:10" x14ac:dyDescent="0.35">
      <c r="A244" s="4">
        <v>142</v>
      </c>
      <c r="B244" s="4">
        <v>-320.685</v>
      </c>
      <c r="C244" t="s">
        <v>4005</v>
      </c>
      <c r="D244" s="4">
        <v>2</v>
      </c>
      <c r="E244" s="16" t="s">
        <v>4023</v>
      </c>
      <c r="G244" s="42">
        <f t="shared" si="15"/>
        <v>8</v>
      </c>
      <c r="H244" t="s">
        <v>9374</v>
      </c>
      <c r="J244" s="16" t="s">
        <v>11276</v>
      </c>
    </row>
    <row r="245" spans="1:10" x14ac:dyDescent="0.35">
      <c r="A245" s="4">
        <v>143</v>
      </c>
      <c r="B245" s="4">
        <v>-313.53100000000001</v>
      </c>
      <c r="C245" t="s">
        <v>3994</v>
      </c>
      <c r="D245" s="4">
        <v>3</v>
      </c>
      <c r="E245" s="16" t="s">
        <v>4024</v>
      </c>
      <c r="G245" s="42">
        <f t="shared" si="15"/>
        <v>3</v>
      </c>
      <c r="H245" t="s">
        <v>9379</v>
      </c>
    </row>
    <row r="246" spans="1:10" x14ac:dyDescent="0.35">
      <c r="A246" s="4">
        <v>144</v>
      </c>
      <c r="B246" s="4">
        <v>-303.83099999999899</v>
      </c>
      <c r="C246" t="s">
        <v>4005</v>
      </c>
      <c r="D246" s="4">
        <v>2</v>
      </c>
      <c r="E246" s="16" t="s">
        <v>4025</v>
      </c>
      <c r="G246" s="42">
        <f t="shared" si="15"/>
        <v>4</v>
      </c>
      <c r="H246" t="s">
        <v>9372</v>
      </c>
    </row>
    <row r="247" spans="1:10" x14ac:dyDescent="0.35">
      <c r="A247" s="4">
        <v>145</v>
      </c>
      <c r="B247" s="4">
        <v>-295.697</v>
      </c>
      <c r="C247" t="s">
        <v>4012</v>
      </c>
      <c r="D247" s="4">
        <v>4</v>
      </c>
      <c r="E247" s="16" t="s">
        <v>4026</v>
      </c>
    </row>
    <row r="248" spans="1:10" x14ac:dyDescent="0.35">
      <c r="B248" s="4"/>
      <c r="E248" s="58" t="s">
        <v>9851</v>
      </c>
      <c r="G248" s="42">
        <f t="shared" si="15"/>
        <v>4</v>
      </c>
      <c r="H248" t="s">
        <v>9372</v>
      </c>
    </row>
    <row r="249" spans="1:10" x14ac:dyDescent="0.35">
      <c r="B249" s="4"/>
      <c r="E249" s="58" t="s">
        <v>9852</v>
      </c>
      <c r="G249" s="42">
        <f t="shared" si="15"/>
        <v>27</v>
      </c>
      <c r="H249" t="s">
        <v>11680</v>
      </c>
    </row>
    <row r="250" spans="1:10" x14ac:dyDescent="0.35">
      <c r="A250" s="4">
        <v>146</v>
      </c>
      <c r="B250" s="4">
        <v>-290.29000000000002</v>
      </c>
      <c r="C250" t="s">
        <v>4005</v>
      </c>
      <c r="D250" s="4">
        <v>2</v>
      </c>
      <c r="E250" s="16" t="s">
        <v>1421</v>
      </c>
      <c r="G250" s="42">
        <f t="shared" si="15"/>
        <v>7</v>
      </c>
      <c r="H250" t="s">
        <v>9377</v>
      </c>
    </row>
    <row r="251" spans="1:10" x14ac:dyDescent="0.35">
      <c r="A251" s="4">
        <v>147</v>
      </c>
      <c r="B251" s="4">
        <v>-288.49</v>
      </c>
      <c r="C251" t="s">
        <v>3990</v>
      </c>
      <c r="D251" s="4">
        <v>1</v>
      </c>
      <c r="E251" s="16" t="s">
        <v>4027</v>
      </c>
      <c r="G251" s="42">
        <f t="shared" si="15"/>
        <v>4</v>
      </c>
      <c r="H251" t="s">
        <v>9372</v>
      </c>
    </row>
    <row r="252" spans="1:10" x14ac:dyDescent="0.35">
      <c r="A252" s="4">
        <v>148</v>
      </c>
      <c r="B252" s="4">
        <v>-282.43799999999999</v>
      </c>
      <c r="C252" t="s">
        <v>4005</v>
      </c>
      <c r="D252" s="4">
        <v>2</v>
      </c>
      <c r="E252" s="16" t="s">
        <v>4028</v>
      </c>
      <c r="G252" s="42">
        <f t="shared" si="15"/>
        <v>4</v>
      </c>
      <c r="H252" t="s">
        <v>9372</v>
      </c>
    </row>
    <row r="253" spans="1:10" x14ac:dyDescent="0.35">
      <c r="A253" s="4">
        <v>149</v>
      </c>
      <c r="B253" s="4">
        <v>-279.851</v>
      </c>
      <c r="C253" t="s">
        <v>3994</v>
      </c>
      <c r="D253" s="4">
        <v>3</v>
      </c>
      <c r="E253" s="16" t="s">
        <v>4029</v>
      </c>
    </row>
    <row r="254" spans="1:10" x14ac:dyDescent="0.35">
      <c r="B254" s="4"/>
      <c r="E254" s="58" t="s">
        <v>9447</v>
      </c>
      <c r="G254" s="42">
        <f t="shared" si="15"/>
        <v>9</v>
      </c>
      <c r="H254" t="s">
        <v>9373</v>
      </c>
    </row>
    <row r="255" spans="1:10" x14ac:dyDescent="0.35">
      <c r="B255" s="4"/>
      <c r="E255" s="58" t="s">
        <v>9448</v>
      </c>
      <c r="G255" s="42">
        <f t="shared" si="15"/>
        <v>3</v>
      </c>
      <c r="H255" t="s">
        <v>9379</v>
      </c>
    </row>
    <row r="256" spans="1:10" x14ac:dyDescent="0.35">
      <c r="B256" s="4"/>
      <c r="E256" s="58" t="s">
        <v>9449</v>
      </c>
      <c r="G256" s="42">
        <f t="shared" si="15"/>
        <v>5</v>
      </c>
      <c r="H256" s="43" t="s">
        <v>9378</v>
      </c>
      <c r="J256" s="46"/>
    </row>
    <row r="257" spans="1:10" x14ac:dyDescent="0.35">
      <c r="A257" s="4">
        <v>150</v>
      </c>
      <c r="B257" s="4">
        <v>-271.92099999999999</v>
      </c>
      <c r="C257" t="s">
        <v>3994</v>
      </c>
      <c r="D257" s="4">
        <v>3</v>
      </c>
      <c r="E257" s="16" t="s">
        <v>4030</v>
      </c>
      <c r="G257" s="42">
        <f t="shared" si="15"/>
        <v>11</v>
      </c>
      <c r="H257" t="s">
        <v>9509</v>
      </c>
    </row>
    <row r="258" spans="1:10" x14ac:dyDescent="0.35">
      <c r="A258" s="4">
        <v>151</v>
      </c>
      <c r="B258" s="4">
        <v>-267.91899999999998</v>
      </c>
      <c r="C258" t="s">
        <v>4005</v>
      </c>
      <c r="D258" s="4">
        <v>2</v>
      </c>
      <c r="E258" s="16" t="s">
        <v>55</v>
      </c>
      <c r="G258" s="42">
        <f t="shared" si="15"/>
        <v>4</v>
      </c>
      <c r="H258" t="s">
        <v>9372</v>
      </c>
    </row>
    <row r="259" spans="1:10" x14ac:dyDescent="0.35">
      <c r="A259" s="4">
        <v>152</v>
      </c>
      <c r="B259" s="4">
        <v>-265.29300000000001</v>
      </c>
      <c r="C259" t="s">
        <v>3990</v>
      </c>
      <c r="D259" s="4">
        <v>1</v>
      </c>
      <c r="E259" s="16" t="s">
        <v>4031</v>
      </c>
      <c r="G259" s="42">
        <f t="shared" si="15"/>
        <v>14</v>
      </c>
      <c r="H259" t="s">
        <v>9381</v>
      </c>
      <c r="I259" s="42">
        <f t="shared" si="15"/>
        <v>2</v>
      </c>
      <c r="J259" s="16" t="s">
        <v>12178</v>
      </c>
    </row>
    <row r="260" spans="1:10" x14ac:dyDescent="0.35">
      <c r="A260" s="4">
        <v>153</v>
      </c>
      <c r="B260" s="4">
        <v>-256.212999999999</v>
      </c>
      <c r="C260" t="s">
        <v>3994</v>
      </c>
      <c r="D260" s="4">
        <v>3</v>
      </c>
      <c r="E260" s="16" t="s">
        <v>4034</v>
      </c>
      <c r="G260" s="42">
        <f t="shared" si="15"/>
        <v>2</v>
      </c>
      <c r="H260" t="s">
        <v>12178</v>
      </c>
    </row>
    <row r="261" spans="1:10" x14ac:dyDescent="0.35">
      <c r="A261" s="4">
        <v>154</v>
      </c>
      <c r="B261" s="4">
        <v>-256.19799999999998</v>
      </c>
      <c r="C261" t="s">
        <v>4005</v>
      </c>
      <c r="D261" s="4">
        <v>2</v>
      </c>
      <c r="E261" s="16" t="s">
        <v>4035</v>
      </c>
      <c r="G261" s="42">
        <f t="shared" si="15"/>
        <v>3</v>
      </c>
      <c r="H261" t="s">
        <v>9379</v>
      </c>
    </row>
    <row r="262" spans="1:10" x14ac:dyDescent="0.35">
      <c r="A262" s="4">
        <v>155</v>
      </c>
      <c r="B262" s="4">
        <v>-251.81700000000001</v>
      </c>
      <c r="C262" t="s">
        <v>3994</v>
      </c>
      <c r="D262" s="4">
        <v>3</v>
      </c>
      <c r="E262" s="16" t="s">
        <v>4036</v>
      </c>
      <c r="G262" s="42">
        <f t="shared" si="15"/>
        <v>4</v>
      </c>
      <c r="H262" t="s">
        <v>9372</v>
      </c>
    </row>
    <row r="263" spans="1:10" x14ac:dyDescent="0.35">
      <c r="A263" s="4">
        <v>156</v>
      </c>
      <c r="B263" s="4">
        <v>-250.91099999999901</v>
      </c>
      <c r="C263" t="s">
        <v>4005</v>
      </c>
      <c r="D263" s="4">
        <v>2</v>
      </c>
      <c r="E263" s="16" t="s">
        <v>4037</v>
      </c>
      <c r="G263" s="42">
        <f t="shared" si="15"/>
        <v>2</v>
      </c>
      <c r="H263" t="s">
        <v>12178</v>
      </c>
    </row>
    <row r="264" spans="1:10" x14ac:dyDescent="0.35">
      <c r="A264" s="4">
        <v>157</v>
      </c>
      <c r="B264" s="4">
        <v>-246.834</v>
      </c>
      <c r="C264" t="s">
        <v>3994</v>
      </c>
      <c r="D264" s="4">
        <v>3</v>
      </c>
      <c r="E264" s="16" t="s">
        <v>4038</v>
      </c>
      <c r="G264" s="42">
        <f t="shared" si="15"/>
        <v>2</v>
      </c>
      <c r="H264" t="s">
        <v>12178</v>
      </c>
    </row>
    <row r="265" spans="1:10" x14ac:dyDescent="0.35">
      <c r="A265" s="4">
        <v>158</v>
      </c>
      <c r="B265" s="4">
        <v>-242.33099999999999</v>
      </c>
      <c r="C265" t="s">
        <v>4005</v>
      </c>
      <c r="D265" s="4">
        <v>2</v>
      </c>
      <c r="E265" s="16" t="s">
        <v>55</v>
      </c>
      <c r="G265" s="42">
        <f t="shared" si="15"/>
        <v>2</v>
      </c>
      <c r="H265" t="s">
        <v>12178</v>
      </c>
    </row>
    <row r="266" spans="1:10" x14ac:dyDescent="0.35">
      <c r="A266" s="4">
        <v>159</v>
      </c>
      <c r="B266" s="4">
        <v>-238.21700000000001</v>
      </c>
      <c r="C266" t="s">
        <v>3994</v>
      </c>
      <c r="D266" s="4">
        <v>3</v>
      </c>
      <c r="E266" s="16" t="s">
        <v>4039</v>
      </c>
      <c r="G266" s="42">
        <f t="shared" si="15"/>
        <v>31</v>
      </c>
      <c r="H266" t="s">
        <v>9386</v>
      </c>
    </row>
    <row r="267" spans="1:10" x14ac:dyDescent="0.35">
      <c r="A267" s="4">
        <v>160</v>
      </c>
      <c r="B267" s="4">
        <v>-190.30199999999999</v>
      </c>
      <c r="C267" t="s">
        <v>3990</v>
      </c>
      <c r="D267" s="4">
        <v>1</v>
      </c>
      <c r="E267" s="16" t="s">
        <v>4055</v>
      </c>
      <c r="G267" s="42">
        <f t="shared" si="15"/>
        <v>3</v>
      </c>
      <c r="H267" t="s">
        <v>9379</v>
      </c>
    </row>
    <row r="268" spans="1:10" x14ac:dyDescent="0.35">
      <c r="A268" s="4">
        <v>161</v>
      </c>
      <c r="B268" s="4">
        <v>-81.474999999999994</v>
      </c>
      <c r="C268" t="s">
        <v>3994</v>
      </c>
      <c r="D268" s="4">
        <v>3</v>
      </c>
      <c r="E268" s="16" t="s">
        <v>4079</v>
      </c>
      <c r="G268" s="42">
        <f t="shared" si="15"/>
        <v>4</v>
      </c>
      <c r="H268" t="s">
        <v>9372</v>
      </c>
    </row>
    <row r="269" spans="1:10" x14ac:dyDescent="0.35">
      <c r="A269" s="4">
        <v>162</v>
      </c>
      <c r="B269" s="4">
        <v>-73.376000000000005</v>
      </c>
      <c r="C269" t="s">
        <v>3990</v>
      </c>
      <c r="D269" s="4">
        <v>1</v>
      </c>
      <c r="E269" s="16" t="s">
        <v>139</v>
      </c>
      <c r="G269" s="42">
        <f t="shared" si="15"/>
        <v>4</v>
      </c>
      <c r="H269" t="s">
        <v>9380</v>
      </c>
    </row>
    <row r="270" spans="1:10" x14ac:dyDescent="0.35">
      <c r="A270" s="4">
        <v>163</v>
      </c>
      <c r="B270" s="4">
        <v>-72.116</v>
      </c>
      <c r="C270" t="s">
        <v>4005</v>
      </c>
      <c r="D270" s="4">
        <v>2</v>
      </c>
      <c r="E270" s="16" t="s">
        <v>3302</v>
      </c>
      <c r="G270" s="42">
        <f t="shared" si="15"/>
        <v>7</v>
      </c>
      <c r="H270" t="s">
        <v>9377</v>
      </c>
    </row>
    <row r="271" spans="1:10" x14ac:dyDescent="0.35">
      <c r="A271" s="4">
        <v>164</v>
      </c>
      <c r="B271" s="4">
        <v>-64.271000000000001</v>
      </c>
      <c r="C271" t="s">
        <v>3994</v>
      </c>
      <c r="D271" s="4">
        <v>3</v>
      </c>
      <c r="E271" s="16" t="s">
        <v>4084</v>
      </c>
      <c r="G271" s="42">
        <f t="shared" si="15"/>
        <v>7</v>
      </c>
      <c r="H271" t="s">
        <v>9377</v>
      </c>
    </row>
    <row r="272" spans="1:10" x14ac:dyDescent="0.35">
      <c r="A272" s="4">
        <v>165</v>
      </c>
      <c r="B272" s="4">
        <v>-55.08</v>
      </c>
      <c r="C272" t="s">
        <v>3990</v>
      </c>
      <c r="D272" s="4">
        <v>1</v>
      </c>
      <c r="E272" s="16" t="s">
        <v>4088</v>
      </c>
      <c r="G272" s="42">
        <f t="shared" si="15"/>
        <v>7</v>
      </c>
      <c r="H272" t="s">
        <v>9377</v>
      </c>
    </row>
    <row r="273" spans="1:8" x14ac:dyDescent="0.35">
      <c r="A273" s="4">
        <v>166</v>
      </c>
      <c r="B273" s="4">
        <v>-51.951000000000001</v>
      </c>
      <c r="C273" t="s">
        <v>4012</v>
      </c>
      <c r="D273" s="4">
        <v>4</v>
      </c>
      <c r="E273" s="16" t="s">
        <v>4090</v>
      </c>
      <c r="G273" s="42">
        <f t="shared" si="15"/>
        <v>31</v>
      </c>
      <c r="H273" t="s">
        <v>9386</v>
      </c>
    </row>
    <row r="274" spans="1:8" x14ac:dyDescent="0.35">
      <c r="A274" s="4">
        <v>167</v>
      </c>
      <c r="B274" s="4">
        <v>-52.958999999999897</v>
      </c>
      <c r="C274" t="s">
        <v>4005</v>
      </c>
      <c r="D274" s="4">
        <v>2</v>
      </c>
      <c r="E274" s="16" t="s">
        <v>4089</v>
      </c>
      <c r="G274" s="42">
        <f t="shared" si="15"/>
        <v>3</v>
      </c>
      <c r="H274" t="s">
        <v>9379</v>
      </c>
    </row>
    <row r="275" spans="1:8" x14ac:dyDescent="0.35">
      <c r="B275" s="4">
        <v>-50</v>
      </c>
      <c r="C275" t="s">
        <v>4005</v>
      </c>
      <c r="D275" s="4">
        <v>2</v>
      </c>
      <c r="E275" s="16" t="s">
        <v>4091</v>
      </c>
    </row>
    <row r="276" spans="1:8" x14ac:dyDescent="0.35">
      <c r="A276" s="4">
        <v>168</v>
      </c>
      <c r="B276" s="4">
        <v>-48.826999999999998</v>
      </c>
      <c r="C276" t="s">
        <v>3994</v>
      </c>
      <c r="D276" s="4">
        <v>3</v>
      </c>
      <c r="E276" s="16" t="s">
        <v>4092</v>
      </c>
      <c r="G276" s="42">
        <f t="shared" si="15"/>
        <v>3</v>
      </c>
      <c r="H276" t="s">
        <v>9379</v>
      </c>
    </row>
    <row r="277" spans="1:8" x14ac:dyDescent="0.35">
      <c r="A277" s="4">
        <v>169</v>
      </c>
      <c r="B277" s="4">
        <v>-46.795000000000002</v>
      </c>
      <c r="C277" t="s">
        <v>3994</v>
      </c>
      <c r="D277" s="4">
        <v>3</v>
      </c>
      <c r="E277" s="16" t="s">
        <v>4094</v>
      </c>
      <c r="G277" s="42">
        <f t="shared" si="15"/>
        <v>4</v>
      </c>
      <c r="H277" t="s">
        <v>9372</v>
      </c>
    </row>
    <row r="278" spans="1:8" x14ac:dyDescent="0.35">
      <c r="A278" s="4">
        <v>170</v>
      </c>
      <c r="B278" s="4">
        <v>-44.211999999999897</v>
      </c>
      <c r="C278" t="s">
        <v>3990</v>
      </c>
      <c r="D278" s="4">
        <v>1</v>
      </c>
      <c r="E278" s="16" t="s">
        <v>267</v>
      </c>
      <c r="G278" s="42">
        <f t="shared" si="15"/>
        <v>4</v>
      </c>
      <c r="H278" t="s">
        <v>9372</v>
      </c>
    </row>
    <row r="279" spans="1:8" x14ac:dyDescent="0.35">
      <c r="B279" s="4"/>
    </row>
    <row r="280" spans="1:8" x14ac:dyDescent="0.35">
      <c r="B280" s="20" t="s">
        <v>9265</v>
      </c>
    </row>
    <row r="281" spans="1:8" x14ac:dyDescent="0.35">
      <c r="A281" s="4">
        <v>171</v>
      </c>
      <c r="B281" s="4">
        <v>-235.244</v>
      </c>
      <c r="C281" t="s">
        <v>4012</v>
      </c>
      <c r="D281" s="4">
        <v>4</v>
      </c>
      <c r="E281" s="16" t="s">
        <v>4041</v>
      </c>
      <c r="G281" s="42">
        <f t="shared" si="15"/>
        <v>30</v>
      </c>
      <c r="H281" t="s">
        <v>9375</v>
      </c>
    </row>
    <row r="282" spans="1:8" x14ac:dyDescent="0.35">
      <c r="A282" s="4">
        <v>172</v>
      </c>
      <c r="B282" s="4">
        <v>-226.94900000000001</v>
      </c>
      <c r="C282" t="s">
        <v>4005</v>
      </c>
      <c r="D282" s="4">
        <v>2</v>
      </c>
      <c r="E282" s="16" t="s">
        <v>4043</v>
      </c>
      <c r="G282" s="42">
        <f t="shared" si="15"/>
        <v>30</v>
      </c>
      <c r="H282" t="s">
        <v>9375</v>
      </c>
    </row>
    <row r="283" spans="1:8" x14ac:dyDescent="0.35">
      <c r="A283" s="4">
        <v>173</v>
      </c>
      <c r="B283" s="4">
        <v>-223.6</v>
      </c>
      <c r="C283" t="s">
        <v>3990</v>
      </c>
      <c r="D283" s="4">
        <v>1</v>
      </c>
      <c r="E283" s="16" t="s">
        <v>422</v>
      </c>
      <c r="G283" s="42">
        <f t="shared" si="15"/>
        <v>31</v>
      </c>
      <c r="H283" t="s">
        <v>9386</v>
      </c>
    </row>
    <row r="284" spans="1:8" x14ac:dyDescent="0.35">
      <c r="A284" s="4">
        <v>174</v>
      </c>
      <c r="B284" s="4">
        <v>-219.571</v>
      </c>
      <c r="C284" t="s">
        <v>3994</v>
      </c>
      <c r="D284" s="4">
        <v>3</v>
      </c>
      <c r="E284" s="16" t="s">
        <v>4044</v>
      </c>
      <c r="G284" s="42">
        <f t="shared" si="15"/>
        <v>30</v>
      </c>
      <c r="H284" t="s">
        <v>9375</v>
      </c>
    </row>
    <row r="285" spans="1:8" x14ac:dyDescent="0.35">
      <c r="B285" s="4">
        <v>-215.69099999999901</v>
      </c>
      <c r="C285" t="s">
        <v>3994</v>
      </c>
      <c r="D285" s="4">
        <v>3</v>
      </c>
      <c r="E285" s="16" t="s">
        <v>4045</v>
      </c>
    </row>
    <row r="286" spans="1:8" x14ac:dyDescent="0.35">
      <c r="A286" s="4">
        <v>175</v>
      </c>
      <c r="B286" s="4">
        <v>-211.839</v>
      </c>
      <c r="C286" t="s">
        <v>3990</v>
      </c>
      <c r="D286" s="4">
        <v>1</v>
      </c>
      <c r="E286" s="16" t="s">
        <v>68</v>
      </c>
      <c r="G286" s="42">
        <f t="shared" si="15"/>
        <v>30</v>
      </c>
      <c r="H286" t="s">
        <v>9375</v>
      </c>
    </row>
    <row r="287" spans="1:8" x14ac:dyDescent="0.35">
      <c r="A287" s="4">
        <v>176</v>
      </c>
      <c r="B287" s="4">
        <v>-203.57499999999999</v>
      </c>
      <c r="C287" t="s">
        <v>4012</v>
      </c>
      <c r="D287" s="4">
        <v>4</v>
      </c>
      <c r="E287" s="16" t="s">
        <v>4048</v>
      </c>
      <c r="G287" s="42">
        <f t="shared" si="15"/>
        <v>30</v>
      </c>
      <c r="H287" t="s">
        <v>9375</v>
      </c>
    </row>
    <row r="288" spans="1:8" x14ac:dyDescent="0.35">
      <c r="A288" s="4">
        <v>177</v>
      </c>
      <c r="B288" s="4">
        <v>-193.88299999999899</v>
      </c>
      <c r="C288" t="s">
        <v>3994</v>
      </c>
      <c r="D288" s="4">
        <v>3</v>
      </c>
      <c r="E288" s="16" t="s">
        <v>4051</v>
      </c>
      <c r="G288" s="42">
        <f t="shared" si="15"/>
        <v>30</v>
      </c>
      <c r="H288" t="s">
        <v>9375</v>
      </c>
    </row>
    <row r="289" spans="1:10" x14ac:dyDescent="0.35">
      <c r="A289" s="4">
        <v>178</v>
      </c>
      <c r="B289" s="4">
        <v>-191.55099999999999</v>
      </c>
      <c r="C289" t="s">
        <v>4005</v>
      </c>
      <c r="D289" s="4">
        <v>2</v>
      </c>
      <c r="E289" s="16" t="s">
        <v>4054</v>
      </c>
      <c r="G289" s="42">
        <f t="shared" si="15"/>
        <v>30</v>
      </c>
      <c r="H289" t="s">
        <v>9375</v>
      </c>
    </row>
    <row r="290" spans="1:10" x14ac:dyDescent="0.35">
      <c r="A290" s="4">
        <v>179</v>
      </c>
      <c r="B290" s="4">
        <v>-179.779</v>
      </c>
      <c r="C290" t="s">
        <v>3994</v>
      </c>
      <c r="D290" s="4">
        <v>3</v>
      </c>
      <c r="E290" s="16" t="s">
        <v>4058</v>
      </c>
      <c r="G290" s="42">
        <f t="shared" ref="G290:I348" si="16">IF(H290="GREET",1,IF(H290="GOAL",2,IF(H290="GOAL:COOP",2,IF(H290="(GOAL:COOP)",2,IF(H290="GOAL:CIVILITY",2,IF(H290="GOAL:SUSTAIN",2,IF(H290="(GOAL:SUSTAIN)",2,IF(H290="GOAL:MAX EARN",2,IF(H290="GOAL:EQUITY",2,IF(H290="(GOAL:EQUITY)",2,IF(H290="PROPOSAL",3,IF(H290="(PROPOSAL)",3,IF(H290="CHOOSE+",4,IF(H290="CHOOSE-",4,IF(H290="(CHOOSE+)",4,IF(H290="(CHOOSE-)",4,IF(H290="ECO INFO",5,IF(H290="(ECO INFO)",5,IF(H290="$ INFO",6,IF(H290="($ INFO)",6,IF(H290="SOC INFO",7,IF(H290="(SOC INFO)",7,IF(H290="RULE INFO",8,IF(H290="EXP INFO",9,IF(H290="(EXP INFO)",9,IF(H290="MON RES",10,IF(H290="MON EARN",11,IF(H290="MON BEH",12,IF(H290="POSE HARM",13,IF(H290="(POSE HARM)",13,IF(H290="POSE CONCERN",14,IF(H290="(POSE CONCERN)",14,IF(H290="RJ APOLOGY",15,IF(H290="RJ ATONE",16,IF(H290="(RJ ATONE)",16,IF(H290="RJ JUSTIFY",17,IF(H290="RJ JUSTIFY:ECO INFO",17,IF(H290="RJ JUSTIFY:SOC INFO",17,IF(H290="RJ JUSTIFY:EXP INFO",17,IF(H290="RJ JUSTIFY:MON EARN",17,IF(H290="RJ JUSTIFY:MON BEH",17,IF(H290="RJ-",18,IF(H290="RJ FORGIVE+",19,IF(H290="RJ FORGIVE-",19,IF(H290="(RJ FORGIVE+)",19,IF(H290="(RJ FORGIVE-)",19,IF(H290="COORD",20,IF(H290="(COORD)",20,IF(H290="ENF ACK",21,IF(H290="(ENF ACK)",21,IF(H290="ENF PRAISE",22,IF(H290="ENF ASK",23,IF(H290="ENF TELL",24,IF(H290="ENF SHAME",25,IF(H290="ENF WARN",26,IF(H290="ENF THREATEN",27,IF(H290="ENF PUNISH",28,IF(H290="DEFECT",29,IF(H290="SM TALK",30,IF(H290="HUMOR",31,IF(H290="POLITE+",32,IF(H290="POLITE-",32,IF(H290="INPUT-",33,IF(H290="AMBIGUOUS",34,IF(H290="UNCODEABLE",35)))))))))))))))))))))))))))))))))))))))))))))))))))))))))))))))))</f>
        <v>30</v>
      </c>
      <c r="H290" t="s">
        <v>9375</v>
      </c>
    </row>
    <row r="291" spans="1:10" x14ac:dyDescent="0.35">
      <c r="A291" s="4">
        <v>180</v>
      </c>
      <c r="B291" s="4">
        <v>-175.864</v>
      </c>
      <c r="C291" t="s">
        <v>3994</v>
      </c>
      <c r="D291" s="4">
        <v>3</v>
      </c>
      <c r="E291" s="16" t="s">
        <v>4060</v>
      </c>
      <c r="G291" s="42">
        <f t="shared" si="16"/>
        <v>7</v>
      </c>
      <c r="H291" t="s">
        <v>9377</v>
      </c>
    </row>
    <row r="292" spans="1:10" x14ac:dyDescent="0.35">
      <c r="A292" s="4">
        <v>181</v>
      </c>
      <c r="B292" s="4">
        <v>-174.54400000000001</v>
      </c>
      <c r="C292" t="s">
        <v>4012</v>
      </c>
      <c r="D292" s="4">
        <v>4</v>
      </c>
      <c r="E292" s="16" t="s">
        <v>4061</v>
      </c>
      <c r="G292" s="42">
        <f t="shared" si="16"/>
        <v>30</v>
      </c>
      <c r="H292" t="s">
        <v>9375</v>
      </c>
    </row>
    <row r="293" spans="1:10" x14ac:dyDescent="0.35">
      <c r="A293" s="4">
        <v>182</v>
      </c>
      <c r="B293" s="4">
        <v>-163.59799999999899</v>
      </c>
      <c r="C293" t="s">
        <v>4005</v>
      </c>
      <c r="D293" s="4">
        <v>2</v>
      </c>
      <c r="E293" s="16" t="s">
        <v>4064</v>
      </c>
      <c r="G293" s="42">
        <f t="shared" si="16"/>
        <v>30</v>
      </c>
      <c r="H293" t="s">
        <v>9375</v>
      </c>
    </row>
    <row r="294" spans="1:10" x14ac:dyDescent="0.35">
      <c r="A294" s="4">
        <v>183</v>
      </c>
      <c r="B294" s="4">
        <v>-120.215</v>
      </c>
      <c r="C294" t="s">
        <v>3994</v>
      </c>
      <c r="D294" s="4">
        <v>3</v>
      </c>
      <c r="E294" s="16" t="s">
        <v>4071</v>
      </c>
      <c r="G294" s="42">
        <f t="shared" si="16"/>
        <v>7</v>
      </c>
      <c r="H294" t="s">
        <v>9377</v>
      </c>
    </row>
    <row r="295" spans="1:10" x14ac:dyDescent="0.35">
      <c r="A295" s="4">
        <v>184</v>
      </c>
      <c r="B295" s="4">
        <v>-106.124</v>
      </c>
      <c r="C295" t="s">
        <v>3990</v>
      </c>
      <c r="D295" s="4">
        <v>1</v>
      </c>
      <c r="E295" s="16" t="s">
        <v>4073</v>
      </c>
      <c r="G295" s="42">
        <f t="shared" si="16"/>
        <v>30</v>
      </c>
      <c r="H295" t="s">
        <v>9375</v>
      </c>
    </row>
    <row r="296" spans="1:10" x14ac:dyDescent="0.35">
      <c r="A296" s="4">
        <v>185</v>
      </c>
      <c r="B296" s="4">
        <v>-99.736000000000004</v>
      </c>
      <c r="C296" t="s">
        <v>3990</v>
      </c>
      <c r="D296" s="4">
        <v>1</v>
      </c>
      <c r="E296" s="16" t="s">
        <v>4074</v>
      </c>
      <c r="G296" s="42">
        <f t="shared" si="16"/>
        <v>7</v>
      </c>
      <c r="H296" t="s">
        <v>9377</v>
      </c>
    </row>
    <row r="297" spans="1:10" x14ac:dyDescent="0.35">
      <c r="A297" s="4">
        <v>186</v>
      </c>
      <c r="B297" s="4">
        <v>-96.084999999999994</v>
      </c>
      <c r="C297" t="s">
        <v>4012</v>
      </c>
      <c r="D297" s="4">
        <v>4</v>
      </c>
      <c r="E297" s="16" t="s">
        <v>4075</v>
      </c>
      <c r="G297" s="42">
        <f t="shared" si="16"/>
        <v>30</v>
      </c>
      <c r="H297" t="s">
        <v>9375</v>
      </c>
    </row>
    <row r="298" spans="1:10" x14ac:dyDescent="0.35">
      <c r="A298" s="4">
        <v>187</v>
      </c>
      <c r="B298" s="4">
        <v>-95.921000000000006</v>
      </c>
      <c r="C298" t="s">
        <v>3994</v>
      </c>
      <c r="D298" s="4">
        <v>3</v>
      </c>
      <c r="E298" s="16" t="s">
        <v>4076</v>
      </c>
      <c r="G298" s="42">
        <f t="shared" si="16"/>
        <v>30</v>
      </c>
      <c r="H298" t="s">
        <v>9375</v>
      </c>
    </row>
    <row r="299" spans="1:10" x14ac:dyDescent="0.35">
      <c r="A299" s="4">
        <v>188</v>
      </c>
      <c r="B299" s="4">
        <v>-80.911999999999907</v>
      </c>
      <c r="C299" t="s">
        <v>3990</v>
      </c>
      <c r="D299" s="4">
        <v>1</v>
      </c>
      <c r="E299" s="16" t="s">
        <v>4081</v>
      </c>
      <c r="G299" s="42">
        <f t="shared" si="16"/>
        <v>30</v>
      </c>
      <c r="H299" t="s">
        <v>9375</v>
      </c>
    </row>
    <row r="300" spans="1:10" x14ac:dyDescent="0.35">
      <c r="B300" s="4"/>
    </row>
    <row r="301" spans="1:10" x14ac:dyDescent="0.35">
      <c r="B301" s="21" t="s">
        <v>9279</v>
      </c>
      <c r="C301" s="22"/>
      <c r="D301" s="21"/>
      <c r="E301" s="23"/>
    </row>
    <row r="302" spans="1:10" x14ac:dyDescent="0.35">
      <c r="B302" s="31"/>
    </row>
    <row r="303" spans="1:10" x14ac:dyDescent="0.35">
      <c r="A303" s="4">
        <v>189</v>
      </c>
      <c r="B303" s="4">
        <v>15.995999999999899</v>
      </c>
      <c r="C303" t="s">
        <v>3990</v>
      </c>
      <c r="D303" s="4">
        <v>1</v>
      </c>
      <c r="E303" s="16" t="s">
        <v>4095</v>
      </c>
      <c r="G303" s="42">
        <f t="shared" si="16"/>
        <v>22</v>
      </c>
      <c r="H303" t="s">
        <v>10418</v>
      </c>
      <c r="I303" s="42">
        <f t="shared" si="16"/>
        <v>2</v>
      </c>
      <c r="J303" s="16" t="s">
        <v>12179</v>
      </c>
    </row>
    <row r="304" spans="1:10" x14ac:dyDescent="0.35">
      <c r="A304" s="4">
        <v>190</v>
      </c>
      <c r="B304" s="4">
        <v>17.373000000000001</v>
      </c>
      <c r="C304" t="s">
        <v>3994</v>
      </c>
      <c r="D304" s="4">
        <v>3</v>
      </c>
      <c r="E304" s="16" t="s">
        <v>4096</v>
      </c>
      <c r="G304" s="42">
        <f t="shared" si="16"/>
        <v>22</v>
      </c>
      <c r="H304" t="s">
        <v>10418</v>
      </c>
    </row>
    <row r="305" spans="1:10" x14ac:dyDescent="0.35">
      <c r="A305" s="4">
        <v>191</v>
      </c>
      <c r="B305" s="4">
        <v>19.082000000000001</v>
      </c>
      <c r="C305" t="s">
        <v>4012</v>
      </c>
      <c r="D305" s="4">
        <v>4</v>
      </c>
      <c r="E305" s="16" t="s">
        <v>215</v>
      </c>
      <c r="G305" s="42">
        <f t="shared" si="16"/>
        <v>31</v>
      </c>
      <c r="H305" t="s">
        <v>9386</v>
      </c>
    </row>
    <row r="306" spans="1:10" x14ac:dyDescent="0.35">
      <c r="A306" s="4">
        <v>192</v>
      </c>
      <c r="B306" s="4">
        <v>23.480999999999899</v>
      </c>
      <c r="C306" t="s">
        <v>4005</v>
      </c>
      <c r="D306" s="4">
        <v>2</v>
      </c>
      <c r="E306" s="16" t="s">
        <v>4097</v>
      </c>
      <c r="G306" s="42">
        <f t="shared" si="16"/>
        <v>24</v>
      </c>
      <c r="H306" t="s">
        <v>10409</v>
      </c>
    </row>
    <row r="307" spans="1:10" x14ac:dyDescent="0.35">
      <c r="A307" s="4">
        <v>193</v>
      </c>
      <c r="B307" s="4">
        <v>25.132999999999999</v>
      </c>
      <c r="C307" t="s">
        <v>3994</v>
      </c>
      <c r="D307" s="4">
        <v>3</v>
      </c>
      <c r="E307" s="16" t="s">
        <v>4098</v>
      </c>
      <c r="G307" s="42">
        <f t="shared" si="16"/>
        <v>21</v>
      </c>
      <c r="H307" t="s">
        <v>9613</v>
      </c>
      <c r="I307" s="42">
        <f t="shared" si="16"/>
        <v>2</v>
      </c>
      <c r="J307" s="16" t="s">
        <v>12179</v>
      </c>
    </row>
    <row r="308" spans="1:10" x14ac:dyDescent="0.35">
      <c r="A308" s="4">
        <v>194</v>
      </c>
      <c r="B308" s="4">
        <v>25.696999999999999</v>
      </c>
      <c r="C308" t="s">
        <v>4012</v>
      </c>
      <c r="D308" s="4">
        <v>4</v>
      </c>
      <c r="E308" s="16" t="s">
        <v>4099</v>
      </c>
      <c r="G308" s="42">
        <f t="shared" si="16"/>
        <v>22</v>
      </c>
      <c r="H308" t="s">
        <v>10418</v>
      </c>
      <c r="I308" s="42">
        <f t="shared" si="16"/>
        <v>2</v>
      </c>
      <c r="J308" s="16" t="s">
        <v>12179</v>
      </c>
    </row>
    <row r="309" spans="1:10" x14ac:dyDescent="0.35">
      <c r="B309" s="4"/>
    </row>
    <row r="310" spans="1:10" x14ac:dyDescent="0.35">
      <c r="B310" s="20" t="s">
        <v>9232</v>
      </c>
    </row>
    <row r="311" spans="1:10" x14ac:dyDescent="0.35">
      <c r="A311" s="4">
        <v>195</v>
      </c>
      <c r="B311" s="4">
        <v>30.28</v>
      </c>
      <c r="C311" t="s">
        <v>3990</v>
      </c>
      <c r="D311" s="4">
        <v>1</v>
      </c>
      <c r="E311" s="16" t="s">
        <v>4100</v>
      </c>
      <c r="G311" s="42">
        <f t="shared" si="16"/>
        <v>30</v>
      </c>
      <c r="H311" t="s">
        <v>9375</v>
      </c>
    </row>
    <row r="312" spans="1:10" x14ac:dyDescent="0.35">
      <c r="A312" s="4">
        <v>196</v>
      </c>
      <c r="B312" s="4">
        <v>36.529000000000003</v>
      </c>
      <c r="C312" t="s">
        <v>4012</v>
      </c>
      <c r="D312" s="4">
        <v>4</v>
      </c>
      <c r="E312" s="16" t="s">
        <v>4101</v>
      </c>
      <c r="G312" s="42">
        <f t="shared" si="16"/>
        <v>30</v>
      </c>
      <c r="H312" t="s">
        <v>9375</v>
      </c>
    </row>
    <row r="313" spans="1:10" x14ac:dyDescent="0.35">
      <c r="A313" s="4">
        <v>197</v>
      </c>
      <c r="B313" s="4">
        <v>41.273000000000003</v>
      </c>
      <c r="C313" t="s">
        <v>4005</v>
      </c>
      <c r="D313" s="4">
        <v>2</v>
      </c>
      <c r="E313" s="16" t="s">
        <v>4104</v>
      </c>
      <c r="G313" s="42">
        <f t="shared" si="16"/>
        <v>30</v>
      </c>
      <c r="H313" t="s">
        <v>9375</v>
      </c>
    </row>
    <row r="314" spans="1:10" x14ac:dyDescent="0.35">
      <c r="B314" s="4"/>
    </row>
    <row r="315" spans="1:10" x14ac:dyDescent="0.35">
      <c r="A315" s="4">
        <v>198</v>
      </c>
      <c r="B315" s="4">
        <v>38.732999999999997</v>
      </c>
      <c r="C315" t="s">
        <v>3994</v>
      </c>
      <c r="D315" s="4">
        <v>3</v>
      </c>
      <c r="E315" s="16" t="s">
        <v>4103</v>
      </c>
      <c r="G315" s="42">
        <f t="shared" si="16"/>
        <v>24</v>
      </c>
      <c r="H315" t="s">
        <v>10409</v>
      </c>
    </row>
    <row r="316" spans="1:10" x14ac:dyDescent="0.35">
      <c r="B316" s="4"/>
    </row>
    <row r="317" spans="1:10" x14ac:dyDescent="0.35">
      <c r="A317" s="7">
        <v>0</v>
      </c>
      <c r="B317" s="31" t="s">
        <v>12152</v>
      </c>
    </row>
    <row r="318" spans="1:10" x14ac:dyDescent="0.35">
      <c r="A318" s="4">
        <v>199</v>
      </c>
      <c r="B318" s="4">
        <v>63.903999999999897</v>
      </c>
      <c r="C318" t="s">
        <v>3990</v>
      </c>
      <c r="D318" s="4">
        <v>1</v>
      </c>
      <c r="E318" s="16" t="s">
        <v>4107</v>
      </c>
      <c r="G318" s="42">
        <f t="shared" si="16"/>
        <v>13</v>
      </c>
      <c r="H318" t="s">
        <v>9388</v>
      </c>
    </row>
    <row r="319" spans="1:10" x14ac:dyDescent="0.35">
      <c r="A319" s="4">
        <v>200</v>
      </c>
      <c r="B319" s="4">
        <v>64.168999999999997</v>
      </c>
      <c r="C319" t="s">
        <v>4005</v>
      </c>
      <c r="D319" s="4">
        <v>2</v>
      </c>
      <c r="E319" s="16" t="s">
        <v>10300</v>
      </c>
      <c r="G319" s="42">
        <f t="shared" si="16"/>
        <v>13</v>
      </c>
      <c r="H319" t="s">
        <v>9388</v>
      </c>
    </row>
    <row r="320" spans="1:10" x14ac:dyDescent="0.35">
      <c r="A320" s="4">
        <v>201</v>
      </c>
      <c r="B320" s="4">
        <v>93.567999999999998</v>
      </c>
      <c r="C320" t="s">
        <v>3990</v>
      </c>
      <c r="D320" s="4">
        <v>1</v>
      </c>
      <c r="E320" s="16" t="s">
        <v>1084</v>
      </c>
      <c r="G320" s="42">
        <f t="shared" si="16"/>
        <v>24</v>
      </c>
      <c r="H320" t="s">
        <v>10409</v>
      </c>
    </row>
    <row r="321" spans="1:13" x14ac:dyDescent="0.35">
      <c r="B321" s="4">
        <v>100.29</v>
      </c>
      <c r="C321" t="s">
        <v>3990</v>
      </c>
      <c r="D321" s="4">
        <v>1</v>
      </c>
      <c r="E321" s="16" t="s">
        <v>4109</v>
      </c>
      <c r="G321" s="42">
        <f t="shared" si="16"/>
        <v>5</v>
      </c>
      <c r="H321" t="s">
        <v>9378</v>
      </c>
    </row>
    <row r="322" spans="1:13" x14ac:dyDescent="0.35">
      <c r="A322" s="4">
        <v>202</v>
      </c>
      <c r="B322" s="4">
        <v>106.645</v>
      </c>
      <c r="C322" t="s">
        <v>3994</v>
      </c>
      <c r="D322" s="4">
        <v>3</v>
      </c>
      <c r="E322" s="16" t="s">
        <v>4110</v>
      </c>
      <c r="G322" s="42">
        <f t="shared" si="16"/>
        <v>25</v>
      </c>
      <c r="H322" t="s">
        <v>9648</v>
      </c>
    </row>
    <row r="323" spans="1:13" x14ac:dyDescent="0.35">
      <c r="A323" s="4">
        <v>203</v>
      </c>
      <c r="B323" s="4">
        <v>118.03299999999901</v>
      </c>
      <c r="C323" t="s">
        <v>4005</v>
      </c>
      <c r="D323" s="4">
        <v>2</v>
      </c>
      <c r="E323" s="16">
        <v>4</v>
      </c>
      <c r="G323" s="42">
        <f t="shared" si="16"/>
        <v>25</v>
      </c>
      <c r="H323" t="s">
        <v>9648</v>
      </c>
    </row>
    <row r="324" spans="1:13" x14ac:dyDescent="0.35">
      <c r="A324" s="4">
        <v>204</v>
      </c>
      <c r="B324" s="4">
        <v>121.152</v>
      </c>
      <c r="C324" t="s">
        <v>3990</v>
      </c>
      <c r="D324" s="4">
        <v>1</v>
      </c>
      <c r="E324" s="16" t="s">
        <v>4111</v>
      </c>
      <c r="G324" s="42">
        <f t="shared" si="16"/>
        <v>11</v>
      </c>
      <c r="H324" t="s">
        <v>9509</v>
      </c>
      <c r="J324" s="44"/>
    </row>
    <row r="325" spans="1:13" x14ac:dyDescent="0.35">
      <c r="A325" s="4">
        <v>205</v>
      </c>
      <c r="B325" s="4">
        <v>135.904</v>
      </c>
      <c r="C325" t="s">
        <v>3994</v>
      </c>
      <c r="D325" s="4">
        <v>3</v>
      </c>
      <c r="E325" s="16" t="s">
        <v>4112</v>
      </c>
      <c r="G325" s="42">
        <f t="shared" si="16"/>
        <v>11</v>
      </c>
      <c r="H325" t="s">
        <v>9509</v>
      </c>
    </row>
    <row r="326" spans="1:13" x14ac:dyDescent="0.35">
      <c r="A326" s="4">
        <v>206</v>
      </c>
      <c r="B326" s="4">
        <v>137.185</v>
      </c>
      <c r="C326" t="s">
        <v>4012</v>
      </c>
      <c r="D326" s="4">
        <v>4</v>
      </c>
      <c r="E326" s="16" t="s">
        <v>10304</v>
      </c>
      <c r="G326" s="42">
        <f t="shared" si="16"/>
        <v>29</v>
      </c>
      <c r="H326" t="s">
        <v>9422</v>
      </c>
      <c r="M326" s="5"/>
    </row>
    <row r="327" spans="1:13" x14ac:dyDescent="0.35">
      <c r="A327" s="4">
        <v>207</v>
      </c>
      <c r="B327" s="4">
        <v>136.02500000000001</v>
      </c>
      <c r="C327" t="s">
        <v>4005</v>
      </c>
      <c r="D327" s="4">
        <v>2</v>
      </c>
      <c r="E327" s="16" t="s">
        <v>4113</v>
      </c>
      <c r="G327" s="42">
        <f t="shared" si="16"/>
        <v>29</v>
      </c>
      <c r="H327" s="43" t="s">
        <v>9422</v>
      </c>
      <c r="M327" s="41"/>
    </row>
    <row r="328" spans="1:13" x14ac:dyDescent="0.35">
      <c r="B328" s="4">
        <v>142.40100000000001</v>
      </c>
      <c r="C328" t="s">
        <v>4005</v>
      </c>
      <c r="D328" s="4">
        <v>2</v>
      </c>
      <c r="E328" s="16" t="s">
        <v>4114</v>
      </c>
    </row>
    <row r="329" spans="1:13" x14ac:dyDescent="0.35">
      <c r="B329" s="4">
        <v>147.36099999999999</v>
      </c>
      <c r="C329" t="s">
        <v>4005</v>
      </c>
      <c r="D329" s="4">
        <v>2</v>
      </c>
      <c r="E329" s="16" t="s">
        <v>4115</v>
      </c>
    </row>
    <row r="330" spans="1:13" x14ac:dyDescent="0.35">
      <c r="A330" s="4">
        <v>208</v>
      </c>
      <c r="B330" s="4">
        <v>157.48099999999999</v>
      </c>
      <c r="C330" t="s">
        <v>4005</v>
      </c>
      <c r="D330" s="4">
        <v>2</v>
      </c>
      <c r="E330" s="16" t="s">
        <v>4116</v>
      </c>
      <c r="G330" s="42">
        <f t="shared" si="16"/>
        <v>7</v>
      </c>
      <c r="H330" s="43" t="s">
        <v>9377</v>
      </c>
    </row>
    <row r="331" spans="1:13" x14ac:dyDescent="0.35">
      <c r="A331" s="4">
        <v>209</v>
      </c>
      <c r="B331" s="4">
        <v>160.05699999999999</v>
      </c>
      <c r="C331" t="s">
        <v>4012</v>
      </c>
      <c r="D331" s="4">
        <v>4</v>
      </c>
      <c r="E331" s="16" t="s">
        <v>4117</v>
      </c>
      <c r="G331" s="42">
        <f t="shared" si="16"/>
        <v>17</v>
      </c>
      <c r="H331" t="s">
        <v>12181</v>
      </c>
    </row>
    <row r="332" spans="1:13" x14ac:dyDescent="0.35">
      <c r="A332" s="4">
        <v>210</v>
      </c>
      <c r="B332" s="4">
        <v>167.15199999999999</v>
      </c>
      <c r="C332" t="s">
        <v>4005</v>
      </c>
      <c r="D332" s="4">
        <v>2</v>
      </c>
      <c r="E332" s="16" t="s">
        <v>4118</v>
      </c>
      <c r="G332" s="42">
        <f t="shared" si="16"/>
        <v>6</v>
      </c>
      <c r="H332" s="43" t="s">
        <v>10472</v>
      </c>
    </row>
    <row r="333" spans="1:13" x14ac:dyDescent="0.35">
      <c r="A333" s="4">
        <v>211</v>
      </c>
      <c r="B333" s="4">
        <v>169.30199999999999</v>
      </c>
      <c r="C333" t="s">
        <v>3994</v>
      </c>
      <c r="D333" s="4">
        <v>3</v>
      </c>
      <c r="E333" s="16" t="s">
        <v>4119</v>
      </c>
      <c r="G333" s="42">
        <f t="shared" si="16"/>
        <v>25</v>
      </c>
      <c r="H333" t="s">
        <v>9648</v>
      </c>
    </row>
    <row r="334" spans="1:13" x14ac:dyDescent="0.35">
      <c r="A334" s="4">
        <v>212</v>
      </c>
      <c r="B334" s="4">
        <v>174.72099999999901</v>
      </c>
      <c r="C334" t="s">
        <v>4005</v>
      </c>
      <c r="D334" s="4">
        <v>2</v>
      </c>
      <c r="E334" s="16" t="s">
        <v>767</v>
      </c>
      <c r="G334" s="42">
        <f t="shared" si="16"/>
        <v>25</v>
      </c>
      <c r="H334" t="s">
        <v>9648</v>
      </c>
    </row>
    <row r="335" spans="1:13" x14ac:dyDescent="0.35">
      <c r="A335" s="4">
        <v>213</v>
      </c>
      <c r="B335" s="4">
        <v>181.24099999999899</v>
      </c>
      <c r="C335" t="s">
        <v>4012</v>
      </c>
      <c r="D335" s="4">
        <v>4</v>
      </c>
      <c r="E335" s="16" t="s">
        <v>4120</v>
      </c>
      <c r="G335" s="42">
        <f t="shared" si="16"/>
        <v>17</v>
      </c>
      <c r="H335" t="s">
        <v>12176</v>
      </c>
    </row>
    <row r="336" spans="1:13" x14ac:dyDescent="0.35">
      <c r="A336" s="4">
        <v>214</v>
      </c>
      <c r="B336" s="4">
        <v>182.321</v>
      </c>
      <c r="C336" t="s">
        <v>4005</v>
      </c>
      <c r="D336" s="4">
        <v>2</v>
      </c>
      <c r="E336" s="16" t="s">
        <v>4121</v>
      </c>
      <c r="G336" s="42">
        <f t="shared" si="16"/>
        <v>24</v>
      </c>
      <c r="H336" s="43" t="s">
        <v>10409</v>
      </c>
    </row>
    <row r="337" spans="1:10" x14ac:dyDescent="0.35">
      <c r="A337" s="4">
        <v>215</v>
      </c>
      <c r="B337" s="4">
        <v>199.71299999999999</v>
      </c>
      <c r="C337" t="s">
        <v>4005</v>
      </c>
      <c r="D337" s="4">
        <v>2</v>
      </c>
      <c r="E337" s="16" t="s">
        <v>10301</v>
      </c>
      <c r="G337" s="42">
        <f t="shared" si="16"/>
        <v>25</v>
      </c>
      <c r="H337" t="s">
        <v>9648</v>
      </c>
    </row>
    <row r="338" spans="1:10" x14ac:dyDescent="0.35">
      <c r="B338" s="4"/>
    </row>
    <row r="339" spans="1:10" x14ac:dyDescent="0.35">
      <c r="A339" s="7">
        <v>2</v>
      </c>
      <c r="B339" s="31" t="s">
        <v>12122</v>
      </c>
    </row>
    <row r="340" spans="1:10" x14ac:dyDescent="0.35">
      <c r="A340" s="4">
        <v>216</v>
      </c>
      <c r="B340" s="4">
        <v>205.029</v>
      </c>
      <c r="C340" t="s">
        <v>3994</v>
      </c>
      <c r="D340" s="4">
        <v>3</v>
      </c>
      <c r="E340" s="16" t="s">
        <v>4123</v>
      </c>
      <c r="G340" s="42">
        <f t="shared" si="16"/>
        <v>3</v>
      </c>
      <c r="H340" t="s">
        <v>9379</v>
      </c>
    </row>
    <row r="341" spans="1:10" x14ac:dyDescent="0.35">
      <c r="A341" s="4">
        <v>217</v>
      </c>
      <c r="B341" s="4">
        <v>209.96</v>
      </c>
      <c r="C341" t="s">
        <v>3990</v>
      </c>
      <c r="D341" s="4">
        <v>1</v>
      </c>
      <c r="E341" s="16" t="s">
        <v>139</v>
      </c>
      <c r="G341" s="42">
        <f t="shared" si="16"/>
        <v>4</v>
      </c>
      <c r="H341" t="s">
        <v>9380</v>
      </c>
    </row>
    <row r="342" spans="1:10" x14ac:dyDescent="0.35">
      <c r="A342" s="4">
        <v>218</v>
      </c>
      <c r="B342" s="4">
        <v>215.84899999999999</v>
      </c>
      <c r="C342" t="s">
        <v>4005</v>
      </c>
      <c r="D342" s="4">
        <v>2</v>
      </c>
      <c r="E342" s="16" t="s">
        <v>4124</v>
      </c>
      <c r="G342" s="42">
        <f t="shared" si="16"/>
        <v>4</v>
      </c>
      <c r="H342" t="s">
        <v>9372</v>
      </c>
    </row>
    <row r="343" spans="1:10" x14ac:dyDescent="0.35">
      <c r="A343" s="4">
        <v>219</v>
      </c>
      <c r="B343" s="4">
        <v>218.00799999999899</v>
      </c>
      <c r="C343" t="s">
        <v>3990</v>
      </c>
      <c r="D343" s="4">
        <v>1</v>
      </c>
      <c r="E343" s="16" t="s">
        <v>4125</v>
      </c>
      <c r="G343" s="42">
        <f t="shared" si="16"/>
        <v>6</v>
      </c>
      <c r="H343" t="s">
        <v>10472</v>
      </c>
    </row>
    <row r="344" spans="1:10" x14ac:dyDescent="0.35">
      <c r="A344" s="4">
        <v>220</v>
      </c>
      <c r="B344" s="4">
        <v>220.70500000000001</v>
      </c>
      <c r="C344" t="s">
        <v>4005</v>
      </c>
      <c r="D344" s="4">
        <v>2</v>
      </c>
      <c r="E344" s="16" t="s">
        <v>1622</v>
      </c>
      <c r="G344" s="42">
        <f t="shared" si="16"/>
        <v>6</v>
      </c>
      <c r="H344" s="43" t="s">
        <v>10472</v>
      </c>
      <c r="J344" s="46"/>
    </row>
    <row r="345" spans="1:10" x14ac:dyDescent="0.35">
      <c r="A345" s="4">
        <v>221</v>
      </c>
      <c r="B345" s="4">
        <v>221.14500000000001</v>
      </c>
      <c r="C345" t="s">
        <v>4012</v>
      </c>
      <c r="D345" s="4">
        <v>4</v>
      </c>
      <c r="E345" s="16" t="s">
        <v>4126</v>
      </c>
      <c r="G345" s="42">
        <f t="shared" si="16"/>
        <v>9</v>
      </c>
      <c r="H345" t="s">
        <v>9373</v>
      </c>
    </row>
    <row r="346" spans="1:10" x14ac:dyDescent="0.35">
      <c r="A346" s="4">
        <v>222</v>
      </c>
      <c r="B346" s="4">
        <v>223.72</v>
      </c>
      <c r="C346" t="s">
        <v>3990</v>
      </c>
      <c r="D346" s="4">
        <v>1</v>
      </c>
      <c r="E346" s="16" t="s">
        <v>4127</v>
      </c>
      <c r="G346" s="42">
        <f t="shared" si="16"/>
        <v>7</v>
      </c>
      <c r="H346" t="s">
        <v>9377</v>
      </c>
    </row>
    <row r="347" spans="1:10" x14ac:dyDescent="0.35">
      <c r="A347" s="4">
        <v>223</v>
      </c>
      <c r="B347" s="4">
        <v>230.87</v>
      </c>
      <c r="C347" t="s">
        <v>3994</v>
      </c>
      <c r="D347" s="4">
        <v>3</v>
      </c>
      <c r="E347" s="16" t="s">
        <v>4128</v>
      </c>
      <c r="G347" s="42">
        <f t="shared" si="16"/>
        <v>11</v>
      </c>
      <c r="H347" t="s">
        <v>9509</v>
      </c>
    </row>
    <row r="348" spans="1:10" x14ac:dyDescent="0.35">
      <c r="A348" s="4">
        <v>224</v>
      </c>
      <c r="B348" s="4">
        <v>232.20099999999999</v>
      </c>
      <c r="C348" t="s">
        <v>4005</v>
      </c>
      <c r="D348" s="4">
        <v>2</v>
      </c>
      <c r="E348" s="16" t="s">
        <v>2098</v>
      </c>
      <c r="G348" s="42">
        <f t="shared" si="16"/>
        <v>34</v>
      </c>
      <c r="H348" s="43" t="s">
        <v>9387</v>
      </c>
    </row>
    <row r="351" spans="1:10" x14ac:dyDescent="0.35">
      <c r="A351" s="8" t="s">
        <v>11929</v>
      </c>
      <c r="B351" s="4"/>
    </row>
    <row r="352" spans="1:10" x14ac:dyDescent="0.35">
      <c r="B352" s="98" t="s">
        <v>11936</v>
      </c>
    </row>
    <row r="353" spans="1:11" x14ac:dyDescent="0.35">
      <c r="A353" s="7" t="s">
        <v>11933</v>
      </c>
      <c r="B353" s="4">
        <v>2</v>
      </c>
      <c r="C353" t="s">
        <v>12003</v>
      </c>
    </row>
    <row r="354" spans="1:11" x14ac:dyDescent="0.35">
      <c r="A354" s="7" t="s">
        <v>11934</v>
      </c>
      <c r="B354" s="4">
        <v>2</v>
      </c>
      <c r="C354" t="s">
        <v>11958</v>
      </c>
    </row>
    <row r="355" spans="1:11" x14ac:dyDescent="0.35">
      <c r="A355" s="7" t="s">
        <v>11935</v>
      </c>
      <c r="B355" s="4">
        <v>1</v>
      </c>
      <c r="C355" t="s">
        <v>12004</v>
      </c>
    </row>
    <row r="357" spans="1:11" x14ac:dyDescent="0.35">
      <c r="A357" s="7" t="s">
        <v>12080</v>
      </c>
      <c r="B357" s="4">
        <v>1</v>
      </c>
    </row>
    <row r="358" spans="1:11" x14ac:dyDescent="0.35">
      <c r="A358" s="4" t="s">
        <v>12082</v>
      </c>
      <c r="B358" s="4">
        <v>3</v>
      </c>
    </row>
    <row r="361" spans="1:11" x14ac:dyDescent="0.35">
      <c r="B361" s="6" t="s">
        <v>12198</v>
      </c>
      <c r="G361"/>
      <c r="I361"/>
      <c r="J361"/>
      <c r="K361"/>
    </row>
    <row r="362" spans="1:11" x14ac:dyDescent="0.35">
      <c r="A362" s="8" t="s">
        <v>12202</v>
      </c>
      <c r="B362" s="139" t="s">
        <v>12230</v>
      </c>
      <c r="C362" s="139" t="s">
        <v>12231</v>
      </c>
      <c r="G362"/>
      <c r="I362"/>
      <c r="J362"/>
      <c r="K362"/>
    </row>
    <row r="363" spans="1:11" x14ac:dyDescent="0.35">
      <c r="A363" s="7" t="s">
        <v>12083</v>
      </c>
      <c r="B363">
        <v>0</v>
      </c>
      <c r="C363" s="102">
        <v>0</v>
      </c>
      <c r="G363"/>
      <c r="I363"/>
      <c r="J363"/>
      <c r="K363"/>
    </row>
    <row r="364" spans="1:11" x14ac:dyDescent="0.35">
      <c r="A364" s="7" t="s">
        <v>12084</v>
      </c>
      <c r="B364">
        <v>1</v>
      </c>
      <c r="C364" s="102">
        <v>1</v>
      </c>
      <c r="G364"/>
      <c r="I364"/>
      <c r="J364"/>
      <c r="K364"/>
    </row>
    <row r="365" spans="1:11" x14ac:dyDescent="0.35">
      <c r="C365" s="4"/>
      <c r="G365"/>
      <c r="I365"/>
      <c r="J365"/>
      <c r="K365"/>
    </row>
    <row r="366" spans="1:11" x14ac:dyDescent="0.35">
      <c r="A366" s="8" t="s">
        <v>12203</v>
      </c>
      <c r="C366" s="4"/>
      <c r="E366" s="16" t="s">
        <v>12215</v>
      </c>
      <c r="G366"/>
      <c r="I366"/>
      <c r="J366"/>
      <c r="K366"/>
    </row>
    <row r="367" spans="1:11" x14ac:dyDescent="0.35">
      <c r="A367" s="7" t="s">
        <v>12083</v>
      </c>
      <c r="B367">
        <v>0</v>
      </c>
      <c r="C367" s="102" t="s">
        <v>11932</v>
      </c>
      <c r="G367"/>
      <c r="I367"/>
      <c r="J367"/>
      <c r="K367"/>
    </row>
    <row r="368" spans="1:11" x14ac:dyDescent="0.35">
      <c r="A368" s="7" t="s">
        <v>12084</v>
      </c>
      <c r="B368">
        <v>1</v>
      </c>
      <c r="C368" s="102" t="s">
        <v>11932</v>
      </c>
      <c r="G368"/>
      <c r="I368"/>
      <c r="J368"/>
      <c r="K368"/>
    </row>
    <row r="369" spans="1:11" x14ac:dyDescent="0.35">
      <c r="C369" s="4"/>
      <c r="G369"/>
      <c r="I369"/>
      <c r="J369"/>
      <c r="K369"/>
    </row>
    <row r="370" spans="1:11" x14ac:dyDescent="0.35">
      <c r="A370" s="8" t="s">
        <v>12204</v>
      </c>
      <c r="C370" s="4"/>
      <c r="G370"/>
      <c r="I370"/>
      <c r="J370"/>
      <c r="K370"/>
    </row>
    <row r="371" spans="1:11" x14ac:dyDescent="0.35">
      <c r="A371" s="7" t="s">
        <v>12083</v>
      </c>
      <c r="B371" s="4">
        <v>0</v>
      </c>
      <c r="C371" s="102">
        <v>0</v>
      </c>
      <c r="G371"/>
      <c r="I371"/>
      <c r="J371"/>
      <c r="K371"/>
    </row>
    <row r="372" spans="1:11" x14ac:dyDescent="0.35">
      <c r="A372" s="7" t="s">
        <v>12084</v>
      </c>
      <c r="B372" s="102">
        <v>3</v>
      </c>
      <c r="C372" s="102">
        <v>3</v>
      </c>
      <c r="G372"/>
      <c r="I372"/>
      <c r="J372"/>
      <c r="K372"/>
    </row>
    <row r="373" spans="1:11" x14ac:dyDescent="0.35">
      <c r="G373"/>
      <c r="I373"/>
      <c r="J373"/>
      <c r="K373"/>
    </row>
    <row r="374" spans="1:11" x14ac:dyDescent="0.35">
      <c r="A374" s="7" t="s">
        <v>12080</v>
      </c>
      <c r="G374"/>
      <c r="I374"/>
      <c r="J374"/>
      <c r="K374"/>
    </row>
    <row r="375" spans="1:11" x14ac:dyDescent="0.35">
      <c r="A375" s="7" t="s">
        <v>12083</v>
      </c>
      <c r="B375" s="4">
        <v>0</v>
      </c>
      <c r="C375" s="102">
        <v>0</v>
      </c>
      <c r="G375"/>
      <c r="I375"/>
      <c r="J375"/>
      <c r="K375"/>
    </row>
    <row r="376" spans="1:11" x14ac:dyDescent="0.35">
      <c r="A376" s="7" t="s">
        <v>12084</v>
      </c>
      <c r="B376" s="102">
        <v>3</v>
      </c>
      <c r="C376" s="102">
        <v>3</v>
      </c>
      <c r="G376"/>
      <c r="I376"/>
      <c r="J376"/>
      <c r="K376"/>
    </row>
    <row r="379" spans="1:11" x14ac:dyDescent="0.35">
      <c r="A379" s="8" t="s">
        <v>12089</v>
      </c>
      <c r="B379" s="4"/>
    </row>
    <row r="380" spans="1:11" x14ac:dyDescent="0.35">
      <c r="B380" s="4"/>
    </row>
    <row r="381" spans="1:11" x14ac:dyDescent="0.35">
      <c r="A381" s="113" t="s">
        <v>11933</v>
      </c>
      <c r="B381" s="4"/>
    </row>
    <row r="382" spans="1:11" x14ac:dyDescent="0.35">
      <c r="A382" s="113"/>
      <c r="B382" s="4"/>
    </row>
    <row r="383" spans="1:11" x14ac:dyDescent="0.35">
      <c r="A383" s="116" t="s">
        <v>12090</v>
      </c>
      <c r="B383" s="4"/>
    </row>
    <row r="384" spans="1:11" x14ac:dyDescent="0.35">
      <c r="A384" s="4" t="s">
        <v>12091</v>
      </c>
      <c r="B384" s="4">
        <v>4</v>
      </c>
    </row>
    <row r="385" spans="1:5" x14ac:dyDescent="0.35">
      <c r="A385" s="4" t="s">
        <v>12092</v>
      </c>
      <c r="B385" s="4">
        <v>4</v>
      </c>
    </row>
    <row r="386" spans="1:5" x14ac:dyDescent="0.35">
      <c r="A386" s="4" t="s">
        <v>12093</v>
      </c>
      <c r="B386" s="4">
        <v>4</v>
      </c>
      <c r="E386" s="16" t="s">
        <v>12121</v>
      </c>
    </row>
    <row r="387" spans="1:5" x14ac:dyDescent="0.35">
      <c r="A387" s="4" t="s">
        <v>12094</v>
      </c>
      <c r="B387" s="4"/>
    </row>
    <row r="388" spans="1:5" x14ac:dyDescent="0.35">
      <c r="A388" s="37" t="s">
        <v>12098</v>
      </c>
      <c r="B388" s="117">
        <f>(B384+B385+B386)/3</f>
        <v>4</v>
      </c>
    </row>
    <row r="389" spans="1:5" x14ac:dyDescent="0.35">
      <c r="A389" s="37"/>
      <c r="B389" s="4"/>
    </row>
    <row r="390" spans="1:5" x14ac:dyDescent="0.35">
      <c r="A390" s="116" t="s">
        <v>12095</v>
      </c>
      <c r="B390" s="4"/>
    </row>
    <row r="391" spans="1:5" x14ac:dyDescent="0.35">
      <c r="A391" s="4" t="s">
        <v>12091</v>
      </c>
      <c r="B391" s="4">
        <v>3</v>
      </c>
    </row>
    <row r="392" spans="1:5" x14ac:dyDescent="0.35">
      <c r="A392" s="4" t="s">
        <v>12092</v>
      </c>
      <c r="B392" s="4">
        <v>4</v>
      </c>
      <c r="E392" s="16" t="s">
        <v>12121</v>
      </c>
    </row>
    <row r="393" spans="1:5" x14ac:dyDescent="0.35">
      <c r="A393" s="4" t="s">
        <v>12093</v>
      </c>
      <c r="B393" s="4"/>
    </row>
    <row r="394" spans="1:5" x14ac:dyDescent="0.35">
      <c r="A394" s="4" t="s">
        <v>12094</v>
      </c>
      <c r="B394" s="4"/>
    </row>
    <row r="395" spans="1:5" x14ac:dyDescent="0.35">
      <c r="A395" s="37" t="s">
        <v>12098</v>
      </c>
      <c r="B395" s="4">
        <f>(B391+B392)/2</f>
        <v>3.5</v>
      </c>
    </row>
    <row r="396" spans="1:5" x14ac:dyDescent="0.35">
      <c r="A396" s="37"/>
      <c r="B396" s="4"/>
    </row>
    <row r="397" spans="1:5" x14ac:dyDescent="0.35">
      <c r="A397" s="113" t="s">
        <v>11934</v>
      </c>
      <c r="B397" s="4"/>
    </row>
    <row r="398" spans="1:5" x14ac:dyDescent="0.35">
      <c r="A398" s="113"/>
      <c r="B398" s="4"/>
    </row>
    <row r="399" spans="1:5" x14ac:dyDescent="0.35">
      <c r="A399" s="116" t="s">
        <v>12090</v>
      </c>
      <c r="B399" s="4"/>
    </row>
    <row r="400" spans="1:5" x14ac:dyDescent="0.35">
      <c r="A400" s="4" t="s">
        <v>12091</v>
      </c>
      <c r="B400" s="4">
        <v>4</v>
      </c>
    </row>
    <row r="401" spans="1:5" x14ac:dyDescent="0.35">
      <c r="A401" s="4" t="s">
        <v>12092</v>
      </c>
      <c r="B401" s="4"/>
    </row>
    <row r="402" spans="1:5" x14ac:dyDescent="0.35">
      <c r="A402" s="4" t="s">
        <v>12093</v>
      </c>
      <c r="B402" s="4"/>
    </row>
    <row r="403" spans="1:5" x14ac:dyDescent="0.35">
      <c r="A403" s="4" t="s">
        <v>12094</v>
      </c>
      <c r="B403" s="4"/>
    </row>
    <row r="404" spans="1:5" x14ac:dyDescent="0.35">
      <c r="A404" s="37" t="s">
        <v>12098</v>
      </c>
      <c r="B404" s="117">
        <v>4</v>
      </c>
    </row>
    <row r="405" spans="1:5" x14ac:dyDescent="0.35">
      <c r="A405" s="37"/>
      <c r="B405" s="4"/>
    </row>
    <row r="406" spans="1:5" x14ac:dyDescent="0.35">
      <c r="A406" s="116" t="s">
        <v>12095</v>
      </c>
      <c r="B406" s="4"/>
      <c r="E406" s="16" t="s">
        <v>11932</v>
      </c>
    </row>
    <row r="407" spans="1:5" x14ac:dyDescent="0.35">
      <c r="A407" s="4" t="s">
        <v>12091</v>
      </c>
      <c r="B407" s="4"/>
    </row>
    <row r="408" spans="1:5" x14ac:dyDescent="0.35">
      <c r="A408" s="4" t="s">
        <v>12092</v>
      </c>
      <c r="B408" s="4"/>
    </row>
    <row r="409" spans="1:5" x14ac:dyDescent="0.35">
      <c r="A409" s="4" t="s">
        <v>12093</v>
      </c>
      <c r="B409" s="4"/>
    </row>
    <row r="410" spans="1:5" x14ac:dyDescent="0.35">
      <c r="A410" s="4" t="s">
        <v>12094</v>
      </c>
      <c r="B410" s="4"/>
    </row>
    <row r="411" spans="1:5" x14ac:dyDescent="0.35">
      <c r="A411" s="37" t="s">
        <v>12098</v>
      </c>
      <c r="B411" s="4"/>
    </row>
    <row r="412" spans="1:5" x14ac:dyDescent="0.35">
      <c r="B412" s="4"/>
    </row>
    <row r="413" spans="1:5" x14ac:dyDescent="0.35">
      <c r="A413" s="113" t="s">
        <v>11935</v>
      </c>
      <c r="B413" s="4"/>
    </row>
    <row r="414" spans="1:5" x14ac:dyDescent="0.35">
      <c r="A414" s="113"/>
      <c r="B414" s="4"/>
    </row>
    <row r="415" spans="1:5" x14ac:dyDescent="0.35">
      <c r="A415" s="116" t="s">
        <v>12090</v>
      </c>
      <c r="B415" s="4"/>
    </row>
    <row r="416" spans="1:5" x14ac:dyDescent="0.35">
      <c r="A416" s="4" t="s">
        <v>12091</v>
      </c>
      <c r="B416" s="4">
        <v>4</v>
      </c>
    </row>
    <row r="417" spans="1:3" x14ac:dyDescent="0.35">
      <c r="A417" s="4" t="s">
        <v>12092</v>
      </c>
      <c r="B417" s="4"/>
    </row>
    <row r="418" spans="1:3" x14ac:dyDescent="0.35">
      <c r="A418" s="4" t="s">
        <v>12093</v>
      </c>
      <c r="B418" s="4"/>
    </row>
    <row r="419" spans="1:3" x14ac:dyDescent="0.35">
      <c r="A419" s="4" t="s">
        <v>12094</v>
      </c>
      <c r="B419" s="4"/>
    </row>
    <row r="420" spans="1:3" x14ac:dyDescent="0.35">
      <c r="A420" s="37" t="s">
        <v>12098</v>
      </c>
      <c r="B420" s="4">
        <v>4</v>
      </c>
    </row>
    <row r="421" spans="1:3" x14ac:dyDescent="0.35">
      <c r="B421" s="4"/>
    </row>
    <row r="422" spans="1:3" x14ac:dyDescent="0.35">
      <c r="A422" s="116" t="s">
        <v>12095</v>
      </c>
      <c r="B422" s="4"/>
    </row>
    <row r="423" spans="1:3" x14ac:dyDescent="0.35">
      <c r="A423" s="4" t="s">
        <v>12091</v>
      </c>
      <c r="B423" s="4">
        <v>2</v>
      </c>
    </row>
    <row r="424" spans="1:3" x14ac:dyDescent="0.35">
      <c r="A424" s="4" t="s">
        <v>12092</v>
      </c>
      <c r="B424" s="4"/>
    </row>
    <row r="425" spans="1:3" x14ac:dyDescent="0.35">
      <c r="A425" s="4" t="s">
        <v>12093</v>
      </c>
      <c r="B425" s="4"/>
    </row>
    <row r="426" spans="1:3" x14ac:dyDescent="0.35">
      <c r="A426" s="4" t="s">
        <v>12094</v>
      </c>
      <c r="B426" s="4"/>
    </row>
    <row r="427" spans="1:3" x14ac:dyDescent="0.35">
      <c r="A427" s="39" t="s">
        <v>12098</v>
      </c>
      <c r="B427" s="4">
        <v>2</v>
      </c>
    </row>
    <row r="428" spans="1:3" x14ac:dyDescent="0.35">
      <c r="A428" s="37"/>
      <c r="B428" s="4"/>
    </row>
    <row r="429" spans="1:3" x14ac:dyDescent="0.35">
      <c r="A429" s="8" t="s">
        <v>12227</v>
      </c>
      <c r="B429" s="117">
        <f>(B384+B385+B386+B391+B392+B400+B416+B423)/8</f>
        <v>3.625</v>
      </c>
      <c r="C429" s="119"/>
    </row>
  </sheetData>
  <phoneticPr fontId="25" type="noConversion"/>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Sheet201">
    <tabColor theme="9" tint="0.39997558519241921"/>
  </sheetPr>
  <dimension ref="A1:L163"/>
  <sheetViews>
    <sheetView zoomScale="80" zoomScaleNormal="80" workbookViewId="0">
      <selection activeCell="G1" sqref="G1:L2"/>
    </sheetView>
  </sheetViews>
  <sheetFormatPr defaultRowHeight="14.5" x14ac:dyDescent="0.35"/>
  <cols>
    <col min="1" max="1" width="9.26953125" style="4" customWidth="1"/>
    <col min="2" max="2" width="11.1796875" customWidth="1"/>
    <col min="3" max="3" width="7.08984375" customWidth="1"/>
    <col min="4" max="4" width="8.1796875" style="4" customWidth="1"/>
    <col min="5" max="5" width="97.1796875" customWidth="1"/>
    <col min="7" max="7" width="8.90625" style="42"/>
    <col min="9" max="9" width="8.90625" style="42"/>
  </cols>
  <sheetData>
    <row r="1" spans="1:12" x14ac:dyDescent="0.35">
      <c r="A1" s="14" t="s">
        <v>9314</v>
      </c>
      <c r="B1" s="10"/>
      <c r="C1" s="14"/>
      <c r="D1" s="18"/>
      <c r="E1" s="14"/>
      <c r="F1" s="12"/>
      <c r="G1" s="141" t="s">
        <v>9368</v>
      </c>
      <c r="H1" s="36"/>
      <c r="I1" s="124"/>
      <c r="J1" s="36"/>
      <c r="K1" s="36"/>
      <c r="L1" s="36"/>
    </row>
    <row r="2" spans="1:12" x14ac:dyDescent="0.35">
      <c r="A2" s="7" t="s">
        <v>9223</v>
      </c>
      <c r="B2" s="7" t="s">
        <v>3</v>
      </c>
      <c r="C2" s="7" t="s">
        <v>9459</v>
      </c>
      <c r="D2" s="7" t="s">
        <v>9224</v>
      </c>
      <c r="E2" s="8" t="s">
        <v>9225</v>
      </c>
      <c r="F2" s="6"/>
      <c r="G2" s="124"/>
      <c r="H2" s="36"/>
      <c r="I2" s="124"/>
      <c r="J2" s="36"/>
      <c r="K2" s="36"/>
      <c r="L2" s="36"/>
    </row>
    <row r="3" spans="1:12" s="75" customFormat="1" x14ac:dyDescent="0.35">
      <c r="A3" s="11"/>
      <c r="B3" s="11" t="s">
        <v>9273</v>
      </c>
      <c r="C3" s="15"/>
      <c r="D3" s="19"/>
      <c r="E3" s="15"/>
      <c r="F3" s="13"/>
      <c r="G3" s="80" t="s">
        <v>9370</v>
      </c>
      <c r="H3" s="75" t="s">
        <v>9382</v>
      </c>
      <c r="I3" s="80" t="s">
        <v>9370</v>
      </c>
      <c r="J3" s="75" t="s">
        <v>9369</v>
      </c>
      <c r="K3" s="75" t="s">
        <v>9370</v>
      </c>
      <c r="L3" s="75" t="s">
        <v>9369</v>
      </c>
    </row>
    <row r="4" spans="1:12" x14ac:dyDescent="0.35">
      <c r="A4" s="7"/>
      <c r="B4" s="7"/>
      <c r="C4" s="8"/>
      <c r="E4" s="8"/>
      <c r="F4" s="6"/>
    </row>
    <row r="5" spans="1:12" s="6" customFormat="1" x14ac:dyDescent="0.35">
      <c r="A5" s="7">
        <v>4</v>
      </c>
      <c r="B5" s="29" t="s">
        <v>10246</v>
      </c>
      <c r="D5" s="7"/>
      <c r="G5" s="42"/>
      <c r="I5" s="42"/>
    </row>
    <row r="6" spans="1:12" x14ac:dyDescent="0.35">
      <c r="A6" s="4">
        <v>1</v>
      </c>
      <c r="B6" s="4">
        <v>-438.22899999999998</v>
      </c>
      <c r="C6" t="s">
        <v>3999</v>
      </c>
      <c r="D6" s="9" t="s">
        <v>9222</v>
      </c>
      <c r="E6" t="s">
        <v>4135</v>
      </c>
    </row>
    <row r="7" spans="1:12" x14ac:dyDescent="0.35">
      <c r="B7" s="4"/>
      <c r="D7" s="9"/>
      <c r="E7" s="57" t="s">
        <v>9853</v>
      </c>
      <c r="G7" s="42">
        <f>IF(H7="GREET",1,IF(H7="GOAL",2,IF(H7="GOAL:COOP",2,IF(H7="(GOAL:COOP)",2,IF(H7="GOAL:CIVILITY",2,IF(H7="GOAL:SUSTAIN",2,IF(H7="(GOAL:SUSTAIN)",2,IF(H7="GOAL:MAX EARN",2,IF(H7="GOAL:EQUITY",2,IF(H7="(GOAL:EQUITY)",2,IF(H7="PROPOSAL",3,IF(H7="(PROPOSAL)",3,IF(H7="CHOOSE+",4,IF(H7="CHOOSE-",4,IF(H7="(CHOOSE+)",4,IF(H7="(CHOOSE-)",4,IF(H7="ECO INFO",5,IF(H7="(ECO INFO)",5,IF(H7="$ INFO",6,IF(H7="($ INFO)",6,IF(H7="SOC INFO",7,IF(H7="(SOC INFO)",7,IF(H7="RULE INFO",8,IF(H7="EXP INFO",9,IF(H7="(EXP INFO)",9,IF(H7="MON RES",10,IF(H7="MON EARN",11,IF(H7="MON BEH",12,IF(H7="POSE HARM",13,IF(H7="(POSE HARM)",13,IF(H7="POSE CONCERN",14,IF(H7="(POSE CONCERN)",14,IF(H7="RJ APOLOGY",15,IF(H7="RJ ATONE",16,IF(H7="(RJ ATONE)",16,IF(H7="RJ JUSTIFY",17,IF(H7="RJ JUSTIFY:ECO INFO",17,IF(H7="RJ JUSTIFY:SOC INFO",17,IF(H7="RJ JUSTIFY:EXP INFO",17,IF(H7="RJ JUSTIFY:MON EARN",17,IF(H7="RJ JUSTIFY:MON BEH",17,IF(H7="RJ-",18,IF(H7="RJ FORGIVE+",19,IF(H7="RJ FORGIVE-",19,IF(H7="(RJ FORGIVE+)",19,IF(H7="(RJ FORGIVE-)",19,IF(H7="COORD",20,IF(H7="(COORD)",20,IF(H7="ENF ACK",21,IF(H7="(ENF ACK)",21,IF(H7="ENF PRAISE",22,IF(H7="ENF ASK",23,IF(H7="ENF TELL",24,IF(H7="ENF SHAME",25,IF(H7="ENF WARN",26,IF(H7="ENF THREATEN",27,IF(H7="ENF PUNISH",28,IF(H7="DEFECT",29,IF(H7="SM TALK",30,IF(H7="HUMOR",31,IF(H7="POLITE+",32,IF(H7="POLITE-",32,IF(H7="INPUT-",33,IF(H7="AMBIGUOUS",34,IF(H7="UNCODEABLE",35)))))))))))))))))))))))))))))))))))))))))))))))))))))))))))))))))</f>
        <v>3</v>
      </c>
      <c r="H7" t="s">
        <v>9379</v>
      </c>
    </row>
    <row r="8" spans="1:12" x14ac:dyDescent="0.35">
      <c r="B8" s="4"/>
      <c r="D8" s="9"/>
      <c r="E8" s="57" t="s">
        <v>9854</v>
      </c>
      <c r="G8" s="42">
        <f t="shared" ref="G8:G29" si="0">IF(H8="GREET",1,IF(H8="GOAL",2,IF(H8="GOAL:COOP",2,IF(H8="(GOAL:COOP)",2,IF(H8="GOAL:CIVILITY",2,IF(H8="GOAL:SUSTAIN",2,IF(H8="(GOAL:SUSTAIN)",2,IF(H8="GOAL:MAX EARN",2,IF(H8="GOAL:EQUITY",2,IF(H8="(GOAL:EQUITY)",2,IF(H8="PROPOSAL",3,IF(H8="(PROPOSAL)",3,IF(H8="CHOOSE+",4,IF(H8="CHOOSE-",4,IF(H8="(CHOOSE+)",4,IF(H8="(CHOOSE-)",4,IF(H8="ECO INFO",5,IF(H8="(ECO INFO)",5,IF(H8="$ INFO",6,IF(H8="($ INFO)",6,IF(H8="SOC INFO",7,IF(H8="(SOC INFO)",7,IF(H8="RULE INFO",8,IF(H8="EXP INFO",9,IF(H8="(EXP INFO)",9,IF(H8="MON RES",10,IF(H8="MON EARN",11,IF(H8="MON BEH",12,IF(H8="POSE HARM",13,IF(H8="(POSE HARM)",13,IF(H8="POSE CONCERN",14,IF(H8="(POSE CONCERN)",14,IF(H8="RJ APOLOGY",15,IF(H8="RJ ATONE",16,IF(H8="(RJ ATONE)",16,IF(H8="RJ JUSTIFY",17,IF(H8="RJ JUSTIFY:ECO INFO",17,IF(H8="RJ JUSTIFY:SOC INFO",17,IF(H8="RJ JUSTIFY:EXP INFO",17,IF(H8="RJ JUSTIFY:MON EARN",17,IF(H8="RJ JUSTIFY:MON BEH",17,IF(H8="RJ-",18,IF(H8="RJ FORGIVE+",19,IF(H8="RJ FORGIVE-",19,IF(H8="(RJ FORGIVE+)",19,IF(H8="(RJ FORGIVE-)",19,IF(H8="COORD",20,IF(H8="(COORD)",20,IF(H8="ENF ACK",21,IF(H8="(ENF ACK)",21,IF(H8="ENF PRAISE",22,IF(H8="ENF ASK",23,IF(H8="ENF TELL",24,IF(H8="ENF SHAME",25,IF(H8="ENF WARN",26,IF(H8="ENF THREATEN",27,IF(H8="ENF PUNISH",28,IF(H8="DEFECT",29,IF(H8="SM TALK",30,IF(H8="HUMOR",31,IF(H8="POLITE+",32,IF(H8="POLITE-",32,IF(H8="INPUT-",33,IF(H8="AMBIGUOUS",34,IF(H8="UNCODEABLE",35)))))))))))))))))))))))))))))))))))))))))))))))))))))))))))))))))</f>
        <v>2</v>
      </c>
      <c r="H8" t="s">
        <v>10428</v>
      </c>
    </row>
    <row r="9" spans="1:12" x14ac:dyDescent="0.35">
      <c r="A9" s="4">
        <v>2</v>
      </c>
      <c r="B9" s="4">
        <v>-428.481999999999</v>
      </c>
      <c r="C9" t="s">
        <v>3997</v>
      </c>
      <c r="D9" s="4">
        <v>1</v>
      </c>
      <c r="E9" t="s">
        <v>411</v>
      </c>
      <c r="G9" s="42">
        <f t="shared" si="0"/>
        <v>4</v>
      </c>
      <c r="H9" t="s">
        <v>9372</v>
      </c>
    </row>
    <row r="10" spans="1:12" x14ac:dyDescent="0.35">
      <c r="A10" s="4">
        <v>3</v>
      </c>
      <c r="B10" s="4">
        <v>-427.529</v>
      </c>
      <c r="C10" t="s">
        <v>4140</v>
      </c>
      <c r="D10" s="9" t="s">
        <v>9221</v>
      </c>
      <c r="E10" t="s">
        <v>411</v>
      </c>
      <c r="G10" s="42">
        <f t="shared" si="0"/>
        <v>4</v>
      </c>
      <c r="H10" t="s">
        <v>9372</v>
      </c>
    </row>
    <row r="11" spans="1:12" x14ac:dyDescent="0.35">
      <c r="A11" s="4">
        <v>4</v>
      </c>
      <c r="B11" s="4">
        <v>-422.426999999999</v>
      </c>
      <c r="C11" t="s">
        <v>3999</v>
      </c>
      <c r="D11" s="9" t="s">
        <v>9222</v>
      </c>
      <c r="E11" t="s">
        <v>4141</v>
      </c>
      <c r="G11" s="42">
        <f t="shared" si="0"/>
        <v>4</v>
      </c>
      <c r="H11" t="s">
        <v>9372</v>
      </c>
    </row>
    <row r="12" spans="1:12" x14ac:dyDescent="0.35">
      <c r="A12" s="4">
        <v>5</v>
      </c>
      <c r="B12" s="4">
        <v>-420.72199999999998</v>
      </c>
      <c r="C12" t="s">
        <v>4017</v>
      </c>
      <c r="D12" s="9" t="s">
        <v>9220</v>
      </c>
      <c r="E12" t="s">
        <v>1198</v>
      </c>
      <c r="G12" s="42">
        <f t="shared" si="0"/>
        <v>4</v>
      </c>
      <c r="H12" t="s">
        <v>9372</v>
      </c>
    </row>
    <row r="13" spans="1:12" x14ac:dyDescent="0.35">
      <c r="B13" s="4"/>
      <c r="D13" s="9"/>
    </row>
    <row r="14" spans="1:12" x14ac:dyDescent="0.35">
      <c r="B14" s="20" t="s">
        <v>9292</v>
      </c>
      <c r="D14" s="9"/>
    </row>
    <row r="15" spans="1:12" x14ac:dyDescent="0.35">
      <c r="A15" s="4">
        <v>6</v>
      </c>
      <c r="B15" s="4">
        <v>-115.167</v>
      </c>
      <c r="C15" t="s">
        <v>3997</v>
      </c>
      <c r="D15" s="4">
        <v>1</v>
      </c>
      <c r="E15" t="s">
        <v>2002</v>
      </c>
      <c r="G15" s="42">
        <f t="shared" si="0"/>
        <v>22</v>
      </c>
      <c r="H15" t="s">
        <v>10418</v>
      </c>
    </row>
    <row r="16" spans="1:12" x14ac:dyDescent="0.35">
      <c r="B16" s="4"/>
    </row>
    <row r="17" spans="1:9" x14ac:dyDescent="0.35">
      <c r="B17" s="21" t="s">
        <v>9281</v>
      </c>
      <c r="C17" s="22"/>
      <c r="D17" s="21"/>
      <c r="E17" s="22"/>
    </row>
    <row r="18" spans="1:9" x14ac:dyDescent="0.35">
      <c r="A18" s="7">
        <v>4</v>
      </c>
      <c r="B18" s="31" t="s">
        <v>10704</v>
      </c>
    </row>
    <row r="19" spans="1:9" x14ac:dyDescent="0.35">
      <c r="A19" s="4">
        <v>7</v>
      </c>
      <c r="B19" s="4">
        <v>111.95099999999999</v>
      </c>
      <c r="C19" t="s">
        <v>3999</v>
      </c>
      <c r="D19" s="4">
        <v>4</v>
      </c>
      <c r="E19" t="s">
        <v>4204</v>
      </c>
    </row>
    <row r="20" spans="1:9" x14ac:dyDescent="0.35">
      <c r="B20" s="4"/>
      <c r="E20" s="57" t="s">
        <v>10275</v>
      </c>
      <c r="G20" s="42">
        <f t="shared" si="0"/>
        <v>3</v>
      </c>
      <c r="H20" t="s">
        <v>9379</v>
      </c>
    </row>
    <row r="21" spans="1:9" x14ac:dyDescent="0.35">
      <c r="B21" s="4"/>
      <c r="E21" s="57" t="s">
        <v>10276</v>
      </c>
      <c r="G21" s="42">
        <f t="shared" si="0"/>
        <v>5</v>
      </c>
      <c r="H21" t="s">
        <v>9378</v>
      </c>
    </row>
    <row r="22" spans="1:9" x14ac:dyDescent="0.35">
      <c r="A22" s="4">
        <v>8</v>
      </c>
      <c r="B22" s="4">
        <v>137.03100000000001</v>
      </c>
      <c r="C22" t="s">
        <v>3999</v>
      </c>
      <c r="D22" s="4">
        <v>4</v>
      </c>
      <c r="E22" t="s">
        <v>4207</v>
      </c>
    </row>
    <row r="23" spans="1:9" x14ac:dyDescent="0.35">
      <c r="B23" s="4"/>
      <c r="E23" s="57" t="s">
        <v>10279</v>
      </c>
      <c r="G23" s="42">
        <f t="shared" si="0"/>
        <v>3</v>
      </c>
      <c r="H23" t="s">
        <v>9379</v>
      </c>
    </row>
    <row r="24" spans="1:9" x14ac:dyDescent="0.35">
      <c r="B24" s="4"/>
      <c r="E24" s="57" t="s">
        <v>10280</v>
      </c>
      <c r="G24" s="42">
        <f t="shared" si="0"/>
        <v>5</v>
      </c>
      <c r="H24" t="s">
        <v>9378</v>
      </c>
    </row>
    <row r="25" spans="1:9" x14ac:dyDescent="0.35">
      <c r="A25" s="4">
        <v>9</v>
      </c>
      <c r="B25" s="4">
        <v>196.393</v>
      </c>
      <c r="C25" t="s">
        <v>3997</v>
      </c>
      <c r="D25" s="4">
        <v>1</v>
      </c>
      <c r="E25" t="s">
        <v>4220</v>
      </c>
    </row>
    <row r="26" spans="1:9" x14ac:dyDescent="0.35">
      <c r="B26" s="4"/>
      <c r="E26" s="57" t="s">
        <v>9855</v>
      </c>
      <c r="G26" s="42">
        <f t="shared" si="0"/>
        <v>3</v>
      </c>
      <c r="H26" t="s">
        <v>9379</v>
      </c>
    </row>
    <row r="27" spans="1:9" x14ac:dyDescent="0.35">
      <c r="B27" s="4"/>
      <c r="E27" s="57" t="s">
        <v>10278</v>
      </c>
      <c r="G27" s="42">
        <f t="shared" si="0"/>
        <v>5</v>
      </c>
      <c r="H27" t="s">
        <v>9378</v>
      </c>
    </row>
    <row r="28" spans="1:9" x14ac:dyDescent="0.35">
      <c r="B28" s="4"/>
      <c r="E28" s="57" t="s">
        <v>10277</v>
      </c>
      <c r="G28" s="42">
        <f t="shared" si="0"/>
        <v>7</v>
      </c>
      <c r="H28" t="s">
        <v>9377</v>
      </c>
    </row>
    <row r="29" spans="1:9" x14ac:dyDescent="0.35">
      <c r="A29" s="4">
        <v>10</v>
      </c>
      <c r="B29" s="4">
        <v>233.608</v>
      </c>
      <c r="C29" t="s">
        <v>4140</v>
      </c>
      <c r="D29" s="4">
        <v>3</v>
      </c>
      <c r="E29" t="s">
        <v>4229</v>
      </c>
      <c r="G29" s="42">
        <f t="shared" si="0"/>
        <v>4</v>
      </c>
      <c r="H29" t="s">
        <v>9372</v>
      </c>
    </row>
    <row r="30" spans="1:9" x14ac:dyDescent="0.35">
      <c r="B30" s="4"/>
    </row>
    <row r="31" spans="1:9" s="75" customFormat="1" x14ac:dyDescent="0.35">
      <c r="A31" s="11"/>
      <c r="B31" s="11" t="s">
        <v>9274</v>
      </c>
      <c r="C31" s="15"/>
      <c r="D31" s="19"/>
      <c r="E31" s="15"/>
      <c r="F31" s="13"/>
      <c r="G31" s="80"/>
      <c r="I31" s="80"/>
    </row>
    <row r="32" spans="1:9" x14ac:dyDescent="0.35">
      <c r="B32" s="31" t="s">
        <v>10705</v>
      </c>
    </row>
    <row r="33" spans="1:10" x14ac:dyDescent="0.35">
      <c r="A33" s="4">
        <v>11</v>
      </c>
      <c r="B33" s="4">
        <v>-379.84300000000002</v>
      </c>
      <c r="C33" t="s">
        <v>3997</v>
      </c>
      <c r="D33" s="4">
        <v>1</v>
      </c>
      <c r="E33" t="s">
        <v>4235</v>
      </c>
      <c r="G33" s="42">
        <f t="shared" ref="G33:G50" si="1">IF(H33="GREET",1,IF(H33="GOAL",2,IF(H33="GOAL:COOP",2,IF(H33="(GOAL:COOP)",2,IF(H33="GOAL:CIVILITY",2,IF(H33="GOAL:SUSTAIN",2,IF(H33="(GOAL:SUSTAIN)",2,IF(H33="GOAL:MAX EARN",2,IF(H33="GOAL:EQUITY",2,IF(H33="(GOAL:EQUITY)",2,IF(H33="PROPOSAL",3,IF(H33="(PROPOSAL)",3,IF(H33="CHOOSE+",4,IF(H33="CHOOSE-",4,IF(H33="(CHOOSE+)",4,IF(H33="(CHOOSE-)",4,IF(H33="ECO INFO",5,IF(H33="(ECO INFO)",5,IF(H33="$ INFO",6,IF(H33="($ INFO)",6,IF(H33="SOC INFO",7,IF(H33="(SOC INFO)",7,IF(H33="RULE INFO",8,IF(H33="EXP INFO",9,IF(H33="(EXP INFO)",9,IF(H33="MON RES",10,IF(H33="MON EARN",11,IF(H33="MON BEH",12,IF(H33="POSE HARM",13,IF(H33="(POSE HARM)",13,IF(H33="POSE CONCERN",14,IF(H33="(POSE CONCERN)",14,IF(H33="RJ APOLOGY",15,IF(H33="RJ ATONE",16,IF(H33="(RJ ATONE)",16,IF(H33="RJ JUSTIFY",17,IF(H33="RJ JUSTIFY:ECO INFO",17,IF(H33="RJ JUSTIFY:SOC INFO",17,IF(H33="RJ JUSTIFY:EXP INFO",17,IF(H33="RJ JUSTIFY:MON EARN",17,IF(H33="RJ JUSTIFY:MON BEH",17,IF(H33="RJ-",18,IF(H33="RJ FORGIVE+",19,IF(H33="RJ FORGIVE-",19,IF(H33="(RJ FORGIVE+)",19,IF(H33="(RJ FORGIVE-)",19,IF(H33="COORD",20,IF(H33="(COORD)",20,IF(H33="ENF ACK",21,IF(H33="(ENF ACK)",21,IF(H33="ENF PRAISE",22,IF(H33="ENF ASK",23,IF(H33="ENF TELL",24,IF(H33="ENF SHAME",25,IF(H33="ENF WARN",26,IF(H33="ENF THREATEN",27,IF(H33="ENF PUNISH",28,IF(H33="DEFECT",29,IF(H33="SM TALK",30,IF(H33="HUMOR",31,IF(H33="POLITE+",32,IF(H33="POLITE-",32,IF(H33="INPUT-",33,IF(H33="AMBIGUOUS",34,IF(H33="UNCODEABLE",35)))))))))))))))))))))))))))))))))))))))))))))))))))))))))))))))))</f>
        <v>8</v>
      </c>
      <c r="H33" t="s">
        <v>9374</v>
      </c>
    </row>
    <row r="34" spans="1:10" x14ac:dyDescent="0.35">
      <c r="A34" s="4">
        <v>12</v>
      </c>
      <c r="B34" s="4">
        <v>-378.78899999999999</v>
      </c>
      <c r="C34" t="s">
        <v>4017</v>
      </c>
      <c r="D34" s="4">
        <v>2</v>
      </c>
      <c r="E34" t="s">
        <v>4236</v>
      </c>
      <c r="G34" s="42">
        <f t="shared" si="1"/>
        <v>8</v>
      </c>
      <c r="H34" t="s">
        <v>9374</v>
      </c>
      <c r="I34" s="42">
        <f t="shared" ref="I34:I35" si="2">IF(J34="GREET",1,IF(J34="GOAL",2,IF(J34="GOAL:COOP",2,IF(J34="(GOAL:COOP)",2,IF(J34="GOAL:CIVILITY",2,IF(J34="GOAL:SUSTAIN",2,IF(J34="(GOAL:SUSTAIN)",2,IF(J34="GOAL:MAX EARN",2,IF(J34="GOAL:EQUITY",2,IF(J34="(GOAL:EQUITY)",2,IF(J34="PROPOSAL",3,IF(J34="(PROPOSAL)",3,IF(J34="CHOOSE+",4,IF(J34="CHOOSE-",4,IF(J34="(CHOOSE+)",4,IF(J34="(CHOOSE-)",4,IF(J34="ECO INFO",5,IF(J34="(ECO INFO)",5,IF(J34="$ INFO",6,IF(J34="($ INFO)",6,IF(J34="SOC INFO",7,IF(J34="(SOC INFO)",7,IF(J34="RULE INFO",8,IF(J34="EXP INFO",9,IF(J34="(EXP INFO)",9,IF(J34="MON RES",10,IF(J34="MON EARN",11,IF(J34="MON BEH",12,IF(J34="POSE HARM",13,IF(J34="(POSE HARM)",13,IF(J34="POSE CONCERN",14,IF(J34="(POSE CONCERN)",14,IF(J34="RJ APOLOGY",15,IF(J34="RJ ATONE",16,IF(J34="(RJ ATONE)",16,IF(J34="RJ JUSTIFY",17,IF(J34="RJ JUSTIFY:ECO INFO",17,IF(J34="RJ JUSTIFY:SOC INFO",17,IF(J34="RJ JUSTIFY:EXP INFO",17,IF(J34="RJ JUSTIFY:MON EARN",17,IF(J34="RJ JUSTIFY:MON BEH",17,IF(J34="RJ-",18,IF(J34="RJ FORGIVE+",19,IF(J34="RJ FORGIVE-",19,IF(J34="(RJ FORGIVE+)",19,IF(J34="(RJ FORGIVE-)",19,IF(J34="COORD",20,IF(J34="(COORD)",20,IF(J34="ENF ACK",21,IF(J34="(ENF ACK)",21,IF(J34="ENF PRAISE",22,IF(J34="ENF ASK",23,IF(J34="ENF TELL",24,IF(J34="ENF SHAME",25,IF(J34="ENF WARN",26,IF(J34="ENF THREATEN",27,IF(J34="ENF PUNISH",28,IF(J34="DEFECT",29,IF(J34="SM TALK",30,IF(J34="HUMOR",31,IF(J34="POLITE+",32,IF(J34="POLITE-",32,IF(J34="INPUT-",33,IF(J34="AMBIGUOUS",34,IF(J34="UNCODEABLE",35)))))))))))))))))))))))))))))))))))))))))))))))))))))))))))))))))</f>
        <v>4</v>
      </c>
      <c r="J34" t="s">
        <v>10330</v>
      </c>
    </row>
    <row r="35" spans="1:10" x14ac:dyDescent="0.35">
      <c r="A35" s="4">
        <v>13</v>
      </c>
      <c r="B35" s="4">
        <v>-366.75699999999898</v>
      </c>
      <c r="C35" t="s">
        <v>3999</v>
      </c>
      <c r="D35" s="4">
        <v>4</v>
      </c>
      <c r="E35" t="s">
        <v>4238</v>
      </c>
      <c r="G35" s="42">
        <f t="shared" si="1"/>
        <v>4</v>
      </c>
      <c r="H35" t="s">
        <v>9372</v>
      </c>
      <c r="I35" s="42">
        <f t="shared" si="2"/>
        <v>8</v>
      </c>
      <c r="J35" t="s">
        <v>9374</v>
      </c>
    </row>
    <row r="36" spans="1:10" x14ac:dyDescent="0.35">
      <c r="A36" s="4">
        <v>14</v>
      </c>
      <c r="B36" s="4">
        <v>-361.38799999999998</v>
      </c>
      <c r="C36" t="s">
        <v>3997</v>
      </c>
      <c r="D36" s="4">
        <v>1</v>
      </c>
      <c r="E36" t="s">
        <v>856</v>
      </c>
      <c r="G36" s="42">
        <f t="shared" si="1"/>
        <v>8</v>
      </c>
      <c r="H36" t="s">
        <v>9374</v>
      </c>
    </row>
    <row r="37" spans="1:10" x14ac:dyDescent="0.35">
      <c r="A37" s="4">
        <v>15</v>
      </c>
      <c r="B37" s="4">
        <v>-328.596</v>
      </c>
      <c r="C37" t="s">
        <v>4140</v>
      </c>
      <c r="D37" s="4">
        <v>3</v>
      </c>
      <c r="E37" t="s">
        <v>4248</v>
      </c>
      <c r="G37" s="42">
        <f t="shared" si="1"/>
        <v>8</v>
      </c>
      <c r="H37" t="s">
        <v>9374</v>
      </c>
    </row>
    <row r="38" spans="1:10" x14ac:dyDescent="0.35">
      <c r="B38" s="4"/>
    </row>
    <row r="39" spans="1:10" x14ac:dyDescent="0.35">
      <c r="A39" s="7">
        <v>4</v>
      </c>
      <c r="B39" s="31" t="s">
        <v>10506</v>
      </c>
    </row>
    <row r="40" spans="1:10" x14ac:dyDescent="0.35">
      <c r="A40" s="4">
        <v>16</v>
      </c>
      <c r="B40" s="4">
        <v>-328.53300000000002</v>
      </c>
      <c r="C40" t="s">
        <v>3999</v>
      </c>
      <c r="D40" s="4">
        <v>4</v>
      </c>
      <c r="E40" t="s">
        <v>4249</v>
      </c>
      <c r="G40" s="42">
        <f t="shared" si="1"/>
        <v>3</v>
      </c>
      <c r="H40" t="s">
        <v>9379</v>
      </c>
    </row>
    <row r="41" spans="1:10" x14ac:dyDescent="0.35">
      <c r="A41" s="4">
        <v>17</v>
      </c>
      <c r="B41" s="4">
        <v>-308.83199999999999</v>
      </c>
      <c r="C41" t="s">
        <v>4017</v>
      </c>
      <c r="D41" s="4">
        <v>2</v>
      </c>
      <c r="E41" t="s">
        <v>4252</v>
      </c>
      <c r="G41" s="42">
        <f t="shared" si="1"/>
        <v>4</v>
      </c>
      <c r="H41" t="s">
        <v>9372</v>
      </c>
    </row>
    <row r="42" spans="1:10" x14ac:dyDescent="0.35">
      <c r="A42" s="4">
        <v>18</v>
      </c>
      <c r="B42" s="4">
        <v>-294.66699999999997</v>
      </c>
      <c r="C42" t="s">
        <v>3997</v>
      </c>
      <c r="D42" s="4">
        <v>1</v>
      </c>
      <c r="E42" t="s">
        <v>386</v>
      </c>
      <c r="G42" s="42">
        <f t="shared" si="1"/>
        <v>4</v>
      </c>
      <c r="H42" t="s">
        <v>9372</v>
      </c>
    </row>
    <row r="43" spans="1:10" x14ac:dyDescent="0.35">
      <c r="A43" s="4">
        <v>19</v>
      </c>
      <c r="B43" s="4">
        <v>-290.32400000000001</v>
      </c>
      <c r="C43" t="s">
        <v>4140</v>
      </c>
      <c r="D43" s="4">
        <v>3</v>
      </c>
      <c r="E43" t="s">
        <v>4259</v>
      </c>
    </row>
    <row r="44" spans="1:10" x14ac:dyDescent="0.35">
      <c r="B44" s="4"/>
      <c r="E44" s="57" t="s">
        <v>10281</v>
      </c>
      <c r="G44" s="42">
        <f t="shared" si="1"/>
        <v>4</v>
      </c>
      <c r="H44" t="s">
        <v>9372</v>
      </c>
    </row>
    <row r="45" spans="1:10" x14ac:dyDescent="0.35">
      <c r="B45" s="4"/>
      <c r="E45" s="57" t="s">
        <v>10282</v>
      </c>
      <c r="G45" s="42">
        <f t="shared" si="1"/>
        <v>8</v>
      </c>
      <c r="H45" t="s">
        <v>9374</v>
      </c>
    </row>
    <row r="46" spans="1:10" x14ac:dyDescent="0.35">
      <c r="A46" s="4">
        <v>20</v>
      </c>
      <c r="B46" s="4">
        <v>-286.12900000000002</v>
      </c>
      <c r="C46" t="s">
        <v>4017</v>
      </c>
      <c r="D46" s="4">
        <v>2</v>
      </c>
      <c r="E46" t="s">
        <v>4260</v>
      </c>
      <c r="G46" s="42">
        <f t="shared" si="1"/>
        <v>5</v>
      </c>
      <c r="H46" t="s">
        <v>9378</v>
      </c>
    </row>
    <row r="47" spans="1:10" x14ac:dyDescent="0.35">
      <c r="A47" s="4">
        <v>21</v>
      </c>
      <c r="B47" s="4">
        <v>-239.762</v>
      </c>
      <c r="C47" t="s">
        <v>3999</v>
      </c>
      <c r="D47" s="4">
        <v>4</v>
      </c>
      <c r="E47" t="s">
        <v>4272</v>
      </c>
    </row>
    <row r="48" spans="1:10" x14ac:dyDescent="0.35">
      <c r="B48" s="4">
        <v>-232.72499999999999</v>
      </c>
      <c r="C48" t="s">
        <v>3999</v>
      </c>
      <c r="D48" s="4">
        <v>4</v>
      </c>
      <c r="E48" t="s">
        <v>4275</v>
      </c>
    </row>
    <row r="49" spans="1:10" x14ac:dyDescent="0.35">
      <c r="B49" s="4"/>
      <c r="E49" s="66" t="s">
        <v>10706</v>
      </c>
      <c r="G49" s="42">
        <f t="shared" si="1"/>
        <v>3</v>
      </c>
      <c r="H49" s="43" t="s">
        <v>9379</v>
      </c>
    </row>
    <row r="50" spans="1:10" x14ac:dyDescent="0.35">
      <c r="B50" s="4"/>
      <c r="E50" s="66" t="s">
        <v>10707</v>
      </c>
      <c r="G50" s="42">
        <f t="shared" si="1"/>
        <v>5</v>
      </c>
      <c r="H50" s="43" t="s">
        <v>9378</v>
      </c>
    </row>
    <row r="51" spans="1:10" x14ac:dyDescent="0.35">
      <c r="B51" s="4"/>
    </row>
    <row r="52" spans="1:10" s="75" customFormat="1" x14ac:dyDescent="0.35">
      <c r="A52" s="11"/>
      <c r="B52" s="11" t="s">
        <v>9275</v>
      </c>
      <c r="C52" s="15"/>
      <c r="D52" s="19"/>
      <c r="E52" s="15"/>
      <c r="F52" s="13"/>
      <c r="G52" s="80"/>
      <c r="I52" s="80"/>
    </row>
    <row r="53" spans="1:10" x14ac:dyDescent="0.35">
      <c r="A53" s="7"/>
      <c r="B53" s="7"/>
      <c r="C53" s="8"/>
      <c r="E53" s="8"/>
      <c r="F53" s="6"/>
    </row>
    <row r="54" spans="1:10" x14ac:dyDescent="0.35">
      <c r="A54" s="7">
        <v>3</v>
      </c>
      <c r="B54" s="31" t="s">
        <v>10709</v>
      </c>
    </row>
    <row r="55" spans="1:10" x14ac:dyDescent="0.35">
      <c r="A55" s="4">
        <v>22</v>
      </c>
      <c r="B55" s="4">
        <v>-389.01400000000001</v>
      </c>
      <c r="C55" t="s">
        <v>3997</v>
      </c>
      <c r="D55" s="4">
        <v>1</v>
      </c>
      <c r="E55" t="s">
        <v>3998</v>
      </c>
      <c r="G55" s="42">
        <f t="shared" ref="G55" si="3">IF(H55="GREET",1,IF(H55="GOAL",2,IF(H55="GOAL:COOP",2,IF(H55="(GOAL:COOP)",2,IF(H55="GOAL:CIVILITY",2,IF(H55="GOAL:SUSTAIN",2,IF(H55="(GOAL:SUSTAIN)",2,IF(H55="GOAL:MAX EARN",2,IF(H55="GOAL:EQUITY",2,IF(H55="(GOAL:EQUITY)",2,IF(H55="PROPOSAL",3,IF(H55="(PROPOSAL)",3,IF(H55="CHOOSE+",4,IF(H55="CHOOSE-",4,IF(H55="(CHOOSE+)",4,IF(H55="(CHOOSE-)",4,IF(H55="ECO INFO",5,IF(H55="(ECO INFO)",5,IF(H55="$ INFO",6,IF(H55="($ INFO)",6,IF(H55="SOC INFO",7,IF(H55="(SOC INFO)",7,IF(H55="RULE INFO",8,IF(H55="EXP INFO",9,IF(H55="(EXP INFO)",9,IF(H55="MON RES",10,IF(H55="MON EARN",11,IF(H55="MON BEH",12,IF(H55="POSE HARM",13,IF(H55="(POSE HARM)",13,IF(H55="POSE CONCERN",14,IF(H55="(POSE CONCERN)",14,IF(H55="RJ APOLOGY",15,IF(H55="RJ ATONE",16,IF(H55="(RJ ATONE)",16,IF(H55="RJ JUSTIFY",17,IF(H55="RJ JUSTIFY:ECO INFO",17,IF(H55="RJ JUSTIFY:SOC INFO",17,IF(H55="RJ JUSTIFY:EXP INFO",17,IF(H55="RJ JUSTIFY:MON EARN",17,IF(H55="RJ JUSTIFY:MON BEH",17,IF(H55="RJ-",18,IF(H55="RJ FORGIVE+",19,IF(H55="RJ FORGIVE-",19,IF(H55="(RJ FORGIVE+)",19,IF(H55="(RJ FORGIVE-)",19,IF(H55="COORD",20,IF(H55="(COORD)",20,IF(H55="ENF ACK",21,IF(H55="(ENF ACK)",21,IF(H55="ENF PRAISE",22,IF(H55="ENF ASK",23,IF(H55="ENF TELL",24,IF(H55="ENF SHAME",25,IF(H55="ENF WARN",26,IF(H55="ENF THREATEN",27,IF(H55="ENF PUNISH",28,IF(H55="DEFECT",29,IF(H55="SM TALK",30,IF(H55="HUMOR",31,IF(H55="POLITE+",32,IF(H55="POLITE-",32,IF(H55="INPUT-",33,IF(H55="AMBIGUOUS",34,IF(H55="UNCODEABLE",35)))))))))))))))))))))))))))))))))))))))))))))))))))))))))))))))))</f>
        <v>7</v>
      </c>
      <c r="H55" t="s">
        <v>9377</v>
      </c>
    </row>
    <row r="56" spans="1:10" x14ac:dyDescent="0.35">
      <c r="A56" s="4">
        <v>23</v>
      </c>
      <c r="B56" s="4">
        <v>-385.10899999999998</v>
      </c>
      <c r="C56" t="s">
        <v>3999</v>
      </c>
      <c r="D56" s="4">
        <v>4</v>
      </c>
      <c r="E56" t="s">
        <v>4000</v>
      </c>
    </row>
    <row r="57" spans="1:10" x14ac:dyDescent="0.35">
      <c r="B57" s="4"/>
      <c r="E57" s="57" t="s">
        <v>9856</v>
      </c>
      <c r="G57" s="42">
        <f t="shared" ref="G57:G79" si="4">IF(H57="GREET",1,IF(H57="GOAL",2,IF(H57="GOAL:COOP",2,IF(H57="(GOAL:COOP)",2,IF(H57="GOAL:CIVILITY",2,IF(H57="GOAL:SUSTAIN",2,IF(H57="(GOAL:SUSTAIN)",2,IF(H57="GOAL:MAX EARN",2,IF(H57="GOAL:EQUITY",2,IF(H57="(GOAL:EQUITY)",2,IF(H57="PROPOSAL",3,IF(H57="(PROPOSAL)",3,IF(H57="CHOOSE+",4,IF(H57="CHOOSE-",4,IF(H57="(CHOOSE+)",4,IF(H57="(CHOOSE-)",4,IF(H57="ECO INFO",5,IF(H57="(ECO INFO)",5,IF(H57="$ INFO",6,IF(H57="($ INFO)",6,IF(H57="SOC INFO",7,IF(H57="(SOC INFO)",7,IF(H57="RULE INFO",8,IF(H57="EXP INFO",9,IF(H57="(EXP INFO)",9,IF(H57="MON RES",10,IF(H57="MON EARN",11,IF(H57="MON BEH",12,IF(H57="POSE HARM",13,IF(H57="(POSE HARM)",13,IF(H57="POSE CONCERN",14,IF(H57="(POSE CONCERN)",14,IF(H57="RJ APOLOGY",15,IF(H57="RJ ATONE",16,IF(H57="(RJ ATONE)",16,IF(H57="RJ JUSTIFY",17,IF(H57="RJ JUSTIFY:ECO INFO",17,IF(H57="RJ JUSTIFY:SOC INFO",17,IF(H57="RJ JUSTIFY:EXP INFO",17,IF(H57="RJ JUSTIFY:MON EARN",17,IF(H57="RJ JUSTIFY:MON BEH",17,IF(H57="RJ-",18,IF(H57="RJ FORGIVE+",19,IF(H57="RJ FORGIVE-",19,IF(H57="(RJ FORGIVE+)",19,IF(H57="(RJ FORGIVE-)",19,IF(H57="COORD",20,IF(H57="(COORD)",20,IF(H57="ENF ACK",21,IF(H57="(ENF ACK)",21,IF(H57="ENF PRAISE",22,IF(H57="ENF ASK",23,IF(H57="ENF TELL",24,IF(H57="ENF SHAME",25,IF(H57="ENF WARN",26,IF(H57="ENF THREATEN",27,IF(H57="ENF PUNISH",28,IF(H57="DEFECT",29,IF(H57="SM TALK",30,IF(H57="HUMOR",31,IF(H57="POLITE+",32,IF(H57="POLITE-",32,IF(H57="INPUT-",33,IF(H57="AMBIGUOUS",34,IF(H57="UNCODEABLE",35)))))))))))))))))))))))))))))))))))))))))))))))))))))))))))))))))</f>
        <v>22</v>
      </c>
      <c r="H57" t="s">
        <v>10418</v>
      </c>
    </row>
    <row r="58" spans="1:10" x14ac:dyDescent="0.35">
      <c r="B58" s="4"/>
      <c r="E58" s="57" t="s">
        <v>9857</v>
      </c>
      <c r="G58" s="42">
        <f t="shared" si="4"/>
        <v>11</v>
      </c>
      <c r="H58" t="s">
        <v>9509</v>
      </c>
    </row>
    <row r="59" spans="1:10" x14ac:dyDescent="0.35">
      <c r="A59" s="4">
        <v>24</v>
      </c>
      <c r="B59" s="4">
        <v>-347.733</v>
      </c>
      <c r="C59" t="s">
        <v>4017</v>
      </c>
      <c r="D59" s="4">
        <v>2</v>
      </c>
      <c r="E59" t="s">
        <v>4018</v>
      </c>
    </row>
    <row r="60" spans="1:10" x14ac:dyDescent="0.35">
      <c r="B60" s="4"/>
      <c r="E60" s="57" t="s">
        <v>1784</v>
      </c>
      <c r="G60" s="42">
        <f t="shared" si="4"/>
        <v>11</v>
      </c>
      <c r="H60" t="s">
        <v>9509</v>
      </c>
    </row>
    <row r="61" spans="1:10" x14ac:dyDescent="0.35">
      <c r="B61" s="4"/>
      <c r="E61" s="57" t="s">
        <v>10708</v>
      </c>
      <c r="G61" s="42">
        <f t="shared" si="4"/>
        <v>3</v>
      </c>
      <c r="H61" t="s">
        <v>9379</v>
      </c>
    </row>
    <row r="62" spans="1:10" x14ac:dyDescent="0.35">
      <c r="A62" s="4">
        <v>25</v>
      </c>
      <c r="B62" s="4">
        <v>-256.67200000000003</v>
      </c>
      <c r="C62" t="s">
        <v>3999</v>
      </c>
      <c r="D62" s="4">
        <v>4</v>
      </c>
      <c r="E62" t="s">
        <v>4032</v>
      </c>
    </row>
    <row r="63" spans="1:10" x14ac:dyDescent="0.35">
      <c r="B63" s="4"/>
      <c r="E63" s="57" t="s">
        <v>9858</v>
      </c>
      <c r="G63" s="42">
        <f t="shared" si="4"/>
        <v>3</v>
      </c>
      <c r="H63" t="s">
        <v>9379</v>
      </c>
    </row>
    <row r="64" spans="1:10" x14ac:dyDescent="0.35">
      <c r="B64" s="4"/>
      <c r="E64" s="57" t="s">
        <v>9859</v>
      </c>
      <c r="G64" s="42">
        <f t="shared" si="4"/>
        <v>5</v>
      </c>
      <c r="H64" t="s">
        <v>9378</v>
      </c>
      <c r="I64" s="42">
        <f t="shared" ref="I64" si="5">IF(J64="GREET",1,IF(J64="GOAL",2,IF(J64="GOAL:COOP",2,IF(J64="(GOAL:COOP)",2,IF(J64="GOAL:CIVILITY",2,IF(J64="GOAL:SUSTAIN",2,IF(J64="(GOAL:SUSTAIN)",2,IF(J64="GOAL:MAX EARN",2,IF(J64="GOAL:EQUITY",2,IF(J64="(GOAL:EQUITY)",2,IF(J64="PROPOSAL",3,IF(J64="(PROPOSAL)",3,IF(J64="CHOOSE+",4,IF(J64="CHOOSE-",4,IF(J64="(CHOOSE+)",4,IF(J64="(CHOOSE-)",4,IF(J64="ECO INFO",5,IF(J64="(ECO INFO)",5,IF(J64="$ INFO",6,IF(J64="($ INFO)",6,IF(J64="SOC INFO",7,IF(J64="(SOC INFO)",7,IF(J64="RULE INFO",8,IF(J64="EXP INFO",9,IF(J64="(EXP INFO)",9,IF(J64="MON RES",10,IF(J64="MON EARN",11,IF(J64="MON BEH",12,IF(J64="POSE HARM",13,IF(J64="(POSE HARM)",13,IF(J64="POSE CONCERN",14,IF(J64="(POSE CONCERN)",14,IF(J64="RJ APOLOGY",15,IF(J64="RJ ATONE",16,IF(J64="(RJ ATONE)",16,IF(J64="RJ JUSTIFY",17,IF(J64="RJ JUSTIFY:ECO INFO",17,IF(J64="RJ JUSTIFY:SOC INFO",17,IF(J64="RJ JUSTIFY:EXP INFO",17,IF(J64="RJ JUSTIFY:MON EARN",17,IF(J64="RJ JUSTIFY:MON BEH",17,IF(J64="RJ-",18,IF(J64="RJ FORGIVE+",19,IF(J64="RJ FORGIVE-",19,IF(J64="(RJ FORGIVE+)",19,IF(J64="(RJ FORGIVE-)",19,IF(J64="COORD",20,IF(J64="(COORD)",20,IF(J64="ENF ACK",21,IF(J64="(ENF ACK)",21,IF(J64="ENF PRAISE",22,IF(J64="ENF ASK",23,IF(J64="ENF TELL",24,IF(J64="ENF SHAME",25,IF(J64="ENF WARN",26,IF(J64="ENF THREATEN",27,IF(J64="ENF PUNISH",28,IF(J64="DEFECT",29,IF(J64="SM TALK",30,IF(J64="HUMOR",31,IF(J64="POLITE+",32,IF(J64="POLITE-",32,IF(J64="INPUT-",33,IF(J64="AMBIGUOUS",34,IF(J64="UNCODEABLE",35)))))))))))))))))))))))))))))))))))))))))))))))))))))))))))))))))</f>
        <v>2</v>
      </c>
      <c r="J64" t="s">
        <v>12180</v>
      </c>
    </row>
    <row r="65" spans="1:10" x14ac:dyDescent="0.35">
      <c r="B65" s="4"/>
      <c r="E65" s="57" t="s">
        <v>9860</v>
      </c>
      <c r="G65" s="42">
        <f t="shared" si="4"/>
        <v>3</v>
      </c>
      <c r="H65" t="s">
        <v>9379</v>
      </c>
    </row>
    <row r="66" spans="1:10" x14ac:dyDescent="0.35">
      <c r="A66" s="4">
        <v>26</v>
      </c>
      <c r="B66" s="4">
        <v>-194.66200000000001</v>
      </c>
      <c r="C66" t="s">
        <v>3997</v>
      </c>
      <c r="D66" s="4">
        <v>1</v>
      </c>
      <c r="E66" t="s">
        <v>4050</v>
      </c>
    </row>
    <row r="67" spans="1:10" x14ac:dyDescent="0.35">
      <c r="B67" s="4"/>
      <c r="E67" s="57" t="s">
        <v>10283</v>
      </c>
      <c r="G67" s="42">
        <f t="shared" si="4"/>
        <v>7</v>
      </c>
      <c r="H67" t="s">
        <v>9377</v>
      </c>
    </row>
    <row r="68" spans="1:10" x14ac:dyDescent="0.35">
      <c r="B68" s="4"/>
      <c r="E68" s="57" t="s">
        <v>10284</v>
      </c>
      <c r="G68" s="42">
        <f t="shared" si="4"/>
        <v>4</v>
      </c>
      <c r="H68" s="43" t="s">
        <v>9372</v>
      </c>
      <c r="J68" s="41"/>
    </row>
    <row r="69" spans="1:10" x14ac:dyDescent="0.35">
      <c r="A69" s="4">
        <v>27</v>
      </c>
      <c r="B69" s="4">
        <v>-177.905</v>
      </c>
      <c r="C69" t="s">
        <v>4017</v>
      </c>
      <c r="D69" s="4">
        <v>2</v>
      </c>
      <c r="E69" t="s">
        <v>4059</v>
      </c>
    </row>
    <row r="70" spans="1:10" x14ac:dyDescent="0.35">
      <c r="B70" s="4"/>
      <c r="E70" s="57" t="s">
        <v>10285</v>
      </c>
      <c r="G70" s="42">
        <f t="shared" si="4"/>
        <v>5</v>
      </c>
      <c r="H70" t="s">
        <v>9378</v>
      </c>
    </row>
    <row r="71" spans="1:10" x14ac:dyDescent="0.35">
      <c r="B71" s="4"/>
      <c r="E71" s="57" t="s">
        <v>10286</v>
      </c>
      <c r="G71" s="42">
        <f t="shared" si="4"/>
        <v>4</v>
      </c>
      <c r="H71" t="s">
        <v>9380</v>
      </c>
    </row>
    <row r="72" spans="1:10" x14ac:dyDescent="0.35">
      <c r="B72" s="4"/>
      <c r="E72" s="57" t="s">
        <v>9861</v>
      </c>
      <c r="G72" s="42">
        <f t="shared" si="4"/>
        <v>3</v>
      </c>
      <c r="H72" t="s">
        <v>9379</v>
      </c>
    </row>
    <row r="73" spans="1:10" x14ac:dyDescent="0.35">
      <c r="A73" s="4">
        <v>28</v>
      </c>
      <c r="B73" s="4">
        <v>-152.30199999999999</v>
      </c>
      <c r="C73" t="s">
        <v>3997</v>
      </c>
      <c r="D73" s="4">
        <v>1</v>
      </c>
      <c r="E73" t="s">
        <v>4067</v>
      </c>
      <c r="G73" s="42">
        <f t="shared" si="4"/>
        <v>3</v>
      </c>
      <c r="H73" t="s">
        <v>9379</v>
      </c>
      <c r="I73" s="42">
        <f t="shared" ref="I73" si="6">IF(J73="GREET",1,IF(J73="GOAL",2,IF(J73="GOAL:COOP",2,IF(J73="(GOAL:COOP)",2,IF(J73="GOAL:CIVILITY",2,IF(J73="GOAL:SUSTAIN",2,IF(J73="(GOAL:SUSTAIN)",2,IF(J73="GOAL:MAX EARN",2,IF(J73="GOAL:EQUITY",2,IF(J73="(GOAL:EQUITY)",2,IF(J73="PROPOSAL",3,IF(J73="(PROPOSAL)",3,IF(J73="CHOOSE+",4,IF(J73="CHOOSE-",4,IF(J73="(CHOOSE+)",4,IF(J73="(CHOOSE-)",4,IF(J73="ECO INFO",5,IF(J73="(ECO INFO)",5,IF(J73="$ INFO",6,IF(J73="($ INFO)",6,IF(J73="SOC INFO",7,IF(J73="(SOC INFO)",7,IF(J73="RULE INFO",8,IF(J73="EXP INFO",9,IF(J73="(EXP INFO)",9,IF(J73="MON RES",10,IF(J73="MON EARN",11,IF(J73="MON BEH",12,IF(J73="POSE HARM",13,IF(J73="(POSE HARM)",13,IF(J73="POSE CONCERN",14,IF(J73="(POSE CONCERN)",14,IF(J73="RJ APOLOGY",15,IF(J73="RJ ATONE",16,IF(J73="(RJ ATONE)",16,IF(J73="RJ JUSTIFY",17,IF(J73="RJ JUSTIFY:ECO INFO",17,IF(J73="RJ JUSTIFY:SOC INFO",17,IF(J73="RJ JUSTIFY:EXP INFO",17,IF(J73="RJ JUSTIFY:MON EARN",17,IF(J73="RJ JUSTIFY:MON BEH",17,IF(J73="RJ-",18,IF(J73="RJ FORGIVE+",19,IF(J73="RJ FORGIVE-",19,IF(J73="(RJ FORGIVE+)",19,IF(J73="(RJ FORGIVE-)",19,IF(J73="COORD",20,IF(J73="(COORD)",20,IF(J73="ENF ACK",21,IF(J73="(ENF ACK)",21,IF(J73="ENF PRAISE",22,IF(J73="ENF ASK",23,IF(J73="ENF TELL",24,IF(J73="ENF SHAME",25,IF(J73="ENF WARN",26,IF(J73="ENF THREATEN",27,IF(J73="ENF PUNISH",28,IF(J73="DEFECT",29,IF(J73="SM TALK",30,IF(J73="HUMOR",31,IF(J73="POLITE+",32,IF(J73="POLITE-",32,IF(J73="INPUT-",33,IF(J73="AMBIGUOUS",34,IF(J73="UNCODEABLE",35)))))))))))))))))))))))))))))))))))))))))))))))))))))))))))))))))</f>
        <v>4</v>
      </c>
      <c r="J73" t="s">
        <v>10330</v>
      </c>
    </row>
    <row r="74" spans="1:10" x14ac:dyDescent="0.35">
      <c r="A74" s="4">
        <v>29</v>
      </c>
      <c r="B74" s="4">
        <v>-130.482</v>
      </c>
      <c r="C74" t="s">
        <v>3999</v>
      </c>
      <c r="D74" s="4">
        <v>4</v>
      </c>
      <c r="E74" t="s">
        <v>4070</v>
      </c>
    </row>
    <row r="75" spans="1:10" x14ac:dyDescent="0.35">
      <c r="B75" s="4"/>
      <c r="E75" s="57" t="s">
        <v>9862</v>
      </c>
      <c r="G75" s="42">
        <f t="shared" si="4"/>
        <v>4</v>
      </c>
      <c r="H75" t="s">
        <v>9372</v>
      </c>
    </row>
    <row r="76" spans="1:10" x14ac:dyDescent="0.35">
      <c r="B76" s="4"/>
      <c r="E76" s="57" t="s">
        <v>9863</v>
      </c>
      <c r="G76" s="42">
        <f t="shared" si="4"/>
        <v>5</v>
      </c>
      <c r="H76" t="s">
        <v>9378</v>
      </c>
    </row>
    <row r="77" spans="1:10" x14ac:dyDescent="0.35">
      <c r="A77" s="4">
        <v>30</v>
      </c>
      <c r="B77" s="4">
        <v>-89.591999999999999</v>
      </c>
      <c r="C77" t="s">
        <v>3999</v>
      </c>
      <c r="D77" s="4">
        <v>4</v>
      </c>
      <c r="E77" t="s">
        <v>4078</v>
      </c>
      <c r="G77" s="42">
        <f t="shared" si="4"/>
        <v>3</v>
      </c>
      <c r="H77" t="s">
        <v>9379</v>
      </c>
    </row>
    <row r="78" spans="1:10" x14ac:dyDescent="0.35">
      <c r="A78" s="4">
        <v>31</v>
      </c>
      <c r="B78" s="4">
        <v>-68.765000000000001</v>
      </c>
      <c r="C78" t="s">
        <v>3997</v>
      </c>
      <c r="D78" s="4">
        <v>1</v>
      </c>
      <c r="E78" t="s">
        <v>71</v>
      </c>
      <c r="G78" s="42">
        <f t="shared" si="4"/>
        <v>4</v>
      </c>
      <c r="H78" t="s">
        <v>9372</v>
      </c>
    </row>
    <row r="79" spans="1:10" x14ac:dyDescent="0.35">
      <c r="A79" s="4">
        <v>32</v>
      </c>
      <c r="B79" s="4">
        <v>-68.156999999999996</v>
      </c>
      <c r="C79" t="s">
        <v>4017</v>
      </c>
      <c r="D79" s="4">
        <v>2</v>
      </c>
      <c r="E79" t="s">
        <v>4083</v>
      </c>
      <c r="G79" s="42">
        <f t="shared" si="4"/>
        <v>4</v>
      </c>
      <c r="H79" t="s">
        <v>9372</v>
      </c>
    </row>
    <row r="80" spans="1:10" x14ac:dyDescent="0.35">
      <c r="B80" s="4"/>
    </row>
    <row r="81" spans="1:9" x14ac:dyDescent="0.35">
      <c r="B81" s="21" t="s">
        <v>9279</v>
      </c>
      <c r="C81" s="22"/>
      <c r="D81" s="21"/>
      <c r="E81" s="22"/>
    </row>
    <row r="82" spans="1:9" x14ac:dyDescent="0.35">
      <c r="A82" s="4">
        <v>33</v>
      </c>
      <c r="B82" s="4">
        <v>196.88299999999899</v>
      </c>
      <c r="C82" t="s">
        <v>4017</v>
      </c>
      <c r="D82" s="4">
        <v>2</v>
      </c>
      <c r="E82" s="5" t="s">
        <v>9219</v>
      </c>
      <c r="G82" s="42">
        <f t="shared" ref="G82" si="7">IF(H82="GREET",1,IF(H82="GOAL",2,IF(H82="GOAL:COOP",2,IF(H82="(GOAL:COOP)",2,IF(H82="GOAL:CIVILITY",2,IF(H82="GOAL:SUSTAIN",2,IF(H82="(GOAL:SUSTAIN)",2,IF(H82="GOAL:MAX EARN",2,IF(H82="GOAL:EQUITY",2,IF(H82="(GOAL:EQUITY)",2,IF(H82="PROPOSAL",3,IF(H82="(PROPOSAL)",3,IF(H82="CHOOSE+",4,IF(H82="CHOOSE-",4,IF(H82="(CHOOSE+)",4,IF(H82="(CHOOSE-)",4,IF(H82="ECO INFO",5,IF(H82="(ECO INFO)",5,IF(H82="$ INFO",6,IF(H82="($ INFO)",6,IF(H82="SOC INFO",7,IF(H82="(SOC INFO)",7,IF(H82="RULE INFO",8,IF(H82="EXP INFO",9,IF(H82="(EXP INFO)",9,IF(H82="MON RES",10,IF(H82="MON EARN",11,IF(H82="MON BEH",12,IF(H82="POSE HARM",13,IF(H82="(POSE HARM)",13,IF(H82="POSE CONCERN",14,IF(H82="(POSE CONCERN)",14,IF(H82="RJ APOLOGY",15,IF(H82="RJ ATONE",16,IF(H82="(RJ ATONE)",16,IF(H82="RJ JUSTIFY",17,IF(H82="RJ JUSTIFY:ECO INFO",17,IF(H82="RJ JUSTIFY:SOC INFO",17,IF(H82="RJ JUSTIFY:EXP INFO",17,IF(H82="RJ JUSTIFY:MON EARN",17,IF(H82="RJ JUSTIFY:MON BEH",17,IF(H82="RJ-",18,IF(H82="RJ FORGIVE+",19,IF(H82="RJ FORGIVE-",19,IF(H82="(RJ FORGIVE+)",19,IF(H82="(RJ FORGIVE-)",19,IF(H82="COORD",20,IF(H82="(COORD)",20,IF(H82="ENF ACK",21,IF(H82="(ENF ACK)",21,IF(H82="ENF PRAISE",22,IF(H82="ENF ASK",23,IF(H82="ENF TELL",24,IF(H82="ENF SHAME",25,IF(H82="ENF WARN",26,IF(H82="ENF THREATEN",27,IF(H82="ENF PUNISH",28,IF(H82="DEFECT",29,IF(H82="SM TALK",30,IF(H82="HUMOR",31,IF(H82="POLITE+",32,IF(H82="POLITE-",32,IF(H82="INPUT-",33,IF(H82="AMBIGUOUS",34,IF(H82="UNCODEABLE",35)))))))))))))))))))))))))))))))))))))))))))))))))))))))))))))))))</f>
        <v>35</v>
      </c>
      <c r="H82" s="43" t="s">
        <v>9391</v>
      </c>
    </row>
    <row r="85" spans="1:9" x14ac:dyDescent="0.35">
      <c r="A85" s="8" t="s">
        <v>11929</v>
      </c>
      <c r="B85" s="4"/>
    </row>
    <row r="86" spans="1:9" x14ac:dyDescent="0.35">
      <c r="B86" s="98" t="s">
        <v>11936</v>
      </c>
    </row>
    <row r="87" spans="1:9" x14ac:dyDescent="0.35">
      <c r="A87" s="7" t="s">
        <v>11933</v>
      </c>
      <c r="B87" s="4">
        <v>0</v>
      </c>
      <c r="C87" t="s">
        <v>11953</v>
      </c>
    </row>
    <row r="88" spans="1:9" x14ac:dyDescent="0.35">
      <c r="A88" s="7" t="s">
        <v>11934</v>
      </c>
      <c r="B88" s="4">
        <v>2</v>
      </c>
      <c r="C88" t="s">
        <v>12006</v>
      </c>
    </row>
    <row r="89" spans="1:9" x14ac:dyDescent="0.35">
      <c r="A89" s="7" t="s">
        <v>11935</v>
      </c>
      <c r="B89" s="4">
        <v>2</v>
      </c>
      <c r="C89" t="s">
        <v>12005</v>
      </c>
    </row>
    <row r="91" spans="1:9" x14ac:dyDescent="0.35">
      <c r="A91" s="7" t="s">
        <v>12080</v>
      </c>
      <c r="B91" s="4">
        <v>2</v>
      </c>
    </row>
    <row r="92" spans="1:9" x14ac:dyDescent="0.35">
      <c r="A92" s="4" t="s">
        <v>12082</v>
      </c>
      <c r="B92" s="4">
        <v>2</v>
      </c>
    </row>
    <row r="95" spans="1:9" x14ac:dyDescent="0.35">
      <c r="A95"/>
      <c r="B95" s="6" t="s">
        <v>12198</v>
      </c>
      <c r="C95" s="7"/>
      <c r="D95" s="7"/>
      <c r="G95"/>
      <c r="I95"/>
    </row>
    <row r="96" spans="1:9" x14ac:dyDescent="0.35">
      <c r="A96" s="8" t="s">
        <v>12202</v>
      </c>
      <c r="B96" s="113" t="s">
        <v>12234</v>
      </c>
      <c r="C96" s="113" t="s">
        <v>12231</v>
      </c>
      <c r="G96"/>
      <c r="I96"/>
    </row>
    <row r="97" spans="1:9" x14ac:dyDescent="0.35">
      <c r="A97" s="7" t="s">
        <v>12083</v>
      </c>
      <c r="B97" s="4">
        <v>0</v>
      </c>
      <c r="C97" s="102">
        <v>0</v>
      </c>
      <c r="G97"/>
      <c r="I97"/>
    </row>
    <row r="98" spans="1:9" x14ac:dyDescent="0.35">
      <c r="A98" s="7" t="s">
        <v>12084</v>
      </c>
      <c r="B98" s="4">
        <v>1</v>
      </c>
      <c r="C98" s="102">
        <v>1</v>
      </c>
      <c r="G98"/>
      <c r="I98"/>
    </row>
    <row r="99" spans="1:9" x14ac:dyDescent="0.35">
      <c r="B99" s="4"/>
      <c r="C99" s="4"/>
      <c r="G99"/>
      <c r="I99"/>
    </row>
    <row r="100" spans="1:9" x14ac:dyDescent="0.35">
      <c r="A100" s="8" t="s">
        <v>12203</v>
      </c>
      <c r="B100" s="4"/>
      <c r="C100" s="4"/>
      <c r="G100"/>
      <c r="I100"/>
    </row>
    <row r="101" spans="1:9" x14ac:dyDescent="0.35">
      <c r="A101" s="7" t="s">
        <v>12083</v>
      </c>
      <c r="B101" s="102" t="s">
        <v>11932</v>
      </c>
      <c r="C101" s="102" t="s">
        <v>11932</v>
      </c>
      <c r="G101"/>
      <c r="I101"/>
    </row>
    <row r="102" spans="1:9" x14ac:dyDescent="0.35">
      <c r="A102" s="7" t="s">
        <v>12084</v>
      </c>
      <c r="B102" s="102" t="s">
        <v>11932</v>
      </c>
      <c r="C102" s="102" t="s">
        <v>11932</v>
      </c>
      <c r="G102"/>
      <c r="I102"/>
    </row>
    <row r="103" spans="1:9" x14ac:dyDescent="0.35">
      <c r="B103" s="4"/>
      <c r="C103" s="4"/>
      <c r="G103"/>
      <c r="I103"/>
    </row>
    <row r="104" spans="1:9" x14ac:dyDescent="0.35">
      <c r="A104" s="8" t="s">
        <v>12204</v>
      </c>
      <c r="B104" s="4"/>
      <c r="C104" s="4"/>
      <c r="G104"/>
      <c r="I104"/>
    </row>
    <row r="105" spans="1:9" x14ac:dyDescent="0.35">
      <c r="A105" s="7" t="s">
        <v>12083</v>
      </c>
      <c r="B105" s="4">
        <v>0</v>
      </c>
      <c r="C105" s="102" t="s">
        <v>11932</v>
      </c>
      <c r="E105" t="s">
        <v>12215</v>
      </c>
      <c r="G105"/>
      <c r="I105"/>
    </row>
    <row r="106" spans="1:9" x14ac:dyDescent="0.35">
      <c r="A106" s="7" t="s">
        <v>12084</v>
      </c>
      <c r="B106" s="4">
        <v>1</v>
      </c>
      <c r="C106" s="102" t="s">
        <v>11932</v>
      </c>
      <c r="G106"/>
      <c r="I106"/>
    </row>
    <row r="107" spans="1:9" x14ac:dyDescent="0.35">
      <c r="A107"/>
      <c r="B107" s="4"/>
      <c r="G107"/>
      <c r="I107"/>
    </row>
    <row r="108" spans="1:9" x14ac:dyDescent="0.35">
      <c r="A108" s="6" t="s">
        <v>12212</v>
      </c>
      <c r="B108" s="4"/>
      <c r="G108"/>
      <c r="I108"/>
    </row>
    <row r="109" spans="1:9" x14ac:dyDescent="0.35">
      <c r="A109" s="7" t="s">
        <v>12083</v>
      </c>
      <c r="B109" s="4">
        <v>0</v>
      </c>
      <c r="C109" s="102">
        <v>0</v>
      </c>
      <c r="G109"/>
      <c r="I109"/>
    </row>
    <row r="110" spans="1:9" x14ac:dyDescent="0.35">
      <c r="A110" s="7" t="s">
        <v>12084</v>
      </c>
      <c r="B110" s="4">
        <v>1</v>
      </c>
      <c r="C110" s="102">
        <v>1</v>
      </c>
      <c r="G110"/>
      <c r="I110"/>
    </row>
    <row r="113" spans="1:5" x14ac:dyDescent="0.35">
      <c r="A113" s="8" t="s">
        <v>12089</v>
      </c>
      <c r="B113" s="4"/>
    </row>
    <row r="114" spans="1:5" x14ac:dyDescent="0.35">
      <c r="B114" s="4"/>
    </row>
    <row r="115" spans="1:5" x14ac:dyDescent="0.35">
      <c r="A115" s="113" t="s">
        <v>11933</v>
      </c>
      <c r="B115" s="4"/>
    </row>
    <row r="116" spans="1:5" x14ac:dyDescent="0.35">
      <c r="A116" s="113"/>
      <c r="B116" s="4"/>
    </row>
    <row r="117" spans="1:5" x14ac:dyDescent="0.35">
      <c r="A117" s="116" t="s">
        <v>12090</v>
      </c>
      <c r="B117" s="4"/>
      <c r="E117" t="s">
        <v>11932</v>
      </c>
    </row>
    <row r="118" spans="1:5" x14ac:dyDescent="0.35">
      <c r="A118" s="4" t="s">
        <v>12091</v>
      </c>
      <c r="B118" s="4"/>
    </row>
    <row r="119" spans="1:5" x14ac:dyDescent="0.35">
      <c r="A119" s="4" t="s">
        <v>12092</v>
      </c>
      <c r="B119" s="4"/>
    </row>
    <row r="120" spans="1:5" x14ac:dyDescent="0.35">
      <c r="A120" s="4" t="s">
        <v>12093</v>
      </c>
      <c r="B120" s="4"/>
    </row>
    <row r="121" spans="1:5" x14ac:dyDescent="0.35">
      <c r="A121" s="4" t="s">
        <v>12094</v>
      </c>
      <c r="B121" s="4"/>
    </row>
    <row r="122" spans="1:5" x14ac:dyDescent="0.35">
      <c r="A122" s="37" t="s">
        <v>12098</v>
      </c>
      <c r="B122" s="117"/>
    </row>
    <row r="123" spans="1:5" x14ac:dyDescent="0.35">
      <c r="A123" s="37"/>
      <c r="B123" s="4"/>
    </row>
    <row r="124" spans="1:5" x14ac:dyDescent="0.35">
      <c r="A124" s="116" t="s">
        <v>12095</v>
      </c>
      <c r="B124" s="4"/>
    </row>
    <row r="125" spans="1:5" x14ac:dyDescent="0.35">
      <c r="A125" s="4" t="s">
        <v>12091</v>
      </c>
      <c r="B125" s="4">
        <v>4</v>
      </c>
    </row>
    <row r="126" spans="1:5" x14ac:dyDescent="0.35">
      <c r="A126" s="4" t="s">
        <v>12092</v>
      </c>
      <c r="B126" s="4"/>
    </row>
    <row r="127" spans="1:5" x14ac:dyDescent="0.35">
      <c r="A127" s="4" t="s">
        <v>12093</v>
      </c>
      <c r="B127" s="4"/>
    </row>
    <row r="128" spans="1:5" x14ac:dyDescent="0.35">
      <c r="A128" s="4" t="s">
        <v>12094</v>
      </c>
      <c r="B128" s="4"/>
    </row>
    <row r="129" spans="1:5" x14ac:dyDescent="0.35">
      <c r="A129" s="37" t="s">
        <v>12098</v>
      </c>
      <c r="B129" s="4">
        <v>4</v>
      </c>
    </row>
    <row r="130" spans="1:5" x14ac:dyDescent="0.35">
      <c r="A130" s="37"/>
      <c r="B130" s="4"/>
    </row>
    <row r="131" spans="1:5" x14ac:dyDescent="0.35">
      <c r="A131" s="113" t="s">
        <v>11934</v>
      </c>
      <c r="B131" s="4"/>
    </row>
    <row r="132" spans="1:5" x14ac:dyDescent="0.35">
      <c r="A132" s="113"/>
      <c r="B132" s="4"/>
    </row>
    <row r="133" spans="1:5" x14ac:dyDescent="0.35">
      <c r="A133" s="116" t="s">
        <v>12090</v>
      </c>
      <c r="B133" s="4"/>
    </row>
    <row r="134" spans="1:5" x14ac:dyDescent="0.35">
      <c r="A134" s="4" t="s">
        <v>12091</v>
      </c>
      <c r="B134" s="4">
        <v>4</v>
      </c>
    </row>
    <row r="135" spans="1:5" x14ac:dyDescent="0.35">
      <c r="A135" s="4" t="s">
        <v>12092</v>
      </c>
      <c r="B135" s="4">
        <v>4</v>
      </c>
    </row>
    <row r="136" spans="1:5" x14ac:dyDescent="0.35">
      <c r="A136" s="4" t="s">
        <v>12093</v>
      </c>
      <c r="B136" s="4"/>
    </row>
    <row r="137" spans="1:5" x14ac:dyDescent="0.35">
      <c r="A137" s="4" t="s">
        <v>12094</v>
      </c>
      <c r="B137" s="4"/>
    </row>
    <row r="138" spans="1:5" x14ac:dyDescent="0.35">
      <c r="A138" s="37" t="s">
        <v>12098</v>
      </c>
      <c r="B138" s="117">
        <f>(B134+B135)/2</f>
        <v>4</v>
      </c>
    </row>
    <row r="139" spans="1:5" x14ac:dyDescent="0.35">
      <c r="A139" s="37"/>
      <c r="B139" s="4"/>
    </row>
    <row r="140" spans="1:5" x14ac:dyDescent="0.35">
      <c r="A140" s="116" t="s">
        <v>12095</v>
      </c>
      <c r="B140" s="4"/>
      <c r="E140" t="s">
        <v>11932</v>
      </c>
    </row>
    <row r="141" spans="1:5" x14ac:dyDescent="0.35">
      <c r="A141" s="4" t="s">
        <v>12091</v>
      </c>
      <c r="B141" s="4"/>
    </row>
    <row r="142" spans="1:5" x14ac:dyDescent="0.35">
      <c r="A142" s="4" t="s">
        <v>12092</v>
      </c>
      <c r="B142" s="4"/>
    </row>
    <row r="143" spans="1:5" x14ac:dyDescent="0.35">
      <c r="A143" s="4" t="s">
        <v>12093</v>
      </c>
      <c r="B143" s="4"/>
    </row>
    <row r="144" spans="1:5" x14ac:dyDescent="0.35">
      <c r="A144" s="4" t="s">
        <v>12094</v>
      </c>
      <c r="B144" s="4"/>
    </row>
    <row r="145" spans="1:5" x14ac:dyDescent="0.35">
      <c r="A145" s="37" t="s">
        <v>12098</v>
      </c>
      <c r="B145" s="4"/>
    </row>
    <row r="146" spans="1:5" x14ac:dyDescent="0.35">
      <c r="B146" s="4"/>
    </row>
    <row r="147" spans="1:5" x14ac:dyDescent="0.35">
      <c r="A147" s="113" t="s">
        <v>11935</v>
      </c>
      <c r="B147" s="4"/>
    </row>
    <row r="148" spans="1:5" x14ac:dyDescent="0.35">
      <c r="A148" s="113"/>
      <c r="B148" s="4"/>
    </row>
    <row r="149" spans="1:5" x14ac:dyDescent="0.35">
      <c r="A149" s="116" t="s">
        <v>12090</v>
      </c>
      <c r="B149" s="4"/>
    </row>
    <row r="150" spans="1:5" x14ac:dyDescent="0.35">
      <c r="A150" s="4" t="s">
        <v>12091</v>
      </c>
      <c r="B150" s="4">
        <v>3</v>
      </c>
    </row>
    <row r="151" spans="1:5" x14ac:dyDescent="0.35">
      <c r="A151" s="4" t="s">
        <v>12092</v>
      </c>
      <c r="B151" s="4"/>
    </row>
    <row r="152" spans="1:5" x14ac:dyDescent="0.35">
      <c r="A152" s="4" t="s">
        <v>12093</v>
      </c>
      <c r="B152" s="4"/>
    </row>
    <row r="153" spans="1:5" x14ac:dyDescent="0.35">
      <c r="A153" s="4" t="s">
        <v>12094</v>
      </c>
      <c r="B153" s="4"/>
    </row>
    <row r="154" spans="1:5" x14ac:dyDescent="0.35">
      <c r="A154" s="37" t="s">
        <v>12098</v>
      </c>
      <c r="B154" s="4">
        <v>3</v>
      </c>
    </row>
    <row r="155" spans="1:5" x14ac:dyDescent="0.35">
      <c r="B155" s="4"/>
    </row>
    <row r="156" spans="1:5" x14ac:dyDescent="0.35">
      <c r="A156" s="116" t="s">
        <v>12095</v>
      </c>
      <c r="B156" s="4"/>
      <c r="E156" t="s">
        <v>11932</v>
      </c>
    </row>
    <row r="157" spans="1:5" x14ac:dyDescent="0.35">
      <c r="A157" s="4" t="s">
        <v>12091</v>
      </c>
      <c r="B157" s="4"/>
    </row>
    <row r="158" spans="1:5" x14ac:dyDescent="0.35">
      <c r="A158" s="4" t="s">
        <v>12092</v>
      </c>
      <c r="B158" s="4"/>
    </row>
    <row r="159" spans="1:5" x14ac:dyDescent="0.35">
      <c r="A159" s="4" t="s">
        <v>12093</v>
      </c>
      <c r="B159" s="4"/>
    </row>
    <row r="160" spans="1:5" x14ac:dyDescent="0.35">
      <c r="A160" s="4" t="s">
        <v>12094</v>
      </c>
      <c r="B160" s="4"/>
    </row>
    <row r="161" spans="1:3" x14ac:dyDescent="0.35">
      <c r="A161" s="39" t="s">
        <v>12098</v>
      </c>
      <c r="B161" s="4"/>
    </row>
    <row r="162" spans="1:3" x14ac:dyDescent="0.35">
      <c r="A162" s="37"/>
      <c r="B162" s="4"/>
    </row>
    <row r="163" spans="1:3" x14ac:dyDescent="0.35">
      <c r="A163" s="118" t="s">
        <v>12227</v>
      </c>
      <c r="B163" s="117">
        <f>(B125+B134+B135+B150)/4</f>
        <v>3.75</v>
      </c>
      <c r="C163" s="119"/>
    </row>
  </sheetData>
  <pageMargins left="0.7" right="0.7" top="0.75" bottom="0.75" header="0.3" footer="0.3"/>
  <pageSetup orientation="portrait" horizontalDpi="0"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93">
    <tabColor theme="9" tint="0.39997558519241921"/>
  </sheetPr>
  <dimension ref="A1:K254"/>
  <sheetViews>
    <sheetView zoomScale="80" zoomScaleNormal="80" workbookViewId="0">
      <selection activeCell="F1" sqref="F1"/>
    </sheetView>
  </sheetViews>
  <sheetFormatPr defaultRowHeight="14.5" x14ac:dyDescent="0.35"/>
  <cols>
    <col min="1" max="1" width="8.6328125" style="4" customWidth="1"/>
    <col min="2" max="2" width="12.36328125" customWidth="1"/>
    <col min="3" max="3" width="7.54296875" customWidth="1"/>
    <col min="4" max="4" width="7.81640625" style="4" customWidth="1"/>
    <col min="5" max="5" width="79.453125" style="16" customWidth="1"/>
    <col min="6" max="6" width="8.90625" style="42"/>
    <col min="7" max="7" width="13.1796875" style="44" bestFit="1" customWidth="1"/>
    <col min="8" max="8" width="8.90625" style="42"/>
  </cols>
  <sheetData>
    <row r="1" spans="1:11" x14ac:dyDescent="0.35">
      <c r="A1" s="146" t="s">
        <v>9315</v>
      </c>
      <c r="B1" s="144"/>
      <c r="C1" s="144"/>
      <c r="D1" s="145"/>
      <c r="E1" s="146"/>
      <c r="F1" s="141" t="s">
        <v>9368</v>
      </c>
      <c r="G1" s="36"/>
      <c r="H1" s="124"/>
      <c r="I1" s="36"/>
      <c r="J1" s="36"/>
      <c r="K1" s="36"/>
    </row>
    <row r="2" spans="1:11" x14ac:dyDescent="0.35">
      <c r="A2" s="7" t="s">
        <v>9223</v>
      </c>
      <c r="B2" s="7" t="s">
        <v>3</v>
      </c>
      <c r="C2" s="7" t="s">
        <v>9459</v>
      </c>
      <c r="D2" s="7" t="s">
        <v>9224</v>
      </c>
      <c r="E2" s="8" t="s">
        <v>9225</v>
      </c>
      <c r="F2" s="124"/>
      <c r="G2" s="36"/>
      <c r="H2" s="124"/>
      <c r="I2" s="36"/>
      <c r="J2" s="36"/>
      <c r="K2" s="36"/>
    </row>
    <row r="3" spans="1:11" x14ac:dyDescent="0.35">
      <c r="A3" s="7"/>
      <c r="B3" s="11" t="s">
        <v>9273</v>
      </c>
      <c r="C3" s="15"/>
      <c r="D3" s="19"/>
      <c r="E3" s="15"/>
      <c r="F3" s="80" t="s">
        <v>9370</v>
      </c>
      <c r="G3" s="75" t="s">
        <v>9382</v>
      </c>
      <c r="H3" s="80" t="s">
        <v>9370</v>
      </c>
      <c r="I3" s="75" t="s">
        <v>9369</v>
      </c>
    </row>
    <row r="4" spans="1:11" x14ac:dyDescent="0.35">
      <c r="A4" s="4">
        <v>1</v>
      </c>
      <c r="B4" s="4">
        <v>-456.45400000000001</v>
      </c>
      <c r="C4" t="s">
        <v>3992</v>
      </c>
      <c r="D4" s="4">
        <v>1</v>
      </c>
      <c r="E4" s="16" t="s">
        <v>2031</v>
      </c>
      <c r="F4" s="42">
        <f>IF(G4="GREET",1,IF(G4="GOAL",2,IF(G4="GOAL:COOP",2,IF(G4="(GOAL:COOP)",2,IF(G4="GOAL:CIVILITY",2,IF(G4="GOAL:SUSTAIN",2,IF(G4="(GOAL:SUSTAIN)",2,IF(G4="GOAL:MAX EARN",2,IF(G4="GOAL:EQUITY",2,IF(G4="(GOAL:EQUITY)",2,IF(G4="PROPOSAL",3,IF(G4="(PROPOSAL)",3,IF(G4="CHOOSE+",4,IF(G4="CHOOSE-",4,IF(G4="(CHOOSE+)",4,IF(G4="(CHOOSE-)",4,IF(G4="ECO INFO",5,IF(G4="(ECO INFO)",5,IF(G4="$ INFO",6,IF(G4="($ INFO)",6,IF(G4="SOC INFO",7,IF(G4="(SOC INFO)",7,IF(G4="RULE INFO",8,IF(G4="EXP INFO",9,IF(G4="(EXP INFO)",9,IF(G4="MON RES",10,IF(G4="MON EARN",11,IF(G4="MON BEH",12,IF(G4="POSE HARM",13,IF(G4="(POSE HARM)",13,IF(G4="POSE CONCERN",14,IF(G4="(POSE CONCERN)",14,IF(G4="RJ APOLOGY",15,IF(G4="RJ ATONE",16,IF(G4="(RJ ATONE)",16,IF(G4="RJ JUSTIFY",17,IF(G4="RJ JUSTIFY:ECO INFO",17,IF(G4="RJ JUSTIFY:SOC INFO",17,IF(G4="RJ JUSTIFY:EXP INFO",17,IF(G4="RJ JUSTIFY:MON EARN",17,IF(G4="RJ JUSTIFY:MON BEH",17,IF(G4="RJ-",18,IF(G4="RJ FORGIVE+",19,IF(G4="RJ FORGIVE-",19,IF(G4="(RJ FORGIVE+)",19,IF(G4="(RJ FORGIVE-)",19,IF(G4="COORD",20,IF(G4="(COORD)",20,IF(G4="ENF ACK",21,IF(G4="(ENF ACK)",21,IF(G4="ENF PRAISE",22,IF(G4="ENF ASK",23,IF(G4="ENF TELL",24,IF(G4="ENF SHAME",25,IF(G4="ENF WARN",26,IF(G4="ENF THREATEN",27,IF(G4="ENF PUNISH",28,IF(G4="DEFECT",29,IF(G4="SM TALK",30,IF(G4="HUMOR",31,IF(G4="POLITE+",32,IF(G4="POLITE-",32,IF(G4="INPUT-",33,IF(G4="AMBIGUOUS",34,IF(G4="UNCODEABLE",35)))))))))))))))))))))))))))))))))))))))))))))))))))))))))))))))))</f>
        <v>1</v>
      </c>
      <c r="G4" s="44" t="s">
        <v>10885</v>
      </c>
    </row>
    <row r="5" spans="1:11" x14ac:dyDescent="0.35">
      <c r="A5" s="4">
        <v>2</v>
      </c>
      <c r="B5" s="4">
        <v>-453.62</v>
      </c>
      <c r="C5" t="s">
        <v>3987</v>
      </c>
      <c r="D5" s="9" t="s">
        <v>9221</v>
      </c>
      <c r="E5" s="16" t="s">
        <v>2029</v>
      </c>
      <c r="F5" s="42">
        <f t="shared" ref="F5:H17" si="0">IF(G5="GREET",1,IF(G5="GOAL",2,IF(G5="GOAL:COOP",2,IF(G5="(GOAL:COOP)",2,IF(G5="GOAL:CIVILITY",2,IF(G5="GOAL:SUSTAIN",2,IF(G5="(GOAL:SUSTAIN)",2,IF(G5="GOAL:MAX EARN",2,IF(G5="GOAL:EQUITY",2,IF(G5="(GOAL:EQUITY)",2,IF(G5="PROPOSAL",3,IF(G5="(PROPOSAL)",3,IF(G5="CHOOSE+",4,IF(G5="CHOOSE-",4,IF(G5="(CHOOSE+)",4,IF(G5="(CHOOSE-)",4,IF(G5="ECO INFO",5,IF(G5="(ECO INFO)",5,IF(G5="$ INFO",6,IF(G5="($ INFO)",6,IF(G5="SOC INFO",7,IF(G5="(SOC INFO)",7,IF(G5="RULE INFO",8,IF(G5="EXP INFO",9,IF(G5="(EXP INFO)",9,IF(G5="MON RES",10,IF(G5="MON EARN",11,IF(G5="MON BEH",12,IF(G5="POSE HARM",13,IF(G5="(POSE HARM)",13,IF(G5="POSE CONCERN",14,IF(G5="(POSE CONCERN)",14,IF(G5="RJ APOLOGY",15,IF(G5="RJ ATONE",16,IF(G5="(RJ ATONE)",16,IF(G5="RJ JUSTIFY",17,IF(G5="RJ JUSTIFY:ECO INFO",17,IF(G5="RJ JUSTIFY:SOC INFO",17,IF(G5="RJ JUSTIFY:EXP INFO",17,IF(G5="RJ JUSTIFY:MON EARN",17,IF(G5="RJ JUSTIFY:MON BEH",17,IF(G5="RJ-",18,IF(G5="RJ FORGIVE+",19,IF(G5="RJ FORGIVE-",19,IF(G5="(RJ FORGIVE+)",19,IF(G5="(RJ FORGIVE-)",19,IF(G5="COORD",20,IF(G5="(COORD)",20,IF(G5="ENF ACK",21,IF(G5="(ENF ACK)",21,IF(G5="ENF PRAISE",22,IF(G5="ENF ASK",23,IF(G5="ENF TELL",24,IF(G5="ENF SHAME",25,IF(G5="ENF WARN",26,IF(G5="ENF THREATEN",27,IF(G5="ENF PUNISH",28,IF(G5="DEFECT",29,IF(G5="SM TALK",30,IF(G5="HUMOR",31,IF(G5="POLITE+",32,IF(G5="POLITE-",32,IF(G5="INPUT-",33,IF(G5="AMBIGUOUS",34,IF(G5="UNCODEABLE",35)))))))))))))))))))))))))))))))))))))))))))))))))))))))))))))))))</f>
        <v>1</v>
      </c>
      <c r="G5" s="44" t="s">
        <v>10885</v>
      </c>
    </row>
    <row r="6" spans="1:11" x14ac:dyDescent="0.35">
      <c r="A6" s="4">
        <v>3</v>
      </c>
      <c r="B6" s="4">
        <v>-451.44</v>
      </c>
      <c r="C6" t="s">
        <v>4003</v>
      </c>
      <c r="D6" s="9" t="s">
        <v>9222</v>
      </c>
      <c r="E6" s="16" t="s">
        <v>4129</v>
      </c>
      <c r="F6" s="42">
        <f t="shared" si="0"/>
        <v>1</v>
      </c>
      <c r="G6" s="44" t="s">
        <v>10885</v>
      </c>
    </row>
    <row r="7" spans="1:11" x14ac:dyDescent="0.35">
      <c r="A7" s="4">
        <v>4</v>
      </c>
      <c r="B7" s="4">
        <v>-444.38099999999997</v>
      </c>
      <c r="C7" t="s">
        <v>4015</v>
      </c>
      <c r="D7" s="9" t="s">
        <v>9220</v>
      </c>
      <c r="E7" s="16" t="s">
        <v>4134</v>
      </c>
      <c r="F7" s="42">
        <f t="shared" si="0"/>
        <v>1</v>
      </c>
      <c r="G7" s="44" t="s">
        <v>10885</v>
      </c>
    </row>
    <row r="8" spans="1:11" x14ac:dyDescent="0.35">
      <c r="B8" s="4">
        <v>-435.29500000000002</v>
      </c>
      <c r="C8" t="s">
        <v>4015</v>
      </c>
      <c r="D8" s="9" t="s">
        <v>9220</v>
      </c>
      <c r="E8" s="16" t="s">
        <v>4137</v>
      </c>
    </row>
    <row r="9" spans="1:11" x14ac:dyDescent="0.35">
      <c r="B9" s="4"/>
      <c r="D9" s="9"/>
    </row>
    <row r="10" spans="1:11" x14ac:dyDescent="0.35">
      <c r="A10" s="4">
        <v>5</v>
      </c>
      <c r="B10" s="4">
        <v>-449.301999999999</v>
      </c>
      <c r="C10" t="s">
        <v>3987</v>
      </c>
      <c r="D10" s="9" t="s">
        <v>9221</v>
      </c>
      <c r="E10" s="16" t="s">
        <v>4131</v>
      </c>
      <c r="F10" s="42">
        <f t="shared" si="0"/>
        <v>5</v>
      </c>
      <c r="G10" s="44" t="s">
        <v>9378</v>
      </c>
    </row>
    <row r="11" spans="1:11" x14ac:dyDescent="0.35">
      <c r="B11" s="4"/>
      <c r="D11" s="9"/>
    </row>
    <row r="12" spans="1:11" x14ac:dyDescent="0.35">
      <c r="A12" s="7">
        <v>2</v>
      </c>
      <c r="B12" s="31" t="s">
        <v>9417</v>
      </c>
      <c r="D12" s="9"/>
    </row>
    <row r="13" spans="1:11" x14ac:dyDescent="0.35">
      <c r="A13" s="4">
        <v>6</v>
      </c>
      <c r="B13" s="4">
        <v>-414.411</v>
      </c>
      <c r="C13" t="s">
        <v>4003</v>
      </c>
      <c r="D13" s="9" t="s">
        <v>9222</v>
      </c>
      <c r="E13" s="16" t="s">
        <v>4142</v>
      </c>
      <c r="F13" s="42">
        <f t="shared" si="0"/>
        <v>3</v>
      </c>
      <c r="G13" s="44" t="s">
        <v>9379</v>
      </c>
    </row>
    <row r="14" spans="1:11" x14ac:dyDescent="0.35">
      <c r="A14" s="4">
        <v>7</v>
      </c>
      <c r="B14" s="4">
        <v>-396.68900000000002</v>
      </c>
      <c r="C14" t="s">
        <v>3992</v>
      </c>
      <c r="D14" s="4">
        <v>1</v>
      </c>
      <c r="E14" s="16" t="s">
        <v>4145</v>
      </c>
    </row>
    <row r="15" spans="1:11" x14ac:dyDescent="0.35">
      <c r="B15" s="4"/>
      <c r="E15" s="93" t="s">
        <v>172</v>
      </c>
      <c r="F15" s="42">
        <f t="shared" si="0"/>
        <v>3</v>
      </c>
      <c r="G15" s="44" t="s">
        <v>9379</v>
      </c>
    </row>
    <row r="16" spans="1:11" x14ac:dyDescent="0.35">
      <c r="B16" s="4"/>
      <c r="E16" s="93" t="s">
        <v>10710</v>
      </c>
      <c r="F16" s="42">
        <f t="shared" si="0"/>
        <v>6</v>
      </c>
      <c r="G16" s="44" t="s">
        <v>10472</v>
      </c>
    </row>
    <row r="17" spans="1:9" x14ac:dyDescent="0.35">
      <c r="A17" s="4">
        <v>8</v>
      </c>
      <c r="B17" s="4">
        <v>-387.015999999999</v>
      </c>
      <c r="C17" t="s">
        <v>4003</v>
      </c>
      <c r="D17" s="9" t="s">
        <v>9222</v>
      </c>
      <c r="E17" s="16" t="s">
        <v>4147</v>
      </c>
      <c r="F17" s="42">
        <f t="shared" si="0"/>
        <v>6</v>
      </c>
      <c r="G17" s="44" t="s">
        <v>10472</v>
      </c>
      <c r="H17" s="42">
        <f t="shared" si="0"/>
        <v>4</v>
      </c>
      <c r="I17" t="s">
        <v>10330</v>
      </c>
    </row>
    <row r="18" spans="1:9" x14ac:dyDescent="0.35">
      <c r="B18" s="4"/>
      <c r="D18" s="9"/>
    </row>
    <row r="19" spans="1:9" x14ac:dyDescent="0.35">
      <c r="A19" s="7">
        <v>4</v>
      </c>
      <c r="B19" s="31" t="s">
        <v>10469</v>
      </c>
      <c r="D19" s="9"/>
    </row>
    <row r="20" spans="1:9" x14ac:dyDescent="0.35">
      <c r="A20" s="4">
        <v>9</v>
      </c>
      <c r="B20" s="4">
        <v>-393.65800000000002</v>
      </c>
      <c r="C20" t="s">
        <v>3987</v>
      </c>
      <c r="D20" s="9" t="s">
        <v>9221</v>
      </c>
      <c r="E20" s="16" t="s">
        <v>4146</v>
      </c>
      <c r="F20" s="42">
        <f t="shared" ref="F20:H36" si="1">IF(G20="GREET",1,IF(G20="GOAL",2,IF(G20="GOAL:COOP",2,IF(G20="(GOAL:COOP)",2,IF(G20="GOAL:CIVILITY",2,IF(G20="GOAL:SUSTAIN",2,IF(G20="(GOAL:SUSTAIN)",2,IF(G20="GOAL:MAX EARN",2,IF(G20="GOAL:EQUITY",2,IF(G20="(GOAL:EQUITY)",2,IF(G20="PROPOSAL",3,IF(G20="(PROPOSAL)",3,IF(G20="CHOOSE+",4,IF(G20="CHOOSE-",4,IF(G20="(CHOOSE+)",4,IF(G20="(CHOOSE-)",4,IF(G20="ECO INFO",5,IF(G20="(ECO INFO)",5,IF(G20="$ INFO",6,IF(G20="($ INFO)",6,IF(G20="SOC INFO",7,IF(G20="(SOC INFO)",7,IF(G20="RULE INFO",8,IF(G20="EXP INFO",9,IF(G20="(EXP INFO)",9,IF(G20="MON RES",10,IF(G20="MON EARN",11,IF(G20="MON BEH",12,IF(G20="POSE HARM",13,IF(G20="(POSE HARM)",13,IF(G20="POSE CONCERN",14,IF(G20="(POSE CONCERN)",14,IF(G20="RJ APOLOGY",15,IF(G20="RJ ATONE",16,IF(G20="(RJ ATONE)",16,IF(G20="RJ JUSTIFY",17,IF(G20="RJ JUSTIFY:ECO INFO",17,IF(G20="RJ JUSTIFY:SOC INFO",17,IF(G20="RJ JUSTIFY:EXP INFO",17,IF(G20="RJ JUSTIFY:MON EARN",17,IF(G20="RJ JUSTIFY:MON BEH",17,IF(G20="RJ-",18,IF(G20="RJ FORGIVE+",19,IF(G20="RJ FORGIVE-",19,IF(G20="(RJ FORGIVE+)",19,IF(G20="(RJ FORGIVE-)",19,IF(G20="COORD",20,IF(G20="(COORD)",20,IF(G20="ENF ACK",21,IF(G20="(ENF ACK)",21,IF(G20="ENF PRAISE",22,IF(G20="ENF ASK",23,IF(G20="ENF TELL",24,IF(G20="ENF SHAME",25,IF(G20="ENF WARN",26,IF(G20="ENF THREATEN",27,IF(G20="ENF PUNISH",28,IF(G20="DEFECT",29,IF(G20="SM TALK",30,IF(G20="HUMOR",31,IF(G20="POLITE+",32,IF(G20="POLITE-",32,IF(G20="INPUT-",33,IF(G20="AMBIGUOUS",34,IF(G20="UNCODEABLE",35)))))))))))))))))))))))))))))))))))))))))))))))))))))))))))))))))</f>
        <v>5</v>
      </c>
      <c r="G20" s="44" t="s">
        <v>9378</v>
      </c>
    </row>
    <row r="21" spans="1:9" x14ac:dyDescent="0.35">
      <c r="A21" s="4">
        <v>10</v>
      </c>
      <c r="B21" s="4">
        <v>-362.64800000000002</v>
      </c>
      <c r="C21" t="s">
        <v>4003</v>
      </c>
      <c r="D21" s="9" t="s">
        <v>9222</v>
      </c>
      <c r="E21" s="16" t="s">
        <v>4150</v>
      </c>
      <c r="F21" s="42">
        <f t="shared" si="1"/>
        <v>3</v>
      </c>
      <c r="G21" s="44" t="s">
        <v>9379</v>
      </c>
    </row>
    <row r="22" spans="1:9" x14ac:dyDescent="0.35">
      <c r="A22" s="4">
        <v>11</v>
      </c>
      <c r="B22" s="4">
        <v>-347.94299999999998</v>
      </c>
      <c r="C22" t="s">
        <v>3992</v>
      </c>
      <c r="D22" s="4">
        <v>1</v>
      </c>
      <c r="E22" s="16" t="s">
        <v>4153</v>
      </c>
      <c r="F22" s="42">
        <f t="shared" si="1"/>
        <v>3</v>
      </c>
      <c r="G22" s="44" t="s">
        <v>9379</v>
      </c>
    </row>
    <row r="23" spans="1:9" x14ac:dyDescent="0.35">
      <c r="A23" s="4">
        <v>12</v>
      </c>
      <c r="B23" s="4">
        <v>-327.02600000000001</v>
      </c>
      <c r="C23" t="s">
        <v>3987</v>
      </c>
      <c r="D23" s="9" t="s">
        <v>9221</v>
      </c>
      <c r="E23" s="16" t="s">
        <v>4155</v>
      </c>
      <c r="F23" s="42">
        <f t="shared" si="1"/>
        <v>5</v>
      </c>
      <c r="G23" s="44" t="s">
        <v>9378</v>
      </c>
    </row>
    <row r="24" spans="1:9" x14ac:dyDescent="0.35">
      <c r="A24" s="4">
        <v>13</v>
      </c>
      <c r="B24" s="4">
        <v>-305.18400000000003</v>
      </c>
      <c r="C24" t="s">
        <v>4003</v>
      </c>
      <c r="D24" s="9" t="s">
        <v>9222</v>
      </c>
      <c r="E24" s="16" t="s">
        <v>4158</v>
      </c>
      <c r="F24" s="42">
        <f t="shared" si="1"/>
        <v>5</v>
      </c>
      <c r="G24" s="44" t="s">
        <v>9378</v>
      </c>
    </row>
    <row r="25" spans="1:9" x14ac:dyDescent="0.35">
      <c r="A25" s="4">
        <v>14</v>
      </c>
      <c r="B25" s="4">
        <v>-281.48200000000003</v>
      </c>
      <c r="C25" t="s">
        <v>4015</v>
      </c>
      <c r="D25" s="9" t="s">
        <v>9220</v>
      </c>
      <c r="E25" s="16" t="s">
        <v>4163</v>
      </c>
      <c r="F25" s="42">
        <f t="shared" si="1"/>
        <v>5</v>
      </c>
      <c r="G25" s="44" t="s">
        <v>9378</v>
      </c>
    </row>
    <row r="26" spans="1:9" x14ac:dyDescent="0.35">
      <c r="A26" s="4">
        <v>15</v>
      </c>
      <c r="B26" s="4">
        <v>-272.67399999999998</v>
      </c>
      <c r="C26" t="s">
        <v>3987</v>
      </c>
      <c r="D26" s="9" t="s">
        <v>9221</v>
      </c>
      <c r="E26" s="16" t="s">
        <v>4166</v>
      </c>
    </row>
    <row r="27" spans="1:9" x14ac:dyDescent="0.35">
      <c r="B27" s="4"/>
      <c r="D27" s="9"/>
      <c r="E27" s="93" t="s">
        <v>10711</v>
      </c>
      <c r="F27" s="42">
        <f t="shared" si="1"/>
        <v>5</v>
      </c>
      <c r="G27" s="44" t="s">
        <v>9378</v>
      </c>
    </row>
    <row r="28" spans="1:9" x14ac:dyDescent="0.35">
      <c r="B28" s="4"/>
      <c r="D28" s="9"/>
      <c r="E28" s="93" t="s">
        <v>10712</v>
      </c>
      <c r="F28" s="42">
        <f t="shared" si="1"/>
        <v>3</v>
      </c>
      <c r="G28" s="44" t="s">
        <v>9379</v>
      </c>
    </row>
    <row r="29" spans="1:9" x14ac:dyDescent="0.35">
      <c r="A29" s="4">
        <v>16</v>
      </c>
      <c r="B29" s="4">
        <v>-259.272999999999</v>
      </c>
      <c r="C29" t="s">
        <v>3992</v>
      </c>
      <c r="D29" s="4">
        <v>1</v>
      </c>
      <c r="E29" s="16" t="s">
        <v>4168</v>
      </c>
      <c r="F29" s="42">
        <f t="shared" si="1"/>
        <v>4</v>
      </c>
      <c r="G29" s="44" t="s">
        <v>9372</v>
      </c>
    </row>
    <row r="30" spans="1:9" x14ac:dyDescent="0.35">
      <c r="A30" s="4">
        <v>17</v>
      </c>
      <c r="B30" s="4">
        <v>-255.3</v>
      </c>
      <c r="C30" t="s">
        <v>4015</v>
      </c>
      <c r="D30" s="9" t="s">
        <v>9220</v>
      </c>
      <c r="E30" s="16" t="s">
        <v>4169</v>
      </c>
      <c r="F30" s="42">
        <f t="shared" si="1"/>
        <v>4</v>
      </c>
      <c r="G30" s="44" t="s">
        <v>9372</v>
      </c>
    </row>
    <row r="31" spans="1:9" x14ac:dyDescent="0.35">
      <c r="A31" s="4">
        <v>18</v>
      </c>
      <c r="B31" s="4">
        <v>-237.637</v>
      </c>
      <c r="C31" t="s">
        <v>3992</v>
      </c>
      <c r="D31" s="4">
        <v>1</v>
      </c>
      <c r="E31" s="16" t="s">
        <v>4171</v>
      </c>
      <c r="F31" s="42">
        <f t="shared" si="1"/>
        <v>8</v>
      </c>
      <c r="G31" s="44" t="s">
        <v>9374</v>
      </c>
    </row>
    <row r="32" spans="1:9" x14ac:dyDescent="0.35">
      <c r="A32" s="4">
        <v>19</v>
      </c>
      <c r="B32" s="4">
        <v>-233.69200000000001</v>
      </c>
      <c r="C32" t="s">
        <v>3987</v>
      </c>
      <c r="D32" s="9" t="s">
        <v>9221</v>
      </c>
      <c r="E32" s="16" t="s">
        <v>4173</v>
      </c>
      <c r="F32" s="42">
        <f t="shared" si="1"/>
        <v>8</v>
      </c>
      <c r="G32" s="44" t="s">
        <v>9374</v>
      </c>
    </row>
    <row r="33" spans="1:9" x14ac:dyDescent="0.35">
      <c r="A33" s="4">
        <v>20</v>
      </c>
      <c r="B33" s="4">
        <v>-225.81399999999999</v>
      </c>
      <c r="C33" t="s">
        <v>4003</v>
      </c>
      <c r="D33" s="9" t="s">
        <v>9222</v>
      </c>
      <c r="E33" s="16" t="s">
        <v>856</v>
      </c>
      <c r="F33" s="42">
        <f t="shared" si="1"/>
        <v>8</v>
      </c>
      <c r="G33" s="44" t="s">
        <v>9374</v>
      </c>
      <c r="H33" s="42">
        <f t="shared" si="1"/>
        <v>4</v>
      </c>
      <c r="I33" t="s">
        <v>10330</v>
      </c>
    </row>
    <row r="34" spans="1:9" x14ac:dyDescent="0.35">
      <c r="A34" s="4">
        <v>21</v>
      </c>
      <c r="B34" s="4">
        <v>-215.57299999999901</v>
      </c>
      <c r="C34" t="s">
        <v>4015</v>
      </c>
      <c r="D34" s="9" t="s">
        <v>9220</v>
      </c>
      <c r="E34" s="16" t="s">
        <v>90</v>
      </c>
      <c r="F34" s="42">
        <f t="shared" si="1"/>
        <v>8</v>
      </c>
      <c r="G34" s="44" t="s">
        <v>9374</v>
      </c>
    </row>
    <row r="35" spans="1:9" x14ac:dyDescent="0.35">
      <c r="B35" s="4"/>
      <c r="D35" s="9"/>
    </row>
    <row r="36" spans="1:9" x14ac:dyDescent="0.35">
      <c r="A36" s="4">
        <v>22</v>
      </c>
      <c r="B36" s="4">
        <v>-186.31700000000001</v>
      </c>
      <c r="C36" t="s">
        <v>3992</v>
      </c>
      <c r="D36" s="4">
        <v>1</v>
      </c>
      <c r="E36" s="16" t="s">
        <v>4181</v>
      </c>
      <c r="F36" s="42">
        <f t="shared" si="1"/>
        <v>22</v>
      </c>
      <c r="G36" s="44" t="s">
        <v>10418</v>
      </c>
    </row>
    <row r="37" spans="1:9" x14ac:dyDescent="0.35">
      <c r="B37" s="4"/>
    </row>
    <row r="38" spans="1:9" x14ac:dyDescent="0.35">
      <c r="B38" s="20"/>
    </row>
    <row r="39" spans="1:9" x14ac:dyDescent="0.35">
      <c r="A39" s="4">
        <v>23</v>
      </c>
      <c r="B39" s="4">
        <v>-181.452</v>
      </c>
      <c r="C39" t="s">
        <v>4015</v>
      </c>
      <c r="D39" s="9" t="s">
        <v>9220</v>
      </c>
      <c r="E39" s="16" t="s">
        <v>4182</v>
      </c>
    </row>
    <row r="40" spans="1:9" x14ac:dyDescent="0.35">
      <c r="B40" s="4"/>
      <c r="D40" s="9"/>
      <c r="E40" s="93" t="s">
        <v>10713</v>
      </c>
      <c r="F40" s="42">
        <f t="shared" ref="F40:F51" si="2">IF(G40="GREET",1,IF(G40="GOAL",2,IF(G40="GOAL:COOP",2,IF(G40="(GOAL:COOP)",2,IF(G40="GOAL:CIVILITY",2,IF(G40="GOAL:SUSTAIN",2,IF(G40="(GOAL:SUSTAIN)",2,IF(G40="GOAL:MAX EARN",2,IF(G40="GOAL:EQUITY",2,IF(G40="(GOAL:EQUITY)",2,IF(G40="PROPOSAL",3,IF(G40="(PROPOSAL)",3,IF(G40="CHOOSE+",4,IF(G40="CHOOSE-",4,IF(G40="(CHOOSE+)",4,IF(G40="(CHOOSE-)",4,IF(G40="ECO INFO",5,IF(G40="(ECO INFO)",5,IF(G40="$ INFO",6,IF(G40="($ INFO)",6,IF(G40="SOC INFO",7,IF(G40="(SOC INFO)",7,IF(G40="RULE INFO",8,IF(G40="EXP INFO",9,IF(G40="(EXP INFO)",9,IF(G40="MON RES",10,IF(G40="MON EARN",11,IF(G40="MON BEH",12,IF(G40="POSE HARM",13,IF(G40="(POSE HARM)",13,IF(G40="POSE CONCERN",14,IF(G40="(POSE CONCERN)",14,IF(G40="RJ APOLOGY",15,IF(G40="RJ ATONE",16,IF(G40="(RJ ATONE)",16,IF(G40="RJ JUSTIFY",17,IF(G40="RJ JUSTIFY:ECO INFO",17,IF(G40="RJ JUSTIFY:SOC INFO",17,IF(G40="RJ JUSTIFY:EXP INFO",17,IF(G40="RJ JUSTIFY:MON EARN",17,IF(G40="RJ JUSTIFY:MON BEH",17,IF(G40="RJ-",18,IF(G40="RJ FORGIVE+",19,IF(G40="RJ FORGIVE-",19,IF(G40="(RJ FORGIVE+)",19,IF(G40="(RJ FORGIVE-)",19,IF(G40="COORD",20,IF(G40="(COORD)",20,IF(G40="ENF ACK",21,IF(G40="(ENF ACK)",21,IF(G40="ENF PRAISE",22,IF(G40="ENF ASK",23,IF(G40="ENF TELL",24,IF(G40="ENF SHAME",25,IF(G40="ENF WARN",26,IF(G40="ENF THREATEN",27,IF(G40="ENF PUNISH",28,IF(G40="DEFECT",29,IF(G40="SM TALK",30,IF(G40="HUMOR",31,IF(G40="POLITE+",32,IF(G40="POLITE-",32,IF(G40="INPUT-",33,IF(G40="AMBIGUOUS",34,IF(G40="UNCODEABLE",35)))))))))))))))))))))))))))))))))))))))))))))))))))))))))))))))))</f>
        <v>9</v>
      </c>
      <c r="G40" s="44" t="s">
        <v>9373</v>
      </c>
    </row>
    <row r="41" spans="1:9" x14ac:dyDescent="0.35">
      <c r="B41" s="4"/>
      <c r="D41" s="9"/>
      <c r="E41" s="93" t="s">
        <v>10714</v>
      </c>
      <c r="F41" s="42">
        <f t="shared" si="2"/>
        <v>3</v>
      </c>
      <c r="G41" s="44" t="s">
        <v>9379</v>
      </c>
    </row>
    <row r="42" spans="1:9" x14ac:dyDescent="0.35">
      <c r="B42" s="4"/>
      <c r="D42" s="9"/>
      <c r="E42" s="39"/>
    </row>
    <row r="43" spans="1:9" x14ac:dyDescent="0.35">
      <c r="A43" s="4">
        <v>24</v>
      </c>
      <c r="B43" s="4">
        <v>-156.95400000000001</v>
      </c>
      <c r="C43" t="s">
        <v>3987</v>
      </c>
      <c r="D43" s="9" t="s">
        <v>9221</v>
      </c>
      <c r="E43" s="16" t="s">
        <v>4185</v>
      </c>
      <c r="F43" s="42">
        <f t="shared" si="2"/>
        <v>30</v>
      </c>
      <c r="G43" s="44" t="s">
        <v>9375</v>
      </c>
    </row>
    <row r="44" spans="1:9" x14ac:dyDescent="0.35">
      <c r="A44" s="4">
        <v>25</v>
      </c>
      <c r="B44" s="4">
        <v>-150.74799999999999</v>
      </c>
      <c r="C44" t="s">
        <v>4015</v>
      </c>
      <c r="D44" s="9" t="s">
        <v>9220</v>
      </c>
      <c r="E44" s="16" t="s">
        <v>4186</v>
      </c>
      <c r="F44" s="42">
        <f t="shared" si="2"/>
        <v>30</v>
      </c>
      <c r="G44" s="44" t="s">
        <v>9375</v>
      </c>
    </row>
    <row r="45" spans="1:9" x14ac:dyDescent="0.35">
      <c r="A45" s="4">
        <v>26</v>
      </c>
      <c r="B45" s="4">
        <v>-143.55699999999999</v>
      </c>
      <c r="C45" t="s">
        <v>3992</v>
      </c>
      <c r="D45" s="4">
        <v>1</v>
      </c>
      <c r="E45" s="16" t="s">
        <v>4189</v>
      </c>
      <c r="F45" s="42">
        <f t="shared" si="2"/>
        <v>30</v>
      </c>
      <c r="G45" s="44" t="s">
        <v>9375</v>
      </c>
    </row>
    <row r="46" spans="1:9" x14ac:dyDescent="0.35">
      <c r="A46" s="4">
        <v>27</v>
      </c>
      <c r="B46" s="4">
        <v>-139.506</v>
      </c>
      <c r="C46" t="s">
        <v>4003</v>
      </c>
      <c r="D46" s="9" t="s">
        <v>9222</v>
      </c>
      <c r="E46" s="16" t="s">
        <v>4190</v>
      </c>
      <c r="F46" s="42">
        <f t="shared" si="2"/>
        <v>30</v>
      </c>
      <c r="G46" s="44" t="s">
        <v>9375</v>
      </c>
    </row>
    <row r="47" spans="1:9" x14ac:dyDescent="0.35">
      <c r="A47" s="4">
        <v>28</v>
      </c>
      <c r="B47" s="4">
        <v>-136.76300000000001</v>
      </c>
      <c r="C47" t="s">
        <v>3992</v>
      </c>
      <c r="D47" s="4">
        <v>1</v>
      </c>
      <c r="E47" s="16" t="s">
        <v>4192</v>
      </c>
      <c r="F47" s="42">
        <f t="shared" si="2"/>
        <v>30</v>
      </c>
      <c r="G47" s="44" t="s">
        <v>9375</v>
      </c>
    </row>
    <row r="48" spans="1:9" x14ac:dyDescent="0.35">
      <c r="A48" s="4">
        <v>29</v>
      </c>
      <c r="B48" s="4">
        <v>-134.958</v>
      </c>
      <c r="C48" t="s">
        <v>3987</v>
      </c>
      <c r="D48" s="9" t="s">
        <v>9221</v>
      </c>
      <c r="E48" s="16" t="s">
        <v>4193</v>
      </c>
      <c r="F48" s="42">
        <f t="shared" si="2"/>
        <v>30</v>
      </c>
      <c r="G48" s="44" t="s">
        <v>9375</v>
      </c>
    </row>
    <row r="49" spans="1:7" x14ac:dyDescent="0.35">
      <c r="A49" s="4">
        <v>30</v>
      </c>
      <c r="B49" s="4">
        <v>-126.07599999999999</v>
      </c>
      <c r="C49" t="s">
        <v>3992</v>
      </c>
      <c r="D49" s="4">
        <v>1</v>
      </c>
      <c r="E49" s="16" t="s">
        <v>4197</v>
      </c>
      <c r="F49" s="42">
        <f t="shared" si="2"/>
        <v>30</v>
      </c>
      <c r="G49" s="44" t="s">
        <v>9375</v>
      </c>
    </row>
    <row r="50" spans="1:7" x14ac:dyDescent="0.35">
      <c r="A50" s="4">
        <v>31</v>
      </c>
      <c r="B50" s="4">
        <v>-117.452</v>
      </c>
      <c r="C50" t="s">
        <v>4015</v>
      </c>
      <c r="D50" s="9" t="s">
        <v>9220</v>
      </c>
      <c r="E50" s="16" t="s">
        <v>4200</v>
      </c>
      <c r="F50" s="42">
        <f t="shared" si="2"/>
        <v>30</v>
      </c>
      <c r="G50" s="44" t="s">
        <v>9375</v>
      </c>
    </row>
    <row r="51" spans="1:7" x14ac:dyDescent="0.35">
      <c r="A51" s="4">
        <v>32</v>
      </c>
      <c r="B51" s="4">
        <v>-111.074</v>
      </c>
      <c r="C51" t="s">
        <v>4003</v>
      </c>
      <c r="D51" s="9" t="s">
        <v>9222</v>
      </c>
      <c r="E51" s="16" t="s">
        <v>4202</v>
      </c>
      <c r="F51" s="42">
        <f t="shared" si="2"/>
        <v>30</v>
      </c>
      <c r="G51" s="44" t="s">
        <v>9375</v>
      </c>
    </row>
    <row r="52" spans="1:7" x14ac:dyDescent="0.35">
      <c r="B52" s="4"/>
      <c r="D52" s="9"/>
    </row>
    <row r="53" spans="1:7" x14ac:dyDescent="0.35">
      <c r="B53" s="21" t="s">
        <v>9281</v>
      </c>
      <c r="C53" s="22"/>
      <c r="D53" s="25"/>
      <c r="E53" s="23"/>
    </row>
    <row r="54" spans="1:7" x14ac:dyDescent="0.35">
      <c r="B54" s="20"/>
      <c r="D54" s="9"/>
    </row>
    <row r="55" spans="1:7" x14ac:dyDescent="0.35">
      <c r="A55" s="4">
        <v>33</v>
      </c>
      <c r="B55" s="4">
        <v>222.077</v>
      </c>
      <c r="C55" t="s">
        <v>3987</v>
      </c>
      <c r="D55" s="4">
        <v>3</v>
      </c>
      <c r="E55" s="16" t="s">
        <v>3973</v>
      </c>
      <c r="F55" s="42">
        <f t="shared" ref="F55:F57" si="3">IF(G55="GREET",1,IF(G55="GOAL",2,IF(G55="GOAL:COOP",2,IF(G55="(GOAL:COOP)",2,IF(G55="GOAL:CIVILITY",2,IF(G55="GOAL:SUSTAIN",2,IF(G55="(GOAL:SUSTAIN)",2,IF(G55="GOAL:MAX EARN",2,IF(G55="GOAL:EQUITY",2,IF(G55="(GOAL:EQUITY)",2,IF(G55="PROPOSAL",3,IF(G55="(PROPOSAL)",3,IF(G55="CHOOSE+",4,IF(G55="CHOOSE-",4,IF(G55="(CHOOSE+)",4,IF(G55="(CHOOSE-)",4,IF(G55="ECO INFO",5,IF(G55="(ECO INFO)",5,IF(G55="$ INFO",6,IF(G55="($ INFO)",6,IF(G55="SOC INFO",7,IF(G55="(SOC INFO)",7,IF(G55="RULE INFO",8,IF(G55="EXP INFO",9,IF(G55="(EXP INFO)",9,IF(G55="MON RES",10,IF(G55="MON EARN",11,IF(G55="MON BEH",12,IF(G55="POSE HARM",13,IF(G55="(POSE HARM)",13,IF(G55="POSE CONCERN",14,IF(G55="(POSE CONCERN)",14,IF(G55="RJ APOLOGY",15,IF(G55="RJ ATONE",16,IF(G55="(RJ ATONE)",16,IF(G55="RJ JUSTIFY",17,IF(G55="RJ JUSTIFY:ECO INFO",17,IF(G55="RJ JUSTIFY:SOC INFO",17,IF(G55="RJ JUSTIFY:EXP INFO",17,IF(G55="RJ JUSTIFY:MON EARN",17,IF(G55="RJ JUSTIFY:MON BEH",17,IF(G55="RJ-",18,IF(G55="RJ FORGIVE+",19,IF(G55="RJ FORGIVE-",19,IF(G55="(RJ FORGIVE+)",19,IF(G55="(RJ FORGIVE-)",19,IF(G55="COORD",20,IF(G55="(COORD)",20,IF(G55="ENF ACK",21,IF(G55="(ENF ACK)",21,IF(G55="ENF PRAISE",22,IF(G55="ENF ASK",23,IF(G55="ENF TELL",24,IF(G55="ENF SHAME",25,IF(G55="ENF WARN",26,IF(G55="ENF THREATEN",27,IF(G55="ENF PUNISH",28,IF(G55="DEFECT",29,IF(G55="SM TALK",30,IF(G55="HUMOR",31,IF(G55="POLITE+",32,IF(G55="POLITE-",32,IF(G55="INPUT-",33,IF(G55="AMBIGUOUS",34,IF(G55="UNCODEABLE",35)))))))))))))))))))))))))))))))))))))))))))))))))))))))))))))))))</f>
        <v>34</v>
      </c>
      <c r="G55" s="44" t="s">
        <v>9387</v>
      </c>
    </row>
    <row r="56" spans="1:7" x14ac:dyDescent="0.35">
      <c r="A56" s="4">
        <v>34</v>
      </c>
      <c r="B56" s="4">
        <v>223.64</v>
      </c>
      <c r="C56" t="s">
        <v>4003</v>
      </c>
      <c r="D56" s="4">
        <v>4</v>
      </c>
      <c r="E56" s="16" t="s">
        <v>4225</v>
      </c>
      <c r="F56" s="42">
        <f t="shared" si="3"/>
        <v>26</v>
      </c>
      <c r="G56" s="44" t="s">
        <v>10123</v>
      </c>
    </row>
    <row r="57" spans="1:7" x14ac:dyDescent="0.35">
      <c r="A57" s="4">
        <v>35</v>
      </c>
      <c r="B57" s="4">
        <v>226.709</v>
      </c>
      <c r="C57" t="s">
        <v>3987</v>
      </c>
      <c r="D57" s="4">
        <v>3</v>
      </c>
      <c r="E57" s="16" t="s">
        <v>10715</v>
      </c>
      <c r="F57" s="42">
        <f t="shared" si="3"/>
        <v>25</v>
      </c>
      <c r="G57" s="44" t="s">
        <v>9648</v>
      </c>
    </row>
    <row r="58" spans="1:7" x14ac:dyDescent="0.35">
      <c r="B58" s="4"/>
    </row>
    <row r="59" spans="1:7" x14ac:dyDescent="0.35">
      <c r="A59" s="7"/>
      <c r="B59" s="11" t="s">
        <v>9274</v>
      </c>
      <c r="C59" s="15"/>
      <c r="D59" s="19"/>
      <c r="E59" s="15"/>
      <c r="F59" s="80"/>
    </row>
    <row r="60" spans="1:7" x14ac:dyDescent="0.35">
      <c r="B60" s="20"/>
    </row>
    <row r="61" spans="1:7" x14ac:dyDescent="0.35">
      <c r="A61" s="4">
        <v>36</v>
      </c>
      <c r="B61" s="4">
        <v>-351.8</v>
      </c>
      <c r="C61" t="s">
        <v>3992</v>
      </c>
      <c r="D61" s="4">
        <v>1</v>
      </c>
      <c r="E61" s="16" t="s">
        <v>4242</v>
      </c>
      <c r="F61" s="42">
        <f t="shared" ref="F61:H111" si="4">IF(G61="GREET",1,IF(G61="GOAL",2,IF(G61="GOAL:COOP",2,IF(G61="(GOAL:COOP)",2,IF(G61="GOAL:CIVILITY",2,IF(G61="GOAL:SUSTAIN",2,IF(G61="(GOAL:SUSTAIN)",2,IF(G61="GOAL:MAX EARN",2,IF(G61="GOAL:EQUITY",2,IF(G61="(GOAL:EQUITY)",2,IF(G61="PROPOSAL",3,IF(G61="(PROPOSAL)",3,IF(G61="CHOOSE+",4,IF(G61="CHOOSE-",4,IF(G61="(CHOOSE+)",4,IF(G61="(CHOOSE-)",4,IF(G61="ECO INFO",5,IF(G61="(ECO INFO)",5,IF(G61="$ INFO",6,IF(G61="($ INFO)",6,IF(G61="SOC INFO",7,IF(G61="(SOC INFO)",7,IF(G61="RULE INFO",8,IF(G61="EXP INFO",9,IF(G61="(EXP INFO)",9,IF(G61="MON RES",10,IF(G61="MON EARN",11,IF(G61="MON BEH",12,IF(G61="POSE HARM",13,IF(G61="(POSE HARM)",13,IF(G61="POSE CONCERN",14,IF(G61="(POSE CONCERN)",14,IF(G61="RJ APOLOGY",15,IF(G61="RJ ATONE",16,IF(G61="(RJ ATONE)",16,IF(G61="RJ JUSTIFY",17,IF(G61="RJ JUSTIFY:ECO INFO",17,IF(G61="RJ JUSTIFY:SOC INFO",17,IF(G61="RJ JUSTIFY:EXP INFO",17,IF(G61="RJ JUSTIFY:MON EARN",17,IF(G61="RJ JUSTIFY:MON BEH",17,IF(G61="RJ-",18,IF(G61="RJ FORGIVE+",19,IF(G61="RJ FORGIVE-",19,IF(G61="(RJ FORGIVE+)",19,IF(G61="(RJ FORGIVE-)",19,IF(G61="COORD",20,IF(G61="(COORD)",20,IF(G61="ENF ACK",21,IF(G61="(ENF ACK)",21,IF(G61="ENF PRAISE",22,IF(G61="ENF ASK",23,IF(G61="ENF TELL",24,IF(G61="ENF SHAME",25,IF(G61="ENF WARN",26,IF(G61="ENF THREATEN",27,IF(G61="ENF PUNISH",28,IF(G61="DEFECT",29,IF(G61="SM TALK",30,IF(G61="HUMOR",31,IF(G61="POLITE+",32,IF(G61="POLITE-",32,IF(G61="INPUT-",33,IF(G61="AMBIGUOUS",34,IF(G61="UNCODEABLE",35)))))))))))))))))))))))))))))))))))))))))))))))))))))))))))))))))</f>
        <v>3</v>
      </c>
      <c r="G61" s="44" t="s">
        <v>9379</v>
      </c>
    </row>
    <row r="62" spans="1:7" x14ac:dyDescent="0.35">
      <c r="A62" s="4">
        <v>37</v>
      </c>
      <c r="B62" s="4">
        <v>-347.51199999999898</v>
      </c>
      <c r="C62" t="s">
        <v>4015</v>
      </c>
      <c r="D62" s="4">
        <v>2</v>
      </c>
      <c r="E62" s="16" t="s">
        <v>4245</v>
      </c>
      <c r="F62" s="42">
        <f t="shared" si="4"/>
        <v>15</v>
      </c>
      <c r="G62" s="44" t="s">
        <v>9706</v>
      </c>
    </row>
    <row r="63" spans="1:7" x14ac:dyDescent="0.35">
      <c r="A63" s="4">
        <v>38</v>
      </c>
      <c r="B63" s="4">
        <v>-326.69299999999998</v>
      </c>
      <c r="C63" t="s">
        <v>3987</v>
      </c>
      <c r="D63" s="4">
        <v>3</v>
      </c>
      <c r="E63" s="16" t="s">
        <v>4250</v>
      </c>
      <c r="F63" s="42">
        <f t="shared" si="4"/>
        <v>11</v>
      </c>
      <c r="G63" s="44" t="s">
        <v>9509</v>
      </c>
    </row>
    <row r="64" spans="1:7" x14ac:dyDescent="0.35">
      <c r="A64" s="4">
        <v>39</v>
      </c>
      <c r="B64" s="4">
        <v>-314.61500000000001</v>
      </c>
      <c r="C64" t="s">
        <v>3987</v>
      </c>
      <c r="D64" s="4">
        <v>3</v>
      </c>
      <c r="E64" s="16" t="s">
        <v>4251</v>
      </c>
      <c r="F64" s="42">
        <f t="shared" si="4"/>
        <v>5</v>
      </c>
      <c r="G64" s="44" t="s">
        <v>9378</v>
      </c>
    </row>
    <row r="65" spans="1:9" x14ac:dyDescent="0.35">
      <c r="B65" s="4">
        <v>-296.78800000000001</v>
      </c>
      <c r="C65" t="s">
        <v>3987</v>
      </c>
      <c r="D65" s="4">
        <v>3</v>
      </c>
      <c r="E65" s="16" t="s">
        <v>4255</v>
      </c>
    </row>
    <row r="66" spans="1:9" x14ac:dyDescent="0.35">
      <c r="A66" s="4">
        <v>40</v>
      </c>
      <c r="B66" s="4">
        <v>-299.15300000000002</v>
      </c>
      <c r="C66" t="s">
        <v>3992</v>
      </c>
      <c r="D66" s="4">
        <v>1</v>
      </c>
      <c r="E66" s="16" t="s">
        <v>4254</v>
      </c>
      <c r="F66" s="42">
        <f t="shared" si="4"/>
        <v>7</v>
      </c>
      <c r="G66" s="44" t="s">
        <v>9377</v>
      </c>
    </row>
    <row r="67" spans="1:9" x14ac:dyDescent="0.35">
      <c r="A67" s="4">
        <v>41</v>
      </c>
      <c r="B67" s="4">
        <v>-284.20999999999998</v>
      </c>
      <c r="C67" t="s">
        <v>3987</v>
      </c>
      <c r="D67" s="4">
        <v>3</v>
      </c>
      <c r="E67" s="16" t="s">
        <v>4262</v>
      </c>
      <c r="F67" s="42">
        <f t="shared" si="4"/>
        <v>5</v>
      </c>
      <c r="G67" s="44" t="s">
        <v>9378</v>
      </c>
    </row>
    <row r="68" spans="1:9" x14ac:dyDescent="0.35">
      <c r="A68" s="4">
        <v>42</v>
      </c>
      <c r="B68" s="4">
        <v>-283.10899999999998</v>
      </c>
      <c r="C68" t="s">
        <v>3992</v>
      </c>
      <c r="D68" s="4">
        <v>1</v>
      </c>
      <c r="E68" s="16" t="s">
        <v>4263</v>
      </c>
      <c r="F68" s="42">
        <f t="shared" si="4"/>
        <v>32</v>
      </c>
      <c r="G68" s="44" t="s">
        <v>9376</v>
      </c>
      <c r="H68" s="42">
        <f t="shared" si="4"/>
        <v>5</v>
      </c>
      <c r="I68" t="s">
        <v>10437</v>
      </c>
    </row>
    <row r="69" spans="1:9" x14ac:dyDescent="0.35">
      <c r="A69" s="4">
        <v>43</v>
      </c>
      <c r="B69" s="4">
        <v>-253.14400000000001</v>
      </c>
      <c r="C69" t="s">
        <v>3987</v>
      </c>
      <c r="D69" s="4">
        <v>3</v>
      </c>
      <c r="E69" s="16" t="s">
        <v>4268</v>
      </c>
      <c r="F69" s="42">
        <f t="shared" si="4"/>
        <v>6</v>
      </c>
      <c r="G69" s="44" t="s">
        <v>10472</v>
      </c>
    </row>
    <row r="70" spans="1:9" x14ac:dyDescent="0.35">
      <c r="B70" s="4"/>
    </row>
    <row r="71" spans="1:9" x14ac:dyDescent="0.35">
      <c r="B71" s="20" t="s">
        <v>9285</v>
      </c>
    </row>
    <row r="72" spans="1:9" x14ac:dyDescent="0.35">
      <c r="A72" s="4">
        <v>44</v>
      </c>
      <c r="B72" s="4">
        <v>-235.755</v>
      </c>
      <c r="C72" t="s">
        <v>4003</v>
      </c>
      <c r="D72" s="4">
        <v>4</v>
      </c>
      <c r="E72" s="16" t="s">
        <v>4273</v>
      </c>
      <c r="F72" s="42">
        <f t="shared" si="4"/>
        <v>9</v>
      </c>
      <c r="G72" s="44" t="s">
        <v>9373</v>
      </c>
    </row>
    <row r="73" spans="1:9" x14ac:dyDescent="0.35">
      <c r="A73" s="4">
        <v>45</v>
      </c>
      <c r="B73" s="4">
        <v>-233.768</v>
      </c>
      <c r="C73" t="s">
        <v>3987</v>
      </c>
      <c r="D73" s="4">
        <v>3</v>
      </c>
      <c r="E73" s="16" t="s">
        <v>4274</v>
      </c>
      <c r="F73" s="42">
        <f t="shared" si="4"/>
        <v>9</v>
      </c>
      <c r="G73" s="44" t="s">
        <v>9373</v>
      </c>
    </row>
    <row r="74" spans="1:9" x14ac:dyDescent="0.35">
      <c r="A74" s="4">
        <v>46</v>
      </c>
      <c r="B74" s="4">
        <v>-230.90299999999999</v>
      </c>
      <c r="C74" t="s">
        <v>3987</v>
      </c>
      <c r="D74" s="4">
        <v>3</v>
      </c>
      <c r="E74" s="16" t="s">
        <v>4276</v>
      </c>
      <c r="F74" s="42">
        <f t="shared" si="4"/>
        <v>9</v>
      </c>
      <c r="G74" s="44" t="s">
        <v>9373</v>
      </c>
    </row>
    <row r="75" spans="1:9" x14ac:dyDescent="0.35">
      <c r="B75" s="4">
        <v>-217.80799999999999</v>
      </c>
      <c r="C75" t="s">
        <v>3987</v>
      </c>
      <c r="D75" s="4">
        <v>3</v>
      </c>
      <c r="E75" s="16" t="s">
        <v>4279</v>
      </c>
      <c r="F75" s="42">
        <f t="shared" si="4"/>
        <v>9</v>
      </c>
      <c r="G75" s="44" t="s">
        <v>9373</v>
      </c>
    </row>
    <row r="76" spans="1:9" x14ac:dyDescent="0.35">
      <c r="B76" s="4"/>
    </row>
    <row r="77" spans="1:9" x14ac:dyDescent="0.35">
      <c r="B77" s="20" t="s">
        <v>9265</v>
      </c>
    </row>
    <row r="78" spans="1:9" x14ac:dyDescent="0.35">
      <c r="A78" s="4">
        <v>47</v>
      </c>
      <c r="B78" s="4">
        <v>-251.44099999999901</v>
      </c>
      <c r="C78" t="s">
        <v>3992</v>
      </c>
      <c r="D78" s="4">
        <v>1</v>
      </c>
      <c r="E78" s="16" t="s">
        <v>4269</v>
      </c>
      <c r="F78" s="42">
        <f t="shared" si="4"/>
        <v>30</v>
      </c>
      <c r="G78" s="44" t="s">
        <v>9375</v>
      </c>
    </row>
    <row r="79" spans="1:9" x14ac:dyDescent="0.35">
      <c r="A79" s="4">
        <v>48</v>
      </c>
      <c r="B79" s="4">
        <v>-246.33099999999999</v>
      </c>
      <c r="C79" t="s">
        <v>4015</v>
      </c>
      <c r="D79" s="4">
        <v>2</v>
      </c>
      <c r="E79" s="16" t="s">
        <v>386</v>
      </c>
      <c r="F79" s="42">
        <f t="shared" si="4"/>
        <v>30</v>
      </c>
      <c r="G79" s="44" t="s">
        <v>9375</v>
      </c>
    </row>
    <row r="80" spans="1:9" x14ac:dyDescent="0.35">
      <c r="A80" s="4">
        <v>49</v>
      </c>
      <c r="B80" s="4">
        <v>-208.17500000000001</v>
      </c>
      <c r="C80" t="s">
        <v>3992</v>
      </c>
      <c r="D80" s="4">
        <v>1</v>
      </c>
      <c r="E80" s="16" t="s">
        <v>4281</v>
      </c>
      <c r="F80" s="42">
        <f t="shared" si="4"/>
        <v>30</v>
      </c>
      <c r="G80" s="44" t="s">
        <v>9375</v>
      </c>
    </row>
    <row r="81" spans="1:7" x14ac:dyDescent="0.35">
      <c r="A81" s="4">
        <v>50</v>
      </c>
      <c r="B81" s="4">
        <v>-197.96</v>
      </c>
      <c r="C81" t="s">
        <v>4015</v>
      </c>
      <c r="D81" s="4">
        <v>2</v>
      </c>
      <c r="E81" s="16" t="s">
        <v>4283</v>
      </c>
      <c r="F81" s="42">
        <f t="shared" si="4"/>
        <v>30</v>
      </c>
      <c r="G81" s="44" t="s">
        <v>9375</v>
      </c>
    </row>
    <row r="82" spans="1:7" x14ac:dyDescent="0.35">
      <c r="A82" s="4">
        <v>51</v>
      </c>
      <c r="B82" s="4">
        <v>-189.75200000000001</v>
      </c>
      <c r="C82" t="s">
        <v>3987</v>
      </c>
      <c r="D82" s="4">
        <v>3</v>
      </c>
      <c r="E82" s="16" t="s">
        <v>4285</v>
      </c>
      <c r="F82" s="42">
        <f t="shared" si="4"/>
        <v>30</v>
      </c>
      <c r="G82" s="44" t="s">
        <v>9375</v>
      </c>
    </row>
    <row r="83" spans="1:7" x14ac:dyDescent="0.35">
      <c r="B83" s="4">
        <v>-185.16099999999901</v>
      </c>
      <c r="C83" t="s">
        <v>3987</v>
      </c>
      <c r="D83" s="4">
        <v>3</v>
      </c>
      <c r="E83" s="16" t="s">
        <v>4286</v>
      </c>
      <c r="F83" s="42">
        <f t="shared" si="4"/>
        <v>30</v>
      </c>
      <c r="G83" s="44" t="s">
        <v>9375</v>
      </c>
    </row>
    <row r="84" spans="1:7" x14ac:dyDescent="0.35">
      <c r="A84" s="4">
        <v>52</v>
      </c>
      <c r="B84" s="4">
        <v>-183.99199999999999</v>
      </c>
      <c r="C84" t="s">
        <v>3992</v>
      </c>
      <c r="D84" s="4">
        <v>1</v>
      </c>
      <c r="E84" s="16" t="s">
        <v>4287</v>
      </c>
      <c r="F84" s="42">
        <f t="shared" si="4"/>
        <v>30</v>
      </c>
      <c r="G84" s="44" t="s">
        <v>9375</v>
      </c>
    </row>
    <row r="85" spans="1:7" x14ac:dyDescent="0.35">
      <c r="A85" s="4">
        <v>53</v>
      </c>
      <c r="B85" s="4">
        <v>-183.20599999999999</v>
      </c>
      <c r="C85" t="s">
        <v>4003</v>
      </c>
      <c r="D85" s="4">
        <v>4</v>
      </c>
      <c r="E85" s="16" t="s">
        <v>4288</v>
      </c>
      <c r="F85" s="42">
        <f t="shared" si="4"/>
        <v>30</v>
      </c>
      <c r="G85" s="44" t="s">
        <v>9375</v>
      </c>
    </row>
    <row r="86" spans="1:7" x14ac:dyDescent="0.35">
      <c r="A86" s="4">
        <v>54</v>
      </c>
      <c r="B86" s="4">
        <v>-169.09399999999999</v>
      </c>
      <c r="C86" t="s">
        <v>3992</v>
      </c>
      <c r="D86" s="4">
        <v>1</v>
      </c>
      <c r="E86" s="16" t="s">
        <v>4292</v>
      </c>
      <c r="F86" s="42">
        <f t="shared" si="4"/>
        <v>30</v>
      </c>
      <c r="G86" s="44" t="s">
        <v>9375</v>
      </c>
    </row>
    <row r="87" spans="1:7" x14ac:dyDescent="0.35">
      <c r="A87" s="4">
        <v>55</v>
      </c>
      <c r="B87" s="4">
        <v>-156.483</v>
      </c>
      <c r="C87" t="s">
        <v>4003</v>
      </c>
      <c r="D87" s="4">
        <v>4</v>
      </c>
      <c r="E87" s="16" t="s">
        <v>4293</v>
      </c>
      <c r="F87" s="42">
        <f t="shared" si="4"/>
        <v>30</v>
      </c>
      <c r="G87" s="44" t="s">
        <v>9375</v>
      </c>
    </row>
    <row r="88" spans="1:7" x14ac:dyDescent="0.35">
      <c r="A88" s="4">
        <v>56</v>
      </c>
      <c r="B88" s="4">
        <v>-151.78299999999999</v>
      </c>
      <c r="C88" t="s">
        <v>4015</v>
      </c>
      <c r="D88" s="4">
        <v>2</v>
      </c>
      <c r="E88" s="16" t="s">
        <v>4294</v>
      </c>
      <c r="F88" s="42">
        <f t="shared" si="4"/>
        <v>30</v>
      </c>
      <c r="G88" s="44" t="s">
        <v>9375</v>
      </c>
    </row>
    <row r="89" spans="1:7" x14ac:dyDescent="0.35">
      <c r="A89" s="4">
        <v>57</v>
      </c>
      <c r="B89" s="4">
        <v>-148.02099999999999</v>
      </c>
      <c r="C89" t="s">
        <v>3992</v>
      </c>
      <c r="D89" s="4">
        <v>1</v>
      </c>
      <c r="E89" s="16" t="s">
        <v>4295</v>
      </c>
      <c r="F89" s="42">
        <f t="shared" si="4"/>
        <v>30</v>
      </c>
      <c r="G89" s="44" t="s">
        <v>9375</v>
      </c>
    </row>
    <row r="90" spans="1:7" x14ac:dyDescent="0.35">
      <c r="A90" s="4">
        <v>58</v>
      </c>
      <c r="B90" s="4">
        <v>-143.196</v>
      </c>
      <c r="C90" t="s">
        <v>3987</v>
      </c>
      <c r="D90" s="4">
        <v>3</v>
      </c>
      <c r="E90" s="16" t="s">
        <v>4296</v>
      </c>
      <c r="F90" s="42">
        <f t="shared" si="4"/>
        <v>30</v>
      </c>
      <c r="G90" s="44" t="s">
        <v>9375</v>
      </c>
    </row>
    <row r="91" spans="1:7" x14ac:dyDescent="0.35">
      <c r="A91" s="4">
        <v>59</v>
      </c>
      <c r="B91" s="4">
        <v>-140.52699999999999</v>
      </c>
      <c r="C91" t="s">
        <v>3987</v>
      </c>
      <c r="D91" s="4">
        <v>3</v>
      </c>
      <c r="E91" s="16" t="s">
        <v>4298</v>
      </c>
      <c r="F91" s="42">
        <f t="shared" si="4"/>
        <v>30</v>
      </c>
      <c r="G91" s="44" t="s">
        <v>9375</v>
      </c>
    </row>
    <row r="92" spans="1:7" x14ac:dyDescent="0.35">
      <c r="A92" s="4">
        <v>60</v>
      </c>
      <c r="B92" s="4">
        <v>-137.203</v>
      </c>
      <c r="C92" t="s">
        <v>4003</v>
      </c>
      <c r="D92" s="4">
        <v>4</v>
      </c>
      <c r="E92" s="16" t="s">
        <v>4299</v>
      </c>
      <c r="F92" s="42">
        <f t="shared" si="4"/>
        <v>30</v>
      </c>
      <c r="G92" s="44" t="s">
        <v>9375</v>
      </c>
    </row>
    <row r="93" spans="1:7" x14ac:dyDescent="0.35">
      <c r="A93" s="4">
        <v>61</v>
      </c>
      <c r="B93" s="4">
        <v>-134.52699999999999</v>
      </c>
      <c r="C93" t="s">
        <v>3987</v>
      </c>
      <c r="D93" s="4">
        <v>3</v>
      </c>
      <c r="E93" s="16" t="s">
        <v>4300</v>
      </c>
      <c r="F93" s="42">
        <f t="shared" si="4"/>
        <v>30</v>
      </c>
      <c r="G93" s="44" t="s">
        <v>9375</v>
      </c>
    </row>
    <row r="94" spans="1:7" x14ac:dyDescent="0.35">
      <c r="A94" s="4">
        <v>62</v>
      </c>
      <c r="B94" s="4">
        <v>-130.983</v>
      </c>
      <c r="C94" t="s">
        <v>3987</v>
      </c>
      <c r="D94" s="4">
        <v>3</v>
      </c>
      <c r="E94" s="16" t="s">
        <v>4302</v>
      </c>
      <c r="F94" s="42">
        <f t="shared" si="4"/>
        <v>30</v>
      </c>
      <c r="G94" s="44" t="s">
        <v>9375</v>
      </c>
    </row>
    <row r="95" spans="1:7" x14ac:dyDescent="0.35">
      <c r="A95" s="4">
        <v>63</v>
      </c>
      <c r="B95" s="4">
        <v>-128.60499999999999</v>
      </c>
      <c r="C95" t="s">
        <v>4015</v>
      </c>
      <c r="D95" s="4">
        <v>2</v>
      </c>
      <c r="E95" s="16" t="s">
        <v>4303</v>
      </c>
      <c r="F95" s="42">
        <f t="shared" si="4"/>
        <v>30</v>
      </c>
      <c r="G95" s="44" t="s">
        <v>9375</v>
      </c>
    </row>
    <row r="96" spans="1:7" x14ac:dyDescent="0.35">
      <c r="A96" s="4">
        <v>64</v>
      </c>
      <c r="B96" s="4">
        <v>-123.715</v>
      </c>
      <c r="C96" t="s">
        <v>4003</v>
      </c>
      <c r="D96" s="4">
        <v>4</v>
      </c>
      <c r="E96" s="16" t="s">
        <v>4305</v>
      </c>
      <c r="F96" s="42">
        <f t="shared" si="4"/>
        <v>30</v>
      </c>
      <c r="G96" s="44" t="s">
        <v>9375</v>
      </c>
    </row>
    <row r="97" spans="1:7" x14ac:dyDescent="0.35">
      <c r="A97" s="4">
        <v>65</v>
      </c>
      <c r="B97" s="4">
        <v>-111.96899999999999</v>
      </c>
      <c r="C97" t="s">
        <v>3992</v>
      </c>
      <c r="D97" s="4">
        <v>1</v>
      </c>
      <c r="E97" s="16" t="s">
        <v>4307</v>
      </c>
      <c r="F97" s="42">
        <f t="shared" si="4"/>
        <v>30</v>
      </c>
      <c r="G97" s="44" t="s">
        <v>9375</v>
      </c>
    </row>
    <row r="98" spans="1:7" x14ac:dyDescent="0.35">
      <c r="A98" s="4">
        <v>66</v>
      </c>
      <c r="B98" s="4">
        <v>-104.827</v>
      </c>
      <c r="C98" t="s">
        <v>4003</v>
      </c>
      <c r="D98" s="4">
        <v>4</v>
      </c>
      <c r="E98" s="16" t="s">
        <v>4308</v>
      </c>
      <c r="F98" s="42">
        <f t="shared" si="4"/>
        <v>30</v>
      </c>
      <c r="G98" s="44" t="s">
        <v>9375</v>
      </c>
    </row>
    <row r="99" spans="1:7" x14ac:dyDescent="0.35">
      <c r="A99" s="4">
        <v>67</v>
      </c>
      <c r="B99" s="4">
        <v>-102.622999999999</v>
      </c>
      <c r="C99" t="s">
        <v>4015</v>
      </c>
      <c r="D99" s="4">
        <v>2</v>
      </c>
      <c r="E99" s="16" t="s">
        <v>4310</v>
      </c>
      <c r="F99" s="42">
        <f t="shared" si="4"/>
        <v>30</v>
      </c>
      <c r="G99" s="44" t="s">
        <v>9375</v>
      </c>
    </row>
    <row r="100" spans="1:7" x14ac:dyDescent="0.35">
      <c r="A100" s="4">
        <v>68</v>
      </c>
      <c r="B100" s="4">
        <v>-98.034999999999997</v>
      </c>
      <c r="C100" t="s">
        <v>3992</v>
      </c>
      <c r="D100" s="4">
        <v>1</v>
      </c>
      <c r="E100" s="16" t="s">
        <v>4311</v>
      </c>
      <c r="F100" s="42">
        <f t="shared" si="4"/>
        <v>30</v>
      </c>
      <c r="G100" s="44" t="s">
        <v>9375</v>
      </c>
    </row>
    <row r="101" spans="1:7" x14ac:dyDescent="0.35">
      <c r="A101" s="4">
        <v>69</v>
      </c>
      <c r="B101" s="4">
        <v>-96.575000000000003</v>
      </c>
      <c r="C101" t="s">
        <v>3987</v>
      </c>
      <c r="D101" s="4">
        <v>3</v>
      </c>
      <c r="E101" s="16" t="s">
        <v>4312</v>
      </c>
      <c r="F101" s="42">
        <f t="shared" si="4"/>
        <v>30</v>
      </c>
      <c r="G101" s="44" t="s">
        <v>9375</v>
      </c>
    </row>
    <row r="102" spans="1:7" x14ac:dyDescent="0.35">
      <c r="A102" s="4">
        <v>70</v>
      </c>
      <c r="B102" s="4">
        <v>-88.043999999999997</v>
      </c>
      <c r="C102" t="s">
        <v>3992</v>
      </c>
      <c r="D102" s="4">
        <v>1</v>
      </c>
      <c r="E102" s="16" t="s">
        <v>4313</v>
      </c>
      <c r="F102" s="42">
        <f t="shared" si="4"/>
        <v>30</v>
      </c>
      <c r="G102" s="44" t="s">
        <v>9375</v>
      </c>
    </row>
    <row r="103" spans="1:7" x14ac:dyDescent="0.35">
      <c r="A103" s="4">
        <v>71</v>
      </c>
      <c r="B103" s="4">
        <v>-77.861999999999995</v>
      </c>
      <c r="C103" t="s">
        <v>3992</v>
      </c>
      <c r="D103" s="4">
        <v>1</v>
      </c>
      <c r="E103" s="16" t="s">
        <v>4314</v>
      </c>
      <c r="F103" s="42">
        <f t="shared" si="4"/>
        <v>30</v>
      </c>
      <c r="G103" s="44" t="s">
        <v>9375</v>
      </c>
    </row>
    <row r="104" spans="1:7" x14ac:dyDescent="0.35">
      <c r="A104" s="4">
        <v>72</v>
      </c>
      <c r="B104" s="4">
        <v>-72.822000000000003</v>
      </c>
      <c r="C104" t="s">
        <v>4003</v>
      </c>
      <c r="D104" s="4">
        <v>4</v>
      </c>
      <c r="E104" s="16" t="s">
        <v>4316</v>
      </c>
      <c r="F104" s="42">
        <f t="shared" si="4"/>
        <v>30</v>
      </c>
      <c r="G104" s="44" t="s">
        <v>9375</v>
      </c>
    </row>
    <row r="105" spans="1:7" x14ac:dyDescent="0.35">
      <c r="A105" s="4">
        <v>73</v>
      </c>
      <c r="B105" s="4">
        <v>-63.011000000000003</v>
      </c>
      <c r="C105" t="s">
        <v>3992</v>
      </c>
      <c r="D105" s="4">
        <v>1</v>
      </c>
      <c r="E105" s="16" t="s">
        <v>4317</v>
      </c>
      <c r="F105" s="42">
        <f t="shared" si="4"/>
        <v>30</v>
      </c>
      <c r="G105" s="44" t="s">
        <v>9375</v>
      </c>
    </row>
    <row r="106" spans="1:7" x14ac:dyDescent="0.35">
      <c r="A106" s="4">
        <v>74</v>
      </c>
      <c r="B106" s="4">
        <v>-59.512999999999998</v>
      </c>
      <c r="C106" t="s">
        <v>4015</v>
      </c>
      <c r="D106" s="4">
        <v>2</v>
      </c>
      <c r="E106" s="16" t="s">
        <v>4319</v>
      </c>
      <c r="F106" s="42">
        <f t="shared" si="4"/>
        <v>30</v>
      </c>
      <c r="G106" s="44" t="s">
        <v>9375</v>
      </c>
    </row>
    <row r="107" spans="1:7" x14ac:dyDescent="0.35">
      <c r="A107" s="4">
        <v>75</v>
      </c>
      <c r="B107" s="4">
        <v>-56.350999999999999</v>
      </c>
      <c r="C107" t="s">
        <v>3987</v>
      </c>
      <c r="D107" s="4">
        <v>3</v>
      </c>
      <c r="E107" s="16" t="s">
        <v>4320</v>
      </c>
      <c r="F107" s="42">
        <f t="shared" si="4"/>
        <v>30</v>
      </c>
      <c r="G107" s="44" t="s">
        <v>9375</v>
      </c>
    </row>
    <row r="108" spans="1:7" x14ac:dyDescent="0.35">
      <c r="A108" s="4">
        <v>76</v>
      </c>
      <c r="B108" s="4">
        <v>-53.14</v>
      </c>
      <c r="C108" t="s">
        <v>3992</v>
      </c>
      <c r="D108" s="4">
        <v>1</v>
      </c>
      <c r="E108" s="16" t="s">
        <v>4321</v>
      </c>
      <c r="F108" s="42">
        <f t="shared" si="4"/>
        <v>30</v>
      </c>
      <c r="G108" s="44" t="s">
        <v>9375</v>
      </c>
    </row>
    <row r="109" spans="1:7" x14ac:dyDescent="0.35">
      <c r="A109" s="4">
        <v>77</v>
      </c>
      <c r="B109" s="4">
        <v>-49.725999999999999</v>
      </c>
      <c r="C109" t="s">
        <v>4003</v>
      </c>
      <c r="D109" s="4">
        <v>4</v>
      </c>
      <c r="E109" s="16" t="s">
        <v>422</v>
      </c>
      <c r="F109" s="42">
        <f t="shared" si="4"/>
        <v>30</v>
      </c>
      <c r="G109" s="44" t="s">
        <v>9375</v>
      </c>
    </row>
    <row r="110" spans="1:7" x14ac:dyDescent="0.35">
      <c r="B110" s="20"/>
    </row>
    <row r="111" spans="1:7" x14ac:dyDescent="0.35">
      <c r="A111" s="4">
        <v>78</v>
      </c>
      <c r="B111" s="4">
        <v>-39.171999999999997</v>
      </c>
      <c r="C111" t="s">
        <v>3987</v>
      </c>
      <c r="D111" s="4">
        <v>3</v>
      </c>
      <c r="E111" s="16" t="s">
        <v>4324</v>
      </c>
      <c r="F111" s="42">
        <f t="shared" si="4"/>
        <v>7</v>
      </c>
      <c r="G111" s="44" t="s">
        <v>9377</v>
      </c>
    </row>
    <row r="112" spans="1:7" x14ac:dyDescent="0.35">
      <c r="B112" s="4"/>
    </row>
    <row r="113" spans="1:7" x14ac:dyDescent="0.35">
      <c r="B113" s="21" t="s">
        <v>9283</v>
      </c>
      <c r="C113" s="22"/>
      <c r="D113" s="21"/>
      <c r="E113" s="23"/>
    </row>
    <row r="114" spans="1:7" x14ac:dyDescent="0.35">
      <c r="B114" s="20" t="s">
        <v>9249</v>
      </c>
    </row>
    <row r="115" spans="1:7" x14ac:dyDescent="0.35">
      <c r="A115" s="4">
        <v>79</v>
      </c>
      <c r="B115" s="4">
        <v>37.811</v>
      </c>
      <c r="C115" t="s">
        <v>3987</v>
      </c>
      <c r="D115" s="4">
        <v>3</v>
      </c>
      <c r="E115" s="16" t="s">
        <v>4327</v>
      </c>
      <c r="F115" s="42">
        <f t="shared" ref="F115:F118" si="5">IF(G115="GREET",1,IF(G115="GOAL",2,IF(G115="GOAL:COOP",2,IF(G115="(GOAL:COOP)",2,IF(G115="GOAL:CIVILITY",2,IF(G115="GOAL:SUSTAIN",2,IF(G115="(GOAL:SUSTAIN)",2,IF(G115="GOAL:MAX EARN",2,IF(G115="GOAL:EQUITY",2,IF(G115="(GOAL:EQUITY)",2,IF(G115="PROPOSAL",3,IF(G115="(PROPOSAL)",3,IF(G115="CHOOSE+",4,IF(G115="CHOOSE-",4,IF(G115="(CHOOSE+)",4,IF(G115="(CHOOSE-)",4,IF(G115="ECO INFO",5,IF(G115="(ECO INFO)",5,IF(G115="$ INFO",6,IF(G115="($ INFO)",6,IF(G115="SOC INFO",7,IF(G115="(SOC INFO)",7,IF(G115="RULE INFO",8,IF(G115="EXP INFO",9,IF(G115="(EXP INFO)",9,IF(G115="MON RES",10,IF(G115="MON EARN",11,IF(G115="MON BEH",12,IF(G115="POSE HARM",13,IF(G115="(POSE HARM)",13,IF(G115="POSE CONCERN",14,IF(G115="(POSE CONCERN)",14,IF(G115="RJ APOLOGY",15,IF(G115="RJ ATONE",16,IF(G115="(RJ ATONE)",16,IF(G115="RJ JUSTIFY",17,IF(G115="RJ JUSTIFY:ECO INFO",17,IF(G115="RJ JUSTIFY:SOC INFO",17,IF(G115="RJ JUSTIFY:EXP INFO",17,IF(G115="RJ JUSTIFY:MON EARN",17,IF(G115="RJ JUSTIFY:MON BEH",17,IF(G115="RJ-",18,IF(G115="RJ FORGIVE+",19,IF(G115="RJ FORGIVE-",19,IF(G115="(RJ FORGIVE+)",19,IF(G115="(RJ FORGIVE-)",19,IF(G115="COORD",20,IF(G115="(COORD)",20,IF(G115="ENF ACK",21,IF(G115="(ENF ACK)",21,IF(G115="ENF PRAISE",22,IF(G115="ENF ASK",23,IF(G115="ENF TELL",24,IF(G115="ENF SHAME",25,IF(G115="ENF WARN",26,IF(G115="ENF THREATEN",27,IF(G115="ENF PUNISH",28,IF(G115="DEFECT",29,IF(G115="SM TALK",30,IF(G115="HUMOR",31,IF(G115="POLITE+",32,IF(G115="POLITE-",32,IF(G115="INPUT-",33,IF(G115="AMBIGUOUS",34,IF(G115="UNCODEABLE",35)))))))))))))))))))))))))))))))))))))))))))))))))))))))))))))))))</f>
        <v>7</v>
      </c>
      <c r="G115" s="44" t="s">
        <v>9377</v>
      </c>
    </row>
    <row r="116" spans="1:7" x14ac:dyDescent="0.35">
      <c r="A116" s="4">
        <v>80</v>
      </c>
      <c r="B116" s="4">
        <v>49.436</v>
      </c>
      <c r="C116" t="s">
        <v>3992</v>
      </c>
      <c r="D116" s="4">
        <v>1</v>
      </c>
      <c r="E116" s="16" t="s">
        <v>4329</v>
      </c>
      <c r="F116" s="42">
        <f t="shared" si="5"/>
        <v>7</v>
      </c>
      <c r="G116" s="44" t="s">
        <v>9377</v>
      </c>
    </row>
    <row r="117" spans="1:7" x14ac:dyDescent="0.35">
      <c r="A117" s="4">
        <v>81</v>
      </c>
      <c r="B117" s="4">
        <v>55.44</v>
      </c>
      <c r="C117" t="s">
        <v>3987</v>
      </c>
      <c r="D117" s="4">
        <v>3</v>
      </c>
      <c r="E117" s="16" t="s">
        <v>4330</v>
      </c>
      <c r="F117" s="42">
        <f t="shared" si="5"/>
        <v>5</v>
      </c>
      <c r="G117" s="44" t="s">
        <v>9378</v>
      </c>
    </row>
    <row r="118" spans="1:7" x14ac:dyDescent="0.35">
      <c r="A118" s="4">
        <v>82</v>
      </c>
      <c r="B118" s="4">
        <v>83.412000000000006</v>
      </c>
      <c r="C118" t="s">
        <v>3992</v>
      </c>
      <c r="D118" s="4">
        <v>1</v>
      </c>
      <c r="E118" s="16" t="s">
        <v>4332</v>
      </c>
      <c r="F118" s="42">
        <f t="shared" si="5"/>
        <v>5</v>
      </c>
      <c r="G118" s="44" t="s">
        <v>9378</v>
      </c>
    </row>
    <row r="119" spans="1:7" x14ac:dyDescent="0.35">
      <c r="B119" s="4"/>
    </row>
    <row r="120" spans="1:7" x14ac:dyDescent="0.35">
      <c r="A120" s="7"/>
      <c r="B120" s="11" t="s">
        <v>9275</v>
      </c>
      <c r="C120" s="15"/>
      <c r="D120" s="19"/>
      <c r="E120" s="15"/>
      <c r="F120" s="80"/>
    </row>
    <row r="121" spans="1:7" x14ac:dyDescent="0.35">
      <c r="B121" s="20" t="s">
        <v>9252</v>
      </c>
    </row>
    <row r="122" spans="1:7" x14ac:dyDescent="0.35">
      <c r="A122" s="4">
        <v>83</v>
      </c>
      <c r="B122" s="4">
        <v>-400.11500000000001</v>
      </c>
      <c r="C122" t="s">
        <v>3987</v>
      </c>
      <c r="D122" s="4">
        <v>3</v>
      </c>
      <c r="E122" s="16" t="s">
        <v>3988</v>
      </c>
      <c r="F122" s="42">
        <f t="shared" ref="F122:F126" si="6">IF(G122="GREET",1,IF(G122="GOAL",2,IF(G122="GOAL:COOP",2,IF(G122="(GOAL:COOP)",2,IF(G122="GOAL:CIVILITY",2,IF(G122="GOAL:SUSTAIN",2,IF(G122="(GOAL:SUSTAIN)",2,IF(G122="GOAL:MAX EARN",2,IF(G122="GOAL:EQUITY",2,IF(G122="(GOAL:EQUITY)",2,IF(G122="PROPOSAL",3,IF(G122="(PROPOSAL)",3,IF(G122="CHOOSE+",4,IF(G122="CHOOSE-",4,IF(G122="(CHOOSE+)",4,IF(G122="(CHOOSE-)",4,IF(G122="ECO INFO",5,IF(G122="(ECO INFO)",5,IF(G122="$ INFO",6,IF(G122="($ INFO)",6,IF(G122="SOC INFO",7,IF(G122="(SOC INFO)",7,IF(G122="RULE INFO",8,IF(G122="EXP INFO",9,IF(G122="(EXP INFO)",9,IF(G122="MON RES",10,IF(G122="MON EARN",11,IF(G122="MON BEH",12,IF(G122="POSE HARM",13,IF(G122="(POSE HARM)",13,IF(G122="POSE CONCERN",14,IF(G122="(POSE CONCERN)",14,IF(G122="RJ APOLOGY",15,IF(G122="RJ ATONE",16,IF(G122="(RJ ATONE)",16,IF(G122="RJ JUSTIFY",17,IF(G122="RJ JUSTIFY:ECO INFO",17,IF(G122="RJ JUSTIFY:SOC INFO",17,IF(G122="RJ JUSTIFY:EXP INFO",17,IF(G122="RJ JUSTIFY:MON EARN",17,IF(G122="RJ JUSTIFY:MON BEH",17,IF(G122="RJ-",18,IF(G122="RJ FORGIVE+",19,IF(G122="RJ FORGIVE-",19,IF(G122="(RJ FORGIVE+)",19,IF(G122="(RJ FORGIVE-)",19,IF(G122="COORD",20,IF(G122="(COORD)",20,IF(G122="ENF ACK",21,IF(G122="(ENF ACK)",21,IF(G122="ENF PRAISE",22,IF(G122="ENF ASK",23,IF(G122="ENF TELL",24,IF(G122="ENF SHAME",25,IF(G122="ENF WARN",26,IF(G122="ENF THREATEN",27,IF(G122="ENF PUNISH",28,IF(G122="DEFECT",29,IF(G122="SM TALK",30,IF(G122="HUMOR",31,IF(G122="POLITE+",32,IF(G122="POLITE-",32,IF(G122="INPUT-",33,IF(G122="AMBIGUOUS",34,IF(G122="UNCODEABLE",35)))))))))))))))))))))))))))))))))))))))))))))))))))))))))))))))))</f>
        <v>11</v>
      </c>
      <c r="G122" s="44" t="s">
        <v>9509</v>
      </c>
    </row>
    <row r="123" spans="1:7" x14ac:dyDescent="0.35">
      <c r="A123" s="4">
        <v>84</v>
      </c>
      <c r="B123" s="4">
        <v>-394.63900000000001</v>
      </c>
      <c r="C123" t="s">
        <v>3992</v>
      </c>
      <c r="D123" s="4">
        <v>1</v>
      </c>
      <c r="E123" s="16" t="s">
        <v>3993</v>
      </c>
      <c r="F123" s="42">
        <f t="shared" si="6"/>
        <v>22</v>
      </c>
      <c r="G123" s="44" t="s">
        <v>10418</v>
      </c>
    </row>
    <row r="124" spans="1:7" x14ac:dyDescent="0.35">
      <c r="A124" s="4">
        <v>85</v>
      </c>
      <c r="B124" s="4">
        <v>-385.06799999999998</v>
      </c>
      <c r="C124" t="s">
        <v>3992</v>
      </c>
      <c r="D124" s="4">
        <v>1</v>
      </c>
      <c r="E124" s="16" t="s">
        <v>4001</v>
      </c>
      <c r="F124" s="42">
        <f t="shared" si="6"/>
        <v>11</v>
      </c>
      <c r="G124" s="44" t="s">
        <v>9509</v>
      </c>
    </row>
    <row r="125" spans="1:7" x14ac:dyDescent="0.35">
      <c r="A125" s="4">
        <v>86</v>
      </c>
      <c r="B125" s="4">
        <v>-375.94199999999898</v>
      </c>
      <c r="C125" t="s">
        <v>4003</v>
      </c>
      <c r="D125" s="4">
        <v>4</v>
      </c>
      <c r="E125" s="16" t="s">
        <v>4004</v>
      </c>
      <c r="F125" s="42">
        <f t="shared" si="6"/>
        <v>11</v>
      </c>
      <c r="G125" s="44" t="s">
        <v>9509</v>
      </c>
    </row>
    <row r="126" spans="1:7" x14ac:dyDescent="0.35">
      <c r="A126" s="4">
        <v>87</v>
      </c>
      <c r="B126" s="4">
        <v>-369.52300000000002</v>
      </c>
      <c r="C126" t="s">
        <v>3987</v>
      </c>
      <c r="D126" s="4">
        <v>3</v>
      </c>
      <c r="E126" s="16" t="s">
        <v>4009</v>
      </c>
      <c r="F126" s="42">
        <f t="shared" si="6"/>
        <v>3</v>
      </c>
      <c r="G126" s="44" t="s">
        <v>9379</v>
      </c>
    </row>
    <row r="127" spans="1:7" x14ac:dyDescent="0.35">
      <c r="A127" s="4">
        <v>88</v>
      </c>
      <c r="B127" s="4">
        <v>-367.40300000000002</v>
      </c>
      <c r="C127" t="s">
        <v>3987</v>
      </c>
      <c r="D127" s="4">
        <v>3</v>
      </c>
      <c r="E127" s="16" t="s">
        <v>4010</v>
      </c>
    </row>
    <row r="128" spans="1:7" x14ac:dyDescent="0.35">
      <c r="B128" s="4"/>
      <c r="E128" s="93" t="s">
        <v>10716</v>
      </c>
      <c r="F128" s="42">
        <f t="shared" ref="F128:F131" si="7">IF(G128="GREET",1,IF(G128="GOAL",2,IF(G128="GOAL:COOP",2,IF(G128="(GOAL:COOP)",2,IF(G128="GOAL:CIVILITY",2,IF(G128="GOAL:SUSTAIN",2,IF(G128="(GOAL:SUSTAIN)",2,IF(G128="GOAL:MAX EARN",2,IF(G128="GOAL:EQUITY",2,IF(G128="(GOAL:EQUITY)",2,IF(G128="PROPOSAL",3,IF(G128="(PROPOSAL)",3,IF(G128="CHOOSE+",4,IF(G128="CHOOSE-",4,IF(G128="(CHOOSE+)",4,IF(G128="(CHOOSE-)",4,IF(G128="ECO INFO",5,IF(G128="(ECO INFO)",5,IF(G128="$ INFO",6,IF(G128="($ INFO)",6,IF(G128="SOC INFO",7,IF(G128="(SOC INFO)",7,IF(G128="RULE INFO",8,IF(G128="EXP INFO",9,IF(G128="(EXP INFO)",9,IF(G128="MON RES",10,IF(G128="MON EARN",11,IF(G128="MON BEH",12,IF(G128="POSE HARM",13,IF(G128="(POSE HARM)",13,IF(G128="POSE CONCERN",14,IF(G128="(POSE CONCERN)",14,IF(G128="RJ APOLOGY",15,IF(G128="RJ ATONE",16,IF(G128="(RJ ATONE)",16,IF(G128="RJ JUSTIFY",17,IF(G128="RJ JUSTIFY:ECO INFO",17,IF(G128="RJ JUSTIFY:SOC INFO",17,IF(G128="RJ JUSTIFY:EXP INFO",17,IF(G128="RJ JUSTIFY:MON EARN",17,IF(G128="RJ JUSTIFY:MON BEH",17,IF(G128="RJ-",18,IF(G128="RJ FORGIVE+",19,IF(G128="RJ FORGIVE-",19,IF(G128="(RJ FORGIVE+)",19,IF(G128="(RJ FORGIVE-)",19,IF(G128="COORD",20,IF(G128="(COORD)",20,IF(G128="ENF ACK",21,IF(G128="(ENF ACK)",21,IF(G128="ENF PRAISE",22,IF(G128="ENF ASK",23,IF(G128="ENF TELL",24,IF(G128="ENF SHAME",25,IF(G128="ENF WARN",26,IF(G128="ENF THREATEN",27,IF(G128="ENF PUNISH",28,IF(G128="DEFECT",29,IF(G128="SM TALK",30,IF(G128="HUMOR",31,IF(G128="POLITE+",32,IF(G128="POLITE-",32,IF(G128="INPUT-",33,IF(G128="AMBIGUOUS",34,IF(G128="UNCODEABLE",35)))))))))))))))))))))))))))))))))))))))))))))))))))))))))))))))))</f>
        <v>5</v>
      </c>
      <c r="G128" s="44" t="s">
        <v>9378</v>
      </c>
    </row>
    <row r="129" spans="1:7" x14ac:dyDescent="0.35">
      <c r="B129" s="4"/>
      <c r="E129" s="93" t="s">
        <v>10717</v>
      </c>
      <c r="F129" s="42">
        <f t="shared" si="7"/>
        <v>11</v>
      </c>
      <c r="G129" s="44" t="s">
        <v>9509</v>
      </c>
    </row>
    <row r="130" spans="1:7" x14ac:dyDescent="0.35">
      <c r="A130" s="4">
        <v>89</v>
      </c>
      <c r="B130" s="4">
        <v>-351.11399999999998</v>
      </c>
      <c r="C130" t="s">
        <v>4015</v>
      </c>
      <c r="D130" s="4">
        <v>2</v>
      </c>
      <c r="E130" s="16" t="s">
        <v>4016</v>
      </c>
      <c r="F130" s="42">
        <f t="shared" si="7"/>
        <v>11</v>
      </c>
      <c r="G130" s="44" t="s">
        <v>9509</v>
      </c>
    </row>
    <row r="131" spans="1:7" x14ac:dyDescent="0.35">
      <c r="A131" s="4">
        <v>90</v>
      </c>
      <c r="B131" s="4">
        <v>-346.995</v>
      </c>
      <c r="C131" t="s">
        <v>3987</v>
      </c>
      <c r="D131" s="4">
        <v>3</v>
      </c>
      <c r="E131" s="16" t="s">
        <v>4019</v>
      </c>
      <c r="F131" s="42">
        <f t="shared" si="7"/>
        <v>31</v>
      </c>
      <c r="G131" s="44" t="s">
        <v>9386</v>
      </c>
    </row>
    <row r="132" spans="1:7" x14ac:dyDescent="0.35">
      <c r="B132" s="4"/>
    </row>
    <row r="133" spans="1:7" x14ac:dyDescent="0.35">
      <c r="B133" s="20" t="s">
        <v>9265</v>
      </c>
    </row>
    <row r="134" spans="1:7" x14ac:dyDescent="0.35">
      <c r="A134" s="4">
        <v>91</v>
      </c>
      <c r="B134" s="4">
        <v>-235.898</v>
      </c>
      <c r="C134" t="s">
        <v>4015</v>
      </c>
      <c r="D134" s="4">
        <v>2</v>
      </c>
      <c r="E134" s="16" t="s">
        <v>4040</v>
      </c>
      <c r="F134" s="42">
        <f t="shared" ref="F134:F135" si="8">IF(G134="GREET",1,IF(G134="GOAL",2,IF(G134="GOAL:COOP",2,IF(G134="(GOAL:COOP)",2,IF(G134="GOAL:CIVILITY",2,IF(G134="GOAL:SUSTAIN",2,IF(G134="(GOAL:SUSTAIN)",2,IF(G134="GOAL:MAX EARN",2,IF(G134="GOAL:EQUITY",2,IF(G134="(GOAL:EQUITY)",2,IF(G134="PROPOSAL",3,IF(G134="(PROPOSAL)",3,IF(G134="CHOOSE+",4,IF(G134="CHOOSE-",4,IF(G134="(CHOOSE+)",4,IF(G134="(CHOOSE-)",4,IF(G134="ECO INFO",5,IF(G134="(ECO INFO)",5,IF(G134="$ INFO",6,IF(G134="($ INFO)",6,IF(G134="SOC INFO",7,IF(G134="(SOC INFO)",7,IF(G134="RULE INFO",8,IF(G134="EXP INFO",9,IF(G134="(EXP INFO)",9,IF(G134="MON RES",10,IF(G134="MON EARN",11,IF(G134="MON BEH",12,IF(G134="POSE HARM",13,IF(G134="(POSE HARM)",13,IF(G134="POSE CONCERN",14,IF(G134="(POSE CONCERN)",14,IF(G134="RJ APOLOGY",15,IF(G134="RJ ATONE",16,IF(G134="(RJ ATONE)",16,IF(G134="RJ JUSTIFY",17,IF(G134="RJ JUSTIFY:ECO INFO",17,IF(G134="RJ JUSTIFY:SOC INFO",17,IF(G134="RJ JUSTIFY:EXP INFO",17,IF(G134="RJ JUSTIFY:MON EARN",17,IF(G134="RJ JUSTIFY:MON BEH",17,IF(G134="RJ-",18,IF(G134="RJ FORGIVE+",19,IF(G134="RJ FORGIVE-",19,IF(G134="(RJ FORGIVE+)",19,IF(G134="(RJ FORGIVE-)",19,IF(G134="COORD",20,IF(G134="(COORD)",20,IF(G134="ENF ACK",21,IF(G134="(ENF ACK)",21,IF(G134="ENF PRAISE",22,IF(G134="ENF ASK",23,IF(G134="ENF TELL",24,IF(G134="ENF SHAME",25,IF(G134="ENF WARN",26,IF(G134="ENF THREATEN",27,IF(G134="ENF PUNISH",28,IF(G134="DEFECT",29,IF(G134="SM TALK",30,IF(G134="HUMOR",31,IF(G134="POLITE+",32,IF(G134="POLITE-",32,IF(G134="INPUT-",33,IF(G134="AMBIGUOUS",34,IF(G134="UNCODEABLE",35)))))))))))))))))))))))))))))))))))))))))))))))))))))))))))))))))</f>
        <v>30</v>
      </c>
      <c r="G134" s="44" t="s">
        <v>9375</v>
      </c>
    </row>
    <row r="135" spans="1:7" x14ac:dyDescent="0.35">
      <c r="A135" s="4">
        <v>92</v>
      </c>
      <c r="B135" s="4">
        <v>-219.82299999999901</v>
      </c>
      <c r="C135" t="s">
        <v>3992</v>
      </c>
      <c r="D135" s="4">
        <v>1</v>
      </c>
      <c r="E135" s="16" t="s">
        <v>415</v>
      </c>
      <c r="F135" s="42">
        <f t="shared" si="8"/>
        <v>30</v>
      </c>
      <c r="G135" s="44" t="s">
        <v>9375</v>
      </c>
    </row>
    <row r="136" spans="1:7" x14ac:dyDescent="0.35">
      <c r="B136" s="4"/>
    </row>
    <row r="137" spans="1:7" x14ac:dyDescent="0.35">
      <c r="A137" s="7" t="s">
        <v>12110</v>
      </c>
      <c r="B137" s="29" t="s">
        <v>12123</v>
      </c>
    </row>
    <row r="138" spans="1:7" x14ac:dyDescent="0.35">
      <c r="A138" s="4">
        <v>93</v>
      </c>
      <c r="B138" s="4">
        <v>-234.399</v>
      </c>
      <c r="C138" t="s">
        <v>3992</v>
      </c>
      <c r="D138" s="4">
        <v>1</v>
      </c>
      <c r="E138" s="16" t="s">
        <v>4042</v>
      </c>
      <c r="F138" s="42">
        <f t="shared" ref="F138:F139" si="9">IF(G138="GREET",1,IF(G138="GOAL",2,IF(G138="GOAL:COOP",2,IF(G138="(GOAL:COOP)",2,IF(G138="GOAL:CIVILITY",2,IF(G138="GOAL:SUSTAIN",2,IF(G138="(GOAL:SUSTAIN)",2,IF(G138="GOAL:MAX EARN",2,IF(G138="GOAL:EQUITY",2,IF(G138="(GOAL:EQUITY)",2,IF(G138="PROPOSAL",3,IF(G138="(PROPOSAL)",3,IF(G138="CHOOSE+",4,IF(G138="CHOOSE-",4,IF(G138="(CHOOSE+)",4,IF(G138="(CHOOSE-)",4,IF(G138="ECO INFO",5,IF(G138="(ECO INFO)",5,IF(G138="$ INFO",6,IF(G138="($ INFO)",6,IF(G138="SOC INFO",7,IF(G138="(SOC INFO)",7,IF(G138="RULE INFO",8,IF(G138="EXP INFO",9,IF(G138="(EXP INFO)",9,IF(G138="MON RES",10,IF(G138="MON EARN",11,IF(G138="MON BEH",12,IF(G138="POSE HARM",13,IF(G138="(POSE HARM)",13,IF(G138="POSE CONCERN",14,IF(G138="(POSE CONCERN)",14,IF(G138="RJ APOLOGY",15,IF(G138="RJ ATONE",16,IF(G138="(RJ ATONE)",16,IF(G138="RJ JUSTIFY",17,IF(G138="RJ JUSTIFY:ECO INFO",17,IF(G138="RJ JUSTIFY:SOC INFO",17,IF(G138="RJ JUSTIFY:EXP INFO",17,IF(G138="RJ JUSTIFY:MON EARN",17,IF(G138="RJ JUSTIFY:MON BEH",17,IF(G138="RJ-",18,IF(G138="RJ FORGIVE+",19,IF(G138="RJ FORGIVE-",19,IF(G138="(RJ FORGIVE+)",19,IF(G138="(RJ FORGIVE-)",19,IF(G138="COORD",20,IF(G138="(COORD)",20,IF(G138="ENF ACK",21,IF(G138="(ENF ACK)",21,IF(G138="ENF PRAISE",22,IF(G138="ENF ASK",23,IF(G138="ENF TELL",24,IF(G138="ENF SHAME",25,IF(G138="ENF WARN",26,IF(G138="ENF THREATEN",27,IF(G138="ENF PUNISH",28,IF(G138="DEFECT",29,IF(G138="SM TALK",30,IF(G138="HUMOR",31,IF(G138="POLITE+",32,IF(G138="POLITE-",32,IF(G138="INPUT-",33,IF(G138="AMBIGUOUS",34,IF(G138="UNCODEABLE",35)))))))))))))))))))))))))))))))))))))))))))))))))))))))))))))))))</f>
        <v>7</v>
      </c>
      <c r="G138" s="44" t="s">
        <v>9377</v>
      </c>
    </row>
    <row r="139" spans="1:7" x14ac:dyDescent="0.35">
      <c r="A139" s="4">
        <v>94</v>
      </c>
      <c r="B139" s="4">
        <v>-256.44299999999998</v>
      </c>
      <c r="C139" t="s">
        <v>3987</v>
      </c>
      <c r="D139" s="4">
        <v>3</v>
      </c>
      <c r="E139" s="16" t="s">
        <v>4033</v>
      </c>
      <c r="F139" s="42">
        <f t="shared" si="9"/>
        <v>7</v>
      </c>
      <c r="G139" s="44" t="s">
        <v>9377</v>
      </c>
    </row>
    <row r="140" spans="1:7" x14ac:dyDescent="0.35">
      <c r="B140" s="4">
        <v>-213.07400000000001</v>
      </c>
      <c r="C140" t="s">
        <v>3987</v>
      </c>
      <c r="D140" s="4">
        <v>3</v>
      </c>
      <c r="E140" s="16" t="s">
        <v>4046</v>
      </c>
    </row>
    <row r="141" spans="1:7" x14ac:dyDescent="0.35">
      <c r="B141" s="4">
        <v>-204.57900000000001</v>
      </c>
      <c r="C141" t="s">
        <v>3987</v>
      </c>
      <c r="D141" s="4">
        <v>3</v>
      </c>
      <c r="E141" s="16" t="s">
        <v>4047</v>
      </c>
    </row>
    <row r="142" spans="1:7" x14ac:dyDescent="0.35">
      <c r="B142" s="4">
        <v>-196.749</v>
      </c>
      <c r="C142" t="s">
        <v>3987</v>
      </c>
      <c r="D142" s="4">
        <v>3</v>
      </c>
      <c r="E142" s="16" t="s">
        <v>4049</v>
      </c>
    </row>
    <row r="143" spans="1:7" x14ac:dyDescent="0.35">
      <c r="A143" s="4">
        <v>95</v>
      </c>
      <c r="B143" s="4">
        <v>-193.84700000000001</v>
      </c>
      <c r="C143" t="s">
        <v>3992</v>
      </c>
      <c r="D143" s="4">
        <v>1</v>
      </c>
      <c r="E143" s="16" t="s">
        <v>4052</v>
      </c>
      <c r="F143" s="42">
        <f t="shared" ref="F143:F155" si="10">IF(G143="GREET",1,IF(G143="GOAL",2,IF(G143="GOAL:COOP",2,IF(G143="(GOAL:COOP)",2,IF(G143="GOAL:CIVILITY",2,IF(G143="GOAL:SUSTAIN",2,IF(G143="(GOAL:SUSTAIN)",2,IF(G143="GOAL:MAX EARN",2,IF(G143="GOAL:EQUITY",2,IF(G143="(GOAL:EQUITY)",2,IF(G143="PROPOSAL",3,IF(G143="(PROPOSAL)",3,IF(G143="CHOOSE+",4,IF(G143="CHOOSE-",4,IF(G143="(CHOOSE+)",4,IF(G143="(CHOOSE-)",4,IF(G143="ECO INFO",5,IF(G143="(ECO INFO)",5,IF(G143="$ INFO",6,IF(G143="($ INFO)",6,IF(G143="SOC INFO",7,IF(G143="(SOC INFO)",7,IF(G143="RULE INFO",8,IF(G143="EXP INFO",9,IF(G143="(EXP INFO)",9,IF(G143="MON RES",10,IF(G143="MON EARN",11,IF(G143="MON BEH",12,IF(G143="POSE HARM",13,IF(G143="(POSE HARM)",13,IF(G143="POSE CONCERN",14,IF(G143="(POSE CONCERN)",14,IF(G143="RJ APOLOGY",15,IF(G143="RJ ATONE",16,IF(G143="(RJ ATONE)",16,IF(G143="RJ JUSTIFY",17,IF(G143="RJ JUSTIFY:ECO INFO",17,IF(G143="RJ JUSTIFY:SOC INFO",17,IF(G143="RJ JUSTIFY:EXP INFO",17,IF(G143="RJ JUSTIFY:MON EARN",17,IF(G143="RJ JUSTIFY:MON BEH",17,IF(G143="RJ-",18,IF(G143="RJ FORGIVE+",19,IF(G143="RJ FORGIVE-",19,IF(G143="(RJ FORGIVE+)",19,IF(G143="(RJ FORGIVE-)",19,IF(G143="COORD",20,IF(G143="(COORD)",20,IF(G143="ENF ACK",21,IF(G143="(ENF ACK)",21,IF(G143="ENF PRAISE",22,IF(G143="ENF ASK",23,IF(G143="ENF TELL",24,IF(G143="ENF SHAME",25,IF(G143="ENF WARN",26,IF(G143="ENF THREATEN",27,IF(G143="ENF PUNISH",28,IF(G143="DEFECT",29,IF(G143="SM TALK",30,IF(G143="HUMOR",31,IF(G143="POLITE+",32,IF(G143="POLITE-",32,IF(G143="INPUT-",33,IF(G143="AMBIGUOUS",34,IF(G143="UNCODEABLE",35)))))))))))))))))))))))))))))))))))))))))))))))))))))))))))))))))</f>
        <v>2</v>
      </c>
      <c r="G143" s="44" t="s">
        <v>12178</v>
      </c>
    </row>
    <row r="144" spans="1:7" x14ac:dyDescent="0.35">
      <c r="A144" s="4">
        <v>96</v>
      </c>
      <c r="B144" s="4">
        <v>-191.602</v>
      </c>
      <c r="C144" t="s">
        <v>4015</v>
      </c>
      <c r="D144" s="4">
        <v>2</v>
      </c>
      <c r="E144" s="16" t="s">
        <v>4053</v>
      </c>
      <c r="F144" s="42">
        <f t="shared" si="10"/>
        <v>2</v>
      </c>
      <c r="G144" s="44" t="s">
        <v>12178</v>
      </c>
    </row>
    <row r="145" spans="1:11" x14ac:dyDescent="0.35">
      <c r="A145" s="4">
        <v>97</v>
      </c>
      <c r="B145" s="4">
        <v>-183.523</v>
      </c>
      <c r="C145" t="s">
        <v>3987</v>
      </c>
      <c r="D145" s="4">
        <v>3</v>
      </c>
      <c r="E145" s="16" t="s">
        <v>10718</v>
      </c>
      <c r="F145" s="42">
        <f t="shared" si="10"/>
        <v>2</v>
      </c>
      <c r="G145" s="44" t="s">
        <v>12178</v>
      </c>
      <c r="H145" s="42">
        <f t="shared" ref="H145" si="11">IF(I145="GREET",1,IF(I145="GOAL",2,IF(I145="GOAL:COOP",2,IF(I145="(GOAL:COOP)",2,IF(I145="GOAL:CIVILITY",2,IF(I145="GOAL:SUSTAIN",2,IF(I145="(GOAL:SUSTAIN)",2,IF(I145="GOAL:MAX EARN",2,IF(I145="GOAL:EQUITY",2,IF(I145="(GOAL:EQUITY)",2,IF(I145="PROPOSAL",3,IF(I145="(PROPOSAL)",3,IF(I145="CHOOSE+",4,IF(I145="CHOOSE-",4,IF(I145="(CHOOSE+)",4,IF(I145="(CHOOSE-)",4,IF(I145="ECO INFO",5,IF(I145="(ECO INFO)",5,IF(I145="$ INFO",6,IF(I145="($ INFO)",6,IF(I145="SOC INFO",7,IF(I145="(SOC INFO)",7,IF(I145="RULE INFO",8,IF(I145="EXP INFO",9,IF(I145="(EXP INFO)",9,IF(I145="MON RES",10,IF(I145="MON EARN",11,IF(I145="MON BEH",12,IF(I145="POSE HARM",13,IF(I145="(POSE HARM)",13,IF(I145="POSE CONCERN",14,IF(I145="(POSE CONCERN)",14,IF(I145="RJ APOLOGY",15,IF(I145="RJ ATONE",16,IF(I145="(RJ ATONE)",16,IF(I145="RJ JUSTIFY",17,IF(I145="RJ JUSTIFY:ECO INFO",17,IF(I145="RJ JUSTIFY:SOC INFO",17,IF(I145="RJ JUSTIFY:EXP INFO",17,IF(I145="RJ JUSTIFY:MON EARN",17,IF(I145="RJ JUSTIFY:MON BEH",17,IF(I145="RJ-",18,IF(I145="RJ FORGIVE+",19,IF(I145="RJ FORGIVE-",19,IF(I145="(RJ FORGIVE+)",19,IF(I145="(RJ FORGIVE-)",19,IF(I145="COORD",20,IF(I145="(COORD)",20,IF(I145="ENF ACK",21,IF(I145="(ENF ACK)",21,IF(I145="ENF PRAISE",22,IF(I145="ENF ASK",23,IF(I145="ENF TELL",24,IF(I145="ENF SHAME",25,IF(I145="ENF WARN",26,IF(I145="ENF THREATEN",27,IF(I145="ENF PUNISH",28,IF(I145="DEFECT",29,IF(I145="SM TALK",30,IF(I145="HUMOR",31,IF(I145="POLITE+",32,IF(I145="POLITE-",32,IF(I145="INPUT-",33,IF(I145="AMBIGUOUS",34,IF(I145="UNCODEABLE",35)))))))))))))))))))))))))))))))))))))))))))))))))))))))))))))))))</f>
        <v>4</v>
      </c>
      <c r="I145" t="s">
        <v>10330</v>
      </c>
      <c r="K145" t="s">
        <v>11279</v>
      </c>
    </row>
    <row r="146" spans="1:11" x14ac:dyDescent="0.35">
      <c r="A146" s="4">
        <v>98</v>
      </c>
      <c r="B146" s="4">
        <v>-180.24599999999899</v>
      </c>
      <c r="C146" t="s">
        <v>3992</v>
      </c>
      <c r="D146" s="4">
        <v>1</v>
      </c>
      <c r="E146" s="16" t="s">
        <v>4057</v>
      </c>
      <c r="F146" s="42">
        <f t="shared" si="10"/>
        <v>22</v>
      </c>
      <c r="G146" s="44" t="s">
        <v>10418</v>
      </c>
    </row>
    <row r="147" spans="1:11" x14ac:dyDescent="0.35">
      <c r="A147" s="4">
        <v>99</v>
      </c>
      <c r="B147" s="4">
        <v>-174.37700000000001</v>
      </c>
      <c r="C147" t="s">
        <v>4015</v>
      </c>
      <c r="D147" s="4">
        <v>2</v>
      </c>
      <c r="E147" s="16" t="s">
        <v>4062</v>
      </c>
      <c r="F147" s="42">
        <f t="shared" si="10"/>
        <v>22</v>
      </c>
      <c r="G147" s="44" t="s">
        <v>10418</v>
      </c>
    </row>
    <row r="148" spans="1:11" x14ac:dyDescent="0.35">
      <c r="A148" s="4">
        <v>100</v>
      </c>
      <c r="B148" s="4">
        <v>-165.36599999999899</v>
      </c>
      <c r="C148" t="s">
        <v>4003</v>
      </c>
      <c r="D148" s="4">
        <v>4</v>
      </c>
      <c r="E148" s="16" t="s">
        <v>4063</v>
      </c>
      <c r="F148" s="42">
        <f t="shared" si="10"/>
        <v>3</v>
      </c>
      <c r="G148" s="44" t="s">
        <v>9379</v>
      </c>
    </row>
    <row r="149" spans="1:11" x14ac:dyDescent="0.35">
      <c r="A149" s="4">
        <v>101</v>
      </c>
      <c r="B149" s="4">
        <v>-155.929</v>
      </c>
      <c r="C149" t="s">
        <v>4015</v>
      </c>
      <c r="D149" s="4">
        <v>2</v>
      </c>
      <c r="E149" s="16" t="s">
        <v>4065</v>
      </c>
      <c r="F149" s="42">
        <f t="shared" si="10"/>
        <v>4</v>
      </c>
      <c r="G149" s="44" t="s">
        <v>9372</v>
      </c>
    </row>
    <row r="150" spans="1:11" x14ac:dyDescent="0.35">
      <c r="A150" s="4">
        <v>102</v>
      </c>
      <c r="B150" s="4">
        <v>-153.29</v>
      </c>
      <c r="C150" t="s">
        <v>4003</v>
      </c>
      <c r="D150" s="4">
        <v>4</v>
      </c>
      <c r="E150" s="16" t="s">
        <v>4066</v>
      </c>
      <c r="F150" s="42">
        <f t="shared" si="10"/>
        <v>2</v>
      </c>
      <c r="G150" s="44" t="s">
        <v>10938</v>
      </c>
      <c r="H150" s="42">
        <f t="shared" ref="H150:H153" si="12">IF(I150="GREET",1,IF(I150="GOAL",2,IF(I150="GOAL:COOP",2,IF(I150="(GOAL:COOP)",2,IF(I150="GOAL:CIVILITY",2,IF(I150="GOAL:SUSTAIN",2,IF(I150="(GOAL:SUSTAIN)",2,IF(I150="GOAL:MAX EARN",2,IF(I150="GOAL:EQUITY",2,IF(I150="(GOAL:EQUITY)",2,IF(I150="PROPOSAL",3,IF(I150="(PROPOSAL)",3,IF(I150="CHOOSE+",4,IF(I150="CHOOSE-",4,IF(I150="(CHOOSE+)",4,IF(I150="(CHOOSE-)",4,IF(I150="ECO INFO",5,IF(I150="(ECO INFO)",5,IF(I150="$ INFO",6,IF(I150="($ INFO)",6,IF(I150="SOC INFO",7,IF(I150="(SOC INFO)",7,IF(I150="RULE INFO",8,IF(I150="EXP INFO",9,IF(I150="(EXP INFO)",9,IF(I150="MON RES",10,IF(I150="MON EARN",11,IF(I150="MON BEH",12,IF(I150="POSE HARM",13,IF(I150="(POSE HARM)",13,IF(I150="POSE CONCERN",14,IF(I150="(POSE CONCERN)",14,IF(I150="RJ APOLOGY",15,IF(I150="RJ ATONE",16,IF(I150="(RJ ATONE)",16,IF(I150="RJ JUSTIFY",17,IF(I150="RJ JUSTIFY:ECO INFO",17,IF(I150="RJ JUSTIFY:SOC INFO",17,IF(I150="RJ JUSTIFY:EXP INFO",17,IF(I150="RJ JUSTIFY:MON EARN",17,IF(I150="RJ JUSTIFY:MON BEH",17,IF(I150="RJ-",18,IF(I150="RJ FORGIVE+",19,IF(I150="RJ FORGIVE-",19,IF(I150="(RJ FORGIVE+)",19,IF(I150="(RJ FORGIVE-)",19,IF(I150="COORD",20,IF(I150="(COORD)",20,IF(I150="ENF ACK",21,IF(I150="(ENF ACK)",21,IF(I150="ENF PRAISE",22,IF(I150="ENF ASK",23,IF(I150="ENF TELL",24,IF(I150="ENF SHAME",25,IF(I150="ENF WARN",26,IF(I150="ENF THREATEN",27,IF(I150="ENF PUNISH",28,IF(I150="DEFECT",29,IF(I150="SM TALK",30,IF(I150="HUMOR",31,IF(I150="POLITE+",32,IF(I150="POLITE-",32,IF(I150="INPUT-",33,IF(I150="AMBIGUOUS",34,IF(I150="UNCODEABLE",35)))))))))))))))))))))))))))))))))))))))))))))))))))))))))))))))))</f>
        <v>3</v>
      </c>
      <c r="I150" t="s">
        <v>10329</v>
      </c>
    </row>
    <row r="151" spans="1:11" x14ac:dyDescent="0.35">
      <c r="A151" s="4">
        <v>103</v>
      </c>
      <c r="B151" s="4">
        <v>-135.762</v>
      </c>
      <c r="C151" t="s">
        <v>3992</v>
      </c>
      <c r="D151" s="4">
        <v>1</v>
      </c>
      <c r="E151" s="16" t="s">
        <v>4068</v>
      </c>
    </row>
    <row r="152" spans="1:11" x14ac:dyDescent="0.35">
      <c r="B152" s="4"/>
      <c r="E152" s="58" t="s">
        <v>11277</v>
      </c>
      <c r="F152" s="42">
        <f t="shared" si="10"/>
        <v>2</v>
      </c>
      <c r="G152" t="s">
        <v>12179</v>
      </c>
      <c r="H152" s="42">
        <f t="shared" si="12"/>
        <v>4</v>
      </c>
      <c r="I152" t="s">
        <v>10330</v>
      </c>
    </row>
    <row r="153" spans="1:11" x14ac:dyDescent="0.35">
      <c r="B153" s="4"/>
      <c r="E153" s="58" t="s">
        <v>11278</v>
      </c>
      <c r="F153" s="42">
        <f t="shared" si="10"/>
        <v>6</v>
      </c>
      <c r="G153" s="44" t="s">
        <v>10472</v>
      </c>
      <c r="H153" s="42">
        <f t="shared" si="12"/>
        <v>2</v>
      </c>
      <c r="I153" t="s">
        <v>10428</v>
      </c>
    </row>
    <row r="154" spans="1:11" x14ac:dyDescent="0.35">
      <c r="A154" s="4">
        <v>104</v>
      </c>
      <c r="B154" s="4">
        <v>-135.04399999999899</v>
      </c>
      <c r="C154" t="s">
        <v>4015</v>
      </c>
      <c r="D154" s="4">
        <v>2</v>
      </c>
      <c r="E154" s="16" t="s">
        <v>4069</v>
      </c>
      <c r="F154" s="42">
        <f t="shared" si="10"/>
        <v>2</v>
      </c>
      <c r="G154" s="44" t="s">
        <v>10938</v>
      </c>
    </row>
    <row r="155" spans="1:11" x14ac:dyDescent="0.35">
      <c r="B155" s="4">
        <v>-109.59899999999899</v>
      </c>
      <c r="C155" t="s">
        <v>4015</v>
      </c>
      <c r="D155" s="4">
        <v>2</v>
      </c>
      <c r="E155" s="16" t="s">
        <v>4072</v>
      </c>
      <c r="F155" s="42">
        <f t="shared" si="10"/>
        <v>24</v>
      </c>
      <c r="G155" s="44" t="s">
        <v>10409</v>
      </c>
    </row>
    <row r="156" spans="1:11" x14ac:dyDescent="0.35">
      <c r="B156" s="4"/>
    </row>
    <row r="157" spans="1:11" x14ac:dyDescent="0.35">
      <c r="B157" s="20" t="s">
        <v>9232</v>
      </c>
    </row>
    <row r="158" spans="1:11" x14ac:dyDescent="0.35">
      <c r="A158" s="4">
        <v>105</v>
      </c>
      <c r="B158" s="4">
        <v>-92.614999999999995</v>
      </c>
      <c r="C158" t="s">
        <v>3992</v>
      </c>
      <c r="D158" s="4">
        <v>1</v>
      </c>
      <c r="E158" s="16" t="s">
        <v>4077</v>
      </c>
      <c r="F158" s="42">
        <f t="shared" ref="F158:F173" si="13">IF(G158="GREET",1,IF(G158="GOAL",2,IF(G158="GOAL:COOP",2,IF(G158="(GOAL:COOP)",2,IF(G158="GOAL:CIVILITY",2,IF(G158="GOAL:SUSTAIN",2,IF(G158="(GOAL:SUSTAIN)",2,IF(G158="GOAL:MAX EARN",2,IF(G158="GOAL:EQUITY",2,IF(G158="(GOAL:EQUITY)",2,IF(G158="PROPOSAL",3,IF(G158="(PROPOSAL)",3,IF(G158="CHOOSE+",4,IF(G158="CHOOSE-",4,IF(G158="(CHOOSE+)",4,IF(G158="(CHOOSE-)",4,IF(G158="ECO INFO",5,IF(G158="(ECO INFO)",5,IF(G158="$ INFO",6,IF(G158="($ INFO)",6,IF(G158="SOC INFO",7,IF(G158="(SOC INFO)",7,IF(G158="RULE INFO",8,IF(G158="EXP INFO",9,IF(G158="(EXP INFO)",9,IF(G158="MON RES",10,IF(G158="MON EARN",11,IF(G158="MON BEH",12,IF(G158="POSE HARM",13,IF(G158="(POSE HARM)",13,IF(G158="POSE CONCERN",14,IF(G158="(POSE CONCERN)",14,IF(G158="RJ APOLOGY",15,IF(G158="RJ ATONE",16,IF(G158="(RJ ATONE)",16,IF(G158="RJ JUSTIFY",17,IF(G158="RJ JUSTIFY:ECO INFO",17,IF(G158="RJ JUSTIFY:SOC INFO",17,IF(G158="RJ JUSTIFY:EXP INFO",17,IF(G158="RJ JUSTIFY:MON EARN",17,IF(G158="RJ JUSTIFY:MON BEH",17,IF(G158="RJ-",18,IF(G158="RJ FORGIVE+",19,IF(G158="RJ FORGIVE-",19,IF(G158="(RJ FORGIVE+)",19,IF(G158="(RJ FORGIVE-)",19,IF(G158="COORD",20,IF(G158="(COORD)",20,IF(G158="ENF ACK",21,IF(G158="(ENF ACK)",21,IF(G158="ENF PRAISE",22,IF(G158="ENF ASK",23,IF(G158="ENF TELL",24,IF(G158="ENF SHAME",25,IF(G158="ENF WARN",26,IF(G158="ENF THREATEN",27,IF(G158="ENF PUNISH",28,IF(G158="DEFECT",29,IF(G158="SM TALK",30,IF(G158="HUMOR",31,IF(G158="POLITE+",32,IF(G158="POLITE-",32,IF(G158="INPUT-",33,IF(G158="AMBIGUOUS",34,IF(G158="UNCODEABLE",35)))))))))))))))))))))))))))))))))))))))))))))))))))))))))))))))))</f>
        <v>30</v>
      </c>
      <c r="G158" s="44" t="s">
        <v>9375</v>
      </c>
    </row>
    <row r="159" spans="1:11" x14ac:dyDescent="0.35">
      <c r="A159" s="4">
        <v>106</v>
      </c>
      <c r="B159" s="4">
        <v>-81.363</v>
      </c>
      <c r="C159" t="s">
        <v>3987</v>
      </c>
      <c r="D159" s="4">
        <v>3</v>
      </c>
      <c r="E159" s="16" t="s">
        <v>4080</v>
      </c>
      <c r="F159" s="42">
        <f t="shared" si="13"/>
        <v>30</v>
      </c>
      <c r="G159" s="44" t="s">
        <v>9375</v>
      </c>
    </row>
    <row r="160" spans="1:11" x14ac:dyDescent="0.35">
      <c r="A160" s="4">
        <v>107</v>
      </c>
      <c r="B160" s="4">
        <v>-73.662999999999997</v>
      </c>
      <c r="C160" t="s">
        <v>3992</v>
      </c>
      <c r="D160" s="4">
        <v>1</v>
      </c>
      <c r="E160" s="16" t="s">
        <v>1327</v>
      </c>
      <c r="F160" s="42">
        <f t="shared" si="13"/>
        <v>30</v>
      </c>
      <c r="G160" s="44" t="s">
        <v>9375</v>
      </c>
    </row>
    <row r="161" spans="1:8" x14ac:dyDescent="0.35">
      <c r="A161" s="4">
        <v>108</v>
      </c>
      <c r="B161" s="4">
        <v>-73.551000000000002</v>
      </c>
      <c r="C161" t="s">
        <v>4015</v>
      </c>
      <c r="D161" s="4">
        <v>2</v>
      </c>
      <c r="E161" s="16" t="s">
        <v>1730</v>
      </c>
      <c r="F161" s="42">
        <f t="shared" si="13"/>
        <v>30</v>
      </c>
      <c r="G161" s="44" t="s">
        <v>9375</v>
      </c>
    </row>
    <row r="162" spans="1:8" x14ac:dyDescent="0.35">
      <c r="A162" s="4">
        <v>109</v>
      </c>
      <c r="B162" s="4">
        <v>-72.566000000000003</v>
      </c>
      <c r="C162" t="s">
        <v>3987</v>
      </c>
      <c r="D162" s="4">
        <v>3</v>
      </c>
      <c r="E162" s="16" t="s">
        <v>4082</v>
      </c>
      <c r="F162" s="42">
        <f t="shared" si="13"/>
        <v>30</v>
      </c>
      <c r="G162" s="44" t="s">
        <v>9375</v>
      </c>
    </row>
    <row r="163" spans="1:8" x14ac:dyDescent="0.35">
      <c r="A163" s="4">
        <v>110</v>
      </c>
      <c r="B163" s="4">
        <v>-58.707000000000001</v>
      </c>
      <c r="C163" t="s">
        <v>3987</v>
      </c>
      <c r="D163" s="4">
        <v>3</v>
      </c>
      <c r="E163" s="30">
        <v>44236</v>
      </c>
      <c r="F163" s="42">
        <f t="shared" si="13"/>
        <v>30</v>
      </c>
      <c r="G163" s="44" t="s">
        <v>9375</v>
      </c>
      <c r="H163" s="131"/>
    </row>
    <row r="164" spans="1:8" x14ac:dyDescent="0.35">
      <c r="A164" s="4">
        <v>111</v>
      </c>
      <c r="B164" s="4">
        <v>-57.591000000000001</v>
      </c>
      <c r="C164" t="s">
        <v>3992</v>
      </c>
      <c r="D164" s="4">
        <v>1</v>
      </c>
      <c r="E164" s="16" t="s">
        <v>4085</v>
      </c>
      <c r="F164" s="42">
        <f t="shared" si="13"/>
        <v>30</v>
      </c>
      <c r="G164" s="44" t="s">
        <v>9375</v>
      </c>
    </row>
    <row r="165" spans="1:8" x14ac:dyDescent="0.35">
      <c r="A165" s="4">
        <v>112</v>
      </c>
      <c r="B165" s="4">
        <v>-57.222000000000001</v>
      </c>
      <c r="C165" t="s">
        <v>4003</v>
      </c>
      <c r="D165" s="4">
        <v>4</v>
      </c>
      <c r="E165" s="16" t="s">
        <v>4086</v>
      </c>
      <c r="F165" s="42">
        <f t="shared" si="13"/>
        <v>30</v>
      </c>
      <c r="G165" s="44" t="s">
        <v>9375</v>
      </c>
    </row>
    <row r="166" spans="1:8" x14ac:dyDescent="0.35">
      <c r="A166" s="4">
        <v>113</v>
      </c>
      <c r="B166" s="4">
        <v>-55.331000000000003</v>
      </c>
      <c r="C166" t="s">
        <v>3987</v>
      </c>
      <c r="D166" s="4">
        <v>3</v>
      </c>
      <c r="E166" s="16" t="s">
        <v>4087</v>
      </c>
      <c r="F166" s="42">
        <f t="shared" si="13"/>
        <v>30</v>
      </c>
      <c r="G166" s="44" t="s">
        <v>9375</v>
      </c>
    </row>
    <row r="167" spans="1:8" x14ac:dyDescent="0.35">
      <c r="A167" s="4">
        <v>114</v>
      </c>
      <c r="B167" s="4">
        <v>-48.216999999999999</v>
      </c>
      <c r="C167" t="s">
        <v>3987</v>
      </c>
      <c r="D167" s="4">
        <v>3</v>
      </c>
      <c r="E167" s="16" t="s">
        <v>4093</v>
      </c>
      <c r="F167" s="42">
        <f t="shared" si="13"/>
        <v>30</v>
      </c>
      <c r="G167" s="44" t="s">
        <v>9375</v>
      </c>
    </row>
    <row r="168" spans="1:8" x14ac:dyDescent="0.35">
      <c r="B168" s="4"/>
    </row>
    <row r="169" spans="1:8" x14ac:dyDescent="0.35">
      <c r="B169" s="21" t="s">
        <v>9279</v>
      </c>
      <c r="C169" s="22"/>
      <c r="D169" s="21"/>
      <c r="E169" s="23"/>
    </row>
    <row r="170" spans="1:8" x14ac:dyDescent="0.35">
      <c r="C170" s="31"/>
    </row>
    <row r="171" spans="1:8" x14ac:dyDescent="0.35">
      <c r="A171" s="4">
        <v>115</v>
      </c>
      <c r="B171" s="4">
        <v>38.558</v>
      </c>
      <c r="C171" t="s">
        <v>4015</v>
      </c>
      <c r="D171" s="4">
        <v>2</v>
      </c>
      <c r="E171" s="16" t="s">
        <v>4102</v>
      </c>
      <c r="F171" s="42">
        <f t="shared" si="13"/>
        <v>7</v>
      </c>
      <c r="G171" s="44" t="s">
        <v>9377</v>
      </c>
    </row>
    <row r="172" spans="1:8" x14ac:dyDescent="0.35">
      <c r="A172" s="4">
        <v>116</v>
      </c>
      <c r="B172" s="4">
        <v>50.723999999999997</v>
      </c>
      <c r="C172" t="s">
        <v>3987</v>
      </c>
      <c r="D172" s="4">
        <v>3</v>
      </c>
      <c r="E172" s="16" t="s">
        <v>4105</v>
      </c>
      <c r="F172" s="42">
        <f t="shared" si="13"/>
        <v>7</v>
      </c>
      <c r="G172" s="44" t="s">
        <v>9377</v>
      </c>
    </row>
    <row r="173" spans="1:8" x14ac:dyDescent="0.35">
      <c r="A173" s="4">
        <v>117</v>
      </c>
      <c r="B173" s="4">
        <v>61.957000000000001</v>
      </c>
      <c r="C173" t="s">
        <v>3987</v>
      </c>
      <c r="D173" s="4">
        <v>3</v>
      </c>
      <c r="E173" s="16" t="s">
        <v>4106</v>
      </c>
      <c r="F173" s="42">
        <f t="shared" si="13"/>
        <v>7</v>
      </c>
      <c r="G173" s="44" t="s">
        <v>9377</v>
      </c>
    </row>
    <row r="176" spans="1:8" x14ac:dyDescent="0.35">
      <c r="A176" s="8" t="s">
        <v>11929</v>
      </c>
      <c r="B176" s="4"/>
    </row>
    <row r="177" spans="1:8" x14ac:dyDescent="0.35">
      <c r="B177" s="98" t="s">
        <v>11936</v>
      </c>
    </row>
    <row r="178" spans="1:8" x14ac:dyDescent="0.35">
      <c r="A178" s="7" t="s">
        <v>11933</v>
      </c>
      <c r="B178" s="4">
        <v>1</v>
      </c>
      <c r="C178" t="s">
        <v>12007</v>
      </c>
    </row>
    <row r="179" spans="1:8" x14ac:dyDescent="0.35">
      <c r="A179" s="7" t="s">
        <v>11934</v>
      </c>
      <c r="B179" s="4" t="s">
        <v>11932</v>
      </c>
    </row>
    <row r="180" spans="1:8" x14ac:dyDescent="0.35">
      <c r="A180" s="7" t="s">
        <v>11935</v>
      </c>
      <c r="B180" s="4">
        <v>1</v>
      </c>
      <c r="C180" t="s">
        <v>11958</v>
      </c>
    </row>
    <row r="182" spans="1:8" x14ac:dyDescent="0.35">
      <c r="A182" s="7" t="s">
        <v>12080</v>
      </c>
      <c r="B182" s="102">
        <v>1</v>
      </c>
    </row>
    <row r="183" spans="1:8" x14ac:dyDescent="0.35">
      <c r="A183" s="4" t="s">
        <v>12082</v>
      </c>
      <c r="B183" s="4">
        <v>1</v>
      </c>
    </row>
    <row r="186" spans="1:8" x14ac:dyDescent="0.35">
      <c r="B186" s="6" t="s">
        <v>12198</v>
      </c>
      <c r="F186"/>
      <c r="H186"/>
    </row>
    <row r="187" spans="1:8" x14ac:dyDescent="0.35">
      <c r="A187" s="8" t="s">
        <v>12202</v>
      </c>
      <c r="B187" s="138" t="s">
        <v>12230</v>
      </c>
      <c r="C187" s="113" t="s">
        <v>12231</v>
      </c>
      <c r="F187"/>
      <c r="H187"/>
    </row>
    <row r="188" spans="1:8" x14ac:dyDescent="0.35">
      <c r="A188" s="7" t="s">
        <v>12083</v>
      </c>
      <c r="B188">
        <v>1</v>
      </c>
      <c r="C188" s="102">
        <v>1</v>
      </c>
      <c r="F188"/>
      <c r="H188"/>
    </row>
    <row r="189" spans="1:8" x14ac:dyDescent="0.35">
      <c r="A189" s="7" t="s">
        <v>12084</v>
      </c>
      <c r="B189">
        <v>1</v>
      </c>
      <c r="C189" s="102">
        <v>1</v>
      </c>
      <c r="F189"/>
      <c r="H189"/>
    </row>
    <row r="190" spans="1:8" x14ac:dyDescent="0.35">
      <c r="C190" s="4"/>
      <c r="F190"/>
      <c r="H190"/>
    </row>
    <row r="191" spans="1:8" x14ac:dyDescent="0.35">
      <c r="A191" s="8" t="s">
        <v>12203</v>
      </c>
      <c r="C191" s="4"/>
      <c r="F191"/>
      <c r="H191"/>
    </row>
    <row r="192" spans="1:8" x14ac:dyDescent="0.35">
      <c r="A192" s="7" t="s">
        <v>12083</v>
      </c>
      <c r="B192" s="102" t="s">
        <v>11932</v>
      </c>
      <c r="C192" s="102" t="s">
        <v>11932</v>
      </c>
      <c r="F192"/>
      <c r="H192"/>
    </row>
    <row r="193" spans="1:8" x14ac:dyDescent="0.35">
      <c r="A193" s="7" t="s">
        <v>12084</v>
      </c>
      <c r="B193" s="102" t="s">
        <v>11932</v>
      </c>
      <c r="C193" s="102" t="s">
        <v>11932</v>
      </c>
      <c r="F193"/>
      <c r="H193"/>
    </row>
    <row r="194" spans="1:8" x14ac:dyDescent="0.35">
      <c r="C194" s="4"/>
      <c r="F194"/>
      <c r="H194"/>
    </row>
    <row r="195" spans="1:8" x14ac:dyDescent="0.35">
      <c r="A195" s="8" t="s">
        <v>12204</v>
      </c>
      <c r="C195" s="4"/>
      <c r="F195"/>
      <c r="H195"/>
    </row>
    <row r="196" spans="1:8" x14ac:dyDescent="0.35">
      <c r="A196" s="7" t="s">
        <v>12083</v>
      </c>
      <c r="B196">
        <v>1</v>
      </c>
      <c r="C196" s="102">
        <v>1</v>
      </c>
      <c r="E196" s="16" t="s">
        <v>12216</v>
      </c>
      <c r="F196"/>
      <c r="H196"/>
    </row>
    <row r="197" spans="1:8" x14ac:dyDescent="0.35">
      <c r="A197" s="7" t="s">
        <v>12084</v>
      </c>
      <c r="B197">
        <v>1</v>
      </c>
      <c r="C197" s="102">
        <v>1</v>
      </c>
      <c r="F197"/>
      <c r="H197"/>
    </row>
    <row r="198" spans="1:8" x14ac:dyDescent="0.35">
      <c r="F198"/>
      <c r="H198"/>
    </row>
    <row r="199" spans="1:8" x14ac:dyDescent="0.35">
      <c r="A199" s="7" t="s">
        <v>12080</v>
      </c>
      <c r="F199"/>
      <c r="H199"/>
    </row>
    <row r="200" spans="1:8" x14ac:dyDescent="0.35">
      <c r="A200" s="7" t="s">
        <v>12083</v>
      </c>
      <c r="B200">
        <v>1</v>
      </c>
      <c r="C200" s="102">
        <v>1</v>
      </c>
      <c r="F200"/>
      <c r="H200"/>
    </row>
    <row r="201" spans="1:8" x14ac:dyDescent="0.35">
      <c r="A201" s="7" t="s">
        <v>12084</v>
      </c>
      <c r="B201">
        <v>1</v>
      </c>
      <c r="C201" s="102">
        <v>1</v>
      </c>
      <c r="F201"/>
      <c r="H201"/>
    </row>
    <row r="204" spans="1:8" x14ac:dyDescent="0.35">
      <c r="A204" s="8" t="s">
        <v>12089</v>
      </c>
      <c r="B204" s="4"/>
    </row>
    <row r="205" spans="1:8" x14ac:dyDescent="0.35">
      <c r="B205" s="4"/>
    </row>
    <row r="206" spans="1:8" x14ac:dyDescent="0.35">
      <c r="A206" s="113" t="s">
        <v>11933</v>
      </c>
      <c r="B206" s="4"/>
    </row>
    <row r="207" spans="1:8" x14ac:dyDescent="0.35">
      <c r="A207" s="113"/>
      <c r="B207" s="4"/>
    </row>
    <row r="208" spans="1:8" x14ac:dyDescent="0.35">
      <c r="A208" s="116" t="s">
        <v>12090</v>
      </c>
      <c r="B208" s="4"/>
    </row>
    <row r="209" spans="1:5" x14ac:dyDescent="0.35">
      <c r="A209" s="4" t="s">
        <v>12091</v>
      </c>
      <c r="B209" s="4">
        <v>4</v>
      </c>
    </row>
    <row r="210" spans="1:5" x14ac:dyDescent="0.35">
      <c r="A210" s="4" t="s">
        <v>12092</v>
      </c>
      <c r="B210" s="4"/>
    </row>
    <row r="211" spans="1:5" x14ac:dyDescent="0.35">
      <c r="A211" s="4" t="s">
        <v>12093</v>
      </c>
      <c r="B211" s="4"/>
    </row>
    <row r="212" spans="1:5" x14ac:dyDescent="0.35">
      <c r="A212" s="4" t="s">
        <v>12094</v>
      </c>
      <c r="B212" s="4"/>
    </row>
    <row r="213" spans="1:5" x14ac:dyDescent="0.35">
      <c r="A213" s="37" t="s">
        <v>12098</v>
      </c>
      <c r="B213" s="117">
        <v>4</v>
      </c>
    </row>
    <row r="214" spans="1:5" x14ac:dyDescent="0.35">
      <c r="A214" s="37"/>
      <c r="B214" s="4"/>
    </row>
    <row r="215" spans="1:5" x14ac:dyDescent="0.35">
      <c r="A215" s="116" t="s">
        <v>12095</v>
      </c>
      <c r="B215" s="4"/>
    </row>
    <row r="216" spans="1:5" x14ac:dyDescent="0.35">
      <c r="A216" s="4" t="s">
        <v>12091</v>
      </c>
      <c r="B216" s="4">
        <v>2</v>
      </c>
    </row>
    <row r="217" spans="1:5" x14ac:dyDescent="0.35">
      <c r="A217" s="4" t="s">
        <v>12092</v>
      </c>
      <c r="B217" s="4"/>
    </row>
    <row r="218" spans="1:5" x14ac:dyDescent="0.35">
      <c r="A218" s="4" t="s">
        <v>12093</v>
      </c>
      <c r="B218" s="4"/>
    </row>
    <row r="219" spans="1:5" x14ac:dyDescent="0.35">
      <c r="A219" s="4" t="s">
        <v>12094</v>
      </c>
      <c r="B219" s="4"/>
    </row>
    <row r="220" spans="1:5" x14ac:dyDescent="0.35">
      <c r="A220" s="37" t="s">
        <v>12098</v>
      </c>
      <c r="B220" s="4">
        <v>2</v>
      </c>
    </row>
    <row r="221" spans="1:5" x14ac:dyDescent="0.35">
      <c r="A221" s="37"/>
      <c r="B221" s="4"/>
    </row>
    <row r="222" spans="1:5" x14ac:dyDescent="0.35">
      <c r="A222" s="113" t="s">
        <v>11934</v>
      </c>
      <c r="B222" s="4"/>
    </row>
    <row r="223" spans="1:5" x14ac:dyDescent="0.35">
      <c r="A223" s="113"/>
      <c r="B223" s="4"/>
    </row>
    <row r="224" spans="1:5" x14ac:dyDescent="0.35">
      <c r="A224" s="116" t="s">
        <v>12090</v>
      </c>
      <c r="B224" s="4"/>
      <c r="E224" s="16" t="s">
        <v>11932</v>
      </c>
    </row>
    <row r="225" spans="1:5" x14ac:dyDescent="0.35">
      <c r="A225" s="4" t="s">
        <v>12091</v>
      </c>
      <c r="B225" s="4"/>
    </row>
    <row r="226" spans="1:5" x14ac:dyDescent="0.35">
      <c r="A226" s="4" t="s">
        <v>12092</v>
      </c>
      <c r="B226" s="4"/>
    </row>
    <row r="227" spans="1:5" x14ac:dyDescent="0.35">
      <c r="A227" s="4" t="s">
        <v>12093</v>
      </c>
      <c r="B227" s="4"/>
    </row>
    <row r="228" spans="1:5" x14ac:dyDescent="0.35">
      <c r="A228" s="4" t="s">
        <v>12094</v>
      </c>
      <c r="B228" s="4"/>
    </row>
    <row r="229" spans="1:5" x14ac:dyDescent="0.35">
      <c r="A229" s="37" t="s">
        <v>12098</v>
      </c>
      <c r="B229" s="117"/>
    </row>
    <row r="230" spans="1:5" x14ac:dyDescent="0.35">
      <c r="A230" s="37"/>
      <c r="B230" s="4"/>
    </row>
    <row r="231" spans="1:5" x14ac:dyDescent="0.35">
      <c r="A231" s="116" t="s">
        <v>12095</v>
      </c>
      <c r="B231" s="4"/>
      <c r="E231" s="16" t="s">
        <v>11932</v>
      </c>
    </row>
    <row r="232" spans="1:5" x14ac:dyDescent="0.35">
      <c r="A232" s="4" t="s">
        <v>12091</v>
      </c>
      <c r="B232" s="4"/>
    </row>
    <row r="233" spans="1:5" x14ac:dyDescent="0.35">
      <c r="A233" s="4" t="s">
        <v>12092</v>
      </c>
      <c r="B233" s="4"/>
    </row>
    <row r="234" spans="1:5" x14ac:dyDescent="0.35">
      <c r="A234" s="4" t="s">
        <v>12093</v>
      </c>
      <c r="B234" s="4"/>
    </row>
    <row r="235" spans="1:5" x14ac:dyDescent="0.35">
      <c r="A235" s="4" t="s">
        <v>12094</v>
      </c>
      <c r="B235" s="4"/>
    </row>
    <row r="236" spans="1:5" x14ac:dyDescent="0.35">
      <c r="A236" s="37" t="s">
        <v>12098</v>
      </c>
      <c r="B236" s="4"/>
    </row>
    <row r="237" spans="1:5" x14ac:dyDescent="0.35">
      <c r="B237" s="4"/>
    </row>
    <row r="238" spans="1:5" x14ac:dyDescent="0.35">
      <c r="A238" s="113" t="s">
        <v>11935</v>
      </c>
      <c r="B238" s="4"/>
    </row>
    <row r="239" spans="1:5" x14ac:dyDescent="0.35">
      <c r="A239" s="113"/>
      <c r="B239" s="4"/>
    </row>
    <row r="240" spans="1:5" x14ac:dyDescent="0.35">
      <c r="A240" s="116" t="s">
        <v>12090</v>
      </c>
      <c r="B240" s="4"/>
    </row>
    <row r="241" spans="1:5" x14ac:dyDescent="0.35">
      <c r="A241" s="4" t="s">
        <v>12091</v>
      </c>
      <c r="B241" s="4">
        <v>4</v>
      </c>
      <c r="E241" s="16" t="s">
        <v>12124</v>
      </c>
    </row>
    <row r="242" spans="1:5" x14ac:dyDescent="0.35">
      <c r="A242" s="4" t="s">
        <v>12092</v>
      </c>
      <c r="B242" s="4"/>
    </row>
    <row r="243" spans="1:5" x14ac:dyDescent="0.35">
      <c r="A243" s="4" t="s">
        <v>12093</v>
      </c>
      <c r="B243" s="4"/>
    </row>
    <row r="244" spans="1:5" x14ac:dyDescent="0.35">
      <c r="A244" s="4" t="s">
        <v>12094</v>
      </c>
      <c r="B244" s="4"/>
    </row>
    <row r="245" spans="1:5" x14ac:dyDescent="0.35">
      <c r="A245" s="37" t="s">
        <v>12098</v>
      </c>
      <c r="B245" s="4">
        <v>4</v>
      </c>
    </row>
    <row r="246" spans="1:5" x14ac:dyDescent="0.35">
      <c r="B246" s="4"/>
    </row>
    <row r="247" spans="1:5" x14ac:dyDescent="0.35">
      <c r="A247" s="116" t="s">
        <v>12095</v>
      </c>
      <c r="B247" s="4"/>
    </row>
    <row r="248" spans="1:5" x14ac:dyDescent="0.35">
      <c r="A248" s="4" t="s">
        <v>12091</v>
      </c>
      <c r="B248" s="4">
        <v>4</v>
      </c>
      <c r="E248" s="16" t="s">
        <v>12124</v>
      </c>
    </row>
    <row r="249" spans="1:5" x14ac:dyDescent="0.35">
      <c r="A249" s="4" t="s">
        <v>12092</v>
      </c>
      <c r="B249" s="4"/>
    </row>
    <row r="250" spans="1:5" x14ac:dyDescent="0.35">
      <c r="A250" s="4" t="s">
        <v>12093</v>
      </c>
      <c r="B250" s="4"/>
    </row>
    <row r="251" spans="1:5" x14ac:dyDescent="0.35">
      <c r="A251" s="4" t="s">
        <v>12094</v>
      </c>
      <c r="B251" s="4"/>
    </row>
    <row r="252" spans="1:5" x14ac:dyDescent="0.35">
      <c r="A252" s="39" t="s">
        <v>12098</v>
      </c>
      <c r="B252" s="4">
        <v>4</v>
      </c>
    </row>
    <row r="253" spans="1:5" x14ac:dyDescent="0.35">
      <c r="A253" s="37"/>
      <c r="B253" s="4"/>
    </row>
    <row r="254" spans="1:5" x14ac:dyDescent="0.35">
      <c r="A254" s="8" t="s">
        <v>12227</v>
      </c>
      <c r="B254" s="117">
        <f>(B209+B216+B241+B248)/4</f>
        <v>3.5</v>
      </c>
      <c r="C254" s="119"/>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Sheet202">
    <tabColor theme="9" tint="0.39997558519241921"/>
  </sheetPr>
  <dimension ref="A1:K267"/>
  <sheetViews>
    <sheetView zoomScale="80" zoomScaleNormal="80" workbookViewId="0">
      <selection activeCell="F1" sqref="F1"/>
    </sheetView>
  </sheetViews>
  <sheetFormatPr defaultRowHeight="14.5" x14ac:dyDescent="0.35"/>
  <cols>
    <col min="1" max="1" width="8.90625" style="4" customWidth="1"/>
    <col min="2" max="2" width="11.1796875" customWidth="1"/>
    <col min="3" max="3" width="7.1796875" customWidth="1"/>
    <col min="4" max="4" width="8.1796875" style="4" customWidth="1"/>
    <col min="5" max="5" width="85.81640625" style="16" customWidth="1"/>
    <col min="6" max="6" width="8.90625" style="4"/>
    <col min="8" max="8" width="8.90625" style="4"/>
  </cols>
  <sheetData>
    <row r="1" spans="1:11" x14ac:dyDescent="0.35">
      <c r="A1" s="14" t="s">
        <v>9316</v>
      </c>
      <c r="B1" s="10"/>
      <c r="C1" s="14"/>
      <c r="D1" s="18"/>
      <c r="E1" s="14"/>
      <c r="F1" s="127" t="s">
        <v>9368</v>
      </c>
      <c r="G1" s="36"/>
      <c r="H1" s="121"/>
      <c r="I1" s="36"/>
      <c r="J1" s="36"/>
      <c r="K1" s="36"/>
    </row>
    <row r="2" spans="1:11" x14ac:dyDescent="0.35">
      <c r="A2" s="7" t="s">
        <v>9223</v>
      </c>
      <c r="B2" s="7" t="s">
        <v>3</v>
      </c>
      <c r="C2" s="7" t="s">
        <v>9459</v>
      </c>
      <c r="D2" s="7" t="s">
        <v>9224</v>
      </c>
      <c r="E2" s="8" t="s">
        <v>9225</v>
      </c>
      <c r="F2" s="121"/>
      <c r="G2" s="36"/>
      <c r="H2" s="121"/>
      <c r="I2" s="36"/>
      <c r="J2" s="36"/>
      <c r="K2" s="36"/>
    </row>
    <row r="3" spans="1:11" s="75" customFormat="1" x14ac:dyDescent="0.35">
      <c r="A3" s="11"/>
      <c r="B3" s="11" t="s">
        <v>9227</v>
      </c>
      <c r="C3" s="15"/>
      <c r="D3" s="19"/>
      <c r="E3" s="15"/>
      <c r="F3" s="19" t="s">
        <v>9370</v>
      </c>
      <c r="G3" s="75" t="s">
        <v>9382</v>
      </c>
      <c r="H3" s="19" t="s">
        <v>9370</v>
      </c>
      <c r="I3" s="75" t="s">
        <v>9369</v>
      </c>
      <c r="J3" s="75" t="s">
        <v>9370</v>
      </c>
      <c r="K3" s="75" t="s">
        <v>9369</v>
      </c>
    </row>
    <row r="4" spans="1:11" x14ac:dyDescent="0.35">
      <c r="A4" s="7"/>
      <c r="B4" s="7"/>
      <c r="C4" s="8"/>
      <c r="E4" s="8"/>
    </row>
    <row r="5" spans="1:11" x14ac:dyDescent="0.35">
      <c r="A5" s="7"/>
      <c r="B5" s="31" t="s">
        <v>10720</v>
      </c>
      <c r="C5" s="8"/>
      <c r="E5" s="8"/>
    </row>
    <row r="6" spans="1:11" x14ac:dyDescent="0.35">
      <c r="A6" s="4">
        <v>1</v>
      </c>
      <c r="B6" s="4">
        <v>-411.616999999999</v>
      </c>
      <c r="C6" t="s">
        <v>4595</v>
      </c>
      <c r="D6" s="4">
        <v>3</v>
      </c>
      <c r="E6" s="16" t="s">
        <v>1693</v>
      </c>
      <c r="F6" s="4">
        <f>IF(G6="GREET",1,IF(G6="GOAL",2,IF(G6="GOAL:COOP",2,IF(G6="(GOAL:COOP)",2,IF(G6="GOAL:CIVILITY",2,IF(G6="GOAL:SUSTAIN",2,IF(G6="(GOAL:SUSTAIN)",2,IF(G6="GOAL:MAX EARN",2,IF(G6="GOAL:EQUITY",2,IF(G6="(GOAL:EQUITY)",2,IF(G6="PROPOSAL",3,IF(G6="(PROPOSAL)",3,IF(G6="CHOOSE+",4,IF(G6="CHOOSE-",4,IF(G6="(CHOOSE+)",4,IF(G6="(CHOOSE-)",4,IF(G6="ECO INFO",5,IF(G6="(ECO INFO)",5,IF(G6="$ INFO",6,IF(G6="($ INFO)",6,IF(G6="SOC INFO",7,IF(G6="(SOC INFO)",7,IF(G6="RULE INFO",8,IF(G6="EXP INFO",9,IF(G6="(EXP INFO)",9,IF(G6="MON RES",10,IF(G6="MON EARN",11,IF(G6="MON BEH",12,IF(G6="POSE HARM",13,IF(G6="(POSE HARM)",13,IF(G6="POSE CONCERN",14,IF(G6="(POSE CONCERN)",14,IF(G6="RJ APOLOGY",15,IF(G6="RJ ATONE",16,IF(G6="(RJ ATONE)",16,IF(G6="RJ JUSTIFY",17,IF(G6="RJ JUSTIFY:ECO INFO",17,IF(G6="RJ JUSTIFY:SOC INFO",17,IF(G6="RJ JUSTIFY:EXP INFO",17,IF(G6="RJ JUSTIFY:MON EARN",17,IF(G6="RJ JUSTIFY:MON BEH",17,IF(G6="RJ-",18,IF(G6="RJ FORGIVE+",19,IF(G6="RJ FORGIVE-",19,IF(G6="(RJ FORGIVE+)",19,IF(G6="(RJ FORGIVE-)",19,IF(G6="COORD",20,IF(G6="(COORD)",20,IF(G6="ENF ACK",21,IF(G6="(ENF ACK)",21,IF(G6="ENF PRAISE",22,IF(G6="ENF ASK",23,IF(G6="ENF TELL",24,IF(G6="ENF SHAME",25,IF(G6="ENF WARN",26,IF(G6="ENF THREATEN",27,IF(G6="ENF PUNISH",28,IF(G6="DEFECT",29,IF(G6="SM TALK",30,IF(G6="HUMOR",31,IF(G6="POLITE+",32,IF(G6="POLITE-",32,IF(G6="INPUT-",33,IF(G6="AMBIGUOUS",34,IF(G6="UNCODEABLE",35)))))))))))))))))))))))))))))))))))))))))))))))))))))))))))))))))</f>
        <v>1</v>
      </c>
      <c r="G6" t="s">
        <v>10885</v>
      </c>
    </row>
    <row r="7" spans="1:11" x14ac:dyDescent="0.35">
      <c r="A7" s="4">
        <v>2</v>
      </c>
      <c r="B7" s="4">
        <v>-408.70599999999899</v>
      </c>
      <c r="C7" t="s">
        <v>4599</v>
      </c>
      <c r="D7" s="4">
        <v>4</v>
      </c>
      <c r="E7" s="16" t="s">
        <v>4600</v>
      </c>
    </row>
    <row r="8" spans="1:11" x14ac:dyDescent="0.35">
      <c r="B8" s="4"/>
      <c r="E8" s="58" t="s">
        <v>4410</v>
      </c>
      <c r="F8" s="4">
        <f>IF(G8="GREET",1,IF(G8="GOAL",2,IF(G8="GOAL:COOP",2,IF(G8="(GOAL:COOP)",2,IF(G8="GOAL:CIVILITY",2,IF(G8="GOAL:SUSTAIN",2,IF(G8="(GOAL:SUSTAIN)",2,IF(G8="GOAL:MAX EARN",2,IF(G8="GOAL:EQUITY",2,IF(G8="(GOAL:EQUITY)",2,IF(G8="PROPOSAL",3,IF(G8="(PROPOSAL)",3,IF(G8="CHOOSE+",4,IF(G8="CHOOSE-",4,IF(G8="(CHOOSE+)",4,IF(G8="(CHOOSE-)",4,IF(G8="ECO INFO",5,IF(G8="(ECO INFO)",5,IF(G8="$ INFO",6,IF(G8="($ INFO)",6,IF(G8="SOC INFO",7,IF(G8="(SOC INFO)",7,IF(G8="RULE INFO",8,IF(G8="EXP INFO",9,IF(G8="(EXP INFO)",9,IF(G8="MON RES",10,IF(G8="MON EARN",11,IF(G8="MON BEH",12,IF(G8="POSE HARM",13,IF(G8="(POSE HARM)",13,IF(G8="POSE CONCERN",14,IF(G8="(POSE CONCERN)",14,IF(G8="RJ APOLOGY",15,IF(G8="RJ ATONE",16,IF(G8="(RJ ATONE)",16,IF(G8="RJ JUSTIFY",17,IF(G8="RJ JUSTIFY:ECO INFO",17,IF(G8="RJ JUSTIFY:SOC INFO",17,IF(G8="RJ JUSTIFY:EXP INFO",17,IF(G8="RJ JUSTIFY:MON EARN",17,IF(G8="RJ JUSTIFY:MON BEH",17,IF(G8="RJ-",18,IF(G8="RJ FORGIVE+",19,IF(G8="RJ FORGIVE-",19,IF(G8="(RJ FORGIVE+)",19,IF(G8="(RJ FORGIVE-)",19,IF(G8="COORD",20,IF(G8="(COORD)",20,IF(G8="ENF ACK",21,IF(G8="(ENF ACK)",21,IF(G8="ENF PRAISE",22,IF(G8="ENF ASK",23,IF(G8="ENF TELL",24,IF(G8="ENF SHAME",25,IF(G8="ENF WARN",26,IF(G8="ENF THREATEN",27,IF(G8="ENF PUNISH",28,IF(G8="DEFECT",29,IF(G8="SM TALK",30,IF(G8="HUMOR",31,IF(G8="POLITE+",32,IF(G8="POLITE-",32,IF(G8="INPUT-",33,IF(G8="AMBIGUOUS",34,IF(G8="UNCODEABLE",35)))))))))))))))))))))))))))))))))))))))))))))))))))))))))))))))))</f>
        <v>1</v>
      </c>
      <c r="G8" t="s">
        <v>10885</v>
      </c>
    </row>
    <row r="9" spans="1:11" x14ac:dyDescent="0.35">
      <c r="B9" s="4"/>
      <c r="E9" s="58" t="s">
        <v>10255</v>
      </c>
      <c r="F9" s="4">
        <f t="shared" ref="F9:F29" si="0">IF(G9="GREET",1,IF(G9="GOAL",2,IF(G9="GOAL:COOP",2,IF(G9="(GOAL:COOP)",2,IF(G9="GOAL:CIVILITY",2,IF(G9="GOAL:SUSTAIN",2,IF(G9="(GOAL:SUSTAIN)",2,IF(G9="GOAL:MAX EARN",2,IF(G9="GOAL:EQUITY",2,IF(G9="(GOAL:EQUITY)",2,IF(G9="PROPOSAL",3,IF(G9="(PROPOSAL)",3,IF(G9="CHOOSE+",4,IF(G9="CHOOSE-",4,IF(G9="(CHOOSE+)",4,IF(G9="(CHOOSE-)",4,IF(G9="ECO INFO",5,IF(G9="(ECO INFO)",5,IF(G9="$ INFO",6,IF(G9="($ INFO)",6,IF(G9="SOC INFO",7,IF(G9="(SOC INFO)",7,IF(G9="RULE INFO",8,IF(G9="EXP INFO",9,IF(G9="(EXP INFO)",9,IF(G9="MON RES",10,IF(G9="MON EARN",11,IF(G9="MON BEH",12,IF(G9="POSE HARM",13,IF(G9="(POSE HARM)",13,IF(G9="POSE CONCERN",14,IF(G9="(POSE CONCERN)",14,IF(G9="RJ APOLOGY",15,IF(G9="RJ ATONE",16,IF(G9="(RJ ATONE)",16,IF(G9="RJ JUSTIFY",17,IF(G9="RJ JUSTIFY:ECO INFO",17,IF(G9="RJ JUSTIFY:SOC INFO",17,IF(G9="RJ JUSTIFY:EXP INFO",17,IF(G9="RJ JUSTIFY:MON EARN",17,IF(G9="RJ JUSTIFY:MON BEH",17,IF(G9="RJ-",18,IF(G9="RJ FORGIVE+",19,IF(G9="RJ FORGIVE-",19,IF(G9="(RJ FORGIVE+)",19,IF(G9="(RJ FORGIVE-)",19,IF(G9="COORD",20,IF(G9="(COORD)",20,IF(G9="ENF ACK",21,IF(G9="(ENF ACK)",21,IF(G9="ENF PRAISE",22,IF(G9="ENF ASK",23,IF(G9="ENF TELL",24,IF(G9="ENF SHAME",25,IF(G9="ENF WARN",26,IF(G9="ENF THREATEN",27,IF(G9="ENF PUNISH",28,IF(G9="DEFECT",29,IF(G9="SM TALK",30,IF(G9="HUMOR",31,IF(G9="POLITE+",32,IF(G9="POLITE-",32,IF(G9="INPUT-",33,IF(G9="AMBIGUOUS",34,IF(G9="UNCODEABLE",35)))))))))))))))))))))))))))))))))))))))))))))))))))))))))))))))))</f>
        <v>2</v>
      </c>
      <c r="G9" t="s">
        <v>12174</v>
      </c>
    </row>
    <row r="10" spans="1:11" x14ac:dyDescent="0.35">
      <c r="B10" s="4"/>
      <c r="E10" s="58" t="s">
        <v>10719</v>
      </c>
      <c r="F10" s="4">
        <f t="shared" si="0"/>
        <v>2</v>
      </c>
      <c r="G10" t="s">
        <v>10428</v>
      </c>
      <c r="H10" s="4">
        <f>IF(I10="GREET",1,IF(I10="GOAL",2,IF(I10="GOAL:COOP",2,IF(I10="(GOAL:COOP)",2,IF(I10="GOAL:CIVILITY",2,IF(I10="GOAL:SUSTAIN",2,IF(I10="(GOAL:SUSTAIN)",2,IF(I10="GOAL:MAX EARN",2,IF(I10="GOAL:EQUITY",2,IF(I10="(GOAL:EQUITY)",2,IF(I10="PROPOSAL",3,IF(I10="(PROPOSAL)",3,IF(I10="CHOOSE+",4,IF(I10="CHOOSE-",4,IF(I10="(CHOOSE+)",4,IF(I10="(CHOOSE-)",4,IF(I10="ECO INFO",5,IF(I10="(ECO INFO)",5,IF(I10="$ INFO",6,IF(I10="($ INFO)",6,IF(I10="SOC INFO",7,IF(I10="(SOC INFO)",7,IF(I10="RULE INFO",8,IF(I10="EXP INFO",9,IF(I10="(EXP INFO)",9,IF(I10="MON RES",10,IF(I10="MON EARN",11,IF(I10="MON BEH",12,IF(I10="POSE HARM",13,IF(I10="(POSE HARM)",13,IF(I10="POSE CONCERN",14,IF(I10="(POSE CONCERN)",14,IF(I10="RJ APOLOGY",15,IF(I10="RJ ATONE",16,IF(I10="(RJ ATONE)",16,IF(I10="RJ JUSTIFY",17,IF(I10="RJ JUSTIFY:ECO INFO",17,IF(I10="RJ JUSTIFY:SOC INFO",17,IF(I10="RJ JUSTIFY:EXP INFO",17,IF(I10="RJ JUSTIFY:MON EARN",17,IF(I10="RJ JUSTIFY:MON BEH",17,IF(I10="RJ-",18,IF(I10="RJ FORGIVE+",19,IF(I10="RJ FORGIVE-",19,IF(I10="(RJ FORGIVE+)",19,IF(I10="(RJ FORGIVE-)",19,IF(I10="COORD",20,IF(I10="(COORD)",20,IF(I10="ENF ACK",21,IF(I10="(ENF ACK)",21,IF(I10="ENF PRAISE",22,IF(I10="ENF ASK",23,IF(I10="ENF TELL",24,IF(I10="ENF SHAME",25,IF(I10="ENF WARN",26,IF(I10="ENF THREATEN",27,IF(I10="ENF PUNISH",28,IF(I10="DEFECT",29,IF(I10="SM TALK",30,IF(I10="HUMOR",31,IF(I10="POLITE+",32,IF(I10="POLITE-",32,IF(I10="INPUT-",33,IF(I10="AMBIGUOUS",34,IF(I10="UNCODEABLE",35)))))))))))))))))))))))))))))))))))))))))))))))))))))))))))))))))</f>
        <v>2</v>
      </c>
      <c r="I10" t="s">
        <v>12175</v>
      </c>
    </row>
    <row r="11" spans="1:11" x14ac:dyDescent="0.35">
      <c r="A11" s="4">
        <v>3</v>
      </c>
      <c r="B11" s="4">
        <v>-402.31699999999898</v>
      </c>
      <c r="C11" t="s">
        <v>4604</v>
      </c>
      <c r="D11" s="4">
        <v>2</v>
      </c>
      <c r="E11" s="16" t="s">
        <v>4605</v>
      </c>
      <c r="F11" s="4">
        <f t="shared" si="0"/>
        <v>4</v>
      </c>
      <c r="G11" t="s">
        <v>9372</v>
      </c>
    </row>
    <row r="12" spans="1:11" x14ac:dyDescent="0.35">
      <c r="A12" s="4">
        <v>4</v>
      </c>
      <c r="B12" s="4">
        <v>-398.93</v>
      </c>
      <c r="C12" t="s">
        <v>4595</v>
      </c>
      <c r="D12" s="4">
        <v>3</v>
      </c>
      <c r="E12" s="16" t="s">
        <v>63</v>
      </c>
      <c r="F12" s="4">
        <f t="shared" si="0"/>
        <v>4</v>
      </c>
      <c r="G12" t="s">
        <v>9372</v>
      </c>
    </row>
    <row r="13" spans="1:11" x14ac:dyDescent="0.35">
      <c r="A13" s="4">
        <v>5</v>
      </c>
      <c r="B13" s="4">
        <v>-397.13400000000001</v>
      </c>
      <c r="C13" t="s">
        <v>4599</v>
      </c>
      <c r="D13" s="4">
        <v>4</v>
      </c>
      <c r="E13" s="16" t="s">
        <v>1209</v>
      </c>
      <c r="F13" s="4">
        <f t="shared" si="0"/>
        <v>4</v>
      </c>
      <c r="G13" t="s">
        <v>9372</v>
      </c>
    </row>
    <row r="14" spans="1:11" x14ac:dyDescent="0.35">
      <c r="B14" s="4"/>
    </row>
    <row r="15" spans="1:11" x14ac:dyDescent="0.35">
      <c r="A15" s="7">
        <v>4</v>
      </c>
      <c r="B15" s="31" t="s">
        <v>10722</v>
      </c>
      <c r="C15" s="38"/>
    </row>
    <row r="16" spans="1:11" x14ac:dyDescent="0.35">
      <c r="A16" s="4">
        <v>6</v>
      </c>
      <c r="B16" s="4">
        <v>-388.19499999999999</v>
      </c>
      <c r="C16" t="s">
        <v>4599</v>
      </c>
      <c r="D16" s="4">
        <v>4</v>
      </c>
      <c r="E16" s="16" t="s">
        <v>4612</v>
      </c>
      <c r="F16" s="4">
        <f t="shared" si="0"/>
        <v>3</v>
      </c>
      <c r="G16" t="s">
        <v>9379</v>
      </c>
    </row>
    <row r="17" spans="1:11" x14ac:dyDescent="0.35">
      <c r="A17" s="4">
        <v>7</v>
      </c>
      <c r="B17" s="4">
        <v>-381.68299999999999</v>
      </c>
      <c r="C17" t="s">
        <v>4621</v>
      </c>
      <c r="D17" s="4">
        <v>1</v>
      </c>
      <c r="E17" s="16" t="s">
        <v>4622</v>
      </c>
    </row>
    <row r="18" spans="1:11" s="38" customFormat="1" x14ac:dyDescent="0.35">
      <c r="A18" s="37"/>
      <c r="B18" s="37"/>
      <c r="D18" s="37"/>
      <c r="E18" s="58" t="s">
        <v>10721</v>
      </c>
      <c r="F18" s="4">
        <f t="shared" si="0"/>
        <v>3</v>
      </c>
      <c r="G18" t="s">
        <v>9379</v>
      </c>
      <c r="H18" s="37"/>
    </row>
    <row r="19" spans="1:11" s="38" customFormat="1" x14ac:dyDescent="0.35">
      <c r="A19" s="37"/>
      <c r="B19" s="37"/>
      <c r="D19" s="37"/>
      <c r="E19" s="58" t="s">
        <v>9450</v>
      </c>
      <c r="F19" s="4">
        <f t="shared" si="0"/>
        <v>6</v>
      </c>
      <c r="G19" t="s">
        <v>10472</v>
      </c>
      <c r="H19" s="37">
        <f>IF(I19="GREET",1,IF(I19="GOAL",2,IF(I19="GOAL:COOP",2,IF(I19="(GOAL:COOP)",2,IF(I19="GOAL:CIVILITY",2,IF(I19="GOAL:SUSTAIN",2,IF(I19="(GOAL:SUSTAIN)",2,IF(I19="GOAL:MAX EARN",2,IF(I19="GOAL:EQUITY",2,IF(I19="(GOAL:EQUITY)",2,IF(I19="PROPOSAL",3,IF(I19="(PROPOSAL)",3,IF(I19="CHOOSE+",4,IF(I19="CHOOSE-",4,IF(I19="(CHOOSE+)",4,IF(I19="(CHOOSE-)",4,IF(I19="ECO INFO",5,IF(I19="(ECO INFO)",5,IF(I19="$ INFO",6,IF(I19="($ INFO)",6,IF(I19="SOC INFO",7,IF(I19="(SOC INFO)",7,IF(I19="RULE INFO",8,IF(I19="EXP INFO",9,IF(I19="(EXP INFO)",9,IF(I19="MON RES",10,IF(I19="MON EARN",11,IF(I19="MON BEH",12,IF(I19="POSE HARM",13,IF(I19="(POSE HARM)",13,IF(I19="POSE CONCERN",14,IF(I19="(POSE CONCERN)",14,IF(I19="RJ APOLOGY",15,IF(I19="RJ ATONE",16,IF(I19="(RJ ATONE)",16,IF(I19="RJ JUSTIFY",17,IF(I19="RJ JUSTIFY:ECO INFO",17,IF(I19="RJ JUSTIFY:SOC INFO",17,IF(I19="RJ JUSTIFY:EXP INFO",17,IF(I19="RJ JUSTIFY:MON EARN",17,IF(I19="RJ JUSTIFY:MON BEH",17,IF(I19="RJ-",18,IF(I19="RJ FORGIVE+",19,IF(I19="RJ FORGIVE-",19,IF(I19="(RJ FORGIVE+)",19,IF(I19="(RJ FORGIVE-)",19,IF(I19="COORD",20,IF(I19="(COORD)",20,IF(I19="ENF ACK",21,IF(I19="(ENF ACK)",21,IF(I19="ENF PRAISE",22,IF(I19="ENF ASK",23,IF(I19="ENF TELL",24,IF(I19="ENF SHAME",25,IF(I19="ENF WARN",26,IF(I19="ENF THREATEN",27,IF(I19="ENF PUNISH",28,IF(I19="DEFECT",29,IF(I19="SM TALK",30,IF(I19="HUMOR",31,IF(I19="POLITE+",32,IF(I19="POLITE-",32,IF(I19="INPUT-",33,IF(I19="AMBIGUOUS",34,IF(I19="UNCODEABLE",35)))))))))))))))))))))))))))))))))))))))))))))))))))))))))))))))))</f>
        <v>2</v>
      </c>
      <c r="I19" t="s">
        <v>10428</v>
      </c>
      <c r="K19" t="s">
        <v>12175</v>
      </c>
    </row>
    <row r="20" spans="1:11" x14ac:dyDescent="0.35">
      <c r="A20" s="4">
        <v>8</v>
      </c>
      <c r="B20" s="4">
        <v>-376.185</v>
      </c>
      <c r="C20" t="s">
        <v>4604</v>
      </c>
      <c r="D20" s="4">
        <v>2</v>
      </c>
      <c r="E20" s="16" t="s">
        <v>4624</v>
      </c>
    </row>
    <row r="21" spans="1:11" x14ac:dyDescent="0.35">
      <c r="B21" s="4"/>
      <c r="E21" s="58" t="s">
        <v>10256</v>
      </c>
      <c r="F21" s="4">
        <f t="shared" si="0"/>
        <v>3</v>
      </c>
      <c r="G21" t="s">
        <v>9379</v>
      </c>
    </row>
    <row r="22" spans="1:11" x14ac:dyDescent="0.35">
      <c r="B22" s="4"/>
      <c r="E22" s="58" t="s">
        <v>10257</v>
      </c>
      <c r="F22" s="4">
        <f t="shared" si="0"/>
        <v>2</v>
      </c>
      <c r="G22" t="s">
        <v>12174</v>
      </c>
      <c r="H22" s="4">
        <f>IF(I22="GREET",1,IF(I22="GOAL",2,IF(I22="GOAL:COOP",2,IF(I22="(GOAL:COOP)",2,IF(I22="GOAL:CIVILITY",2,IF(I22="GOAL:SUSTAIN",2,IF(I22="(GOAL:SUSTAIN)",2,IF(I22="GOAL:MAX EARN",2,IF(I22="GOAL:EQUITY",2,IF(I22="(GOAL:EQUITY)",2,IF(I22="PROPOSAL",3,IF(I22="(PROPOSAL)",3,IF(I22="CHOOSE+",4,IF(I22="CHOOSE-",4,IF(I22="(CHOOSE+)",4,IF(I22="(CHOOSE-)",4,IF(I22="ECO INFO",5,IF(I22="(ECO INFO)",5,IF(I22="$ INFO",6,IF(I22="($ INFO)",6,IF(I22="SOC INFO",7,IF(I22="(SOC INFO)",7,IF(I22="RULE INFO",8,IF(I22="EXP INFO",9,IF(I22="(EXP INFO)",9,IF(I22="MON RES",10,IF(I22="MON EARN",11,IF(I22="MON BEH",12,IF(I22="POSE HARM",13,IF(I22="(POSE HARM)",13,IF(I22="POSE CONCERN",14,IF(I22="(POSE CONCERN)",14,IF(I22="RJ APOLOGY",15,IF(I22="RJ ATONE",16,IF(I22="(RJ ATONE)",16,IF(I22="RJ JUSTIFY",17,IF(I22="RJ JUSTIFY:ECO INFO",17,IF(I22="RJ JUSTIFY:SOC INFO",17,IF(I22="RJ JUSTIFY:EXP INFO",17,IF(I22="RJ JUSTIFY:MON EARN",17,IF(I22="RJ JUSTIFY:MON BEH",17,IF(I22="RJ-",18,IF(I22="RJ FORGIVE+",19,IF(I22="RJ FORGIVE-",19,IF(I22="(RJ FORGIVE+)",19,IF(I22="(RJ FORGIVE-)",19,IF(I22="COORD",20,IF(I22="(COORD)",20,IF(I22="ENF ACK",21,IF(I22="(ENF ACK)",21,IF(I22="ENF PRAISE",22,IF(I22="ENF ASK",23,IF(I22="ENF TELL",24,IF(I22="ENF SHAME",25,IF(I22="ENF WARN",26,IF(I22="ENF THREATEN",27,IF(I22="ENF PUNISH",28,IF(I22="DEFECT",29,IF(I22="SM TALK",30,IF(I22="HUMOR",31,IF(I22="POLITE+",32,IF(I22="POLITE-",32,IF(I22="INPUT-",33,IF(I22="AMBIGUOUS",34,IF(I22="UNCODEABLE",35)))))))))))))))))))))))))))))))))))))))))))))))))))))))))))))))))</f>
        <v>5</v>
      </c>
      <c r="I22" t="s">
        <v>10437</v>
      </c>
    </row>
    <row r="23" spans="1:11" x14ac:dyDescent="0.35">
      <c r="A23" s="4">
        <v>9</v>
      </c>
      <c r="B23" s="4">
        <v>-361.10300000000001</v>
      </c>
      <c r="C23" t="s">
        <v>4604</v>
      </c>
      <c r="D23" s="4">
        <v>2</v>
      </c>
      <c r="E23" s="16" t="s">
        <v>4634</v>
      </c>
      <c r="F23" s="4">
        <f t="shared" si="0"/>
        <v>4</v>
      </c>
      <c r="G23" t="s">
        <v>9372</v>
      </c>
    </row>
    <row r="24" spans="1:11" x14ac:dyDescent="0.35">
      <c r="A24" s="4">
        <v>10</v>
      </c>
      <c r="B24" s="4">
        <v>-359.12099999999998</v>
      </c>
      <c r="C24" t="s">
        <v>4599</v>
      </c>
      <c r="D24" s="4">
        <v>4</v>
      </c>
      <c r="E24" s="16" t="s">
        <v>450</v>
      </c>
      <c r="F24" s="4">
        <f t="shared" si="0"/>
        <v>4</v>
      </c>
      <c r="G24" t="s">
        <v>9372</v>
      </c>
    </row>
    <row r="25" spans="1:11" x14ac:dyDescent="0.35">
      <c r="A25" s="4">
        <v>11</v>
      </c>
      <c r="B25" s="4">
        <v>-346.5</v>
      </c>
      <c r="C25" t="s">
        <v>4595</v>
      </c>
      <c r="D25" s="4">
        <v>3</v>
      </c>
      <c r="E25" s="16" t="s">
        <v>4641</v>
      </c>
      <c r="F25" s="4">
        <f t="shared" si="0"/>
        <v>8</v>
      </c>
      <c r="G25" t="s">
        <v>9374</v>
      </c>
      <c r="H25" s="4">
        <f>IF(I25="GREET",1,IF(I25="GOAL",2,IF(I25="GOAL:COOP",2,IF(I25="(GOAL:COOP)",2,IF(I25="GOAL:CIVILITY",2,IF(I25="GOAL:SUSTAIN",2,IF(I25="(GOAL:SUSTAIN)",2,IF(I25="GOAL:MAX EARN",2,IF(I25="GOAL:EQUITY",2,IF(I25="(GOAL:EQUITY)",2,IF(I25="PROPOSAL",3,IF(I25="(PROPOSAL)",3,IF(I25="CHOOSE+",4,IF(I25="CHOOSE-",4,IF(I25="(CHOOSE+)",4,IF(I25="(CHOOSE-)",4,IF(I25="ECO INFO",5,IF(I25="(ECO INFO)",5,IF(I25="$ INFO",6,IF(I25="($ INFO)",6,IF(I25="SOC INFO",7,IF(I25="(SOC INFO)",7,IF(I25="RULE INFO",8,IF(I25="EXP INFO",9,IF(I25="(EXP INFO)",9,IF(I25="MON RES",10,IF(I25="MON EARN",11,IF(I25="MON BEH",12,IF(I25="POSE HARM",13,IF(I25="(POSE HARM)",13,IF(I25="POSE CONCERN",14,IF(I25="(POSE CONCERN)",14,IF(I25="RJ APOLOGY",15,IF(I25="RJ ATONE",16,IF(I25="(RJ ATONE)",16,IF(I25="RJ JUSTIFY",17,IF(I25="RJ JUSTIFY:ECO INFO",17,IF(I25="RJ JUSTIFY:SOC INFO",17,IF(I25="RJ JUSTIFY:EXP INFO",17,IF(I25="RJ JUSTIFY:MON EARN",17,IF(I25="RJ JUSTIFY:MON BEH",17,IF(I25="RJ-",18,IF(I25="RJ FORGIVE+",19,IF(I25="RJ FORGIVE-",19,IF(I25="(RJ FORGIVE+)",19,IF(I25="(RJ FORGIVE-)",19,IF(I25="COORD",20,IF(I25="(COORD)",20,IF(I25="ENF ACK",21,IF(I25="(ENF ACK)",21,IF(I25="ENF PRAISE",22,IF(I25="ENF ASK",23,IF(I25="ENF TELL",24,IF(I25="ENF SHAME",25,IF(I25="ENF WARN",26,IF(I25="ENF THREATEN",27,IF(I25="ENF PUNISH",28,IF(I25="DEFECT",29,IF(I25="SM TALK",30,IF(I25="HUMOR",31,IF(I25="POLITE+",32,IF(I25="POLITE-",32,IF(I25="INPUT-",33,IF(I25="AMBIGUOUS",34,IF(I25="UNCODEABLE",35)))))))))))))))))))))))))))))))))))))))))))))))))))))))))))))))))</f>
        <v>4</v>
      </c>
      <c r="I25" t="s">
        <v>10330</v>
      </c>
    </row>
    <row r="26" spans="1:11" x14ac:dyDescent="0.35">
      <c r="B26" s="4">
        <v>-337.73899999999998</v>
      </c>
      <c r="C26" t="s">
        <v>4595</v>
      </c>
      <c r="D26" s="4">
        <v>3</v>
      </c>
      <c r="E26" s="16" t="s">
        <v>4648</v>
      </c>
    </row>
    <row r="27" spans="1:11" x14ac:dyDescent="0.35">
      <c r="A27" s="4">
        <v>12</v>
      </c>
      <c r="B27" s="4">
        <v>-337.92099999999999</v>
      </c>
      <c r="C27" t="s">
        <v>4599</v>
      </c>
      <c r="D27" s="4">
        <v>4</v>
      </c>
      <c r="E27" s="16" t="s">
        <v>4647</v>
      </c>
      <c r="F27" s="4">
        <f t="shared" si="0"/>
        <v>8</v>
      </c>
      <c r="G27" t="s">
        <v>9374</v>
      </c>
      <c r="H27" s="4">
        <f>IF(I27="GREET",1,IF(I27="GOAL",2,IF(I27="GOAL:COOP",2,IF(I27="(GOAL:COOP)",2,IF(I27="GOAL:CIVILITY",2,IF(I27="GOAL:SUSTAIN",2,IF(I27="(GOAL:SUSTAIN)",2,IF(I27="GOAL:MAX EARN",2,IF(I27="GOAL:EQUITY",2,IF(I27="(GOAL:EQUITY)",2,IF(I27="PROPOSAL",3,IF(I27="(PROPOSAL)",3,IF(I27="CHOOSE+",4,IF(I27="CHOOSE-",4,IF(I27="(CHOOSE+)",4,IF(I27="(CHOOSE-)",4,IF(I27="ECO INFO",5,IF(I27="(ECO INFO)",5,IF(I27="$ INFO",6,IF(I27="($ INFO)",6,IF(I27="SOC INFO",7,IF(I27="(SOC INFO)",7,IF(I27="RULE INFO",8,IF(I27="EXP INFO",9,IF(I27="(EXP INFO)",9,IF(I27="MON RES",10,IF(I27="MON EARN",11,IF(I27="MON BEH",12,IF(I27="POSE HARM",13,IF(I27="(POSE HARM)",13,IF(I27="POSE CONCERN",14,IF(I27="(POSE CONCERN)",14,IF(I27="RJ APOLOGY",15,IF(I27="RJ ATONE",16,IF(I27="(RJ ATONE)",16,IF(I27="RJ JUSTIFY",17,IF(I27="RJ JUSTIFY:ECO INFO",17,IF(I27="RJ JUSTIFY:SOC INFO",17,IF(I27="RJ JUSTIFY:EXP INFO",17,IF(I27="RJ JUSTIFY:MON EARN",17,IF(I27="RJ JUSTIFY:MON BEH",17,IF(I27="RJ-",18,IF(I27="RJ FORGIVE+",19,IF(I27="RJ FORGIVE-",19,IF(I27="(RJ FORGIVE+)",19,IF(I27="(RJ FORGIVE-)",19,IF(I27="COORD",20,IF(I27="(COORD)",20,IF(I27="ENF ACK",21,IF(I27="(ENF ACK)",21,IF(I27="ENF PRAISE",22,IF(I27="ENF ASK",23,IF(I27="ENF TELL",24,IF(I27="ENF SHAME",25,IF(I27="ENF WARN",26,IF(I27="ENF THREATEN",27,IF(I27="ENF PUNISH",28,IF(I27="DEFECT",29,IF(I27="SM TALK",30,IF(I27="HUMOR",31,IF(I27="POLITE+",32,IF(I27="POLITE-",32,IF(I27="INPUT-",33,IF(I27="AMBIGUOUS",34,IF(I27="UNCODEABLE",35)))))))))))))))))))))))))))))))))))))))))))))))))))))))))))))))))</f>
        <v>4</v>
      </c>
      <c r="I27" t="s">
        <v>10330</v>
      </c>
    </row>
    <row r="28" spans="1:11" x14ac:dyDescent="0.35">
      <c r="A28" s="4">
        <v>13</v>
      </c>
      <c r="B28" s="4">
        <v>-332.23399999999998</v>
      </c>
      <c r="C28" t="s">
        <v>4604</v>
      </c>
      <c r="D28" s="4">
        <v>2</v>
      </c>
      <c r="E28" s="16" t="s">
        <v>856</v>
      </c>
      <c r="F28" s="4">
        <f t="shared" si="0"/>
        <v>8</v>
      </c>
      <c r="G28" t="s">
        <v>9374</v>
      </c>
      <c r="H28" s="4">
        <f t="shared" ref="H28:H29" si="1">IF(I28="GREET",1,IF(I28="GOAL",2,IF(I28="GOAL:COOP",2,IF(I28="(GOAL:COOP)",2,IF(I28="GOAL:CIVILITY",2,IF(I28="GOAL:SUSTAIN",2,IF(I28="(GOAL:SUSTAIN)",2,IF(I28="GOAL:MAX EARN",2,IF(I28="GOAL:EQUITY",2,IF(I28="(GOAL:EQUITY)",2,IF(I28="PROPOSAL",3,IF(I28="(PROPOSAL)",3,IF(I28="CHOOSE+",4,IF(I28="CHOOSE-",4,IF(I28="(CHOOSE+)",4,IF(I28="(CHOOSE-)",4,IF(I28="ECO INFO",5,IF(I28="(ECO INFO)",5,IF(I28="$ INFO",6,IF(I28="($ INFO)",6,IF(I28="SOC INFO",7,IF(I28="(SOC INFO)",7,IF(I28="RULE INFO",8,IF(I28="EXP INFO",9,IF(I28="(EXP INFO)",9,IF(I28="MON RES",10,IF(I28="MON EARN",11,IF(I28="MON BEH",12,IF(I28="POSE HARM",13,IF(I28="(POSE HARM)",13,IF(I28="POSE CONCERN",14,IF(I28="(POSE CONCERN)",14,IF(I28="RJ APOLOGY",15,IF(I28="RJ ATONE",16,IF(I28="(RJ ATONE)",16,IF(I28="RJ JUSTIFY",17,IF(I28="RJ JUSTIFY:ECO INFO",17,IF(I28="RJ JUSTIFY:SOC INFO",17,IF(I28="RJ JUSTIFY:EXP INFO",17,IF(I28="RJ JUSTIFY:MON EARN",17,IF(I28="RJ JUSTIFY:MON BEH",17,IF(I28="RJ-",18,IF(I28="RJ FORGIVE+",19,IF(I28="RJ FORGIVE-",19,IF(I28="(RJ FORGIVE+)",19,IF(I28="(RJ FORGIVE-)",19,IF(I28="COORD",20,IF(I28="(COORD)",20,IF(I28="ENF ACK",21,IF(I28="(ENF ACK)",21,IF(I28="ENF PRAISE",22,IF(I28="ENF ASK",23,IF(I28="ENF TELL",24,IF(I28="ENF SHAME",25,IF(I28="ENF WARN",26,IF(I28="ENF THREATEN",27,IF(I28="ENF PUNISH",28,IF(I28="DEFECT",29,IF(I28="SM TALK",30,IF(I28="HUMOR",31,IF(I28="POLITE+",32,IF(I28="POLITE-",32,IF(I28="INPUT-",33,IF(I28="AMBIGUOUS",34,IF(I28="UNCODEABLE",35)))))))))))))))))))))))))))))))))))))))))))))))))))))))))))))))))</f>
        <v>4</v>
      </c>
      <c r="I28" t="s">
        <v>10330</v>
      </c>
    </row>
    <row r="29" spans="1:11" x14ac:dyDescent="0.35">
      <c r="A29" s="4">
        <v>14</v>
      </c>
      <c r="B29" s="4">
        <v>-315.93700000000001</v>
      </c>
      <c r="C29" t="s">
        <v>4621</v>
      </c>
      <c r="D29" s="4">
        <v>1</v>
      </c>
      <c r="E29" s="16" t="s">
        <v>4656</v>
      </c>
      <c r="F29" s="4">
        <f t="shared" si="0"/>
        <v>8</v>
      </c>
      <c r="G29" t="s">
        <v>9374</v>
      </c>
      <c r="H29" s="4">
        <f t="shared" si="1"/>
        <v>4</v>
      </c>
      <c r="I29" t="s">
        <v>10330</v>
      </c>
    </row>
    <row r="30" spans="1:11" x14ac:dyDescent="0.35">
      <c r="B30" s="4"/>
    </row>
    <row r="31" spans="1:11" x14ac:dyDescent="0.35">
      <c r="A31" s="7">
        <v>2</v>
      </c>
      <c r="B31" s="31" t="s">
        <v>10723</v>
      </c>
    </row>
    <row r="32" spans="1:11" x14ac:dyDescent="0.35">
      <c r="A32" s="4">
        <v>15</v>
      </c>
      <c r="B32" s="4">
        <v>-334.33699999999999</v>
      </c>
      <c r="C32" t="s">
        <v>4621</v>
      </c>
      <c r="D32" s="4">
        <v>1</v>
      </c>
      <c r="E32" s="16" t="s">
        <v>4649</v>
      </c>
      <c r="F32" s="4">
        <f t="shared" ref="F32:H93" si="2">IF(G32="GREET",1,IF(G32="GOAL",2,IF(G32="GOAL:COOP",2,IF(G32="(GOAL:COOP)",2,IF(G32="GOAL:CIVILITY",2,IF(G32="GOAL:SUSTAIN",2,IF(G32="(GOAL:SUSTAIN)",2,IF(G32="GOAL:MAX EARN",2,IF(G32="GOAL:EQUITY",2,IF(G32="(GOAL:EQUITY)",2,IF(G32="PROPOSAL",3,IF(G32="(PROPOSAL)",3,IF(G32="CHOOSE+",4,IF(G32="CHOOSE-",4,IF(G32="(CHOOSE+)",4,IF(G32="(CHOOSE-)",4,IF(G32="ECO INFO",5,IF(G32="(ECO INFO)",5,IF(G32="$ INFO",6,IF(G32="($ INFO)",6,IF(G32="SOC INFO",7,IF(G32="(SOC INFO)",7,IF(G32="RULE INFO",8,IF(G32="EXP INFO",9,IF(G32="(EXP INFO)",9,IF(G32="MON RES",10,IF(G32="MON EARN",11,IF(G32="MON BEH",12,IF(G32="POSE HARM",13,IF(G32="(POSE HARM)",13,IF(G32="POSE CONCERN",14,IF(G32="(POSE CONCERN)",14,IF(G32="RJ APOLOGY",15,IF(G32="RJ ATONE",16,IF(G32="(RJ ATONE)",16,IF(G32="RJ JUSTIFY",17,IF(G32="RJ JUSTIFY:ECO INFO",17,IF(G32="RJ JUSTIFY:SOC INFO",17,IF(G32="RJ JUSTIFY:EXP INFO",17,IF(G32="RJ JUSTIFY:MON EARN",17,IF(G32="RJ JUSTIFY:MON BEH",17,IF(G32="RJ-",18,IF(G32="RJ FORGIVE+",19,IF(G32="RJ FORGIVE-",19,IF(G32="(RJ FORGIVE+)",19,IF(G32="(RJ FORGIVE-)",19,IF(G32="COORD",20,IF(G32="(COORD)",20,IF(G32="ENF ACK",21,IF(G32="(ENF ACK)",21,IF(G32="ENF PRAISE",22,IF(G32="ENF ASK",23,IF(G32="ENF TELL",24,IF(G32="ENF SHAME",25,IF(G32="ENF WARN",26,IF(G32="ENF THREATEN",27,IF(G32="ENF PUNISH",28,IF(G32="DEFECT",29,IF(G32="SM TALK",30,IF(G32="HUMOR",31,IF(G32="POLITE+",32,IF(G32="POLITE-",32,IF(G32="INPUT-",33,IF(G32="AMBIGUOUS",34,IF(G32="UNCODEABLE",35)))))))))))))))))))))))))))))))))))))))))))))))))))))))))))))))))</f>
        <v>3</v>
      </c>
      <c r="G32" t="s">
        <v>9379</v>
      </c>
    </row>
    <row r="33" spans="1:9" x14ac:dyDescent="0.35">
      <c r="A33" s="4">
        <v>16</v>
      </c>
      <c r="B33" s="4">
        <v>-321.82400000000001</v>
      </c>
      <c r="C33" t="s">
        <v>4599</v>
      </c>
      <c r="D33" s="4">
        <v>4</v>
      </c>
      <c r="E33" s="16" t="s">
        <v>4654</v>
      </c>
      <c r="F33" s="4">
        <f t="shared" si="2"/>
        <v>4</v>
      </c>
      <c r="G33" t="s">
        <v>9380</v>
      </c>
    </row>
    <row r="34" spans="1:9" x14ac:dyDescent="0.35">
      <c r="A34" s="4">
        <v>17</v>
      </c>
      <c r="B34" s="4">
        <v>-318.02499999999998</v>
      </c>
      <c r="C34" t="s">
        <v>4604</v>
      </c>
      <c r="D34" s="4">
        <v>2</v>
      </c>
      <c r="E34" s="16" t="s">
        <v>215</v>
      </c>
      <c r="F34" s="4">
        <f t="shared" si="2"/>
        <v>31</v>
      </c>
      <c r="G34" t="s">
        <v>9386</v>
      </c>
    </row>
    <row r="35" spans="1:9" x14ac:dyDescent="0.35">
      <c r="B35" s="4"/>
    </row>
    <row r="36" spans="1:9" x14ac:dyDescent="0.35">
      <c r="A36" s="4">
        <v>18</v>
      </c>
      <c r="B36" s="4">
        <v>-310.24799999999999</v>
      </c>
      <c r="C36" t="s">
        <v>4595</v>
      </c>
      <c r="D36" s="4">
        <v>3</v>
      </c>
      <c r="E36" s="16" t="s">
        <v>4659</v>
      </c>
      <c r="F36" s="4">
        <f t="shared" si="2"/>
        <v>9</v>
      </c>
      <c r="G36" t="s">
        <v>9373</v>
      </c>
    </row>
    <row r="37" spans="1:9" x14ac:dyDescent="0.35">
      <c r="A37" s="4">
        <v>19</v>
      </c>
      <c r="B37" s="4">
        <v>-300.5</v>
      </c>
      <c r="C37" t="s">
        <v>4599</v>
      </c>
      <c r="D37" s="4">
        <v>4</v>
      </c>
      <c r="E37" s="16" t="s">
        <v>4661</v>
      </c>
      <c r="F37" s="4">
        <f t="shared" si="2"/>
        <v>9</v>
      </c>
      <c r="G37" t="s">
        <v>9373</v>
      </c>
    </row>
    <row r="38" spans="1:9" x14ac:dyDescent="0.35">
      <c r="A38" s="4">
        <v>20</v>
      </c>
      <c r="B38" s="4">
        <v>-287.320999999999</v>
      </c>
      <c r="C38" t="s">
        <v>4604</v>
      </c>
      <c r="D38" s="4">
        <v>2</v>
      </c>
      <c r="E38" s="16" t="s">
        <v>4666</v>
      </c>
      <c r="F38" s="4">
        <f t="shared" si="2"/>
        <v>9</v>
      </c>
      <c r="G38" t="s">
        <v>9373</v>
      </c>
    </row>
    <row r="39" spans="1:9" x14ac:dyDescent="0.35">
      <c r="A39" s="4">
        <v>21</v>
      </c>
      <c r="B39" s="4">
        <v>-284.14499999999998</v>
      </c>
      <c r="C39" t="s">
        <v>4621</v>
      </c>
      <c r="D39" s="4">
        <v>1</v>
      </c>
      <c r="E39" s="16" t="s">
        <v>4667</v>
      </c>
      <c r="F39" s="4">
        <f t="shared" si="2"/>
        <v>9</v>
      </c>
      <c r="G39" t="s">
        <v>9373</v>
      </c>
    </row>
    <row r="40" spans="1:9" x14ac:dyDescent="0.35">
      <c r="A40" s="4">
        <v>22</v>
      </c>
      <c r="B40" s="4">
        <v>-280.68400000000003</v>
      </c>
      <c r="C40" t="s">
        <v>4604</v>
      </c>
      <c r="D40" s="4">
        <v>2</v>
      </c>
      <c r="E40" s="16" t="s">
        <v>4671</v>
      </c>
      <c r="F40" s="4">
        <f t="shared" si="2"/>
        <v>10</v>
      </c>
      <c r="G40" t="s">
        <v>10136</v>
      </c>
    </row>
    <row r="41" spans="1:9" x14ac:dyDescent="0.35">
      <c r="A41" s="4">
        <v>23</v>
      </c>
      <c r="B41" s="4">
        <v>-276.755</v>
      </c>
      <c r="C41" t="s">
        <v>4595</v>
      </c>
      <c r="D41" s="4">
        <v>3</v>
      </c>
      <c r="E41" s="16" t="s">
        <v>4673</v>
      </c>
      <c r="F41" s="4">
        <f t="shared" si="2"/>
        <v>34</v>
      </c>
      <c r="G41" t="s">
        <v>9387</v>
      </c>
    </row>
    <row r="42" spans="1:9" x14ac:dyDescent="0.35">
      <c r="B42" s="4"/>
    </row>
    <row r="43" spans="1:9" x14ac:dyDescent="0.35">
      <c r="B43" s="31" t="s">
        <v>10724</v>
      </c>
    </row>
    <row r="44" spans="1:9" x14ac:dyDescent="0.35">
      <c r="A44" s="4">
        <v>24</v>
      </c>
      <c r="B44" s="4">
        <v>-252.791</v>
      </c>
      <c r="C44" t="s">
        <v>4621</v>
      </c>
      <c r="D44" s="4">
        <v>1</v>
      </c>
      <c r="E44" s="16" t="s">
        <v>4680</v>
      </c>
      <c r="F44" s="4">
        <f t="shared" si="2"/>
        <v>7</v>
      </c>
      <c r="G44" t="s">
        <v>9377</v>
      </c>
      <c r="H44" s="4">
        <f t="shared" si="2"/>
        <v>2</v>
      </c>
      <c r="I44" t="s">
        <v>12180</v>
      </c>
    </row>
    <row r="45" spans="1:9" x14ac:dyDescent="0.35">
      <c r="A45" s="4">
        <v>25</v>
      </c>
      <c r="B45" s="4">
        <v>-251.643</v>
      </c>
      <c r="C45" t="s">
        <v>4599</v>
      </c>
      <c r="D45" s="4">
        <v>4</v>
      </c>
      <c r="E45" s="16" t="s">
        <v>4682</v>
      </c>
      <c r="F45" s="4">
        <f t="shared" si="2"/>
        <v>7</v>
      </c>
      <c r="G45" t="s">
        <v>9377</v>
      </c>
    </row>
    <row r="46" spans="1:9" x14ac:dyDescent="0.35">
      <c r="A46" s="4">
        <v>26</v>
      </c>
      <c r="B46" s="4">
        <v>-243.05199999999999</v>
      </c>
      <c r="C46" t="s">
        <v>4604</v>
      </c>
      <c r="D46" s="4">
        <v>2</v>
      </c>
      <c r="E46" s="16" t="s">
        <v>863</v>
      </c>
      <c r="F46" s="4">
        <f t="shared" si="2"/>
        <v>22</v>
      </c>
      <c r="G46" t="s">
        <v>10418</v>
      </c>
    </row>
    <row r="47" spans="1:9" x14ac:dyDescent="0.35">
      <c r="A47" s="4">
        <v>27</v>
      </c>
      <c r="B47" s="4">
        <v>-235.167</v>
      </c>
      <c r="C47" t="s">
        <v>4621</v>
      </c>
      <c r="D47" s="4">
        <v>1</v>
      </c>
      <c r="E47" s="16" t="s">
        <v>4688</v>
      </c>
      <c r="F47" s="4">
        <f t="shared" si="2"/>
        <v>5</v>
      </c>
      <c r="G47" t="s">
        <v>9378</v>
      </c>
    </row>
    <row r="48" spans="1:9" x14ac:dyDescent="0.35">
      <c r="A48" s="4">
        <v>28</v>
      </c>
      <c r="B48" s="4">
        <v>-228.30599999999899</v>
      </c>
      <c r="C48" t="s">
        <v>4595</v>
      </c>
      <c r="D48" s="4">
        <v>3</v>
      </c>
      <c r="E48" s="16" t="s">
        <v>4691</v>
      </c>
      <c r="F48" s="4">
        <f t="shared" si="2"/>
        <v>22</v>
      </c>
      <c r="G48" t="s">
        <v>10418</v>
      </c>
    </row>
    <row r="49" spans="1:7" x14ac:dyDescent="0.35">
      <c r="A49" s="4">
        <v>29</v>
      </c>
      <c r="B49" s="4">
        <v>-217.63299999999899</v>
      </c>
      <c r="C49" t="s">
        <v>4599</v>
      </c>
      <c r="D49" s="4">
        <v>4</v>
      </c>
      <c r="E49" s="16" t="s">
        <v>4695</v>
      </c>
      <c r="F49" s="4">
        <f t="shared" si="2"/>
        <v>22</v>
      </c>
      <c r="G49" t="s">
        <v>10418</v>
      </c>
    </row>
    <row r="50" spans="1:7" x14ac:dyDescent="0.35">
      <c r="A50" s="4">
        <v>30</v>
      </c>
      <c r="B50" s="4">
        <v>-215.607</v>
      </c>
      <c r="C50" t="s">
        <v>4621</v>
      </c>
      <c r="D50" s="4">
        <v>1</v>
      </c>
      <c r="E50" s="16" t="s">
        <v>4697</v>
      </c>
      <c r="F50" s="4">
        <f t="shared" si="2"/>
        <v>22</v>
      </c>
      <c r="G50" t="s">
        <v>10418</v>
      </c>
    </row>
    <row r="51" spans="1:7" x14ac:dyDescent="0.35">
      <c r="A51" s="4">
        <v>31</v>
      </c>
      <c r="B51" s="4">
        <v>-186.434</v>
      </c>
      <c r="C51" t="s">
        <v>4595</v>
      </c>
      <c r="D51" s="4">
        <v>3</v>
      </c>
      <c r="E51" s="16" t="s">
        <v>1282</v>
      </c>
      <c r="F51" s="4">
        <f t="shared" si="2"/>
        <v>22</v>
      </c>
      <c r="G51" t="s">
        <v>10418</v>
      </c>
    </row>
    <row r="52" spans="1:7" x14ac:dyDescent="0.35">
      <c r="A52" s="4">
        <v>32</v>
      </c>
      <c r="B52" s="4">
        <v>-173.56</v>
      </c>
      <c r="C52" t="s">
        <v>4599</v>
      </c>
      <c r="D52" s="4">
        <v>4</v>
      </c>
      <c r="E52" s="16" t="s">
        <v>2739</v>
      </c>
      <c r="F52" s="4">
        <f t="shared" si="2"/>
        <v>31</v>
      </c>
      <c r="G52" t="s">
        <v>9386</v>
      </c>
    </row>
    <row r="53" spans="1:7" x14ac:dyDescent="0.35">
      <c r="B53" s="4"/>
    </row>
    <row r="54" spans="1:7" x14ac:dyDescent="0.35">
      <c r="B54" s="20" t="s">
        <v>9265</v>
      </c>
    </row>
    <row r="55" spans="1:7" x14ac:dyDescent="0.35">
      <c r="A55" s="4">
        <v>33</v>
      </c>
      <c r="B55" s="4">
        <v>-167.73400000000001</v>
      </c>
      <c r="C55" t="s">
        <v>4595</v>
      </c>
      <c r="D55" s="4">
        <v>3</v>
      </c>
      <c r="E55" s="16" t="s">
        <v>4711</v>
      </c>
      <c r="F55" s="4">
        <f t="shared" si="2"/>
        <v>30</v>
      </c>
      <c r="G55" t="s">
        <v>9375</v>
      </c>
    </row>
    <row r="56" spans="1:7" x14ac:dyDescent="0.35">
      <c r="A56" s="4">
        <v>34</v>
      </c>
      <c r="B56" s="4">
        <v>-145.184</v>
      </c>
      <c r="C56" t="s">
        <v>4621</v>
      </c>
      <c r="D56" s="4">
        <v>1</v>
      </c>
      <c r="E56" s="16" t="s">
        <v>4725</v>
      </c>
      <c r="F56" s="4">
        <f t="shared" si="2"/>
        <v>30</v>
      </c>
      <c r="G56" t="s">
        <v>9375</v>
      </c>
    </row>
    <row r="57" spans="1:7" x14ac:dyDescent="0.35">
      <c r="A57" s="4">
        <v>35</v>
      </c>
      <c r="B57" s="4">
        <v>-138.53</v>
      </c>
      <c r="C57" t="s">
        <v>4599</v>
      </c>
      <c r="D57" s="4">
        <v>4</v>
      </c>
      <c r="E57" s="16" t="s">
        <v>4726</v>
      </c>
      <c r="F57" s="4">
        <f t="shared" si="2"/>
        <v>30</v>
      </c>
      <c r="G57" t="s">
        <v>9375</v>
      </c>
    </row>
    <row r="58" spans="1:7" x14ac:dyDescent="0.35">
      <c r="A58" s="4">
        <v>36</v>
      </c>
      <c r="B58" s="4">
        <v>-138.36799999999999</v>
      </c>
      <c r="C58" t="s">
        <v>4604</v>
      </c>
      <c r="D58" s="4">
        <v>2</v>
      </c>
      <c r="E58" s="16" t="s">
        <v>4727</v>
      </c>
      <c r="F58" s="4">
        <f t="shared" si="2"/>
        <v>30</v>
      </c>
      <c r="G58" t="s">
        <v>9375</v>
      </c>
    </row>
    <row r="59" spans="1:7" x14ac:dyDescent="0.35">
      <c r="A59" s="4">
        <v>37</v>
      </c>
      <c r="B59" s="4">
        <v>-117.33799999999999</v>
      </c>
      <c r="C59" t="s">
        <v>4595</v>
      </c>
      <c r="D59" s="4">
        <v>3</v>
      </c>
      <c r="E59" s="16" t="s">
        <v>4737</v>
      </c>
      <c r="F59" s="4">
        <f t="shared" si="2"/>
        <v>30</v>
      </c>
      <c r="G59" t="s">
        <v>9375</v>
      </c>
    </row>
    <row r="60" spans="1:7" x14ac:dyDescent="0.35">
      <c r="B60" s="4"/>
    </row>
    <row r="61" spans="1:7" x14ac:dyDescent="0.35">
      <c r="A61" s="4">
        <v>38</v>
      </c>
      <c r="B61" s="4">
        <v>-122.202</v>
      </c>
      <c r="C61" t="s">
        <v>4599</v>
      </c>
      <c r="D61" s="4">
        <v>4</v>
      </c>
      <c r="E61" s="16" t="s">
        <v>4733</v>
      </c>
      <c r="F61" s="4">
        <f t="shared" si="2"/>
        <v>7</v>
      </c>
      <c r="G61" t="s">
        <v>9377</v>
      </c>
    </row>
    <row r="62" spans="1:7" x14ac:dyDescent="0.35">
      <c r="A62" s="4">
        <v>39</v>
      </c>
      <c r="B62" s="4">
        <v>-119.152999999999</v>
      </c>
      <c r="C62" t="s">
        <v>4621</v>
      </c>
      <c r="D62" s="4">
        <v>1</v>
      </c>
      <c r="E62" s="16" t="s">
        <v>4735</v>
      </c>
      <c r="F62" s="4">
        <f t="shared" si="2"/>
        <v>9</v>
      </c>
      <c r="G62" t="s">
        <v>9373</v>
      </c>
    </row>
    <row r="63" spans="1:7" x14ac:dyDescent="0.35">
      <c r="A63" s="4">
        <v>40</v>
      </c>
      <c r="B63" s="4">
        <v>-109.675</v>
      </c>
      <c r="C63" t="s">
        <v>4604</v>
      </c>
      <c r="D63" s="4">
        <v>2</v>
      </c>
      <c r="E63" s="16" t="s">
        <v>4743</v>
      </c>
    </row>
    <row r="64" spans="1:7" x14ac:dyDescent="0.35">
      <c r="B64" s="4">
        <v>-103.569</v>
      </c>
      <c r="C64" t="s">
        <v>4604</v>
      </c>
      <c r="D64" s="4">
        <v>2</v>
      </c>
      <c r="E64" s="16" t="s">
        <v>4750</v>
      </c>
    </row>
    <row r="65" spans="1:8" x14ac:dyDescent="0.35">
      <c r="B65" s="4"/>
      <c r="E65" s="58" t="s">
        <v>11280</v>
      </c>
      <c r="F65" s="4">
        <f t="shared" si="2"/>
        <v>7</v>
      </c>
      <c r="G65" t="s">
        <v>9377</v>
      </c>
    </row>
    <row r="66" spans="1:8" x14ac:dyDescent="0.35">
      <c r="B66" s="4"/>
      <c r="E66" s="58" t="s">
        <v>11281</v>
      </c>
      <c r="F66" s="4">
        <f t="shared" si="2"/>
        <v>9</v>
      </c>
      <c r="G66" t="s">
        <v>9373</v>
      </c>
    </row>
    <row r="67" spans="1:8" x14ac:dyDescent="0.35">
      <c r="A67" s="4">
        <v>41</v>
      </c>
      <c r="B67" s="4">
        <v>-107.065</v>
      </c>
      <c r="C67" t="s">
        <v>4595</v>
      </c>
      <c r="D67" s="4">
        <v>3</v>
      </c>
      <c r="E67" s="16" t="s">
        <v>4746</v>
      </c>
      <c r="F67" s="4">
        <f t="shared" si="2"/>
        <v>9</v>
      </c>
      <c r="G67" t="s">
        <v>9373</v>
      </c>
    </row>
    <row r="68" spans="1:8" x14ac:dyDescent="0.35">
      <c r="A68" s="4">
        <v>42</v>
      </c>
      <c r="B68" s="4">
        <v>-98.391000000000005</v>
      </c>
      <c r="C68" t="s">
        <v>4621</v>
      </c>
      <c r="D68" s="4">
        <v>1</v>
      </c>
      <c r="E68" s="16" t="s">
        <v>4752</v>
      </c>
      <c r="F68" s="4">
        <f t="shared" si="2"/>
        <v>7</v>
      </c>
      <c r="G68" t="s">
        <v>9377</v>
      </c>
    </row>
    <row r="69" spans="1:8" x14ac:dyDescent="0.35">
      <c r="A69" s="4">
        <v>43</v>
      </c>
      <c r="B69" s="4">
        <v>-93.022999999999996</v>
      </c>
      <c r="C69" t="s">
        <v>4599</v>
      </c>
      <c r="D69" s="4">
        <v>4</v>
      </c>
      <c r="E69" s="16" t="s">
        <v>4755</v>
      </c>
      <c r="F69" s="4">
        <f t="shared" si="2"/>
        <v>9</v>
      </c>
      <c r="G69" t="s">
        <v>9373</v>
      </c>
    </row>
    <row r="70" spans="1:8" x14ac:dyDescent="0.35">
      <c r="A70" s="4">
        <v>44</v>
      </c>
      <c r="B70" s="4">
        <v>-87.156999999999996</v>
      </c>
      <c r="C70" t="s">
        <v>4595</v>
      </c>
      <c r="D70" s="4">
        <v>3</v>
      </c>
      <c r="E70" s="16" t="s">
        <v>4757</v>
      </c>
      <c r="F70" s="4">
        <f t="shared" si="2"/>
        <v>35</v>
      </c>
      <c r="G70" t="s">
        <v>9391</v>
      </c>
    </row>
    <row r="71" spans="1:8" x14ac:dyDescent="0.35">
      <c r="A71" s="4">
        <v>45</v>
      </c>
      <c r="B71" s="4">
        <v>-69.503</v>
      </c>
      <c r="C71" t="s">
        <v>4599</v>
      </c>
      <c r="D71" s="4">
        <v>4</v>
      </c>
      <c r="E71" s="16" t="s">
        <v>4768</v>
      </c>
      <c r="F71" s="4">
        <f t="shared" si="2"/>
        <v>30</v>
      </c>
      <c r="G71" t="s">
        <v>9375</v>
      </c>
    </row>
    <row r="72" spans="1:8" x14ac:dyDescent="0.35">
      <c r="A72" s="4">
        <v>46</v>
      </c>
      <c r="B72" s="4">
        <v>-69.122</v>
      </c>
      <c r="C72" t="s">
        <v>4621</v>
      </c>
      <c r="D72" s="4">
        <v>1</v>
      </c>
      <c r="E72" s="16" t="s">
        <v>4769</v>
      </c>
      <c r="F72" s="4">
        <f t="shared" si="2"/>
        <v>30</v>
      </c>
      <c r="G72" t="s">
        <v>9375</v>
      </c>
    </row>
    <row r="73" spans="1:8" x14ac:dyDescent="0.35">
      <c r="B73" s="4"/>
    </row>
    <row r="74" spans="1:8" x14ac:dyDescent="0.35">
      <c r="A74" s="4">
        <v>47</v>
      </c>
      <c r="B74" s="4">
        <v>-64.066000000000003</v>
      </c>
      <c r="C74" t="s">
        <v>4595</v>
      </c>
      <c r="D74" s="4">
        <v>3</v>
      </c>
      <c r="E74" s="16" t="s">
        <v>4775</v>
      </c>
      <c r="F74" s="4">
        <f t="shared" si="2"/>
        <v>32</v>
      </c>
      <c r="G74" t="s">
        <v>9376</v>
      </c>
    </row>
    <row r="75" spans="1:8" x14ac:dyDescent="0.35">
      <c r="A75" s="4">
        <v>48</v>
      </c>
      <c r="B75" s="4">
        <v>-61.073999999999998</v>
      </c>
      <c r="C75" t="s">
        <v>4599</v>
      </c>
      <c r="D75" s="4">
        <v>4</v>
      </c>
      <c r="E75" s="16" t="s">
        <v>4776</v>
      </c>
      <c r="F75" s="4">
        <f t="shared" si="2"/>
        <v>32</v>
      </c>
      <c r="G75" t="s">
        <v>9376</v>
      </c>
    </row>
    <row r="76" spans="1:8" x14ac:dyDescent="0.35">
      <c r="B76" s="4"/>
    </row>
    <row r="77" spans="1:8" s="75" customFormat="1" x14ac:dyDescent="0.35">
      <c r="A77" s="11"/>
      <c r="B77" s="11" t="s">
        <v>9230</v>
      </c>
      <c r="C77" s="15"/>
      <c r="D77" s="19"/>
      <c r="E77" s="15"/>
      <c r="F77" s="15"/>
      <c r="H77" s="19"/>
    </row>
    <row r="78" spans="1:8" x14ac:dyDescent="0.35">
      <c r="B78" s="20" t="s">
        <v>10725</v>
      </c>
    </row>
    <row r="79" spans="1:8" x14ac:dyDescent="0.35">
      <c r="A79" s="4">
        <v>49</v>
      </c>
      <c r="B79" s="4">
        <v>-375.63900000000001</v>
      </c>
      <c r="C79" t="s">
        <v>4599</v>
      </c>
      <c r="D79" s="4">
        <v>4</v>
      </c>
      <c r="E79" s="16" t="s">
        <v>4816</v>
      </c>
      <c r="F79" s="4">
        <f t="shared" si="2"/>
        <v>22</v>
      </c>
      <c r="G79" t="s">
        <v>10418</v>
      </c>
    </row>
    <row r="80" spans="1:8" x14ac:dyDescent="0.35">
      <c r="A80" s="4">
        <v>50</v>
      </c>
      <c r="B80" s="4">
        <v>-368.471</v>
      </c>
      <c r="C80" t="s">
        <v>4604</v>
      </c>
      <c r="D80" s="4">
        <v>2</v>
      </c>
      <c r="E80" s="16" t="s">
        <v>4823</v>
      </c>
      <c r="F80" s="4">
        <f t="shared" si="2"/>
        <v>22</v>
      </c>
      <c r="G80" t="s">
        <v>10418</v>
      </c>
    </row>
    <row r="81" spans="1:9" x14ac:dyDescent="0.35">
      <c r="A81" s="4">
        <v>51</v>
      </c>
      <c r="B81" s="4">
        <v>-363.03300000000002</v>
      </c>
      <c r="C81" t="s">
        <v>4595</v>
      </c>
      <c r="D81" s="4">
        <v>3</v>
      </c>
      <c r="E81" s="16" t="s">
        <v>4824</v>
      </c>
      <c r="F81" s="4">
        <f t="shared" si="2"/>
        <v>22</v>
      </c>
      <c r="G81" t="s">
        <v>10418</v>
      </c>
    </row>
    <row r="82" spans="1:9" x14ac:dyDescent="0.35">
      <c r="A82" s="4">
        <v>52</v>
      </c>
      <c r="B82" s="4">
        <v>-349.91199999999998</v>
      </c>
      <c r="C82" t="s">
        <v>4621</v>
      </c>
      <c r="D82" s="4">
        <v>1</v>
      </c>
      <c r="E82" s="16" t="s">
        <v>4830</v>
      </c>
      <c r="F82" s="4">
        <f t="shared" si="2"/>
        <v>22</v>
      </c>
      <c r="G82" t="s">
        <v>10418</v>
      </c>
    </row>
    <row r="83" spans="1:9" x14ac:dyDescent="0.35">
      <c r="B83" s="4"/>
    </row>
    <row r="84" spans="1:9" x14ac:dyDescent="0.35">
      <c r="A84" s="7">
        <v>3</v>
      </c>
      <c r="B84" s="31" t="s">
        <v>10726</v>
      </c>
    </row>
    <row r="85" spans="1:9" x14ac:dyDescent="0.35">
      <c r="A85" s="4">
        <v>53</v>
      </c>
      <c r="B85" s="4">
        <v>-343.51799999999997</v>
      </c>
      <c r="C85" t="s">
        <v>4604</v>
      </c>
      <c r="D85" s="4">
        <v>2</v>
      </c>
      <c r="E85" s="16" t="s">
        <v>4834</v>
      </c>
    </row>
    <row r="86" spans="1:9" x14ac:dyDescent="0.35">
      <c r="B86" s="4"/>
      <c r="E86" s="58" t="s">
        <v>9894</v>
      </c>
      <c r="F86" s="4">
        <f t="shared" si="2"/>
        <v>3</v>
      </c>
      <c r="G86" t="s">
        <v>9379</v>
      </c>
    </row>
    <row r="87" spans="1:9" x14ac:dyDescent="0.35">
      <c r="B87" s="4"/>
      <c r="E87" s="58" t="s">
        <v>9895</v>
      </c>
      <c r="F87" s="4">
        <f t="shared" si="2"/>
        <v>2</v>
      </c>
      <c r="G87" t="s">
        <v>12175</v>
      </c>
    </row>
    <row r="88" spans="1:9" x14ac:dyDescent="0.35">
      <c r="A88" s="4">
        <v>54</v>
      </c>
      <c r="B88" s="4">
        <v>-329.01199999999898</v>
      </c>
      <c r="C88" t="s">
        <v>4599</v>
      </c>
      <c r="D88" s="4">
        <v>4</v>
      </c>
      <c r="E88" s="16" t="s">
        <v>4842</v>
      </c>
      <c r="F88" s="4">
        <f t="shared" si="2"/>
        <v>4</v>
      </c>
      <c r="G88" t="s">
        <v>9372</v>
      </c>
    </row>
    <row r="89" spans="1:9" x14ac:dyDescent="0.35">
      <c r="B89" s="4">
        <v>-319.70499999999998</v>
      </c>
      <c r="C89" t="s">
        <v>4599</v>
      </c>
      <c r="D89" s="4">
        <v>4</v>
      </c>
      <c r="E89" s="16" t="s">
        <v>4845</v>
      </c>
      <c r="F89" s="4">
        <f t="shared" si="2"/>
        <v>2</v>
      </c>
      <c r="G89" t="s">
        <v>10428</v>
      </c>
    </row>
    <row r="90" spans="1:9" x14ac:dyDescent="0.35">
      <c r="A90" s="4">
        <v>55</v>
      </c>
      <c r="B90" s="4">
        <v>-312.53500000000003</v>
      </c>
      <c r="C90" t="s">
        <v>4621</v>
      </c>
      <c r="D90" s="4">
        <v>1</v>
      </c>
      <c r="E90" s="16" t="s">
        <v>4846</v>
      </c>
    </row>
    <row r="91" spans="1:9" x14ac:dyDescent="0.35">
      <c r="B91" s="4"/>
      <c r="E91" s="58" t="s">
        <v>9896</v>
      </c>
      <c r="F91" s="4">
        <f t="shared" si="2"/>
        <v>7</v>
      </c>
      <c r="G91" t="s">
        <v>9377</v>
      </c>
      <c r="H91" s="4">
        <f t="shared" si="2"/>
        <v>4</v>
      </c>
      <c r="I91" t="s">
        <v>10429</v>
      </c>
    </row>
    <row r="92" spans="1:9" x14ac:dyDescent="0.35">
      <c r="B92" s="4"/>
      <c r="E92" s="58" t="s">
        <v>9897</v>
      </c>
      <c r="F92" s="4">
        <f t="shared" si="2"/>
        <v>3</v>
      </c>
      <c r="G92" t="s">
        <v>9379</v>
      </c>
    </row>
    <row r="93" spans="1:9" x14ac:dyDescent="0.35">
      <c r="A93" s="4">
        <v>56</v>
      </c>
      <c r="B93" s="4">
        <v>-301.95699999999999</v>
      </c>
      <c r="C93" t="s">
        <v>4604</v>
      </c>
      <c r="D93" s="4">
        <v>2</v>
      </c>
      <c r="E93" s="16" t="s">
        <v>4854</v>
      </c>
      <c r="F93" s="4">
        <f t="shared" si="2"/>
        <v>7</v>
      </c>
      <c r="G93" t="s">
        <v>9377</v>
      </c>
    </row>
    <row r="94" spans="1:9" x14ac:dyDescent="0.35">
      <c r="B94" s="4"/>
    </row>
    <row r="95" spans="1:9" x14ac:dyDescent="0.35">
      <c r="B95" s="20" t="s">
        <v>9285</v>
      </c>
    </row>
    <row r="96" spans="1:9" x14ac:dyDescent="0.35">
      <c r="A96" s="4">
        <v>57</v>
      </c>
      <c r="B96" s="4">
        <v>-240.57299999999901</v>
      </c>
      <c r="C96" t="s">
        <v>4621</v>
      </c>
      <c r="D96" s="4">
        <v>1</v>
      </c>
      <c r="E96" s="16" t="s">
        <v>4884</v>
      </c>
      <c r="F96" s="4">
        <f t="shared" ref="F96:F159" si="3">IF(G96="GREET",1,IF(G96="GOAL",2,IF(G96="GOAL:COOP",2,IF(G96="(GOAL:COOP)",2,IF(G96="GOAL:CIVILITY",2,IF(G96="GOAL:SUSTAIN",2,IF(G96="(GOAL:SUSTAIN)",2,IF(G96="GOAL:MAX EARN",2,IF(G96="GOAL:EQUITY",2,IF(G96="(GOAL:EQUITY)",2,IF(G96="PROPOSAL",3,IF(G96="(PROPOSAL)",3,IF(G96="CHOOSE+",4,IF(G96="CHOOSE-",4,IF(G96="(CHOOSE+)",4,IF(G96="(CHOOSE-)",4,IF(G96="ECO INFO",5,IF(G96="(ECO INFO)",5,IF(G96="$ INFO",6,IF(G96="($ INFO)",6,IF(G96="SOC INFO",7,IF(G96="(SOC INFO)",7,IF(G96="RULE INFO",8,IF(G96="EXP INFO",9,IF(G96="(EXP INFO)",9,IF(G96="MON RES",10,IF(G96="MON EARN",11,IF(G96="MON BEH",12,IF(G96="POSE HARM",13,IF(G96="(POSE HARM)",13,IF(G96="POSE CONCERN",14,IF(G96="(POSE CONCERN)",14,IF(G96="RJ APOLOGY",15,IF(G96="RJ ATONE",16,IF(G96="(RJ ATONE)",16,IF(G96="RJ JUSTIFY",17,IF(G96="RJ JUSTIFY:ECO INFO",17,IF(G96="RJ JUSTIFY:SOC INFO",17,IF(G96="RJ JUSTIFY:EXP INFO",17,IF(G96="RJ JUSTIFY:MON EARN",17,IF(G96="RJ JUSTIFY:MON BEH",17,IF(G96="RJ-",18,IF(G96="RJ FORGIVE+",19,IF(G96="RJ FORGIVE-",19,IF(G96="(RJ FORGIVE+)",19,IF(G96="(RJ FORGIVE-)",19,IF(G96="COORD",20,IF(G96="(COORD)",20,IF(G96="ENF ACK",21,IF(G96="(ENF ACK)",21,IF(G96="ENF PRAISE",22,IF(G96="ENF ASK",23,IF(G96="ENF TELL",24,IF(G96="ENF SHAME",25,IF(G96="ENF WARN",26,IF(G96="ENF THREATEN",27,IF(G96="ENF PUNISH",28,IF(G96="DEFECT",29,IF(G96="SM TALK",30,IF(G96="HUMOR",31,IF(G96="POLITE+",32,IF(G96="POLITE-",32,IF(G96="INPUT-",33,IF(G96="AMBIGUOUS",34,IF(G96="UNCODEABLE",35)))))))))))))))))))))))))))))))))))))))))))))))))))))))))))))))))</f>
        <v>30</v>
      </c>
      <c r="G96" t="s">
        <v>9375</v>
      </c>
    </row>
    <row r="97" spans="1:7" x14ac:dyDescent="0.35">
      <c r="A97" s="4">
        <v>58</v>
      </c>
      <c r="B97" s="4">
        <v>-239.00700000000001</v>
      </c>
      <c r="C97" t="s">
        <v>4604</v>
      </c>
      <c r="D97" s="4">
        <v>2</v>
      </c>
      <c r="E97" s="16" t="s">
        <v>4886</v>
      </c>
      <c r="F97" s="4">
        <f t="shared" si="3"/>
        <v>9</v>
      </c>
      <c r="G97" t="s">
        <v>9373</v>
      </c>
    </row>
    <row r="98" spans="1:7" x14ac:dyDescent="0.35">
      <c r="A98" s="4">
        <v>59</v>
      </c>
      <c r="B98" s="4">
        <v>-231.852</v>
      </c>
      <c r="C98" t="s">
        <v>4604</v>
      </c>
      <c r="D98" s="4">
        <v>2</v>
      </c>
      <c r="E98" s="16" t="s">
        <v>2027</v>
      </c>
      <c r="F98" s="4">
        <f t="shared" si="3"/>
        <v>7</v>
      </c>
      <c r="G98" t="s">
        <v>9377</v>
      </c>
    </row>
    <row r="99" spans="1:7" x14ac:dyDescent="0.35">
      <c r="A99" s="4">
        <v>60</v>
      </c>
      <c r="B99" s="4">
        <v>-221.804</v>
      </c>
      <c r="C99" t="s">
        <v>4599</v>
      </c>
      <c r="D99" s="4">
        <v>4</v>
      </c>
      <c r="E99" s="16" t="s">
        <v>4895</v>
      </c>
      <c r="F99" s="4">
        <f t="shared" si="3"/>
        <v>9</v>
      </c>
      <c r="G99" t="s">
        <v>9373</v>
      </c>
    </row>
    <row r="100" spans="1:7" x14ac:dyDescent="0.35">
      <c r="A100" s="4">
        <v>61</v>
      </c>
      <c r="B100" s="4">
        <v>-210.47799999999901</v>
      </c>
      <c r="C100" t="s">
        <v>4621</v>
      </c>
      <c r="D100" s="4">
        <v>1</v>
      </c>
      <c r="E100" s="16" t="s">
        <v>4899</v>
      </c>
      <c r="F100" s="4">
        <f t="shared" si="3"/>
        <v>7</v>
      </c>
      <c r="G100" t="s">
        <v>9377</v>
      </c>
    </row>
    <row r="101" spans="1:7" x14ac:dyDescent="0.35">
      <c r="B101" s="4">
        <v>-194.32299999999901</v>
      </c>
      <c r="C101" t="s">
        <v>4621</v>
      </c>
      <c r="D101" s="4">
        <v>1</v>
      </c>
      <c r="E101" s="16" t="s">
        <v>4904</v>
      </c>
    </row>
    <row r="102" spans="1:7" x14ac:dyDescent="0.35">
      <c r="A102" s="4">
        <v>62</v>
      </c>
      <c r="B102" s="4">
        <v>-201.73400000000001</v>
      </c>
      <c r="C102" t="s">
        <v>4599</v>
      </c>
      <c r="D102" s="4">
        <v>4</v>
      </c>
      <c r="E102" s="16" t="s">
        <v>4902</v>
      </c>
      <c r="F102" s="4">
        <f t="shared" si="3"/>
        <v>7</v>
      </c>
      <c r="G102" t="s">
        <v>9377</v>
      </c>
    </row>
    <row r="103" spans="1:7" x14ac:dyDescent="0.35">
      <c r="A103" s="4">
        <v>63</v>
      </c>
      <c r="B103" s="4">
        <v>-192.554</v>
      </c>
      <c r="C103" t="s">
        <v>4595</v>
      </c>
      <c r="D103" s="4">
        <v>3</v>
      </c>
      <c r="E103" s="16" t="s">
        <v>4905</v>
      </c>
      <c r="F103" s="4">
        <f t="shared" si="3"/>
        <v>9</v>
      </c>
      <c r="G103" t="s">
        <v>9373</v>
      </c>
    </row>
    <row r="104" spans="1:7" x14ac:dyDescent="0.35">
      <c r="B104" s="4"/>
    </row>
    <row r="105" spans="1:7" x14ac:dyDescent="0.35">
      <c r="B105" s="20" t="s">
        <v>9265</v>
      </c>
    </row>
    <row r="106" spans="1:7" x14ac:dyDescent="0.35">
      <c r="A106" s="4">
        <v>64</v>
      </c>
      <c r="B106" s="4">
        <v>-178.88399999999999</v>
      </c>
      <c r="C106" t="s">
        <v>4604</v>
      </c>
      <c r="D106" s="4">
        <v>2</v>
      </c>
      <c r="E106" s="16" t="s">
        <v>4912</v>
      </c>
      <c r="F106" s="4">
        <f t="shared" si="3"/>
        <v>30</v>
      </c>
      <c r="G106" t="s">
        <v>9375</v>
      </c>
    </row>
    <row r="107" spans="1:7" x14ac:dyDescent="0.35">
      <c r="A107" s="4">
        <v>65</v>
      </c>
      <c r="B107" s="4">
        <v>-165.28599999999901</v>
      </c>
      <c r="C107" t="s">
        <v>4595</v>
      </c>
      <c r="D107" s="4">
        <v>3</v>
      </c>
      <c r="E107" s="16" t="s">
        <v>4919</v>
      </c>
      <c r="F107" s="4">
        <f t="shared" si="3"/>
        <v>30</v>
      </c>
      <c r="G107" t="s">
        <v>9375</v>
      </c>
    </row>
    <row r="108" spans="1:7" x14ac:dyDescent="0.35">
      <c r="A108" s="4">
        <v>66</v>
      </c>
      <c r="B108" s="4">
        <v>-161.69999999999999</v>
      </c>
      <c r="C108" t="s">
        <v>4599</v>
      </c>
      <c r="D108" s="4">
        <v>4</v>
      </c>
      <c r="E108" s="16" t="s">
        <v>4922</v>
      </c>
      <c r="F108" s="4">
        <f t="shared" si="3"/>
        <v>30</v>
      </c>
      <c r="G108" t="s">
        <v>9375</v>
      </c>
    </row>
    <row r="109" spans="1:7" x14ac:dyDescent="0.35">
      <c r="A109" s="4">
        <v>67</v>
      </c>
      <c r="B109" s="4">
        <v>-158.04499999999999</v>
      </c>
      <c r="C109" t="s">
        <v>4621</v>
      </c>
      <c r="D109" s="4">
        <v>1</v>
      </c>
      <c r="E109" s="16" t="s">
        <v>4924</v>
      </c>
      <c r="F109" s="4">
        <f t="shared" si="3"/>
        <v>30</v>
      </c>
      <c r="G109" t="s">
        <v>9375</v>
      </c>
    </row>
    <row r="110" spans="1:7" x14ac:dyDescent="0.35">
      <c r="A110" s="4">
        <v>68</v>
      </c>
      <c r="B110" s="4">
        <v>-141.96</v>
      </c>
      <c r="C110" t="s">
        <v>4595</v>
      </c>
      <c r="D110" s="4">
        <v>3</v>
      </c>
      <c r="E110" s="16" t="s">
        <v>4930</v>
      </c>
      <c r="F110" s="4">
        <f t="shared" si="3"/>
        <v>30</v>
      </c>
      <c r="G110" t="s">
        <v>9375</v>
      </c>
    </row>
    <row r="111" spans="1:7" x14ac:dyDescent="0.35">
      <c r="B111" s="4">
        <v>-132.429</v>
      </c>
      <c r="C111" t="s">
        <v>4595</v>
      </c>
      <c r="D111" s="4">
        <v>3</v>
      </c>
      <c r="E111" s="16" t="s">
        <v>4936</v>
      </c>
    </row>
    <row r="112" spans="1:7" x14ac:dyDescent="0.35">
      <c r="A112" s="4">
        <v>69</v>
      </c>
      <c r="B112" s="4">
        <v>-122.461</v>
      </c>
      <c r="C112" t="s">
        <v>4599</v>
      </c>
      <c r="D112" s="4">
        <v>4</v>
      </c>
      <c r="E112" s="16" t="s">
        <v>4939</v>
      </c>
      <c r="F112" s="4">
        <f t="shared" si="3"/>
        <v>30</v>
      </c>
      <c r="G112" t="s">
        <v>9375</v>
      </c>
    </row>
    <row r="113" spans="1:8" x14ac:dyDescent="0.35">
      <c r="A113" s="4">
        <v>70</v>
      </c>
      <c r="B113" s="4">
        <v>-117.661</v>
      </c>
      <c r="C113" t="s">
        <v>4621</v>
      </c>
      <c r="D113" s="4">
        <v>1</v>
      </c>
      <c r="E113" s="16" t="s">
        <v>4940</v>
      </c>
      <c r="F113" s="4">
        <f t="shared" si="3"/>
        <v>30</v>
      </c>
      <c r="G113" t="s">
        <v>9375</v>
      </c>
    </row>
    <row r="114" spans="1:8" x14ac:dyDescent="0.35">
      <c r="A114" s="4">
        <v>71</v>
      </c>
      <c r="B114" s="4">
        <v>-110.928</v>
      </c>
      <c r="C114" t="s">
        <v>4595</v>
      </c>
      <c r="D114" s="4">
        <v>3</v>
      </c>
      <c r="E114" s="16" t="s">
        <v>4943</v>
      </c>
      <c r="F114" s="4">
        <f t="shared" si="3"/>
        <v>30</v>
      </c>
      <c r="G114" t="s">
        <v>9375</v>
      </c>
    </row>
    <row r="115" spans="1:8" x14ac:dyDescent="0.35">
      <c r="A115" s="4">
        <v>72</v>
      </c>
      <c r="B115" s="4">
        <v>-107.58799999999999</v>
      </c>
      <c r="C115" t="s">
        <v>4599</v>
      </c>
      <c r="D115" s="4">
        <v>4</v>
      </c>
      <c r="E115" s="16" t="s">
        <v>4944</v>
      </c>
      <c r="F115" s="4">
        <f t="shared" si="3"/>
        <v>30</v>
      </c>
      <c r="G115" t="s">
        <v>9375</v>
      </c>
    </row>
    <row r="116" spans="1:8" x14ac:dyDescent="0.35">
      <c r="A116" s="4">
        <v>73</v>
      </c>
      <c r="B116" s="4">
        <v>-85.638999999999996</v>
      </c>
      <c r="C116" t="s">
        <v>4621</v>
      </c>
      <c r="D116" s="4">
        <v>1</v>
      </c>
      <c r="E116" s="16" t="s">
        <v>4950</v>
      </c>
      <c r="F116" s="4">
        <f t="shared" si="3"/>
        <v>30</v>
      </c>
      <c r="G116" t="s">
        <v>9375</v>
      </c>
    </row>
    <row r="117" spans="1:8" x14ac:dyDescent="0.35">
      <c r="A117" s="4">
        <v>74</v>
      </c>
      <c r="B117" s="4">
        <v>-83.712999999999994</v>
      </c>
      <c r="C117" t="s">
        <v>4595</v>
      </c>
      <c r="D117" s="4">
        <v>3</v>
      </c>
      <c r="E117" s="16" t="s">
        <v>4951</v>
      </c>
      <c r="F117" s="4">
        <f t="shared" si="3"/>
        <v>30</v>
      </c>
      <c r="G117" t="s">
        <v>9375</v>
      </c>
    </row>
    <row r="118" spans="1:8" x14ac:dyDescent="0.35">
      <c r="A118" s="4">
        <v>75</v>
      </c>
      <c r="B118" s="4">
        <v>-73.903999999999996</v>
      </c>
      <c r="C118" t="s">
        <v>4599</v>
      </c>
      <c r="D118" s="4">
        <v>4</v>
      </c>
      <c r="E118" s="16" t="s">
        <v>4958</v>
      </c>
      <c r="F118" s="4">
        <f t="shared" si="3"/>
        <v>30</v>
      </c>
      <c r="G118" t="s">
        <v>9375</v>
      </c>
    </row>
    <row r="119" spans="1:8" x14ac:dyDescent="0.35">
      <c r="B119" s="4">
        <v>-66.703000000000003</v>
      </c>
      <c r="C119" t="s">
        <v>4599</v>
      </c>
      <c r="D119" s="4">
        <v>4</v>
      </c>
      <c r="E119" s="16" t="s">
        <v>4962</v>
      </c>
    </row>
    <row r="120" spans="1:8" x14ac:dyDescent="0.35">
      <c r="A120" s="4">
        <v>76</v>
      </c>
      <c r="B120" s="4">
        <v>-70.975999999999999</v>
      </c>
      <c r="C120" t="s">
        <v>4604</v>
      </c>
      <c r="D120" s="4">
        <v>2</v>
      </c>
      <c r="E120" s="16" t="s">
        <v>4960</v>
      </c>
      <c r="F120" s="4">
        <f t="shared" si="3"/>
        <v>30</v>
      </c>
      <c r="G120" t="s">
        <v>9375</v>
      </c>
    </row>
    <row r="121" spans="1:8" x14ac:dyDescent="0.35">
      <c r="A121" s="4">
        <v>77</v>
      </c>
      <c r="B121" s="4">
        <v>-66.018999999999906</v>
      </c>
      <c r="C121" t="s">
        <v>4621</v>
      </c>
      <c r="D121" s="4">
        <v>1</v>
      </c>
      <c r="E121" s="16" t="s">
        <v>4963</v>
      </c>
      <c r="F121" s="4">
        <f t="shared" si="3"/>
        <v>30</v>
      </c>
      <c r="G121" t="s">
        <v>9375</v>
      </c>
    </row>
    <row r="122" spans="1:8" x14ac:dyDescent="0.35">
      <c r="A122" s="4">
        <v>78</v>
      </c>
      <c r="B122" s="4">
        <v>-53.85</v>
      </c>
      <c r="C122" t="s">
        <v>4595</v>
      </c>
      <c r="D122" s="4">
        <v>3</v>
      </c>
      <c r="E122" s="16" t="s">
        <v>4967</v>
      </c>
      <c r="F122" s="4">
        <f t="shared" si="3"/>
        <v>30</v>
      </c>
      <c r="G122" t="s">
        <v>9375</v>
      </c>
    </row>
    <row r="123" spans="1:8" x14ac:dyDescent="0.35">
      <c r="A123" s="4">
        <v>79</v>
      </c>
      <c r="B123" s="4">
        <v>-52.542000000000002</v>
      </c>
      <c r="C123" t="s">
        <v>4599</v>
      </c>
      <c r="D123" s="4">
        <v>4</v>
      </c>
      <c r="E123" s="16" t="s">
        <v>3556</v>
      </c>
      <c r="F123" s="4">
        <f t="shared" si="3"/>
        <v>30</v>
      </c>
      <c r="G123" t="s">
        <v>9375</v>
      </c>
    </row>
    <row r="124" spans="1:8" x14ac:dyDescent="0.35">
      <c r="B124" s="4">
        <v>-46.295000000000002</v>
      </c>
      <c r="C124" t="s">
        <v>4599</v>
      </c>
      <c r="D124" s="4">
        <v>4</v>
      </c>
      <c r="E124" s="16" t="s">
        <v>4971</v>
      </c>
    </row>
    <row r="125" spans="1:8" x14ac:dyDescent="0.35">
      <c r="A125" s="4">
        <v>80</v>
      </c>
      <c r="B125" s="4">
        <v>-43.917000000000002</v>
      </c>
      <c r="C125" t="s">
        <v>4621</v>
      </c>
      <c r="D125" s="4">
        <v>1</v>
      </c>
      <c r="E125" s="16" t="s">
        <v>4973</v>
      </c>
      <c r="F125" s="4">
        <f t="shared" si="3"/>
        <v>30</v>
      </c>
      <c r="G125" t="s">
        <v>9375</v>
      </c>
    </row>
    <row r="126" spans="1:8" x14ac:dyDescent="0.35">
      <c r="A126" s="4">
        <v>81</v>
      </c>
      <c r="B126" s="4">
        <v>-24.605</v>
      </c>
      <c r="C126" t="s">
        <v>4595</v>
      </c>
      <c r="D126" s="4">
        <v>3</v>
      </c>
      <c r="E126" s="16" t="s">
        <v>4984</v>
      </c>
      <c r="F126" s="4">
        <f t="shared" si="3"/>
        <v>30</v>
      </c>
      <c r="G126" t="s">
        <v>9375</v>
      </c>
    </row>
    <row r="127" spans="1:8" x14ac:dyDescent="0.35">
      <c r="B127" s="4"/>
    </row>
    <row r="128" spans="1:8" s="75" customFormat="1" x14ac:dyDescent="0.35">
      <c r="A128" s="11"/>
      <c r="B128" s="11" t="s">
        <v>9229</v>
      </c>
      <c r="C128" s="15"/>
      <c r="D128" s="19"/>
      <c r="E128" s="15"/>
      <c r="F128" s="15"/>
      <c r="H128" s="19"/>
    </row>
    <row r="129" spans="1:7" x14ac:dyDescent="0.35">
      <c r="B129" s="20"/>
    </row>
    <row r="130" spans="1:7" x14ac:dyDescent="0.35">
      <c r="A130" s="4">
        <v>82</v>
      </c>
      <c r="B130" s="4">
        <v>-368.25699999999898</v>
      </c>
      <c r="C130" t="s">
        <v>4604</v>
      </c>
      <c r="D130" s="4">
        <v>2</v>
      </c>
      <c r="E130" s="16" t="s">
        <v>5013</v>
      </c>
      <c r="F130" s="4">
        <f t="shared" si="3"/>
        <v>9</v>
      </c>
      <c r="G130" t="s">
        <v>9373</v>
      </c>
    </row>
    <row r="131" spans="1:7" x14ac:dyDescent="0.35">
      <c r="A131" s="4">
        <v>83</v>
      </c>
      <c r="B131" s="4">
        <v>-360.16199999999998</v>
      </c>
      <c r="C131" t="s">
        <v>4595</v>
      </c>
      <c r="D131" s="4">
        <v>3</v>
      </c>
      <c r="E131" s="16" t="s">
        <v>10258</v>
      </c>
      <c r="F131" s="4">
        <f t="shared" si="3"/>
        <v>7</v>
      </c>
      <c r="G131" t="s">
        <v>9377</v>
      </c>
    </row>
    <row r="132" spans="1:7" x14ac:dyDescent="0.35">
      <c r="A132" s="4">
        <v>84</v>
      </c>
      <c r="B132" s="4">
        <v>-354.048</v>
      </c>
      <c r="C132" t="s">
        <v>4604</v>
      </c>
      <c r="D132" s="4">
        <v>2</v>
      </c>
      <c r="E132" s="16" t="s">
        <v>5023</v>
      </c>
      <c r="F132" s="4">
        <f t="shared" si="3"/>
        <v>7</v>
      </c>
      <c r="G132" t="s">
        <v>9377</v>
      </c>
    </row>
    <row r="133" spans="1:7" x14ac:dyDescent="0.35">
      <c r="A133" s="4">
        <v>85</v>
      </c>
      <c r="B133" s="4">
        <v>-351.47699999999998</v>
      </c>
      <c r="C133" t="s">
        <v>4595</v>
      </c>
      <c r="D133" s="4">
        <v>3</v>
      </c>
      <c r="E133" s="16" t="s">
        <v>5024</v>
      </c>
      <c r="F133" s="4">
        <f t="shared" si="3"/>
        <v>9</v>
      </c>
      <c r="G133" t="s">
        <v>9373</v>
      </c>
    </row>
    <row r="134" spans="1:7" x14ac:dyDescent="0.35">
      <c r="A134" s="4">
        <v>86</v>
      </c>
      <c r="B134" s="4">
        <v>-346.96800000000002</v>
      </c>
      <c r="C134" t="s">
        <v>4599</v>
      </c>
      <c r="D134" s="4">
        <v>4</v>
      </c>
      <c r="E134" s="16" t="s">
        <v>5029</v>
      </c>
      <c r="F134" s="4">
        <f t="shared" si="3"/>
        <v>7</v>
      </c>
      <c r="G134" t="s">
        <v>9377</v>
      </c>
    </row>
    <row r="135" spans="1:7" x14ac:dyDescent="0.35">
      <c r="A135" s="4">
        <v>87</v>
      </c>
      <c r="B135" s="4">
        <v>-337.10599999999999</v>
      </c>
      <c r="C135" t="s">
        <v>4599</v>
      </c>
      <c r="D135" s="4">
        <v>4</v>
      </c>
      <c r="E135" s="16" t="s">
        <v>5034</v>
      </c>
      <c r="F135" s="4">
        <f t="shared" si="3"/>
        <v>9</v>
      </c>
      <c r="G135" t="s">
        <v>9373</v>
      </c>
    </row>
    <row r="136" spans="1:7" x14ac:dyDescent="0.35">
      <c r="B136" s="4"/>
    </row>
    <row r="137" spans="1:7" x14ac:dyDescent="0.35">
      <c r="B137" s="20" t="s">
        <v>9265</v>
      </c>
    </row>
    <row r="138" spans="1:7" x14ac:dyDescent="0.35">
      <c r="A138" s="4">
        <v>88</v>
      </c>
      <c r="B138" s="4">
        <v>-328.23</v>
      </c>
      <c r="C138" t="s">
        <v>4621</v>
      </c>
      <c r="D138" s="4">
        <v>1</v>
      </c>
      <c r="E138" s="16" t="s">
        <v>5040</v>
      </c>
      <c r="F138" s="4">
        <f t="shared" si="3"/>
        <v>30</v>
      </c>
      <c r="G138" t="s">
        <v>9375</v>
      </c>
    </row>
    <row r="139" spans="1:7" x14ac:dyDescent="0.35">
      <c r="A139" s="4">
        <v>89</v>
      </c>
      <c r="B139" s="4">
        <v>-324.04399999999998</v>
      </c>
      <c r="C139" t="s">
        <v>4599</v>
      </c>
      <c r="D139" s="4">
        <v>4</v>
      </c>
      <c r="E139" s="16" t="s">
        <v>140</v>
      </c>
      <c r="F139" s="4">
        <f t="shared" si="3"/>
        <v>30</v>
      </c>
      <c r="G139" t="s">
        <v>9375</v>
      </c>
    </row>
    <row r="140" spans="1:7" x14ac:dyDescent="0.35">
      <c r="B140" s="4">
        <v>-300.995</v>
      </c>
      <c r="C140" t="s">
        <v>4599</v>
      </c>
      <c r="D140" s="4">
        <v>4</v>
      </c>
      <c r="E140" s="16" t="s">
        <v>5046</v>
      </c>
    </row>
    <row r="141" spans="1:7" x14ac:dyDescent="0.35">
      <c r="A141" s="4">
        <v>90</v>
      </c>
      <c r="B141" s="4">
        <v>-298.25200000000001</v>
      </c>
      <c r="C141" t="s">
        <v>4595</v>
      </c>
      <c r="D141" s="4">
        <v>3</v>
      </c>
      <c r="E141" s="16" t="s">
        <v>5051</v>
      </c>
      <c r="F141" s="4">
        <f t="shared" si="3"/>
        <v>30</v>
      </c>
      <c r="G141" t="s">
        <v>9375</v>
      </c>
    </row>
    <row r="142" spans="1:7" x14ac:dyDescent="0.35">
      <c r="A142" s="4">
        <v>91</v>
      </c>
      <c r="B142" s="4">
        <v>-296.19400000000002</v>
      </c>
      <c r="C142" t="s">
        <v>4595</v>
      </c>
      <c r="D142" s="4">
        <v>3</v>
      </c>
      <c r="E142" s="16" t="s">
        <v>1776</v>
      </c>
      <c r="F142" s="4">
        <f t="shared" si="3"/>
        <v>30</v>
      </c>
      <c r="G142" t="s">
        <v>9375</v>
      </c>
    </row>
    <row r="143" spans="1:7" x14ac:dyDescent="0.35">
      <c r="A143" s="4">
        <v>92</v>
      </c>
      <c r="B143" s="4">
        <v>-287.488</v>
      </c>
      <c r="C143" t="s">
        <v>4604</v>
      </c>
      <c r="D143" s="4">
        <v>2</v>
      </c>
      <c r="E143" s="16" t="s">
        <v>5053</v>
      </c>
      <c r="F143" s="4">
        <f t="shared" si="3"/>
        <v>30</v>
      </c>
      <c r="G143" t="s">
        <v>9375</v>
      </c>
    </row>
    <row r="144" spans="1:7" x14ac:dyDescent="0.35">
      <c r="A144" s="4">
        <v>93</v>
      </c>
      <c r="B144" s="4">
        <v>-281.29700000000003</v>
      </c>
      <c r="C144" t="s">
        <v>4599</v>
      </c>
      <c r="D144" s="4">
        <v>4</v>
      </c>
      <c r="E144" s="16" t="s">
        <v>5058</v>
      </c>
      <c r="F144" s="4">
        <f t="shared" si="3"/>
        <v>30</v>
      </c>
      <c r="G144" t="s">
        <v>9375</v>
      </c>
    </row>
    <row r="145" spans="1:7" x14ac:dyDescent="0.35">
      <c r="A145" s="4">
        <v>94</v>
      </c>
      <c r="B145" s="4">
        <v>-262.28500000000003</v>
      </c>
      <c r="C145" t="s">
        <v>4621</v>
      </c>
      <c r="D145" s="4">
        <v>1</v>
      </c>
      <c r="E145" s="16" t="s">
        <v>5065</v>
      </c>
      <c r="F145" s="4">
        <f t="shared" si="3"/>
        <v>30</v>
      </c>
      <c r="G145" t="s">
        <v>9375</v>
      </c>
    </row>
    <row r="146" spans="1:7" x14ac:dyDescent="0.35">
      <c r="A146" s="4">
        <v>95</v>
      </c>
      <c r="B146" s="4">
        <v>-258.075999999999</v>
      </c>
      <c r="C146" t="s">
        <v>4604</v>
      </c>
      <c r="D146" s="4">
        <v>2</v>
      </c>
      <c r="E146" s="16" t="s">
        <v>5067</v>
      </c>
      <c r="F146" s="4">
        <f t="shared" si="3"/>
        <v>30</v>
      </c>
      <c r="G146" t="s">
        <v>9375</v>
      </c>
    </row>
    <row r="147" spans="1:7" x14ac:dyDescent="0.35">
      <c r="A147" s="4">
        <v>96</v>
      </c>
      <c r="B147" s="4">
        <v>-254.18599999999901</v>
      </c>
      <c r="C147" t="s">
        <v>4599</v>
      </c>
      <c r="D147" s="4">
        <v>4</v>
      </c>
      <c r="E147" s="16" t="s">
        <v>5069</v>
      </c>
      <c r="F147" s="4">
        <f t="shared" si="3"/>
        <v>30</v>
      </c>
      <c r="G147" t="s">
        <v>9375</v>
      </c>
    </row>
    <row r="148" spans="1:7" x14ac:dyDescent="0.35">
      <c r="A148" s="4">
        <v>97</v>
      </c>
      <c r="B148" s="4">
        <v>-253.678</v>
      </c>
      <c r="C148" t="s">
        <v>4595</v>
      </c>
      <c r="D148" s="4">
        <v>3</v>
      </c>
      <c r="E148" s="16" t="s">
        <v>5071</v>
      </c>
      <c r="F148" s="4">
        <f t="shared" si="3"/>
        <v>30</v>
      </c>
      <c r="G148" t="s">
        <v>9375</v>
      </c>
    </row>
    <row r="149" spans="1:7" x14ac:dyDescent="0.35">
      <c r="A149" s="4">
        <v>98</v>
      </c>
      <c r="B149" s="4">
        <v>-250.46299999999999</v>
      </c>
      <c r="C149" t="s">
        <v>4604</v>
      </c>
      <c r="D149" s="4">
        <v>2</v>
      </c>
      <c r="E149" s="16" t="s">
        <v>5074</v>
      </c>
      <c r="F149" s="4">
        <f t="shared" si="3"/>
        <v>30</v>
      </c>
      <c r="G149" t="s">
        <v>9375</v>
      </c>
    </row>
    <row r="150" spans="1:7" x14ac:dyDescent="0.35">
      <c r="A150" s="4">
        <v>99</v>
      </c>
      <c r="B150" s="4">
        <v>-249.988</v>
      </c>
      <c r="C150" t="s">
        <v>4621</v>
      </c>
      <c r="D150" s="4">
        <v>1</v>
      </c>
      <c r="E150" s="16" t="s">
        <v>5075</v>
      </c>
      <c r="F150" s="4">
        <f t="shared" si="3"/>
        <v>30</v>
      </c>
      <c r="G150" t="s">
        <v>9375</v>
      </c>
    </row>
    <row r="151" spans="1:7" x14ac:dyDescent="0.35">
      <c r="A151" s="4">
        <v>100</v>
      </c>
      <c r="B151" s="4">
        <v>-242.87099999999899</v>
      </c>
      <c r="C151" t="s">
        <v>4599</v>
      </c>
      <c r="D151" s="4">
        <v>4</v>
      </c>
      <c r="E151" s="16" t="s">
        <v>5078</v>
      </c>
      <c r="F151" s="4">
        <f t="shared" si="3"/>
        <v>30</v>
      </c>
      <c r="G151" t="s">
        <v>9375</v>
      </c>
    </row>
    <row r="152" spans="1:7" x14ac:dyDescent="0.35">
      <c r="A152" s="4">
        <v>101</v>
      </c>
      <c r="B152" s="4">
        <v>-241.27699999999999</v>
      </c>
      <c r="C152" t="s">
        <v>4604</v>
      </c>
      <c r="D152" s="4">
        <v>2</v>
      </c>
      <c r="E152" s="16" t="s">
        <v>5079</v>
      </c>
      <c r="F152" s="4">
        <f t="shared" si="3"/>
        <v>30</v>
      </c>
      <c r="G152" t="s">
        <v>9375</v>
      </c>
    </row>
    <row r="153" spans="1:7" x14ac:dyDescent="0.35">
      <c r="A153" s="4">
        <v>102</v>
      </c>
      <c r="B153" s="4">
        <v>-238.559</v>
      </c>
      <c r="C153" t="s">
        <v>4599</v>
      </c>
      <c r="D153" s="4">
        <v>4</v>
      </c>
      <c r="E153" s="16" t="s">
        <v>5080</v>
      </c>
      <c r="F153" s="4">
        <f t="shared" si="3"/>
        <v>30</v>
      </c>
      <c r="G153" t="s">
        <v>9375</v>
      </c>
    </row>
    <row r="154" spans="1:7" x14ac:dyDescent="0.35">
      <c r="B154" s="4">
        <v>-230.35299999999901</v>
      </c>
      <c r="C154" t="s">
        <v>4599</v>
      </c>
      <c r="D154" s="4">
        <v>4</v>
      </c>
      <c r="E154" s="16" t="s">
        <v>5084</v>
      </c>
    </row>
    <row r="155" spans="1:7" x14ac:dyDescent="0.35">
      <c r="A155" s="4">
        <v>103</v>
      </c>
      <c r="B155" s="4">
        <v>-219.06299999999999</v>
      </c>
      <c r="C155" t="s">
        <v>4604</v>
      </c>
      <c r="D155" s="4">
        <v>2</v>
      </c>
      <c r="E155" s="16" t="s">
        <v>5089</v>
      </c>
      <c r="F155" s="4">
        <f t="shared" si="3"/>
        <v>30</v>
      </c>
      <c r="G155" t="s">
        <v>9375</v>
      </c>
    </row>
    <row r="156" spans="1:7" x14ac:dyDescent="0.35">
      <c r="A156" s="4">
        <v>104</v>
      </c>
      <c r="B156" s="4">
        <v>-216.36199999999999</v>
      </c>
      <c r="C156" t="s">
        <v>4595</v>
      </c>
      <c r="D156" s="4">
        <v>3</v>
      </c>
      <c r="E156" s="16" t="s">
        <v>5090</v>
      </c>
      <c r="F156" s="4">
        <f t="shared" si="3"/>
        <v>30</v>
      </c>
      <c r="G156" t="s">
        <v>9375</v>
      </c>
    </row>
    <row r="157" spans="1:7" x14ac:dyDescent="0.35">
      <c r="A157" s="4">
        <v>105</v>
      </c>
      <c r="B157" s="4">
        <v>-209.72299999999899</v>
      </c>
      <c r="C157" t="s">
        <v>4599</v>
      </c>
      <c r="D157" s="4">
        <v>4</v>
      </c>
      <c r="E157" s="16" t="s">
        <v>5095</v>
      </c>
      <c r="F157" s="4">
        <f t="shared" si="3"/>
        <v>30</v>
      </c>
      <c r="G157" t="s">
        <v>9375</v>
      </c>
    </row>
    <row r="158" spans="1:7" x14ac:dyDescent="0.35">
      <c r="A158" s="4">
        <v>106</v>
      </c>
      <c r="B158" s="4">
        <v>-206.59399999999999</v>
      </c>
      <c r="C158" t="s">
        <v>4595</v>
      </c>
      <c r="D158" s="4">
        <v>3</v>
      </c>
      <c r="E158" s="16" t="s">
        <v>5097</v>
      </c>
      <c r="F158" s="4">
        <f t="shared" si="3"/>
        <v>30</v>
      </c>
      <c r="G158" t="s">
        <v>9375</v>
      </c>
    </row>
    <row r="159" spans="1:7" x14ac:dyDescent="0.35">
      <c r="A159" s="4">
        <v>107</v>
      </c>
      <c r="B159" s="4">
        <v>-198.548</v>
      </c>
      <c r="C159" t="s">
        <v>4599</v>
      </c>
      <c r="D159" s="4">
        <v>4</v>
      </c>
      <c r="E159" s="16" t="s">
        <v>5100</v>
      </c>
      <c r="F159" s="4">
        <f t="shared" si="3"/>
        <v>30</v>
      </c>
      <c r="G159" t="s">
        <v>9375</v>
      </c>
    </row>
    <row r="160" spans="1:7" x14ac:dyDescent="0.35">
      <c r="A160" s="4">
        <v>108</v>
      </c>
      <c r="B160" s="4">
        <v>-184.79300000000001</v>
      </c>
      <c r="C160" t="s">
        <v>4604</v>
      </c>
      <c r="D160" s="4">
        <v>2</v>
      </c>
      <c r="E160" s="16" t="s">
        <v>5105</v>
      </c>
      <c r="F160" s="4">
        <f t="shared" ref="F160:F185" si="4">IF(G160="GREET",1,IF(G160="GOAL",2,IF(G160="GOAL:COOP",2,IF(G160="(GOAL:COOP)",2,IF(G160="GOAL:CIVILITY",2,IF(G160="GOAL:SUSTAIN",2,IF(G160="(GOAL:SUSTAIN)",2,IF(G160="GOAL:MAX EARN",2,IF(G160="GOAL:EQUITY",2,IF(G160="(GOAL:EQUITY)",2,IF(G160="PROPOSAL",3,IF(G160="(PROPOSAL)",3,IF(G160="CHOOSE+",4,IF(G160="CHOOSE-",4,IF(G160="(CHOOSE+)",4,IF(G160="(CHOOSE-)",4,IF(G160="ECO INFO",5,IF(G160="(ECO INFO)",5,IF(G160="$ INFO",6,IF(G160="($ INFO)",6,IF(G160="SOC INFO",7,IF(G160="(SOC INFO)",7,IF(G160="RULE INFO",8,IF(G160="EXP INFO",9,IF(G160="(EXP INFO)",9,IF(G160="MON RES",10,IF(G160="MON EARN",11,IF(G160="MON BEH",12,IF(G160="POSE HARM",13,IF(G160="(POSE HARM)",13,IF(G160="POSE CONCERN",14,IF(G160="(POSE CONCERN)",14,IF(G160="RJ APOLOGY",15,IF(G160="RJ ATONE",16,IF(G160="(RJ ATONE)",16,IF(G160="RJ JUSTIFY",17,IF(G160="RJ JUSTIFY:ECO INFO",17,IF(G160="RJ JUSTIFY:SOC INFO",17,IF(G160="RJ JUSTIFY:EXP INFO",17,IF(G160="RJ JUSTIFY:MON EARN",17,IF(G160="RJ JUSTIFY:MON BEH",17,IF(G160="RJ-",18,IF(G160="RJ FORGIVE+",19,IF(G160="RJ FORGIVE-",19,IF(G160="(RJ FORGIVE+)",19,IF(G160="(RJ FORGIVE-)",19,IF(G160="COORD",20,IF(G160="(COORD)",20,IF(G160="ENF ACK",21,IF(G160="(ENF ACK)",21,IF(G160="ENF PRAISE",22,IF(G160="ENF ASK",23,IF(G160="ENF TELL",24,IF(G160="ENF SHAME",25,IF(G160="ENF WARN",26,IF(G160="ENF THREATEN",27,IF(G160="ENF PUNISH",28,IF(G160="DEFECT",29,IF(G160="SM TALK",30,IF(G160="HUMOR",31,IF(G160="POLITE+",32,IF(G160="POLITE-",32,IF(G160="INPUT-",33,IF(G160="AMBIGUOUS",34,IF(G160="UNCODEABLE",35)))))))))))))))))))))))))))))))))))))))))))))))))))))))))))))))))</f>
        <v>30</v>
      </c>
      <c r="G160" t="s">
        <v>9375</v>
      </c>
    </row>
    <row r="161" spans="1:7" x14ac:dyDescent="0.35">
      <c r="A161" s="4">
        <v>109</v>
      </c>
      <c r="B161" s="4">
        <v>-183.297</v>
      </c>
      <c r="C161" t="s">
        <v>4621</v>
      </c>
      <c r="D161" s="4">
        <v>1</v>
      </c>
      <c r="E161" s="16" t="s">
        <v>5106</v>
      </c>
      <c r="F161" s="4">
        <f t="shared" si="4"/>
        <v>30</v>
      </c>
      <c r="G161" t="s">
        <v>9375</v>
      </c>
    </row>
    <row r="162" spans="1:7" x14ac:dyDescent="0.35">
      <c r="A162" s="4">
        <v>110</v>
      </c>
      <c r="B162" s="4">
        <v>-177.249</v>
      </c>
      <c r="C162" t="s">
        <v>4599</v>
      </c>
      <c r="D162" s="4">
        <v>4</v>
      </c>
      <c r="E162" s="16" t="s">
        <v>5111</v>
      </c>
      <c r="F162" s="4">
        <f t="shared" si="4"/>
        <v>30</v>
      </c>
      <c r="G162" t="s">
        <v>9375</v>
      </c>
    </row>
    <row r="163" spans="1:7" x14ac:dyDescent="0.35">
      <c r="A163" s="4">
        <v>111</v>
      </c>
      <c r="B163" s="4">
        <v>-162.971</v>
      </c>
      <c r="C163" t="s">
        <v>4599</v>
      </c>
      <c r="D163" s="4">
        <v>4</v>
      </c>
      <c r="E163" s="16" t="s">
        <v>5116</v>
      </c>
      <c r="F163" s="4">
        <f t="shared" si="4"/>
        <v>30</v>
      </c>
      <c r="G163" t="s">
        <v>9375</v>
      </c>
    </row>
    <row r="164" spans="1:7" x14ac:dyDescent="0.35">
      <c r="B164" s="4">
        <v>-158.26499999999999</v>
      </c>
      <c r="C164" t="s">
        <v>4599</v>
      </c>
      <c r="D164" s="4">
        <v>4</v>
      </c>
      <c r="E164" s="16" t="s">
        <v>5119</v>
      </c>
    </row>
    <row r="165" spans="1:7" x14ac:dyDescent="0.35">
      <c r="A165" s="4">
        <v>112</v>
      </c>
      <c r="B165" s="4">
        <v>-135.03399999999999</v>
      </c>
      <c r="C165" t="s">
        <v>4595</v>
      </c>
      <c r="D165" s="4">
        <v>3</v>
      </c>
      <c r="E165" s="16" t="s">
        <v>5126</v>
      </c>
      <c r="F165" s="4">
        <f t="shared" si="4"/>
        <v>30</v>
      </c>
      <c r="G165" t="s">
        <v>9375</v>
      </c>
    </row>
    <row r="166" spans="1:7" x14ac:dyDescent="0.35">
      <c r="A166" s="4">
        <v>113</v>
      </c>
      <c r="B166" s="4">
        <v>-132.92699999999999</v>
      </c>
      <c r="C166" t="s">
        <v>4599</v>
      </c>
      <c r="D166" s="4">
        <v>4</v>
      </c>
      <c r="E166" s="16" t="s">
        <v>5128</v>
      </c>
      <c r="F166" s="4">
        <f t="shared" si="4"/>
        <v>30</v>
      </c>
      <c r="G166" t="s">
        <v>9375</v>
      </c>
    </row>
    <row r="167" spans="1:7" x14ac:dyDescent="0.35">
      <c r="A167" s="4">
        <v>114</v>
      </c>
      <c r="B167" s="4">
        <v>-128.64500000000001</v>
      </c>
      <c r="C167" t="s">
        <v>4604</v>
      </c>
      <c r="D167" s="4">
        <v>2</v>
      </c>
      <c r="E167" s="16" t="s">
        <v>5129</v>
      </c>
      <c r="F167" s="4">
        <f t="shared" si="4"/>
        <v>30</v>
      </c>
      <c r="G167" t="s">
        <v>9375</v>
      </c>
    </row>
    <row r="168" spans="1:7" x14ac:dyDescent="0.35">
      <c r="A168" s="4">
        <v>115</v>
      </c>
      <c r="B168" s="4">
        <v>-124.40799999999901</v>
      </c>
      <c r="C168" t="s">
        <v>4621</v>
      </c>
      <c r="D168" s="4">
        <v>1</v>
      </c>
      <c r="E168" s="16" t="s">
        <v>5132</v>
      </c>
      <c r="F168" s="4">
        <f t="shared" si="4"/>
        <v>30</v>
      </c>
      <c r="G168" t="s">
        <v>9375</v>
      </c>
    </row>
    <row r="169" spans="1:7" x14ac:dyDescent="0.35">
      <c r="A169" s="4">
        <v>116</v>
      </c>
      <c r="B169" s="4">
        <v>-114.21799999999899</v>
      </c>
      <c r="C169" t="s">
        <v>4595</v>
      </c>
      <c r="D169" s="4">
        <v>3</v>
      </c>
      <c r="E169" s="16" t="s">
        <v>5139</v>
      </c>
      <c r="F169" s="4">
        <f t="shared" si="4"/>
        <v>30</v>
      </c>
      <c r="G169" t="s">
        <v>9375</v>
      </c>
    </row>
    <row r="170" spans="1:7" x14ac:dyDescent="0.35">
      <c r="A170" s="4">
        <v>117</v>
      </c>
      <c r="B170" s="4">
        <v>-110.42</v>
      </c>
      <c r="C170" t="s">
        <v>4599</v>
      </c>
      <c r="D170" s="4">
        <v>4</v>
      </c>
      <c r="E170" s="16" t="s">
        <v>5141</v>
      </c>
      <c r="F170" s="4">
        <f t="shared" si="4"/>
        <v>30</v>
      </c>
      <c r="G170" t="s">
        <v>9375</v>
      </c>
    </row>
    <row r="171" spans="1:7" x14ac:dyDescent="0.35">
      <c r="A171" s="4">
        <v>118</v>
      </c>
      <c r="B171" s="4">
        <v>-101.792</v>
      </c>
      <c r="C171" t="s">
        <v>4595</v>
      </c>
      <c r="D171" s="4">
        <v>3</v>
      </c>
      <c r="E171" s="16" t="s">
        <v>5145</v>
      </c>
      <c r="F171" s="4">
        <f t="shared" si="4"/>
        <v>30</v>
      </c>
      <c r="G171" t="s">
        <v>9375</v>
      </c>
    </row>
    <row r="172" spans="1:7" x14ac:dyDescent="0.35">
      <c r="A172" s="4">
        <v>119</v>
      </c>
      <c r="B172" s="4">
        <v>-99.896000000000001</v>
      </c>
      <c r="C172" t="s">
        <v>4621</v>
      </c>
      <c r="D172" s="4">
        <v>1</v>
      </c>
      <c r="E172" s="16" t="s">
        <v>5146</v>
      </c>
      <c r="F172" s="4">
        <f t="shared" si="4"/>
        <v>30</v>
      </c>
      <c r="G172" t="s">
        <v>9375</v>
      </c>
    </row>
    <row r="173" spans="1:7" x14ac:dyDescent="0.35">
      <c r="A173" s="4">
        <v>120</v>
      </c>
      <c r="B173" s="4">
        <v>-89.614999999999995</v>
      </c>
      <c r="C173" t="s">
        <v>4595</v>
      </c>
      <c r="D173" s="4">
        <v>3</v>
      </c>
      <c r="E173" s="16" t="s">
        <v>5151</v>
      </c>
      <c r="F173" s="4">
        <f t="shared" si="4"/>
        <v>30</v>
      </c>
      <c r="G173" t="s">
        <v>9375</v>
      </c>
    </row>
    <row r="174" spans="1:7" x14ac:dyDescent="0.35">
      <c r="A174" s="4">
        <v>121</v>
      </c>
      <c r="B174" s="4">
        <v>-78.709000000000003</v>
      </c>
      <c r="C174" t="s">
        <v>4595</v>
      </c>
      <c r="D174" s="4">
        <v>3</v>
      </c>
      <c r="E174" s="16" t="s">
        <v>5156</v>
      </c>
      <c r="F174" s="4">
        <f t="shared" si="4"/>
        <v>30</v>
      </c>
      <c r="G174" t="s">
        <v>9375</v>
      </c>
    </row>
    <row r="175" spans="1:7" x14ac:dyDescent="0.35">
      <c r="A175" s="4">
        <v>122</v>
      </c>
      <c r="B175" s="4">
        <v>-68.536999999999907</v>
      </c>
      <c r="C175" t="s">
        <v>4599</v>
      </c>
      <c r="D175" s="4">
        <v>4</v>
      </c>
      <c r="E175" s="16" t="s">
        <v>5160</v>
      </c>
      <c r="F175" s="4">
        <f t="shared" si="4"/>
        <v>30</v>
      </c>
      <c r="G175" t="s">
        <v>9375</v>
      </c>
    </row>
    <row r="176" spans="1:7" x14ac:dyDescent="0.35">
      <c r="B176" s="4">
        <v>-58.372999999999998</v>
      </c>
      <c r="C176" t="s">
        <v>4599</v>
      </c>
      <c r="D176" s="4">
        <v>4</v>
      </c>
      <c r="E176" s="16" t="s">
        <v>5165</v>
      </c>
    </row>
    <row r="177" spans="1:7" x14ac:dyDescent="0.35">
      <c r="A177" s="4">
        <v>123</v>
      </c>
      <c r="B177" s="4">
        <v>-55.470999999999997</v>
      </c>
      <c r="C177" t="s">
        <v>4595</v>
      </c>
      <c r="D177" s="4">
        <v>3</v>
      </c>
      <c r="E177" s="16" t="s">
        <v>5166</v>
      </c>
      <c r="F177" s="4">
        <f t="shared" si="4"/>
        <v>30</v>
      </c>
      <c r="G177" t="s">
        <v>9375</v>
      </c>
    </row>
    <row r="178" spans="1:7" x14ac:dyDescent="0.35">
      <c r="A178" s="4">
        <v>124</v>
      </c>
      <c r="B178" s="4">
        <v>-54.613</v>
      </c>
      <c r="C178" t="s">
        <v>4621</v>
      </c>
      <c r="D178" s="4">
        <v>1</v>
      </c>
      <c r="E178" s="16" t="s">
        <v>5169</v>
      </c>
      <c r="F178" s="4">
        <f t="shared" si="4"/>
        <v>30</v>
      </c>
      <c r="G178" t="s">
        <v>9375</v>
      </c>
    </row>
    <row r="179" spans="1:7" x14ac:dyDescent="0.35">
      <c r="A179" s="4">
        <v>125</v>
      </c>
      <c r="B179" s="4">
        <v>-43.887</v>
      </c>
      <c r="C179" t="s">
        <v>4595</v>
      </c>
      <c r="D179" s="4">
        <v>3</v>
      </c>
      <c r="E179" s="16" t="s">
        <v>55</v>
      </c>
      <c r="F179" s="4">
        <f t="shared" si="4"/>
        <v>30</v>
      </c>
      <c r="G179" t="s">
        <v>9375</v>
      </c>
    </row>
    <row r="180" spans="1:7" x14ac:dyDescent="0.35">
      <c r="A180" s="4">
        <v>126</v>
      </c>
      <c r="B180" s="4">
        <v>-43.792000000000002</v>
      </c>
      <c r="C180" t="s">
        <v>4604</v>
      </c>
      <c r="D180" s="4">
        <v>2</v>
      </c>
      <c r="E180" s="16" t="s">
        <v>5176</v>
      </c>
      <c r="F180" s="4">
        <f t="shared" si="4"/>
        <v>30</v>
      </c>
      <c r="G180" t="s">
        <v>9375</v>
      </c>
    </row>
    <row r="181" spans="1:7" x14ac:dyDescent="0.35">
      <c r="A181" s="4">
        <v>127</v>
      </c>
      <c r="B181" s="4">
        <v>-38.106000000000002</v>
      </c>
      <c r="C181" t="s">
        <v>4595</v>
      </c>
      <c r="D181" s="4">
        <v>3</v>
      </c>
      <c r="E181" s="16" t="s">
        <v>5179</v>
      </c>
      <c r="F181" s="4">
        <f t="shared" si="4"/>
        <v>30</v>
      </c>
      <c r="G181" t="s">
        <v>9375</v>
      </c>
    </row>
    <row r="182" spans="1:7" x14ac:dyDescent="0.35">
      <c r="A182" s="4">
        <v>128</v>
      </c>
      <c r="B182" s="4">
        <v>-37.649000000000001</v>
      </c>
      <c r="C182" t="s">
        <v>4599</v>
      </c>
      <c r="D182" s="4">
        <v>4</v>
      </c>
      <c r="E182" s="16" t="s">
        <v>5181</v>
      </c>
      <c r="F182" s="4">
        <f t="shared" si="4"/>
        <v>30</v>
      </c>
      <c r="G182" t="s">
        <v>9375</v>
      </c>
    </row>
    <row r="183" spans="1:7" x14ac:dyDescent="0.35">
      <c r="A183" s="4">
        <v>129</v>
      </c>
      <c r="B183" s="4">
        <v>-32.262</v>
      </c>
      <c r="C183" t="s">
        <v>4621</v>
      </c>
      <c r="D183" s="4">
        <v>1</v>
      </c>
      <c r="E183" s="16" t="s">
        <v>5185</v>
      </c>
      <c r="F183" s="4">
        <f t="shared" si="4"/>
        <v>30</v>
      </c>
      <c r="G183" t="s">
        <v>9375</v>
      </c>
    </row>
    <row r="184" spans="1:7" x14ac:dyDescent="0.35">
      <c r="A184" s="4">
        <v>130</v>
      </c>
      <c r="B184" s="4">
        <v>-26.225999999999999</v>
      </c>
      <c r="C184" t="s">
        <v>4599</v>
      </c>
      <c r="D184" s="4">
        <v>4</v>
      </c>
      <c r="E184" s="16" t="s">
        <v>5189</v>
      </c>
      <c r="F184" s="4">
        <f t="shared" si="4"/>
        <v>30</v>
      </c>
      <c r="G184" t="s">
        <v>9375</v>
      </c>
    </row>
    <row r="185" spans="1:7" x14ac:dyDescent="0.35">
      <c r="A185" s="4">
        <v>131</v>
      </c>
      <c r="B185" s="4">
        <v>-24.475999999999999</v>
      </c>
      <c r="C185" t="s">
        <v>4595</v>
      </c>
      <c r="D185" s="4">
        <v>3</v>
      </c>
      <c r="E185" s="16" t="s">
        <v>5191</v>
      </c>
      <c r="F185" s="4">
        <f t="shared" si="4"/>
        <v>30</v>
      </c>
      <c r="G185" t="s">
        <v>9375</v>
      </c>
    </row>
    <row r="186" spans="1:7" x14ac:dyDescent="0.35">
      <c r="B186" s="4">
        <v>-21.338999999999999</v>
      </c>
      <c r="C186" t="s">
        <v>4595</v>
      </c>
      <c r="D186" s="4">
        <v>3</v>
      </c>
      <c r="E186" s="16" t="s">
        <v>5193</v>
      </c>
    </row>
    <row r="189" spans="1:7" x14ac:dyDescent="0.35">
      <c r="A189" s="8" t="s">
        <v>11929</v>
      </c>
      <c r="B189" s="4"/>
    </row>
    <row r="190" spans="1:7" x14ac:dyDescent="0.35">
      <c r="B190" s="98" t="s">
        <v>11936</v>
      </c>
    </row>
    <row r="191" spans="1:7" x14ac:dyDescent="0.35">
      <c r="A191" s="7" t="s">
        <v>11933</v>
      </c>
      <c r="B191" s="4">
        <v>4</v>
      </c>
      <c r="C191" t="s">
        <v>12008</v>
      </c>
    </row>
    <row r="192" spans="1:7" x14ac:dyDescent="0.35">
      <c r="A192" s="7" t="s">
        <v>11934</v>
      </c>
      <c r="B192" s="4">
        <v>4</v>
      </c>
      <c r="C192" t="s">
        <v>12009</v>
      </c>
    </row>
    <row r="193" spans="1:8" x14ac:dyDescent="0.35">
      <c r="A193" s="7" t="s">
        <v>11935</v>
      </c>
      <c r="B193" s="4" t="s">
        <v>11932</v>
      </c>
    </row>
    <row r="195" spans="1:8" x14ac:dyDescent="0.35">
      <c r="A195" s="7" t="s">
        <v>12080</v>
      </c>
      <c r="B195" s="102">
        <v>4</v>
      </c>
    </row>
    <row r="196" spans="1:8" x14ac:dyDescent="0.35">
      <c r="A196" s="4" t="s">
        <v>12082</v>
      </c>
      <c r="B196" s="4">
        <v>1</v>
      </c>
    </row>
    <row r="199" spans="1:8" x14ac:dyDescent="0.35">
      <c r="B199" s="6" t="s">
        <v>12198</v>
      </c>
      <c r="F199"/>
      <c r="H199"/>
    </row>
    <row r="200" spans="1:8" x14ac:dyDescent="0.35">
      <c r="A200" s="8" t="s">
        <v>12202</v>
      </c>
      <c r="B200" s="113" t="s">
        <v>12230</v>
      </c>
      <c r="C200" s="113" t="s">
        <v>12231</v>
      </c>
      <c r="F200"/>
      <c r="H200"/>
    </row>
    <row r="201" spans="1:8" x14ac:dyDescent="0.35">
      <c r="A201" s="7" t="s">
        <v>12083</v>
      </c>
      <c r="B201" s="102">
        <v>0</v>
      </c>
      <c r="C201" s="102">
        <v>0</v>
      </c>
      <c r="F201"/>
      <c r="H201"/>
    </row>
    <row r="202" spans="1:8" x14ac:dyDescent="0.35">
      <c r="A202" s="7" t="s">
        <v>12084</v>
      </c>
      <c r="B202" s="102">
        <v>0</v>
      </c>
      <c r="C202" s="102">
        <v>0</v>
      </c>
      <c r="F202"/>
      <c r="H202"/>
    </row>
    <row r="203" spans="1:8" x14ac:dyDescent="0.35">
      <c r="B203" s="4"/>
      <c r="C203" s="4"/>
      <c r="F203"/>
      <c r="H203"/>
    </row>
    <row r="204" spans="1:8" x14ac:dyDescent="0.35">
      <c r="A204" s="8" t="s">
        <v>12203</v>
      </c>
      <c r="B204" s="4"/>
      <c r="C204" s="4"/>
      <c r="F204"/>
      <c r="H204"/>
    </row>
    <row r="205" spans="1:8" x14ac:dyDescent="0.35">
      <c r="A205" s="7" t="s">
        <v>12083</v>
      </c>
      <c r="B205" s="4" t="s">
        <v>11932</v>
      </c>
      <c r="C205" s="102">
        <v>0</v>
      </c>
      <c r="F205"/>
      <c r="H205"/>
    </row>
    <row r="206" spans="1:8" x14ac:dyDescent="0.35">
      <c r="A206" s="7" t="s">
        <v>12084</v>
      </c>
      <c r="B206" s="4" t="s">
        <v>11932</v>
      </c>
      <c r="C206" s="102">
        <v>0</v>
      </c>
      <c r="F206"/>
      <c r="H206"/>
    </row>
    <row r="207" spans="1:8" x14ac:dyDescent="0.35">
      <c r="B207" s="4"/>
      <c r="C207" s="4"/>
      <c r="F207"/>
      <c r="H207"/>
    </row>
    <row r="208" spans="1:8" x14ac:dyDescent="0.35">
      <c r="A208" s="8" t="s">
        <v>12204</v>
      </c>
      <c r="B208" s="4"/>
      <c r="C208" s="4"/>
      <c r="F208"/>
      <c r="H208"/>
    </row>
    <row r="209" spans="1:8" x14ac:dyDescent="0.35">
      <c r="A209" s="7" t="s">
        <v>12083</v>
      </c>
      <c r="B209" s="4" t="s">
        <v>11932</v>
      </c>
      <c r="C209" s="102">
        <v>0</v>
      </c>
      <c r="F209"/>
      <c r="H209"/>
    </row>
    <row r="210" spans="1:8" x14ac:dyDescent="0.35">
      <c r="A210" s="7" t="s">
        <v>12084</v>
      </c>
      <c r="B210" s="4" t="s">
        <v>11932</v>
      </c>
      <c r="C210" s="102">
        <v>0</v>
      </c>
      <c r="F210"/>
      <c r="H210"/>
    </row>
    <row r="211" spans="1:8" x14ac:dyDescent="0.35">
      <c r="B211" s="4"/>
      <c r="C211" s="4"/>
      <c r="F211"/>
      <c r="H211"/>
    </row>
    <row r="212" spans="1:8" x14ac:dyDescent="0.35">
      <c r="A212" s="7" t="s">
        <v>12080</v>
      </c>
      <c r="B212" s="4"/>
      <c r="C212" s="4"/>
      <c r="F212"/>
      <c r="H212"/>
    </row>
    <row r="213" spans="1:8" x14ac:dyDescent="0.35">
      <c r="A213" s="7" t="s">
        <v>12083</v>
      </c>
      <c r="B213" s="102">
        <v>0</v>
      </c>
      <c r="C213" s="102">
        <v>0</v>
      </c>
      <c r="F213"/>
      <c r="H213"/>
    </row>
    <row r="214" spans="1:8" x14ac:dyDescent="0.35">
      <c r="A214" s="7" t="s">
        <v>12084</v>
      </c>
      <c r="B214" s="102">
        <v>0</v>
      </c>
      <c r="C214" s="102">
        <v>0</v>
      </c>
      <c r="F214"/>
      <c r="H214"/>
    </row>
    <row r="217" spans="1:8" x14ac:dyDescent="0.35">
      <c r="A217" s="8" t="s">
        <v>12089</v>
      </c>
      <c r="B217" s="4"/>
    </row>
    <row r="218" spans="1:8" x14ac:dyDescent="0.35">
      <c r="B218" s="4"/>
    </row>
    <row r="219" spans="1:8" x14ac:dyDescent="0.35">
      <c r="A219" s="113" t="s">
        <v>11933</v>
      </c>
      <c r="B219" s="4"/>
    </row>
    <row r="220" spans="1:8" x14ac:dyDescent="0.35">
      <c r="A220" s="113"/>
      <c r="B220" s="4"/>
    </row>
    <row r="221" spans="1:8" x14ac:dyDescent="0.35">
      <c r="A221" s="116" t="s">
        <v>12090</v>
      </c>
      <c r="B221" s="4"/>
    </row>
    <row r="222" spans="1:8" x14ac:dyDescent="0.35">
      <c r="A222" s="4" t="s">
        <v>12091</v>
      </c>
      <c r="B222" s="4">
        <v>4</v>
      </c>
    </row>
    <row r="223" spans="1:8" x14ac:dyDescent="0.35">
      <c r="A223" s="4" t="s">
        <v>12092</v>
      </c>
      <c r="B223" s="4"/>
    </row>
    <row r="224" spans="1:8" x14ac:dyDescent="0.35">
      <c r="A224" s="4" t="s">
        <v>12093</v>
      </c>
      <c r="B224" s="4"/>
    </row>
    <row r="225" spans="1:2" x14ac:dyDescent="0.35">
      <c r="A225" s="4" t="s">
        <v>12094</v>
      </c>
      <c r="B225" s="4"/>
    </row>
    <row r="226" spans="1:2" x14ac:dyDescent="0.35">
      <c r="A226" s="37" t="s">
        <v>12098</v>
      </c>
      <c r="B226" s="117">
        <v>4</v>
      </c>
    </row>
    <row r="227" spans="1:2" x14ac:dyDescent="0.35">
      <c r="A227" s="37"/>
      <c r="B227" s="4"/>
    </row>
    <row r="228" spans="1:2" x14ac:dyDescent="0.35">
      <c r="A228" s="116" t="s">
        <v>12095</v>
      </c>
      <c r="B228" s="4"/>
    </row>
    <row r="229" spans="1:2" x14ac:dyDescent="0.35">
      <c r="A229" s="4" t="s">
        <v>12091</v>
      </c>
      <c r="B229" s="4">
        <v>2</v>
      </c>
    </row>
    <row r="230" spans="1:2" x14ac:dyDescent="0.35">
      <c r="A230" s="4" t="s">
        <v>12092</v>
      </c>
      <c r="B230" s="4"/>
    </row>
    <row r="231" spans="1:2" x14ac:dyDescent="0.35">
      <c r="A231" s="4" t="s">
        <v>12093</v>
      </c>
      <c r="B231" s="4"/>
    </row>
    <row r="232" spans="1:2" x14ac:dyDescent="0.35">
      <c r="A232" s="4" t="s">
        <v>12094</v>
      </c>
      <c r="B232" s="4"/>
    </row>
    <row r="233" spans="1:2" x14ac:dyDescent="0.35">
      <c r="A233" s="37" t="s">
        <v>12098</v>
      </c>
      <c r="B233" s="4">
        <v>2</v>
      </c>
    </row>
    <row r="234" spans="1:2" x14ac:dyDescent="0.35">
      <c r="A234" s="37"/>
      <c r="B234" s="4"/>
    </row>
    <row r="235" spans="1:2" x14ac:dyDescent="0.35">
      <c r="A235" s="113" t="s">
        <v>11934</v>
      </c>
      <c r="B235" s="4"/>
    </row>
    <row r="236" spans="1:2" x14ac:dyDescent="0.35">
      <c r="A236" s="113"/>
      <c r="B236" s="4"/>
    </row>
    <row r="237" spans="1:2" x14ac:dyDescent="0.35">
      <c r="A237" s="116" t="s">
        <v>12090</v>
      </c>
      <c r="B237" s="4"/>
    </row>
    <row r="238" spans="1:2" x14ac:dyDescent="0.35">
      <c r="A238" s="4" t="s">
        <v>12091</v>
      </c>
      <c r="B238" s="4">
        <v>3</v>
      </c>
    </row>
    <row r="239" spans="1:2" x14ac:dyDescent="0.35">
      <c r="A239" s="4" t="s">
        <v>12092</v>
      </c>
      <c r="B239" s="4"/>
    </row>
    <row r="240" spans="1:2" x14ac:dyDescent="0.35">
      <c r="A240" s="4" t="s">
        <v>12093</v>
      </c>
      <c r="B240" s="4"/>
    </row>
    <row r="241" spans="1:5" x14ac:dyDescent="0.35">
      <c r="A241" s="4" t="s">
        <v>12094</v>
      </c>
      <c r="B241" s="4"/>
    </row>
    <row r="242" spans="1:5" x14ac:dyDescent="0.35">
      <c r="A242" s="37" t="s">
        <v>12098</v>
      </c>
      <c r="B242" s="117">
        <v>3</v>
      </c>
    </row>
    <row r="243" spans="1:5" x14ac:dyDescent="0.35">
      <c r="A243" s="37"/>
      <c r="B243" s="4"/>
    </row>
    <row r="244" spans="1:5" x14ac:dyDescent="0.35">
      <c r="A244" s="116" t="s">
        <v>12095</v>
      </c>
      <c r="B244" s="4"/>
      <c r="E244" s="16" t="s">
        <v>11932</v>
      </c>
    </row>
    <row r="245" spans="1:5" x14ac:dyDescent="0.35">
      <c r="A245" s="4" t="s">
        <v>12091</v>
      </c>
      <c r="B245" s="4"/>
    </row>
    <row r="246" spans="1:5" x14ac:dyDescent="0.35">
      <c r="A246" s="4" t="s">
        <v>12092</v>
      </c>
      <c r="B246" s="4"/>
    </row>
    <row r="247" spans="1:5" x14ac:dyDescent="0.35">
      <c r="A247" s="4" t="s">
        <v>12093</v>
      </c>
      <c r="B247" s="4"/>
    </row>
    <row r="248" spans="1:5" x14ac:dyDescent="0.35">
      <c r="A248" s="4" t="s">
        <v>12094</v>
      </c>
      <c r="B248" s="4"/>
    </row>
    <row r="249" spans="1:5" x14ac:dyDescent="0.35">
      <c r="A249" s="37" t="s">
        <v>12098</v>
      </c>
      <c r="B249" s="4"/>
    </row>
    <row r="250" spans="1:5" x14ac:dyDescent="0.35">
      <c r="B250" s="4"/>
    </row>
    <row r="251" spans="1:5" x14ac:dyDescent="0.35">
      <c r="A251" s="113" t="s">
        <v>11935</v>
      </c>
      <c r="B251" s="4"/>
    </row>
    <row r="252" spans="1:5" x14ac:dyDescent="0.35">
      <c r="A252" s="113"/>
      <c r="B252" s="4"/>
    </row>
    <row r="253" spans="1:5" x14ac:dyDescent="0.35">
      <c r="A253" s="116" t="s">
        <v>12090</v>
      </c>
      <c r="B253" s="4"/>
      <c r="E253" s="16" t="s">
        <v>11932</v>
      </c>
    </row>
    <row r="254" spans="1:5" x14ac:dyDescent="0.35">
      <c r="A254" s="4" t="s">
        <v>12091</v>
      </c>
      <c r="B254" s="4"/>
    </row>
    <row r="255" spans="1:5" x14ac:dyDescent="0.35">
      <c r="A255" s="4" t="s">
        <v>12092</v>
      </c>
      <c r="B255" s="4"/>
    </row>
    <row r="256" spans="1:5" x14ac:dyDescent="0.35">
      <c r="A256" s="4" t="s">
        <v>12093</v>
      </c>
      <c r="B256" s="4"/>
    </row>
    <row r="257" spans="1:5" x14ac:dyDescent="0.35">
      <c r="A257" s="4" t="s">
        <v>12094</v>
      </c>
      <c r="B257" s="4"/>
    </row>
    <row r="258" spans="1:5" x14ac:dyDescent="0.35">
      <c r="A258" s="37" t="s">
        <v>12098</v>
      </c>
      <c r="B258" s="4"/>
    </row>
    <row r="259" spans="1:5" x14ac:dyDescent="0.35">
      <c r="B259" s="4"/>
    </row>
    <row r="260" spans="1:5" x14ac:dyDescent="0.35">
      <c r="A260" s="116" t="s">
        <v>12095</v>
      </c>
      <c r="B260" s="4"/>
      <c r="E260" s="16" t="s">
        <v>11932</v>
      </c>
    </row>
    <row r="261" spans="1:5" x14ac:dyDescent="0.35">
      <c r="A261" s="4" t="s">
        <v>12091</v>
      </c>
      <c r="B261" s="4"/>
    </row>
    <row r="262" spans="1:5" x14ac:dyDescent="0.35">
      <c r="A262" s="4" t="s">
        <v>12092</v>
      </c>
      <c r="B262" s="4"/>
    </row>
    <row r="263" spans="1:5" x14ac:dyDescent="0.35">
      <c r="A263" s="4" t="s">
        <v>12093</v>
      </c>
      <c r="B263" s="4"/>
    </row>
    <row r="264" spans="1:5" x14ac:dyDescent="0.35">
      <c r="A264" s="4" t="s">
        <v>12094</v>
      </c>
      <c r="B264" s="4"/>
    </row>
    <row r="265" spans="1:5" x14ac:dyDescent="0.35">
      <c r="A265" s="39" t="s">
        <v>12098</v>
      </c>
      <c r="B265" s="4"/>
    </row>
    <row r="266" spans="1:5" x14ac:dyDescent="0.35">
      <c r="A266" s="37"/>
      <c r="B266" s="4"/>
    </row>
    <row r="267" spans="1:5" x14ac:dyDescent="0.35">
      <c r="A267" s="8" t="s">
        <v>12227</v>
      </c>
      <c r="B267" s="117">
        <f>(B222+B229+B238)/3</f>
        <v>3</v>
      </c>
      <c r="C267" s="119"/>
    </row>
  </sheetData>
  <phoneticPr fontId="25" type="noConversion"/>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0-000000000000}">
  <sheetPr codeName="Sheet203">
    <tabColor theme="9" tint="0.39997558519241921"/>
  </sheetPr>
  <dimension ref="A1:N516"/>
  <sheetViews>
    <sheetView zoomScale="80" zoomScaleNormal="80" workbookViewId="0">
      <selection activeCell="G1" sqref="G1"/>
    </sheetView>
  </sheetViews>
  <sheetFormatPr defaultRowHeight="14.5" x14ac:dyDescent="0.35"/>
  <cols>
    <col min="1" max="1" width="8.81640625" style="4" customWidth="1"/>
    <col min="2" max="2" width="11.81640625" style="4" customWidth="1"/>
    <col min="3" max="3" width="6.7265625" customWidth="1"/>
    <col min="4" max="4" width="7.1796875" style="4" customWidth="1"/>
    <col min="5" max="5" width="98.54296875" style="16" customWidth="1"/>
    <col min="7" max="7" width="8.90625" style="42"/>
    <col min="8" max="8" width="11.1796875" customWidth="1"/>
    <col min="9" max="9" width="8.90625" style="4"/>
    <col min="11" max="11" width="8.90625" style="4"/>
  </cols>
  <sheetData>
    <row r="1" spans="1:12" x14ac:dyDescent="0.35">
      <c r="A1" s="14" t="s">
        <v>9317</v>
      </c>
      <c r="B1" s="10"/>
      <c r="C1" s="14"/>
      <c r="D1" s="18"/>
      <c r="E1" s="14"/>
      <c r="F1" s="12"/>
      <c r="G1" s="141" t="s">
        <v>9368</v>
      </c>
      <c r="H1" s="36"/>
      <c r="I1" s="121"/>
      <c r="J1" s="36"/>
      <c r="K1" s="121"/>
      <c r="L1" s="36"/>
    </row>
    <row r="2" spans="1:12" x14ac:dyDescent="0.35">
      <c r="A2" s="7" t="s">
        <v>9223</v>
      </c>
      <c r="B2" s="7" t="s">
        <v>3</v>
      </c>
      <c r="C2" s="7" t="s">
        <v>9459</v>
      </c>
      <c r="D2" s="7" t="s">
        <v>9224</v>
      </c>
      <c r="E2" s="8" t="s">
        <v>9225</v>
      </c>
      <c r="F2" s="6"/>
      <c r="G2" s="124"/>
      <c r="H2" s="36"/>
      <c r="I2" s="121"/>
      <c r="J2" s="36"/>
      <c r="K2" s="121"/>
      <c r="L2" s="36"/>
    </row>
    <row r="3" spans="1:12" s="75" customFormat="1" x14ac:dyDescent="0.35">
      <c r="A3" s="11"/>
      <c r="B3" s="11" t="s">
        <v>9227</v>
      </c>
      <c r="C3" s="15"/>
      <c r="D3" s="19"/>
      <c r="E3" s="15"/>
      <c r="F3" s="13"/>
      <c r="G3" s="80" t="s">
        <v>9370</v>
      </c>
      <c r="H3" s="75" t="s">
        <v>9382</v>
      </c>
      <c r="I3" s="19" t="s">
        <v>9370</v>
      </c>
      <c r="J3" s="75" t="s">
        <v>9369</v>
      </c>
      <c r="K3" s="19" t="s">
        <v>9370</v>
      </c>
      <c r="L3" s="75" t="s">
        <v>9369</v>
      </c>
    </row>
    <row r="4" spans="1:12" x14ac:dyDescent="0.35">
      <c r="A4" s="4">
        <v>1</v>
      </c>
      <c r="B4" s="4">
        <v>-406.49299999999999</v>
      </c>
      <c r="C4" t="s">
        <v>4603</v>
      </c>
      <c r="D4" s="4">
        <v>1</v>
      </c>
      <c r="E4" s="16" t="s">
        <v>1693</v>
      </c>
      <c r="G4" s="42">
        <f>IF(H4="GREET",1,IF(H4="GOAL",2,IF(H4="GOAL:COOP",2,IF(H4="(GOAL:COOP)",2,IF(H4="GOAL:CIVILITY",2,IF(H4="GOAL:SUSTAIN",2,IF(H4="(GOAL:SUSTAIN)",2,IF(H4="GOAL:MAX EARN",2,IF(H4="GOAL:EQUITY",2,IF(H4="(GOAL:EQUITY)",2,IF(H4="PROPOSAL",3,IF(H4="(PROPOSAL)",3,IF(H4="CHOOSE+",4,IF(H4="CHOOSE-",4,IF(H4="(CHOOSE+)",4,IF(H4="(CHOOSE-)",4,IF(H4="ECO INFO",5,IF(H4="(ECO INFO)",5,IF(H4="$ INFO",6,IF(H4="($ INFO)",6,IF(H4="SOC INFO",7,IF(H4="(SOC INFO)",7,IF(H4="RULE INFO",8,IF(H4="EXP INFO",9,IF(H4="(EXP INFO)",9,IF(H4="MON RES",10,IF(H4="MON EARN",11,IF(H4="MON BEH",12,IF(H4="POSE HARM",13,IF(H4="(POSE HARM)",13,IF(H4="POSE CONCERN",14,IF(H4="(POSE CONCERN)",14,IF(H4="RJ APOLOGY",15,IF(H4="RJ ATONE",16,IF(H4="(RJ ATONE)",16,IF(H4="RJ JUSTIFY",17,IF(H4="RJ JUSTIFY:ECO INFO",17,IF(H4="RJ JUSTIFY:SOC INFO",17,IF(H4="RJ JUSTIFY:EXP INFO",17,IF(H4="RJ JUSTIFY:MON EARN",17,IF(H4="RJ JUSTIFY:MON BEH",17,IF(H4="RJ-",18,IF(H4="RJ FORGIVE+",19,IF(H4="RJ FORGIVE-",19,IF(H4="(RJ FORGIVE+)",19,IF(H4="(RJ FORGIVE-)",19,IF(H4="COORD",20,IF(H4="(COORD)",20,IF(H4="ENF ACK",21,IF(H4="(ENF ACK)",21,IF(H4="ENF PRAISE",22,IF(H4="ENF ASK",23,IF(H4="ENF TELL",24,IF(H4="ENF SHAME",25,IF(H4="ENF WARN",26,IF(H4="ENF THREATEN",27,IF(H4="ENF PUNISH",28,IF(H4="DEFECT",29,IF(H4="SM TALK",30,IF(H4="HUMOR",31,IF(H4="POLITE+",32,IF(H4="POLITE-",32,IF(H4="INPUT-",33,IF(H4="AMBIGUOUS",34,IF(H4="UNCODEABLE",35)))))))))))))))))))))))))))))))))))))))))))))))))))))))))))))))))</f>
        <v>32</v>
      </c>
      <c r="H4" t="s">
        <v>9376</v>
      </c>
    </row>
    <row r="6" spans="1:12" x14ac:dyDescent="0.35">
      <c r="A6" s="7">
        <v>3</v>
      </c>
      <c r="B6" s="31" t="s">
        <v>10464</v>
      </c>
    </row>
    <row r="7" spans="1:12" x14ac:dyDescent="0.35">
      <c r="A7" s="4">
        <v>2</v>
      </c>
      <c r="B7" s="4">
        <v>-399.796999999999</v>
      </c>
      <c r="C7" t="s">
        <v>4606</v>
      </c>
      <c r="D7" s="4">
        <v>2</v>
      </c>
      <c r="E7" s="16" t="s">
        <v>4607</v>
      </c>
    </row>
    <row r="8" spans="1:12" x14ac:dyDescent="0.35">
      <c r="B8" s="4">
        <v>-397.55699999999899</v>
      </c>
      <c r="C8" t="s">
        <v>4606</v>
      </c>
      <c r="D8" s="4">
        <v>2</v>
      </c>
      <c r="E8" s="16" t="s">
        <v>4609</v>
      </c>
    </row>
    <row r="9" spans="1:12" x14ac:dyDescent="0.35">
      <c r="E9" s="93" t="s">
        <v>10727</v>
      </c>
      <c r="G9" s="42">
        <f>IF(H9="GREET",1,IF(H9="GOAL",2,IF(H9="GOAL:COOP",2,IF(H9="(GOAL:COOP)",2,IF(H9="GOAL:CIVILITY",2,IF(H9="GOAL:SUSTAIN",2,IF(H9="(GOAL:SUSTAIN)",2,IF(H9="GOAL:MAX EARN",2,IF(H9="GOAL:EQUITY",2,IF(H9="(GOAL:EQUITY)",2,IF(H9="PROPOSAL",3,IF(H9="(PROPOSAL)",3,IF(H9="CHOOSE+",4,IF(H9="CHOOSE-",4,IF(H9="(CHOOSE+)",4,IF(H9="(CHOOSE-)",4,IF(H9="ECO INFO",5,IF(H9="(ECO INFO)",5,IF(H9="$ INFO",6,IF(H9="($ INFO)",6,IF(H9="SOC INFO",7,IF(H9="(SOC INFO)",7,IF(H9="RULE INFO",8,IF(H9="EXP INFO",9,IF(H9="(EXP INFO)",9,IF(H9="MON RES",10,IF(H9="MON EARN",11,IF(H9="MON BEH",12,IF(H9="POSE HARM",13,IF(H9="(POSE HARM)",13,IF(H9="POSE CONCERN",14,IF(H9="(POSE CONCERN)",14,IF(H9="RJ APOLOGY",15,IF(H9="RJ ATONE",16,IF(H9="(RJ ATONE)",16,IF(H9="RJ JUSTIFY",17,IF(H9="RJ JUSTIFY:ECO INFO",17,IF(H9="RJ JUSTIFY:SOC INFO",17,IF(H9="RJ JUSTIFY:EXP INFO",17,IF(H9="RJ JUSTIFY:MON EARN",17,IF(H9="RJ JUSTIFY:MON BEH",17,IF(H9="RJ-",18,IF(H9="RJ FORGIVE+",19,IF(H9="RJ FORGIVE-",19,IF(H9="(RJ FORGIVE+)",19,IF(H9="(RJ FORGIVE-)",19,IF(H9="COORD",20,IF(H9="(COORD)",20,IF(H9="ENF ACK",21,IF(H9="(ENF ACK)",21,IF(H9="ENF PRAISE",22,IF(H9="ENF ASK",23,IF(H9="ENF TELL",24,IF(H9="ENF SHAME",25,IF(H9="ENF WARN",26,IF(H9="ENF THREATEN",27,IF(H9="ENF PUNISH",28,IF(H9="DEFECT",29,IF(H9="SM TALK",30,IF(H9="HUMOR",31,IF(H9="POLITE+",32,IF(H9="POLITE-",32,IF(H9="INPUT-",33,IF(H9="AMBIGUOUS",34,IF(H9="UNCODEABLE",35)))))))))))))))))))))))))))))))))))))))))))))))))))))))))))))))))</f>
        <v>8</v>
      </c>
      <c r="H9" t="s">
        <v>9374</v>
      </c>
      <c r="I9" s="4">
        <f>IF(J9="GREET",1,IF(J9="GOAL",2,IF(J9="GOAL:COOP",2,IF(J9="(GOAL:COOP)",2,IF(J9="GOAL:CIVILITY",2,IF(J9="GOAL:SUSTAIN",2,IF(J9="(GOAL:SUSTAIN)",2,IF(J9="GOAL:MAX EARN",2,IF(J9="GOAL:EQUITY",2,IF(J9="(GOAL:EQUITY)",2,IF(J9="PROPOSAL",3,IF(J9="(PROPOSAL)",3,IF(J9="CHOOSE+",4,IF(J9="CHOOSE-",4,IF(J9="(CHOOSE+)",4,IF(J9="(CHOOSE-)",4,IF(J9="ECO INFO",5,IF(J9="(ECO INFO)",5,IF(J9="$ INFO",6,IF(J9="($ INFO)",6,IF(J9="SOC INFO",7,IF(J9="(SOC INFO)",7,IF(J9="RULE INFO",8,IF(J9="EXP INFO",9,IF(J9="(EXP INFO)",9,IF(J9="MON RES",10,IF(J9="MON EARN",11,IF(J9="MON BEH",12,IF(J9="POSE HARM",13,IF(J9="(POSE HARM)",13,IF(J9="POSE CONCERN",14,IF(J9="(POSE CONCERN)",14,IF(J9="RJ APOLOGY",15,IF(J9="RJ ATONE",16,IF(J9="(RJ ATONE)",16,IF(J9="RJ JUSTIFY",17,IF(J9="RJ JUSTIFY:ECO INFO",17,IF(J9="RJ JUSTIFY:SOC INFO",17,IF(J9="RJ JUSTIFY:EXP INFO",17,IF(J9="RJ JUSTIFY:MON EARN",17,IF(J9="RJ JUSTIFY:MON BEH",17,IF(J9="RJ-",18,IF(J9="RJ FORGIVE+",19,IF(J9="RJ FORGIVE-",19,IF(J9="(RJ FORGIVE+)",19,IF(J9="(RJ FORGIVE-)",19,IF(J9="COORD",20,IF(J9="(COORD)",20,IF(J9="ENF ACK",21,IF(J9="(ENF ACK)",21,IF(J9="ENF PRAISE",22,IF(J9="ENF ASK",23,IF(J9="ENF TELL",24,IF(J9="ENF SHAME",25,IF(J9="ENF WARN",26,IF(J9="ENF THREATEN",27,IF(J9="ENF PUNISH",28,IF(J9="DEFECT",29,IF(J9="SM TALK",30,IF(J9="HUMOR",31,IF(J9="POLITE+",32,IF(J9="POLITE-",32,IF(J9="INPUT-",33,IF(J9="AMBIGUOUS",34,IF(J9="UNCODEABLE",35)))))))))))))))))))))))))))))))))))))))))))))))))))))))))))))))))</f>
        <v>4</v>
      </c>
      <c r="J9" t="s">
        <v>10429</v>
      </c>
    </row>
    <row r="10" spans="1:12" x14ac:dyDescent="0.35">
      <c r="E10" s="93" t="s">
        <v>10728</v>
      </c>
      <c r="G10" s="42">
        <f t="shared" ref="G10:G14" si="0">IF(H10="GREET",1,IF(H10="GOAL",2,IF(H10="GOAL:COOP",2,IF(H10="(GOAL:COOP)",2,IF(H10="GOAL:CIVILITY",2,IF(H10="GOAL:SUSTAIN",2,IF(H10="(GOAL:SUSTAIN)",2,IF(H10="GOAL:MAX EARN",2,IF(H10="GOAL:EQUITY",2,IF(H10="(GOAL:EQUITY)",2,IF(H10="PROPOSAL",3,IF(H10="(PROPOSAL)",3,IF(H10="CHOOSE+",4,IF(H10="CHOOSE-",4,IF(H10="(CHOOSE+)",4,IF(H10="(CHOOSE-)",4,IF(H10="ECO INFO",5,IF(H10="(ECO INFO)",5,IF(H10="$ INFO",6,IF(H10="($ INFO)",6,IF(H10="SOC INFO",7,IF(H10="(SOC INFO)",7,IF(H10="RULE INFO",8,IF(H10="EXP INFO",9,IF(H10="(EXP INFO)",9,IF(H10="MON RES",10,IF(H10="MON EARN",11,IF(H10="MON BEH",12,IF(H10="POSE HARM",13,IF(H10="(POSE HARM)",13,IF(H10="POSE CONCERN",14,IF(H10="(POSE CONCERN)",14,IF(H10="RJ APOLOGY",15,IF(H10="RJ ATONE",16,IF(H10="(RJ ATONE)",16,IF(H10="RJ JUSTIFY",17,IF(H10="RJ JUSTIFY:ECO INFO",17,IF(H10="RJ JUSTIFY:SOC INFO",17,IF(H10="RJ JUSTIFY:EXP INFO",17,IF(H10="RJ JUSTIFY:MON EARN",17,IF(H10="RJ JUSTIFY:MON BEH",17,IF(H10="RJ-",18,IF(H10="RJ FORGIVE+",19,IF(H10="RJ FORGIVE-",19,IF(H10="(RJ FORGIVE+)",19,IF(H10="(RJ FORGIVE-)",19,IF(H10="COORD",20,IF(H10="(COORD)",20,IF(H10="ENF ACK",21,IF(H10="(ENF ACK)",21,IF(H10="ENF PRAISE",22,IF(H10="ENF ASK",23,IF(H10="ENF TELL",24,IF(H10="ENF SHAME",25,IF(H10="ENF WARN",26,IF(H10="ENF THREATEN",27,IF(H10="ENF PUNISH",28,IF(H10="DEFECT",29,IF(H10="SM TALK",30,IF(H10="HUMOR",31,IF(H10="POLITE+",32,IF(H10="POLITE-",32,IF(H10="INPUT-",33,IF(H10="AMBIGUOUS",34,IF(H10="UNCODEABLE",35)))))))))))))))))))))))))))))))))))))))))))))))))))))))))))))))))</f>
        <v>7</v>
      </c>
      <c r="H10" t="s">
        <v>9377</v>
      </c>
    </row>
    <row r="11" spans="1:12" x14ac:dyDescent="0.35">
      <c r="A11" s="4">
        <v>3</v>
      </c>
      <c r="B11" s="4">
        <v>-398.51199999999898</v>
      </c>
      <c r="C11" t="s">
        <v>4601</v>
      </c>
      <c r="D11" s="4">
        <v>4</v>
      </c>
      <c r="E11" s="16" t="s">
        <v>4608</v>
      </c>
      <c r="G11" s="42">
        <f t="shared" si="0"/>
        <v>4</v>
      </c>
      <c r="H11" t="s">
        <v>9372</v>
      </c>
    </row>
    <row r="12" spans="1:12" x14ac:dyDescent="0.35">
      <c r="A12" s="4">
        <v>4</v>
      </c>
      <c r="B12" s="4">
        <v>-385.577</v>
      </c>
      <c r="C12" t="s">
        <v>4603</v>
      </c>
      <c r="D12" s="4">
        <v>1</v>
      </c>
      <c r="E12" s="16" t="s">
        <v>4616</v>
      </c>
    </row>
    <row r="13" spans="1:12" x14ac:dyDescent="0.35">
      <c r="E13" s="58" t="s">
        <v>10215</v>
      </c>
      <c r="G13" s="42">
        <f t="shared" si="0"/>
        <v>4</v>
      </c>
      <c r="H13" t="s">
        <v>9372</v>
      </c>
    </row>
    <row r="14" spans="1:12" x14ac:dyDescent="0.35">
      <c r="E14" s="58" t="s">
        <v>10216</v>
      </c>
      <c r="G14" s="42">
        <f t="shared" si="0"/>
        <v>7</v>
      </c>
      <c r="H14" t="s">
        <v>9377</v>
      </c>
    </row>
    <row r="15" spans="1:12" x14ac:dyDescent="0.35">
      <c r="E15" s="39"/>
    </row>
    <row r="16" spans="1:12" x14ac:dyDescent="0.35">
      <c r="A16" s="7">
        <v>3</v>
      </c>
      <c r="B16" s="31" t="s">
        <v>10263</v>
      </c>
    </row>
    <row r="17" spans="1:12" x14ac:dyDescent="0.35">
      <c r="A17" s="4">
        <v>5</v>
      </c>
      <c r="B17" s="4">
        <v>-407.72300000000001</v>
      </c>
      <c r="C17" t="s">
        <v>4601</v>
      </c>
      <c r="D17" s="4">
        <v>4</v>
      </c>
      <c r="E17" s="16" t="s">
        <v>4602</v>
      </c>
    </row>
    <row r="18" spans="1:12" x14ac:dyDescent="0.35">
      <c r="E18" s="61" t="s">
        <v>9898</v>
      </c>
      <c r="G18" s="42">
        <f t="shared" ref="G18:I81" si="1">IF(H18="GREET",1,IF(H18="GOAL",2,IF(H18="GOAL:COOP",2,IF(H18="(GOAL:COOP)",2,IF(H18="GOAL:CIVILITY",2,IF(H18="GOAL:SUSTAIN",2,IF(H18="(GOAL:SUSTAIN)",2,IF(H18="GOAL:MAX EARN",2,IF(H18="GOAL:EQUITY",2,IF(H18="(GOAL:EQUITY)",2,IF(H18="PROPOSAL",3,IF(H18="(PROPOSAL)",3,IF(H18="CHOOSE+",4,IF(H18="CHOOSE-",4,IF(H18="(CHOOSE+)",4,IF(H18="(CHOOSE-)",4,IF(H18="ECO INFO",5,IF(H18="(ECO INFO)",5,IF(H18="$ INFO",6,IF(H18="($ INFO)",6,IF(H18="SOC INFO",7,IF(H18="(SOC INFO)",7,IF(H18="RULE INFO",8,IF(H18="EXP INFO",9,IF(H18="(EXP INFO)",9,IF(H18="MON RES",10,IF(H18="MON EARN",11,IF(H18="MON BEH",12,IF(H18="POSE HARM",13,IF(H18="(POSE HARM)",13,IF(H18="POSE CONCERN",14,IF(H18="(POSE CONCERN)",14,IF(H18="RJ APOLOGY",15,IF(H18="RJ ATONE",16,IF(H18="(RJ ATONE)",16,IF(H18="RJ JUSTIFY",17,IF(H18="RJ JUSTIFY:ECO INFO",17,IF(H18="RJ JUSTIFY:SOC INFO",17,IF(H18="RJ JUSTIFY:EXP INFO",17,IF(H18="RJ JUSTIFY:MON EARN",17,IF(H18="RJ JUSTIFY:MON BEH",17,IF(H18="RJ-",18,IF(H18="RJ FORGIVE+",19,IF(H18="RJ FORGIVE-",19,IF(H18="(RJ FORGIVE+)",19,IF(H18="(RJ FORGIVE-)",19,IF(H18="COORD",20,IF(H18="(COORD)",20,IF(H18="ENF ACK",21,IF(H18="(ENF ACK)",21,IF(H18="ENF PRAISE",22,IF(H18="ENF ASK",23,IF(H18="ENF TELL",24,IF(H18="ENF SHAME",25,IF(H18="ENF WARN",26,IF(H18="ENF THREATEN",27,IF(H18="ENF PUNISH",28,IF(H18="DEFECT",29,IF(H18="SM TALK",30,IF(H18="HUMOR",31,IF(H18="POLITE+",32,IF(H18="POLITE-",32,IF(H18="INPUT-",33,IF(H18="AMBIGUOUS",34,IF(H18="UNCODEABLE",35)))))))))))))))))))))))))))))))))))))))))))))))))))))))))))))))))</f>
        <v>2</v>
      </c>
      <c r="H18" t="s">
        <v>12174</v>
      </c>
    </row>
    <row r="19" spans="1:12" x14ac:dyDescent="0.35">
      <c r="E19" s="61" t="s">
        <v>9899</v>
      </c>
      <c r="G19" s="42">
        <f t="shared" si="1"/>
        <v>5</v>
      </c>
      <c r="H19" t="s">
        <v>9378</v>
      </c>
    </row>
    <row r="20" spans="1:12" x14ac:dyDescent="0.35">
      <c r="A20" s="4">
        <v>6</v>
      </c>
      <c r="B20" s="4">
        <v>-409.22500000000002</v>
      </c>
      <c r="C20" t="s">
        <v>4597</v>
      </c>
      <c r="D20" s="4">
        <v>3</v>
      </c>
      <c r="E20" s="16" t="s">
        <v>4598</v>
      </c>
    </row>
    <row r="21" spans="1:12" x14ac:dyDescent="0.35">
      <c r="E21" s="58" t="s">
        <v>10729</v>
      </c>
      <c r="G21" s="42">
        <f t="shared" si="1"/>
        <v>2</v>
      </c>
      <c r="H21" t="s">
        <v>12175</v>
      </c>
    </row>
    <row r="22" spans="1:12" x14ac:dyDescent="0.35">
      <c r="E22" s="58" t="s">
        <v>10730</v>
      </c>
      <c r="G22" s="42">
        <f t="shared" si="1"/>
        <v>2</v>
      </c>
      <c r="H22" t="s">
        <v>10428</v>
      </c>
    </row>
    <row r="23" spans="1:12" x14ac:dyDescent="0.35">
      <c r="A23" s="4">
        <v>7</v>
      </c>
      <c r="B23" s="4">
        <v>-392.67500000000001</v>
      </c>
      <c r="C23" t="s">
        <v>4597</v>
      </c>
      <c r="D23" s="4">
        <v>3</v>
      </c>
      <c r="E23" s="16" t="s">
        <v>4610</v>
      </c>
      <c r="G23" s="42">
        <f t="shared" si="1"/>
        <v>3</v>
      </c>
      <c r="H23" t="s">
        <v>9379</v>
      </c>
    </row>
    <row r="24" spans="1:12" x14ac:dyDescent="0.35">
      <c r="A24" s="4">
        <v>8</v>
      </c>
      <c r="B24" s="4">
        <v>-386.15899999999999</v>
      </c>
      <c r="C24" t="s">
        <v>4597</v>
      </c>
      <c r="D24" s="4">
        <v>3</v>
      </c>
      <c r="E24" s="16" t="s">
        <v>4615</v>
      </c>
      <c r="G24" s="42">
        <f t="shared" si="1"/>
        <v>5</v>
      </c>
      <c r="H24" t="s">
        <v>9378</v>
      </c>
    </row>
    <row r="25" spans="1:12" x14ac:dyDescent="0.35">
      <c r="A25" s="4">
        <v>9</v>
      </c>
      <c r="B25" s="4">
        <v>-383.75199999999899</v>
      </c>
      <c r="C25" t="s">
        <v>4597</v>
      </c>
      <c r="D25" s="4">
        <v>3</v>
      </c>
      <c r="E25" s="16" t="s">
        <v>4619</v>
      </c>
      <c r="G25" s="42">
        <f t="shared" si="1"/>
        <v>8</v>
      </c>
      <c r="H25" s="43" t="s">
        <v>9374</v>
      </c>
      <c r="J25" s="41"/>
    </row>
    <row r="26" spans="1:12" x14ac:dyDescent="0.35">
      <c r="B26" s="4">
        <v>-382.464</v>
      </c>
      <c r="C26" t="s">
        <v>4597</v>
      </c>
      <c r="D26" s="4">
        <v>3</v>
      </c>
      <c r="E26" s="16" t="s">
        <v>4620</v>
      </c>
    </row>
    <row r="27" spans="1:12" x14ac:dyDescent="0.35">
      <c r="B27" s="4">
        <v>-381.00400000000002</v>
      </c>
      <c r="C27" t="s">
        <v>4597</v>
      </c>
      <c r="D27" s="4">
        <v>3</v>
      </c>
      <c r="E27" s="16" t="s">
        <v>3723</v>
      </c>
    </row>
    <row r="28" spans="1:12" x14ac:dyDescent="0.35">
      <c r="A28" s="4">
        <v>10</v>
      </c>
      <c r="B28" s="4">
        <v>-379.12199999999899</v>
      </c>
      <c r="C28" t="s">
        <v>4606</v>
      </c>
      <c r="D28" s="4">
        <v>2</v>
      </c>
      <c r="E28" s="44" t="s">
        <v>10731</v>
      </c>
      <c r="G28" s="42">
        <f t="shared" si="1"/>
        <v>32</v>
      </c>
      <c r="H28" t="s">
        <v>9376</v>
      </c>
      <c r="J28" s="41"/>
    </row>
    <row r="29" spans="1:12" x14ac:dyDescent="0.35">
      <c r="A29" s="4">
        <v>11</v>
      </c>
      <c r="B29" s="4">
        <v>-374.19</v>
      </c>
      <c r="C29" t="s">
        <v>4601</v>
      </c>
      <c r="D29" s="4">
        <v>4</v>
      </c>
      <c r="E29" s="16" t="s">
        <v>4627</v>
      </c>
      <c r="G29" s="42">
        <f t="shared" si="1"/>
        <v>4</v>
      </c>
      <c r="H29" s="43" t="s">
        <v>9372</v>
      </c>
      <c r="K29" s="9"/>
    </row>
    <row r="30" spans="1:12" x14ac:dyDescent="0.35">
      <c r="A30" s="4">
        <v>12</v>
      </c>
      <c r="B30" s="4">
        <v>-369.945999999999</v>
      </c>
      <c r="C30" t="s">
        <v>4597</v>
      </c>
      <c r="D30" s="4">
        <v>3</v>
      </c>
      <c r="E30" s="16" t="s">
        <v>4629</v>
      </c>
      <c r="G30" s="42">
        <f t="shared" si="1"/>
        <v>3</v>
      </c>
      <c r="H30" t="s">
        <v>9379</v>
      </c>
    </row>
    <row r="31" spans="1:12" x14ac:dyDescent="0.35">
      <c r="A31" s="4">
        <v>13</v>
      </c>
      <c r="B31" s="4">
        <v>-361.91800000000001</v>
      </c>
      <c r="C31" t="s">
        <v>4606</v>
      </c>
      <c r="D31" s="4">
        <v>2</v>
      </c>
      <c r="E31" s="16" t="s">
        <v>4632</v>
      </c>
      <c r="G31" s="42">
        <f t="shared" si="1"/>
        <v>7</v>
      </c>
      <c r="H31" t="s">
        <v>9377</v>
      </c>
    </row>
    <row r="32" spans="1:12" x14ac:dyDescent="0.35">
      <c r="A32" s="4">
        <v>14</v>
      </c>
      <c r="B32" s="4">
        <v>-368.74699999999899</v>
      </c>
      <c r="C32" t="s">
        <v>4601</v>
      </c>
      <c r="D32" s="4">
        <v>4</v>
      </c>
      <c r="E32" s="16" t="s">
        <v>4630</v>
      </c>
      <c r="G32" s="42">
        <f t="shared" si="1"/>
        <v>2</v>
      </c>
      <c r="H32" t="s">
        <v>10938</v>
      </c>
      <c r="J32" s="41"/>
      <c r="L32" s="5"/>
    </row>
    <row r="33" spans="1:14" x14ac:dyDescent="0.35">
      <c r="A33" s="4">
        <v>15</v>
      </c>
      <c r="B33" s="4">
        <v>-361.671999999999</v>
      </c>
      <c r="C33" t="s">
        <v>4601</v>
      </c>
      <c r="D33" s="4">
        <v>4</v>
      </c>
      <c r="E33" s="16" t="s">
        <v>4633</v>
      </c>
      <c r="G33" s="42">
        <f t="shared" si="1"/>
        <v>2</v>
      </c>
      <c r="H33" s="43" t="s">
        <v>10428</v>
      </c>
    </row>
    <row r="34" spans="1:14" x14ac:dyDescent="0.35">
      <c r="A34" s="4">
        <v>16</v>
      </c>
      <c r="B34" s="4">
        <v>-357.07</v>
      </c>
      <c r="C34" t="s">
        <v>4601</v>
      </c>
      <c r="D34" s="4">
        <v>4</v>
      </c>
      <c r="E34" s="16" t="s">
        <v>4637</v>
      </c>
      <c r="G34" s="42">
        <f t="shared" si="1"/>
        <v>7</v>
      </c>
      <c r="H34" t="s">
        <v>9377</v>
      </c>
    </row>
    <row r="35" spans="1:14" x14ac:dyDescent="0.35">
      <c r="A35" s="4">
        <v>17</v>
      </c>
      <c r="B35" s="4">
        <v>-356.39299999999997</v>
      </c>
      <c r="C35" t="s">
        <v>4597</v>
      </c>
      <c r="D35" s="4">
        <v>3</v>
      </c>
      <c r="E35" s="16" t="s">
        <v>4638</v>
      </c>
      <c r="F35" s="56"/>
      <c r="G35" s="42">
        <f t="shared" si="1"/>
        <v>7</v>
      </c>
      <c r="H35" t="s">
        <v>9377</v>
      </c>
      <c r="K35" s="45"/>
    </row>
    <row r="36" spans="1:14" x14ac:dyDescent="0.35">
      <c r="A36" s="4">
        <v>18</v>
      </c>
      <c r="B36" s="4">
        <v>-346.09199999999998</v>
      </c>
      <c r="C36" t="s">
        <v>4603</v>
      </c>
      <c r="D36" s="4">
        <v>1</v>
      </c>
      <c r="E36" s="16" t="s">
        <v>4642</v>
      </c>
    </row>
    <row r="37" spans="1:14" s="38" customFormat="1" x14ac:dyDescent="0.35">
      <c r="A37" s="37"/>
      <c r="B37" s="37"/>
      <c r="D37" s="37"/>
      <c r="E37" s="58" t="s">
        <v>10220</v>
      </c>
      <c r="G37" s="42">
        <f t="shared" si="1"/>
        <v>2</v>
      </c>
      <c r="H37" t="s">
        <v>10938</v>
      </c>
      <c r="I37" s="4">
        <f t="shared" si="1"/>
        <v>4</v>
      </c>
      <c r="J37" t="s">
        <v>10330</v>
      </c>
      <c r="K37" s="37"/>
    </row>
    <row r="38" spans="1:14" s="38" customFormat="1" x14ac:dyDescent="0.35">
      <c r="A38" s="37"/>
      <c r="B38" s="37"/>
      <c r="D38" s="37"/>
      <c r="E38" s="58" t="s">
        <v>10219</v>
      </c>
      <c r="G38" s="42">
        <f t="shared" si="1"/>
        <v>2</v>
      </c>
      <c r="H38" s="43" t="s">
        <v>10428</v>
      </c>
      <c r="I38" s="37"/>
      <c r="J38"/>
      <c r="K38" s="37"/>
    </row>
    <row r="39" spans="1:14" s="38" customFormat="1" x14ac:dyDescent="0.35">
      <c r="A39" s="37"/>
      <c r="B39" s="37"/>
      <c r="D39" s="37"/>
      <c r="E39" s="58" t="s">
        <v>10218</v>
      </c>
      <c r="G39" s="42">
        <f t="shared" si="1"/>
        <v>24</v>
      </c>
      <c r="H39" t="s">
        <v>10409</v>
      </c>
      <c r="I39" s="37"/>
      <c r="K39" s="9"/>
      <c r="N39" s="5"/>
    </row>
    <row r="40" spans="1:14" x14ac:dyDescent="0.35">
      <c r="A40" s="4">
        <v>19</v>
      </c>
      <c r="B40" s="4">
        <v>-338.71600000000001</v>
      </c>
      <c r="C40" t="s">
        <v>4606</v>
      </c>
      <c r="D40" s="4">
        <v>2</v>
      </c>
      <c r="E40" s="16" t="s">
        <v>4645</v>
      </c>
      <c r="G40" s="42">
        <f t="shared" si="1"/>
        <v>5</v>
      </c>
      <c r="H40" t="s">
        <v>9378</v>
      </c>
    </row>
    <row r="41" spans="1:14" x14ac:dyDescent="0.35">
      <c r="A41" s="4">
        <v>20</v>
      </c>
      <c r="B41" s="4">
        <v>-328.16899999999998</v>
      </c>
      <c r="C41" t="s">
        <v>4597</v>
      </c>
      <c r="D41" s="4">
        <v>3</v>
      </c>
      <c r="E41" s="16" t="s">
        <v>4650</v>
      </c>
      <c r="G41" s="42">
        <f t="shared" si="1"/>
        <v>5</v>
      </c>
      <c r="H41" t="s">
        <v>9378</v>
      </c>
    </row>
    <row r="42" spans="1:14" x14ac:dyDescent="0.35">
      <c r="A42" s="4">
        <v>21</v>
      </c>
      <c r="B42" s="4">
        <v>-311.22199999999998</v>
      </c>
      <c r="C42" t="s">
        <v>4601</v>
      </c>
      <c r="D42" s="4">
        <v>4</v>
      </c>
      <c r="E42" s="16" t="s">
        <v>4658</v>
      </c>
      <c r="G42" s="42">
        <f t="shared" si="1"/>
        <v>5</v>
      </c>
      <c r="H42" t="s">
        <v>9378</v>
      </c>
    </row>
    <row r="43" spans="1:14" x14ac:dyDescent="0.35">
      <c r="A43" s="4">
        <v>22</v>
      </c>
      <c r="B43" s="4">
        <v>-308.88499999999999</v>
      </c>
      <c r="C43" t="s">
        <v>4597</v>
      </c>
      <c r="D43" s="4">
        <v>3</v>
      </c>
      <c r="E43" s="16" t="s">
        <v>4660</v>
      </c>
      <c r="G43" s="42">
        <f t="shared" si="1"/>
        <v>5</v>
      </c>
      <c r="H43" t="s">
        <v>9378</v>
      </c>
    </row>
    <row r="44" spans="1:14" x14ac:dyDescent="0.35">
      <c r="B44" s="4">
        <v>-298.19900000000001</v>
      </c>
      <c r="C44" t="s">
        <v>4597</v>
      </c>
      <c r="D44" s="4">
        <v>3</v>
      </c>
      <c r="E44" s="16" t="s">
        <v>4662</v>
      </c>
      <c r="G44" s="42">
        <f t="shared" si="1"/>
        <v>5</v>
      </c>
      <c r="H44" s="43" t="s">
        <v>9378</v>
      </c>
      <c r="J44" s="41"/>
    </row>
    <row r="45" spans="1:14" x14ac:dyDescent="0.35">
      <c r="B45" s="4">
        <v>-289.17899999999997</v>
      </c>
      <c r="C45" t="s">
        <v>4597</v>
      </c>
      <c r="D45" s="4">
        <v>3</v>
      </c>
      <c r="E45" s="16" t="s">
        <v>4665</v>
      </c>
      <c r="G45" s="42">
        <f t="shared" si="1"/>
        <v>3</v>
      </c>
      <c r="H45" t="s">
        <v>9379</v>
      </c>
      <c r="J45" s="41"/>
    </row>
    <row r="47" spans="1:14" x14ac:dyDescent="0.35">
      <c r="A47" s="7">
        <v>3</v>
      </c>
      <c r="B47" s="31" t="s">
        <v>10264</v>
      </c>
      <c r="F47" s="41"/>
    </row>
    <row r="48" spans="1:14" x14ac:dyDescent="0.35">
      <c r="A48" s="4">
        <v>23</v>
      </c>
      <c r="B48" s="4">
        <v>-261.649</v>
      </c>
      <c r="C48" t="s">
        <v>4601</v>
      </c>
      <c r="D48" s="4">
        <v>4</v>
      </c>
      <c r="E48" s="16" t="s">
        <v>4678</v>
      </c>
    </row>
    <row r="49" spans="1:10" x14ac:dyDescent="0.35">
      <c r="E49" s="58" t="s">
        <v>9900</v>
      </c>
      <c r="G49" s="42">
        <f t="shared" si="1"/>
        <v>3</v>
      </c>
      <c r="H49" t="s">
        <v>9379</v>
      </c>
    </row>
    <row r="50" spans="1:10" x14ac:dyDescent="0.35">
      <c r="E50" s="58" t="s">
        <v>9901</v>
      </c>
      <c r="G50" s="42">
        <f t="shared" si="1"/>
        <v>5</v>
      </c>
      <c r="H50" t="s">
        <v>9378</v>
      </c>
    </row>
    <row r="51" spans="1:10" x14ac:dyDescent="0.35">
      <c r="A51" s="4">
        <v>24</v>
      </c>
      <c r="B51" s="4">
        <v>-210.87799999999999</v>
      </c>
      <c r="C51" t="s">
        <v>4603</v>
      </c>
      <c r="D51" s="4">
        <v>1</v>
      </c>
      <c r="E51" s="16" t="s">
        <v>4700</v>
      </c>
    </row>
    <row r="52" spans="1:10" x14ac:dyDescent="0.35">
      <c r="E52" s="58" t="s">
        <v>9902</v>
      </c>
      <c r="G52" s="42">
        <f t="shared" si="1"/>
        <v>4</v>
      </c>
      <c r="H52" t="s">
        <v>9372</v>
      </c>
    </row>
    <row r="53" spans="1:10" x14ac:dyDescent="0.35">
      <c r="E53" s="58" t="s">
        <v>9903</v>
      </c>
      <c r="G53" s="42">
        <f t="shared" si="1"/>
        <v>3</v>
      </c>
      <c r="H53" t="s">
        <v>9379</v>
      </c>
    </row>
    <row r="54" spans="1:10" x14ac:dyDescent="0.35">
      <c r="E54" s="58" t="s">
        <v>9904</v>
      </c>
      <c r="G54" s="42">
        <f t="shared" si="1"/>
        <v>5</v>
      </c>
      <c r="H54" t="s">
        <v>9378</v>
      </c>
    </row>
    <row r="55" spans="1:10" x14ac:dyDescent="0.35">
      <c r="A55" s="4">
        <v>25</v>
      </c>
      <c r="B55" s="4">
        <v>-204.714</v>
      </c>
      <c r="C55" t="s">
        <v>4601</v>
      </c>
      <c r="D55" s="4">
        <v>4</v>
      </c>
      <c r="E55" s="16" t="s">
        <v>55</v>
      </c>
      <c r="G55" s="42">
        <f t="shared" si="1"/>
        <v>4</v>
      </c>
      <c r="H55" t="s">
        <v>9372</v>
      </c>
    </row>
    <row r="56" spans="1:10" x14ac:dyDescent="0.35">
      <c r="A56" s="4">
        <v>26</v>
      </c>
      <c r="B56" s="4">
        <v>-203.05199999999999</v>
      </c>
      <c r="C56" t="s">
        <v>4597</v>
      </c>
      <c r="D56" s="4">
        <v>3</v>
      </c>
      <c r="E56" s="16" t="s">
        <v>4703</v>
      </c>
      <c r="G56" s="42">
        <f t="shared" si="1"/>
        <v>4</v>
      </c>
      <c r="H56" t="s">
        <v>9372</v>
      </c>
    </row>
    <row r="58" spans="1:10" x14ac:dyDescent="0.35">
      <c r="A58" s="7">
        <v>4</v>
      </c>
      <c r="B58" s="31" t="s">
        <v>10265</v>
      </c>
    </row>
    <row r="59" spans="1:10" x14ac:dyDescent="0.35">
      <c r="A59" s="4">
        <v>27</v>
      </c>
      <c r="B59" s="4">
        <v>-360.59300000000002</v>
      </c>
      <c r="C59" t="s">
        <v>4597</v>
      </c>
      <c r="D59" s="4">
        <v>3</v>
      </c>
      <c r="E59" s="16" t="s">
        <v>4635</v>
      </c>
      <c r="G59" s="42">
        <f t="shared" si="1"/>
        <v>3</v>
      </c>
      <c r="H59" t="s">
        <v>9379</v>
      </c>
    </row>
    <row r="60" spans="1:10" x14ac:dyDescent="0.35">
      <c r="A60" s="4">
        <v>28</v>
      </c>
      <c r="B60" s="4">
        <v>-345.25099999999998</v>
      </c>
      <c r="C60" t="s">
        <v>4597</v>
      </c>
      <c r="D60" s="4">
        <v>3</v>
      </c>
      <c r="E60" s="16" t="s">
        <v>4643</v>
      </c>
      <c r="G60" s="42">
        <f t="shared" si="1"/>
        <v>8</v>
      </c>
      <c r="H60" s="43" t="s">
        <v>9374</v>
      </c>
    </row>
    <row r="61" spans="1:10" x14ac:dyDescent="0.35">
      <c r="B61" s="4">
        <v>-339.075999999999</v>
      </c>
      <c r="C61" t="s">
        <v>4597</v>
      </c>
      <c r="D61" s="4">
        <v>3</v>
      </c>
      <c r="E61" s="16">
        <v>34</v>
      </c>
    </row>
    <row r="62" spans="1:10" x14ac:dyDescent="0.35">
      <c r="B62" s="4">
        <v>-338.59399999999999</v>
      </c>
      <c r="C62" t="s">
        <v>4597</v>
      </c>
      <c r="D62" s="4">
        <v>3</v>
      </c>
      <c r="E62" s="16">
        <v>21</v>
      </c>
    </row>
    <row r="63" spans="1:10" x14ac:dyDescent="0.35">
      <c r="A63" s="4">
        <v>29</v>
      </c>
      <c r="B63" s="4">
        <v>-313.61599999999999</v>
      </c>
      <c r="C63" t="s">
        <v>4606</v>
      </c>
      <c r="D63" s="4">
        <v>2</v>
      </c>
      <c r="E63" s="16" t="s">
        <v>4657</v>
      </c>
      <c r="G63" s="42">
        <f t="shared" si="1"/>
        <v>8</v>
      </c>
      <c r="H63" t="s">
        <v>9374</v>
      </c>
      <c r="I63" s="4">
        <f t="shared" si="1"/>
        <v>4</v>
      </c>
      <c r="J63" t="s">
        <v>10330</v>
      </c>
    </row>
    <row r="64" spans="1:10" x14ac:dyDescent="0.35">
      <c r="A64" s="4">
        <v>30</v>
      </c>
      <c r="B64" s="4">
        <v>-294.315</v>
      </c>
      <c r="C64" t="s">
        <v>4601</v>
      </c>
      <c r="D64" s="4">
        <v>4</v>
      </c>
      <c r="E64" s="16" t="s">
        <v>4663</v>
      </c>
      <c r="G64" s="42">
        <f t="shared" si="1"/>
        <v>8</v>
      </c>
      <c r="H64" t="s">
        <v>9374</v>
      </c>
      <c r="I64" s="4">
        <f t="shared" si="1"/>
        <v>4</v>
      </c>
      <c r="J64" t="s">
        <v>10330</v>
      </c>
    </row>
    <row r="65" spans="1:12" x14ac:dyDescent="0.35">
      <c r="A65" s="4">
        <v>31</v>
      </c>
      <c r="B65" s="4">
        <v>-290.26799999999997</v>
      </c>
      <c r="C65" t="s">
        <v>4603</v>
      </c>
      <c r="D65" s="4">
        <v>1</v>
      </c>
      <c r="E65" s="16" t="s">
        <v>4664</v>
      </c>
      <c r="G65" s="42">
        <f t="shared" si="1"/>
        <v>8</v>
      </c>
      <c r="H65" t="s">
        <v>9374</v>
      </c>
      <c r="I65" s="4">
        <f t="shared" si="1"/>
        <v>4</v>
      </c>
      <c r="J65" t="s">
        <v>10330</v>
      </c>
    </row>
    <row r="66" spans="1:12" x14ac:dyDescent="0.35">
      <c r="A66" s="4">
        <v>32</v>
      </c>
      <c r="B66" s="4">
        <v>-282.75599999999997</v>
      </c>
      <c r="C66" t="s">
        <v>4597</v>
      </c>
      <c r="D66" s="4">
        <v>3</v>
      </c>
      <c r="E66" s="16" t="s">
        <v>4668</v>
      </c>
      <c r="G66" s="42">
        <f t="shared" si="1"/>
        <v>8</v>
      </c>
      <c r="H66" t="s">
        <v>9374</v>
      </c>
      <c r="I66" s="4">
        <f t="shared" si="1"/>
        <v>4</v>
      </c>
      <c r="J66" t="s">
        <v>10330</v>
      </c>
    </row>
    <row r="67" spans="1:12" x14ac:dyDescent="0.35">
      <c r="A67" s="4">
        <v>33</v>
      </c>
      <c r="B67" s="4">
        <v>-250.46199999999999</v>
      </c>
      <c r="C67" t="s">
        <v>4597</v>
      </c>
      <c r="D67" s="4">
        <v>3</v>
      </c>
      <c r="E67" s="16" t="s">
        <v>4683</v>
      </c>
      <c r="G67" s="42">
        <f t="shared" si="1"/>
        <v>8</v>
      </c>
      <c r="H67" s="43" t="s">
        <v>9374</v>
      </c>
      <c r="J67" s="41"/>
    </row>
    <row r="69" spans="1:12" x14ac:dyDescent="0.35">
      <c r="B69" s="20" t="s">
        <v>9292</v>
      </c>
    </row>
    <row r="70" spans="1:12" x14ac:dyDescent="0.35">
      <c r="A70" s="4">
        <v>34</v>
      </c>
      <c r="B70" s="4">
        <v>-264.28800000000001</v>
      </c>
      <c r="C70" t="s">
        <v>4606</v>
      </c>
      <c r="D70" s="4">
        <v>2</v>
      </c>
      <c r="E70" s="16" t="s">
        <v>4676</v>
      </c>
      <c r="G70" s="42">
        <f t="shared" si="1"/>
        <v>22</v>
      </c>
      <c r="H70" t="s">
        <v>10418</v>
      </c>
    </row>
    <row r="72" spans="1:12" x14ac:dyDescent="0.35">
      <c r="B72" s="20" t="s">
        <v>9256</v>
      </c>
    </row>
    <row r="73" spans="1:12" x14ac:dyDescent="0.35">
      <c r="A73" s="4">
        <v>35</v>
      </c>
      <c r="B73" s="4">
        <v>-256.779</v>
      </c>
      <c r="C73" t="s">
        <v>4603</v>
      </c>
      <c r="D73" s="4">
        <v>1</v>
      </c>
      <c r="E73" s="16" t="s">
        <v>4679</v>
      </c>
      <c r="G73" s="42">
        <f t="shared" si="1"/>
        <v>9</v>
      </c>
      <c r="H73" t="s">
        <v>9373</v>
      </c>
    </row>
    <row r="74" spans="1:12" x14ac:dyDescent="0.35">
      <c r="B74" s="4">
        <v>-247.92599999999999</v>
      </c>
      <c r="C74" t="s">
        <v>4603</v>
      </c>
      <c r="D74" s="4">
        <v>1</v>
      </c>
      <c r="E74" s="16" t="s">
        <v>4684</v>
      </c>
    </row>
    <row r="75" spans="1:12" x14ac:dyDescent="0.35">
      <c r="A75" s="4">
        <v>36</v>
      </c>
      <c r="B75" s="4">
        <v>-250.929</v>
      </c>
      <c r="C75" t="s">
        <v>4606</v>
      </c>
      <c r="D75" s="4">
        <v>2</v>
      </c>
      <c r="E75" s="16" t="s">
        <v>386</v>
      </c>
      <c r="G75" s="42">
        <f t="shared" si="1"/>
        <v>9</v>
      </c>
      <c r="H75" t="s">
        <v>9373</v>
      </c>
    </row>
    <row r="76" spans="1:12" x14ac:dyDescent="0.35">
      <c r="A76" s="4">
        <v>37</v>
      </c>
      <c r="B76" s="4">
        <v>-246.75200000000001</v>
      </c>
      <c r="C76" t="s">
        <v>4601</v>
      </c>
      <c r="D76" s="4">
        <v>4</v>
      </c>
      <c r="E76" s="16" t="s">
        <v>4685</v>
      </c>
      <c r="G76" s="42">
        <f t="shared" si="1"/>
        <v>9</v>
      </c>
      <c r="H76" t="s">
        <v>9373</v>
      </c>
    </row>
    <row r="77" spans="1:12" x14ac:dyDescent="0.35">
      <c r="A77" s="4">
        <v>38</v>
      </c>
      <c r="B77" s="4">
        <v>-245.68700000000001</v>
      </c>
      <c r="C77" t="s">
        <v>4597</v>
      </c>
      <c r="D77" s="4">
        <v>3</v>
      </c>
      <c r="E77" s="16" t="s">
        <v>4687</v>
      </c>
      <c r="G77" s="42">
        <f t="shared" si="1"/>
        <v>9</v>
      </c>
      <c r="H77" t="s">
        <v>9373</v>
      </c>
      <c r="L77" s="41"/>
    </row>
    <row r="79" spans="1:12" x14ac:dyDescent="0.35">
      <c r="B79" s="20" t="s">
        <v>9232</v>
      </c>
    </row>
    <row r="80" spans="1:12" x14ac:dyDescent="0.35">
      <c r="A80" s="4">
        <v>39</v>
      </c>
      <c r="B80" s="4">
        <v>-220.33</v>
      </c>
      <c r="C80" t="s">
        <v>4606</v>
      </c>
      <c r="D80" s="4">
        <v>2</v>
      </c>
      <c r="E80" s="16" t="s">
        <v>4693</v>
      </c>
      <c r="G80" s="42">
        <f t="shared" si="1"/>
        <v>30</v>
      </c>
      <c r="H80" t="s">
        <v>9375</v>
      </c>
    </row>
    <row r="81" spans="1:8" x14ac:dyDescent="0.35">
      <c r="A81" s="4">
        <v>40</v>
      </c>
      <c r="B81" s="4">
        <v>-204.684</v>
      </c>
      <c r="C81" t="s">
        <v>4597</v>
      </c>
      <c r="D81" s="4">
        <v>3</v>
      </c>
      <c r="E81" s="16" t="s">
        <v>4701</v>
      </c>
      <c r="G81" s="42">
        <f t="shared" si="1"/>
        <v>9</v>
      </c>
      <c r="H81" s="43" t="s">
        <v>9373</v>
      </c>
    </row>
    <row r="82" spans="1:8" x14ac:dyDescent="0.35">
      <c r="A82" s="4">
        <v>41</v>
      </c>
      <c r="B82" s="4">
        <v>-198.10299999999901</v>
      </c>
      <c r="C82" t="s">
        <v>4603</v>
      </c>
      <c r="D82" s="4">
        <v>1</v>
      </c>
      <c r="E82" s="16" t="s">
        <v>4704</v>
      </c>
      <c r="G82" s="42">
        <f t="shared" ref="G82:I145" si="2">IF(H82="GREET",1,IF(H82="GOAL",2,IF(H82="GOAL:COOP",2,IF(H82="(GOAL:COOP)",2,IF(H82="GOAL:CIVILITY",2,IF(H82="GOAL:SUSTAIN",2,IF(H82="(GOAL:SUSTAIN)",2,IF(H82="GOAL:MAX EARN",2,IF(H82="GOAL:EQUITY",2,IF(H82="(GOAL:EQUITY)",2,IF(H82="PROPOSAL",3,IF(H82="(PROPOSAL)",3,IF(H82="CHOOSE+",4,IF(H82="CHOOSE-",4,IF(H82="(CHOOSE+)",4,IF(H82="(CHOOSE-)",4,IF(H82="ECO INFO",5,IF(H82="(ECO INFO)",5,IF(H82="$ INFO",6,IF(H82="($ INFO)",6,IF(H82="SOC INFO",7,IF(H82="(SOC INFO)",7,IF(H82="RULE INFO",8,IF(H82="EXP INFO",9,IF(H82="(EXP INFO)",9,IF(H82="MON RES",10,IF(H82="MON EARN",11,IF(H82="MON BEH",12,IF(H82="POSE HARM",13,IF(H82="(POSE HARM)",13,IF(H82="POSE CONCERN",14,IF(H82="(POSE CONCERN)",14,IF(H82="RJ APOLOGY",15,IF(H82="RJ ATONE",16,IF(H82="(RJ ATONE)",16,IF(H82="RJ JUSTIFY",17,IF(H82="RJ JUSTIFY:ECO INFO",17,IF(H82="RJ JUSTIFY:SOC INFO",17,IF(H82="RJ JUSTIFY:EXP INFO",17,IF(H82="RJ JUSTIFY:MON EARN",17,IF(H82="RJ JUSTIFY:MON BEH",17,IF(H82="RJ-",18,IF(H82="RJ FORGIVE+",19,IF(H82="RJ FORGIVE-",19,IF(H82="(RJ FORGIVE+)",19,IF(H82="(RJ FORGIVE-)",19,IF(H82="COORD",20,IF(H82="(COORD)",20,IF(H82="ENF ACK",21,IF(H82="(ENF ACK)",21,IF(H82="ENF PRAISE",22,IF(H82="ENF ASK",23,IF(H82="ENF TELL",24,IF(H82="ENF SHAME",25,IF(H82="ENF WARN",26,IF(H82="ENF THREATEN",27,IF(H82="ENF PUNISH",28,IF(H82="DEFECT",29,IF(H82="SM TALK",30,IF(H82="HUMOR",31,IF(H82="POLITE+",32,IF(H82="POLITE-",32,IF(H82="INPUT-",33,IF(H82="AMBIGUOUS",34,IF(H82="UNCODEABLE",35)))))))))))))))))))))))))))))))))))))))))))))))))))))))))))))))))</f>
        <v>31</v>
      </c>
      <c r="H82" t="s">
        <v>9386</v>
      </c>
    </row>
    <row r="83" spans="1:8" x14ac:dyDescent="0.35">
      <c r="A83" s="4">
        <v>42</v>
      </c>
      <c r="B83" s="4">
        <v>-198.059</v>
      </c>
      <c r="C83" t="s">
        <v>4601</v>
      </c>
      <c r="D83" s="4">
        <v>4</v>
      </c>
      <c r="E83" s="16" t="s">
        <v>4705</v>
      </c>
      <c r="G83" s="42">
        <f t="shared" si="2"/>
        <v>30</v>
      </c>
      <c r="H83" t="s">
        <v>9375</v>
      </c>
    </row>
    <row r="84" spans="1:8" x14ac:dyDescent="0.35">
      <c r="A84" s="4">
        <v>43</v>
      </c>
      <c r="B84" s="4">
        <v>-169.50099999999901</v>
      </c>
      <c r="C84" t="s">
        <v>4603</v>
      </c>
      <c r="D84" s="4">
        <v>1</v>
      </c>
      <c r="E84" s="16" t="s">
        <v>4710</v>
      </c>
      <c r="G84" s="42">
        <f t="shared" si="2"/>
        <v>30</v>
      </c>
      <c r="H84" t="s">
        <v>9375</v>
      </c>
    </row>
    <row r="85" spans="1:8" x14ac:dyDescent="0.35">
      <c r="A85" s="4">
        <v>44</v>
      </c>
      <c r="B85" s="4">
        <v>-165.54900000000001</v>
      </c>
      <c r="C85" t="s">
        <v>4597</v>
      </c>
      <c r="D85" s="4">
        <v>3</v>
      </c>
      <c r="E85" s="16" t="s">
        <v>4713</v>
      </c>
      <c r="G85" s="42">
        <f t="shared" si="2"/>
        <v>30</v>
      </c>
      <c r="H85" t="s">
        <v>9375</v>
      </c>
    </row>
    <row r="86" spans="1:8" x14ac:dyDescent="0.35">
      <c r="A86" s="4">
        <v>45</v>
      </c>
      <c r="B86" s="4">
        <v>-164.982</v>
      </c>
      <c r="C86" t="s">
        <v>4601</v>
      </c>
      <c r="D86" s="4">
        <v>4</v>
      </c>
      <c r="E86" s="16" t="s">
        <v>4714</v>
      </c>
      <c r="G86" s="42">
        <f t="shared" si="2"/>
        <v>30</v>
      </c>
      <c r="H86" t="s">
        <v>9375</v>
      </c>
    </row>
    <row r="87" spans="1:8" x14ac:dyDescent="0.35">
      <c r="A87" s="4">
        <v>46</v>
      </c>
      <c r="B87" s="4">
        <v>-164.494</v>
      </c>
      <c r="C87" t="s">
        <v>4603</v>
      </c>
      <c r="D87" s="4">
        <v>1</v>
      </c>
      <c r="E87" s="16" t="s">
        <v>4716</v>
      </c>
      <c r="G87" s="42">
        <f t="shared" si="2"/>
        <v>30</v>
      </c>
      <c r="H87" t="s">
        <v>9375</v>
      </c>
    </row>
    <row r="88" spans="1:8" x14ac:dyDescent="0.35">
      <c r="A88" s="4">
        <v>47</v>
      </c>
      <c r="B88" s="4">
        <v>-163.97200000000001</v>
      </c>
      <c r="C88" t="s">
        <v>4606</v>
      </c>
      <c r="D88" s="4">
        <v>2</v>
      </c>
      <c r="E88" s="16" t="s">
        <v>4717</v>
      </c>
      <c r="G88" s="42">
        <f t="shared" si="2"/>
        <v>30</v>
      </c>
      <c r="H88" t="s">
        <v>9375</v>
      </c>
    </row>
    <row r="89" spans="1:8" x14ac:dyDescent="0.35">
      <c r="A89" s="4">
        <v>48</v>
      </c>
      <c r="B89" s="4">
        <v>-161.333</v>
      </c>
      <c r="C89" t="s">
        <v>4601</v>
      </c>
      <c r="D89" s="4">
        <v>4</v>
      </c>
      <c r="E89" s="16" t="s">
        <v>4718</v>
      </c>
      <c r="G89" s="42">
        <f t="shared" si="2"/>
        <v>30</v>
      </c>
      <c r="H89" t="s">
        <v>9375</v>
      </c>
    </row>
    <row r="90" spans="1:8" x14ac:dyDescent="0.35">
      <c r="A90" s="4">
        <v>49</v>
      </c>
      <c r="B90" s="4">
        <v>-157.62799999999999</v>
      </c>
      <c r="C90" t="s">
        <v>4597</v>
      </c>
      <c r="D90" s="4">
        <v>3</v>
      </c>
      <c r="E90" s="16" t="s">
        <v>4720</v>
      </c>
      <c r="G90" s="42">
        <f t="shared" si="2"/>
        <v>30</v>
      </c>
      <c r="H90" t="s">
        <v>9375</v>
      </c>
    </row>
    <row r="91" spans="1:8" x14ac:dyDescent="0.35">
      <c r="A91" s="4">
        <v>50</v>
      </c>
      <c r="B91" s="4">
        <v>-148.93199999999999</v>
      </c>
      <c r="C91" t="s">
        <v>4601</v>
      </c>
      <c r="D91" s="4">
        <v>4</v>
      </c>
      <c r="E91" s="16" t="s">
        <v>4723</v>
      </c>
      <c r="G91" s="42">
        <f t="shared" si="2"/>
        <v>30</v>
      </c>
      <c r="H91" t="s">
        <v>9375</v>
      </c>
    </row>
    <row r="92" spans="1:8" x14ac:dyDescent="0.35">
      <c r="A92" s="4">
        <v>51</v>
      </c>
      <c r="B92" s="4">
        <v>-146.68600000000001</v>
      </c>
      <c r="C92" t="s">
        <v>4606</v>
      </c>
      <c r="D92" s="4">
        <v>2</v>
      </c>
      <c r="E92" s="16" t="s">
        <v>4724</v>
      </c>
      <c r="G92" s="42">
        <f t="shared" si="2"/>
        <v>30</v>
      </c>
      <c r="H92" t="s">
        <v>9375</v>
      </c>
    </row>
    <row r="93" spans="1:8" x14ac:dyDescent="0.35">
      <c r="A93" s="4">
        <v>52</v>
      </c>
      <c r="B93" s="4">
        <v>-142.63900000000001</v>
      </c>
      <c r="C93" t="s">
        <v>4601</v>
      </c>
      <c r="D93" s="4">
        <v>4</v>
      </c>
      <c r="E93" s="16" t="s">
        <v>265</v>
      </c>
      <c r="G93" s="42">
        <f t="shared" si="2"/>
        <v>30</v>
      </c>
      <c r="H93" t="s">
        <v>9375</v>
      </c>
    </row>
    <row r="94" spans="1:8" x14ac:dyDescent="0.35">
      <c r="A94" s="4">
        <v>53</v>
      </c>
      <c r="B94" s="4">
        <v>-138.76400000000001</v>
      </c>
      <c r="C94" t="s">
        <v>4603</v>
      </c>
      <c r="D94" s="4">
        <v>1</v>
      </c>
      <c r="E94" s="16" t="b">
        <v>1</v>
      </c>
      <c r="G94" s="42">
        <f t="shared" si="2"/>
        <v>30</v>
      </c>
      <c r="H94" t="s">
        <v>9375</v>
      </c>
    </row>
    <row r="95" spans="1:8" x14ac:dyDescent="0.35">
      <c r="A95" s="4">
        <v>54</v>
      </c>
      <c r="B95" s="4">
        <v>-133.34799999999899</v>
      </c>
      <c r="C95" t="s">
        <v>4606</v>
      </c>
      <c r="D95" s="4">
        <v>2</v>
      </c>
      <c r="E95" s="16" t="s">
        <v>4729</v>
      </c>
      <c r="G95" s="42">
        <f t="shared" si="2"/>
        <v>30</v>
      </c>
      <c r="H95" t="s">
        <v>9375</v>
      </c>
    </row>
    <row r="96" spans="1:8" x14ac:dyDescent="0.35">
      <c r="A96" s="4">
        <v>55</v>
      </c>
      <c r="B96" s="4">
        <v>-133.21899999999999</v>
      </c>
      <c r="C96" t="s">
        <v>4597</v>
      </c>
      <c r="D96" s="4">
        <v>3</v>
      </c>
      <c r="E96" s="16" t="s">
        <v>4730</v>
      </c>
      <c r="G96" s="42">
        <f t="shared" si="2"/>
        <v>30</v>
      </c>
      <c r="H96" t="s">
        <v>9375</v>
      </c>
    </row>
    <row r="97" spans="1:11" x14ac:dyDescent="0.35">
      <c r="A97" s="4">
        <v>56</v>
      </c>
      <c r="B97" s="4">
        <v>-127.19</v>
      </c>
      <c r="C97" t="s">
        <v>4601</v>
      </c>
      <c r="D97" s="4">
        <v>4</v>
      </c>
      <c r="E97" s="16" t="s">
        <v>4732</v>
      </c>
      <c r="G97" s="42">
        <f t="shared" si="2"/>
        <v>30</v>
      </c>
      <c r="H97" t="s">
        <v>9375</v>
      </c>
    </row>
    <row r="98" spans="1:11" x14ac:dyDescent="0.35">
      <c r="A98" s="4">
        <v>57</v>
      </c>
      <c r="B98" s="4">
        <v>-118.352</v>
      </c>
      <c r="C98" t="s">
        <v>4603</v>
      </c>
      <c r="D98" s="4">
        <v>1</v>
      </c>
      <c r="E98" s="16" t="s">
        <v>4736</v>
      </c>
      <c r="G98" s="42">
        <f t="shared" si="2"/>
        <v>7</v>
      </c>
      <c r="H98" t="s">
        <v>9377</v>
      </c>
    </row>
    <row r="99" spans="1:11" x14ac:dyDescent="0.35">
      <c r="A99" s="4">
        <v>58</v>
      </c>
      <c r="B99" s="4">
        <v>-113.697</v>
      </c>
      <c r="C99" t="s">
        <v>4603</v>
      </c>
      <c r="D99" s="4">
        <v>1</v>
      </c>
      <c r="E99" s="16" t="s">
        <v>4740</v>
      </c>
      <c r="G99" s="42">
        <f t="shared" si="2"/>
        <v>30</v>
      </c>
      <c r="H99" t="s">
        <v>9375</v>
      </c>
    </row>
    <row r="100" spans="1:11" x14ac:dyDescent="0.35">
      <c r="A100" s="4">
        <v>59</v>
      </c>
      <c r="B100" s="4">
        <v>-109.465</v>
      </c>
      <c r="C100" t="s">
        <v>4606</v>
      </c>
      <c r="D100" s="4">
        <v>2</v>
      </c>
      <c r="E100" s="16" t="s">
        <v>4745</v>
      </c>
      <c r="G100" s="42">
        <f t="shared" si="2"/>
        <v>30</v>
      </c>
      <c r="H100" t="s">
        <v>9375</v>
      </c>
    </row>
    <row r="101" spans="1:11" x14ac:dyDescent="0.35">
      <c r="A101" s="4">
        <v>60</v>
      </c>
      <c r="B101" s="4">
        <v>-107.342</v>
      </c>
      <c r="C101" t="s">
        <v>4597</v>
      </c>
      <c r="D101" s="4">
        <v>3</v>
      </c>
      <c r="E101" s="16" t="s">
        <v>4692</v>
      </c>
      <c r="G101" s="42">
        <f t="shared" si="2"/>
        <v>30</v>
      </c>
      <c r="H101" t="s">
        <v>9375</v>
      </c>
    </row>
    <row r="102" spans="1:11" x14ac:dyDescent="0.35">
      <c r="A102" s="4">
        <v>61</v>
      </c>
      <c r="B102" s="4">
        <v>-107.035</v>
      </c>
      <c r="C102" t="s">
        <v>4601</v>
      </c>
      <c r="D102" s="4">
        <v>4</v>
      </c>
      <c r="E102" s="16" t="s">
        <v>4747</v>
      </c>
      <c r="G102" s="42">
        <f t="shared" si="2"/>
        <v>30</v>
      </c>
      <c r="H102" t="s">
        <v>9375</v>
      </c>
    </row>
    <row r="103" spans="1:11" x14ac:dyDescent="0.35">
      <c r="A103" s="4">
        <v>62</v>
      </c>
      <c r="B103" s="4">
        <v>-103.56299999999899</v>
      </c>
      <c r="C103" t="s">
        <v>4603</v>
      </c>
      <c r="D103" s="4">
        <v>1</v>
      </c>
      <c r="E103" s="16" t="s">
        <v>608</v>
      </c>
      <c r="G103" s="42">
        <f t="shared" si="2"/>
        <v>31</v>
      </c>
      <c r="H103" t="s">
        <v>9386</v>
      </c>
    </row>
    <row r="104" spans="1:11" x14ac:dyDescent="0.35">
      <c r="A104" s="4">
        <v>63</v>
      </c>
      <c r="B104" s="4">
        <v>-90.781999999999996</v>
      </c>
      <c r="C104" t="s">
        <v>4597</v>
      </c>
      <c r="D104" s="4">
        <v>3</v>
      </c>
      <c r="E104" s="16" t="s">
        <v>4756</v>
      </c>
      <c r="G104" s="42">
        <f t="shared" si="2"/>
        <v>7</v>
      </c>
      <c r="H104" t="s">
        <v>9377</v>
      </c>
    </row>
    <row r="105" spans="1:11" x14ac:dyDescent="0.35">
      <c r="B105" s="4">
        <v>-77.212000000000003</v>
      </c>
      <c r="C105" t="s">
        <v>4597</v>
      </c>
      <c r="D105" s="4">
        <v>3</v>
      </c>
      <c r="E105" s="16" t="s">
        <v>4763</v>
      </c>
    </row>
    <row r="106" spans="1:11" x14ac:dyDescent="0.35">
      <c r="A106" s="4">
        <v>64</v>
      </c>
      <c r="B106" s="4">
        <v>-81.073999999999998</v>
      </c>
      <c r="C106" t="s">
        <v>4603</v>
      </c>
      <c r="D106" s="4">
        <v>1</v>
      </c>
      <c r="E106" s="16" t="s">
        <v>4761</v>
      </c>
      <c r="G106" s="42">
        <f t="shared" si="2"/>
        <v>9</v>
      </c>
      <c r="H106" t="s">
        <v>9373</v>
      </c>
      <c r="J106" t="s">
        <v>10732</v>
      </c>
    </row>
    <row r="107" spans="1:11" x14ac:dyDescent="0.35">
      <c r="A107" s="4">
        <v>65</v>
      </c>
      <c r="B107" s="4">
        <v>-77.304000000000002</v>
      </c>
      <c r="C107" t="s">
        <v>4606</v>
      </c>
      <c r="D107" s="4">
        <v>2</v>
      </c>
      <c r="E107" s="16" t="s">
        <v>4762</v>
      </c>
      <c r="G107" s="42">
        <f t="shared" si="2"/>
        <v>9</v>
      </c>
      <c r="H107" t="s">
        <v>9373</v>
      </c>
      <c r="J107" t="s">
        <v>10732</v>
      </c>
    </row>
    <row r="108" spans="1:11" x14ac:dyDescent="0.35">
      <c r="A108" s="4">
        <v>66</v>
      </c>
      <c r="B108" s="4">
        <v>-73.757000000000005</v>
      </c>
      <c r="C108" t="s">
        <v>4597</v>
      </c>
      <c r="D108" s="4">
        <v>3</v>
      </c>
      <c r="E108" s="16" t="s">
        <v>68</v>
      </c>
      <c r="G108" s="42">
        <f t="shared" si="2"/>
        <v>9</v>
      </c>
      <c r="H108" t="s">
        <v>9373</v>
      </c>
      <c r="J108" t="s">
        <v>10732</v>
      </c>
    </row>
    <row r="109" spans="1:11" x14ac:dyDescent="0.35">
      <c r="A109" s="4">
        <v>67</v>
      </c>
      <c r="B109" s="4">
        <v>-71.56</v>
      </c>
      <c r="C109" t="s">
        <v>4601</v>
      </c>
      <c r="D109" s="4">
        <v>4</v>
      </c>
      <c r="E109" s="16" t="s">
        <v>4767</v>
      </c>
      <c r="G109" s="42">
        <f t="shared" si="2"/>
        <v>9</v>
      </c>
      <c r="H109" t="s">
        <v>9373</v>
      </c>
      <c r="J109" t="s">
        <v>10732</v>
      </c>
    </row>
    <row r="110" spans="1:11" x14ac:dyDescent="0.35">
      <c r="A110" s="4">
        <v>68</v>
      </c>
      <c r="B110" s="4">
        <v>-68.138999999999996</v>
      </c>
      <c r="C110" t="s">
        <v>4606</v>
      </c>
      <c r="D110" s="4">
        <v>2</v>
      </c>
      <c r="E110" s="16" t="s">
        <v>4770</v>
      </c>
      <c r="G110" s="42">
        <f t="shared" si="2"/>
        <v>7</v>
      </c>
      <c r="H110" t="s">
        <v>9377</v>
      </c>
    </row>
    <row r="111" spans="1:11" x14ac:dyDescent="0.35">
      <c r="A111" s="4">
        <v>69</v>
      </c>
      <c r="B111" s="4">
        <v>-68.010000000000005</v>
      </c>
      <c r="C111" t="s">
        <v>4597</v>
      </c>
      <c r="D111" s="4">
        <v>3</v>
      </c>
      <c r="E111" s="16" t="s">
        <v>4771</v>
      </c>
      <c r="G111" s="42">
        <f t="shared" si="2"/>
        <v>9</v>
      </c>
      <c r="H111" t="s">
        <v>9373</v>
      </c>
    </row>
    <row r="112" spans="1:11" x14ac:dyDescent="0.35">
      <c r="A112" s="4">
        <v>70</v>
      </c>
      <c r="B112" s="4">
        <v>-67.12</v>
      </c>
      <c r="C112" t="s">
        <v>4603</v>
      </c>
      <c r="D112" s="4">
        <v>1</v>
      </c>
      <c r="E112" s="16" t="s">
        <v>4772</v>
      </c>
      <c r="G112" s="42">
        <f t="shared" si="2"/>
        <v>7</v>
      </c>
      <c r="H112" t="s">
        <v>9377</v>
      </c>
      <c r="K112" s="9" t="s">
        <v>9425</v>
      </c>
    </row>
    <row r="113" spans="1:12" x14ac:dyDescent="0.35">
      <c r="A113" s="4">
        <v>71</v>
      </c>
      <c r="B113" s="4">
        <v>-61.475999999999999</v>
      </c>
      <c r="C113" t="s">
        <v>4601</v>
      </c>
      <c r="D113" s="4">
        <v>4</v>
      </c>
      <c r="E113" s="16" t="s">
        <v>4777</v>
      </c>
      <c r="G113" s="42">
        <f t="shared" si="2"/>
        <v>9</v>
      </c>
      <c r="H113" t="s">
        <v>9373</v>
      </c>
      <c r="I113" s="4">
        <f t="shared" si="2"/>
        <v>7</v>
      </c>
      <c r="J113" t="s">
        <v>9377</v>
      </c>
    </row>
    <row r="115" spans="1:12" x14ac:dyDescent="0.35">
      <c r="B115" s="21" t="s">
        <v>9231</v>
      </c>
      <c r="C115" s="22"/>
      <c r="D115" s="21"/>
      <c r="E115" s="23"/>
    </row>
    <row r="116" spans="1:12" x14ac:dyDescent="0.35">
      <c r="B116" s="31"/>
    </row>
    <row r="117" spans="1:12" x14ac:dyDescent="0.35">
      <c r="A117" s="4">
        <v>72</v>
      </c>
      <c r="B117" s="4">
        <v>81.673999999999893</v>
      </c>
      <c r="C117" t="s">
        <v>4601</v>
      </c>
      <c r="D117" s="4">
        <v>4</v>
      </c>
      <c r="E117" s="16" t="s">
        <v>4781</v>
      </c>
      <c r="G117" s="42">
        <f t="shared" si="2"/>
        <v>26</v>
      </c>
      <c r="H117" t="s">
        <v>10123</v>
      </c>
    </row>
    <row r="118" spans="1:12" x14ac:dyDescent="0.35">
      <c r="A118" s="4">
        <v>73</v>
      </c>
      <c r="B118" s="4">
        <v>86.53</v>
      </c>
      <c r="C118" t="s">
        <v>4606</v>
      </c>
      <c r="D118" s="4">
        <v>2</v>
      </c>
      <c r="E118" s="16" t="s">
        <v>4783</v>
      </c>
      <c r="F118" s="56"/>
      <c r="G118" s="42">
        <f t="shared" si="2"/>
        <v>25</v>
      </c>
      <c r="H118" t="s">
        <v>9648</v>
      </c>
    </row>
    <row r="119" spans="1:12" x14ac:dyDescent="0.35">
      <c r="A119" s="4">
        <v>74</v>
      </c>
      <c r="B119" s="4">
        <v>100.258</v>
      </c>
      <c r="C119" t="s">
        <v>4606</v>
      </c>
      <c r="D119" s="4">
        <v>2</v>
      </c>
      <c r="E119" s="16" t="s">
        <v>4785</v>
      </c>
      <c r="G119" s="42">
        <f t="shared" si="2"/>
        <v>11</v>
      </c>
      <c r="H119" t="s">
        <v>9509</v>
      </c>
    </row>
    <row r="120" spans="1:12" x14ac:dyDescent="0.35">
      <c r="A120" s="4">
        <v>75</v>
      </c>
      <c r="B120" s="4">
        <v>108.682999999999</v>
      </c>
      <c r="C120" t="s">
        <v>4597</v>
      </c>
      <c r="D120" s="4">
        <v>3</v>
      </c>
      <c r="E120" s="16" t="s">
        <v>4786</v>
      </c>
      <c r="G120" s="42">
        <f t="shared" si="2"/>
        <v>25</v>
      </c>
      <c r="H120" t="s">
        <v>9648</v>
      </c>
    </row>
    <row r="121" spans="1:12" x14ac:dyDescent="0.35">
      <c r="A121" s="4">
        <v>76</v>
      </c>
      <c r="B121" s="4">
        <v>111.81</v>
      </c>
      <c r="C121" t="s">
        <v>4601</v>
      </c>
      <c r="D121" s="4">
        <v>4</v>
      </c>
      <c r="E121" s="16" t="s">
        <v>265</v>
      </c>
      <c r="G121" s="42">
        <f t="shared" si="2"/>
        <v>25</v>
      </c>
      <c r="H121" t="s">
        <v>9648</v>
      </c>
      <c r="J121" s="56"/>
      <c r="L121" s="41"/>
    </row>
    <row r="122" spans="1:12" x14ac:dyDescent="0.35">
      <c r="A122" s="4">
        <v>77</v>
      </c>
      <c r="B122" s="4">
        <v>115.515</v>
      </c>
      <c r="C122" t="s">
        <v>4597</v>
      </c>
      <c r="D122" s="4">
        <v>3</v>
      </c>
      <c r="E122" s="16" t="s">
        <v>4788</v>
      </c>
      <c r="G122" s="42">
        <f t="shared" si="2"/>
        <v>7</v>
      </c>
      <c r="H122" t="s">
        <v>9377</v>
      </c>
    </row>
    <row r="123" spans="1:12" x14ac:dyDescent="0.35">
      <c r="A123" s="4">
        <v>78</v>
      </c>
      <c r="B123" s="4">
        <v>125.753999999999</v>
      </c>
      <c r="C123" t="s">
        <v>4601</v>
      </c>
      <c r="D123" s="4">
        <v>4</v>
      </c>
      <c r="E123" s="16" t="s">
        <v>4789</v>
      </c>
      <c r="G123" s="42">
        <f t="shared" si="2"/>
        <v>24</v>
      </c>
      <c r="H123" t="s">
        <v>10409</v>
      </c>
    </row>
    <row r="124" spans="1:12" x14ac:dyDescent="0.35">
      <c r="A124" s="4">
        <v>79</v>
      </c>
      <c r="B124" s="4">
        <v>126.002</v>
      </c>
      <c r="C124" t="s">
        <v>4606</v>
      </c>
      <c r="D124" s="4">
        <v>2</v>
      </c>
      <c r="E124" s="16" t="s">
        <v>4790</v>
      </c>
    </row>
    <row r="125" spans="1:12" x14ac:dyDescent="0.35">
      <c r="E125" s="61" t="s">
        <v>10233</v>
      </c>
      <c r="G125" s="42">
        <f t="shared" si="2"/>
        <v>23</v>
      </c>
      <c r="H125" t="s">
        <v>10129</v>
      </c>
    </row>
    <row r="126" spans="1:12" x14ac:dyDescent="0.35">
      <c r="E126" s="61" t="s">
        <v>10230</v>
      </c>
      <c r="G126" s="42">
        <f t="shared" si="2"/>
        <v>7</v>
      </c>
      <c r="H126" s="43" t="s">
        <v>9377</v>
      </c>
    </row>
    <row r="127" spans="1:12" x14ac:dyDescent="0.35">
      <c r="A127" s="4">
        <v>80</v>
      </c>
      <c r="B127" s="4">
        <v>132.13299999999899</v>
      </c>
      <c r="C127" t="s">
        <v>4597</v>
      </c>
      <c r="D127" s="4">
        <v>3</v>
      </c>
      <c r="E127" s="16" t="s">
        <v>10221</v>
      </c>
    </row>
    <row r="128" spans="1:12" x14ac:dyDescent="0.35">
      <c r="E128" s="61" t="s">
        <v>10733</v>
      </c>
      <c r="G128" s="42">
        <f t="shared" si="2"/>
        <v>11</v>
      </c>
      <c r="H128" s="43" t="s">
        <v>9509</v>
      </c>
    </row>
    <row r="129" spans="1:13" x14ac:dyDescent="0.35">
      <c r="E129" s="61" t="s">
        <v>10734</v>
      </c>
      <c r="G129" s="42">
        <f t="shared" si="2"/>
        <v>8</v>
      </c>
      <c r="H129" s="43" t="s">
        <v>9374</v>
      </c>
    </row>
    <row r="130" spans="1:13" x14ac:dyDescent="0.35">
      <c r="E130" s="61" t="s">
        <v>10231</v>
      </c>
      <c r="G130" s="42">
        <f t="shared" si="2"/>
        <v>25</v>
      </c>
      <c r="H130" t="s">
        <v>9648</v>
      </c>
    </row>
    <row r="131" spans="1:13" x14ac:dyDescent="0.35">
      <c r="A131" s="4">
        <v>81</v>
      </c>
      <c r="B131" s="4">
        <v>145.21799999999999</v>
      </c>
      <c r="C131" t="s">
        <v>4601</v>
      </c>
      <c r="D131" s="4">
        <v>4</v>
      </c>
      <c r="E131" s="16" t="s">
        <v>4793</v>
      </c>
      <c r="G131" s="42">
        <f t="shared" si="2"/>
        <v>11</v>
      </c>
      <c r="H131" t="s">
        <v>9509</v>
      </c>
      <c r="J131" s="43"/>
      <c r="M131" s="41"/>
    </row>
    <row r="132" spans="1:13" x14ac:dyDescent="0.35">
      <c r="A132" s="4">
        <v>82</v>
      </c>
      <c r="B132" s="4">
        <v>149.72299999999899</v>
      </c>
      <c r="C132" t="s">
        <v>4597</v>
      </c>
      <c r="D132" s="4">
        <v>3</v>
      </c>
      <c r="E132" s="16" t="s">
        <v>4794</v>
      </c>
      <c r="J132" s="43"/>
      <c r="M132" s="41"/>
    </row>
    <row r="133" spans="1:13" x14ac:dyDescent="0.35">
      <c r="E133" s="58" t="s">
        <v>10735</v>
      </c>
      <c r="G133" s="42">
        <f t="shared" si="2"/>
        <v>5</v>
      </c>
      <c r="H133" t="s">
        <v>9378</v>
      </c>
      <c r="J133" s="43"/>
      <c r="M133" s="41"/>
    </row>
    <row r="134" spans="1:13" x14ac:dyDescent="0.35">
      <c r="E134" s="58" t="s">
        <v>10736</v>
      </c>
      <c r="G134" s="42">
        <f t="shared" si="2"/>
        <v>25</v>
      </c>
      <c r="H134" t="s">
        <v>9648</v>
      </c>
      <c r="J134" s="43"/>
      <c r="M134" s="41"/>
    </row>
    <row r="135" spans="1:13" x14ac:dyDescent="0.35">
      <c r="A135" s="4">
        <v>83</v>
      </c>
      <c r="B135" s="4">
        <v>154.14599999999999</v>
      </c>
      <c r="C135" t="s">
        <v>4606</v>
      </c>
      <c r="D135" s="4">
        <v>2</v>
      </c>
      <c r="E135" s="16" t="s">
        <v>4795</v>
      </c>
      <c r="G135" s="42">
        <f t="shared" si="2"/>
        <v>24</v>
      </c>
      <c r="H135" t="s">
        <v>10409</v>
      </c>
      <c r="J135" s="43"/>
      <c r="M135" s="41"/>
    </row>
    <row r="136" spans="1:13" x14ac:dyDescent="0.35">
      <c r="B136" s="4">
        <v>161.28200000000001</v>
      </c>
      <c r="C136" t="s">
        <v>4606</v>
      </c>
      <c r="D136" s="4">
        <v>2</v>
      </c>
      <c r="E136" s="16" t="s">
        <v>4797</v>
      </c>
      <c r="G136" s="42">
        <f t="shared" si="2"/>
        <v>5</v>
      </c>
      <c r="H136" t="s">
        <v>9378</v>
      </c>
      <c r="J136" s="43"/>
      <c r="M136" s="41"/>
    </row>
    <row r="137" spans="1:13" x14ac:dyDescent="0.35">
      <c r="A137" s="4">
        <v>84</v>
      </c>
      <c r="B137" s="4">
        <v>158.16299999999899</v>
      </c>
      <c r="C137" t="s">
        <v>4597</v>
      </c>
      <c r="D137" s="4">
        <v>3</v>
      </c>
      <c r="E137" s="16" t="s">
        <v>4796</v>
      </c>
      <c r="G137" s="42">
        <f t="shared" si="2"/>
        <v>8</v>
      </c>
      <c r="H137" t="s">
        <v>9374</v>
      </c>
    </row>
    <row r="138" spans="1:13" x14ac:dyDescent="0.35">
      <c r="A138" s="4">
        <v>85</v>
      </c>
      <c r="B138" s="4">
        <v>161.40299999999999</v>
      </c>
      <c r="C138" t="s">
        <v>4601</v>
      </c>
      <c r="D138" s="4">
        <v>4</v>
      </c>
      <c r="E138" s="16" t="s">
        <v>4798</v>
      </c>
      <c r="F138" s="56"/>
      <c r="G138" s="42">
        <f t="shared" si="2"/>
        <v>7</v>
      </c>
      <c r="H138" s="43" t="s">
        <v>9377</v>
      </c>
    </row>
    <row r="139" spans="1:13" x14ac:dyDescent="0.35">
      <c r="A139" s="4">
        <v>86</v>
      </c>
      <c r="B139" s="4">
        <v>175.93</v>
      </c>
      <c r="C139" t="s">
        <v>4606</v>
      </c>
      <c r="D139" s="4">
        <v>2</v>
      </c>
      <c r="E139" s="16" t="s">
        <v>4799</v>
      </c>
      <c r="G139" s="42">
        <f t="shared" si="2"/>
        <v>3</v>
      </c>
      <c r="H139" t="s">
        <v>9379</v>
      </c>
      <c r="I139" s="4">
        <f t="shared" ref="I139" si="3">IF(J139="GREET",1,IF(J139="GOAL",2,IF(J139="GOAL:COOP",2,IF(J139="(GOAL:COOP)",2,IF(J139="GOAL:CIVILITY",2,IF(J139="GOAL:SUSTAIN",2,IF(J139="(GOAL:SUSTAIN)",2,IF(J139="GOAL:MAX EARN",2,IF(J139="GOAL:EQUITY",2,IF(J139="(GOAL:EQUITY)",2,IF(J139="PROPOSAL",3,IF(J139="(PROPOSAL)",3,IF(J139="CHOOSE+",4,IF(J139="CHOOSE-",4,IF(J139="(CHOOSE+)",4,IF(J139="(CHOOSE-)",4,IF(J139="ECO INFO",5,IF(J139="(ECO INFO)",5,IF(J139="$ INFO",6,IF(J139="($ INFO)",6,IF(J139="SOC INFO",7,IF(J139="(SOC INFO)",7,IF(J139="RULE INFO",8,IF(J139="EXP INFO",9,IF(J139="(EXP INFO)",9,IF(J139="MON RES",10,IF(J139="MON EARN",11,IF(J139="MON BEH",12,IF(J139="POSE HARM",13,IF(J139="(POSE HARM)",13,IF(J139="POSE CONCERN",14,IF(J139="(POSE CONCERN)",14,IF(J139="RJ APOLOGY",15,IF(J139="RJ ATONE",16,IF(J139="(RJ ATONE)",16,IF(J139="RJ JUSTIFY",17,IF(J139="RJ JUSTIFY:ECO INFO",17,IF(J139="RJ JUSTIFY:SOC INFO",17,IF(J139="RJ JUSTIFY:EXP INFO",17,IF(J139="RJ JUSTIFY:MON EARN",17,IF(J139="RJ JUSTIFY:MON BEH",17,IF(J139="RJ-",18,IF(J139="RJ FORGIVE+",19,IF(J139="RJ FORGIVE-",19,IF(J139="(RJ FORGIVE+)",19,IF(J139="(RJ FORGIVE-)",19,IF(J139="COORD",20,IF(J139="(COORD)",20,IF(J139="ENF ACK",21,IF(J139="(ENF ACK)",21,IF(J139="ENF PRAISE",22,IF(J139="ENF ASK",23,IF(J139="ENF TELL",24,IF(J139="ENF SHAME",25,IF(J139="ENF WARN",26,IF(J139="ENF THREATEN",27,IF(J139="ENF PUNISH",28,IF(J139="DEFECT",29,IF(J139="SM TALK",30,IF(J139="HUMOR",31,IF(J139="POLITE+",32,IF(J139="POLITE-",32,IF(J139="INPUT-",33,IF(J139="AMBIGUOUS",34,IF(J139="UNCODEABLE",35)))))))))))))))))))))))))))))))))))))))))))))))))))))))))))))))))</f>
        <v>2</v>
      </c>
      <c r="J139" t="s">
        <v>12180</v>
      </c>
    </row>
    <row r="140" spans="1:13" x14ac:dyDescent="0.35">
      <c r="B140" s="4">
        <v>188.999</v>
      </c>
      <c r="C140" t="s">
        <v>4606</v>
      </c>
      <c r="D140" s="4">
        <v>2</v>
      </c>
      <c r="E140" s="16" t="s">
        <v>4801</v>
      </c>
    </row>
    <row r="141" spans="1:13" x14ac:dyDescent="0.35">
      <c r="A141" s="4">
        <v>87</v>
      </c>
      <c r="B141" s="4">
        <v>194.51900000000001</v>
      </c>
      <c r="C141" t="s">
        <v>4597</v>
      </c>
      <c r="D141" s="4">
        <v>3</v>
      </c>
      <c r="E141" s="16" t="s">
        <v>4802</v>
      </c>
      <c r="G141" s="42">
        <f t="shared" si="2"/>
        <v>16</v>
      </c>
      <c r="H141" t="s">
        <v>9707</v>
      </c>
    </row>
    <row r="142" spans="1:13" x14ac:dyDescent="0.35">
      <c r="A142" s="4">
        <v>88</v>
      </c>
      <c r="B142" s="4">
        <v>200.28299999999999</v>
      </c>
      <c r="C142" t="s">
        <v>4601</v>
      </c>
      <c r="D142" s="4">
        <v>4</v>
      </c>
      <c r="E142" s="16" t="s">
        <v>4804</v>
      </c>
      <c r="G142" s="42">
        <f t="shared" si="2"/>
        <v>8</v>
      </c>
      <c r="H142" t="s">
        <v>9374</v>
      </c>
    </row>
    <row r="144" spans="1:13" x14ac:dyDescent="0.35">
      <c r="A144" s="7">
        <v>1</v>
      </c>
      <c r="B144" s="31" t="s">
        <v>10737</v>
      </c>
    </row>
    <row r="145" spans="1:11" x14ac:dyDescent="0.35">
      <c r="A145" s="4">
        <v>89</v>
      </c>
      <c r="B145" s="4">
        <v>207.46700000000001</v>
      </c>
      <c r="C145" t="s">
        <v>4597</v>
      </c>
      <c r="D145" s="4">
        <v>3</v>
      </c>
      <c r="E145" s="16" t="s">
        <v>4805</v>
      </c>
      <c r="G145" s="42">
        <f t="shared" si="2"/>
        <v>17</v>
      </c>
      <c r="H145" t="s">
        <v>12176</v>
      </c>
    </row>
    <row r="146" spans="1:11" x14ac:dyDescent="0.35">
      <c r="A146" s="4">
        <v>90</v>
      </c>
      <c r="B146" s="4">
        <v>211.02699999999999</v>
      </c>
      <c r="C146" t="s">
        <v>4601</v>
      </c>
      <c r="D146" s="4">
        <v>4</v>
      </c>
      <c r="E146" s="16" t="s">
        <v>4806</v>
      </c>
      <c r="G146" s="42">
        <f t="shared" ref="G146:I209" si="4">IF(H146="GREET",1,IF(H146="GOAL",2,IF(H146="GOAL:COOP",2,IF(H146="(GOAL:COOP)",2,IF(H146="GOAL:CIVILITY",2,IF(H146="GOAL:SUSTAIN",2,IF(H146="(GOAL:SUSTAIN)",2,IF(H146="GOAL:MAX EARN",2,IF(H146="GOAL:EQUITY",2,IF(H146="(GOAL:EQUITY)",2,IF(H146="PROPOSAL",3,IF(H146="(PROPOSAL)",3,IF(H146="CHOOSE+",4,IF(H146="CHOOSE-",4,IF(H146="(CHOOSE+)",4,IF(H146="(CHOOSE-)",4,IF(H146="ECO INFO",5,IF(H146="(ECO INFO)",5,IF(H146="$ INFO",6,IF(H146="($ INFO)",6,IF(H146="SOC INFO",7,IF(H146="(SOC INFO)",7,IF(H146="RULE INFO",8,IF(H146="EXP INFO",9,IF(H146="(EXP INFO)",9,IF(H146="MON RES",10,IF(H146="MON EARN",11,IF(H146="MON BEH",12,IF(H146="POSE HARM",13,IF(H146="(POSE HARM)",13,IF(H146="POSE CONCERN",14,IF(H146="(POSE CONCERN)",14,IF(H146="RJ APOLOGY",15,IF(H146="RJ ATONE",16,IF(H146="(RJ ATONE)",16,IF(H146="RJ JUSTIFY",17,IF(H146="RJ JUSTIFY:ECO INFO",17,IF(H146="RJ JUSTIFY:SOC INFO",17,IF(H146="RJ JUSTIFY:EXP INFO",17,IF(H146="RJ JUSTIFY:MON EARN",17,IF(H146="RJ JUSTIFY:MON BEH",17,IF(H146="RJ-",18,IF(H146="RJ FORGIVE+",19,IF(H146="RJ FORGIVE-",19,IF(H146="(RJ FORGIVE+)",19,IF(H146="(RJ FORGIVE-)",19,IF(H146="COORD",20,IF(H146="(COORD)",20,IF(H146="ENF ACK",21,IF(H146="(ENF ACK)",21,IF(H146="ENF PRAISE",22,IF(H146="ENF ASK",23,IF(H146="ENF TELL",24,IF(H146="ENF SHAME",25,IF(H146="ENF WARN",26,IF(H146="ENF THREATEN",27,IF(H146="ENF PUNISH",28,IF(H146="DEFECT",29,IF(H146="SM TALK",30,IF(H146="HUMOR",31,IF(H146="POLITE+",32,IF(H146="POLITE-",32,IF(H146="INPUT-",33,IF(H146="AMBIGUOUS",34,IF(H146="UNCODEABLE",35)))))))))))))))))))))))))))))))))))))))))))))))))))))))))))))))))</f>
        <v>13</v>
      </c>
      <c r="H146" t="s">
        <v>9388</v>
      </c>
      <c r="I146" s="4">
        <f t="shared" si="4"/>
        <v>7</v>
      </c>
      <c r="J146" t="s">
        <v>9377</v>
      </c>
    </row>
    <row r="147" spans="1:11" x14ac:dyDescent="0.35">
      <c r="A147" s="4">
        <v>91</v>
      </c>
      <c r="B147" s="4">
        <v>213.69799999999901</v>
      </c>
      <c r="C147" t="s">
        <v>4606</v>
      </c>
      <c r="D147" s="4">
        <v>2</v>
      </c>
      <c r="E147" s="16" t="s">
        <v>4807</v>
      </c>
    </row>
    <row r="148" spans="1:11" x14ac:dyDescent="0.35">
      <c r="E148" s="58" t="s">
        <v>9905</v>
      </c>
      <c r="G148" s="42">
        <f t="shared" si="4"/>
        <v>16</v>
      </c>
      <c r="H148" t="s">
        <v>9707</v>
      </c>
    </row>
    <row r="149" spans="1:11" x14ac:dyDescent="0.35">
      <c r="E149" s="58" t="s">
        <v>9906</v>
      </c>
      <c r="G149" s="42">
        <f t="shared" si="4"/>
        <v>5</v>
      </c>
      <c r="H149" t="s">
        <v>9378</v>
      </c>
    </row>
    <row r="150" spans="1:11" x14ac:dyDescent="0.35">
      <c r="A150" s="4">
        <v>92</v>
      </c>
      <c r="B150" s="4">
        <v>217.363</v>
      </c>
      <c r="C150" t="s">
        <v>4601</v>
      </c>
      <c r="D150" s="4">
        <v>4</v>
      </c>
      <c r="E150" s="16" t="s">
        <v>4808</v>
      </c>
      <c r="F150" s="28"/>
      <c r="G150" s="42">
        <f t="shared" si="4"/>
        <v>19</v>
      </c>
      <c r="H150" t="s">
        <v>9723</v>
      </c>
      <c r="J150" s="41"/>
    </row>
    <row r="151" spans="1:11" x14ac:dyDescent="0.35">
      <c r="A151" s="4">
        <v>93</v>
      </c>
      <c r="B151" s="4">
        <v>219.547</v>
      </c>
      <c r="C151" t="s">
        <v>4597</v>
      </c>
      <c r="D151" s="4">
        <v>3</v>
      </c>
      <c r="E151" s="16" t="s">
        <v>10232</v>
      </c>
    </row>
    <row r="152" spans="1:11" x14ac:dyDescent="0.35">
      <c r="E152" s="86" t="s">
        <v>10266</v>
      </c>
      <c r="G152" s="42">
        <f t="shared" si="4"/>
        <v>15</v>
      </c>
      <c r="H152" s="43" t="s">
        <v>9706</v>
      </c>
    </row>
    <row r="153" spans="1:11" x14ac:dyDescent="0.35">
      <c r="E153" s="60" t="s">
        <v>10267</v>
      </c>
      <c r="G153" s="42">
        <f t="shared" si="4"/>
        <v>17</v>
      </c>
      <c r="H153" t="s">
        <v>12176</v>
      </c>
    </row>
    <row r="154" spans="1:11" x14ac:dyDescent="0.35">
      <c r="A154" s="4">
        <v>94</v>
      </c>
      <c r="B154" s="4">
        <v>228.96299999999999</v>
      </c>
      <c r="C154" t="s">
        <v>4597</v>
      </c>
      <c r="D154" s="4">
        <v>3</v>
      </c>
      <c r="E154" s="16" t="s">
        <v>4810</v>
      </c>
      <c r="G154" s="42">
        <f t="shared" si="4"/>
        <v>16</v>
      </c>
      <c r="H154" t="s">
        <v>9707</v>
      </c>
    </row>
    <row r="155" spans="1:11" x14ac:dyDescent="0.35">
      <c r="A155" s="4">
        <v>95</v>
      </c>
      <c r="B155" s="4">
        <v>238.79499999999999</v>
      </c>
      <c r="C155" t="s">
        <v>4601</v>
      </c>
      <c r="D155" s="4">
        <v>4</v>
      </c>
      <c r="E155" s="16" t="s">
        <v>4813</v>
      </c>
      <c r="F155" s="28"/>
      <c r="G155" s="42">
        <f t="shared" si="4"/>
        <v>19</v>
      </c>
      <c r="H155" t="s">
        <v>9723</v>
      </c>
    </row>
    <row r="157" spans="1:11" s="82" customFormat="1" x14ac:dyDescent="0.35">
      <c r="A157" s="78"/>
      <c r="B157" s="78" t="s">
        <v>9230</v>
      </c>
      <c r="C157" s="79"/>
      <c r="D157" s="80"/>
      <c r="E157" s="79"/>
      <c r="F157" s="81"/>
      <c r="G157" s="81"/>
      <c r="I157" s="80"/>
      <c r="K157" s="80"/>
    </row>
    <row r="158" spans="1:11" x14ac:dyDescent="0.35">
      <c r="B158" s="20" t="s">
        <v>9418</v>
      </c>
    </row>
    <row r="159" spans="1:11" x14ac:dyDescent="0.35">
      <c r="A159" s="4">
        <v>96</v>
      </c>
      <c r="B159" s="4">
        <v>-375.01199999999898</v>
      </c>
      <c r="C159" t="s">
        <v>4597</v>
      </c>
      <c r="D159" s="4">
        <v>3</v>
      </c>
      <c r="E159" s="16" t="s">
        <v>4817</v>
      </c>
      <c r="G159" s="42">
        <f t="shared" si="4"/>
        <v>16</v>
      </c>
      <c r="H159" t="s">
        <v>9707</v>
      </c>
    </row>
    <row r="161" spans="1:10" x14ac:dyDescent="0.35">
      <c r="A161" s="7">
        <v>1</v>
      </c>
      <c r="B161" s="31" t="s">
        <v>10738</v>
      </c>
    </row>
    <row r="162" spans="1:10" x14ac:dyDescent="0.35">
      <c r="A162" s="4">
        <v>97</v>
      </c>
      <c r="B162" s="4">
        <v>-374.52099999999899</v>
      </c>
      <c r="C162" t="s">
        <v>4601</v>
      </c>
      <c r="D162" s="4">
        <v>4</v>
      </c>
      <c r="E162" s="16" t="s">
        <v>4818</v>
      </c>
      <c r="G162" s="42">
        <f t="shared" si="4"/>
        <v>34</v>
      </c>
      <c r="H162" t="s">
        <v>9387</v>
      </c>
    </row>
    <row r="163" spans="1:10" x14ac:dyDescent="0.35">
      <c r="A163" s="4">
        <v>98</v>
      </c>
      <c r="B163" s="4">
        <v>-370.89299999999997</v>
      </c>
      <c r="C163" t="s">
        <v>4606</v>
      </c>
      <c r="D163" s="4">
        <v>2</v>
      </c>
      <c r="E163" s="16" t="s">
        <v>4820</v>
      </c>
      <c r="G163" s="42">
        <f t="shared" si="4"/>
        <v>23</v>
      </c>
      <c r="H163" s="43" t="s">
        <v>10129</v>
      </c>
      <c r="J163" s="41"/>
    </row>
    <row r="164" spans="1:10" x14ac:dyDescent="0.35">
      <c r="A164" s="4">
        <v>99</v>
      </c>
      <c r="B164" s="4">
        <v>-359.26900000000001</v>
      </c>
      <c r="C164" t="s">
        <v>4603</v>
      </c>
      <c r="D164" s="4">
        <v>1</v>
      </c>
      <c r="E164" s="16" t="s">
        <v>4825</v>
      </c>
    </row>
    <row r="165" spans="1:10" x14ac:dyDescent="0.35">
      <c r="E165" s="58" t="s">
        <v>9908</v>
      </c>
      <c r="G165" s="42">
        <f t="shared" si="4"/>
        <v>21</v>
      </c>
      <c r="H165" t="s">
        <v>9613</v>
      </c>
    </row>
    <row r="166" spans="1:10" x14ac:dyDescent="0.35">
      <c r="E166" s="58" t="s">
        <v>4943</v>
      </c>
      <c r="G166" s="42">
        <f t="shared" si="4"/>
        <v>15</v>
      </c>
      <c r="H166" t="s">
        <v>9706</v>
      </c>
    </row>
    <row r="167" spans="1:10" x14ac:dyDescent="0.35">
      <c r="E167" s="58" t="s">
        <v>9907</v>
      </c>
      <c r="G167" s="42">
        <f t="shared" si="4"/>
        <v>17</v>
      </c>
      <c r="H167" t="s">
        <v>12176</v>
      </c>
    </row>
    <row r="168" spans="1:10" x14ac:dyDescent="0.35">
      <c r="A168" s="4">
        <v>100</v>
      </c>
      <c r="B168" s="4">
        <v>-354.51900000000001</v>
      </c>
      <c r="C168" t="s">
        <v>4606</v>
      </c>
      <c r="D168" s="4">
        <v>2</v>
      </c>
      <c r="E168" s="16" t="s">
        <v>4829</v>
      </c>
      <c r="F168" s="28"/>
      <c r="G168" s="42">
        <f t="shared" si="4"/>
        <v>19</v>
      </c>
      <c r="H168" t="s">
        <v>9723</v>
      </c>
    </row>
    <row r="169" spans="1:10" x14ac:dyDescent="0.35">
      <c r="A169" s="4">
        <v>101</v>
      </c>
      <c r="B169" s="4">
        <v>-348.88199999999898</v>
      </c>
      <c r="C169" t="s">
        <v>4597</v>
      </c>
      <c r="D169" s="4">
        <v>3</v>
      </c>
      <c r="E169" s="16" t="s">
        <v>4832</v>
      </c>
      <c r="F169" s="28"/>
      <c r="G169" s="42">
        <f t="shared" si="4"/>
        <v>19</v>
      </c>
      <c r="H169" t="s">
        <v>9723</v>
      </c>
    </row>
    <row r="171" spans="1:10" x14ac:dyDescent="0.35">
      <c r="A171" s="4">
        <v>102</v>
      </c>
      <c r="B171" s="4">
        <v>-356.548</v>
      </c>
      <c r="C171" t="s">
        <v>4601</v>
      </c>
      <c r="D171" s="4">
        <v>4</v>
      </c>
      <c r="E171" s="16" t="s">
        <v>4828</v>
      </c>
      <c r="G171" s="42">
        <f t="shared" si="4"/>
        <v>24</v>
      </c>
      <c r="H171" t="s">
        <v>10409</v>
      </c>
    </row>
    <row r="173" spans="1:10" x14ac:dyDescent="0.35">
      <c r="B173" s="20" t="s">
        <v>9285</v>
      </c>
    </row>
    <row r="174" spans="1:10" x14ac:dyDescent="0.35">
      <c r="A174" s="4">
        <v>103</v>
      </c>
      <c r="B174" s="4">
        <v>-341.63299999999998</v>
      </c>
      <c r="C174" t="s">
        <v>4597</v>
      </c>
      <c r="D174" s="4">
        <v>3</v>
      </c>
      <c r="E174" s="16" t="s">
        <v>4835</v>
      </c>
      <c r="G174" s="42">
        <f t="shared" si="4"/>
        <v>9</v>
      </c>
      <c r="H174" t="s">
        <v>9373</v>
      </c>
    </row>
    <row r="175" spans="1:10" x14ac:dyDescent="0.35">
      <c r="A175" s="4">
        <v>104</v>
      </c>
      <c r="B175" s="4">
        <v>-341.28100000000001</v>
      </c>
      <c r="C175" t="s">
        <v>4601</v>
      </c>
      <c r="D175" s="4">
        <v>4</v>
      </c>
      <c r="E175" s="16" t="s">
        <v>4836</v>
      </c>
      <c r="G175" s="42">
        <f t="shared" si="4"/>
        <v>9</v>
      </c>
      <c r="H175" t="s">
        <v>9373</v>
      </c>
    </row>
    <row r="176" spans="1:10" x14ac:dyDescent="0.35">
      <c r="A176" s="4">
        <v>105</v>
      </c>
      <c r="B176" s="4">
        <v>-333.51400000000001</v>
      </c>
      <c r="C176" t="s">
        <v>4597</v>
      </c>
      <c r="D176" s="4">
        <v>3</v>
      </c>
      <c r="E176" s="16" t="s">
        <v>4839</v>
      </c>
      <c r="G176" s="42">
        <f t="shared" si="4"/>
        <v>9</v>
      </c>
      <c r="H176" t="s">
        <v>9373</v>
      </c>
    </row>
    <row r="177" spans="1:11" x14ac:dyDescent="0.35">
      <c r="A177" s="4">
        <v>106</v>
      </c>
      <c r="B177" s="4">
        <v>-327.18700000000001</v>
      </c>
      <c r="C177" t="s">
        <v>4597</v>
      </c>
      <c r="D177" s="4">
        <v>3</v>
      </c>
      <c r="E177" s="16" t="s">
        <v>4843</v>
      </c>
      <c r="G177" s="42">
        <f t="shared" si="4"/>
        <v>9</v>
      </c>
      <c r="H177" t="s">
        <v>9373</v>
      </c>
      <c r="I177" s="4">
        <f t="shared" si="4"/>
        <v>7</v>
      </c>
      <c r="J177" t="s">
        <v>10474</v>
      </c>
    </row>
    <row r="179" spans="1:11" x14ac:dyDescent="0.35">
      <c r="A179" s="7">
        <v>3</v>
      </c>
      <c r="B179" s="31" t="s">
        <v>10739</v>
      </c>
    </row>
    <row r="180" spans="1:11" x14ac:dyDescent="0.35">
      <c r="A180" s="4">
        <v>107</v>
      </c>
      <c r="B180" s="4">
        <v>-335.851</v>
      </c>
      <c r="C180" t="s">
        <v>4603</v>
      </c>
      <c r="D180" s="4">
        <v>1</v>
      </c>
      <c r="E180" s="16" t="s">
        <v>4837</v>
      </c>
      <c r="G180" s="42">
        <f t="shared" si="4"/>
        <v>3</v>
      </c>
      <c r="H180" t="s">
        <v>9379</v>
      </c>
    </row>
    <row r="181" spans="1:11" x14ac:dyDescent="0.35">
      <c r="B181" s="4">
        <v>-331.44</v>
      </c>
      <c r="C181" t="s">
        <v>4603</v>
      </c>
      <c r="D181" s="4">
        <v>1</v>
      </c>
      <c r="E181" s="16" t="s">
        <v>4841</v>
      </c>
    </row>
    <row r="182" spans="1:11" x14ac:dyDescent="0.35">
      <c r="A182" s="4">
        <v>108</v>
      </c>
      <c r="B182" s="4">
        <v>-321.10300000000001</v>
      </c>
      <c r="C182" t="s">
        <v>4606</v>
      </c>
      <c r="D182" s="4">
        <v>2</v>
      </c>
      <c r="E182" s="16" t="s">
        <v>4844</v>
      </c>
    </row>
    <row r="183" spans="1:11" x14ac:dyDescent="0.35">
      <c r="B183" s="4">
        <v>-312.42599999999999</v>
      </c>
      <c r="C183" t="s">
        <v>4606</v>
      </c>
      <c r="D183" s="4">
        <v>2</v>
      </c>
      <c r="E183" s="16" t="s">
        <v>4847</v>
      </c>
    </row>
    <row r="184" spans="1:11" x14ac:dyDescent="0.35">
      <c r="E184" s="58" t="s">
        <v>68</v>
      </c>
      <c r="G184" s="42">
        <f t="shared" si="4"/>
        <v>4</v>
      </c>
      <c r="H184" t="s">
        <v>9372</v>
      </c>
    </row>
    <row r="185" spans="1:11" x14ac:dyDescent="0.35">
      <c r="E185" s="58" t="s">
        <v>10268</v>
      </c>
      <c r="G185" s="42">
        <f t="shared" si="4"/>
        <v>2</v>
      </c>
      <c r="H185" t="s">
        <v>12174</v>
      </c>
    </row>
    <row r="186" spans="1:11" x14ac:dyDescent="0.35">
      <c r="E186" s="58" t="s">
        <v>10222</v>
      </c>
      <c r="G186" s="42">
        <f t="shared" si="4"/>
        <v>2</v>
      </c>
      <c r="H186" t="s">
        <v>10428</v>
      </c>
    </row>
    <row r="187" spans="1:11" x14ac:dyDescent="0.35">
      <c r="E187" s="58" t="s">
        <v>4847</v>
      </c>
      <c r="G187" s="42">
        <f t="shared" si="4"/>
        <v>5</v>
      </c>
      <c r="H187" t="s">
        <v>9378</v>
      </c>
    </row>
    <row r="188" spans="1:11" x14ac:dyDescent="0.35">
      <c r="A188" s="4">
        <v>109</v>
      </c>
      <c r="B188" s="4">
        <v>-313.50299999999999</v>
      </c>
      <c r="C188" t="s">
        <v>4597</v>
      </c>
      <c r="D188" s="4">
        <v>3</v>
      </c>
      <c r="E188" s="16" t="s">
        <v>3629</v>
      </c>
      <c r="G188" s="42">
        <f t="shared" si="4"/>
        <v>4</v>
      </c>
      <c r="H188" t="s">
        <v>9372</v>
      </c>
    </row>
    <row r="190" spans="1:11" x14ac:dyDescent="0.35">
      <c r="A190" s="4">
        <v>110</v>
      </c>
      <c r="B190" s="4">
        <v>-312.21899999999999</v>
      </c>
      <c r="C190" t="s">
        <v>4601</v>
      </c>
      <c r="D190" s="4">
        <v>4</v>
      </c>
      <c r="E190" s="16" t="s">
        <v>4848</v>
      </c>
      <c r="G190" s="42">
        <f t="shared" si="4"/>
        <v>2</v>
      </c>
      <c r="H190" t="s">
        <v>12178</v>
      </c>
      <c r="K190" s="9"/>
    </row>
    <row r="191" spans="1:11" x14ac:dyDescent="0.35">
      <c r="A191" s="4">
        <v>111</v>
      </c>
      <c r="B191" s="4">
        <v>-309.22899999999998</v>
      </c>
      <c r="C191" t="s">
        <v>4597</v>
      </c>
      <c r="D191" s="4">
        <v>3</v>
      </c>
      <c r="E191" s="16" t="s">
        <v>4849</v>
      </c>
      <c r="G191" s="42">
        <f t="shared" si="4"/>
        <v>2</v>
      </c>
      <c r="H191" t="s">
        <v>12178</v>
      </c>
      <c r="K191" s="132"/>
    </row>
    <row r="192" spans="1:11" x14ac:dyDescent="0.35">
      <c r="A192" s="4">
        <v>112</v>
      </c>
      <c r="B192" s="4">
        <v>-307.161</v>
      </c>
      <c r="C192" t="s">
        <v>4606</v>
      </c>
      <c r="D192" s="4">
        <v>2</v>
      </c>
      <c r="E192" s="16" t="s">
        <v>4851</v>
      </c>
      <c r="G192" s="42">
        <f t="shared" si="4"/>
        <v>2</v>
      </c>
      <c r="H192" t="s">
        <v>12178</v>
      </c>
    </row>
    <row r="193" spans="1:8" x14ac:dyDescent="0.35">
      <c r="A193" s="4">
        <v>113</v>
      </c>
      <c r="B193" s="4">
        <v>-302.80900000000003</v>
      </c>
      <c r="C193" t="s">
        <v>4601</v>
      </c>
      <c r="D193" s="4">
        <v>4</v>
      </c>
      <c r="E193" s="16" t="s">
        <v>4853</v>
      </c>
      <c r="G193" s="42">
        <f t="shared" si="4"/>
        <v>9</v>
      </c>
      <c r="H193" t="s">
        <v>9373</v>
      </c>
    </row>
    <row r="194" spans="1:8" x14ac:dyDescent="0.35">
      <c r="B194" s="4">
        <v>-298.27199999999999</v>
      </c>
      <c r="C194" t="s">
        <v>4601</v>
      </c>
      <c r="D194" s="4">
        <v>4</v>
      </c>
      <c r="E194" s="16" t="s">
        <v>4856</v>
      </c>
      <c r="G194" s="42">
        <f t="shared" si="4"/>
        <v>7</v>
      </c>
      <c r="H194" t="s">
        <v>9377</v>
      </c>
    </row>
    <row r="195" spans="1:8" x14ac:dyDescent="0.35">
      <c r="A195" s="4">
        <v>114</v>
      </c>
      <c r="B195" s="4">
        <v>-300.803</v>
      </c>
      <c r="C195" t="s">
        <v>4603</v>
      </c>
      <c r="D195" s="4">
        <v>1</v>
      </c>
      <c r="E195" s="16" t="s">
        <v>4855</v>
      </c>
      <c r="G195" s="42">
        <f t="shared" si="4"/>
        <v>2</v>
      </c>
      <c r="H195" t="s">
        <v>12178</v>
      </c>
    </row>
    <row r="196" spans="1:8" ht="15" customHeight="1" x14ac:dyDescent="0.35">
      <c r="A196" s="4">
        <v>115</v>
      </c>
      <c r="B196" s="4">
        <v>-287.61799999999999</v>
      </c>
      <c r="C196" t="s">
        <v>4606</v>
      </c>
      <c r="D196" s="4">
        <v>2</v>
      </c>
      <c r="E196" s="16" t="s">
        <v>4863</v>
      </c>
      <c r="G196" s="42">
        <f t="shared" si="4"/>
        <v>7</v>
      </c>
      <c r="H196" t="s">
        <v>9377</v>
      </c>
    </row>
    <row r="198" spans="1:8" x14ac:dyDescent="0.35">
      <c r="A198" s="7">
        <v>1</v>
      </c>
      <c r="B198" s="31" t="s">
        <v>12153</v>
      </c>
    </row>
    <row r="199" spans="1:8" x14ac:dyDescent="0.35">
      <c r="A199" s="4">
        <v>116</v>
      </c>
      <c r="B199" s="4">
        <v>-290.28800000000001</v>
      </c>
      <c r="C199" t="s">
        <v>4597</v>
      </c>
      <c r="D199" s="4">
        <v>3</v>
      </c>
      <c r="E199" s="16" t="s">
        <v>4861</v>
      </c>
    </row>
    <row r="200" spans="1:8" x14ac:dyDescent="0.35">
      <c r="E200" s="58" t="s">
        <v>10269</v>
      </c>
      <c r="G200" s="42">
        <f t="shared" si="4"/>
        <v>15</v>
      </c>
      <c r="H200" t="s">
        <v>9706</v>
      </c>
    </row>
    <row r="201" spans="1:8" x14ac:dyDescent="0.35">
      <c r="E201" s="58" t="s">
        <v>10740</v>
      </c>
      <c r="G201" s="42">
        <f t="shared" si="4"/>
        <v>11</v>
      </c>
      <c r="H201" t="s">
        <v>9509</v>
      </c>
    </row>
    <row r="202" spans="1:8" x14ac:dyDescent="0.35">
      <c r="A202" s="4">
        <v>117</v>
      </c>
      <c r="B202" s="4">
        <v>-278.48599999999999</v>
      </c>
      <c r="C202" t="s">
        <v>4601</v>
      </c>
      <c r="D202" s="4">
        <v>4</v>
      </c>
      <c r="E202" s="16" t="s">
        <v>4867</v>
      </c>
      <c r="F202" s="28"/>
    </row>
    <row r="203" spans="1:8" x14ac:dyDescent="0.35">
      <c r="E203" s="58" t="s">
        <v>9909</v>
      </c>
      <c r="F203" s="28"/>
      <c r="G203" s="42">
        <f t="shared" si="4"/>
        <v>19</v>
      </c>
      <c r="H203" t="s">
        <v>9723</v>
      </c>
    </row>
    <row r="204" spans="1:8" x14ac:dyDescent="0.35">
      <c r="E204" s="58" t="s">
        <v>9910</v>
      </c>
      <c r="F204" s="28"/>
      <c r="G204" s="42">
        <f t="shared" si="4"/>
        <v>7</v>
      </c>
      <c r="H204" t="s">
        <v>9377</v>
      </c>
    </row>
    <row r="206" spans="1:8" x14ac:dyDescent="0.35">
      <c r="B206" s="20" t="s">
        <v>9232</v>
      </c>
    </row>
    <row r="207" spans="1:8" x14ac:dyDescent="0.35">
      <c r="A207" s="4">
        <v>118</v>
      </c>
      <c r="B207" s="4">
        <v>-294.22800000000001</v>
      </c>
      <c r="C207" t="s">
        <v>4603</v>
      </c>
      <c r="D207" s="4">
        <v>1</v>
      </c>
      <c r="E207" s="16" t="s">
        <v>4859</v>
      </c>
      <c r="G207" s="42">
        <f t="shared" si="4"/>
        <v>30</v>
      </c>
      <c r="H207" t="s">
        <v>9375</v>
      </c>
    </row>
    <row r="208" spans="1:8" x14ac:dyDescent="0.35">
      <c r="B208" s="4">
        <v>-290.46100000000001</v>
      </c>
      <c r="C208" t="s">
        <v>4603</v>
      </c>
      <c r="D208" s="4">
        <v>1</v>
      </c>
      <c r="E208" s="16" t="s">
        <v>4860</v>
      </c>
      <c r="G208" s="42">
        <f t="shared" si="4"/>
        <v>30</v>
      </c>
      <c r="H208" t="s">
        <v>9375</v>
      </c>
    </row>
    <row r="209" spans="1:8" x14ac:dyDescent="0.35">
      <c r="A209" s="4">
        <v>119</v>
      </c>
      <c r="B209" s="4">
        <v>-272.221</v>
      </c>
      <c r="C209" t="s">
        <v>4606</v>
      </c>
      <c r="D209" s="4">
        <v>2</v>
      </c>
      <c r="E209" s="16" t="s">
        <v>4869</v>
      </c>
      <c r="G209" s="42">
        <f t="shared" si="4"/>
        <v>30</v>
      </c>
      <c r="H209" t="s">
        <v>9375</v>
      </c>
    </row>
    <row r="210" spans="1:8" x14ac:dyDescent="0.35">
      <c r="A210" s="4">
        <v>120</v>
      </c>
      <c r="B210" s="4">
        <v>-267.11</v>
      </c>
      <c r="C210" t="s">
        <v>4597</v>
      </c>
      <c r="D210" s="4">
        <v>3</v>
      </c>
      <c r="E210" s="16" t="s">
        <v>4872</v>
      </c>
      <c r="G210" s="42">
        <f t="shared" ref="G210:G273" si="5">IF(H210="GREET",1,IF(H210="GOAL",2,IF(H210="GOAL:COOP",2,IF(H210="(GOAL:COOP)",2,IF(H210="GOAL:CIVILITY",2,IF(H210="GOAL:SUSTAIN",2,IF(H210="(GOAL:SUSTAIN)",2,IF(H210="GOAL:MAX EARN",2,IF(H210="GOAL:EQUITY",2,IF(H210="(GOAL:EQUITY)",2,IF(H210="PROPOSAL",3,IF(H210="(PROPOSAL)",3,IF(H210="CHOOSE+",4,IF(H210="CHOOSE-",4,IF(H210="(CHOOSE+)",4,IF(H210="(CHOOSE-)",4,IF(H210="ECO INFO",5,IF(H210="(ECO INFO)",5,IF(H210="$ INFO",6,IF(H210="($ INFO)",6,IF(H210="SOC INFO",7,IF(H210="(SOC INFO)",7,IF(H210="RULE INFO",8,IF(H210="EXP INFO",9,IF(H210="(EXP INFO)",9,IF(H210="MON RES",10,IF(H210="MON EARN",11,IF(H210="MON BEH",12,IF(H210="POSE HARM",13,IF(H210="(POSE HARM)",13,IF(H210="POSE CONCERN",14,IF(H210="(POSE CONCERN)",14,IF(H210="RJ APOLOGY",15,IF(H210="RJ ATONE",16,IF(H210="(RJ ATONE)",16,IF(H210="RJ JUSTIFY",17,IF(H210="RJ JUSTIFY:ECO INFO",17,IF(H210="RJ JUSTIFY:SOC INFO",17,IF(H210="RJ JUSTIFY:EXP INFO",17,IF(H210="RJ JUSTIFY:MON EARN",17,IF(H210="RJ JUSTIFY:MON BEH",17,IF(H210="RJ-",18,IF(H210="RJ FORGIVE+",19,IF(H210="RJ FORGIVE-",19,IF(H210="(RJ FORGIVE+)",19,IF(H210="(RJ FORGIVE-)",19,IF(H210="COORD",20,IF(H210="(COORD)",20,IF(H210="ENF ACK",21,IF(H210="(ENF ACK)",21,IF(H210="ENF PRAISE",22,IF(H210="ENF ASK",23,IF(H210="ENF TELL",24,IF(H210="ENF SHAME",25,IF(H210="ENF WARN",26,IF(H210="ENF THREATEN",27,IF(H210="ENF PUNISH",28,IF(H210="DEFECT",29,IF(H210="SM TALK",30,IF(H210="HUMOR",31,IF(H210="POLITE+",32,IF(H210="POLITE-",32,IF(H210="INPUT-",33,IF(H210="AMBIGUOUS",34,IF(H210="UNCODEABLE",35)))))))))))))))))))))))))))))))))))))))))))))))))))))))))))))))))</f>
        <v>30</v>
      </c>
      <c r="H210" t="s">
        <v>9375</v>
      </c>
    </row>
    <row r="211" spans="1:8" x14ac:dyDescent="0.35">
      <c r="A211" s="4">
        <v>121</v>
      </c>
      <c r="B211" s="4">
        <v>-259.90800000000002</v>
      </c>
      <c r="C211" t="s">
        <v>4601</v>
      </c>
      <c r="D211" s="4">
        <v>4</v>
      </c>
      <c r="E211" s="16" t="s">
        <v>2124</v>
      </c>
      <c r="G211" s="42">
        <f t="shared" si="5"/>
        <v>34</v>
      </c>
      <c r="H211" t="s">
        <v>9387</v>
      </c>
    </row>
    <row r="212" spans="1:8" x14ac:dyDescent="0.35">
      <c r="A212" s="4">
        <v>122</v>
      </c>
      <c r="B212" s="4">
        <v>-258.24400000000003</v>
      </c>
      <c r="C212" t="s">
        <v>4606</v>
      </c>
      <c r="D212" s="4">
        <v>2</v>
      </c>
      <c r="E212" s="16" t="s">
        <v>4875</v>
      </c>
      <c r="G212" s="42">
        <f t="shared" si="5"/>
        <v>30</v>
      </c>
      <c r="H212" t="s">
        <v>9375</v>
      </c>
    </row>
    <row r="213" spans="1:8" x14ac:dyDescent="0.35">
      <c r="A213" s="4">
        <v>123</v>
      </c>
      <c r="B213" s="4">
        <v>-258.14299999999997</v>
      </c>
      <c r="C213" t="s">
        <v>4603</v>
      </c>
      <c r="D213" s="4">
        <v>1</v>
      </c>
      <c r="E213" s="16" t="s">
        <v>4876</v>
      </c>
      <c r="G213" s="42">
        <f t="shared" si="5"/>
        <v>30</v>
      </c>
      <c r="H213" t="s">
        <v>9375</v>
      </c>
    </row>
    <row r="214" spans="1:8" x14ac:dyDescent="0.35">
      <c r="B214" s="4">
        <v>-254.27</v>
      </c>
      <c r="C214" t="s">
        <v>4603</v>
      </c>
      <c r="D214" s="4">
        <v>1</v>
      </c>
      <c r="E214" s="16" t="s">
        <v>4879</v>
      </c>
    </row>
    <row r="215" spans="1:8" x14ac:dyDescent="0.35">
      <c r="A215" s="4">
        <v>124</v>
      </c>
      <c r="B215" s="4">
        <v>-256.25299999999999</v>
      </c>
      <c r="C215" t="s">
        <v>4597</v>
      </c>
      <c r="D215" s="4">
        <v>3</v>
      </c>
      <c r="E215" s="16" t="s">
        <v>4877</v>
      </c>
      <c r="G215" s="42">
        <f t="shared" si="5"/>
        <v>30</v>
      </c>
      <c r="H215" t="s">
        <v>9375</v>
      </c>
    </row>
    <row r="216" spans="1:8" x14ac:dyDescent="0.35">
      <c r="A216" s="4">
        <v>125</v>
      </c>
      <c r="B216" s="4">
        <v>-254.56899999999999</v>
      </c>
      <c r="C216" t="s">
        <v>4601</v>
      </c>
      <c r="D216" s="4">
        <v>4</v>
      </c>
      <c r="E216" s="16" t="s">
        <v>4878</v>
      </c>
      <c r="G216" s="42">
        <f t="shared" si="5"/>
        <v>30</v>
      </c>
      <c r="H216" t="s">
        <v>9375</v>
      </c>
    </row>
    <row r="217" spans="1:8" x14ac:dyDescent="0.35">
      <c r="A217" s="4">
        <v>126</v>
      </c>
      <c r="B217" s="4">
        <v>-249.31099999999901</v>
      </c>
      <c r="C217" t="s">
        <v>4603</v>
      </c>
      <c r="D217" s="4">
        <v>1</v>
      </c>
      <c r="E217" s="16" t="s">
        <v>4881</v>
      </c>
      <c r="G217" s="42">
        <f t="shared" si="5"/>
        <v>30</v>
      </c>
      <c r="H217" t="s">
        <v>9375</v>
      </c>
    </row>
    <row r="218" spans="1:8" x14ac:dyDescent="0.35">
      <c r="A218" s="4">
        <v>127</v>
      </c>
      <c r="B218" s="4">
        <v>-247.49299999999999</v>
      </c>
      <c r="C218" t="s">
        <v>4606</v>
      </c>
      <c r="D218" s="4">
        <v>2</v>
      </c>
      <c r="E218" s="16" t="s">
        <v>4882</v>
      </c>
      <c r="G218" s="42">
        <f t="shared" si="5"/>
        <v>30</v>
      </c>
      <c r="H218" t="s">
        <v>9375</v>
      </c>
    </row>
    <row r="219" spans="1:8" x14ac:dyDescent="0.35">
      <c r="A219" s="4">
        <v>128</v>
      </c>
      <c r="B219" s="4">
        <v>-240.03799999999899</v>
      </c>
      <c r="C219" t="s">
        <v>4606</v>
      </c>
      <c r="D219" s="4">
        <v>2</v>
      </c>
      <c r="E219" s="16" t="s">
        <v>4885</v>
      </c>
      <c r="G219" s="42">
        <f t="shared" si="5"/>
        <v>30</v>
      </c>
      <c r="H219" t="s">
        <v>9375</v>
      </c>
    </row>
    <row r="220" spans="1:8" x14ac:dyDescent="0.35">
      <c r="A220" s="4">
        <v>129</v>
      </c>
      <c r="B220" s="4">
        <v>-237.61699999999999</v>
      </c>
      <c r="C220" t="s">
        <v>4603</v>
      </c>
      <c r="D220" s="4">
        <v>1</v>
      </c>
      <c r="E220" s="16" t="s">
        <v>4888</v>
      </c>
      <c r="G220" s="42">
        <f t="shared" si="5"/>
        <v>30</v>
      </c>
      <c r="H220" t="s">
        <v>9375</v>
      </c>
    </row>
    <row r="221" spans="1:8" x14ac:dyDescent="0.35">
      <c r="A221" s="4">
        <v>130</v>
      </c>
      <c r="B221" s="4">
        <v>-231.01</v>
      </c>
      <c r="C221" t="s">
        <v>4597</v>
      </c>
      <c r="D221" s="4">
        <v>3</v>
      </c>
      <c r="E221" s="16" t="s">
        <v>4890</v>
      </c>
      <c r="G221" s="42">
        <f t="shared" si="5"/>
        <v>30</v>
      </c>
      <c r="H221" t="s">
        <v>9375</v>
      </c>
    </row>
    <row r="222" spans="1:8" x14ac:dyDescent="0.35">
      <c r="A222" s="4">
        <v>131</v>
      </c>
      <c r="B222" s="4">
        <v>-228.79900000000001</v>
      </c>
      <c r="C222" t="s">
        <v>4601</v>
      </c>
      <c r="D222" s="4">
        <v>4</v>
      </c>
      <c r="E222" s="16" t="s">
        <v>4892</v>
      </c>
      <c r="G222" s="42">
        <f t="shared" si="5"/>
        <v>30</v>
      </c>
      <c r="H222" t="s">
        <v>9375</v>
      </c>
    </row>
    <row r="223" spans="1:8" x14ac:dyDescent="0.35">
      <c r="A223" s="4">
        <v>132</v>
      </c>
      <c r="B223" s="4">
        <v>-227.33799999999999</v>
      </c>
      <c r="C223" t="s">
        <v>4606</v>
      </c>
      <c r="D223" s="4">
        <v>2</v>
      </c>
      <c r="E223" s="16" t="s">
        <v>4893</v>
      </c>
      <c r="G223" s="42">
        <f t="shared" si="5"/>
        <v>30</v>
      </c>
      <c r="H223" t="s">
        <v>9375</v>
      </c>
    </row>
    <row r="224" spans="1:8" x14ac:dyDescent="0.35">
      <c r="A224" s="4">
        <v>133</v>
      </c>
      <c r="B224" s="4">
        <v>-226.386</v>
      </c>
      <c r="C224" t="s">
        <v>4597</v>
      </c>
      <c r="D224" s="4">
        <v>3</v>
      </c>
      <c r="E224" s="16" t="s">
        <v>4894</v>
      </c>
      <c r="G224" s="42">
        <f t="shared" si="5"/>
        <v>30</v>
      </c>
      <c r="H224" t="s">
        <v>9375</v>
      </c>
    </row>
    <row r="225" spans="1:8" x14ac:dyDescent="0.35">
      <c r="A225" s="4">
        <v>134</v>
      </c>
      <c r="B225" s="4">
        <v>-219.214</v>
      </c>
      <c r="C225" t="s">
        <v>4606</v>
      </c>
      <c r="D225" s="4">
        <v>2</v>
      </c>
      <c r="E225" s="16" t="s">
        <v>4896</v>
      </c>
      <c r="G225" s="42">
        <f t="shared" si="5"/>
        <v>30</v>
      </c>
      <c r="H225" t="s">
        <v>9375</v>
      </c>
    </row>
    <row r="226" spans="1:8" x14ac:dyDescent="0.35">
      <c r="A226" s="4">
        <v>135</v>
      </c>
      <c r="B226" s="4">
        <v>-213.517</v>
      </c>
      <c r="C226" t="s">
        <v>4603</v>
      </c>
      <c r="D226" s="4">
        <v>1</v>
      </c>
      <c r="E226" s="16" t="s">
        <v>4897</v>
      </c>
      <c r="G226" s="42">
        <f t="shared" si="5"/>
        <v>30</v>
      </c>
      <c r="H226" t="s">
        <v>9375</v>
      </c>
    </row>
    <row r="227" spans="1:8" x14ac:dyDescent="0.35">
      <c r="A227" s="4">
        <v>136</v>
      </c>
      <c r="B227" s="4">
        <v>-212.31200000000001</v>
      </c>
      <c r="C227" t="s">
        <v>4601</v>
      </c>
      <c r="D227" s="4">
        <v>4</v>
      </c>
      <c r="E227" s="16" t="s">
        <v>68</v>
      </c>
      <c r="G227" s="42">
        <f t="shared" si="5"/>
        <v>30</v>
      </c>
      <c r="H227" t="s">
        <v>9375</v>
      </c>
    </row>
    <row r="228" spans="1:8" x14ac:dyDescent="0.35">
      <c r="A228" s="4">
        <v>137</v>
      </c>
      <c r="B228" s="4">
        <v>-202.99299999999999</v>
      </c>
      <c r="C228" t="s">
        <v>4606</v>
      </c>
      <c r="D228" s="4">
        <v>2</v>
      </c>
      <c r="E228" s="16" t="s">
        <v>4901</v>
      </c>
      <c r="G228" s="42">
        <f t="shared" si="5"/>
        <v>30</v>
      </c>
      <c r="H228" t="s">
        <v>9375</v>
      </c>
    </row>
    <row r="229" spans="1:8" x14ac:dyDescent="0.35">
      <c r="A229" s="4">
        <v>138</v>
      </c>
      <c r="B229" s="4">
        <v>-197.25200000000001</v>
      </c>
      <c r="C229" t="s">
        <v>4603</v>
      </c>
      <c r="D229" s="4">
        <v>1</v>
      </c>
      <c r="E229" s="16" t="s">
        <v>10223</v>
      </c>
      <c r="G229" s="42">
        <f t="shared" si="5"/>
        <v>30</v>
      </c>
      <c r="H229" t="s">
        <v>9375</v>
      </c>
    </row>
    <row r="230" spans="1:8" x14ac:dyDescent="0.35">
      <c r="A230" s="4">
        <v>139</v>
      </c>
      <c r="B230" s="4">
        <v>-189.41800000000001</v>
      </c>
      <c r="C230" t="s">
        <v>4601</v>
      </c>
      <c r="D230" s="4">
        <v>4</v>
      </c>
      <c r="E230" s="16" t="s">
        <v>4908</v>
      </c>
      <c r="G230" s="42">
        <f t="shared" si="5"/>
        <v>30</v>
      </c>
      <c r="H230" t="s">
        <v>9375</v>
      </c>
    </row>
    <row r="231" spans="1:8" x14ac:dyDescent="0.35">
      <c r="A231" s="4">
        <v>140</v>
      </c>
      <c r="B231" s="4">
        <v>-188.95400000000001</v>
      </c>
      <c r="C231" t="s">
        <v>4606</v>
      </c>
      <c r="D231" s="4">
        <v>2</v>
      </c>
      <c r="E231" s="16" t="s">
        <v>4909</v>
      </c>
      <c r="G231" s="42">
        <f t="shared" si="5"/>
        <v>30</v>
      </c>
      <c r="H231" t="s">
        <v>9375</v>
      </c>
    </row>
    <row r="232" spans="1:8" x14ac:dyDescent="0.35">
      <c r="A232" s="4">
        <v>141</v>
      </c>
      <c r="B232" s="4">
        <v>-184.672</v>
      </c>
      <c r="C232" t="s">
        <v>4597</v>
      </c>
      <c r="D232" s="4">
        <v>3</v>
      </c>
      <c r="E232" s="16" t="s">
        <v>4910</v>
      </c>
      <c r="G232" s="42">
        <f t="shared" si="5"/>
        <v>30</v>
      </c>
      <c r="H232" t="s">
        <v>9375</v>
      </c>
    </row>
    <row r="233" spans="1:8" x14ac:dyDescent="0.35">
      <c r="A233" s="4">
        <v>142</v>
      </c>
      <c r="B233" s="4">
        <v>-179.35900000000001</v>
      </c>
      <c r="C233" t="s">
        <v>4603</v>
      </c>
      <c r="D233" s="4">
        <v>1</v>
      </c>
      <c r="E233" s="16" t="s">
        <v>4911</v>
      </c>
      <c r="G233" s="42">
        <f t="shared" si="5"/>
        <v>30</v>
      </c>
      <c r="H233" t="s">
        <v>9375</v>
      </c>
    </row>
    <row r="234" spans="1:8" x14ac:dyDescent="0.35">
      <c r="A234" s="4">
        <v>143</v>
      </c>
      <c r="B234" s="4">
        <v>-175.57499999999999</v>
      </c>
      <c r="C234" t="s">
        <v>4606</v>
      </c>
      <c r="D234" s="4">
        <v>2</v>
      </c>
      <c r="E234" s="16" t="s">
        <v>4913</v>
      </c>
      <c r="G234" s="42">
        <f t="shared" si="5"/>
        <v>30</v>
      </c>
      <c r="H234" t="s">
        <v>9375</v>
      </c>
    </row>
    <row r="235" spans="1:8" x14ac:dyDescent="0.35">
      <c r="A235" s="4">
        <v>144</v>
      </c>
      <c r="B235" s="4">
        <v>-170.29400000000001</v>
      </c>
      <c r="C235" t="s">
        <v>4603</v>
      </c>
      <c r="D235" s="4">
        <v>1</v>
      </c>
      <c r="E235" s="16" t="s">
        <v>4915</v>
      </c>
      <c r="G235" s="42">
        <f t="shared" si="5"/>
        <v>30</v>
      </c>
      <c r="H235" t="s">
        <v>9375</v>
      </c>
    </row>
    <row r="236" spans="1:8" x14ac:dyDescent="0.35">
      <c r="A236" s="4">
        <v>145</v>
      </c>
      <c r="B236" s="4">
        <v>-168.49700000000001</v>
      </c>
      <c r="C236" t="s">
        <v>4601</v>
      </c>
      <c r="D236" s="4">
        <v>4</v>
      </c>
      <c r="E236" s="16" t="s">
        <v>4917</v>
      </c>
      <c r="G236" s="42">
        <f t="shared" si="5"/>
        <v>30</v>
      </c>
      <c r="H236" t="s">
        <v>9375</v>
      </c>
    </row>
    <row r="237" spans="1:8" x14ac:dyDescent="0.35">
      <c r="A237" s="4">
        <v>146</v>
      </c>
      <c r="B237" s="4">
        <v>-168.10599999999999</v>
      </c>
      <c r="C237" t="s">
        <v>4597</v>
      </c>
      <c r="D237" s="4">
        <v>3</v>
      </c>
      <c r="E237" s="16" t="s">
        <v>4918</v>
      </c>
      <c r="G237" s="42">
        <f t="shared" si="5"/>
        <v>30</v>
      </c>
      <c r="H237" t="s">
        <v>9375</v>
      </c>
    </row>
    <row r="238" spans="1:8" x14ac:dyDescent="0.35">
      <c r="A238" s="4">
        <v>147</v>
      </c>
      <c r="B238" s="4">
        <v>-165.15899999999999</v>
      </c>
      <c r="C238" t="s">
        <v>4603</v>
      </c>
      <c r="D238" s="4">
        <v>1</v>
      </c>
      <c r="E238" s="16" t="s">
        <v>4920</v>
      </c>
      <c r="G238" s="42">
        <f t="shared" si="5"/>
        <v>30</v>
      </c>
      <c r="H238" t="s">
        <v>9375</v>
      </c>
    </row>
    <row r="239" spans="1:8" x14ac:dyDescent="0.35">
      <c r="A239" s="4">
        <v>148</v>
      </c>
      <c r="B239" s="4">
        <v>-162.22999999999999</v>
      </c>
      <c r="C239" t="s">
        <v>4603</v>
      </c>
      <c r="D239" s="4">
        <v>1</v>
      </c>
      <c r="E239" s="16" t="s">
        <v>4921</v>
      </c>
      <c r="G239" s="42">
        <f t="shared" si="5"/>
        <v>30</v>
      </c>
      <c r="H239" t="s">
        <v>9375</v>
      </c>
    </row>
    <row r="240" spans="1:8" x14ac:dyDescent="0.35">
      <c r="A240" s="4">
        <v>149</v>
      </c>
      <c r="B240" s="4">
        <v>-160.1</v>
      </c>
      <c r="C240" t="s">
        <v>4597</v>
      </c>
      <c r="D240" s="4">
        <v>3</v>
      </c>
      <c r="E240" s="16" t="s">
        <v>4923</v>
      </c>
      <c r="G240" s="42">
        <f t="shared" si="5"/>
        <v>30</v>
      </c>
      <c r="H240" t="s">
        <v>9375</v>
      </c>
    </row>
    <row r="241" spans="1:8" x14ac:dyDescent="0.35">
      <c r="A241" s="4">
        <v>150</v>
      </c>
      <c r="B241" s="4">
        <v>-154.26499999999999</v>
      </c>
      <c r="C241" t="s">
        <v>4601</v>
      </c>
      <c r="D241" s="4">
        <v>4</v>
      </c>
      <c r="E241" s="16" t="s">
        <v>4925</v>
      </c>
      <c r="G241" s="42">
        <f t="shared" si="5"/>
        <v>30</v>
      </c>
      <c r="H241" t="s">
        <v>9375</v>
      </c>
    </row>
    <row r="242" spans="1:8" x14ac:dyDescent="0.35">
      <c r="A242" s="4">
        <v>151</v>
      </c>
      <c r="B242" s="4">
        <v>-151.92099999999999</v>
      </c>
      <c r="C242" t="s">
        <v>4603</v>
      </c>
      <c r="D242" s="4">
        <v>1</v>
      </c>
      <c r="E242" s="16" t="s">
        <v>4927</v>
      </c>
      <c r="G242" s="42">
        <f t="shared" si="5"/>
        <v>30</v>
      </c>
      <c r="H242" t="s">
        <v>9375</v>
      </c>
    </row>
    <row r="243" spans="1:8" x14ac:dyDescent="0.35">
      <c r="A243" s="4">
        <v>152</v>
      </c>
      <c r="B243" s="4">
        <v>-150.73400000000001</v>
      </c>
      <c r="C243" t="s">
        <v>4606</v>
      </c>
      <c r="D243" s="4">
        <v>2</v>
      </c>
      <c r="E243" s="16" t="s">
        <v>4928</v>
      </c>
      <c r="G243" s="42">
        <f t="shared" si="5"/>
        <v>30</v>
      </c>
      <c r="H243" t="s">
        <v>9375</v>
      </c>
    </row>
    <row r="244" spans="1:8" x14ac:dyDescent="0.35">
      <c r="B244" s="4">
        <v>-139.74600000000001</v>
      </c>
      <c r="C244" t="s">
        <v>4606</v>
      </c>
      <c r="D244" s="4">
        <v>2</v>
      </c>
      <c r="E244" s="16" t="s">
        <v>4931</v>
      </c>
    </row>
    <row r="245" spans="1:8" x14ac:dyDescent="0.35">
      <c r="A245" s="4">
        <v>153</v>
      </c>
      <c r="B245" s="4">
        <v>-133.01400000000001</v>
      </c>
      <c r="C245" t="s">
        <v>4603</v>
      </c>
      <c r="D245" s="4">
        <v>1</v>
      </c>
      <c r="E245" s="16" t="s">
        <v>4935</v>
      </c>
      <c r="G245" s="42">
        <f t="shared" si="5"/>
        <v>30</v>
      </c>
      <c r="H245" t="s">
        <v>9375</v>
      </c>
    </row>
    <row r="246" spans="1:8" x14ac:dyDescent="0.35">
      <c r="A246" s="4">
        <v>154</v>
      </c>
      <c r="B246" s="4">
        <v>-124.003999999999</v>
      </c>
      <c r="C246" t="s">
        <v>4606</v>
      </c>
      <c r="D246" s="4">
        <v>2</v>
      </c>
      <c r="E246" s="16" t="s">
        <v>4938</v>
      </c>
      <c r="G246" s="42">
        <f t="shared" si="5"/>
        <v>30</v>
      </c>
      <c r="H246" t="s">
        <v>9375</v>
      </c>
    </row>
    <row r="247" spans="1:8" x14ac:dyDescent="0.35">
      <c r="A247" s="4">
        <v>155</v>
      </c>
      <c r="B247" s="4">
        <v>-111.337</v>
      </c>
      <c r="C247" t="s">
        <v>4601</v>
      </c>
      <c r="D247" s="4">
        <v>4</v>
      </c>
      <c r="E247" s="16" t="s">
        <v>4942</v>
      </c>
      <c r="G247" s="42">
        <f t="shared" si="5"/>
        <v>30</v>
      </c>
      <c r="H247" t="s">
        <v>9375</v>
      </c>
    </row>
    <row r="248" spans="1:8" x14ac:dyDescent="0.35">
      <c r="A248" s="4">
        <v>156</v>
      </c>
      <c r="B248" s="4">
        <v>-106.89299999999901</v>
      </c>
      <c r="C248" t="s">
        <v>4603</v>
      </c>
      <c r="D248" s="4">
        <v>1</v>
      </c>
      <c r="E248" s="16" t="s">
        <v>4945</v>
      </c>
      <c r="G248" s="42">
        <f t="shared" si="5"/>
        <v>30</v>
      </c>
      <c r="H248" t="s">
        <v>9375</v>
      </c>
    </row>
    <row r="249" spans="1:8" x14ac:dyDescent="0.35">
      <c r="A249" s="4">
        <v>157</v>
      </c>
      <c r="B249" s="4">
        <v>-104.709</v>
      </c>
      <c r="C249" t="s">
        <v>4601</v>
      </c>
      <c r="D249" s="4">
        <v>4</v>
      </c>
      <c r="E249" s="16" t="s">
        <v>4946</v>
      </c>
      <c r="G249" s="42">
        <f t="shared" si="5"/>
        <v>30</v>
      </c>
      <c r="H249" t="s">
        <v>9375</v>
      </c>
    </row>
    <row r="250" spans="1:8" x14ac:dyDescent="0.35">
      <c r="A250" s="4">
        <v>158</v>
      </c>
      <c r="B250" s="4">
        <v>-101.931</v>
      </c>
      <c r="C250" t="s">
        <v>4603</v>
      </c>
      <c r="D250" s="4">
        <v>1</v>
      </c>
      <c r="E250" s="16" t="s">
        <v>4947</v>
      </c>
      <c r="G250" s="42">
        <f t="shared" si="5"/>
        <v>30</v>
      </c>
      <c r="H250" t="s">
        <v>9375</v>
      </c>
    </row>
    <row r="251" spans="1:8" x14ac:dyDescent="0.35">
      <c r="A251" s="4">
        <v>159</v>
      </c>
      <c r="B251" s="4">
        <v>-89.812999999999903</v>
      </c>
      <c r="C251" t="s">
        <v>4601</v>
      </c>
      <c r="D251" s="4">
        <v>4</v>
      </c>
      <c r="E251" s="16" t="s">
        <v>4948</v>
      </c>
      <c r="G251" s="42">
        <f t="shared" si="5"/>
        <v>30</v>
      </c>
      <c r="H251" t="s">
        <v>9375</v>
      </c>
    </row>
    <row r="252" spans="1:8" x14ac:dyDescent="0.35">
      <c r="A252" s="4">
        <v>160</v>
      </c>
      <c r="B252" s="4">
        <v>-82.107999999999905</v>
      </c>
      <c r="C252" t="s">
        <v>4603</v>
      </c>
      <c r="D252" s="4">
        <v>1</v>
      </c>
      <c r="E252" s="16" t="s">
        <v>4952</v>
      </c>
      <c r="G252" s="42">
        <f t="shared" si="5"/>
        <v>30</v>
      </c>
      <c r="H252" t="s">
        <v>9375</v>
      </c>
    </row>
    <row r="253" spans="1:8" x14ac:dyDescent="0.35">
      <c r="A253" s="4">
        <v>161</v>
      </c>
      <c r="B253" s="4">
        <v>-80.938000000000002</v>
      </c>
      <c r="C253" t="s">
        <v>4597</v>
      </c>
      <c r="D253" s="4">
        <v>3</v>
      </c>
      <c r="E253" s="16" t="s">
        <v>4953</v>
      </c>
      <c r="G253" s="42">
        <f t="shared" si="5"/>
        <v>30</v>
      </c>
      <c r="H253" t="s">
        <v>9375</v>
      </c>
    </row>
    <row r="254" spans="1:8" x14ac:dyDescent="0.35">
      <c r="B254" s="4">
        <v>-79.268000000000001</v>
      </c>
      <c r="C254" t="s">
        <v>4597</v>
      </c>
      <c r="D254" s="4">
        <v>3</v>
      </c>
      <c r="E254" s="16" t="s">
        <v>4954</v>
      </c>
    </row>
    <row r="255" spans="1:8" x14ac:dyDescent="0.35">
      <c r="A255" s="4">
        <v>162</v>
      </c>
      <c r="B255" s="4">
        <v>-77.506</v>
      </c>
      <c r="C255" t="s">
        <v>4603</v>
      </c>
      <c r="D255" s="4">
        <v>1</v>
      </c>
      <c r="E255" s="16" t="s">
        <v>4955</v>
      </c>
      <c r="G255" s="42">
        <f t="shared" si="5"/>
        <v>30</v>
      </c>
      <c r="H255" t="s">
        <v>9375</v>
      </c>
    </row>
    <row r="256" spans="1:8" x14ac:dyDescent="0.35">
      <c r="A256" s="4">
        <v>163</v>
      </c>
      <c r="B256" s="4">
        <v>-77.103999999999999</v>
      </c>
      <c r="C256" t="s">
        <v>4601</v>
      </c>
      <c r="D256" s="4">
        <v>4</v>
      </c>
      <c r="E256" s="16" t="s">
        <v>4956</v>
      </c>
      <c r="G256" s="42">
        <f t="shared" si="5"/>
        <v>30</v>
      </c>
      <c r="H256" t="s">
        <v>9375</v>
      </c>
    </row>
    <row r="257" spans="1:8" x14ac:dyDescent="0.35">
      <c r="A257" s="4">
        <v>164</v>
      </c>
      <c r="B257" s="4">
        <v>-73.230999999999995</v>
      </c>
      <c r="C257" t="s">
        <v>4606</v>
      </c>
      <c r="D257" s="4">
        <v>2</v>
      </c>
      <c r="E257" s="16" t="s">
        <v>4959</v>
      </c>
      <c r="G257" s="42">
        <f t="shared" si="5"/>
        <v>30</v>
      </c>
      <c r="H257" t="s">
        <v>9375</v>
      </c>
    </row>
    <row r="258" spans="1:8" x14ac:dyDescent="0.35">
      <c r="A258" s="4">
        <v>165</v>
      </c>
      <c r="B258" s="4">
        <v>-70.600999999999999</v>
      </c>
      <c r="C258" t="s">
        <v>4601</v>
      </c>
      <c r="D258" s="4">
        <v>4</v>
      </c>
      <c r="E258" s="16" t="s">
        <v>4961</v>
      </c>
      <c r="G258" s="42">
        <f t="shared" si="5"/>
        <v>30</v>
      </c>
      <c r="H258" t="s">
        <v>9375</v>
      </c>
    </row>
    <row r="259" spans="1:8" x14ac:dyDescent="0.35">
      <c r="A259" s="4">
        <v>166</v>
      </c>
      <c r="B259" s="4">
        <v>-65.617999999999995</v>
      </c>
      <c r="C259" t="s">
        <v>4606</v>
      </c>
      <c r="D259" s="4">
        <v>2</v>
      </c>
      <c r="E259" s="16" t="s">
        <v>4964</v>
      </c>
      <c r="G259" s="42">
        <f t="shared" si="5"/>
        <v>30</v>
      </c>
      <c r="H259" t="s">
        <v>9375</v>
      </c>
    </row>
    <row r="260" spans="1:8" x14ac:dyDescent="0.35">
      <c r="A260" s="4">
        <v>167</v>
      </c>
      <c r="B260" s="4">
        <v>-62.768999999999998</v>
      </c>
      <c r="C260" t="s">
        <v>4601</v>
      </c>
      <c r="D260" s="4">
        <v>4</v>
      </c>
      <c r="E260" s="16" t="s">
        <v>4966</v>
      </c>
      <c r="G260" s="42">
        <f t="shared" si="5"/>
        <v>30</v>
      </c>
      <c r="H260" t="s">
        <v>9375</v>
      </c>
    </row>
    <row r="261" spans="1:8" x14ac:dyDescent="0.35">
      <c r="A261" s="4">
        <v>168</v>
      </c>
      <c r="B261" s="4">
        <v>-51.05</v>
      </c>
      <c r="C261" t="s">
        <v>4603</v>
      </c>
      <c r="D261" s="4">
        <v>1</v>
      </c>
      <c r="E261" s="16" t="s">
        <v>4970</v>
      </c>
      <c r="G261" s="42">
        <f t="shared" si="5"/>
        <v>30</v>
      </c>
      <c r="H261" t="s">
        <v>9375</v>
      </c>
    </row>
    <row r="262" spans="1:8" x14ac:dyDescent="0.35">
      <c r="A262" s="4">
        <v>169</v>
      </c>
      <c r="B262" s="4">
        <v>-45.206000000000003</v>
      </c>
      <c r="C262" t="s">
        <v>4601</v>
      </c>
      <c r="D262" s="4">
        <v>4</v>
      </c>
      <c r="E262" s="16" t="s">
        <v>4972</v>
      </c>
      <c r="G262" s="42">
        <f t="shared" si="5"/>
        <v>30</v>
      </c>
      <c r="H262" t="s">
        <v>9375</v>
      </c>
    </row>
    <row r="263" spans="1:8" x14ac:dyDescent="0.35">
      <c r="A263" s="4">
        <v>170</v>
      </c>
      <c r="B263" s="4">
        <v>-42.710999999999999</v>
      </c>
      <c r="C263" t="s">
        <v>4603</v>
      </c>
      <c r="D263" s="4">
        <v>1</v>
      </c>
      <c r="E263" s="16" t="s">
        <v>4974</v>
      </c>
      <c r="G263" s="42">
        <f t="shared" si="5"/>
        <v>30</v>
      </c>
      <c r="H263" t="s">
        <v>9375</v>
      </c>
    </row>
    <row r="264" spans="1:8" x14ac:dyDescent="0.35">
      <c r="A264" s="4">
        <v>171</v>
      </c>
      <c r="B264" s="4">
        <v>-40.457999999999998</v>
      </c>
      <c r="C264" t="s">
        <v>4601</v>
      </c>
      <c r="D264" s="4">
        <v>4</v>
      </c>
      <c r="E264" s="16" t="s">
        <v>4976</v>
      </c>
      <c r="G264" s="42">
        <f t="shared" si="5"/>
        <v>30</v>
      </c>
      <c r="H264" t="s">
        <v>9375</v>
      </c>
    </row>
    <row r="265" spans="1:8" x14ac:dyDescent="0.35">
      <c r="B265" s="4">
        <v>-36.869999999999997</v>
      </c>
      <c r="C265" t="s">
        <v>4601</v>
      </c>
      <c r="D265" s="4">
        <v>4</v>
      </c>
      <c r="E265" s="16" t="s">
        <v>1310</v>
      </c>
    </row>
    <row r="266" spans="1:8" x14ac:dyDescent="0.35">
      <c r="A266" s="4">
        <v>172</v>
      </c>
      <c r="B266" s="4">
        <v>-24.263000000000002</v>
      </c>
      <c r="C266" t="s">
        <v>4606</v>
      </c>
      <c r="D266" s="4">
        <v>2</v>
      </c>
      <c r="E266" s="16" t="s">
        <v>4985</v>
      </c>
      <c r="G266" s="42">
        <f t="shared" si="5"/>
        <v>30</v>
      </c>
      <c r="H266" t="s">
        <v>9375</v>
      </c>
    </row>
    <row r="268" spans="1:8" x14ac:dyDescent="0.35">
      <c r="A268" s="7">
        <v>3</v>
      </c>
      <c r="B268" s="31" t="s">
        <v>10741</v>
      </c>
    </row>
    <row r="269" spans="1:8" x14ac:dyDescent="0.35">
      <c r="A269" s="4">
        <v>173</v>
      </c>
      <c r="B269" s="4">
        <v>-38.344000000000001</v>
      </c>
      <c r="C269" t="s">
        <v>4597</v>
      </c>
      <c r="D269" s="4">
        <v>3</v>
      </c>
      <c r="E269" s="16" t="s">
        <v>4977</v>
      </c>
      <c r="G269" s="42">
        <f t="shared" si="5"/>
        <v>3</v>
      </c>
      <c r="H269" t="s">
        <v>9379</v>
      </c>
    </row>
    <row r="270" spans="1:8" x14ac:dyDescent="0.35">
      <c r="A270" s="4">
        <v>174</v>
      </c>
      <c r="B270" s="4">
        <v>-32.005000000000003</v>
      </c>
      <c r="C270" t="s">
        <v>4601</v>
      </c>
      <c r="D270" s="4">
        <v>4</v>
      </c>
      <c r="E270" s="16" t="s">
        <v>4980</v>
      </c>
      <c r="G270" s="42">
        <f t="shared" si="5"/>
        <v>4</v>
      </c>
      <c r="H270" t="s">
        <v>9372</v>
      </c>
    </row>
    <row r="271" spans="1:8" x14ac:dyDescent="0.35">
      <c r="A271" s="4">
        <v>175</v>
      </c>
      <c r="B271" s="4">
        <v>-31.664000000000001</v>
      </c>
      <c r="C271" t="s">
        <v>4603</v>
      </c>
      <c r="D271" s="4">
        <v>1</v>
      </c>
      <c r="E271" s="16" t="s">
        <v>55</v>
      </c>
      <c r="G271" s="42">
        <f t="shared" si="5"/>
        <v>4</v>
      </c>
      <c r="H271" t="s">
        <v>9372</v>
      </c>
    </row>
    <row r="273" spans="1:12" x14ac:dyDescent="0.35">
      <c r="A273" s="4">
        <v>176</v>
      </c>
      <c r="B273" s="4">
        <v>-29.616</v>
      </c>
      <c r="C273" t="s">
        <v>4597</v>
      </c>
      <c r="D273" s="4">
        <v>3</v>
      </c>
      <c r="E273" s="16" t="s">
        <v>4981</v>
      </c>
      <c r="G273" s="42">
        <f t="shared" si="5"/>
        <v>24</v>
      </c>
      <c r="H273" t="s">
        <v>10409</v>
      </c>
      <c r="J273" s="87"/>
    </row>
    <row r="274" spans="1:12" x14ac:dyDescent="0.35">
      <c r="A274" s="4">
        <v>177</v>
      </c>
      <c r="B274" s="4">
        <v>-27.636999999999901</v>
      </c>
      <c r="C274" t="s">
        <v>4601</v>
      </c>
      <c r="D274" s="4">
        <v>4</v>
      </c>
      <c r="E274" s="16" t="s">
        <v>4982</v>
      </c>
      <c r="G274" s="42">
        <f t="shared" ref="G274:K335" si="6">IF(H274="GREET",1,IF(H274="GOAL",2,IF(H274="GOAL:COOP",2,IF(H274="(GOAL:COOP)",2,IF(H274="GOAL:CIVILITY",2,IF(H274="GOAL:SUSTAIN",2,IF(H274="(GOAL:SUSTAIN)",2,IF(H274="GOAL:MAX EARN",2,IF(H274="GOAL:EQUITY",2,IF(H274="(GOAL:EQUITY)",2,IF(H274="PROPOSAL",3,IF(H274="(PROPOSAL)",3,IF(H274="CHOOSE+",4,IF(H274="CHOOSE-",4,IF(H274="(CHOOSE+)",4,IF(H274="(CHOOSE-)",4,IF(H274="ECO INFO",5,IF(H274="(ECO INFO)",5,IF(H274="$ INFO",6,IF(H274="($ INFO)",6,IF(H274="SOC INFO",7,IF(H274="(SOC INFO)",7,IF(H274="RULE INFO",8,IF(H274="EXP INFO",9,IF(H274="(EXP INFO)",9,IF(H274="MON RES",10,IF(H274="MON EARN",11,IF(H274="MON BEH",12,IF(H274="POSE HARM",13,IF(H274="(POSE HARM)",13,IF(H274="POSE CONCERN",14,IF(H274="(POSE CONCERN)",14,IF(H274="RJ APOLOGY",15,IF(H274="RJ ATONE",16,IF(H274="(RJ ATONE)",16,IF(H274="RJ JUSTIFY",17,IF(H274="RJ JUSTIFY:ECO INFO",17,IF(H274="RJ JUSTIFY:SOC INFO",17,IF(H274="RJ JUSTIFY:EXP INFO",17,IF(H274="RJ JUSTIFY:MON EARN",17,IF(H274="RJ JUSTIFY:MON BEH",17,IF(H274="RJ-",18,IF(H274="RJ FORGIVE+",19,IF(H274="RJ FORGIVE-",19,IF(H274="(RJ FORGIVE+)",19,IF(H274="(RJ FORGIVE-)",19,IF(H274="COORD",20,IF(H274="(COORD)",20,IF(H274="ENF ACK",21,IF(H274="(ENF ACK)",21,IF(H274="ENF PRAISE",22,IF(H274="ENF ASK",23,IF(H274="ENF TELL",24,IF(H274="ENF SHAME",25,IF(H274="ENF WARN",26,IF(H274="ENF THREATEN",27,IF(H274="ENF PUNISH",28,IF(H274="DEFECT",29,IF(H274="SM TALK",30,IF(H274="HUMOR",31,IF(H274="POLITE+",32,IF(H274="POLITE-",32,IF(H274="INPUT-",33,IF(H274="AMBIGUOUS",34,IF(H274="UNCODEABLE",35)))))))))))))))))))))))))))))))))))))))))))))))))))))))))))))))))</f>
        <v>22</v>
      </c>
      <c r="H274" t="s">
        <v>10418</v>
      </c>
    </row>
    <row r="275" spans="1:12" x14ac:dyDescent="0.35">
      <c r="B275" s="4">
        <v>-23.529</v>
      </c>
      <c r="C275" t="s">
        <v>4601</v>
      </c>
      <c r="D275" s="4">
        <v>4</v>
      </c>
      <c r="E275" s="16" t="s">
        <v>4987</v>
      </c>
    </row>
    <row r="276" spans="1:12" x14ac:dyDescent="0.35">
      <c r="A276" s="4">
        <v>178</v>
      </c>
      <c r="B276" s="4">
        <v>-22.994</v>
      </c>
      <c r="C276" t="s">
        <v>4597</v>
      </c>
      <c r="D276" s="4">
        <v>3</v>
      </c>
      <c r="E276" s="16" t="s">
        <v>4988</v>
      </c>
      <c r="G276" s="42">
        <f t="shared" si="6"/>
        <v>22</v>
      </c>
      <c r="H276" t="s">
        <v>10418</v>
      </c>
    </row>
    <row r="278" spans="1:12" x14ac:dyDescent="0.35">
      <c r="B278" s="21" t="s">
        <v>9233</v>
      </c>
      <c r="C278" s="22"/>
      <c r="D278" s="21"/>
      <c r="E278" s="23"/>
    </row>
    <row r="279" spans="1:12" x14ac:dyDescent="0.35">
      <c r="B279" s="20"/>
    </row>
    <row r="280" spans="1:12" x14ac:dyDescent="0.35">
      <c r="A280" s="4">
        <v>179</v>
      </c>
      <c r="B280" s="4">
        <v>62.573</v>
      </c>
      <c r="C280" t="s">
        <v>4597</v>
      </c>
      <c r="D280" s="4">
        <v>3</v>
      </c>
      <c r="E280" s="16" t="s">
        <v>4989</v>
      </c>
      <c r="G280" s="42">
        <f t="shared" si="6"/>
        <v>24</v>
      </c>
      <c r="H280" t="s">
        <v>10409</v>
      </c>
    </row>
    <row r="281" spans="1:12" x14ac:dyDescent="0.35">
      <c r="A281" s="4">
        <v>180</v>
      </c>
      <c r="B281" s="4">
        <v>68.102000000000004</v>
      </c>
      <c r="C281" t="s">
        <v>4597</v>
      </c>
      <c r="D281" s="4">
        <v>3</v>
      </c>
      <c r="E281" s="16" t="s">
        <v>4990</v>
      </c>
      <c r="G281" s="42">
        <f t="shared" si="6"/>
        <v>9</v>
      </c>
      <c r="H281" t="s">
        <v>9373</v>
      </c>
    </row>
    <row r="282" spans="1:12" x14ac:dyDescent="0.35">
      <c r="A282" s="4">
        <v>181</v>
      </c>
      <c r="B282" s="4">
        <v>82.637999999999906</v>
      </c>
      <c r="C282" t="s">
        <v>4606</v>
      </c>
      <c r="D282" s="4">
        <v>2</v>
      </c>
      <c r="E282" s="16" t="s">
        <v>4991</v>
      </c>
      <c r="G282" s="42">
        <f t="shared" si="6"/>
        <v>24</v>
      </c>
      <c r="H282" s="43" t="s">
        <v>10409</v>
      </c>
      <c r="I282" s="42">
        <f t="shared" si="6"/>
        <v>9</v>
      </c>
      <c r="J282" t="s">
        <v>9373</v>
      </c>
      <c r="K282" s="4">
        <f t="shared" si="6"/>
        <v>21</v>
      </c>
      <c r="L282" t="s">
        <v>10458</v>
      </c>
    </row>
    <row r="284" spans="1:12" x14ac:dyDescent="0.35">
      <c r="B284" s="31" t="s">
        <v>10742</v>
      </c>
    </row>
    <row r="285" spans="1:12" x14ac:dyDescent="0.35">
      <c r="A285" s="4">
        <v>182</v>
      </c>
      <c r="B285" s="4">
        <v>106.71799999999899</v>
      </c>
      <c r="C285" t="s">
        <v>4603</v>
      </c>
      <c r="D285" s="4">
        <v>1</v>
      </c>
      <c r="E285" s="16" t="s">
        <v>4992</v>
      </c>
      <c r="G285" s="42">
        <f t="shared" si="6"/>
        <v>8</v>
      </c>
      <c r="H285" t="s">
        <v>9374</v>
      </c>
      <c r="J285" s="43"/>
    </row>
    <row r="286" spans="1:12" x14ac:dyDescent="0.35">
      <c r="A286" s="4">
        <v>183</v>
      </c>
      <c r="B286" s="4">
        <v>118.206</v>
      </c>
      <c r="C286" t="s">
        <v>4597</v>
      </c>
      <c r="D286" s="4">
        <v>3</v>
      </c>
      <c r="E286" s="16" t="s">
        <v>4993</v>
      </c>
      <c r="G286" s="42">
        <f t="shared" si="6"/>
        <v>8</v>
      </c>
      <c r="H286" t="s">
        <v>9374</v>
      </c>
    </row>
    <row r="287" spans="1:12" x14ac:dyDescent="0.35">
      <c r="A287" s="4">
        <v>184</v>
      </c>
      <c r="B287" s="4">
        <v>120.502</v>
      </c>
      <c r="C287" t="s">
        <v>4606</v>
      </c>
      <c r="D287" s="4">
        <v>2</v>
      </c>
      <c r="E287" s="16" t="s">
        <v>4994</v>
      </c>
      <c r="G287" s="42">
        <f t="shared" si="6"/>
        <v>8</v>
      </c>
      <c r="H287" t="s">
        <v>9374</v>
      </c>
      <c r="L287" s="43"/>
    </row>
    <row r="288" spans="1:12" x14ac:dyDescent="0.35">
      <c r="A288" s="4">
        <v>185</v>
      </c>
      <c r="B288" s="4">
        <v>186.15</v>
      </c>
      <c r="C288" t="s">
        <v>4603</v>
      </c>
      <c r="D288" s="4">
        <v>1</v>
      </c>
      <c r="E288" s="16" t="s">
        <v>4998</v>
      </c>
      <c r="G288" s="42">
        <f t="shared" si="6"/>
        <v>8</v>
      </c>
      <c r="H288" t="s">
        <v>9374</v>
      </c>
      <c r="L288" s="43"/>
    </row>
    <row r="289" spans="1:12" x14ac:dyDescent="0.35">
      <c r="A289" s="4">
        <v>186</v>
      </c>
      <c r="B289" s="4">
        <v>191.733</v>
      </c>
      <c r="C289" t="s">
        <v>4597</v>
      </c>
      <c r="D289" s="4">
        <v>3</v>
      </c>
      <c r="E289" s="16" t="s">
        <v>4703</v>
      </c>
      <c r="G289" s="42">
        <f t="shared" si="6"/>
        <v>8</v>
      </c>
      <c r="H289" t="s">
        <v>9374</v>
      </c>
      <c r="L289" s="43"/>
    </row>
    <row r="290" spans="1:12" x14ac:dyDescent="0.35">
      <c r="A290" s="4">
        <v>187</v>
      </c>
      <c r="B290" s="4">
        <v>192.26400000000001</v>
      </c>
      <c r="C290" t="s">
        <v>4603</v>
      </c>
      <c r="D290" s="4">
        <v>1</v>
      </c>
      <c r="E290" s="16" t="s">
        <v>4999</v>
      </c>
      <c r="G290" s="42">
        <f t="shared" si="6"/>
        <v>7</v>
      </c>
      <c r="H290" t="s">
        <v>9377</v>
      </c>
    </row>
    <row r="292" spans="1:12" x14ac:dyDescent="0.35">
      <c r="B292" s="31" t="s">
        <v>10743</v>
      </c>
    </row>
    <row r="293" spans="1:12" x14ac:dyDescent="0.35">
      <c r="A293" s="4">
        <v>188</v>
      </c>
      <c r="B293" s="4">
        <v>123.622</v>
      </c>
      <c r="C293" t="s">
        <v>4603</v>
      </c>
      <c r="D293" s="4">
        <v>1</v>
      </c>
      <c r="E293" s="16" t="s">
        <v>4995</v>
      </c>
      <c r="G293" s="42">
        <f t="shared" si="6"/>
        <v>3</v>
      </c>
      <c r="H293" t="s">
        <v>9379</v>
      </c>
    </row>
    <row r="294" spans="1:12" x14ac:dyDescent="0.35">
      <c r="A294" s="4">
        <v>189</v>
      </c>
      <c r="B294" s="4">
        <v>137.095</v>
      </c>
      <c r="C294" t="s">
        <v>4601</v>
      </c>
      <c r="D294" s="4">
        <v>4</v>
      </c>
      <c r="E294" s="16" t="s">
        <v>4996</v>
      </c>
      <c r="G294" s="42">
        <f t="shared" si="6"/>
        <v>4</v>
      </c>
      <c r="H294" t="s">
        <v>9372</v>
      </c>
    </row>
    <row r="296" spans="1:12" x14ac:dyDescent="0.35">
      <c r="A296" s="4">
        <v>190</v>
      </c>
      <c r="B296" s="4">
        <v>220.36500000000001</v>
      </c>
      <c r="C296" t="s">
        <v>4597</v>
      </c>
      <c r="D296" s="4">
        <v>3</v>
      </c>
      <c r="E296" s="16" t="s">
        <v>5000</v>
      </c>
    </row>
    <row r="297" spans="1:12" x14ac:dyDescent="0.35">
      <c r="E297" s="58" t="s">
        <v>10224</v>
      </c>
      <c r="G297" s="42">
        <f t="shared" si="6"/>
        <v>22</v>
      </c>
      <c r="H297" t="s">
        <v>10418</v>
      </c>
    </row>
    <row r="298" spans="1:12" x14ac:dyDescent="0.35">
      <c r="E298" s="58" t="s">
        <v>10225</v>
      </c>
      <c r="G298" s="42">
        <f t="shared" si="6"/>
        <v>20</v>
      </c>
      <c r="H298" s="43" t="s">
        <v>9472</v>
      </c>
      <c r="J298" s="41"/>
    </row>
    <row r="299" spans="1:12" x14ac:dyDescent="0.35">
      <c r="A299" s="4">
        <v>191</v>
      </c>
      <c r="B299" s="4">
        <v>227.38099999999901</v>
      </c>
      <c r="C299" t="s">
        <v>4597</v>
      </c>
      <c r="D299" s="4">
        <v>3</v>
      </c>
      <c r="E299" s="16" t="s">
        <v>5001</v>
      </c>
      <c r="G299" s="42">
        <f t="shared" si="6"/>
        <v>24</v>
      </c>
      <c r="H299" t="s">
        <v>10409</v>
      </c>
    </row>
    <row r="300" spans="1:12" x14ac:dyDescent="0.35">
      <c r="A300" s="4">
        <v>192</v>
      </c>
      <c r="B300" s="4">
        <v>235.733</v>
      </c>
      <c r="C300" t="s">
        <v>4597</v>
      </c>
      <c r="D300" s="4">
        <v>3</v>
      </c>
      <c r="E300" s="16" t="s">
        <v>5002</v>
      </c>
      <c r="G300" s="42">
        <f t="shared" si="6"/>
        <v>27</v>
      </c>
      <c r="H300" t="s">
        <v>11680</v>
      </c>
    </row>
    <row r="301" spans="1:12" x14ac:dyDescent="0.35">
      <c r="A301" s="4">
        <v>193</v>
      </c>
      <c r="B301" s="4">
        <v>237.25299999999999</v>
      </c>
      <c r="C301" t="s">
        <v>4603</v>
      </c>
      <c r="D301" s="4">
        <v>1</v>
      </c>
      <c r="E301" s="16" t="s">
        <v>5003</v>
      </c>
      <c r="G301" s="42">
        <f t="shared" si="6"/>
        <v>7</v>
      </c>
      <c r="H301" t="s">
        <v>9377</v>
      </c>
    </row>
    <row r="303" spans="1:12" s="75" customFormat="1" x14ac:dyDescent="0.35">
      <c r="A303" s="11"/>
      <c r="B303" s="11" t="s">
        <v>9229</v>
      </c>
      <c r="C303" s="15"/>
      <c r="D303" s="19"/>
      <c r="E303" s="15"/>
      <c r="F303" s="13"/>
      <c r="G303" s="13"/>
      <c r="I303" s="19"/>
      <c r="K303" s="19"/>
    </row>
    <row r="305" spans="1:8" x14ac:dyDescent="0.35">
      <c r="A305" s="4">
        <v>194</v>
      </c>
      <c r="B305" s="4">
        <v>-377.221</v>
      </c>
      <c r="C305" t="s">
        <v>4601</v>
      </c>
      <c r="D305" s="4">
        <v>4</v>
      </c>
      <c r="E305" s="16" t="s">
        <v>5005</v>
      </c>
      <c r="G305" s="42">
        <f t="shared" si="6"/>
        <v>22</v>
      </c>
      <c r="H305" t="s">
        <v>10418</v>
      </c>
    </row>
    <row r="306" spans="1:8" x14ac:dyDescent="0.35">
      <c r="A306" s="4">
        <v>195</v>
      </c>
      <c r="B306" s="4">
        <v>-372.18699999999899</v>
      </c>
      <c r="C306" t="s">
        <v>4597</v>
      </c>
      <c r="D306" s="4">
        <v>3</v>
      </c>
      <c r="E306" s="16" t="s">
        <v>5009</v>
      </c>
      <c r="G306" s="42">
        <f t="shared" si="6"/>
        <v>22</v>
      </c>
      <c r="H306" t="s">
        <v>10418</v>
      </c>
    </row>
    <row r="307" spans="1:8" x14ac:dyDescent="0.35">
      <c r="A307" s="4">
        <v>196</v>
      </c>
      <c r="B307" s="4">
        <v>-370.18</v>
      </c>
      <c r="C307" t="s">
        <v>4601</v>
      </c>
      <c r="D307" s="4">
        <v>4</v>
      </c>
      <c r="E307" s="16" t="s">
        <v>5012</v>
      </c>
      <c r="G307" s="42">
        <f t="shared" si="6"/>
        <v>24</v>
      </c>
      <c r="H307" t="s">
        <v>10409</v>
      </c>
    </row>
    <row r="308" spans="1:8" x14ac:dyDescent="0.35">
      <c r="A308" s="4">
        <v>197</v>
      </c>
      <c r="B308" s="4">
        <v>-366.09199999999998</v>
      </c>
      <c r="C308" t="s">
        <v>4597</v>
      </c>
      <c r="D308" s="4">
        <v>3</v>
      </c>
      <c r="E308" s="16" t="s">
        <v>5014</v>
      </c>
      <c r="G308" s="42">
        <f t="shared" si="6"/>
        <v>24</v>
      </c>
      <c r="H308" t="s">
        <v>10409</v>
      </c>
    </row>
    <row r="310" spans="1:8" x14ac:dyDescent="0.35">
      <c r="A310" s="7">
        <v>2</v>
      </c>
      <c r="B310" s="31" t="s">
        <v>10745</v>
      </c>
    </row>
    <row r="311" spans="1:8" x14ac:dyDescent="0.35">
      <c r="A311" s="4">
        <v>198</v>
      </c>
      <c r="B311" s="4">
        <v>-373.72699999999998</v>
      </c>
      <c r="C311" t="s">
        <v>4603</v>
      </c>
      <c r="D311" s="4">
        <v>1</v>
      </c>
      <c r="E311" s="16" t="s">
        <v>5008</v>
      </c>
      <c r="G311" s="42">
        <f t="shared" si="6"/>
        <v>3</v>
      </c>
      <c r="H311" t="s">
        <v>9379</v>
      </c>
    </row>
    <row r="312" spans="1:8" x14ac:dyDescent="0.35">
      <c r="A312" s="4">
        <v>199</v>
      </c>
      <c r="B312" s="4">
        <v>-356.81599999999997</v>
      </c>
      <c r="C312" t="s">
        <v>4597</v>
      </c>
      <c r="D312" s="4">
        <v>3</v>
      </c>
      <c r="E312" s="16" t="s">
        <v>5020</v>
      </c>
    </row>
    <row r="313" spans="1:8" x14ac:dyDescent="0.35">
      <c r="E313" s="58" t="s">
        <v>10234</v>
      </c>
      <c r="G313" s="42">
        <f t="shared" si="6"/>
        <v>11</v>
      </c>
      <c r="H313" t="s">
        <v>9509</v>
      </c>
    </row>
    <row r="314" spans="1:8" x14ac:dyDescent="0.35">
      <c r="E314" s="58" t="s">
        <v>10235</v>
      </c>
      <c r="G314" s="42">
        <f t="shared" si="6"/>
        <v>5</v>
      </c>
      <c r="H314" t="s">
        <v>9378</v>
      </c>
    </row>
    <row r="315" spans="1:8" x14ac:dyDescent="0.35">
      <c r="A315" s="4">
        <v>200</v>
      </c>
      <c r="B315" s="4">
        <v>-299.22300000000001</v>
      </c>
      <c r="C315" t="s">
        <v>4606</v>
      </c>
      <c r="D315" s="4">
        <v>2</v>
      </c>
      <c r="E315" s="16" t="s">
        <v>5048</v>
      </c>
      <c r="G315" s="42">
        <f t="shared" si="6"/>
        <v>3</v>
      </c>
      <c r="H315" t="s">
        <v>9379</v>
      </c>
    </row>
    <row r="316" spans="1:8" x14ac:dyDescent="0.35">
      <c r="A316" s="4">
        <v>201</v>
      </c>
      <c r="B316" s="4">
        <v>-269.92700000000002</v>
      </c>
      <c r="C316" t="s">
        <v>4597</v>
      </c>
      <c r="D316" s="4">
        <v>3</v>
      </c>
      <c r="E316" s="16" t="s">
        <v>5062</v>
      </c>
    </row>
    <row r="317" spans="1:8" x14ac:dyDescent="0.35">
      <c r="E317" s="58" t="s">
        <v>10226</v>
      </c>
      <c r="G317" s="42">
        <f t="shared" si="6"/>
        <v>5</v>
      </c>
      <c r="H317" t="s">
        <v>9378</v>
      </c>
    </row>
    <row r="318" spans="1:8" x14ac:dyDescent="0.35">
      <c r="E318" s="58" t="s">
        <v>10744</v>
      </c>
      <c r="G318" s="42">
        <f t="shared" si="6"/>
        <v>11</v>
      </c>
      <c r="H318" t="s">
        <v>9509</v>
      </c>
    </row>
    <row r="319" spans="1:8" x14ac:dyDescent="0.35">
      <c r="A319" s="4">
        <v>202</v>
      </c>
      <c r="B319" s="4">
        <v>-260.423</v>
      </c>
      <c r="C319" t="s">
        <v>4597</v>
      </c>
      <c r="D319" s="4">
        <v>3</v>
      </c>
      <c r="E319" s="16" t="s">
        <v>5066</v>
      </c>
      <c r="G319" s="42">
        <f t="shared" si="6"/>
        <v>4</v>
      </c>
      <c r="H319" t="s">
        <v>9372</v>
      </c>
    </row>
    <row r="321" spans="1:8" x14ac:dyDescent="0.35">
      <c r="A321" s="7">
        <v>1</v>
      </c>
      <c r="B321" s="31" t="s">
        <v>10753</v>
      </c>
    </row>
    <row r="322" spans="1:8" x14ac:dyDescent="0.35">
      <c r="A322" s="4">
        <v>203</v>
      </c>
      <c r="B322" s="4">
        <v>-377.32400000000001</v>
      </c>
      <c r="C322" t="s">
        <v>4606</v>
      </c>
      <c r="D322" s="4">
        <v>2</v>
      </c>
      <c r="E322" s="16" t="s">
        <v>10236</v>
      </c>
    </row>
    <row r="323" spans="1:8" x14ac:dyDescent="0.35">
      <c r="E323" s="58" t="s">
        <v>10238</v>
      </c>
      <c r="G323" s="42">
        <f t="shared" si="6"/>
        <v>13</v>
      </c>
      <c r="H323" t="s">
        <v>9388</v>
      </c>
    </row>
    <row r="324" spans="1:8" x14ac:dyDescent="0.35">
      <c r="E324" s="58" t="s">
        <v>10237</v>
      </c>
      <c r="G324" s="42">
        <f t="shared" si="6"/>
        <v>7</v>
      </c>
      <c r="H324" t="s">
        <v>9377</v>
      </c>
    </row>
    <row r="325" spans="1:8" x14ac:dyDescent="0.35">
      <c r="A325" s="4">
        <v>204</v>
      </c>
      <c r="B325" s="4">
        <v>-372.16199999999998</v>
      </c>
      <c r="C325" t="s">
        <v>4603</v>
      </c>
      <c r="D325" s="4">
        <v>1</v>
      </c>
      <c r="E325" s="16" t="s">
        <v>4176</v>
      </c>
      <c r="G325" s="42">
        <f t="shared" si="6"/>
        <v>7</v>
      </c>
      <c r="H325" t="s">
        <v>9377</v>
      </c>
    </row>
    <row r="326" spans="1:8" x14ac:dyDescent="0.35">
      <c r="A326" s="4">
        <v>205</v>
      </c>
      <c r="B326" s="4">
        <v>-359.89800000000002</v>
      </c>
      <c r="C326" t="s">
        <v>4606</v>
      </c>
      <c r="D326" s="4">
        <v>2</v>
      </c>
      <c r="E326" s="16" t="s">
        <v>5019</v>
      </c>
      <c r="G326" s="42">
        <f t="shared" si="6"/>
        <v>24</v>
      </c>
      <c r="H326" t="s">
        <v>10409</v>
      </c>
    </row>
    <row r="327" spans="1:8" x14ac:dyDescent="0.35">
      <c r="A327" s="4">
        <v>206</v>
      </c>
      <c r="B327" s="4">
        <v>-350.755</v>
      </c>
      <c r="C327" t="s">
        <v>4597</v>
      </c>
      <c r="D327" s="4">
        <v>3</v>
      </c>
      <c r="E327" s="16" t="s">
        <v>5025</v>
      </c>
    </row>
    <row r="328" spans="1:8" x14ac:dyDescent="0.35">
      <c r="E328" s="58" t="s">
        <v>10239</v>
      </c>
      <c r="G328" s="42">
        <f t="shared" si="6"/>
        <v>17</v>
      </c>
      <c r="H328" t="s">
        <v>12176</v>
      </c>
    </row>
    <row r="329" spans="1:8" x14ac:dyDescent="0.35">
      <c r="E329" s="58" t="s">
        <v>10240</v>
      </c>
      <c r="G329" s="42">
        <f t="shared" si="6"/>
        <v>15</v>
      </c>
      <c r="H329" t="s">
        <v>9706</v>
      </c>
    </row>
    <row r="330" spans="1:8" x14ac:dyDescent="0.35">
      <c r="A330" s="4">
        <v>207</v>
      </c>
      <c r="B330" s="4">
        <v>-348.56699999999898</v>
      </c>
      <c r="C330" t="s">
        <v>4603</v>
      </c>
      <c r="D330" s="4">
        <v>1</v>
      </c>
      <c r="E330" s="16" t="s">
        <v>5028</v>
      </c>
      <c r="G330" s="42">
        <f t="shared" si="6"/>
        <v>7</v>
      </c>
      <c r="H330" t="s">
        <v>9377</v>
      </c>
    </row>
    <row r="331" spans="1:8" x14ac:dyDescent="0.35">
      <c r="A331" s="4">
        <v>208</v>
      </c>
      <c r="B331" s="4">
        <v>-340.83199999999999</v>
      </c>
      <c r="C331" t="s">
        <v>4597</v>
      </c>
      <c r="D331" s="4">
        <v>3</v>
      </c>
      <c r="E331" s="16" t="s">
        <v>10229</v>
      </c>
    </row>
    <row r="332" spans="1:8" x14ac:dyDescent="0.35">
      <c r="E332" s="58" t="s">
        <v>10241</v>
      </c>
      <c r="G332" s="42">
        <f t="shared" si="6"/>
        <v>17</v>
      </c>
      <c r="H332" t="s">
        <v>12176</v>
      </c>
    </row>
    <row r="333" spans="1:8" x14ac:dyDescent="0.35">
      <c r="E333" s="58" t="s">
        <v>10242</v>
      </c>
      <c r="G333" s="42">
        <f t="shared" si="6"/>
        <v>7</v>
      </c>
      <c r="H333" t="s">
        <v>9377</v>
      </c>
    </row>
    <row r="334" spans="1:8" x14ac:dyDescent="0.35">
      <c r="A334" s="4">
        <v>209</v>
      </c>
      <c r="B334" s="4">
        <v>-333.04199999999997</v>
      </c>
      <c r="C334" t="s">
        <v>4606</v>
      </c>
      <c r="D334" s="4">
        <v>2</v>
      </c>
      <c r="E334" s="16" t="s">
        <v>5037</v>
      </c>
      <c r="G334" s="42">
        <f t="shared" si="6"/>
        <v>34</v>
      </c>
      <c r="H334" s="43" t="s">
        <v>9387</v>
      </c>
    </row>
    <row r="335" spans="1:8" x14ac:dyDescent="0.35">
      <c r="A335" s="4">
        <v>210</v>
      </c>
      <c r="B335" s="4">
        <v>-330.53699999999998</v>
      </c>
      <c r="C335" t="s">
        <v>4597</v>
      </c>
      <c r="D335" s="4">
        <v>3</v>
      </c>
      <c r="E335" s="16" t="s">
        <v>5039</v>
      </c>
      <c r="G335" s="42">
        <f t="shared" si="6"/>
        <v>9</v>
      </c>
      <c r="H335" t="s">
        <v>9373</v>
      </c>
    </row>
    <row r="337" spans="1:12" x14ac:dyDescent="0.35">
      <c r="A337" s="7">
        <v>4</v>
      </c>
      <c r="B337" s="31" t="s">
        <v>10751</v>
      </c>
    </row>
    <row r="338" spans="1:12" x14ac:dyDescent="0.35">
      <c r="A338" s="4">
        <v>211</v>
      </c>
      <c r="B338" s="4">
        <v>-325.90100000000001</v>
      </c>
      <c r="C338" t="s">
        <v>4601</v>
      </c>
      <c r="D338" s="4">
        <v>4</v>
      </c>
      <c r="E338" s="16" t="s">
        <v>5041</v>
      </c>
      <c r="G338" s="42">
        <f t="shared" ref="G338:I400" si="7">IF(H338="GREET",1,IF(H338="GOAL",2,IF(H338="GOAL:COOP",2,IF(H338="(GOAL:COOP)",2,IF(H338="GOAL:CIVILITY",2,IF(H338="GOAL:SUSTAIN",2,IF(H338="(GOAL:SUSTAIN)",2,IF(H338="GOAL:MAX EARN",2,IF(H338="GOAL:EQUITY",2,IF(H338="(GOAL:EQUITY)",2,IF(H338="PROPOSAL",3,IF(H338="(PROPOSAL)",3,IF(H338="CHOOSE+",4,IF(H338="CHOOSE-",4,IF(H338="(CHOOSE+)",4,IF(H338="(CHOOSE-)",4,IF(H338="ECO INFO",5,IF(H338="(ECO INFO)",5,IF(H338="$ INFO",6,IF(H338="($ INFO)",6,IF(H338="SOC INFO",7,IF(H338="(SOC INFO)",7,IF(H338="RULE INFO",8,IF(H338="EXP INFO",9,IF(H338="(EXP INFO)",9,IF(H338="MON RES",10,IF(H338="MON EARN",11,IF(H338="MON BEH",12,IF(H338="POSE HARM",13,IF(H338="(POSE HARM)",13,IF(H338="POSE CONCERN",14,IF(H338="(POSE CONCERN)",14,IF(H338="RJ APOLOGY",15,IF(H338="RJ ATONE",16,IF(H338="(RJ ATONE)",16,IF(H338="RJ JUSTIFY",17,IF(H338="RJ JUSTIFY:ECO INFO",17,IF(H338="RJ JUSTIFY:SOC INFO",17,IF(H338="RJ JUSTIFY:EXP INFO",17,IF(H338="RJ JUSTIFY:MON EARN",17,IF(H338="RJ JUSTIFY:MON BEH",17,IF(H338="RJ-",18,IF(H338="RJ FORGIVE+",19,IF(H338="RJ FORGIVE-",19,IF(H338="(RJ FORGIVE+)",19,IF(H338="(RJ FORGIVE-)",19,IF(H338="COORD",20,IF(H338="(COORD)",20,IF(H338="ENF ACK",21,IF(H338="(ENF ACK)",21,IF(H338="ENF PRAISE",22,IF(H338="ENF ASK",23,IF(H338="ENF TELL",24,IF(H338="ENF SHAME",25,IF(H338="ENF WARN",26,IF(H338="ENF THREATEN",27,IF(H338="ENF PUNISH",28,IF(H338="DEFECT",29,IF(H338="SM TALK",30,IF(H338="HUMOR",31,IF(H338="POLITE+",32,IF(H338="POLITE-",32,IF(H338="INPUT-",33,IF(H338="AMBIGUOUS",34,IF(H338="UNCODEABLE",35)))))))))))))))))))))))))))))))))))))))))))))))))))))))))))))))))</f>
        <v>23</v>
      </c>
      <c r="H338" s="43" t="s">
        <v>10129</v>
      </c>
      <c r="I338" s="4">
        <f t="shared" si="7"/>
        <v>3</v>
      </c>
      <c r="J338" t="s">
        <v>10329</v>
      </c>
      <c r="K338" s="9"/>
    </row>
    <row r="339" spans="1:12" x14ac:dyDescent="0.35">
      <c r="A339" s="4">
        <v>212</v>
      </c>
      <c r="B339" s="4">
        <v>-320.52</v>
      </c>
      <c r="C339" t="s">
        <v>4603</v>
      </c>
      <c r="D339" s="4">
        <v>1</v>
      </c>
      <c r="E339" s="16" t="s">
        <v>136</v>
      </c>
      <c r="G339" s="42">
        <f t="shared" si="7"/>
        <v>21</v>
      </c>
      <c r="H339" t="s">
        <v>9613</v>
      </c>
      <c r="I339" s="4">
        <f t="shared" si="7"/>
        <v>4</v>
      </c>
      <c r="J339" t="s">
        <v>10330</v>
      </c>
    </row>
    <row r="340" spans="1:12" x14ac:dyDescent="0.35">
      <c r="A340" s="4">
        <v>213</v>
      </c>
      <c r="B340" s="4">
        <v>-318.255</v>
      </c>
      <c r="C340" t="s">
        <v>4597</v>
      </c>
      <c r="D340" s="4">
        <v>3</v>
      </c>
      <c r="E340" s="16" t="s">
        <v>5042</v>
      </c>
    </row>
    <row r="341" spans="1:12" x14ac:dyDescent="0.35">
      <c r="E341" s="58" t="s">
        <v>9911</v>
      </c>
      <c r="G341" s="42">
        <f t="shared" si="7"/>
        <v>15</v>
      </c>
      <c r="H341" t="s">
        <v>9706</v>
      </c>
    </row>
    <row r="342" spans="1:12" x14ac:dyDescent="0.35">
      <c r="E342" s="58" t="s">
        <v>9912</v>
      </c>
      <c r="G342" s="42">
        <f t="shared" si="7"/>
        <v>21</v>
      </c>
      <c r="H342" t="s">
        <v>9613</v>
      </c>
      <c r="I342" s="4">
        <f t="shared" si="7"/>
        <v>4</v>
      </c>
      <c r="J342" t="s">
        <v>10330</v>
      </c>
    </row>
    <row r="343" spans="1:12" x14ac:dyDescent="0.35">
      <c r="A343" s="4">
        <v>214</v>
      </c>
      <c r="B343" s="4">
        <v>-318.178</v>
      </c>
      <c r="C343" t="s">
        <v>4606</v>
      </c>
      <c r="D343" s="4">
        <v>2</v>
      </c>
      <c r="E343" s="16" t="s">
        <v>10748</v>
      </c>
    </row>
    <row r="344" spans="1:12" x14ac:dyDescent="0.35">
      <c r="E344" s="58" t="s">
        <v>10746</v>
      </c>
      <c r="G344" s="42">
        <f t="shared" si="7"/>
        <v>7</v>
      </c>
      <c r="H344" t="s">
        <v>9377</v>
      </c>
    </row>
    <row r="345" spans="1:12" x14ac:dyDescent="0.35">
      <c r="E345" s="58" t="s">
        <v>10747</v>
      </c>
      <c r="G345" s="42">
        <f t="shared" si="7"/>
        <v>3</v>
      </c>
      <c r="H345" t="s">
        <v>9379</v>
      </c>
      <c r="I345" s="4">
        <f t="shared" si="7"/>
        <v>4</v>
      </c>
      <c r="J345" t="s">
        <v>10330</v>
      </c>
      <c r="L345" t="s">
        <v>10752</v>
      </c>
    </row>
    <row r="346" spans="1:12" x14ac:dyDescent="0.35">
      <c r="A346" s="4">
        <v>215</v>
      </c>
      <c r="B346" s="4">
        <v>-313.012</v>
      </c>
      <c r="C346" t="s">
        <v>4606</v>
      </c>
      <c r="D346" s="4">
        <v>2</v>
      </c>
      <c r="E346" s="16" t="s">
        <v>4829</v>
      </c>
      <c r="F346" s="28"/>
      <c r="G346" s="42">
        <f t="shared" si="7"/>
        <v>19</v>
      </c>
      <c r="H346" t="s">
        <v>9723</v>
      </c>
    </row>
    <row r="348" spans="1:12" x14ac:dyDescent="0.35">
      <c r="B348" s="20" t="s">
        <v>9285</v>
      </c>
    </row>
    <row r="349" spans="1:12" x14ac:dyDescent="0.35">
      <c r="A349" s="4">
        <v>216</v>
      </c>
      <c r="B349" s="4">
        <v>-354.981999999999</v>
      </c>
      <c r="C349" t="s">
        <v>4601</v>
      </c>
      <c r="D349" s="4">
        <v>4</v>
      </c>
      <c r="E349" s="16" t="s">
        <v>5022</v>
      </c>
      <c r="G349" s="42">
        <f t="shared" si="7"/>
        <v>9</v>
      </c>
      <c r="H349" t="s">
        <v>9373</v>
      </c>
    </row>
    <row r="350" spans="1:12" x14ac:dyDescent="0.35">
      <c r="A350" s="4">
        <v>217</v>
      </c>
      <c r="B350" s="4">
        <v>-298.33</v>
      </c>
      <c r="C350" t="s">
        <v>4603</v>
      </c>
      <c r="D350" s="4">
        <v>1</v>
      </c>
      <c r="E350" s="16" t="s">
        <v>5050</v>
      </c>
      <c r="G350" s="42">
        <f t="shared" si="7"/>
        <v>9</v>
      </c>
      <c r="H350" t="s">
        <v>9373</v>
      </c>
    </row>
    <row r="351" spans="1:12" x14ac:dyDescent="0.35">
      <c r="A351" s="4">
        <v>218</v>
      </c>
      <c r="B351" s="4">
        <v>-295.39400000000001</v>
      </c>
      <c r="C351" t="s">
        <v>4606</v>
      </c>
      <c r="D351" s="4">
        <v>2</v>
      </c>
      <c r="E351" s="16" t="s">
        <v>2821</v>
      </c>
      <c r="G351" s="42">
        <f t="shared" si="7"/>
        <v>9</v>
      </c>
      <c r="H351" t="s">
        <v>9373</v>
      </c>
    </row>
    <row r="352" spans="1:12" x14ac:dyDescent="0.35">
      <c r="A352" s="4">
        <v>219</v>
      </c>
      <c r="B352" s="4">
        <v>-285.00099999999998</v>
      </c>
      <c r="C352" t="s">
        <v>4603</v>
      </c>
      <c r="D352" s="4">
        <v>1</v>
      </c>
      <c r="E352" s="16" t="s">
        <v>5054</v>
      </c>
      <c r="G352" s="42">
        <f t="shared" si="7"/>
        <v>9</v>
      </c>
      <c r="H352" t="s">
        <v>9373</v>
      </c>
    </row>
    <row r="353" spans="1:10" x14ac:dyDescent="0.35">
      <c r="B353" s="4">
        <v>-281.834</v>
      </c>
      <c r="C353" t="s">
        <v>4603</v>
      </c>
      <c r="D353" s="4">
        <v>1</v>
      </c>
      <c r="E353" s="16" t="s">
        <v>5057</v>
      </c>
    </row>
    <row r="354" spans="1:10" x14ac:dyDescent="0.35">
      <c r="A354" s="4">
        <v>220</v>
      </c>
      <c r="B354" s="4">
        <v>-284.43799999999999</v>
      </c>
      <c r="C354" t="s">
        <v>4606</v>
      </c>
      <c r="D354" s="4">
        <v>2</v>
      </c>
      <c r="E354" s="16" t="s">
        <v>5055</v>
      </c>
      <c r="G354" s="42">
        <f t="shared" si="7"/>
        <v>9</v>
      </c>
      <c r="H354" t="s">
        <v>9373</v>
      </c>
    </row>
    <row r="355" spans="1:10" x14ac:dyDescent="0.35">
      <c r="A355" s="4">
        <v>221</v>
      </c>
      <c r="B355" s="4">
        <v>-277.91800000000001</v>
      </c>
      <c r="C355" t="s">
        <v>4601</v>
      </c>
      <c r="D355" s="4">
        <v>4</v>
      </c>
      <c r="E355" s="16" t="s">
        <v>5060</v>
      </c>
      <c r="G355" s="42">
        <f t="shared" si="7"/>
        <v>9</v>
      </c>
      <c r="H355" t="s">
        <v>9373</v>
      </c>
    </row>
    <row r="356" spans="1:10" x14ac:dyDescent="0.35">
      <c r="A356" s="4">
        <v>222</v>
      </c>
      <c r="B356" s="4">
        <v>-271.97199999999998</v>
      </c>
      <c r="C356" t="s">
        <v>4606</v>
      </c>
      <c r="D356" s="4">
        <v>2</v>
      </c>
      <c r="E356" s="16" t="s">
        <v>10227</v>
      </c>
    </row>
    <row r="357" spans="1:10" x14ac:dyDescent="0.35">
      <c r="B357" s="4">
        <v>-268.60399999999998</v>
      </c>
      <c r="C357" t="s">
        <v>4606</v>
      </c>
      <c r="D357" s="4">
        <v>2</v>
      </c>
      <c r="E357" s="16" t="s">
        <v>5063</v>
      </c>
    </row>
    <row r="358" spans="1:10" x14ac:dyDescent="0.35">
      <c r="E358" s="58" t="s">
        <v>10750</v>
      </c>
      <c r="G358" s="42">
        <f t="shared" si="7"/>
        <v>31</v>
      </c>
      <c r="H358" t="s">
        <v>9386</v>
      </c>
    </row>
    <row r="359" spans="1:10" x14ac:dyDescent="0.35">
      <c r="E359" s="58" t="s">
        <v>10749</v>
      </c>
      <c r="G359" s="42">
        <f t="shared" si="7"/>
        <v>7</v>
      </c>
      <c r="H359" t="s">
        <v>9377</v>
      </c>
    </row>
    <row r="360" spans="1:10" x14ac:dyDescent="0.35">
      <c r="A360" s="4">
        <v>223</v>
      </c>
      <c r="B360" s="4">
        <v>-257.12299999999999</v>
      </c>
      <c r="C360" t="s">
        <v>4601</v>
      </c>
      <c r="D360" s="4">
        <v>4</v>
      </c>
      <c r="E360" s="16" t="s">
        <v>5068</v>
      </c>
      <c r="G360" s="42">
        <f t="shared" si="7"/>
        <v>9</v>
      </c>
      <c r="H360" t="s">
        <v>9373</v>
      </c>
    </row>
    <row r="361" spans="1:10" x14ac:dyDescent="0.35">
      <c r="A361" s="4">
        <v>224</v>
      </c>
      <c r="B361" s="4">
        <v>-253.828</v>
      </c>
      <c r="C361" t="s">
        <v>4603</v>
      </c>
      <c r="D361" s="4">
        <v>1</v>
      </c>
      <c r="E361" s="16" t="s">
        <v>5070</v>
      </c>
      <c r="G361" s="42">
        <f t="shared" si="7"/>
        <v>9</v>
      </c>
      <c r="H361" t="s">
        <v>9373</v>
      </c>
    </row>
    <row r="362" spans="1:10" x14ac:dyDescent="0.35">
      <c r="B362" s="4">
        <v>-250.49799999999999</v>
      </c>
      <c r="C362" t="s">
        <v>4603</v>
      </c>
      <c r="D362" s="4">
        <v>1</v>
      </c>
      <c r="E362" s="16" t="s">
        <v>5073</v>
      </c>
      <c r="G362" s="42">
        <f t="shared" si="7"/>
        <v>7</v>
      </c>
      <c r="H362" t="s">
        <v>9377</v>
      </c>
    </row>
    <row r="363" spans="1:10" x14ac:dyDescent="0.35">
      <c r="A363" s="4">
        <v>225</v>
      </c>
      <c r="B363" s="4">
        <v>-248.20699999999999</v>
      </c>
      <c r="C363" t="s">
        <v>4606</v>
      </c>
      <c r="D363" s="4">
        <v>2</v>
      </c>
      <c r="E363" s="16" t="s">
        <v>415</v>
      </c>
      <c r="G363" s="42">
        <f t="shared" si="7"/>
        <v>7</v>
      </c>
      <c r="H363" t="s">
        <v>9377</v>
      </c>
    </row>
    <row r="365" spans="1:10" x14ac:dyDescent="0.35">
      <c r="B365" s="20" t="s">
        <v>9232</v>
      </c>
    </row>
    <row r="366" spans="1:10" x14ac:dyDescent="0.35">
      <c r="A366" s="4">
        <v>226</v>
      </c>
      <c r="B366" s="4">
        <v>-231.084</v>
      </c>
      <c r="C366" t="s">
        <v>4606</v>
      </c>
      <c r="D366" s="4">
        <v>2</v>
      </c>
      <c r="E366" s="16" t="s">
        <v>5082</v>
      </c>
      <c r="G366" s="42">
        <f t="shared" si="7"/>
        <v>30</v>
      </c>
      <c r="H366" t="s">
        <v>9375</v>
      </c>
      <c r="J366" s="5"/>
    </row>
    <row r="367" spans="1:10" x14ac:dyDescent="0.35">
      <c r="A367" s="4">
        <v>227</v>
      </c>
      <c r="B367" s="4">
        <v>-224.43599999999901</v>
      </c>
      <c r="C367" t="s">
        <v>4603</v>
      </c>
      <c r="D367" s="4">
        <v>1</v>
      </c>
      <c r="E367" s="16" t="s">
        <v>5087</v>
      </c>
      <c r="G367" s="42">
        <f t="shared" si="7"/>
        <v>30</v>
      </c>
      <c r="H367" t="s">
        <v>9375</v>
      </c>
    </row>
    <row r="368" spans="1:10" x14ac:dyDescent="0.35">
      <c r="A368" s="4">
        <v>228</v>
      </c>
      <c r="B368" s="4">
        <v>-221.99799999999999</v>
      </c>
      <c r="C368" t="s">
        <v>4601</v>
      </c>
      <c r="D368" s="4">
        <v>4</v>
      </c>
      <c r="E368" s="16" t="s">
        <v>5088</v>
      </c>
      <c r="G368" s="42">
        <f t="shared" si="7"/>
        <v>30</v>
      </c>
      <c r="H368" t="s">
        <v>9375</v>
      </c>
    </row>
    <row r="369" spans="1:10" x14ac:dyDescent="0.35">
      <c r="B369" s="4">
        <v>-215.179</v>
      </c>
      <c r="C369" t="s">
        <v>4601</v>
      </c>
      <c r="D369" s="4">
        <v>4</v>
      </c>
      <c r="E369" s="16" t="s">
        <v>5092</v>
      </c>
    </row>
    <row r="370" spans="1:10" x14ac:dyDescent="0.35">
      <c r="A370" s="4">
        <v>229</v>
      </c>
      <c r="B370" s="4">
        <v>-214.89500000000001</v>
      </c>
      <c r="C370" t="s">
        <v>4597</v>
      </c>
      <c r="D370" s="4">
        <v>3</v>
      </c>
      <c r="E370" s="16" t="s">
        <v>5093</v>
      </c>
      <c r="G370" s="42">
        <f t="shared" si="7"/>
        <v>30</v>
      </c>
      <c r="H370" t="s">
        <v>9375</v>
      </c>
    </row>
    <row r="371" spans="1:10" x14ac:dyDescent="0.35">
      <c r="A371" s="4">
        <v>230</v>
      </c>
      <c r="B371" s="4">
        <v>-214.30500000000001</v>
      </c>
      <c r="C371" t="s">
        <v>4603</v>
      </c>
      <c r="D371" s="4">
        <v>1</v>
      </c>
      <c r="E371" s="16" t="s">
        <v>5094</v>
      </c>
      <c r="G371" s="42">
        <f t="shared" si="7"/>
        <v>30</v>
      </c>
      <c r="H371" t="s">
        <v>9375</v>
      </c>
    </row>
    <row r="372" spans="1:10" x14ac:dyDescent="0.35">
      <c r="A372" s="4">
        <v>231</v>
      </c>
      <c r="B372" s="4">
        <v>-204.84599999999901</v>
      </c>
      <c r="C372" t="s">
        <v>4597</v>
      </c>
      <c r="D372" s="4">
        <v>3</v>
      </c>
      <c r="E372" s="16" t="s">
        <v>5098</v>
      </c>
      <c r="G372" s="42">
        <f t="shared" si="7"/>
        <v>30</v>
      </c>
      <c r="H372" t="s">
        <v>9375</v>
      </c>
    </row>
    <row r="373" spans="1:10" x14ac:dyDescent="0.35">
      <c r="A373" s="4">
        <v>232</v>
      </c>
      <c r="B373" s="4">
        <v>-204.56299999999999</v>
      </c>
      <c r="C373" t="s">
        <v>4606</v>
      </c>
      <c r="D373" s="4">
        <v>2</v>
      </c>
      <c r="E373" s="16" t="s">
        <v>5099</v>
      </c>
      <c r="G373" s="42">
        <f t="shared" si="7"/>
        <v>30</v>
      </c>
      <c r="H373" t="s">
        <v>9375</v>
      </c>
    </row>
    <row r="374" spans="1:10" x14ac:dyDescent="0.35">
      <c r="A374" s="4">
        <v>233</v>
      </c>
      <c r="B374" s="4">
        <v>-198.35299999999901</v>
      </c>
      <c r="C374" t="s">
        <v>4603</v>
      </c>
      <c r="D374" s="4">
        <v>1</v>
      </c>
      <c r="E374" s="16" t="s">
        <v>5101</v>
      </c>
      <c r="G374" s="42">
        <f t="shared" si="7"/>
        <v>30</v>
      </c>
      <c r="H374" t="s">
        <v>9375</v>
      </c>
      <c r="J374" s="5"/>
    </row>
    <row r="375" spans="1:10" x14ac:dyDescent="0.35">
      <c r="A375" s="4">
        <v>234</v>
      </c>
      <c r="B375" s="4">
        <v>-187.71099999999899</v>
      </c>
      <c r="C375" t="s">
        <v>4601</v>
      </c>
      <c r="D375" s="4">
        <v>4</v>
      </c>
      <c r="E375" s="16" t="s">
        <v>5103</v>
      </c>
      <c r="G375" s="42">
        <f t="shared" si="7"/>
        <v>30</v>
      </c>
      <c r="H375" t="s">
        <v>9375</v>
      </c>
    </row>
    <row r="376" spans="1:10" x14ac:dyDescent="0.35">
      <c r="A376" s="4">
        <v>235</v>
      </c>
      <c r="B376" s="4">
        <v>-187.07499999999999</v>
      </c>
      <c r="C376" t="s">
        <v>4597</v>
      </c>
      <c r="D376" s="4">
        <v>3</v>
      </c>
      <c r="E376" s="16" t="s">
        <v>1269</v>
      </c>
      <c r="G376" s="42">
        <f t="shared" si="7"/>
        <v>30</v>
      </c>
      <c r="H376" t="s">
        <v>9375</v>
      </c>
    </row>
    <row r="377" spans="1:10" x14ac:dyDescent="0.35">
      <c r="B377" s="4">
        <v>-180.52</v>
      </c>
      <c r="C377" t="s">
        <v>4597</v>
      </c>
      <c r="D377" s="4">
        <v>3</v>
      </c>
      <c r="E377" s="16" t="s">
        <v>5107</v>
      </c>
    </row>
    <row r="378" spans="1:10" x14ac:dyDescent="0.35">
      <c r="A378" s="4">
        <v>236</v>
      </c>
      <c r="B378" s="4">
        <v>-178.16800000000001</v>
      </c>
      <c r="C378" t="s">
        <v>4603</v>
      </c>
      <c r="D378" s="4">
        <v>1</v>
      </c>
      <c r="E378" s="16" t="s">
        <v>5108</v>
      </c>
      <c r="G378" s="42">
        <f t="shared" si="7"/>
        <v>30</v>
      </c>
      <c r="H378" t="s">
        <v>9375</v>
      </c>
    </row>
    <row r="379" spans="1:10" x14ac:dyDescent="0.35">
      <c r="A379" s="4">
        <v>237</v>
      </c>
      <c r="B379" s="4">
        <v>-177.952</v>
      </c>
      <c r="C379" t="s">
        <v>4606</v>
      </c>
      <c r="D379" s="4">
        <v>2</v>
      </c>
      <c r="E379" s="16" t="s">
        <v>5110</v>
      </c>
      <c r="G379" s="42">
        <f t="shared" si="7"/>
        <v>30</v>
      </c>
      <c r="H379" t="s">
        <v>9375</v>
      </c>
    </row>
    <row r="380" spans="1:10" x14ac:dyDescent="0.35">
      <c r="A380" s="4">
        <v>238</v>
      </c>
      <c r="B380" s="4">
        <v>-173.678</v>
      </c>
      <c r="C380" t="s">
        <v>4597</v>
      </c>
      <c r="D380" s="4">
        <v>3</v>
      </c>
      <c r="E380" s="16" t="s">
        <v>5112</v>
      </c>
      <c r="G380" s="42">
        <f t="shared" si="7"/>
        <v>30</v>
      </c>
      <c r="H380" t="s">
        <v>9375</v>
      </c>
    </row>
    <row r="381" spans="1:10" x14ac:dyDescent="0.35">
      <c r="A381" s="4">
        <v>239</v>
      </c>
      <c r="B381" s="4">
        <v>-164.00399999999999</v>
      </c>
      <c r="C381" t="s">
        <v>4601</v>
      </c>
      <c r="D381" s="4">
        <v>4</v>
      </c>
      <c r="E381" s="16" t="s">
        <v>5115</v>
      </c>
      <c r="G381" s="42">
        <f t="shared" si="7"/>
        <v>30</v>
      </c>
      <c r="H381" t="s">
        <v>9375</v>
      </c>
    </row>
    <row r="382" spans="1:10" x14ac:dyDescent="0.35">
      <c r="A382" s="4">
        <v>240</v>
      </c>
      <c r="B382" s="4">
        <v>-160.20400000000001</v>
      </c>
      <c r="C382" t="s">
        <v>4606</v>
      </c>
      <c r="D382" s="4">
        <v>2</v>
      </c>
      <c r="E382" s="16" t="s">
        <v>10228</v>
      </c>
      <c r="G382" s="42">
        <f t="shared" si="7"/>
        <v>30</v>
      </c>
      <c r="H382" t="s">
        <v>9375</v>
      </c>
    </row>
    <row r="383" spans="1:10" x14ac:dyDescent="0.35">
      <c r="B383" s="4">
        <v>-148.34799999999899</v>
      </c>
      <c r="C383" t="s">
        <v>4606</v>
      </c>
      <c r="D383" s="4">
        <v>2</v>
      </c>
      <c r="E383" s="16" t="s">
        <v>5121</v>
      </c>
    </row>
    <row r="384" spans="1:10" x14ac:dyDescent="0.35">
      <c r="A384" s="4">
        <v>241</v>
      </c>
      <c r="B384" s="4">
        <v>-154.524</v>
      </c>
      <c r="C384" t="s">
        <v>4601</v>
      </c>
      <c r="D384" s="4">
        <v>4</v>
      </c>
      <c r="E384" s="16" t="s">
        <v>415</v>
      </c>
      <c r="G384" s="42">
        <f t="shared" si="7"/>
        <v>30</v>
      </c>
      <c r="H384" t="s">
        <v>9375</v>
      </c>
    </row>
    <row r="385" spans="1:8" x14ac:dyDescent="0.35">
      <c r="B385" s="4">
        <v>-140.69200000000001</v>
      </c>
      <c r="C385" t="s">
        <v>4601</v>
      </c>
      <c r="D385" s="4">
        <v>4</v>
      </c>
      <c r="E385" s="16" t="s">
        <v>5123</v>
      </c>
    </row>
    <row r="386" spans="1:8" x14ac:dyDescent="0.35">
      <c r="A386" s="4">
        <v>242</v>
      </c>
      <c r="B386" s="4">
        <v>-135.73099999999999</v>
      </c>
      <c r="C386" t="s">
        <v>4606</v>
      </c>
      <c r="D386" s="4">
        <v>2</v>
      </c>
      <c r="E386" s="16" t="s">
        <v>5125</v>
      </c>
      <c r="G386" s="42">
        <f t="shared" si="7"/>
        <v>30</v>
      </c>
      <c r="H386" t="s">
        <v>9375</v>
      </c>
    </row>
    <row r="387" spans="1:8" x14ac:dyDescent="0.35">
      <c r="A387" s="4">
        <v>243</v>
      </c>
      <c r="B387" s="4">
        <v>-133.45400000000001</v>
      </c>
      <c r="C387" t="s">
        <v>4597</v>
      </c>
      <c r="D387" s="4">
        <v>3</v>
      </c>
      <c r="E387" s="16" t="s">
        <v>5127</v>
      </c>
      <c r="G387" s="42">
        <f t="shared" si="7"/>
        <v>30</v>
      </c>
      <c r="H387" t="s">
        <v>9375</v>
      </c>
    </row>
    <row r="388" spans="1:8" x14ac:dyDescent="0.35">
      <c r="A388" s="4">
        <v>244</v>
      </c>
      <c r="B388" s="4">
        <v>-127.06</v>
      </c>
      <c r="C388" t="s">
        <v>4601</v>
      </c>
      <c r="D388" s="4">
        <v>4</v>
      </c>
      <c r="E388" s="16" t="s">
        <v>5131</v>
      </c>
      <c r="G388" s="42">
        <f t="shared" si="7"/>
        <v>30</v>
      </c>
      <c r="H388" t="s">
        <v>9375</v>
      </c>
    </row>
    <row r="389" spans="1:8" x14ac:dyDescent="0.35">
      <c r="A389" s="4">
        <v>245</v>
      </c>
      <c r="B389" s="4">
        <v>-119.979</v>
      </c>
      <c r="C389" t="s">
        <v>4597</v>
      </c>
      <c r="D389" s="4">
        <v>3</v>
      </c>
      <c r="E389" s="16" t="s">
        <v>5134</v>
      </c>
      <c r="G389" s="42">
        <f t="shared" si="7"/>
        <v>30</v>
      </c>
      <c r="H389" t="s">
        <v>9375</v>
      </c>
    </row>
    <row r="390" spans="1:8" x14ac:dyDescent="0.35">
      <c r="A390" s="4">
        <v>246</v>
      </c>
      <c r="B390" s="4">
        <v>-118.056</v>
      </c>
      <c r="C390" t="s">
        <v>4601</v>
      </c>
      <c r="D390" s="4">
        <v>4</v>
      </c>
      <c r="E390" s="16" t="s">
        <v>5137</v>
      </c>
      <c r="G390" s="42">
        <f t="shared" si="7"/>
        <v>30</v>
      </c>
      <c r="H390" t="s">
        <v>9375</v>
      </c>
    </row>
    <row r="391" spans="1:8" x14ac:dyDescent="0.35">
      <c r="A391" s="4">
        <v>247</v>
      </c>
      <c r="B391" s="4">
        <v>-115.765</v>
      </c>
      <c r="C391" t="s">
        <v>4606</v>
      </c>
      <c r="D391" s="4">
        <v>2</v>
      </c>
      <c r="E391" s="16" t="s">
        <v>5138</v>
      </c>
      <c r="G391" s="42">
        <f t="shared" si="7"/>
        <v>30</v>
      </c>
      <c r="H391" t="s">
        <v>9375</v>
      </c>
    </row>
    <row r="392" spans="1:8" x14ac:dyDescent="0.35">
      <c r="A392" s="4">
        <v>248</v>
      </c>
      <c r="B392" s="4">
        <v>-106.68</v>
      </c>
      <c r="C392" t="s">
        <v>4597</v>
      </c>
      <c r="D392" s="4">
        <v>3</v>
      </c>
      <c r="E392" s="16" t="s">
        <v>5143</v>
      </c>
      <c r="G392" s="42">
        <f t="shared" si="7"/>
        <v>30</v>
      </c>
      <c r="H392" t="s">
        <v>9375</v>
      </c>
    </row>
    <row r="393" spans="1:8" x14ac:dyDescent="0.35">
      <c r="A393" s="4">
        <v>249</v>
      </c>
      <c r="B393" s="4">
        <v>-105.517</v>
      </c>
      <c r="C393" t="s">
        <v>4601</v>
      </c>
      <c r="D393" s="4">
        <v>4</v>
      </c>
      <c r="E393" s="16" t="s">
        <v>5144</v>
      </c>
      <c r="G393" s="42">
        <f t="shared" si="7"/>
        <v>30</v>
      </c>
      <c r="H393" t="s">
        <v>9375</v>
      </c>
    </row>
    <row r="394" spans="1:8" x14ac:dyDescent="0.35">
      <c r="A394" s="4">
        <v>250</v>
      </c>
      <c r="B394" s="4">
        <v>-93.52</v>
      </c>
      <c r="C394" t="s">
        <v>4603</v>
      </c>
      <c r="D394" s="4">
        <v>1</v>
      </c>
      <c r="E394" s="16" t="s">
        <v>5148</v>
      </c>
      <c r="G394" s="42">
        <f t="shared" si="7"/>
        <v>30</v>
      </c>
      <c r="H394" t="s">
        <v>9375</v>
      </c>
    </row>
    <row r="395" spans="1:8" x14ac:dyDescent="0.35">
      <c r="A395" s="4">
        <v>251</v>
      </c>
      <c r="B395" s="4">
        <v>-90.207999999999998</v>
      </c>
      <c r="C395" t="s">
        <v>4606</v>
      </c>
      <c r="D395" s="4">
        <v>2</v>
      </c>
      <c r="E395" s="16" t="s">
        <v>5150</v>
      </c>
      <c r="G395" s="42">
        <f t="shared" si="7"/>
        <v>30</v>
      </c>
      <c r="H395" t="s">
        <v>9375</v>
      </c>
    </row>
    <row r="396" spans="1:8" x14ac:dyDescent="0.35">
      <c r="A396" s="4">
        <v>252</v>
      </c>
      <c r="B396" s="4">
        <v>-83.397000000000006</v>
      </c>
      <c r="C396" t="s">
        <v>4603</v>
      </c>
      <c r="D396" s="4">
        <v>1</v>
      </c>
      <c r="E396" s="16" t="s">
        <v>5154</v>
      </c>
      <c r="G396" s="42">
        <f t="shared" si="7"/>
        <v>30</v>
      </c>
      <c r="H396" t="s">
        <v>9375</v>
      </c>
    </row>
    <row r="397" spans="1:8" x14ac:dyDescent="0.35">
      <c r="A397" s="4">
        <v>253</v>
      </c>
      <c r="B397" s="4">
        <v>-77.777000000000001</v>
      </c>
      <c r="C397" t="s">
        <v>4606</v>
      </c>
      <c r="D397" s="4">
        <v>2</v>
      </c>
      <c r="E397" s="16" t="s">
        <v>5157</v>
      </c>
      <c r="G397" s="42">
        <f t="shared" si="7"/>
        <v>30</v>
      </c>
      <c r="H397" t="s">
        <v>9375</v>
      </c>
    </row>
    <row r="398" spans="1:8" x14ac:dyDescent="0.35">
      <c r="A398" s="4">
        <v>254</v>
      </c>
      <c r="B398" s="4">
        <v>-77.396000000000001</v>
      </c>
      <c r="C398" t="s">
        <v>4601</v>
      </c>
      <c r="D398" s="4">
        <v>4</v>
      </c>
      <c r="E398" s="16" t="s">
        <v>5158</v>
      </c>
      <c r="G398" s="42">
        <f t="shared" si="7"/>
        <v>30</v>
      </c>
      <c r="H398" t="s">
        <v>9375</v>
      </c>
    </row>
    <row r="399" spans="1:8" x14ac:dyDescent="0.35">
      <c r="A399" s="4">
        <v>255</v>
      </c>
      <c r="B399" s="4">
        <v>-74.935000000000002</v>
      </c>
      <c r="C399" t="s">
        <v>4597</v>
      </c>
      <c r="D399" s="4">
        <v>3</v>
      </c>
      <c r="E399" s="16" t="s">
        <v>5159</v>
      </c>
      <c r="G399" s="42">
        <f t="shared" si="7"/>
        <v>30</v>
      </c>
      <c r="H399" t="s">
        <v>9375</v>
      </c>
    </row>
    <row r="400" spans="1:8" x14ac:dyDescent="0.35">
      <c r="A400" s="4">
        <v>256</v>
      </c>
      <c r="B400" s="4">
        <v>-74.620999999999995</v>
      </c>
      <c r="C400" t="s">
        <v>4603</v>
      </c>
      <c r="D400" s="4">
        <v>1</v>
      </c>
      <c r="E400" s="16" t="s">
        <v>55</v>
      </c>
      <c r="G400" s="42">
        <f t="shared" si="7"/>
        <v>30</v>
      </c>
      <c r="H400" t="s">
        <v>9375</v>
      </c>
    </row>
    <row r="401" spans="1:8" x14ac:dyDescent="0.35">
      <c r="B401" s="4">
        <v>-67.212999999999994</v>
      </c>
      <c r="C401" t="s">
        <v>4603</v>
      </c>
      <c r="D401" s="4">
        <v>1</v>
      </c>
      <c r="E401" s="16" t="s">
        <v>5161</v>
      </c>
    </row>
    <row r="402" spans="1:8" x14ac:dyDescent="0.35">
      <c r="A402" s="4">
        <v>257</v>
      </c>
      <c r="B402" s="4">
        <v>-60.083999999999897</v>
      </c>
      <c r="C402" t="s">
        <v>4603</v>
      </c>
      <c r="D402" s="4">
        <v>1</v>
      </c>
      <c r="E402" s="16" t="s">
        <v>5163</v>
      </c>
      <c r="G402" s="42">
        <f t="shared" ref="G402:I435" si="8">IF(H402="GREET",1,IF(H402="GOAL",2,IF(H402="GOAL:COOP",2,IF(H402="(GOAL:COOP)",2,IF(H402="GOAL:CIVILITY",2,IF(H402="GOAL:SUSTAIN",2,IF(H402="(GOAL:SUSTAIN)",2,IF(H402="GOAL:MAX EARN",2,IF(H402="GOAL:EQUITY",2,IF(H402="(GOAL:EQUITY)",2,IF(H402="PROPOSAL",3,IF(H402="(PROPOSAL)",3,IF(H402="CHOOSE+",4,IF(H402="CHOOSE-",4,IF(H402="(CHOOSE+)",4,IF(H402="(CHOOSE-)",4,IF(H402="ECO INFO",5,IF(H402="(ECO INFO)",5,IF(H402="$ INFO",6,IF(H402="($ INFO)",6,IF(H402="SOC INFO",7,IF(H402="(SOC INFO)",7,IF(H402="RULE INFO",8,IF(H402="EXP INFO",9,IF(H402="(EXP INFO)",9,IF(H402="MON RES",10,IF(H402="MON EARN",11,IF(H402="MON BEH",12,IF(H402="POSE HARM",13,IF(H402="(POSE HARM)",13,IF(H402="POSE CONCERN",14,IF(H402="(POSE CONCERN)",14,IF(H402="RJ APOLOGY",15,IF(H402="RJ ATONE",16,IF(H402="(RJ ATONE)",16,IF(H402="RJ JUSTIFY",17,IF(H402="RJ JUSTIFY:ECO INFO",17,IF(H402="RJ JUSTIFY:SOC INFO",17,IF(H402="RJ JUSTIFY:EXP INFO",17,IF(H402="RJ JUSTIFY:MON EARN",17,IF(H402="RJ JUSTIFY:MON BEH",17,IF(H402="RJ-",18,IF(H402="RJ FORGIVE+",19,IF(H402="RJ FORGIVE-",19,IF(H402="(RJ FORGIVE+)",19,IF(H402="(RJ FORGIVE-)",19,IF(H402="COORD",20,IF(H402="(COORD)",20,IF(H402="ENF ACK",21,IF(H402="(ENF ACK)",21,IF(H402="ENF PRAISE",22,IF(H402="ENF ASK",23,IF(H402="ENF TELL",24,IF(H402="ENF SHAME",25,IF(H402="ENF WARN",26,IF(H402="ENF THREATEN",27,IF(H402="ENF PUNISH",28,IF(H402="DEFECT",29,IF(H402="SM TALK",30,IF(H402="HUMOR",31,IF(H402="POLITE+",32,IF(H402="POLITE-",32,IF(H402="INPUT-",33,IF(H402="AMBIGUOUS",34,IF(H402="UNCODEABLE",35)))))))))))))))))))))))))))))))))))))))))))))))))))))))))))))))))</f>
        <v>30</v>
      </c>
      <c r="H402" t="s">
        <v>9375</v>
      </c>
    </row>
    <row r="403" spans="1:8" x14ac:dyDescent="0.35">
      <c r="A403" s="4">
        <v>258</v>
      </c>
      <c r="B403" s="4">
        <v>-58.857999999999997</v>
      </c>
      <c r="C403" t="s">
        <v>4606</v>
      </c>
      <c r="D403" s="4">
        <v>2</v>
      </c>
      <c r="E403" s="16" t="s">
        <v>5164</v>
      </c>
      <c r="G403" s="42">
        <f t="shared" si="8"/>
        <v>30</v>
      </c>
      <c r="H403" t="s">
        <v>9375</v>
      </c>
    </row>
    <row r="404" spans="1:8" x14ac:dyDescent="0.35">
      <c r="A404" s="4">
        <v>259</v>
      </c>
      <c r="B404" s="4">
        <v>-55.366</v>
      </c>
      <c r="C404" t="s">
        <v>4597</v>
      </c>
      <c r="D404" s="4">
        <v>3</v>
      </c>
      <c r="E404" s="16" t="s">
        <v>5167</v>
      </c>
      <c r="G404" s="42">
        <f t="shared" si="8"/>
        <v>30</v>
      </c>
      <c r="H404" t="s">
        <v>9375</v>
      </c>
    </row>
    <row r="405" spans="1:8" x14ac:dyDescent="0.35">
      <c r="A405" s="4">
        <v>260</v>
      </c>
      <c r="B405" s="4">
        <v>-55.255000000000003</v>
      </c>
      <c r="C405" t="s">
        <v>4603</v>
      </c>
      <c r="D405" s="4">
        <v>1</v>
      </c>
      <c r="E405" s="16" t="s">
        <v>5168</v>
      </c>
      <c r="G405" s="42">
        <f t="shared" si="8"/>
        <v>30</v>
      </c>
      <c r="H405" t="s">
        <v>9375</v>
      </c>
    </row>
    <row r="406" spans="1:8" x14ac:dyDescent="0.35">
      <c r="A406" s="4">
        <v>261</v>
      </c>
      <c r="B406" s="4">
        <v>-52.468000000000004</v>
      </c>
      <c r="C406" t="s">
        <v>4601</v>
      </c>
      <c r="D406" s="4">
        <v>4</v>
      </c>
      <c r="E406" s="16" t="s">
        <v>5173</v>
      </c>
      <c r="G406" s="42">
        <f t="shared" si="8"/>
        <v>30</v>
      </c>
      <c r="H406" t="s">
        <v>9375</v>
      </c>
    </row>
    <row r="407" spans="1:8" x14ac:dyDescent="0.35">
      <c r="A407" s="4">
        <v>262</v>
      </c>
      <c r="B407" s="4">
        <v>-51.463999999999999</v>
      </c>
      <c r="C407" t="s">
        <v>4597</v>
      </c>
      <c r="D407" s="4">
        <v>3</v>
      </c>
      <c r="E407" s="16" t="s">
        <v>5174</v>
      </c>
      <c r="G407" s="42">
        <f t="shared" si="8"/>
        <v>30</v>
      </c>
      <c r="H407" t="s">
        <v>9375</v>
      </c>
    </row>
    <row r="408" spans="1:8" x14ac:dyDescent="0.35">
      <c r="A408" s="4">
        <v>263</v>
      </c>
      <c r="B408" s="4">
        <v>-49.667999999999999</v>
      </c>
      <c r="C408" t="s">
        <v>4606</v>
      </c>
      <c r="D408" s="4">
        <v>2</v>
      </c>
      <c r="E408" s="16" t="s">
        <v>5175</v>
      </c>
      <c r="G408" s="42">
        <f t="shared" si="8"/>
        <v>30</v>
      </c>
      <c r="H408" t="s">
        <v>9375</v>
      </c>
    </row>
    <row r="409" spans="1:8" x14ac:dyDescent="0.35">
      <c r="A409" s="4">
        <v>264</v>
      </c>
      <c r="B409" s="4">
        <v>-42.673000000000002</v>
      </c>
      <c r="C409" t="s">
        <v>4601</v>
      </c>
      <c r="D409" s="4">
        <v>4</v>
      </c>
      <c r="E409" s="16" t="s">
        <v>5177</v>
      </c>
      <c r="G409" s="42">
        <f t="shared" si="8"/>
        <v>30</v>
      </c>
      <c r="H409" t="s">
        <v>9375</v>
      </c>
    </row>
    <row r="410" spans="1:8" x14ac:dyDescent="0.35">
      <c r="B410" s="4">
        <v>-37.770000000000003</v>
      </c>
      <c r="C410" t="s">
        <v>4601</v>
      </c>
      <c r="D410" s="4">
        <v>4</v>
      </c>
      <c r="E410" s="16" t="s">
        <v>5180</v>
      </c>
    </row>
    <row r="411" spans="1:8" x14ac:dyDescent="0.35">
      <c r="A411" s="4">
        <v>265</v>
      </c>
      <c r="B411" s="4">
        <v>-41.192999999999998</v>
      </c>
      <c r="C411" t="s">
        <v>4597</v>
      </c>
      <c r="D411" s="4">
        <v>3</v>
      </c>
      <c r="E411" s="16" t="s">
        <v>5178</v>
      </c>
      <c r="G411" s="42">
        <f t="shared" si="8"/>
        <v>30</v>
      </c>
      <c r="H411" t="s">
        <v>9375</v>
      </c>
    </row>
    <row r="413" spans="1:8" x14ac:dyDescent="0.35">
      <c r="A413" s="4">
        <v>266</v>
      </c>
      <c r="B413" s="4">
        <v>-36.705999999999896</v>
      </c>
      <c r="C413" t="s">
        <v>4597</v>
      </c>
      <c r="D413" s="4">
        <v>3</v>
      </c>
      <c r="E413" s="16" t="s">
        <v>5183</v>
      </c>
      <c r="G413" s="42">
        <f t="shared" si="8"/>
        <v>9</v>
      </c>
      <c r="H413" t="s">
        <v>9373</v>
      </c>
    </row>
    <row r="415" spans="1:8" x14ac:dyDescent="0.35">
      <c r="A415" s="4">
        <v>267</v>
      </c>
      <c r="B415" s="4">
        <v>-34.045999999999999</v>
      </c>
      <c r="C415" t="s">
        <v>4606</v>
      </c>
      <c r="D415" s="4">
        <v>2</v>
      </c>
      <c r="E415" s="16" t="s">
        <v>5184</v>
      </c>
      <c r="G415" s="42">
        <f t="shared" si="8"/>
        <v>34</v>
      </c>
      <c r="H415" t="s">
        <v>9387</v>
      </c>
    </row>
    <row r="416" spans="1:8" x14ac:dyDescent="0.35">
      <c r="A416" s="4">
        <v>268</v>
      </c>
      <c r="B416" s="4">
        <v>-28.594999999999999</v>
      </c>
      <c r="C416" t="s">
        <v>4606</v>
      </c>
      <c r="D416" s="4">
        <v>2</v>
      </c>
      <c r="E416" s="16" t="s">
        <v>5186</v>
      </c>
      <c r="G416" s="42">
        <f t="shared" si="8"/>
        <v>24</v>
      </c>
      <c r="H416" t="s">
        <v>10409</v>
      </c>
    </row>
    <row r="417" spans="1:10" x14ac:dyDescent="0.35">
      <c r="A417" s="4">
        <v>269</v>
      </c>
      <c r="B417" s="4">
        <v>-23.215999999999902</v>
      </c>
      <c r="C417" t="s">
        <v>4597</v>
      </c>
      <c r="D417" s="4">
        <v>3</v>
      </c>
      <c r="E417" s="16" t="s">
        <v>5192</v>
      </c>
      <c r="G417" s="42">
        <f t="shared" si="8"/>
        <v>21</v>
      </c>
      <c r="H417" t="s">
        <v>9613</v>
      </c>
    </row>
    <row r="418" spans="1:10" x14ac:dyDescent="0.35">
      <c r="A418" s="4">
        <v>270</v>
      </c>
      <c r="B418" s="4">
        <v>-28.350999999999999</v>
      </c>
      <c r="C418" t="s">
        <v>4601</v>
      </c>
      <c r="D418" s="4">
        <v>4</v>
      </c>
      <c r="E418" s="16" t="s">
        <v>5187</v>
      </c>
      <c r="G418" s="42">
        <f t="shared" si="8"/>
        <v>22</v>
      </c>
      <c r="H418" t="s">
        <v>10418</v>
      </c>
    </row>
    <row r="419" spans="1:10" x14ac:dyDescent="0.35">
      <c r="A419" s="4">
        <v>271</v>
      </c>
      <c r="B419" s="4">
        <v>-28.041</v>
      </c>
      <c r="C419" t="s">
        <v>4597</v>
      </c>
      <c r="D419" s="4">
        <v>3</v>
      </c>
      <c r="E419" s="16" t="s">
        <v>5188</v>
      </c>
      <c r="G419" s="42">
        <f t="shared" si="8"/>
        <v>22</v>
      </c>
      <c r="H419" t="s">
        <v>10418</v>
      </c>
    </row>
    <row r="420" spans="1:10" x14ac:dyDescent="0.35">
      <c r="A420" s="4">
        <v>272</v>
      </c>
      <c r="B420" s="4">
        <v>-25.724</v>
      </c>
      <c r="C420" t="s">
        <v>4603</v>
      </c>
      <c r="D420" s="4">
        <v>1</v>
      </c>
      <c r="E420" s="16" t="s">
        <v>10270</v>
      </c>
      <c r="G420" s="42">
        <f t="shared" si="8"/>
        <v>22</v>
      </c>
      <c r="H420" s="43" t="s">
        <v>10418</v>
      </c>
    </row>
    <row r="422" spans="1:10" x14ac:dyDescent="0.35">
      <c r="B422" s="21" t="s">
        <v>9279</v>
      </c>
      <c r="C422" s="22"/>
      <c r="D422" s="21"/>
      <c r="E422" s="23"/>
    </row>
    <row r="423" spans="1:10" x14ac:dyDescent="0.35">
      <c r="B423" s="20" t="s">
        <v>9256</v>
      </c>
    </row>
    <row r="424" spans="1:10" x14ac:dyDescent="0.35">
      <c r="A424" s="4">
        <v>273</v>
      </c>
      <c r="B424" s="4">
        <v>80.257999999999996</v>
      </c>
      <c r="C424" t="s">
        <v>4603</v>
      </c>
      <c r="D424" s="4">
        <v>1</v>
      </c>
      <c r="E424" s="16" t="s">
        <v>5195</v>
      </c>
      <c r="G424" s="42">
        <f t="shared" si="8"/>
        <v>9</v>
      </c>
      <c r="H424" t="s">
        <v>9373</v>
      </c>
    </row>
    <row r="425" spans="1:10" x14ac:dyDescent="0.35">
      <c r="A425" s="4">
        <v>274</v>
      </c>
      <c r="B425" s="4">
        <v>83.784999999999997</v>
      </c>
      <c r="C425" t="s">
        <v>4597</v>
      </c>
      <c r="D425" s="4">
        <v>3</v>
      </c>
      <c r="E425" s="16" t="s">
        <v>68</v>
      </c>
      <c r="G425" s="42">
        <f t="shared" si="8"/>
        <v>9</v>
      </c>
      <c r="H425" t="s">
        <v>9373</v>
      </c>
    </row>
    <row r="427" spans="1:10" x14ac:dyDescent="0.35">
      <c r="B427" s="20" t="s">
        <v>9298</v>
      </c>
    </row>
    <row r="428" spans="1:10" x14ac:dyDescent="0.35">
      <c r="A428" s="4">
        <v>275</v>
      </c>
      <c r="B428" s="4">
        <v>84.26</v>
      </c>
      <c r="C428" t="s">
        <v>4601</v>
      </c>
      <c r="D428" s="4">
        <v>4</v>
      </c>
      <c r="E428" s="16" t="s">
        <v>5196</v>
      </c>
      <c r="G428" s="42">
        <f t="shared" si="8"/>
        <v>34</v>
      </c>
      <c r="H428" t="s">
        <v>9387</v>
      </c>
    </row>
    <row r="430" spans="1:10" x14ac:dyDescent="0.35">
      <c r="B430" s="31" t="s">
        <v>9318</v>
      </c>
    </row>
    <row r="431" spans="1:10" x14ac:dyDescent="0.35">
      <c r="A431" s="4">
        <v>276</v>
      </c>
      <c r="B431" s="4">
        <v>118.66</v>
      </c>
      <c r="C431" t="s">
        <v>4606</v>
      </c>
      <c r="D431" s="4">
        <v>2</v>
      </c>
      <c r="E431" s="16" t="s">
        <v>5197</v>
      </c>
      <c r="G431" s="42">
        <f t="shared" si="8"/>
        <v>12</v>
      </c>
      <c r="H431" t="s">
        <v>10124</v>
      </c>
      <c r="I431" s="4">
        <f t="shared" si="8"/>
        <v>20</v>
      </c>
      <c r="J431" t="s">
        <v>9472</v>
      </c>
    </row>
    <row r="432" spans="1:10" x14ac:dyDescent="0.35">
      <c r="B432" s="4">
        <v>138.51599999999999</v>
      </c>
      <c r="C432" t="s">
        <v>4606</v>
      </c>
      <c r="D432" s="4">
        <v>2</v>
      </c>
      <c r="E432" s="16" t="s">
        <v>5201</v>
      </c>
    </row>
    <row r="434" spans="1:11" x14ac:dyDescent="0.35">
      <c r="B434" s="20" t="s">
        <v>9298</v>
      </c>
    </row>
    <row r="435" spans="1:11" x14ac:dyDescent="0.35">
      <c r="A435" s="4">
        <v>277</v>
      </c>
      <c r="B435" s="4">
        <v>223.12299999999999</v>
      </c>
      <c r="C435" t="s">
        <v>4603</v>
      </c>
      <c r="D435" s="4">
        <v>1</v>
      </c>
      <c r="E435" s="17" t="s">
        <v>9219</v>
      </c>
      <c r="G435" s="42">
        <f t="shared" si="8"/>
        <v>35</v>
      </c>
      <c r="H435" s="43" t="s">
        <v>9391</v>
      </c>
    </row>
    <row r="438" spans="1:11" x14ac:dyDescent="0.35">
      <c r="A438" s="8" t="s">
        <v>11929</v>
      </c>
    </row>
    <row r="439" spans="1:11" x14ac:dyDescent="0.35">
      <c r="B439" s="98" t="s">
        <v>11936</v>
      </c>
    </row>
    <row r="440" spans="1:11" x14ac:dyDescent="0.35">
      <c r="A440" s="7" t="s">
        <v>11933</v>
      </c>
      <c r="B440" s="4">
        <v>4</v>
      </c>
      <c r="C440" t="s">
        <v>12077</v>
      </c>
    </row>
    <row r="441" spans="1:11" x14ac:dyDescent="0.35">
      <c r="A441" s="7" t="s">
        <v>11934</v>
      </c>
      <c r="B441" s="4">
        <v>4</v>
      </c>
      <c r="C441" t="s">
        <v>12078</v>
      </c>
    </row>
    <row r="442" spans="1:11" x14ac:dyDescent="0.35">
      <c r="A442" s="7" t="s">
        <v>11935</v>
      </c>
      <c r="B442" s="4">
        <v>4</v>
      </c>
      <c r="C442" t="s">
        <v>12073</v>
      </c>
    </row>
    <row r="444" spans="1:11" x14ac:dyDescent="0.35">
      <c r="A444" s="7" t="s">
        <v>12080</v>
      </c>
      <c r="B444" s="4">
        <v>4</v>
      </c>
    </row>
    <row r="445" spans="1:11" x14ac:dyDescent="0.35">
      <c r="A445" s="4" t="s">
        <v>12082</v>
      </c>
      <c r="B445" s="4">
        <v>1</v>
      </c>
    </row>
    <row r="448" spans="1:11" x14ac:dyDescent="0.35">
      <c r="B448" s="8" t="s">
        <v>12198</v>
      </c>
      <c r="C448" s="6"/>
      <c r="G448"/>
      <c r="I448"/>
      <c r="K448"/>
    </row>
    <row r="449" spans="1:11" x14ac:dyDescent="0.35">
      <c r="A449" s="8" t="s">
        <v>12202</v>
      </c>
      <c r="B449" s="138" t="s">
        <v>12230</v>
      </c>
      <c r="C449" s="113" t="s">
        <v>12231</v>
      </c>
      <c r="G449"/>
      <c r="I449"/>
      <c r="K449"/>
    </row>
    <row r="450" spans="1:11" x14ac:dyDescent="0.35">
      <c r="A450" s="7" t="s">
        <v>12083</v>
      </c>
      <c r="B450" s="102">
        <v>0</v>
      </c>
      <c r="C450" s="102">
        <v>0</v>
      </c>
      <c r="G450"/>
      <c r="I450"/>
      <c r="K450"/>
    </row>
    <row r="451" spans="1:11" x14ac:dyDescent="0.35">
      <c r="A451" s="7" t="s">
        <v>12084</v>
      </c>
      <c r="B451" s="102">
        <v>1</v>
      </c>
      <c r="C451" s="102">
        <v>1</v>
      </c>
      <c r="G451"/>
      <c r="I451"/>
      <c r="K451"/>
    </row>
    <row r="452" spans="1:11" x14ac:dyDescent="0.35">
      <c r="B452"/>
      <c r="C452" s="4"/>
      <c r="G452"/>
      <c r="I452"/>
      <c r="K452"/>
    </row>
    <row r="453" spans="1:11" x14ac:dyDescent="0.35">
      <c r="A453" s="8" t="s">
        <v>12203</v>
      </c>
      <c r="B453"/>
      <c r="C453" s="4"/>
      <c r="G453"/>
      <c r="I453"/>
      <c r="K453"/>
    </row>
    <row r="454" spans="1:11" x14ac:dyDescent="0.35">
      <c r="A454" s="7" t="s">
        <v>12083</v>
      </c>
      <c r="B454" s="102" t="s">
        <v>11932</v>
      </c>
      <c r="C454" s="102" t="s">
        <v>11932</v>
      </c>
      <c r="G454"/>
      <c r="I454"/>
      <c r="K454"/>
    </row>
    <row r="455" spans="1:11" x14ac:dyDescent="0.35">
      <c r="A455" s="7" t="s">
        <v>12084</v>
      </c>
      <c r="B455" s="102" t="s">
        <v>11932</v>
      </c>
      <c r="C455" s="102" t="s">
        <v>11932</v>
      </c>
      <c r="G455"/>
      <c r="I455"/>
      <c r="K455"/>
    </row>
    <row r="456" spans="1:11" x14ac:dyDescent="0.35">
      <c r="B456"/>
      <c r="C456" s="4"/>
      <c r="G456"/>
      <c r="I456"/>
      <c r="K456"/>
    </row>
    <row r="457" spans="1:11" x14ac:dyDescent="0.35">
      <c r="A457" s="8" t="s">
        <v>12204</v>
      </c>
      <c r="B457"/>
      <c r="C457" s="4"/>
      <c r="E457" s="16" t="s">
        <v>12216</v>
      </c>
      <c r="G457"/>
      <c r="I457"/>
      <c r="K457"/>
    </row>
    <row r="458" spans="1:11" x14ac:dyDescent="0.35">
      <c r="A458" s="7" t="s">
        <v>12083</v>
      </c>
      <c r="B458" s="102">
        <v>0</v>
      </c>
      <c r="C458" s="102">
        <v>0</v>
      </c>
      <c r="G458"/>
      <c r="I458"/>
      <c r="K458"/>
    </row>
    <row r="459" spans="1:11" x14ac:dyDescent="0.35">
      <c r="A459" s="7" t="s">
        <v>12084</v>
      </c>
      <c r="B459" s="102">
        <v>1</v>
      </c>
      <c r="C459" s="102">
        <v>1</v>
      </c>
      <c r="G459"/>
      <c r="I459"/>
      <c r="K459"/>
    </row>
    <row r="460" spans="1:11" x14ac:dyDescent="0.35">
      <c r="B460"/>
      <c r="C460" s="4"/>
      <c r="G460"/>
      <c r="I460"/>
      <c r="K460"/>
    </row>
    <row r="461" spans="1:11" x14ac:dyDescent="0.35">
      <c r="A461" s="7" t="s">
        <v>12080</v>
      </c>
      <c r="B461"/>
      <c r="C461" s="4"/>
      <c r="G461"/>
      <c r="I461"/>
      <c r="K461"/>
    </row>
    <row r="462" spans="1:11" x14ac:dyDescent="0.35">
      <c r="A462" s="7" t="s">
        <v>12083</v>
      </c>
      <c r="B462" s="102">
        <v>0</v>
      </c>
      <c r="C462" s="102">
        <v>0</v>
      </c>
      <c r="G462"/>
      <c r="I462"/>
      <c r="K462"/>
    </row>
    <row r="463" spans="1:11" x14ac:dyDescent="0.35">
      <c r="A463" s="7" t="s">
        <v>12084</v>
      </c>
      <c r="B463" s="102">
        <v>1</v>
      </c>
      <c r="C463" s="102">
        <v>1</v>
      </c>
      <c r="G463"/>
      <c r="I463"/>
      <c r="K463"/>
    </row>
    <row r="466" spans="1:2" x14ac:dyDescent="0.35">
      <c r="A466" s="8" t="s">
        <v>12089</v>
      </c>
    </row>
    <row r="468" spans="1:2" x14ac:dyDescent="0.35">
      <c r="A468" s="113" t="s">
        <v>11933</v>
      </c>
    </row>
    <row r="469" spans="1:2" x14ac:dyDescent="0.35">
      <c r="A469" s="113"/>
    </row>
    <row r="470" spans="1:2" x14ac:dyDescent="0.35">
      <c r="A470" s="116" t="s">
        <v>12090</v>
      </c>
    </row>
    <row r="471" spans="1:2" x14ac:dyDescent="0.35">
      <c r="A471" s="4" t="s">
        <v>12091</v>
      </c>
      <c r="B471" s="4">
        <v>3</v>
      </c>
    </row>
    <row r="472" spans="1:2" x14ac:dyDescent="0.35">
      <c r="A472" s="4" t="s">
        <v>12092</v>
      </c>
      <c r="B472" s="4">
        <v>3</v>
      </c>
    </row>
    <row r="473" spans="1:2" x14ac:dyDescent="0.35">
      <c r="A473" s="4" t="s">
        <v>12093</v>
      </c>
      <c r="B473" s="4">
        <v>4</v>
      </c>
    </row>
    <row r="474" spans="1:2" x14ac:dyDescent="0.35">
      <c r="A474" s="4" t="s">
        <v>12094</v>
      </c>
    </row>
    <row r="475" spans="1:2" x14ac:dyDescent="0.35">
      <c r="A475" s="37" t="s">
        <v>12098</v>
      </c>
      <c r="B475" s="117">
        <f>(B471+B472+B473)/3</f>
        <v>3.3333333333333335</v>
      </c>
    </row>
    <row r="476" spans="1:2" x14ac:dyDescent="0.35">
      <c r="A476" s="37"/>
    </row>
    <row r="477" spans="1:2" x14ac:dyDescent="0.35">
      <c r="A477" s="116" t="s">
        <v>12095</v>
      </c>
    </row>
    <row r="478" spans="1:2" x14ac:dyDescent="0.35">
      <c r="A478" s="4" t="s">
        <v>12091</v>
      </c>
      <c r="B478" s="4">
        <v>3</v>
      </c>
    </row>
    <row r="479" spans="1:2" x14ac:dyDescent="0.35">
      <c r="A479" s="4" t="s">
        <v>12092</v>
      </c>
    </row>
    <row r="480" spans="1:2" x14ac:dyDescent="0.35">
      <c r="A480" s="4" t="s">
        <v>12093</v>
      </c>
    </row>
    <row r="481" spans="1:2" x14ac:dyDescent="0.35">
      <c r="A481" s="4" t="s">
        <v>12094</v>
      </c>
    </row>
    <row r="482" spans="1:2" x14ac:dyDescent="0.35">
      <c r="A482" s="37" t="s">
        <v>12098</v>
      </c>
      <c r="B482" s="4">
        <v>3</v>
      </c>
    </row>
    <row r="483" spans="1:2" x14ac:dyDescent="0.35">
      <c r="A483" s="37"/>
    </row>
    <row r="484" spans="1:2" x14ac:dyDescent="0.35">
      <c r="A484" s="113" t="s">
        <v>11934</v>
      </c>
    </row>
    <row r="485" spans="1:2" x14ac:dyDescent="0.35">
      <c r="A485" s="113"/>
    </row>
    <row r="486" spans="1:2" x14ac:dyDescent="0.35">
      <c r="A486" s="116" t="s">
        <v>12090</v>
      </c>
    </row>
    <row r="487" spans="1:2" x14ac:dyDescent="0.35">
      <c r="A487" s="4" t="s">
        <v>12091</v>
      </c>
      <c r="B487" s="4">
        <v>3</v>
      </c>
    </row>
    <row r="488" spans="1:2" x14ac:dyDescent="0.35">
      <c r="A488" s="4" t="s">
        <v>12092</v>
      </c>
    </row>
    <row r="489" spans="1:2" x14ac:dyDescent="0.35">
      <c r="A489" s="4" t="s">
        <v>12093</v>
      </c>
    </row>
    <row r="490" spans="1:2" x14ac:dyDescent="0.35">
      <c r="A490" s="4" t="s">
        <v>12094</v>
      </c>
    </row>
    <row r="491" spans="1:2" x14ac:dyDescent="0.35">
      <c r="A491" s="37" t="s">
        <v>12098</v>
      </c>
      <c r="B491" s="117">
        <v>3</v>
      </c>
    </row>
    <row r="492" spans="1:2" x14ac:dyDescent="0.35">
      <c r="A492" s="37"/>
    </row>
    <row r="493" spans="1:2" x14ac:dyDescent="0.35">
      <c r="A493" s="116" t="s">
        <v>12095</v>
      </c>
    </row>
    <row r="494" spans="1:2" x14ac:dyDescent="0.35">
      <c r="A494" s="4" t="s">
        <v>12091</v>
      </c>
      <c r="B494" s="4">
        <v>3</v>
      </c>
    </row>
    <row r="495" spans="1:2" x14ac:dyDescent="0.35">
      <c r="A495" s="4" t="s">
        <v>12092</v>
      </c>
    </row>
    <row r="496" spans="1:2" x14ac:dyDescent="0.35">
      <c r="A496" s="4" t="s">
        <v>12093</v>
      </c>
    </row>
    <row r="497" spans="1:2" x14ac:dyDescent="0.35">
      <c r="A497" s="4" t="s">
        <v>12094</v>
      </c>
    </row>
    <row r="498" spans="1:2" x14ac:dyDescent="0.35">
      <c r="A498" s="37" t="s">
        <v>12098</v>
      </c>
      <c r="B498" s="4">
        <v>3</v>
      </c>
    </row>
    <row r="500" spans="1:2" x14ac:dyDescent="0.35">
      <c r="A500" s="113" t="s">
        <v>11935</v>
      </c>
    </row>
    <row r="501" spans="1:2" x14ac:dyDescent="0.35">
      <c r="A501" s="113"/>
    </row>
    <row r="502" spans="1:2" x14ac:dyDescent="0.35">
      <c r="A502" s="116" t="s">
        <v>12090</v>
      </c>
    </row>
    <row r="503" spans="1:2" x14ac:dyDescent="0.35">
      <c r="A503" s="4" t="s">
        <v>12091</v>
      </c>
      <c r="B503" s="4">
        <v>2</v>
      </c>
    </row>
    <row r="504" spans="1:2" x14ac:dyDescent="0.35">
      <c r="A504" s="4" t="s">
        <v>12092</v>
      </c>
    </row>
    <row r="505" spans="1:2" x14ac:dyDescent="0.35">
      <c r="A505" s="4" t="s">
        <v>12093</v>
      </c>
    </row>
    <row r="506" spans="1:2" x14ac:dyDescent="0.35">
      <c r="A506" s="4" t="s">
        <v>12094</v>
      </c>
    </row>
    <row r="507" spans="1:2" x14ac:dyDescent="0.35">
      <c r="A507" s="37" t="s">
        <v>12098</v>
      </c>
      <c r="B507" s="4">
        <v>2</v>
      </c>
    </row>
    <row r="509" spans="1:2" x14ac:dyDescent="0.35">
      <c r="A509" s="116" t="s">
        <v>12095</v>
      </c>
    </row>
    <row r="510" spans="1:2" x14ac:dyDescent="0.35">
      <c r="A510" s="4" t="s">
        <v>12091</v>
      </c>
      <c r="B510" s="4">
        <v>4</v>
      </c>
    </row>
    <row r="511" spans="1:2" x14ac:dyDescent="0.35">
      <c r="A511" s="4" t="s">
        <v>12092</v>
      </c>
    </row>
    <row r="512" spans="1:2" x14ac:dyDescent="0.35">
      <c r="A512" s="4" t="s">
        <v>12093</v>
      </c>
    </row>
    <row r="513" spans="1:3" x14ac:dyDescent="0.35">
      <c r="A513" s="4" t="s">
        <v>12094</v>
      </c>
    </row>
    <row r="514" spans="1:3" x14ac:dyDescent="0.35">
      <c r="A514" s="39" t="s">
        <v>12098</v>
      </c>
      <c r="B514" s="4">
        <v>4</v>
      </c>
    </row>
    <row r="515" spans="1:3" x14ac:dyDescent="0.35">
      <c r="A515" s="37"/>
    </row>
    <row r="516" spans="1:3" x14ac:dyDescent="0.35">
      <c r="A516" s="8" t="s">
        <v>12227</v>
      </c>
      <c r="B516" s="117">
        <f>(B471+B472+B473+B478+B487+B494+B503+B510)/8</f>
        <v>3.125</v>
      </c>
      <c r="C516" s="119"/>
    </row>
  </sheetData>
  <phoneticPr fontId="25" type="noConversion"/>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Sheet204">
    <tabColor theme="9" tint="0.39997558519241921"/>
  </sheetPr>
  <dimension ref="A1:P413"/>
  <sheetViews>
    <sheetView zoomScale="80" zoomScaleNormal="80" workbookViewId="0">
      <selection activeCell="H6" sqref="H6"/>
    </sheetView>
  </sheetViews>
  <sheetFormatPr defaultRowHeight="14.5" x14ac:dyDescent="0.35"/>
  <cols>
    <col min="1" max="1" width="8.1796875" style="4" customWidth="1"/>
    <col min="2" max="2" width="10.90625" style="4" customWidth="1"/>
    <col min="3" max="3" width="7.08984375" customWidth="1"/>
    <col min="4" max="4" width="7.90625" style="4" customWidth="1"/>
    <col min="5" max="5" width="80.54296875" style="16" customWidth="1"/>
    <col min="6" max="6" width="8.90625" style="4"/>
    <col min="8" max="8" width="8.90625" style="4"/>
    <col min="10" max="10" width="8.90625" style="4"/>
    <col min="12" max="12" width="8.90625" style="4"/>
    <col min="14" max="14" width="8.90625" style="4"/>
  </cols>
  <sheetData>
    <row r="1" spans="1:16" x14ac:dyDescent="0.35">
      <c r="A1" s="14" t="s">
        <v>9319</v>
      </c>
      <c r="B1" s="10"/>
      <c r="C1" s="14"/>
      <c r="D1" s="18"/>
      <c r="E1" s="14"/>
      <c r="F1" s="127" t="s">
        <v>9368</v>
      </c>
      <c r="G1" s="36"/>
      <c r="H1" s="121"/>
      <c r="I1" s="36"/>
      <c r="J1" s="121"/>
      <c r="K1" s="36"/>
    </row>
    <row r="2" spans="1:16" x14ac:dyDescent="0.35">
      <c r="A2" s="7" t="s">
        <v>9223</v>
      </c>
      <c r="B2" s="7" t="s">
        <v>3</v>
      </c>
      <c r="C2" s="7" t="s">
        <v>9459</v>
      </c>
      <c r="D2" s="7" t="s">
        <v>9224</v>
      </c>
      <c r="E2" s="8" t="s">
        <v>9225</v>
      </c>
      <c r="F2" s="121"/>
      <c r="G2" s="36"/>
      <c r="H2" s="121"/>
      <c r="I2" s="36"/>
      <c r="J2" s="121"/>
      <c r="K2" s="36"/>
    </row>
    <row r="3" spans="1:16" s="75" customFormat="1" x14ac:dyDescent="0.35">
      <c r="A3" s="11"/>
      <c r="B3" s="11" t="s">
        <v>9227</v>
      </c>
      <c r="C3" s="15"/>
      <c r="D3" s="19"/>
      <c r="E3" s="15"/>
      <c r="F3" s="152" t="s">
        <v>9370</v>
      </c>
      <c r="G3" s="150" t="s">
        <v>9382</v>
      </c>
      <c r="H3" s="152" t="s">
        <v>9370</v>
      </c>
      <c r="I3" s="150" t="s">
        <v>9369</v>
      </c>
      <c r="J3" s="152" t="s">
        <v>9370</v>
      </c>
      <c r="K3" s="150" t="s">
        <v>9369</v>
      </c>
      <c r="L3" s="152"/>
      <c r="M3" s="150"/>
      <c r="N3" s="152"/>
      <c r="O3" s="150"/>
      <c r="P3" s="150"/>
    </row>
    <row r="4" spans="1:16" s="6" customFormat="1" x14ac:dyDescent="0.35">
      <c r="A4" s="7"/>
      <c r="B4" s="7" t="s">
        <v>9310</v>
      </c>
      <c r="D4" s="7"/>
      <c r="E4" s="8"/>
      <c r="F4" s="7"/>
      <c r="H4" s="7"/>
      <c r="J4" s="7"/>
      <c r="L4" s="7"/>
      <c r="N4" s="7"/>
    </row>
    <row r="5" spans="1:16" x14ac:dyDescent="0.35">
      <c r="A5" s="4">
        <v>1</v>
      </c>
      <c r="B5" s="4">
        <v>-415.42599999999999</v>
      </c>
      <c r="C5" t="s">
        <v>4593</v>
      </c>
      <c r="D5" s="4">
        <v>1</v>
      </c>
      <c r="E5" s="16" t="s">
        <v>1693</v>
      </c>
      <c r="F5" s="4">
        <f>IF(G5="GREET",1,IF(G5="GOAL",2,IF(G5="GOAL:COOP",2,IF(G5="(GOAL:COOP)",2,IF(G5="GOAL:CIVILITY",2,IF(G5="GOAL:SUSTAIN",2,IF(G5="(GOAL:SUSTAIN)",2,IF(G5="GOAL:MAX EARN",2,IF(G5="GOAL:EQUITY",2,IF(G5="(GOAL:EQUITY)",2,IF(G5="PROPOSAL",3,IF(G5="(PROPOSAL)",3,IF(G5="CHOOSE+",4,IF(G5="CHOOSE-",4,IF(G5="(CHOOSE+)",4,IF(G5="(CHOOSE-)",4,IF(G5="ECO INFO",5,IF(G5="(ECO INFO)",5,IF(G5="$ INFO",6,IF(G5="($ INFO)",6,IF(G5="SOC INFO",7,IF(G5="(SOC INFO)",7,IF(G5="RULE INFO",8,IF(G5="EXP INFO",9,IF(G5="(EXP INFO)",9,IF(G5="MON RES",10,IF(G5="MON EARN",11,IF(G5="MON BEH",12,IF(G5="POSE HARM",13,IF(G5="(POSE HARM)",13,IF(G5="POSE CONCERN",14,IF(G5="(POSE CONCERN)",14,IF(G5="RJ APOLOGY",15,IF(G5="RJ ATONE",16,IF(G5="(RJ ATONE)",16,IF(G5="RJ JUSTIFY",17,IF(G5="RJ JUSTIFY:ECO INFO",17,IF(G5="RJ JUSTIFY:SOC INFO",17,IF(G5="RJ JUSTIFY:EXP INFO",17,IF(G5="RJ JUSTIFY:MON EARN",17,IF(G5="RJ JUSTIFY:MON BEH",17,IF(G5="RJ-",18,IF(G5="RJ FORGIVE+",19,IF(G5="RJ FORGIVE-",19,IF(G5="(RJ FORGIVE+)",19,IF(G5="(RJ FORGIVE-)",19,IF(G5="COORD",20,IF(G5="(COORD)",20,IF(G5="ENF ACK",21,IF(G5="(ENF ACK)",21,IF(G5="ENF PRAISE",22,IF(G5="ENF ASK",23,IF(G5="ENF TELL",24,IF(G5="ENF SHAME",25,IF(G5="ENF WARN",26,IF(G5="ENF THREATEN",27,IF(G5="ENF PUNISH",28,IF(G5="DEFECT",29,IF(G5="SM TALK",30,IF(G5="HUMOR",31,IF(G5="POLITE+",32,IF(G5="POLITE-",32,IF(G5="INPUT-",33,IF(G5="AMBIGUOUS",34,IF(G5="UNCODEABLE",35)))))))))))))))))))))))))))))))))))))))))))))))))))))))))))))))))</f>
        <v>1</v>
      </c>
      <c r="G5" t="s">
        <v>10885</v>
      </c>
    </row>
    <row r="6" spans="1:16" x14ac:dyDescent="0.35">
      <c r="A6" s="4">
        <v>2</v>
      </c>
      <c r="B6" s="4">
        <v>-388.73</v>
      </c>
      <c r="C6" t="s">
        <v>4593</v>
      </c>
      <c r="D6" s="4">
        <v>1</v>
      </c>
      <c r="E6" s="16" t="s">
        <v>4611</v>
      </c>
      <c r="F6" s="4">
        <f>IF(G6="GREET",1,IF(G6="GOAL",2,IF(G6="GOAL:COOP",2,IF(G6="(GOAL:COOP)",2,IF(G6="GOAL:CIVILITY",2,IF(G6="GOAL:SUSTAIN",2,IF(G6="(GOAL:SUSTAIN)",2,IF(G6="GOAL:MAX EARN",2,IF(G6="GOAL:EQUITY",2,IF(G6="(GOAL:EQUITY)",2,IF(G6="PROPOSAL",3,IF(G6="(PROPOSAL)",3,IF(G6="CHOOSE+",4,IF(G6="CHOOSE-",4,IF(G6="(CHOOSE+)",4,IF(G6="(CHOOSE-)",4,IF(G6="ECO INFO",5,IF(G6="(ECO INFO)",5,IF(G6="$ INFO",6,IF(G6="($ INFO)",6,IF(G6="SOC INFO",7,IF(G6="(SOC INFO)",7,IF(G6="RULE INFO",8,IF(G6="EXP INFO",9,IF(G6="(EXP INFO)",9,IF(G6="MON RES",10,IF(G6="MON EARN",11,IF(G6="MON BEH",12,IF(G6="POSE HARM",13,IF(G6="(POSE HARM)",13,IF(G6="POSE CONCERN",14,IF(G6="(POSE CONCERN)",14,IF(G6="RJ APOLOGY",15,IF(G6="RJ ATONE",16,IF(G6="(RJ ATONE)",16,IF(G6="RJ JUSTIFY",17,IF(G6="RJ JUSTIFY:ECO INFO",17,IF(G6="RJ JUSTIFY:SOC INFO",17,IF(G6="RJ JUSTIFY:EXP INFO",17,IF(G6="RJ JUSTIFY:MON EARN",17,IF(G6="RJ JUSTIFY:MON BEH",17,IF(G6="RJ-",18,IF(G6="RJ FORGIVE+",19,IF(G6="RJ FORGIVE-",19,IF(G6="(RJ FORGIVE+)",19,IF(G6="(RJ FORGIVE-)",19,IF(G6="COORD",20,IF(G6="(COORD)",20,IF(G6="ENF ACK",21,IF(G6="(ENF ACK)",21,IF(G6="ENF PRAISE",22,IF(G6="ENF ASK",23,IF(G6="ENF TELL",24,IF(G6="ENF SHAME",25,IF(G6="ENF WARN",26,IF(G6="ENF THREATEN",27,IF(G6="ENF PUNISH",28,IF(G6="DEFECT",29,IF(G6="SM TALK",30,IF(G6="HUMOR",31,IF(G6="POLITE+",32,IF(G6="POLITE-",32,IF(G6="INPUT-",33,IF(G6="AMBIGUOUS",34,IF(G6="UNCODEABLE",35)))))))))))))))))))))))))))))))))))))))))))))))))))))))))))))))))</f>
        <v>7</v>
      </c>
      <c r="G6" t="s">
        <v>9377</v>
      </c>
    </row>
    <row r="8" spans="1:16" x14ac:dyDescent="0.35">
      <c r="A8" s="7">
        <v>4</v>
      </c>
      <c r="B8" s="31" t="s">
        <v>10464</v>
      </c>
    </row>
    <row r="9" spans="1:16" x14ac:dyDescent="0.35">
      <c r="A9" s="4">
        <v>3</v>
      </c>
      <c r="B9" s="4">
        <v>-386.85399999999998</v>
      </c>
      <c r="C9" t="s">
        <v>4613</v>
      </c>
      <c r="D9" s="4">
        <v>3</v>
      </c>
      <c r="E9" s="16" t="s">
        <v>4614</v>
      </c>
      <c r="F9" s="4">
        <f>IF(G9="GREET",1,IF(G9="GOAL",2,IF(G9="GOAL:COOP",2,IF(G9="(GOAL:COOP)",2,IF(G9="GOAL:CIVILITY",2,IF(G9="GOAL:SUSTAIN",2,IF(G9="(GOAL:SUSTAIN)",2,IF(G9="GOAL:MAX EARN",2,IF(G9="GOAL:EQUITY",2,IF(G9="(GOAL:EQUITY)",2,IF(G9="PROPOSAL",3,IF(G9="(PROPOSAL)",3,IF(G9="CHOOSE+",4,IF(G9="CHOOSE-",4,IF(G9="(CHOOSE+)",4,IF(G9="(CHOOSE-)",4,IF(G9="ECO INFO",5,IF(G9="(ECO INFO)",5,IF(G9="$ INFO",6,IF(G9="($ INFO)",6,IF(G9="SOC INFO",7,IF(G9="(SOC INFO)",7,IF(G9="RULE INFO",8,IF(G9="EXP INFO",9,IF(G9="(EXP INFO)",9,IF(G9="MON RES",10,IF(G9="MON EARN",11,IF(G9="MON BEH",12,IF(G9="POSE HARM",13,IF(G9="(POSE HARM)",13,IF(G9="POSE CONCERN",14,IF(G9="(POSE CONCERN)",14,IF(G9="RJ APOLOGY",15,IF(G9="RJ ATONE",16,IF(G9="(RJ ATONE)",16,IF(G9="RJ JUSTIFY",17,IF(G9="RJ JUSTIFY:ECO INFO",17,IF(G9="RJ JUSTIFY:SOC INFO",17,IF(G9="RJ JUSTIFY:EXP INFO",17,IF(G9="RJ JUSTIFY:MON EARN",17,IF(G9="RJ JUSTIFY:MON BEH",17,IF(G9="RJ-",18,IF(G9="RJ FORGIVE+",19,IF(G9="RJ FORGIVE-",19,IF(G9="(RJ FORGIVE+)",19,IF(G9="(RJ FORGIVE-)",19,IF(G9="COORD",20,IF(G9="(COORD)",20,IF(G9="ENF ACK",21,IF(G9="(ENF ACK)",21,IF(G9="ENF PRAISE",22,IF(G9="ENF ASK",23,IF(G9="ENF TELL",24,IF(G9="ENF SHAME",25,IF(G9="ENF WARN",26,IF(G9="ENF THREATEN",27,IF(G9="ENF PUNISH",28,IF(G9="DEFECT",29,IF(G9="SM TALK",30,IF(G9="HUMOR",31,IF(G9="POLITE+",32,IF(G9="POLITE-",32,IF(G9="INPUT-",33,IF(G9="AMBIGUOUS",34,IF(G9="UNCODEABLE",35)))))))))))))))))))))))))))))))))))))))))))))))))))))))))))))))))</f>
        <v>3</v>
      </c>
      <c r="G9" t="s">
        <v>9379</v>
      </c>
    </row>
    <row r="10" spans="1:16" x14ac:dyDescent="0.35">
      <c r="A10" s="4">
        <v>4</v>
      </c>
      <c r="B10" s="4">
        <v>-384.65699999999998</v>
      </c>
      <c r="C10" t="s">
        <v>4617</v>
      </c>
      <c r="D10" s="4">
        <v>2</v>
      </c>
      <c r="E10" s="16" t="s">
        <v>4618</v>
      </c>
    </row>
    <row r="11" spans="1:16" x14ac:dyDescent="0.35">
      <c r="E11" s="58" t="s">
        <v>10243</v>
      </c>
      <c r="F11" s="4">
        <f t="shared" ref="F11:N29" si="0">IF(G11="GREET",1,IF(G11="GOAL",2,IF(G11="GOAL:COOP",2,IF(G11="(GOAL:COOP)",2,IF(G11="GOAL:CIVILITY",2,IF(G11="GOAL:SUSTAIN",2,IF(G11="(GOAL:SUSTAIN)",2,IF(G11="GOAL:MAX EARN",2,IF(G11="GOAL:EQUITY",2,IF(G11="(GOAL:EQUITY)",2,IF(G11="PROPOSAL",3,IF(G11="(PROPOSAL)",3,IF(G11="CHOOSE+",4,IF(G11="CHOOSE-",4,IF(G11="(CHOOSE+)",4,IF(G11="(CHOOSE-)",4,IF(G11="ECO INFO",5,IF(G11="(ECO INFO)",5,IF(G11="$ INFO",6,IF(G11="($ INFO)",6,IF(G11="SOC INFO",7,IF(G11="(SOC INFO)",7,IF(G11="RULE INFO",8,IF(G11="EXP INFO",9,IF(G11="(EXP INFO)",9,IF(G11="MON RES",10,IF(G11="MON EARN",11,IF(G11="MON BEH",12,IF(G11="POSE HARM",13,IF(G11="(POSE HARM)",13,IF(G11="POSE CONCERN",14,IF(G11="(POSE CONCERN)",14,IF(G11="RJ APOLOGY",15,IF(G11="RJ ATONE",16,IF(G11="(RJ ATONE)",16,IF(G11="RJ JUSTIFY",17,IF(G11="RJ JUSTIFY:ECO INFO",17,IF(G11="RJ JUSTIFY:SOC INFO",17,IF(G11="RJ JUSTIFY:EXP INFO",17,IF(G11="RJ JUSTIFY:MON EARN",17,IF(G11="RJ JUSTIFY:MON BEH",17,IF(G11="RJ-",18,IF(G11="RJ FORGIVE+",19,IF(G11="RJ FORGIVE-",19,IF(G11="(RJ FORGIVE+)",19,IF(G11="(RJ FORGIVE-)",19,IF(G11="COORD",20,IF(G11="(COORD)",20,IF(G11="ENF ACK",21,IF(G11="(ENF ACK)",21,IF(G11="ENF PRAISE",22,IF(G11="ENF ASK",23,IF(G11="ENF TELL",24,IF(G11="ENF SHAME",25,IF(G11="ENF WARN",26,IF(G11="ENF THREATEN",27,IF(G11="ENF PUNISH",28,IF(G11="DEFECT",29,IF(G11="SM TALK",30,IF(G11="HUMOR",31,IF(G11="POLITE+",32,IF(G11="POLITE-",32,IF(G11="INPUT-",33,IF(G11="AMBIGUOUS",34,IF(G11="UNCODEABLE",35)))))))))))))))))))))))))))))))))))))))))))))))))))))))))))))))))</f>
        <v>1</v>
      </c>
      <c r="G11" t="s">
        <v>10885</v>
      </c>
    </row>
    <row r="12" spans="1:16" x14ac:dyDescent="0.35">
      <c r="E12" s="58" t="s">
        <v>10244</v>
      </c>
      <c r="F12" s="4">
        <f t="shared" si="0"/>
        <v>3</v>
      </c>
      <c r="G12" t="s">
        <v>9379</v>
      </c>
    </row>
    <row r="13" spans="1:16" x14ac:dyDescent="0.35">
      <c r="A13" s="4">
        <v>5</v>
      </c>
      <c r="B13" s="4">
        <v>-377.428</v>
      </c>
      <c r="C13" t="s">
        <v>4593</v>
      </c>
      <c r="D13" s="4">
        <v>1</v>
      </c>
      <c r="E13" s="16" t="s">
        <v>4623</v>
      </c>
      <c r="F13" s="4">
        <f t="shared" si="0"/>
        <v>4</v>
      </c>
      <c r="G13" t="s">
        <v>9372</v>
      </c>
    </row>
    <row r="14" spans="1:16" x14ac:dyDescent="0.35">
      <c r="A14" s="4">
        <v>6</v>
      </c>
      <c r="B14" s="4">
        <v>-362.02099999999899</v>
      </c>
      <c r="C14" t="s">
        <v>4613</v>
      </c>
      <c r="D14" s="4">
        <v>3</v>
      </c>
      <c r="E14" s="16" t="s">
        <v>4631</v>
      </c>
      <c r="F14" s="4">
        <f t="shared" si="0"/>
        <v>4</v>
      </c>
      <c r="G14" t="s">
        <v>9372</v>
      </c>
    </row>
    <row r="15" spans="1:16" x14ac:dyDescent="0.35">
      <c r="A15" s="4">
        <v>7</v>
      </c>
      <c r="B15" s="4">
        <v>-343.50299999999999</v>
      </c>
      <c r="C15" t="s">
        <v>4593</v>
      </c>
      <c r="D15" s="4">
        <v>1</v>
      </c>
      <c r="E15" s="16" t="s">
        <v>4644</v>
      </c>
    </row>
    <row r="16" spans="1:16" x14ac:dyDescent="0.35">
      <c r="E16" s="58" t="s">
        <v>9915</v>
      </c>
      <c r="F16" s="4">
        <f t="shared" si="0"/>
        <v>3</v>
      </c>
      <c r="G16" t="s">
        <v>9379</v>
      </c>
    </row>
    <row r="17" spans="1:15" x14ac:dyDescent="0.35">
      <c r="E17" s="58" t="s">
        <v>9914</v>
      </c>
      <c r="F17" s="4">
        <f t="shared" si="0"/>
        <v>3</v>
      </c>
      <c r="G17" t="s">
        <v>9379</v>
      </c>
    </row>
    <row r="18" spans="1:15" x14ac:dyDescent="0.35">
      <c r="E18" s="58" t="s">
        <v>9913</v>
      </c>
      <c r="F18" s="4">
        <f t="shared" si="0"/>
        <v>2</v>
      </c>
      <c r="G18" t="s">
        <v>10428</v>
      </c>
    </row>
    <row r="19" spans="1:15" x14ac:dyDescent="0.35">
      <c r="A19" s="4">
        <v>8</v>
      </c>
      <c r="B19" s="4">
        <v>-246.59399999999999</v>
      </c>
      <c r="C19" t="s">
        <v>4625</v>
      </c>
      <c r="D19" s="4">
        <v>4</v>
      </c>
      <c r="E19" s="16" t="s">
        <v>4686</v>
      </c>
    </row>
    <row r="20" spans="1:15" x14ac:dyDescent="0.35">
      <c r="E20" s="58" t="s">
        <v>9916</v>
      </c>
      <c r="F20" s="4">
        <f t="shared" si="0"/>
        <v>4</v>
      </c>
      <c r="G20" t="s">
        <v>9372</v>
      </c>
    </row>
    <row r="21" spans="1:15" x14ac:dyDescent="0.35">
      <c r="E21" s="58" t="s">
        <v>9917</v>
      </c>
      <c r="F21" s="4">
        <f t="shared" si="0"/>
        <v>6</v>
      </c>
      <c r="G21" t="s">
        <v>10472</v>
      </c>
      <c r="H21" s="4">
        <f t="shared" si="0"/>
        <v>2</v>
      </c>
      <c r="I21" t="s">
        <v>10428</v>
      </c>
      <c r="J21" s="4">
        <f t="shared" si="0"/>
        <v>2</v>
      </c>
      <c r="K21" t="s">
        <v>12175</v>
      </c>
    </row>
    <row r="22" spans="1:15" x14ac:dyDescent="0.35">
      <c r="A22" s="4">
        <v>9</v>
      </c>
      <c r="B22" s="4">
        <v>-242.185</v>
      </c>
      <c r="C22" t="s">
        <v>4593</v>
      </c>
      <c r="D22" s="4">
        <v>1</v>
      </c>
      <c r="E22" s="16" t="s">
        <v>2045</v>
      </c>
      <c r="F22" s="4">
        <f t="shared" si="0"/>
        <v>4</v>
      </c>
      <c r="G22" t="s">
        <v>9372</v>
      </c>
    </row>
    <row r="23" spans="1:15" x14ac:dyDescent="0.35">
      <c r="A23" s="4">
        <v>10</v>
      </c>
      <c r="B23" s="4">
        <v>-238.107</v>
      </c>
      <c r="C23" t="s">
        <v>4613</v>
      </c>
      <c r="D23" s="4">
        <v>3</v>
      </c>
      <c r="E23" s="16" t="s">
        <v>136</v>
      </c>
      <c r="F23" s="4">
        <f t="shared" si="0"/>
        <v>4</v>
      </c>
      <c r="G23" t="s">
        <v>9372</v>
      </c>
    </row>
    <row r="24" spans="1:15" x14ac:dyDescent="0.35">
      <c r="A24" s="4">
        <v>11</v>
      </c>
      <c r="B24" s="4">
        <v>-375.70499999999998</v>
      </c>
      <c r="C24" t="s">
        <v>4625</v>
      </c>
      <c r="D24" s="4">
        <v>4</v>
      </c>
      <c r="E24" s="16" t="s">
        <v>4626</v>
      </c>
    </row>
    <row r="25" spans="1:15" x14ac:dyDescent="0.35">
      <c r="E25" s="58" t="s">
        <v>9918</v>
      </c>
      <c r="F25" s="4">
        <f t="shared" si="0"/>
        <v>2</v>
      </c>
      <c r="G25" t="s">
        <v>12174</v>
      </c>
    </row>
    <row r="26" spans="1:15" x14ac:dyDescent="0.35">
      <c r="E26" s="58" t="s">
        <v>9920</v>
      </c>
      <c r="F26" s="4">
        <f t="shared" si="0"/>
        <v>5</v>
      </c>
      <c r="G26" t="s">
        <v>9378</v>
      </c>
    </row>
    <row r="27" spans="1:15" x14ac:dyDescent="0.35">
      <c r="E27" s="58" t="s">
        <v>9919</v>
      </c>
      <c r="F27" s="4">
        <f t="shared" si="0"/>
        <v>6</v>
      </c>
      <c r="G27" t="s">
        <v>10472</v>
      </c>
      <c r="H27" s="4">
        <f t="shared" si="0"/>
        <v>2</v>
      </c>
      <c r="I27" t="s">
        <v>10428</v>
      </c>
      <c r="J27" s="4">
        <f t="shared" si="0"/>
        <v>2</v>
      </c>
      <c r="K27" t="s">
        <v>12175</v>
      </c>
    </row>
    <row r="28" spans="1:15" x14ac:dyDescent="0.35">
      <c r="A28" s="4">
        <v>12</v>
      </c>
      <c r="B28" s="4">
        <v>-373.84</v>
      </c>
      <c r="C28" t="s">
        <v>4593</v>
      </c>
      <c r="D28" s="4">
        <v>1</v>
      </c>
      <c r="E28" s="16" t="s">
        <v>4628</v>
      </c>
      <c r="F28" s="4">
        <f t="shared" si="0"/>
        <v>2</v>
      </c>
      <c r="G28" t="s">
        <v>12174</v>
      </c>
      <c r="H28" s="4">
        <f t="shared" ref="H28" si="1">IF(I28="GREET",1,IF(I28="GOAL",2,IF(I28="GOAL:COOP",2,IF(I28="(GOAL:COOP)",2,IF(I28="GOAL:CIVILITY",2,IF(I28="GOAL:SUSTAIN",2,IF(I28="(GOAL:SUSTAIN)",2,IF(I28="GOAL:MAX EARN",2,IF(I28="GOAL:EQUITY",2,IF(I28="(GOAL:EQUITY)",2,IF(I28="PROPOSAL",3,IF(I28="(PROPOSAL)",3,IF(I28="CHOOSE+",4,IF(I28="CHOOSE-",4,IF(I28="(CHOOSE+)",4,IF(I28="(CHOOSE-)",4,IF(I28="ECO INFO",5,IF(I28="(ECO INFO)",5,IF(I28="$ INFO",6,IF(I28="($ INFO)",6,IF(I28="SOC INFO",7,IF(I28="(SOC INFO)",7,IF(I28="RULE INFO",8,IF(I28="EXP INFO",9,IF(I28="(EXP INFO)",9,IF(I28="MON RES",10,IF(I28="MON EARN",11,IF(I28="MON BEH",12,IF(I28="POSE HARM",13,IF(I28="(POSE HARM)",13,IF(I28="POSE CONCERN",14,IF(I28="(POSE CONCERN)",14,IF(I28="RJ APOLOGY",15,IF(I28="RJ ATONE",16,IF(I28="(RJ ATONE)",16,IF(I28="RJ JUSTIFY",17,IF(I28="RJ JUSTIFY:ECO INFO",17,IF(I28="RJ JUSTIFY:SOC INFO",17,IF(I28="RJ JUSTIFY:EXP INFO",17,IF(I28="RJ JUSTIFY:MON EARN",17,IF(I28="RJ JUSTIFY:MON BEH",17,IF(I28="RJ-",18,IF(I28="RJ FORGIVE+",19,IF(I28="RJ FORGIVE-",19,IF(I28="(RJ FORGIVE+)",19,IF(I28="(RJ FORGIVE-)",19,IF(I28="COORD",20,IF(I28="(COORD)",20,IF(I28="ENF ACK",21,IF(I28="(ENF ACK)",21,IF(I28="ENF PRAISE",22,IF(I28="ENF ASK",23,IF(I28="ENF TELL",24,IF(I28="ENF SHAME",25,IF(I28="ENF WARN",26,IF(I28="ENF THREATEN",27,IF(I28="ENF PUNISH",28,IF(I28="DEFECT",29,IF(I28="SM TALK",30,IF(I28="HUMOR",31,IF(I28="POLITE+",32,IF(I28="POLITE-",32,IF(I28="INPUT-",33,IF(I28="AMBIGUOUS",34,IF(I28="UNCODEABLE",35)))))))))))))))))))))))))))))))))))))))))))))))))))))))))))))))))</f>
        <v>5</v>
      </c>
      <c r="I28" t="s">
        <v>9378</v>
      </c>
      <c r="J28" s="4">
        <f t="shared" ref="J28:N29" si="2">IF(K28="GREET",1,IF(K28="GOAL",2,IF(K28="GOAL:COOP",2,IF(K28="(GOAL:COOP)",2,IF(K28="GOAL:CIVILITY",2,IF(K28="GOAL:SUSTAIN",2,IF(K28="(GOAL:SUSTAIN)",2,IF(K28="GOAL:MAX EARN",2,IF(K28="GOAL:EQUITY",2,IF(K28="(GOAL:EQUITY)",2,IF(K28="PROPOSAL",3,IF(K28="(PROPOSAL)",3,IF(K28="CHOOSE+",4,IF(K28="CHOOSE-",4,IF(K28="(CHOOSE+)",4,IF(K28="(CHOOSE-)",4,IF(K28="ECO INFO",5,IF(K28="(ECO INFO)",5,IF(K28="$ INFO",6,IF(K28="($ INFO)",6,IF(K28="SOC INFO",7,IF(K28="(SOC INFO)",7,IF(K28="RULE INFO",8,IF(K28="EXP INFO",9,IF(K28="(EXP INFO)",9,IF(K28="MON RES",10,IF(K28="MON EARN",11,IF(K28="MON BEH",12,IF(K28="POSE HARM",13,IF(K28="(POSE HARM)",13,IF(K28="POSE CONCERN",14,IF(K28="(POSE CONCERN)",14,IF(K28="RJ APOLOGY",15,IF(K28="RJ ATONE",16,IF(K28="(RJ ATONE)",16,IF(K28="RJ JUSTIFY",17,IF(K28="RJ JUSTIFY:ECO INFO",17,IF(K28="RJ JUSTIFY:SOC INFO",17,IF(K28="RJ JUSTIFY:EXP INFO",17,IF(K28="RJ JUSTIFY:MON EARN",17,IF(K28="RJ JUSTIFY:MON BEH",17,IF(K28="RJ-",18,IF(K28="RJ FORGIVE+",19,IF(K28="RJ FORGIVE-",19,IF(K28="(RJ FORGIVE+)",19,IF(K28="(RJ FORGIVE-)",19,IF(K28="COORD",20,IF(K28="(COORD)",20,IF(K28="ENF ACK",21,IF(K28="(ENF ACK)",21,IF(K28="ENF PRAISE",22,IF(K28="ENF ASK",23,IF(K28="ENF TELL",24,IF(K28="ENF SHAME",25,IF(K28="ENF WARN",26,IF(K28="ENF THREATEN",27,IF(K28="ENF PUNISH",28,IF(K28="DEFECT",29,IF(K28="SM TALK",30,IF(K28="HUMOR",31,IF(K28="POLITE+",32,IF(K28="POLITE-",32,IF(K28="INPUT-",33,IF(K28="AMBIGUOUS",34,IF(K28="UNCODEABLE",35)))))))))))))))))))))))))))))))))))))))))))))))))))))))))))))))))</f>
        <v>6</v>
      </c>
      <c r="K28" t="s">
        <v>10472</v>
      </c>
      <c r="L28" s="4">
        <f t="shared" si="2"/>
        <v>2</v>
      </c>
      <c r="M28" t="s">
        <v>10428</v>
      </c>
      <c r="N28" s="4">
        <f t="shared" si="0"/>
        <v>2</v>
      </c>
      <c r="O28" t="s">
        <v>12175</v>
      </c>
    </row>
    <row r="29" spans="1:15" x14ac:dyDescent="0.35">
      <c r="A29" s="4">
        <v>13</v>
      </c>
      <c r="B29" s="4">
        <v>-359.96300000000002</v>
      </c>
      <c r="C29" t="s">
        <v>4617</v>
      </c>
      <c r="D29" s="4">
        <v>2</v>
      </c>
      <c r="E29" s="16" t="s">
        <v>4636</v>
      </c>
      <c r="F29" s="4">
        <f t="shared" si="0"/>
        <v>2</v>
      </c>
      <c r="G29" t="s">
        <v>12174</v>
      </c>
      <c r="H29" s="4">
        <f t="shared" ref="H29" si="3">IF(I29="GREET",1,IF(I29="GOAL",2,IF(I29="GOAL:COOP",2,IF(I29="(GOAL:COOP)",2,IF(I29="GOAL:CIVILITY",2,IF(I29="GOAL:SUSTAIN",2,IF(I29="(GOAL:SUSTAIN)",2,IF(I29="GOAL:MAX EARN",2,IF(I29="GOAL:EQUITY",2,IF(I29="(GOAL:EQUITY)",2,IF(I29="PROPOSAL",3,IF(I29="(PROPOSAL)",3,IF(I29="CHOOSE+",4,IF(I29="CHOOSE-",4,IF(I29="(CHOOSE+)",4,IF(I29="(CHOOSE-)",4,IF(I29="ECO INFO",5,IF(I29="(ECO INFO)",5,IF(I29="$ INFO",6,IF(I29="($ INFO)",6,IF(I29="SOC INFO",7,IF(I29="(SOC INFO)",7,IF(I29="RULE INFO",8,IF(I29="EXP INFO",9,IF(I29="(EXP INFO)",9,IF(I29="MON RES",10,IF(I29="MON EARN",11,IF(I29="MON BEH",12,IF(I29="POSE HARM",13,IF(I29="(POSE HARM)",13,IF(I29="POSE CONCERN",14,IF(I29="(POSE CONCERN)",14,IF(I29="RJ APOLOGY",15,IF(I29="RJ ATONE",16,IF(I29="(RJ ATONE)",16,IF(I29="RJ JUSTIFY",17,IF(I29="RJ JUSTIFY:ECO INFO",17,IF(I29="RJ JUSTIFY:SOC INFO",17,IF(I29="RJ JUSTIFY:EXP INFO",17,IF(I29="RJ JUSTIFY:MON EARN",17,IF(I29="RJ JUSTIFY:MON BEH",17,IF(I29="RJ-",18,IF(I29="RJ FORGIVE+",19,IF(I29="RJ FORGIVE-",19,IF(I29="(RJ FORGIVE+)",19,IF(I29="(RJ FORGIVE-)",19,IF(I29="COORD",20,IF(I29="(COORD)",20,IF(I29="ENF ACK",21,IF(I29="(ENF ACK)",21,IF(I29="ENF PRAISE",22,IF(I29="ENF ASK",23,IF(I29="ENF TELL",24,IF(I29="ENF SHAME",25,IF(I29="ENF WARN",26,IF(I29="ENF THREATEN",27,IF(I29="ENF PUNISH",28,IF(I29="DEFECT",29,IF(I29="SM TALK",30,IF(I29="HUMOR",31,IF(I29="POLITE+",32,IF(I29="POLITE-",32,IF(I29="INPUT-",33,IF(I29="AMBIGUOUS",34,IF(I29="UNCODEABLE",35)))))))))))))))))))))))))))))))))))))))))))))))))))))))))))))))))</f>
        <v>5</v>
      </c>
      <c r="I29" t="s">
        <v>9378</v>
      </c>
      <c r="J29" s="4">
        <f t="shared" ref="J29" si="4">IF(K29="GREET",1,IF(K29="GOAL",2,IF(K29="GOAL:COOP",2,IF(K29="(GOAL:COOP)",2,IF(K29="GOAL:CIVILITY",2,IF(K29="GOAL:SUSTAIN",2,IF(K29="(GOAL:SUSTAIN)",2,IF(K29="GOAL:MAX EARN",2,IF(K29="GOAL:EQUITY",2,IF(K29="(GOAL:EQUITY)",2,IF(K29="PROPOSAL",3,IF(K29="(PROPOSAL)",3,IF(K29="CHOOSE+",4,IF(K29="CHOOSE-",4,IF(K29="(CHOOSE+)",4,IF(K29="(CHOOSE-)",4,IF(K29="ECO INFO",5,IF(K29="(ECO INFO)",5,IF(K29="$ INFO",6,IF(K29="($ INFO)",6,IF(K29="SOC INFO",7,IF(K29="(SOC INFO)",7,IF(K29="RULE INFO",8,IF(K29="EXP INFO",9,IF(K29="(EXP INFO)",9,IF(K29="MON RES",10,IF(K29="MON EARN",11,IF(K29="MON BEH",12,IF(K29="POSE HARM",13,IF(K29="(POSE HARM)",13,IF(K29="POSE CONCERN",14,IF(K29="(POSE CONCERN)",14,IF(K29="RJ APOLOGY",15,IF(K29="RJ ATONE",16,IF(K29="(RJ ATONE)",16,IF(K29="RJ JUSTIFY",17,IF(K29="RJ JUSTIFY:ECO INFO",17,IF(K29="RJ JUSTIFY:SOC INFO",17,IF(K29="RJ JUSTIFY:EXP INFO",17,IF(K29="RJ JUSTIFY:MON EARN",17,IF(K29="RJ JUSTIFY:MON BEH",17,IF(K29="RJ-",18,IF(K29="RJ FORGIVE+",19,IF(K29="RJ FORGIVE-",19,IF(K29="(RJ FORGIVE+)",19,IF(K29="(RJ FORGIVE-)",19,IF(K29="COORD",20,IF(K29="(COORD)",20,IF(K29="ENF ACK",21,IF(K29="(ENF ACK)",21,IF(K29="ENF PRAISE",22,IF(K29="ENF ASK",23,IF(K29="ENF TELL",24,IF(K29="ENF SHAME",25,IF(K29="ENF WARN",26,IF(K29="ENF THREATEN",27,IF(K29="ENF PUNISH",28,IF(K29="DEFECT",29,IF(K29="SM TALK",30,IF(K29="HUMOR",31,IF(K29="POLITE+",32,IF(K29="POLITE-",32,IF(K29="INPUT-",33,IF(K29="AMBIGUOUS",34,IF(K29="UNCODEABLE",35)))))))))))))))))))))))))))))))))))))))))))))))))))))))))))))))))</f>
        <v>6</v>
      </c>
      <c r="K29" t="s">
        <v>10472</v>
      </c>
      <c r="L29" s="4">
        <f>IF(M28="GREET",1,IF(M28="GOAL",2,IF(M28="GOAL:COOP",2,IF(M28="(GOAL:COOP)",2,IF(M28="GOAL:CIVILITY",2,IF(M28="GOAL:SUSTAIN",2,IF(M28="(GOAL:SUSTAIN)",2,IF(M28="GOAL:MAX EARN",2,IF(M28="GOAL:EQUITY",2,IF(M28="(GOAL:EQUITY)",2,IF(M28="PROPOSAL",3,IF(M28="(PROPOSAL)",3,IF(M28="CHOOSE+",4,IF(M28="CHOOSE-",4,IF(M28="(CHOOSE+)",4,IF(M28="(CHOOSE-)",4,IF(M28="ECO INFO",5,IF(M28="(ECO INFO)",5,IF(M28="$ INFO",6,IF(M28="($ INFO)",6,IF(M28="SOC INFO",7,IF(M28="(SOC INFO)",7,IF(M28="RULE INFO",8,IF(M28="EXP INFO",9,IF(M28="(EXP INFO)",9,IF(M28="MON RES",10,IF(M28="MON EARN",11,IF(M28="MON BEH",12,IF(M28="POSE HARM",13,IF(M28="(POSE HARM)",13,IF(M28="POSE CONCERN",14,IF(M28="(POSE CONCERN)",14,IF(M28="RJ APOLOGY",15,IF(M28="RJ ATONE",16,IF(M28="(RJ ATONE)",16,IF(M28="RJ JUSTIFY",17,IF(M28="RJ JUSTIFY:ECO INFO",17,IF(M28="RJ JUSTIFY:SOC INFO",17,IF(M28="RJ JUSTIFY:EXP INFO",17,IF(M28="RJ JUSTIFY:MON EARN",17,IF(M28="RJ JUSTIFY:MON BEH",17,IF(M28="RJ-",18,IF(M28="RJ FORGIVE+",19,IF(M28="RJ FORGIVE-",19,IF(M28="(RJ FORGIVE+)",19,IF(M28="(RJ FORGIVE-)",19,IF(M28="COORD",20,IF(M28="(COORD)",20,IF(M28="ENF ACK",21,IF(M28="(ENF ACK)",21,IF(M28="ENF PRAISE",22,IF(M28="ENF ASK",23,IF(M28="ENF TELL",24,IF(M28="ENF SHAME",25,IF(M28="ENF WARN",26,IF(M28="ENF THREATEN",27,IF(M28="ENF PUNISH",28,IF(M28="DEFECT",29,IF(M28="SM TALK",30,IF(M28="HUMOR",31,IF(M28="POLITE+",32,IF(M28="POLITE-",32,IF(M28="INPUT-",33,IF(M28="AMBIGUOUS",34,IF(M28="UNCODEABLE",35)))))))))))))))))))))))))))))))))))))))))))))))))))))))))))))))))</f>
        <v>2</v>
      </c>
      <c r="M29" t="s">
        <v>10428</v>
      </c>
      <c r="N29" s="4">
        <f t="shared" si="2"/>
        <v>2</v>
      </c>
      <c r="O29" t="s">
        <v>12175</v>
      </c>
    </row>
    <row r="31" spans="1:15" x14ac:dyDescent="0.35">
      <c r="A31" s="7" t="s">
        <v>11284</v>
      </c>
      <c r="B31" s="31" t="s">
        <v>11285</v>
      </c>
    </row>
    <row r="32" spans="1:15" x14ac:dyDescent="0.35">
      <c r="B32" s="31" t="s">
        <v>11282</v>
      </c>
    </row>
    <row r="33" spans="1:7" x14ac:dyDescent="0.35">
      <c r="A33" s="4">
        <v>14</v>
      </c>
      <c r="B33" s="4">
        <v>-353.95599999999899</v>
      </c>
      <c r="C33" t="s">
        <v>4617</v>
      </c>
      <c r="D33" s="4">
        <v>2</v>
      </c>
      <c r="E33" s="16" t="s">
        <v>4639</v>
      </c>
      <c r="F33" s="4">
        <f t="shared" ref="F33:H70" si="5">IF(G33="GREET",1,IF(G33="GOAL",2,IF(G33="GOAL:COOP",2,IF(G33="(GOAL:COOP)",2,IF(G33="GOAL:CIVILITY",2,IF(G33="GOAL:SUSTAIN",2,IF(G33="(GOAL:SUSTAIN)",2,IF(G33="GOAL:MAX EARN",2,IF(G33="GOAL:EQUITY",2,IF(G33="(GOAL:EQUITY)",2,IF(G33="PROPOSAL",3,IF(G33="(PROPOSAL)",3,IF(G33="CHOOSE+",4,IF(G33="CHOOSE-",4,IF(G33="(CHOOSE+)",4,IF(G33="(CHOOSE-)",4,IF(G33="ECO INFO",5,IF(G33="(ECO INFO)",5,IF(G33="$ INFO",6,IF(G33="($ INFO)",6,IF(G33="SOC INFO",7,IF(G33="(SOC INFO)",7,IF(G33="RULE INFO",8,IF(G33="EXP INFO",9,IF(G33="(EXP INFO)",9,IF(G33="MON RES",10,IF(G33="MON EARN",11,IF(G33="MON BEH",12,IF(G33="POSE HARM",13,IF(G33="(POSE HARM)",13,IF(G33="POSE CONCERN",14,IF(G33="(POSE CONCERN)",14,IF(G33="RJ APOLOGY",15,IF(G33="RJ ATONE",16,IF(G33="(RJ ATONE)",16,IF(G33="RJ JUSTIFY",17,IF(G33="RJ JUSTIFY:ECO INFO",17,IF(G33="RJ JUSTIFY:SOC INFO",17,IF(G33="RJ JUSTIFY:EXP INFO",17,IF(G33="RJ JUSTIFY:MON EARN",17,IF(G33="RJ JUSTIFY:MON BEH",17,IF(G33="RJ-",18,IF(G33="RJ FORGIVE+",19,IF(G33="RJ FORGIVE-",19,IF(G33="(RJ FORGIVE+)",19,IF(G33="(RJ FORGIVE-)",19,IF(G33="COORD",20,IF(G33="(COORD)",20,IF(G33="ENF ACK",21,IF(G33="(ENF ACK)",21,IF(G33="ENF PRAISE",22,IF(G33="ENF ASK",23,IF(G33="ENF TELL",24,IF(G33="ENF SHAME",25,IF(G33="ENF WARN",26,IF(G33="ENF THREATEN",27,IF(G33="ENF PUNISH",28,IF(G33="DEFECT",29,IF(G33="SM TALK",30,IF(G33="HUMOR",31,IF(G33="POLITE+",32,IF(G33="POLITE-",32,IF(G33="INPUT-",33,IF(G33="AMBIGUOUS",34,IF(G33="UNCODEABLE",35)))))))))))))))))))))))))))))))))))))))))))))))))))))))))))))))))</f>
        <v>3</v>
      </c>
      <c r="G33" t="s">
        <v>9379</v>
      </c>
    </row>
    <row r="34" spans="1:7" x14ac:dyDescent="0.35">
      <c r="A34" s="4">
        <v>15</v>
      </c>
      <c r="B34" s="4">
        <v>-348.731999999999</v>
      </c>
      <c r="C34" t="s">
        <v>4617</v>
      </c>
      <c r="D34" s="4">
        <v>2</v>
      </c>
      <c r="E34" s="16" t="s">
        <v>4640</v>
      </c>
      <c r="F34" s="4">
        <f t="shared" si="5"/>
        <v>2</v>
      </c>
      <c r="G34" t="s">
        <v>10938</v>
      </c>
    </row>
    <row r="35" spans="1:7" x14ac:dyDescent="0.35">
      <c r="A35" s="4">
        <v>16</v>
      </c>
      <c r="B35" s="4">
        <v>-338.01199999999898</v>
      </c>
      <c r="C35" t="s">
        <v>4593</v>
      </c>
      <c r="D35" s="4">
        <v>1</v>
      </c>
      <c r="E35" s="16" t="s">
        <v>4646</v>
      </c>
      <c r="F35" s="4">
        <f t="shared" si="5"/>
        <v>4</v>
      </c>
      <c r="G35" t="s">
        <v>9372</v>
      </c>
    </row>
    <row r="36" spans="1:7" x14ac:dyDescent="0.35">
      <c r="B36" s="4">
        <v>-327.82299999999998</v>
      </c>
      <c r="C36" t="s">
        <v>4593</v>
      </c>
      <c r="D36" s="4">
        <v>1</v>
      </c>
      <c r="E36" s="16" t="s">
        <v>4651</v>
      </c>
      <c r="F36" s="4">
        <f t="shared" si="5"/>
        <v>9</v>
      </c>
      <c r="G36" t="s">
        <v>9373</v>
      </c>
    </row>
    <row r="37" spans="1:7" x14ac:dyDescent="0.35">
      <c r="A37" s="4">
        <v>17</v>
      </c>
      <c r="B37" s="4">
        <v>-325.95499999999998</v>
      </c>
      <c r="C37" t="s">
        <v>4613</v>
      </c>
      <c r="D37" s="4">
        <v>3</v>
      </c>
      <c r="E37" s="16" t="s">
        <v>4652</v>
      </c>
      <c r="F37" s="4">
        <f t="shared" si="5"/>
        <v>3</v>
      </c>
      <c r="G37" t="s">
        <v>9379</v>
      </c>
    </row>
    <row r="38" spans="1:7" x14ac:dyDescent="0.35">
      <c r="B38" s="4">
        <v>-322.94900000000001</v>
      </c>
      <c r="C38" t="s">
        <v>4613</v>
      </c>
      <c r="D38" s="4">
        <v>3</v>
      </c>
      <c r="E38" s="16" t="s">
        <v>4653</v>
      </c>
    </row>
    <row r="39" spans="1:7" x14ac:dyDescent="0.35">
      <c r="A39" s="4">
        <v>18</v>
      </c>
      <c r="B39" s="4">
        <v>-317.86099999999999</v>
      </c>
      <c r="C39" t="s">
        <v>4625</v>
      </c>
      <c r="D39" s="4">
        <v>4</v>
      </c>
      <c r="E39" s="16" t="s">
        <v>4655</v>
      </c>
    </row>
    <row r="40" spans="1:7" x14ac:dyDescent="0.35">
      <c r="E40" s="58" t="s">
        <v>10754</v>
      </c>
      <c r="F40" s="4">
        <f t="shared" si="5"/>
        <v>5</v>
      </c>
      <c r="G40" t="s">
        <v>9378</v>
      </c>
    </row>
    <row r="41" spans="1:7" x14ac:dyDescent="0.35">
      <c r="E41" s="58" t="s">
        <v>10755</v>
      </c>
      <c r="F41" s="4">
        <f t="shared" si="5"/>
        <v>5</v>
      </c>
      <c r="G41" t="s">
        <v>9378</v>
      </c>
    </row>
    <row r="42" spans="1:7" x14ac:dyDescent="0.35">
      <c r="A42" s="4">
        <v>19</v>
      </c>
      <c r="B42" s="4">
        <v>-297.70599999999899</v>
      </c>
      <c r="C42" t="s">
        <v>4593</v>
      </c>
      <c r="D42" s="4">
        <v>1</v>
      </c>
      <c r="E42" s="16" t="s">
        <v>2671</v>
      </c>
      <c r="F42" s="4">
        <f t="shared" si="5"/>
        <v>3</v>
      </c>
      <c r="G42" t="s">
        <v>9379</v>
      </c>
    </row>
    <row r="43" spans="1:7" x14ac:dyDescent="0.35">
      <c r="B43" s="4">
        <v>-281.97800000000001</v>
      </c>
      <c r="C43" t="s">
        <v>4593</v>
      </c>
      <c r="D43" s="4">
        <v>1</v>
      </c>
      <c r="E43" s="16" t="s">
        <v>4670</v>
      </c>
    </row>
    <row r="44" spans="1:7" x14ac:dyDescent="0.35">
      <c r="B44" s="4">
        <v>-276.91899999999998</v>
      </c>
      <c r="C44" t="s">
        <v>4593</v>
      </c>
      <c r="D44" s="4">
        <v>1</v>
      </c>
      <c r="E44" s="16" t="s">
        <v>4672</v>
      </c>
    </row>
    <row r="45" spans="1:7" x14ac:dyDescent="0.35">
      <c r="A45" s="4">
        <v>20</v>
      </c>
      <c r="B45" s="4">
        <v>-282.68299999999999</v>
      </c>
      <c r="C45" t="s">
        <v>4613</v>
      </c>
      <c r="D45" s="4">
        <v>3</v>
      </c>
      <c r="E45" s="16" t="s">
        <v>4669</v>
      </c>
      <c r="F45" s="4">
        <f t="shared" si="5"/>
        <v>4</v>
      </c>
      <c r="G45" t="s">
        <v>9372</v>
      </c>
    </row>
    <row r="46" spans="1:7" x14ac:dyDescent="0.35">
      <c r="A46" s="4">
        <v>21</v>
      </c>
      <c r="B46" s="4">
        <v>-271.99099999999999</v>
      </c>
      <c r="C46" t="s">
        <v>4593</v>
      </c>
      <c r="D46" s="4">
        <v>1</v>
      </c>
      <c r="E46" s="16" t="s">
        <v>4674</v>
      </c>
      <c r="F46" s="4">
        <f t="shared" si="5"/>
        <v>4</v>
      </c>
      <c r="G46" t="s">
        <v>9372</v>
      </c>
    </row>
    <row r="47" spans="1:7" x14ac:dyDescent="0.35">
      <c r="A47" s="4">
        <v>22</v>
      </c>
      <c r="B47" s="4">
        <v>-270.40899999999999</v>
      </c>
      <c r="C47" t="s">
        <v>4617</v>
      </c>
      <c r="D47" s="4">
        <v>2</v>
      </c>
      <c r="E47" s="16" t="s">
        <v>4675</v>
      </c>
    </row>
    <row r="48" spans="1:7" x14ac:dyDescent="0.35">
      <c r="E48" s="58" t="s">
        <v>10245</v>
      </c>
      <c r="F48" s="4">
        <f t="shared" si="5"/>
        <v>3</v>
      </c>
      <c r="G48" t="s">
        <v>9379</v>
      </c>
    </row>
    <row r="49" spans="1:9" x14ac:dyDescent="0.35">
      <c r="E49" s="58" t="s">
        <v>10756</v>
      </c>
      <c r="F49" s="4">
        <f t="shared" si="5"/>
        <v>5</v>
      </c>
      <c r="G49" t="s">
        <v>9378</v>
      </c>
    </row>
    <row r="50" spans="1:9" x14ac:dyDescent="0.35">
      <c r="A50" s="4">
        <v>23</v>
      </c>
      <c r="B50" s="4">
        <v>-262.35700000000003</v>
      </c>
      <c r="C50" t="s">
        <v>4613</v>
      </c>
      <c r="D50" s="4">
        <v>3</v>
      </c>
      <c r="E50" s="16" t="s">
        <v>68</v>
      </c>
      <c r="F50" s="4">
        <f t="shared" si="5"/>
        <v>4</v>
      </c>
      <c r="G50" t="s">
        <v>9372</v>
      </c>
      <c r="H50" s="4">
        <f t="shared" si="5"/>
        <v>5</v>
      </c>
      <c r="I50" t="s">
        <v>9378</v>
      </c>
    </row>
    <row r="51" spans="1:9" x14ac:dyDescent="0.35">
      <c r="A51" s="4">
        <v>24</v>
      </c>
      <c r="B51" s="4">
        <v>-261.97500000000002</v>
      </c>
      <c r="C51" t="s">
        <v>4625</v>
      </c>
      <c r="D51" s="4">
        <v>4</v>
      </c>
      <c r="E51" s="16" t="s">
        <v>4677</v>
      </c>
    </row>
    <row r="52" spans="1:9" x14ac:dyDescent="0.35">
      <c r="E52" s="58" t="s">
        <v>10259</v>
      </c>
      <c r="F52" s="4">
        <f t="shared" si="5"/>
        <v>4</v>
      </c>
      <c r="G52" t="s">
        <v>9372</v>
      </c>
    </row>
    <row r="53" spans="1:9" x14ac:dyDescent="0.35">
      <c r="E53" s="58" t="s">
        <v>10260</v>
      </c>
      <c r="F53" s="4">
        <f t="shared" si="5"/>
        <v>5</v>
      </c>
      <c r="G53" t="s">
        <v>9378</v>
      </c>
    </row>
    <row r="54" spans="1:9" x14ac:dyDescent="0.35">
      <c r="A54" s="4">
        <v>25</v>
      </c>
      <c r="B54" s="4">
        <v>-252.077</v>
      </c>
      <c r="C54" t="s">
        <v>4613</v>
      </c>
      <c r="D54" s="4">
        <v>3</v>
      </c>
      <c r="E54" s="16" t="s">
        <v>4681</v>
      </c>
      <c r="F54" s="4">
        <f t="shared" si="5"/>
        <v>3</v>
      </c>
      <c r="G54" t="s">
        <v>9379</v>
      </c>
    </row>
    <row r="55" spans="1:9" x14ac:dyDescent="0.35">
      <c r="A55" s="4">
        <v>26</v>
      </c>
      <c r="B55" s="4">
        <v>-234.595</v>
      </c>
      <c r="C55" t="s">
        <v>4617</v>
      </c>
      <c r="D55" s="4">
        <v>2</v>
      </c>
      <c r="E55" s="16" t="s">
        <v>4689</v>
      </c>
      <c r="F55" s="4">
        <f t="shared" si="5"/>
        <v>3</v>
      </c>
      <c r="G55" t="s">
        <v>9379</v>
      </c>
    </row>
    <row r="56" spans="1:9" x14ac:dyDescent="0.35">
      <c r="A56" s="4">
        <v>27</v>
      </c>
      <c r="B56" s="4">
        <v>-112.512</v>
      </c>
      <c r="C56" t="s">
        <v>4593</v>
      </c>
      <c r="D56" s="4">
        <v>1</v>
      </c>
      <c r="E56" s="16" t="s">
        <v>4741</v>
      </c>
      <c r="F56" s="4">
        <f t="shared" si="5"/>
        <v>3</v>
      </c>
      <c r="G56" t="s">
        <v>9379</v>
      </c>
    </row>
    <row r="57" spans="1:9" x14ac:dyDescent="0.35">
      <c r="B57" s="4">
        <v>-111.417999999999</v>
      </c>
      <c r="C57" t="s">
        <v>4593</v>
      </c>
      <c r="D57" s="4">
        <v>1</v>
      </c>
      <c r="E57" s="16" t="s">
        <v>4742</v>
      </c>
    </row>
    <row r="58" spans="1:9" x14ac:dyDescent="0.35">
      <c r="B58" s="4">
        <v>-109.477</v>
      </c>
      <c r="C58" t="s">
        <v>4593</v>
      </c>
      <c r="D58" s="4">
        <v>1</v>
      </c>
      <c r="E58" s="16" t="s">
        <v>4744</v>
      </c>
    </row>
    <row r="59" spans="1:9" x14ac:dyDescent="0.35">
      <c r="B59" s="4">
        <v>-105.19199999999999</v>
      </c>
      <c r="C59" t="s">
        <v>4593</v>
      </c>
      <c r="D59" s="4">
        <v>1</v>
      </c>
      <c r="E59" s="16" t="s">
        <v>4749</v>
      </c>
    </row>
    <row r="60" spans="1:9" x14ac:dyDescent="0.35">
      <c r="B60" s="4">
        <v>-104.039</v>
      </c>
      <c r="C60" t="s">
        <v>4593</v>
      </c>
      <c r="D60" s="4">
        <v>1</v>
      </c>
      <c r="E60" s="16" t="s">
        <v>222</v>
      </c>
    </row>
    <row r="61" spans="1:9" x14ac:dyDescent="0.35">
      <c r="A61" s="4">
        <v>28</v>
      </c>
      <c r="B61" s="4">
        <v>-96.816000000000003</v>
      </c>
      <c r="C61" t="s">
        <v>4613</v>
      </c>
      <c r="D61" s="4">
        <v>3</v>
      </c>
      <c r="E61" s="16" t="s">
        <v>222</v>
      </c>
      <c r="F61" s="4">
        <f t="shared" si="5"/>
        <v>4</v>
      </c>
      <c r="G61" t="s">
        <v>9372</v>
      </c>
    </row>
    <row r="62" spans="1:9" x14ac:dyDescent="0.35">
      <c r="A62" s="4">
        <v>29</v>
      </c>
      <c r="B62" s="4">
        <v>-105.6</v>
      </c>
      <c r="C62" t="s">
        <v>4625</v>
      </c>
      <c r="D62" s="4">
        <v>4</v>
      </c>
      <c r="E62" s="16" t="s">
        <v>4748</v>
      </c>
      <c r="F62" s="4">
        <f t="shared" si="5"/>
        <v>4</v>
      </c>
      <c r="G62" t="s">
        <v>9372</v>
      </c>
    </row>
    <row r="63" spans="1:9" x14ac:dyDescent="0.35">
      <c r="A63" s="4">
        <v>30</v>
      </c>
      <c r="B63" s="4">
        <v>-97.024000000000001</v>
      </c>
      <c r="C63" t="s">
        <v>4625</v>
      </c>
      <c r="D63" s="4">
        <v>4</v>
      </c>
      <c r="E63" s="16" t="s">
        <v>4753</v>
      </c>
      <c r="F63" s="4">
        <f t="shared" si="5"/>
        <v>8</v>
      </c>
      <c r="G63" t="s">
        <v>9374</v>
      </c>
    </row>
    <row r="64" spans="1:9" x14ac:dyDescent="0.35">
      <c r="A64" s="4">
        <v>31</v>
      </c>
      <c r="B64" s="4">
        <v>-99.391000000000005</v>
      </c>
      <c r="C64" t="s">
        <v>4617</v>
      </c>
      <c r="D64" s="4">
        <v>2</v>
      </c>
      <c r="E64" s="16" t="s">
        <v>4751</v>
      </c>
      <c r="F64" s="4">
        <f t="shared" si="5"/>
        <v>8</v>
      </c>
      <c r="G64" t="s">
        <v>9374</v>
      </c>
    </row>
    <row r="65" spans="1:9" x14ac:dyDescent="0.35">
      <c r="B65" s="4">
        <v>-94.840999999999994</v>
      </c>
      <c r="C65" t="s">
        <v>4617</v>
      </c>
      <c r="D65" s="4">
        <v>2</v>
      </c>
      <c r="E65" s="16" t="s">
        <v>4754</v>
      </c>
    </row>
    <row r="66" spans="1:9" x14ac:dyDescent="0.35">
      <c r="A66" s="4">
        <v>32</v>
      </c>
      <c r="B66" s="4">
        <v>-86.007000000000005</v>
      </c>
      <c r="C66" t="s">
        <v>4625</v>
      </c>
      <c r="D66" s="4">
        <v>4</v>
      </c>
      <c r="E66" s="16" t="s">
        <v>4758</v>
      </c>
      <c r="F66" s="4">
        <f t="shared" si="5"/>
        <v>4</v>
      </c>
      <c r="G66" t="s">
        <v>9380</v>
      </c>
    </row>
    <row r="67" spans="1:9" x14ac:dyDescent="0.35">
      <c r="A67" s="4">
        <v>33</v>
      </c>
      <c r="B67" s="4">
        <v>-83.539000000000001</v>
      </c>
      <c r="C67" t="s">
        <v>4593</v>
      </c>
      <c r="D67" s="4">
        <v>1</v>
      </c>
      <c r="E67" s="16" t="s">
        <v>4760</v>
      </c>
      <c r="F67" s="4">
        <f t="shared" si="5"/>
        <v>8</v>
      </c>
      <c r="G67" t="s">
        <v>9374</v>
      </c>
    </row>
    <row r="68" spans="1:9" x14ac:dyDescent="0.35">
      <c r="A68" s="4">
        <v>34</v>
      </c>
      <c r="B68" s="4">
        <v>-84.215999999999994</v>
      </c>
      <c r="C68" t="s">
        <v>4617</v>
      </c>
      <c r="D68" s="4">
        <v>2</v>
      </c>
      <c r="E68" s="16" t="s">
        <v>4759</v>
      </c>
      <c r="F68" s="4">
        <f t="shared" si="5"/>
        <v>22</v>
      </c>
      <c r="G68" t="s">
        <v>10418</v>
      </c>
      <c r="H68" s="4">
        <f t="shared" si="5"/>
        <v>4</v>
      </c>
      <c r="I68" t="s">
        <v>10330</v>
      </c>
    </row>
    <row r="69" spans="1:9" x14ac:dyDescent="0.35">
      <c r="A69" s="4">
        <v>35</v>
      </c>
      <c r="B69" s="4">
        <v>-77.087000000000003</v>
      </c>
      <c r="C69" t="s">
        <v>4625</v>
      </c>
      <c r="D69" s="4">
        <v>4</v>
      </c>
      <c r="E69" s="16" t="s">
        <v>4764</v>
      </c>
      <c r="F69" s="4">
        <f t="shared" si="5"/>
        <v>22</v>
      </c>
      <c r="G69" t="s">
        <v>10418</v>
      </c>
      <c r="H69" s="4">
        <f t="shared" ref="H69" si="6">IF(I69="GREET",1,IF(I69="GOAL",2,IF(I69="GOAL:COOP",2,IF(I69="(GOAL:COOP)",2,IF(I69="GOAL:CIVILITY",2,IF(I69="GOAL:SUSTAIN",2,IF(I69="(GOAL:SUSTAIN)",2,IF(I69="GOAL:MAX EARN",2,IF(I69="GOAL:EQUITY",2,IF(I69="(GOAL:EQUITY)",2,IF(I69="PROPOSAL",3,IF(I69="(PROPOSAL)",3,IF(I69="CHOOSE+",4,IF(I69="CHOOSE-",4,IF(I69="(CHOOSE+)",4,IF(I69="(CHOOSE-)",4,IF(I69="ECO INFO",5,IF(I69="(ECO INFO)",5,IF(I69="$ INFO",6,IF(I69="($ INFO)",6,IF(I69="SOC INFO",7,IF(I69="(SOC INFO)",7,IF(I69="RULE INFO",8,IF(I69="EXP INFO",9,IF(I69="(EXP INFO)",9,IF(I69="MON RES",10,IF(I69="MON EARN",11,IF(I69="MON BEH",12,IF(I69="POSE HARM",13,IF(I69="(POSE HARM)",13,IF(I69="POSE CONCERN",14,IF(I69="(POSE CONCERN)",14,IF(I69="RJ APOLOGY",15,IF(I69="RJ ATONE",16,IF(I69="(RJ ATONE)",16,IF(I69="RJ JUSTIFY",17,IF(I69="RJ JUSTIFY:ECO INFO",17,IF(I69="RJ JUSTIFY:SOC INFO",17,IF(I69="RJ JUSTIFY:EXP INFO",17,IF(I69="RJ JUSTIFY:MON EARN",17,IF(I69="RJ JUSTIFY:MON BEH",17,IF(I69="RJ-",18,IF(I69="RJ FORGIVE+",19,IF(I69="RJ FORGIVE-",19,IF(I69="(RJ FORGIVE+)",19,IF(I69="(RJ FORGIVE-)",19,IF(I69="COORD",20,IF(I69="(COORD)",20,IF(I69="ENF ACK",21,IF(I69="(ENF ACK)",21,IF(I69="ENF PRAISE",22,IF(I69="ENF ASK",23,IF(I69="ENF TELL",24,IF(I69="ENF SHAME",25,IF(I69="ENF WARN",26,IF(I69="ENF THREATEN",27,IF(I69="ENF PUNISH",28,IF(I69="DEFECT",29,IF(I69="SM TALK",30,IF(I69="HUMOR",31,IF(I69="POLITE+",32,IF(I69="POLITE-",32,IF(I69="INPUT-",33,IF(I69="AMBIGUOUS",34,IF(I69="UNCODEABLE",35)))))))))))))))))))))))))))))))))))))))))))))))))))))))))))))))))</f>
        <v>4</v>
      </c>
      <c r="I69" t="s">
        <v>10330</v>
      </c>
    </row>
    <row r="70" spans="1:9" x14ac:dyDescent="0.35">
      <c r="A70" s="4">
        <v>36</v>
      </c>
      <c r="B70" s="4">
        <v>-72.781000000000006</v>
      </c>
      <c r="C70" t="s">
        <v>4593</v>
      </c>
      <c r="D70" s="4">
        <v>1</v>
      </c>
      <c r="E70" s="16" t="s">
        <v>4766</v>
      </c>
      <c r="F70" s="4">
        <f t="shared" si="5"/>
        <v>22</v>
      </c>
      <c r="G70" t="s">
        <v>10418</v>
      </c>
      <c r="H70" s="4">
        <f t="shared" ref="H70" si="7">IF(I70="GREET",1,IF(I70="GOAL",2,IF(I70="GOAL:COOP",2,IF(I70="(GOAL:COOP)",2,IF(I70="GOAL:CIVILITY",2,IF(I70="GOAL:SUSTAIN",2,IF(I70="(GOAL:SUSTAIN)",2,IF(I70="GOAL:MAX EARN",2,IF(I70="GOAL:EQUITY",2,IF(I70="(GOAL:EQUITY)",2,IF(I70="PROPOSAL",3,IF(I70="(PROPOSAL)",3,IF(I70="CHOOSE+",4,IF(I70="CHOOSE-",4,IF(I70="(CHOOSE+)",4,IF(I70="(CHOOSE-)",4,IF(I70="ECO INFO",5,IF(I70="(ECO INFO)",5,IF(I70="$ INFO",6,IF(I70="($ INFO)",6,IF(I70="SOC INFO",7,IF(I70="(SOC INFO)",7,IF(I70="RULE INFO",8,IF(I70="EXP INFO",9,IF(I70="(EXP INFO)",9,IF(I70="MON RES",10,IF(I70="MON EARN",11,IF(I70="MON BEH",12,IF(I70="POSE HARM",13,IF(I70="(POSE HARM)",13,IF(I70="POSE CONCERN",14,IF(I70="(POSE CONCERN)",14,IF(I70="RJ APOLOGY",15,IF(I70="RJ ATONE",16,IF(I70="(RJ ATONE)",16,IF(I70="RJ JUSTIFY",17,IF(I70="RJ JUSTIFY:ECO INFO",17,IF(I70="RJ JUSTIFY:SOC INFO",17,IF(I70="RJ JUSTIFY:EXP INFO",17,IF(I70="RJ JUSTIFY:MON EARN",17,IF(I70="RJ JUSTIFY:MON BEH",17,IF(I70="RJ-",18,IF(I70="RJ FORGIVE+",19,IF(I70="RJ FORGIVE-",19,IF(I70="(RJ FORGIVE+)",19,IF(I70="(RJ FORGIVE-)",19,IF(I70="COORD",20,IF(I70="(COORD)",20,IF(I70="ENF ACK",21,IF(I70="(ENF ACK)",21,IF(I70="ENF PRAISE",22,IF(I70="ENF ASK",23,IF(I70="ENF TELL",24,IF(I70="ENF SHAME",25,IF(I70="ENF WARN",26,IF(I70="ENF THREATEN",27,IF(I70="ENF PUNISH",28,IF(I70="DEFECT",29,IF(I70="SM TALK",30,IF(I70="HUMOR",31,IF(I70="POLITE+",32,IF(I70="POLITE-",32,IF(I70="INPUT-",33,IF(I70="AMBIGUOUS",34,IF(I70="UNCODEABLE",35)))))))))))))))))))))))))))))))))))))))))))))))))))))))))))))))))</f>
        <v>4</v>
      </c>
      <c r="I70" t="s">
        <v>10330</v>
      </c>
    </row>
    <row r="72" spans="1:9" x14ac:dyDescent="0.35">
      <c r="B72" s="20" t="s">
        <v>9232</v>
      </c>
    </row>
    <row r="73" spans="1:9" x14ac:dyDescent="0.35">
      <c r="A73" s="4">
        <v>37</v>
      </c>
      <c r="B73" s="4">
        <v>-231.78299999999999</v>
      </c>
      <c r="C73" t="s">
        <v>4593</v>
      </c>
      <c r="D73" s="4">
        <v>1</v>
      </c>
      <c r="E73" s="16" t="s">
        <v>4690</v>
      </c>
      <c r="F73" s="4">
        <f t="shared" ref="F73:F112" si="8">IF(G73="GREET",1,IF(G73="GOAL",2,IF(G73="GOAL:COOP",2,IF(G73="(GOAL:COOP)",2,IF(G73="GOAL:CIVILITY",2,IF(G73="GOAL:SUSTAIN",2,IF(G73="(GOAL:SUSTAIN)",2,IF(G73="GOAL:MAX EARN",2,IF(G73="GOAL:EQUITY",2,IF(G73="(GOAL:EQUITY)",2,IF(G73="PROPOSAL",3,IF(G73="(PROPOSAL)",3,IF(G73="CHOOSE+",4,IF(G73="CHOOSE-",4,IF(G73="(CHOOSE+)",4,IF(G73="(CHOOSE-)",4,IF(G73="ECO INFO",5,IF(G73="(ECO INFO)",5,IF(G73="$ INFO",6,IF(G73="($ INFO)",6,IF(G73="SOC INFO",7,IF(G73="(SOC INFO)",7,IF(G73="RULE INFO",8,IF(G73="EXP INFO",9,IF(G73="(EXP INFO)",9,IF(G73="MON RES",10,IF(G73="MON EARN",11,IF(G73="MON BEH",12,IF(G73="POSE HARM",13,IF(G73="(POSE HARM)",13,IF(G73="POSE CONCERN",14,IF(G73="(POSE CONCERN)",14,IF(G73="RJ APOLOGY",15,IF(G73="RJ ATONE",16,IF(G73="(RJ ATONE)",16,IF(G73="RJ JUSTIFY",17,IF(G73="RJ JUSTIFY:ECO INFO",17,IF(G73="RJ JUSTIFY:SOC INFO",17,IF(G73="RJ JUSTIFY:EXP INFO",17,IF(G73="RJ JUSTIFY:MON EARN",17,IF(G73="RJ JUSTIFY:MON BEH",17,IF(G73="RJ-",18,IF(G73="RJ FORGIVE+",19,IF(G73="RJ FORGIVE-",19,IF(G73="(RJ FORGIVE+)",19,IF(G73="(RJ FORGIVE-)",19,IF(G73="COORD",20,IF(G73="(COORD)",20,IF(G73="ENF ACK",21,IF(G73="(ENF ACK)",21,IF(G73="ENF PRAISE",22,IF(G73="ENF ASK",23,IF(G73="ENF TELL",24,IF(G73="ENF SHAME",25,IF(G73="ENF WARN",26,IF(G73="ENF THREATEN",27,IF(G73="ENF PUNISH",28,IF(G73="DEFECT",29,IF(G73="SM TALK",30,IF(G73="HUMOR",31,IF(G73="POLITE+",32,IF(G73="POLITE-",32,IF(G73="INPUT-",33,IF(G73="AMBIGUOUS",34,IF(G73="UNCODEABLE",35)))))))))))))))))))))))))))))))))))))))))))))))))))))))))))))))))</f>
        <v>7</v>
      </c>
      <c r="G73" t="s">
        <v>9377</v>
      </c>
    </row>
    <row r="74" spans="1:9" x14ac:dyDescent="0.35">
      <c r="A74" s="4">
        <v>38</v>
      </c>
      <c r="B74" s="4">
        <v>-228.749</v>
      </c>
      <c r="C74" t="s">
        <v>4613</v>
      </c>
      <c r="D74" s="4">
        <v>3</v>
      </c>
      <c r="E74" s="16" t="s">
        <v>415</v>
      </c>
      <c r="F74" s="4">
        <f t="shared" si="8"/>
        <v>7</v>
      </c>
      <c r="G74" t="s">
        <v>9377</v>
      </c>
    </row>
    <row r="75" spans="1:9" x14ac:dyDescent="0.35">
      <c r="A75" s="4">
        <v>39</v>
      </c>
      <c r="B75" s="4">
        <v>-224.45599999999999</v>
      </c>
      <c r="C75" t="s">
        <v>4617</v>
      </c>
      <c r="D75" s="4">
        <v>2</v>
      </c>
      <c r="E75" s="16" t="s">
        <v>4692</v>
      </c>
      <c r="F75" s="4">
        <f t="shared" si="8"/>
        <v>7</v>
      </c>
      <c r="G75" t="s">
        <v>9377</v>
      </c>
    </row>
    <row r="76" spans="1:9" x14ac:dyDescent="0.35">
      <c r="A76" s="4">
        <v>40</v>
      </c>
      <c r="B76" s="4">
        <v>-222.92500000000001</v>
      </c>
      <c r="C76" t="s">
        <v>4625</v>
      </c>
      <c r="D76" s="4">
        <v>4</v>
      </c>
      <c r="E76" s="16" t="s">
        <v>140</v>
      </c>
      <c r="F76" s="4">
        <f t="shared" si="8"/>
        <v>31</v>
      </c>
      <c r="G76" t="s">
        <v>9386</v>
      </c>
    </row>
    <row r="77" spans="1:9" x14ac:dyDescent="0.35">
      <c r="B77" s="4">
        <v>-217.887</v>
      </c>
      <c r="C77" t="s">
        <v>4625</v>
      </c>
      <c r="D77" s="4">
        <v>4</v>
      </c>
      <c r="E77" s="16" t="s">
        <v>4694</v>
      </c>
      <c r="F77" s="4">
        <f t="shared" si="8"/>
        <v>30</v>
      </c>
      <c r="G77" t="s">
        <v>9375</v>
      </c>
    </row>
    <row r="78" spans="1:9" x14ac:dyDescent="0.35">
      <c r="A78" s="4">
        <v>41</v>
      </c>
      <c r="B78" s="4">
        <v>-217.511</v>
      </c>
      <c r="C78" t="s">
        <v>4617</v>
      </c>
      <c r="D78" s="4">
        <v>2</v>
      </c>
      <c r="E78" s="16" t="s">
        <v>4696</v>
      </c>
      <c r="F78" s="4">
        <f t="shared" si="8"/>
        <v>7</v>
      </c>
      <c r="G78" t="s">
        <v>9377</v>
      </c>
    </row>
    <row r="79" spans="1:9" x14ac:dyDescent="0.35">
      <c r="B79" s="4">
        <v>-214.08699999999999</v>
      </c>
      <c r="C79" t="s">
        <v>4617</v>
      </c>
      <c r="D79" s="4">
        <v>2</v>
      </c>
      <c r="E79" s="16" t="s">
        <v>4698</v>
      </c>
    </row>
    <row r="80" spans="1:9" x14ac:dyDescent="0.35">
      <c r="A80" s="4">
        <v>42</v>
      </c>
      <c r="B80" s="4">
        <v>-213.82400000000001</v>
      </c>
      <c r="C80" t="s">
        <v>4613</v>
      </c>
      <c r="D80" s="4">
        <v>3</v>
      </c>
      <c r="E80" s="16" t="s">
        <v>4699</v>
      </c>
      <c r="F80" s="4">
        <f t="shared" si="8"/>
        <v>30</v>
      </c>
      <c r="G80" t="s">
        <v>9375</v>
      </c>
    </row>
    <row r="81" spans="1:7" x14ac:dyDescent="0.35">
      <c r="A81" s="4">
        <v>43</v>
      </c>
      <c r="B81" s="4">
        <v>-204.26300000000001</v>
      </c>
      <c r="C81" t="s">
        <v>4593</v>
      </c>
      <c r="D81" s="4">
        <v>1</v>
      </c>
      <c r="E81" s="16" t="s">
        <v>4702</v>
      </c>
      <c r="F81" s="4">
        <f t="shared" si="8"/>
        <v>7</v>
      </c>
      <c r="G81" t="s">
        <v>9377</v>
      </c>
    </row>
    <row r="82" spans="1:7" x14ac:dyDescent="0.35">
      <c r="A82" s="4">
        <v>44</v>
      </c>
      <c r="B82" s="4">
        <v>-187.13800000000001</v>
      </c>
      <c r="C82" t="s">
        <v>4617</v>
      </c>
      <c r="D82" s="4">
        <v>2</v>
      </c>
      <c r="E82" s="16" t="s">
        <v>4706</v>
      </c>
      <c r="F82" s="4">
        <f t="shared" si="8"/>
        <v>30</v>
      </c>
      <c r="G82" t="s">
        <v>9375</v>
      </c>
    </row>
    <row r="83" spans="1:7" x14ac:dyDescent="0.35">
      <c r="A83" s="4">
        <v>45</v>
      </c>
      <c r="B83" s="4">
        <v>-181.62</v>
      </c>
      <c r="C83" t="s">
        <v>4613</v>
      </c>
      <c r="D83" s="4">
        <v>3</v>
      </c>
      <c r="E83" s="16" t="s">
        <v>4707</v>
      </c>
      <c r="F83" s="4">
        <f t="shared" si="8"/>
        <v>30</v>
      </c>
      <c r="G83" t="s">
        <v>9375</v>
      </c>
    </row>
    <row r="84" spans="1:7" x14ac:dyDescent="0.35">
      <c r="A84" s="4">
        <v>46</v>
      </c>
      <c r="B84" s="4">
        <v>-180.392</v>
      </c>
      <c r="C84" t="s">
        <v>4617</v>
      </c>
      <c r="D84" s="4">
        <v>2</v>
      </c>
      <c r="E84" s="16" t="s">
        <v>4709</v>
      </c>
      <c r="F84" s="4">
        <f t="shared" si="8"/>
        <v>30</v>
      </c>
      <c r="G84" t="s">
        <v>9375</v>
      </c>
    </row>
    <row r="86" spans="1:7" x14ac:dyDescent="0.35">
      <c r="A86" s="4">
        <v>47</v>
      </c>
      <c r="B86" s="4">
        <v>-180.77</v>
      </c>
      <c r="C86" t="s">
        <v>4593</v>
      </c>
      <c r="D86" s="4">
        <v>1</v>
      </c>
      <c r="E86" s="16" t="s">
        <v>4708</v>
      </c>
      <c r="F86" s="4">
        <f t="shared" si="8"/>
        <v>9</v>
      </c>
      <c r="G86" t="s">
        <v>9373</v>
      </c>
    </row>
    <row r="87" spans="1:7" x14ac:dyDescent="0.35">
      <c r="A87" s="4">
        <v>48</v>
      </c>
      <c r="B87" s="4">
        <v>-166.99799999999999</v>
      </c>
      <c r="C87" t="s">
        <v>4613</v>
      </c>
      <c r="D87" s="4">
        <v>3</v>
      </c>
      <c r="E87" s="16" t="s">
        <v>4712</v>
      </c>
      <c r="F87" s="4">
        <f t="shared" si="8"/>
        <v>9</v>
      </c>
      <c r="G87" t="s">
        <v>9373</v>
      </c>
    </row>
    <row r="88" spans="1:7" x14ac:dyDescent="0.35">
      <c r="A88" s="4">
        <v>49</v>
      </c>
      <c r="B88" s="4">
        <v>-164.66900000000001</v>
      </c>
      <c r="C88" t="s">
        <v>4617</v>
      </c>
      <c r="D88" s="4">
        <v>2</v>
      </c>
      <c r="E88" s="16" t="s">
        <v>4715</v>
      </c>
      <c r="F88" s="4">
        <f t="shared" si="8"/>
        <v>7</v>
      </c>
      <c r="G88" t="s">
        <v>9377</v>
      </c>
    </row>
    <row r="89" spans="1:7" x14ac:dyDescent="0.35">
      <c r="A89" s="4">
        <v>50</v>
      </c>
      <c r="B89" s="4">
        <v>-160.44499999999999</v>
      </c>
      <c r="C89" t="s">
        <v>4613</v>
      </c>
      <c r="D89" s="4">
        <v>3</v>
      </c>
      <c r="E89" s="16" t="s">
        <v>4719</v>
      </c>
      <c r="F89" s="4">
        <f t="shared" si="8"/>
        <v>7</v>
      </c>
      <c r="G89" t="s">
        <v>9377</v>
      </c>
    </row>
    <row r="91" spans="1:7" x14ac:dyDescent="0.35">
      <c r="A91" s="4">
        <v>51</v>
      </c>
      <c r="B91" s="4">
        <v>-151.85900000000001</v>
      </c>
      <c r="C91" t="s">
        <v>4593</v>
      </c>
      <c r="D91" s="4">
        <v>1</v>
      </c>
      <c r="E91" s="16" t="s">
        <v>4722</v>
      </c>
      <c r="F91" s="4">
        <f t="shared" si="8"/>
        <v>1</v>
      </c>
      <c r="G91" t="s">
        <v>10885</v>
      </c>
    </row>
    <row r="92" spans="1:7" x14ac:dyDescent="0.35">
      <c r="A92" s="4">
        <v>52</v>
      </c>
      <c r="B92" s="4">
        <v>-144.02099999999999</v>
      </c>
      <c r="C92" t="s">
        <v>4613</v>
      </c>
      <c r="D92" s="4">
        <v>3</v>
      </c>
      <c r="E92" s="16" t="s">
        <v>2160</v>
      </c>
      <c r="F92" s="4">
        <f t="shared" si="8"/>
        <v>1</v>
      </c>
      <c r="G92" t="s">
        <v>10885</v>
      </c>
    </row>
    <row r="93" spans="1:7" x14ac:dyDescent="0.35">
      <c r="A93" s="4">
        <v>53</v>
      </c>
      <c r="B93" s="4">
        <v>-137.08799999999999</v>
      </c>
      <c r="C93" t="s">
        <v>4617</v>
      </c>
      <c r="D93" s="4">
        <v>2</v>
      </c>
      <c r="E93" s="16" t="s">
        <v>4728</v>
      </c>
      <c r="F93" s="4">
        <f t="shared" si="8"/>
        <v>1</v>
      </c>
      <c r="G93" t="s">
        <v>10885</v>
      </c>
    </row>
    <row r="95" spans="1:7" x14ac:dyDescent="0.35">
      <c r="B95" s="20" t="s">
        <v>9265</v>
      </c>
    </row>
    <row r="96" spans="1:7" x14ac:dyDescent="0.35">
      <c r="A96" s="4">
        <v>54</v>
      </c>
      <c r="B96" s="4">
        <v>-155.09200000000001</v>
      </c>
      <c r="C96" t="s">
        <v>4617</v>
      </c>
      <c r="D96" s="4">
        <v>2</v>
      </c>
      <c r="E96" s="16" t="s">
        <v>4721</v>
      </c>
      <c r="F96" s="4">
        <f t="shared" si="8"/>
        <v>30</v>
      </c>
      <c r="G96" t="s">
        <v>9375</v>
      </c>
    </row>
    <row r="97" spans="1:7" x14ac:dyDescent="0.35">
      <c r="A97" s="4">
        <v>55</v>
      </c>
      <c r="B97" s="4">
        <v>-135.04900000000001</v>
      </c>
      <c r="C97" t="s">
        <v>4625</v>
      </c>
      <c r="D97" s="4">
        <v>4</v>
      </c>
      <c r="E97" s="16" t="s">
        <v>3741</v>
      </c>
      <c r="F97" s="4">
        <f t="shared" si="8"/>
        <v>30</v>
      </c>
      <c r="G97" t="s">
        <v>9375</v>
      </c>
    </row>
    <row r="98" spans="1:7" x14ac:dyDescent="0.35">
      <c r="A98" s="4">
        <v>56</v>
      </c>
      <c r="B98" s="4">
        <v>-131.83099999999999</v>
      </c>
      <c r="C98" t="s">
        <v>4593</v>
      </c>
      <c r="D98" s="4">
        <v>1</v>
      </c>
      <c r="E98" s="16" t="s">
        <v>4731</v>
      </c>
      <c r="F98" s="4">
        <f t="shared" si="8"/>
        <v>30</v>
      </c>
      <c r="G98" t="s">
        <v>9375</v>
      </c>
    </row>
    <row r="99" spans="1:7" x14ac:dyDescent="0.35">
      <c r="A99" s="4">
        <v>57</v>
      </c>
      <c r="B99" s="4">
        <v>-122.00700000000001</v>
      </c>
      <c r="C99" t="s">
        <v>4617</v>
      </c>
      <c r="D99" s="4">
        <v>2</v>
      </c>
      <c r="E99" s="16" t="s">
        <v>4734</v>
      </c>
      <c r="F99" s="4">
        <f t="shared" si="8"/>
        <v>30</v>
      </c>
      <c r="G99" t="s">
        <v>9375</v>
      </c>
    </row>
    <row r="101" spans="1:7" x14ac:dyDescent="0.35">
      <c r="A101" s="4">
        <v>58</v>
      </c>
      <c r="B101" s="4">
        <v>-76.069000000000003</v>
      </c>
      <c r="C101" t="s">
        <v>4613</v>
      </c>
      <c r="D101" s="4">
        <v>3</v>
      </c>
      <c r="E101" s="16" t="s">
        <v>4765</v>
      </c>
      <c r="F101" s="4">
        <f t="shared" si="8"/>
        <v>26</v>
      </c>
      <c r="G101" t="s">
        <v>10123</v>
      </c>
    </row>
    <row r="102" spans="1:7" x14ac:dyDescent="0.35">
      <c r="A102" s="4">
        <v>59</v>
      </c>
      <c r="B102" s="4">
        <v>-71.12</v>
      </c>
      <c r="C102" t="s">
        <v>4617</v>
      </c>
      <c r="D102" s="4">
        <v>2</v>
      </c>
      <c r="E102" s="16" t="s">
        <v>4692</v>
      </c>
      <c r="F102" s="4">
        <f t="shared" si="8"/>
        <v>26</v>
      </c>
      <c r="G102" t="s">
        <v>10123</v>
      </c>
    </row>
    <row r="103" spans="1:7" x14ac:dyDescent="0.35">
      <c r="A103" s="4">
        <v>60</v>
      </c>
      <c r="B103" s="4">
        <v>-65.623999999999995</v>
      </c>
      <c r="C103" t="s">
        <v>4617</v>
      </c>
      <c r="D103" s="4">
        <v>2</v>
      </c>
      <c r="E103" s="16" t="s">
        <v>4773</v>
      </c>
      <c r="F103" s="4">
        <f t="shared" si="8"/>
        <v>7</v>
      </c>
      <c r="G103" t="s">
        <v>9377</v>
      </c>
    </row>
    <row r="104" spans="1:7" x14ac:dyDescent="0.35">
      <c r="A104" s="4">
        <v>61</v>
      </c>
      <c r="B104" s="4">
        <v>-64.248999999999995</v>
      </c>
      <c r="C104" t="s">
        <v>4593</v>
      </c>
      <c r="D104" s="4">
        <v>1</v>
      </c>
      <c r="E104" s="16" t="s">
        <v>4774</v>
      </c>
      <c r="F104" s="4">
        <f t="shared" si="8"/>
        <v>24</v>
      </c>
      <c r="G104" t="s">
        <v>10409</v>
      </c>
    </row>
    <row r="106" spans="1:7" x14ac:dyDescent="0.35">
      <c r="B106" s="20" t="s">
        <v>9285</v>
      </c>
    </row>
    <row r="107" spans="1:7" x14ac:dyDescent="0.35">
      <c r="A107" s="4">
        <v>62</v>
      </c>
      <c r="B107" s="4">
        <v>-115.872999999999</v>
      </c>
      <c r="C107" t="s">
        <v>4613</v>
      </c>
      <c r="D107" s="4">
        <v>3</v>
      </c>
      <c r="E107" s="16" t="s">
        <v>4738</v>
      </c>
      <c r="F107" s="4">
        <f t="shared" si="8"/>
        <v>7</v>
      </c>
      <c r="G107" t="s">
        <v>9377</v>
      </c>
    </row>
    <row r="108" spans="1:7" x14ac:dyDescent="0.35">
      <c r="A108" s="4">
        <v>63</v>
      </c>
      <c r="B108" s="4">
        <v>-115.495</v>
      </c>
      <c r="C108" t="s">
        <v>4593</v>
      </c>
      <c r="D108" s="4">
        <v>1</v>
      </c>
      <c r="E108" s="16" t="s">
        <v>4739</v>
      </c>
      <c r="F108" s="4">
        <f t="shared" si="8"/>
        <v>9</v>
      </c>
      <c r="G108" t="s">
        <v>9373</v>
      </c>
    </row>
    <row r="109" spans="1:7" x14ac:dyDescent="0.35">
      <c r="A109" s="4">
        <v>64</v>
      </c>
      <c r="B109" s="4">
        <v>-65.477000000000004</v>
      </c>
      <c r="C109" t="s">
        <v>4613</v>
      </c>
      <c r="D109" s="4">
        <v>3</v>
      </c>
      <c r="E109" s="16">
        <v>4</v>
      </c>
      <c r="F109" s="4">
        <f t="shared" si="8"/>
        <v>9</v>
      </c>
      <c r="G109" t="s">
        <v>9373</v>
      </c>
    </row>
    <row r="110" spans="1:7" x14ac:dyDescent="0.35">
      <c r="B110" s="4">
        <v>-62.898000000000003</v>
      </c>
      <c r="C110" t="s">
        <v>4613</v>
      </c>
      <c r="D110" s="4">
        <v>3</v>
      </c>
      <c r="E110" s="16">
        <v>2</v>
      </c>
    </row>
    <row r="111" spans="1:7" x14ac:dyDescent="0.35">
      <c r="B111" s="4">
        <v>-62.133000000000003</v>
      </c>
      <c r="C111" t="s">
        <v>4613</v>
      </c>
      <c r="D111" s="4">
        <v>3</v>
      </c>
      <c r="E111" s="16">
        <v>1</v>
      </c>
    </row>
    <row r="112" spans="1:7" x14ac:dyDescent="0.35">
      <c r="A112" s="4">
        <v>65</v>
      </c>
      <c r="B112" s="4">
        <v>-61.898999999999901</v>
      </c>
      <c r="C112" t="s">
        <v>4617</v>
      </c>
      <c r="D112" s="4">
        <v>2</v>
      </c>
      <c r="E112" s="16" t="s">
        <v>4776</v>
      </c>
      <c r="F112" s="4">
        <f t="shared" si="8"/>
        <v>32</v>
      </c>
      <c r="G112" t="s">
        <v>9376</v>
      </c>
    </row>
    <row r="114" spans="1:9" x14ac:dyDescent="0.35">
      <c r="B114" s="21" t="s">
        <v>9231</v>
      </c>
      <c r="C114" s="22"/>
      <c r="D114" s="21"/>
      <c r="E114" s="23"/>
    </row>
    <row r="115" spans="1:9" x14ac:dyDescent="0.35">
      <c r="B115" s="20"/>
    </row>
    <row r="116" spans="1:9" x14ac:dyDescent="0.35">
      <c r="A116" s="4">
        <v>66</v>
      </c>
      <c r="B116" s="4">
        <v>34.570999999999998</v>
      </c>
      <c r="C116" t="s">
        <v>4613</v>
      </c>
      <c r="D116" s="4">
        <v>3</v>
      </c>
      <c r="E116" s="16" t="s">
        <v>4778</v>
      </c>
      <c r="F116" s="4">
        <f t="shared" ref="F116" si="9">IF(G116="GREET",1,IF(G116="GOAL",2,IF(G116="GOAL:COOP",2,IF(G116="(GOAL:COOP)",2,IF(G116="GOAL:CIVILITY",2,IF(G116="GOAL:SUSTAIN",2,IF(G116="(GOAL:SUSTAIN)",2,IF(G116="GOAL:MAX EARN",2,IF(G116="GOAL:EQUITY",2,IF(G116="(GOAL:EQUITY)",2,IF(G116="PROPOSAL",3,IF(G116="(PROPOSAL)",3,IF(G116="CHOOSE+",4,IF(G116="CHOOSE-",4,IF(G116="(CHOOSE+)",4,IF(G116="(CHOOSE-)",4,IF(G116="ECO INFO",5,IF(G116="(ECO INFO)",5,IF(G116="$ INFO",6,IF(G116="($ INFO)",6,IF(G116="SOC INFO",7,IF(G116="(SOC INFO)",7,IF(G116="RULE INFO",8,IF(G116="EXP INFO",9,IF(G116="(EXP INFO)",9,IF(G116="MON RES",10,IF(G116="MON EARN",11,IF(G116="MON BEH",12,IF(G116="POSE HARM",13,IF(G116="(POSE HARM)",13,IF(G116="POSE CONCERN",14,IF(G116="(POSE CONCERN)",14,IF(G116="RJ APOLOGY",15,IF(G116="RJ ATONE",16,IF(G116="(RJ ATONE)",16,IF(G116="RJ JUSTIFY",17,IF(G116="RJ JUSTIFY:ECO INFO",17,IF(G116="RJ JUSTIFY:SOC INFO",17,IF(G116="RJ JUSTIFY:EXP INFO",17,IF(G116="RJ JUSTIFY:MON EARN",17,IF(G116="RJ JUSTIFY:MON BEH",17,IF(G116="RJ-",18,IF(G116="RJ FORGIVE+",19,IF(G116="RJ FORGIVE-",19,IF(G116="(RJ FORGIVE+)",19,IF(G116="(RJ FORGIVE-)",19,IF(G116="COORD",20,IF(G116="(COORD)",20,IF(G116="ENF ACK",21,IF(G116="(ENF ACK)",21,IF(G116="ENF PRAISE",22,IF(G116="ENF ASK",23,IF(G116="ENF TELL",24,IF(G116="ENF SHAME",25,IF(G116="ENF WARN",26,IF(G116="ENF THREATEN",27,IF(G116="ENF PUNISH",28,IF(G116="DEFECT",29,IF(G116="SM TALK",30,IF(G116="HUMOR",31,IF(G116="POLITE+",32,IF(G116="POLITE-",32,IF(G116="INPUT-",33,IF(G116="AMBIGUOUS",34,IF(G116="UNCODEABLE",35)))))))))))))))))))))))))))))))))))))))))))))))))))))))))))))))))</f>
        <v>24</v>
      </c>
      <c r="G116" t="s">
        <v>10409</v>
      </c>
    </row>
    <row r="118" spans="1:9" x14ac:dyDescent="0.35">
      <c r="B118" s="8" t="s">
        <v>11283</v>
      </c>
    </row>
    <row r="119" spans="1:9" x14ac:dyDescent="0.35">
      <c r="A119" s="4">
        <v>67</v>
      </c>
      <c r="B119" s="4">
        <v>41.192</v>
      </c>
      <c r="C119" t="s">
        <v>4617</v>
      </c>
      <c r="D119" s="4">
        <v>2</v>
      </c>
      <c r="E119" s="16" t="s">
        <v>4779</v>
      </c>
      <c r="F119" s="4">
        <f t="shared" ref="F119:F137" si="10">IF(G119="GREET",1,IF(G119="GOAL",2,IF(G119="GOAL:COOP",2,IF(G119="(GOAL:COOP)",2,IF(G119="GOAL:CIVILITY",2,IF(G119="GOAL:SUSTAIN",2,IF(G119="(GOAL:SUSTAIN)",2,IF(G119="GOAL:MAX EARN",2,IF(G119="GOAL:EQUITY",2,IF(G119="(GOAL:EQUITY)",2,IF(G119="PROPOSAL",3,IF(G119="(PROPOSAL)",3,IF(G119="CHOOSE+",4,IF(G119="CHOOSE-",4,IF(G119="(CHOOSE+)",4,IF(G119="(CHOOSE-)",4,IF(G119="ECO INFO",5,IF(G119="(ECO INFO)",5,IF(G119="$ INFO",6,IF(G119="($ INFO)",6,IF(G119="SOC INFO",7,IF(G119="(SOC INFO)",7,IF(G119="RULE INFO",8,IF(G119="EXP INFO",9,IF(G119="(EXP INFO)",9,IF(G119="MON RES",10,IF(G119="MON EARN",11,IF(G119="MON BEH",12,IF(G119="POSE HARM",13,IF(G119="(POSE HARM)",13,IF(G119="POSE CONCERN",14,IF(G119="(POSE CONCERN)",14,IF(G119="RJ APOLOGY",15,IF(G119="RJ ATONE",16,IF(G119="(RJ ATONE)",16,IF(G119="RJ JUSTIFY",17,IF(G119="RJ JUSTIFY:ECO INFO",17,IF(G119="RJ JUSTIFY:SOC INFO",17,IF(G119="RJ JUSTIFY:EXP INFO",17,IF(G119="RJ JUSTIFY:MON EARN",17,IF(G119="RJ JUSTIFY:MON BEH",17,IF(G119="RJ-",18,IF(G119="RJ FORGIVE+",19,IF(G119="RJ FORGIVE-",19,IF(G119="(RJ FORGIVE+)",19,IF(G119="(RJ FORGIVE-)",19,IF(G119="COORD",20,IF(G119="(COORD)",20,IF(G119="ENF ACK",21,IF(G119="(ENF ACK)",21,IF(G119="ENF PRAISE",22,IF(G119="ENF ASK",23,IF(G119="ENF TELL",24,IF(G119="ENF SHAME",25,IF(G119="ENF WARN",26,IF(G119="ENF THREATEN",27,IF(G119="ENF PUNISH",28,IF(G119="DEFECT",29,IF(G119="SM TALK",30,IF(G119="HUMOR",31,IF(G119="POLITE+",32,IF(G119="POLITE-",32,IF(G119="INPUT-",33,IF(G119="AMBIGUOUS",34,IF(G119="UNCODEABLE",35)))))))))))))))))))))))))))))))))))))))))))))))))))))))))))))))))</f>
        <v>8</v>
      </c>
      <c r="G119" t="s">
        <v>9374</v>
      </c>
    </row>
    <row r="120" spans="1:9" x14ac:dyDescent="0.35">
      <c r="A120" s="4">
        <v>68</v>
      </c>
      <c r="B120" s="4">
        <v>53.883000000000003</v>
      </c>
      <c r="C120" t="s">
        <v>4613</v>
      </c>
      <c r="D120" s="4">
        <v>3</v>
      </c>
      <c r="E120" s="16" t="s">
        <v>4780</v>
      </c>
      <c r="F120" s="4">
        <f t="shared" si="10"/>
        <v>8</v>
      </c>
      <c r="G120" t="s">
        <v>9374</v>
      </c>
    </row>
    <row r="121" spans="1:9" x14ac:dyDescent="0.35">
      <c r="A121" s="4">
        <v>69</v>
      </c>
      <c r="B121" s="4">
        <v>61.823999999999998</v>
      </c>
      <c r="C121" t="s">
        <v>4617</v>
      </c>
      <c r="D121" s="4">
        <v>2</v>
      </c>
      <c r="E121" s="16" t="s">
        <v>856</v>
      </c>
      <c r="F121" s="4">
        <f t="shared" si="10"/>
        <v>8</v>
      </c>
      <c r="G121" t="s">
        <v>9374</v>
      </c>
      <c r="H121" s="4">
        <f t="shared" ref="H121" si="11">IF(I121="GREET",1,IF(I121="GOAL",2,IF(I121="GOAL:COOP",2,IF(I121="(GOAL:COOP)",2,IF(I121="GOAL:CIVILITY",2,IF(I121="GOAL:SUSTAIN",2,IF(I121="(GOAL:SUSTAIN)",2,IF(I121="GOAL:MAX EARN",2,IF(I121="GOAL:EQUITY",2,IF(I121="(GOAL:EQUITY)",2,IF(I121="PROPOSAL",3,IF(I121="(PROPOSAL)",3,IF(I121="CHOOSE+",4,IF(I121="CHOOSE-",4,IF(I121="(CHOOSE+)",4,IF(I121="(CHOOSE-)",4,IF(I121="ECO INFO",5,IF(I121="(ECO INFO)",5,IF(I121="$ INFO",6,IF(I121="($ INFO)",6,IF(I121="SOC INFO",7,IF(I121="(SOC INFO)",7,IF(I121="RULE INFO",8,IF(I121="EXP INFO",9,IF(I121="(EXP INFO)",9,IF(I121="MON RES",10,IF(I121="MON EARN",11,IF(I121="MON BEH",12,IF(I121="POSE HARM",13,IF(I121="(POSE HARM)",13,IF(I121="POSE CONCERN",14,IF(I121="(POSE CONCERN)",14,IF(I121="RJ APOLOGY",15,IF(I121="RJ ATONE",16,IF(I121="(RJ ATONE)",16,IF(I121="RJ JUSTIFY",17,IF(I121="RJ JUSTIFY:ECO INFO",17,IF(I121="RJ JUSTIFY:SOC INFO",17,IF(I121="RJ JUSTIFY:EXP INFO",17,IF(I121="RJ JUSTIFY:MON EARN",17,IF(I121="RJ JUSTIFY:MON BEH",17,IF(I121="RJ-",18,IF(I121="RJ FORGIVE+",19,IF(I121="RJ FORGIVE-",19,IF(I121="(RJ FORGIVE+)",19,IF(I121="(RJ FORGIVE-)",19,IF(I121="COORD",20,IF(I121="(COORD)",20,IF(I121="ENF ACK",21,IF(I121="(ENF ACK)",21,IF(I121="ENF PRAISE",22,IF(I121="ENF ASK",23,IF(I121="ENF TELL",24,IF(I121="ENF SHAME",25,IF(I121="ENF WARN",26,IF(I121="ENF THREATEN",27,IF(I121="ENF PUNISH",28,IF(I121="DEFECT",29,IF(I121="SM TALK",30,IF(I121="HUMOR",31,IF(I121="POLITE+",32,IF(I121="POLITE-",32,IF(I121="INPUT-",33,IF(I121="AMBIGUOUS",34,IF(I121="UNCODEABLE",35)))))))))))))))))))))))))))))))))))))))))))))))))))))))))))))))))</f>
        <v>4</v>
      </c>
      <c r="I121" t="s">
        <v>10330</v>
      </c>
    </row>
    <row r="123" spans="1:9" x14ac:dyDescent="0.35">
      <c r="A123" s="4">
        <v>70</v>
      </c>
      <c r="B123" s="4">
        <v>82.715000000000003</v>
      </c>
      <c r="C123" t="s">
        <v>4613</v>
      </c>
      <c r="D123" s="4">
        <v>3</v>
      </c>
      <c r="E123" s="16" t="s">
        <v>4782</v>
      </c>
      <c r="F123" s="4">
        <f t="shared" si="10"/>
        <v>26</v>
      </c>
      <c r="G123" t="s">
        <v>10123</v>
      </c>
    </row>
    <row r="124" spans="1:9" x14ac:dyDescent="0.35">
      <c r="A124" s="4">
        <v>71</v>
      </c>
      <c r="B124" s="4">
        <v>92.936999999999998</v>
      </c>
      <c r="C124" t="s">
        <v>4593</v>
      </c>
      <c r="D124" s="4">
        <v>1</v>
      </c>
      <c r="E124" s="16" t="s">
        <v>4784</v>
      </c>
      <c r="F124" s="4">
        <f t="shared" si="10"/>
        <v>21</v>
      </c>
      <c r="G124" t="s">
        <v>9613</v>
      </c>
    </row>
    <row r="125" spans="1:9" x14ac:dyDescent="0.35">
      <c r="A125" s="4">
        <v>72</v>
      </c>
      <c r="B125" s="4">
        <v>129.64099999999999</v>
      </c>
      <c r="C125" t="s">
        <v>4593</v>
      </c>
      <c r="D125" s="4">
        <v>1</v>
      </c>
      <c r="E125" s="16" t="s">
        <v>4791</v>
      </c>
      <c r="F125" s="4">
        <f t="shared" si="10"/>
        <v>20</v>
      </c>
      <c r="G125" t="s">
        <v>9472</v>
      </c>
    </row>
    <row r="127" spans="1:9" x14ac:dyDescent="0.35">
      <c r="A127" s="4">
        <v>73</v>
      </c>
      <c r="B127" s="4">
        <v>111.435</v>
      </c>
      <c r="C127" t="s">
        <v>4613</v>
      </c>
      <c r="D127" s="4">
        <v>3</v>
      </c>
      <c r="E127" s="16" t="s">
        <v>4787</v>
      </c>
      <c r="F127" s="4">
        <f t="shared" si="10"/>
        <v>26</v>
      </c>
      <c r="G127" t="s">
        <v>10123</v>
      </c>
    </row>
    <row r="129" spans="1:14" x14ac:dyDescent="0.35">
      <c r="A129" s="4">
        <v>74</v>
      </c>
      <c r="B129" s="4">
        <v>180.02</v>
      </c>
      <c r="C129" t="s">
        <v>4617</v>
      </c>
      <c r="D129" s="4">
        <v>2</v>
      </c>
      <c r="E129" s="16" t="s">
        <v>4800</v>
      </c>
      <c r="F129" s="4">
        <f t="shared" si="10"/>
        <v>9</v>
      </c>
      <c r="G129" t="s">
        <v>9373</v>
      </c>
    </row>
    <row r="131" spans="1:14" x14ac:dyDescent="0.35">
      <c r="A131" s="4">
        <v>75</v>
      </c>
      <c r="B131" s="4">
        <v>200.137</v>
      </c>
      <c r="C131" t="s">
        <v>4593</v>
      </c>
      <c r="D131" s="4">
        <v>1</v>
      </c>
      <c r="E131" s="16" t="s">
        <v>4803</v>
      </c>
      <c r="F131" s="4">
        <f t="shared" si="10"/>
        <v>20</v>
      </c>
      <c r="G131" t="s">
        <v>9472</v>
      </c>
    </row>
    <row r="133" spans="1:14" x14ac:dyDescent="0.35">
      <c r="A133" s="4">
        <v>76</v>
      </c>
      <c r="B133" s="4">
        <v>229.74700000000001</v>
      </c>
      <c r="C133" t="s">
        <v>4613</v>
      </c>
      <c r="D133" s="4">
        <v>3</v>
      </c>
      <c r="E133" s="16" t="s">
        <v>4811</v>
      </c>
      <c r="F133" s="4">
        <f t="shared" si="10"/>
        <v>34</v>
      </c>
      <c r="G133" t="s">
        <v>9387</v>
      </c>
    </row>
    <row r="134" spans="1:14" x14ac:dyDescent="0.35">
      <c r="A134" s="4">
        <v>77</v>
      </c>
      <c r="B134" s="4">
        <v>234.16800000000001</v>
      </c>
      <c r="C134" t="s">
        <v>4617</v>
      </c>
      <c r="D134" s="4">
        <v>2</v>
      </c>
      <c r="E134" s="16" t="s">
        <v>914</v>
      </c>
      <c r="F134" s="4">
        <f t="shared" si="10"/>
        <v>34</v>
      </c>
      <c r="G134" t="s">
        <v>9387</v>
      </c>
    </row>
    <row r="136" spans="1:14" x14ac:dyDescent="0.35">
      <c r="A136" s="4">
        <v>78</v>
      </c>
      <c r="B136" s="4">
        <v>232.02500000000001</v>
      </c>
      <c r="C136" t="s">
        <v>4593</v>
      </c>
      <c r="D136" s="4">
        <v>1</v>
      </c>
      <c r="E136" s="16" t="s">
        <v>4812</v>
      </c>
      <c r="F136" s="4">
        <f t="shared" si="10"/>
        <v>22</v>
      </c>
      <c r="G136" t="s">
        <v>10418</v>
      </c>
    </row>
    <row r="137" spans="1:14" x14ac:dyDescent="0.35">
      <c r="A137" s="4">
        <v>79</v>
      </c>
      <c r="B137" s="4">
        <v>239.05699999999999</v>
      </c>
      <c r="C137" t="s">
        <v>4625</v>
      </c>
      <c r="D137" s="4">
        <v>4</v>
      </c>
      <c r="E137" s="16" t="s">
        <v>4814</v>
      </c>
      <c r="F137" s="4">
        <f t="shared" si="10"/>
        <v>22</v>
      </c>
      <c r="G137" t="s">
        <v>10418</v>
      </c>
    </row>
    <row r="139" spans="1:14" s="75" customFormat="1" x14ac:dyDescent="0.35">
      <c r="A139" s="11"/>
      <c r="B139" s="11" t="s">
        <v>9230</v>
      </c>
      <c r="C139" s="15"/>
      <c r="D139" s="19"/>
      <c r="E139" s="15"/>
      <c r="F139" s="19"/>
      <c r="H139" s="19"/>
      <c r="J139" s="19"/>
      <c r="L139" s="19"/>
      <c r="N139" s="19"/>
    </row>
    <row r="140" spans="1:14" x14ac:dyDescent="0.35">
      <c r="A140" s="7"/>
      <c r="B140" s="7"/>
      <c r="C140" s="8"/>
      <c r="E140" s="8"/>
    </row>
    <row r="141" spans="1:14" x14ac:dyDescent="0.35">
      <c r="A141" s="4">
        <v>80</v>
      </c>
      <c r="B141" s="4">
        <v>-376.76299999999998</v>
      </c>
      <c r="C141" t="s">
        <v>4593</v>
      </c>
      <c r="D141" s="4">
        <v>1</v>
      </c>
      <c r="E141" s="16" t="s">
        <v>4815</v>
      </c>
      <c r="F141" s="4">
        <f t="shared" ref="F141" si="12">IF(G141="GREET",1,IF(G141="GOAL",2,IF(G141="GOAL:COOP",2,IF(G141="(GOAL:COOP)",2,IF(G141="GOAL:CIVILITY",2,IF(G141="GOAL:SUSTAIN",2,IF(G141="(GOAL:SUSTAIN)",2,IF(G141="GOAL:MAX EARN",2,IF(G141="GOAL:EQUITY",2,IF(G141="(GOAL:EQUITY)",2,IF(G141="PROPOSAL",3,IF(G141="(PROPOSAL)",3,IF(G141="CHOOSE+",4,IF(G141="CHOOSE-",4,IF(G141="(CHOOSE+)",4,IF(G141="(CHOOSE-)",4,IF(G141="ECO INFO",5,IF(G141="(ECO INFO)",5,IF(G141="$ INFO",6,IF(G141="($ INFO)",6,IF(G141="SOC INFO",7,IF(G141="(SOC INFO)",7,IF(G141="RULE INFO",8,IF(G141="EXP INFO",9,IF(G141="(EXP INFO)",9,IF(G141="MON RES",10,IF(G141="MON EARN",11,IF(G141="MON BEH",12,IF(G141="POSE HARM",13,IF(G141="(POSE HARM)",13,IF(G141="POSE CONCERN",14,IF(G141="(POSE CONCERN)",14,IF(G141="RJ APOLOGY",15,IF(G141="RJ ATONE",16,IF(G141="(RJ ATONE)",16,IF(G141="RJ JUSTIFY",17,IF(G141="RJ JUSTIFY:ECO INFO",17,IF(G141="RJ JUSTIFY:SOC INFO",17,IF(G141="RJ JUSTIFY:EXP INFO",17,IF(G141="RJ JUSTIFY:MON EARN",17,IF(G141="RJ JUSTIFY:MON BEH",17,IF(G141="RJ-",18,IF(G141="RJ FORGIVE+",19,IF(G141="RJ FORGIVE-",19,IF(G141="(RJ FORGIVE+)",19,IF(G141="(RJ FORGIVE-)",19,IF(G141="COORD",20,IF(G141="(COORD)",20,IF(G141="ENF ACK",21,IF(G141="(ENF ACK)",21,IF(G141="ENF PRAISE",22,IF(G141="ENF ASK",23,IF(G141="ENF TELL",24,IF(G141="ENF SHAME",25,IF(G141="ENF WARN",26,IF(G141="ENF THREATEN",27,IF(G141="ENF PUNISH",28,IF(G141="DEFECT",29,IF(G141="SM TALK",30,IF(G141="HUMOR",31,IF(G141="POLITE+",32,IF(G141="POLITE-",32,IF(G141="INPUT-",33,IF(G141="AMBIGUOUS",34,IF(G141="UNCODEABLE",35)))))))))))))))))))))))))))))))))))))))))))))))))))))))))))))))))</f>
        <v>32</v>
      </c>
      <c r="G141" t="s">
        <v>9376</v>
      </c>
    </row>
    <row r="142" spans="1:14" x14ac:dyDescent="0.35">
      <c r="A142" s="7"/>
      <c r="B142" s="7"/>
      <c r="C142" s="8"/>
      <c r="E142" s="8"/>
    </row>
    <row r="143" spans="1:14" x14ac:dyDescent="0.35">
      <c r="A143" s="7">
        <v>4</v>
      </c>
      <c r="B143" s="31" t="s">
        <v>11286</v>
      </c>
    </row>
    <row r="144" spans="1:14" x14ac:dyDescent="0.35">
      <c r="A144" s="7">
        <v>1</v>
      </c>
      <c r="B144" s="31" t="s">
        <v>11287</v>
      </c>
    </row>
    <row r="145" spans="1:10" x14ac:dyDescent="0.35">
      <c r="A145" s="4">
        <v>81</v>
      </c>
      <c r="B145" s="4">
        <v>-372.68900000000002</v>
      </c>
      <c r="C145" t="s">
        <v>4613</v>
      </c>
      <c r="D145" s="4">
        <v>3</v>
      </c>
      <c r="E145" s="16" t="s">
        <v>4819</v>
      </c>
      <c r="F145" s="4">
        <f t="shared" ref="F145:H208" si="13">IF(G145="GREET",1,IF(G145="GOAL",2,IF(G145="GOAL:COOP",2,IF(G145="(GOAL:COOP)",2,IF(G145="GOAL:CIVILITY",2,IF(G145="GOAL:SUSTAIN",2,IF(G145="(GOAL:SUSTAIN)",2,IF(G145="GOAL:MAX EARN",2,IF(G145="GOAL:EQUITY",2,IF(G145="(GOAL:EQUITY)",2,IF(G145="PROPOSAL",3,IF(G145="(PROPOSAL)",3,IF(G145="CHOOSE+",4,IF(G145="CHOOSE-",4,IF(G145="(CHOOSE+)",4,IF(G145="(CHOOSE-)",4,IF(G145="ECO INFO",5,IF(G145="(ECO INFO)",5,IF(G145="$ INFO",6,IF(G145="($ INFO)",6,IF(G145="SOC INFO",7,IF(G145="(SOC INFO)",7,IF(G145="RULE INFO",8,IF(G145="EXP INFO",9,IF(G145="(EXP INFO)",9,IF(G145="MON RES",10,IF(G145="MON EARN",11,IF(G145="MON BEH",12,IF(G145="POSE HARM",13,IF(G145="(POSE HARM)",13,IF(G145="POSE CONCERN",14,IF(G145="(POSE CONCERN)",14,IF(G145="RJ APOLOGY",15,IF(G145="RJ ATONE",16,IF(G145="(RJ ATONE)",16,IF(G145="RJ JUSTIFY",17,IF(G145="RJ JUSTIFY:ECO INFO",17,IF(G145="RJ JUSTIFY:SOC INFO",17,IF(G145="RJ JUSTIFY:EXP INFO",17,IF(G145="RJ JUSTIFY:MON EARN",17,IF(G145="RJ JUSTIFY:MON BEH",17,IF(G145="RJ-",18,IF(G145="RJ FORGIVE+",19,IF(G145="RJ FORGIVE-",19,IF(G145="(RJ FORGIVE+)",19,IF(G145="(RJ FORGIVE-)",19,IF(G145="COORD",20,IF(G145="(COORD)",20,IF(G145="ENF ACK",21,IF(G145="(ENF ACK)",21,IF(G145="ENF PRAISE",22,IF(G145="ENF ASK",23,IF(G145="ENF TELL",24,IF(G145="ENF SHAME",25,IF(G145="ENF WARN",26,IF(G145="ENF THREATEN",27,IF(G145="ENF PUNISH",28,IF(G145="DEFECT",29,IF(G145="SM TALK",30,IF(G145="HUMOR",31,IF(G145="POLITE+",32,IF(G145="POLITE-",32,IF(G145="INPUT-",33,IF(G145="AMBIGUOUS",34,IF(G145="UNCODEABLE",35)))))))))))))))))))))))))))))))))))))))))))))))))))))))))))))))))</f>
        <v>3</v>
      </c>
      <c r="G145" t="s">
        <v>9379</v>
      </c>
    </row>
    <row r="146" spans="1:10" x14ac:dyDescent="0.35">
      <c r="A146" s="4">
        <v>82</v>
      </c>
      <c r="B146" s="4">
        <v>-369.265999999999</v>
      </c>
      <c r="C146" t="s">
        <v>4593</v>
      </c>
      <c r="D146" s="4">
        <v>1</v>
      </c>
      <c r="E146" s="16" t="s">
        <v>4821</v>
      </c>
      <c r="F146" s="4">
        <f t="shared" si="13"/>
        <v>4</v>
      </c>
      <c r="G146" t="s">
        <v>9372</v>
      </c>
    </row>
    <row r="147" spans="1:10" x14ac:dyDescent="0.35">
      <c r="A147" s="4">
        <v>83</v>
      </c>
      <c r="B147" s="4">
        <v>-368.69199999999898</v>
      </c>
      <c r="C147" t="s">
        <v>4625</v>
      </c>
      <c r="D147" s="4">
        <v>4</v>
      </c>
      <c r="E147" s="16" t="s">
        <v>4822</v>
      </c>
      <c r="F147" s="4">
        <f t="shared" si="13"/>
        <v>25</v>
      </c>
      <c r="G147" t="s">
        <v>9648</v>
      </c>
    </row>
    <row r="148" spans="1:10" x14ac:dyDescent="0.35">
      <c r="A148" s="4">
        <v>84</v>
      </c>
      <c r="B148" s="4">
        <v>-363.161</v>
      </c>
      <c r="C148" t="s">
        <v>4617</v>
      </c>
      <c r="D148" s="4">
        <v>2</v>
      </c>
      <c r="E148" s="16" t="s">
        <v>136</v>
      </c>
      <c r="F148" s="4">
        <f t="shared" si="13"/>
        <v>25</v>
      </c>
      <c r="G148" t="s">
        <v>9648</v>
      </c>
      <c r="J148" s="9"/>
    </row>
    <row r="149" spans="1:10" x14ac:dyDescent="0.35">
      <c r="A149" s="4">
        <v>85</v>
      </c>
      <c r="B149" s="4">
        <v>-359.25099999999998</v>
      </c>
      <c r="C149" t="s">
        <v>4593</v>
      </c>
      <c r="D149" s="4">
        <v>1</v>
      </c>
      <c r="E149" s="16" t="s">
        <v>4826</v>
      </c>
      <c r="F149" s="4">
        <f t="shared" si="13"/>
        <v>3</v>
      </c>
      <c r="G149" t="s">
        <v>9379</v>
      </c>
    </row>
    <row r="150" spans="1:10" x14ac:dyDescent="0.35">
      <c r="A150" s="4">
        <v>86</v>
      </c>
      <c r="B150" s="4">
        <v>-356.995</v>
      </c>
      <c r="C150" t="s">
        <v>4625</v>
      </c>
      <c r="D150" s="4">
        <v>4</v>
      </c>
      <c r="E150" s="16" t="s">
        <v>10248</v>
      </c>
      <c r="F150" s="4">
        <f t="shared" si="13"/>
        <v>25</v>
      </c>
      <c r="G150" t="s">
        <v>9648</v>
      </c>
    </row>
    <row r="151" spans="1:10" x14ac:dyDescent="0.35">
      <c r="A151" s="4">
        <v>87</v>
      </c>
      <c r="B151" s="4">
        <v>-349.736999999999</v>
      </c>
      <c r="C151" t="s">
        <v>4613</v>
      </c>
      <c r="D151" s="4">
        <v>3</v>
      </c>
      <c r="E151" s="16" t="s">
        <v>4831</v>
      </c>
      <c r="F151" s="4">
        <f t="shared" si="13"/>
        <v>4</v>
      </c>
      <c r="G151" t="s">
        <v>9372</v>
      </c>
    </row>
    <row r="152" spans="1:10" x14ac:dyDescent="0.35">
      <c r="A152" s="4">
        <v>88</v>
      </c>
      <c r="B152" s="4">
        <v>-348.483</v>
      </c>
      <c r="C152" t="s">
        <v>4593</v>
      </c>
      <c r="D152" s="4">
        <v>1</v>
      </c>
      <c r="E152" s="16" t="s">
        <v>10249</v>
      </c>
      <c r="F152" s="4">
        <f t="shared" si="13"/>
        <v>17</v>
      </c>
      <c r="G152" t="s">
        <v>12176</v>
      </c>
    </row>
    <row r="153" spans="1:10" x14ac:dyDescent="0.35">
      <c r="A153" s="4">
        <v>89</v>
      </c>
      <c r="B153" s="4">
        <v>-333.161</v>
      </c>
      <c r="C153" t="s">
        <v>4617</v>
      </c>
      <c r="D153" s="4">
        <v>2</v>
      </c>
      <c r="E153" s="16" t="s">
        <v>4840</v>
      </c>
      <c r="F153" s="4">
        <f t="shared" si="13"/>
        <v>3</v>
      </c>
      <c r="G153" t="s">
        <v>9379</v>
      </c>
    </row>
    <row r="154" spans="1:10" x14ac:dyDescent="0.35">
      <c r="A154" s="4">
        <v>90</v>
      </c>
      <c r="B154" s="4">
        <v>-333.55399999999997</v>
      </c>
      <c r="C154" t="s">
        <v>4625</v>
      </c>
      <c r="D154" s="4">
        <v>4</v>
      </c>
      <c r="E154" s="16" t="s">
        <v>4838</v>
      </c>
      <c r="F154" s="4">
        <f t="shared" si="13"/>
        <v>25</v>
      </c>
      <c r="G154" t="s">
        <v>9648</v>
      </c>
    </row>
    <row r="155" spans="1:10" x14ac:dyDescent="0.35">
      <c r="A155" s="4">
        <v>91</v>
      </c>
      <c r="B155" s="4">
        <v>-308.64999999999998</v>
      </c>
      <c r="C155" t="s">
        <v>4625</v>
      </c>
      <c r="D155" s="4">
        <v>4</v>
      </c>
      <c r="E155" s="16" t="s">
        <v>4850</v>
      </c>
    </row>
    <row r="156" spans="1:10" x14ac:dyDescent="0.35">
      <c r="E156" s="58" t="s">
        <v>9921</v>
      </c>
      <c r="F156" s="4">
        <f t="shared" si="13"/>
        <v>4</v>
      </c>
      <c r="G156" t="s">
        <v>9380</v>
      </c>
    </row>
    <row r="157" spans="1:10" x14ac:dyDescent="0.35">
      <c r="E157" s="58" t="s">
        <v>10247</v>
      </c>
      <c r="F157" s="4">
        <f t="shared" si="13"/>
        <v>5</v>
      </c>
      <c r="G157" t="s">
        <v>9378</v>
      </c>
    </row>
    <row r="158" spans="1:10" x14ac:dyDescent="0.35">
      <c r="A158" s="4">
        <v>92</v>
      </c>
      <c r="B158" s="4">
        <v>-304.21899999999999</v>
      </c>
      <c r="C158" t="s">
        <v>4593</v>
      </c>
      <c r="D158" s="4">
        <v>1</v>
      </c>
      <c r="E158" s="16" t="s">
        <v>10271</v>
      </c>
      <c r="F158" s="4">
        <f t="shared" si="13"/>
        <v>17</v>
      </c>
      <c r="G158" t="s">
        <v>12176</v>
      </c>
    </row>
    <row r="159" spans="1:10" x14ac:dyDescent="0.35">
      <c r="A159" s="4">
        <v>93</v>
      </c>
      <c r="B159" s="4">
        <v>-297.82</v>
      </c>
      <c r="C159" t="s">
        <v>4625</v>
      </c>
      <c r="D159" s="4">
        <v>4</v>
      </c>
      <c r="E159" s="16" t="s">
        <v>4857</v>
      </c>
      <c r="F159" s="4">
        <f t="shared" si="13"/>
        <v>3</v>
      </c>
      <c r="G159" t="s">
        <v>9379</v>
      </c>
    </row>
    <row r="160" spans="1:10" x14ac:dyDescent="0.35">
      <c r="A160" s="4">
        <v>94</v>
      </c>
      <c r="B160" s="4">
        <v>-295.37299999999999</v>
      </c>
      <c r="C160" t="s">
        <v>4593</v>
      </c>
      <c r="D160" s="4">
        <v>1</v>
      </c>
      <c r="E160" s="16" t="s">
        <v>4858</v>
      </c>
      <c r="F160" s="4">
        <f t="shared" si="13"/>
        <v>16</v>
      </c>
      <c r="G160" t="s">
        <v>9707</v>
      </c>
    </row>
    <row r="161" spans="1:9" x14ac:dyDescent="0.35">
      <c r="A161" s="4">
        <v>95</v>
      </c>
      <c r="B161" s="4">
        <v>-289.57799999999997</v>
      </c>
      <c r="C161" t="s">
        <v>4593</v>
      </c>
      <c r="D161" s="4">
        <v>1</v>
      </c>
      <c r="E161" s="16" t="s">
        <v>4862</v>
      </c>
      <c r="F161" s="4">
        <f t="shared" si="13"/>
        <v>16</v>
      </c>
      <c r="G161" t="s">
        <v>9707</v>
      </c>
    </row>
    <row r="162" spans="1:9" x14ac:dyDescent="0.35">
      <c r="A162" s="4">
        <v>96</v>
      </c>
      <c r="B162" s="4">
        <v>-286.75799999999998</v>
      </c>
      <c r="C162" t="s">
        <v>4613</v>
      </c>
      <c r="D162" s="4">
        <v>3</v>
      </c>
      <c r="E162" s="16" t="s">
        <v>4864</v>
      </c>
      <c r="F162" s="4">
        <f t="shared" si="13"/>
        <v>3</v>
      </c>
      <c r="G162" t="s">
        <v>9379</v>
      </c>
    </row>
    <row r="163" spans="1:9" x14ac:dyDescent="0.35">
      <c r="A163" s="4">
        <v>97</v>
      </c>
      <c r="B163" s="4">
        <v>-284.640999999999</v>
      </c>
      <c r="C163" t="s">
        <v>4617</v>
      </c>
      <c r="D163" s="4">
        <v>2</v>
      </c>
      <c r="E163" s="16" t="s">
        <v>4865</v>
      </c>
    </row>
    <row r="164" spans="1:9" x14ac:dyDescent="0.35">
      <c r="E164" s="58" t="s">
        <v>10758</v>
      </c>
      <c r="F164" s="4">
        <f t="shared" si="13"/>
        <v>19</v>
      </c>
      <c r="G164" t="s">
        <v>9723</v>
      </c>
    </row>
    <row r="165" spans="1:9" x14ac:dyDescent="0.35">
      <c r="E165" s="58" t="s">
        <v>10759</v>
      </c>
      <c r="F165" s="4">
        <f t="shared" si="13"/>
        <v>8</v>
      </c>
      <c r="G165" t="s">
        <v>9374</v>
      </c>
    </row>
    <row r="166" spans="1:9" x14ac:dyDescent="0.35">
      <c r="A166" s="4">
        <v>98</v>
      </c>
      <c r="B166" s="4">
        <v>-282.70400000000001</v>
      </c>
      <c r="C166" t="s">
        <v>4613</v>
      </c>
      <c r="D166" s="4">
        <v>3</v>
      </c>
      <c r="E166" s="16" t="s">
        <v>4866</v>
      </c>
      <c r="F166" s="4">
        <f t="shared" si="13"/>
        <v>26</v>
      </c>
      <c r="G166" t="s">
        <v>10123</v>
      </c>
    </row>
    <row r="167" spans="1:9" x14ac:dyDescent="0.35">
      <c r="A167" s="4">
        <v>99</v>
      </c>
      <c r="B167" s="4">
        <v>-280.327</v>
      </c>
      <c r="C167" t="s">
        <v>4593</v>
      </c>
      <c r="D167" s="4">
        <v>1</v>
      </c>
      <c r="E167" s="16" t="s">
        <v>1755</v>
      </c>
      <c r="F167" s="4">
        <f t="shared" si="13"/>
        <v>21</v>
      </c>
      <c r="G167" t="s">
        <v>9613</v>
      </c>
      <c r="H167" s="4">
        <f t="shared" si="13"/>
        <v>16</v>
      </c>
      <c r="I167" t="s">
        <v>9707</v>
      </c>
    </row>
    <row r="168" spans="1:9" x14ac:dyDescent="0.35">
      <c r="A168" s="4">
        <v>100</v>
      </c>
      <c r="B168" s="4">
        <v>-277.81700000000001</v>
      </c>
      <c r="C168" t="s">
        <v>4617</v>
      </c>
      <c r="D168" s="4">
        <v>2</v>
      </c>
      <c r="E168" s="16" t="s">
        <v>1739</v>
      </c>
      <c r="F168" s="4">
        <f t="shared" si="13"/>
        <v>8</v>
      </c>
      <c r="G168" t="s">
        <v>9374</v>
      </c>
      <c r="H168" s="4">
        <f t="shared" si="13"/>
        <v>4</v>
      </c>
      <c r="I168" t="s">
        <v>10330</v>
      </c>
    </row>
    <row r="169" spans="1:9" x14ac:dyDescent="0.35">
      <c r="B169" s="4">
        <v>-274.35599999999999</v>
      </c>
      <c r="C169" t="s">
        <v>4617</v>
      </c>
      <c r="D169" s="4">
        <v>2</v>
      </c>
      <c r="E169" s="16" t="s">
        <v>4868</v>
      </c>
    </row>
    <row r="170" spans="1:9" x14ac:dyDescent="0.35">
      <c r="B170" s="4">
        <v>-270.79000000000002</v>
      </c>
      <c r="C170" t="s">
        <v>4617</v>
      </c>
      <c r="D170" s="4">
        <v>2</v>
      </c>
      <c r="E170" s="16" t="s">
        <v>4870</v>
      </c>
    </row>
    <row r="171" spans="1:9" x14ac:dyDescent="0.35">
      <c r="A171" s="4">
        <v>101</v>
      </c>
      <c r="B171" s="4">
        <v>-268.53500000000003</v>
      </c>
      <c r="C171" t="s">
        <v>4625</v>
      </c>
      <c r="D171" s="4">
        <v>4</v>
      </c>
      <c r="E171" s="16" t="s">
        <v>4871</v>
      </c>
      <c r="F171" s="4">
        <f t="shared" si="13"/>
        <v>8</v>
      </c>
      <c r="G171" t="s">
        <v>9374</v>
      </c>
      <c r="H171" s="4">
        <f t="shared" si="13"/>
        <v>4</v>
      </c>
      <c r="I171" t="s">
        <v>10330</v>
      </c>
    </row>
    <row r="172" spans="1:9" x14ac:dyDescent="0.35">
      <c r="A172" s="4">
        <v>102</v>
      </c>
      <c r="B172" s="4">
        <v>-268.42399999999998</v>
      </c>
      <c r="C172" t="s">
        <v>4613</v>
      </c>
      <c r="D172" s="4">
        <v>3</v>
      </c>
      <c r="E172" s="16" t="s">
        <v>1743</v>
      </c>
      <c r="F172" s="4">
        <f t="shared" si="13"/>
        <v>8</v>
      </c>
      <c r="G172" t="s">
        <v>9374</v>
      </c>
      <c r="H172" s="4">
        <f t="shared" si="13"/>
        <v>4</v>
      </c>
      <c r="I172" t="s">
        <v>10330</v>
      </c>
    </row>
    <row r="173" spans="1:9" x14ac:dyDescent="0.35">
      <c r="A173" s="4">
        <v>103</v>
      </c>
      <c r="B173" s="4">
        <v>-264.96100000000001</v>
      </c>
      <c r="C173" t="s">
        <v>4613</v>
      </c>
      <c r="D173" s="4">
        <v>3</v>
      </c>
      <c r="E173" s="16" t="s">
        <v>4873</v>
      </c>
      <c r="F173" s="4">
        <f t="shared" si="13"/>
        <v>8</v>
      </c>
      <c r="G173" t="s">
        <v>9374</v>
      </c>
    </row>
    <row r="174" spans="1:9" x14ac:dyDescent="0.35">
      <c r="B174" s="4">
        <v>-263.233</v>
      </c>
      <c r="C174" t="s">
        <v>4613</v>
      </c>
      <c r="D174" s="4">
        <v>3</v>
      </c>
      <c r="E174" s="16" t="s">
        <v>4874</v>
      </c>
    </row>
    <row r="175" spans="1:9" x14ac:dyDescent="0.35">
      <c r="A175" s="4">
        <v>104</v>
      </c>
      <c r="B175" s="4">
        <v>-265.346</v>
      </c>
      <c r="C175" t="s">
        <v>4593</v>
      </c>
      <c r="D175" s="4">
        <v>1</v>
      </c>
      <c r="E175" s="16" t="s">
        <v>222</v>
      </c>
      <c r="F175" s="4">
        <f t="shared" si="13"/>
        <v>4</v>
      </c>
      <c r="G175" t="s">
        <v>9372</v>
      </c>
    </row>
    <row r="177" spans="1:7" x14ac:dyDescent="0.35">
      <c r="B177" s="20" t="s">
        <v>9265</v>
      </c>
    </row>
    <row r="178" spans="1:7" x14ac:dyDescent="0.35">
      <c r="A178" s="4">
        <v>105</v>
      </c>
      <c r="B178" s="4">
        <v>-250.935</v>
      </c>
      <c r="C178" t="s">
        <v>4593</v>
      </c>
      <c r="D178" s="4">
        <v>1</v>
      </c>
      <c r="E178" s="16" t="s">
        <v>4880</v>
      </c>
      <c r="F178" s="4">
        <f t="shared" si="13"/>
        <v>30</v>
      </c>
      <c r="G178" t="s">
        <v>9375</v>
      </c>
    </row>
    <row r="179" spans="1:7" x14ac:dyDescent="0.35">
      <c r="A179" s="4">
        <v>106</v>
      </c>
      <c r="B179" s="4">
        <v>-244.37200000000001</v>
      </c>
      <c r="C179" t="s">
        <v>4617</v>
      </c>
      <c r="D179" s="4">
        <v>2</v>
      </c>
      <c r="E179" s="16" t="s">
        <v>4883</v>
      </c>
      <c r="F179" s="4">
        <f t="shared" si="13"/>
        <v>30</v>
      </c>
      <c r="G179" t="s">
        <v>9375</v>
      </c>
    </row>
    <row r="180" spans="1:7" x14ac:dyDescent="0.35">
      <c r="A180" s="4">
        <v>107</v>
      </c>
      <c r="B180" s="4">
        <v>-238.232</v>
      </c>
      <c r="C180" t="s">
        <v>4593</v>
      </c>
      <c r="D180" s="4">
        <v>1</v>
      </c>
      <c r="E180" s="16" t="s">
        <v>4887</v>
      </c>
      <c r="F180" s="4">
        <f t="shared" si="13"/>
        <v>30</v>
      </c>
      <c r="G180" t="s">
        <v>9375</v>
      </c>
    </row>
    <row r="181" spans="1:7" x14ac:dyDescent="0.35">
      <c r="B181" s="4">
        <v>-235.78700000000001</v>
      </c>
      <c r="C181" t="s">
        <v>4593</v>
      </c>
      <c r="D181" s="4">
        <v>1</v>
      </c>
      <c r="E181" s="16" t="s">
        <v>4889</v>
      </c>
    </row>
    <row r="182" spans="1:7" x14ac:dyDescent="0.35">
      <c r="A182" s="4">
        <v>108</v>
      </c>
      <c r="B182" s="4">
        <v>-229.739</v>
      </c>
      <c r="C182" t="s">
        <v>4625</v>
      </c>
      <c r="D182" s="4">
        <v>4</v>
      </c>
      <c r="E182" s="16" t="s">
        <v>4891</v>
      </c>
      <c r="F182" s="4">
        <f t="shared" si="13"/>
        <v>30</v>
      </c>
      <c r="G182" t="s">
        <v>9375</v>
      </c>
    </row>
    <row r="183" spans="1:7" x14ac:dyDescent="0.35">
      <c r="A183" s="4">
        <v>109</v>
      </c>
      <c r="B183" s="4">
        <v>-213.34</v>
      </c>
      <c r="C183" t="s">
        <v>4617</v>
      </c>
      <c r="D183" s="4">
        <v>2</v>
      </c>
      <c r="E183" s="16" t="s">
        <v>4898</v>
      </c>
      <c r="F183" s="4">
        <f t="shared" si="13"/>
        <v>30</v>
      </c>
      <c r="G183" t="s">
        <v>9375</v>
      </c>
    </row>
    <row r="184" spans="1:7" x14ac:dyDescent="0.35">
      <c r="A184" s="4">
        <v>110</v>
      </c>
      <c r="B184" s="4">
        <v>-203.29300000000001</v>
      </c>
      <c r="C184" t="s">
        <v>4613</v>
      </c>
      <c r="D184" s="4">
        <v>3</v>
      </c>
      <c r="E184" s="16" t="s">
        <v>4900</v>
      </c>
      <c r="F184" s="4">
        <f t="shared" si="13"/>
        <v>30</v>
      </c>
      <c r="G184" t="s">
        <v>9375</v>
      </c>
    </row>
    <row r="185" spans="1:7" x14ac:dyDescent="0.35">
      <c r="A185" s="4">
        <v>111</v>
      </c>
      <c r="B185" s="4">
        <v>-195.86799999999999</v>
      </c>
      <c r="C185" t="s">
        <v>4617</v>
      </c>
      <c r="D185" s="4">
        <v>2</v>
      </c>
      <c r="E185" s="16" t="s">
        <v>139</v>
      </c>
      <c r="F185" s="4">
        <f t="shared" si="13"/>
        <v>30</v>
      </c>
      <c r="G185" t="s">
        <v>9375</v>
      </c>
    </row>
    <row r="186" spans="1:7" x14ac:dyDescent="0.35">
      <c r="A186" s="4">
        <v>112</v>
      </c>
      <c r="B186" s="4">
        <v>-190.249</v>
      </c>
      <c r="C186" t="s">
        <v>4613</v>
      </c>
      <c r="D186" s="4">
        <v>3</v>
      </c>
      <c r="E186" s="16" t="s">
        <v>4906</v>
      </c>
      <c r="F186" s="4">
        <f t="shared" si="13"/>
        <v>30</v>
      </c>
      <c r="G186" t="s">
        <v>9375</v>
      </c>
    </row>
    <row r="187" spans="1:7" x14ac:dyDescent="0.35">
      <c r="A187" s="4">
        <v>113</v>
      </c>
      <c r="B187" s="4">
        <v>-189.74700000000001</v>
      </c>
      <c r="C187" t="s">
        <v>4625</v>
      </c>
      <c r="D187" s="4">
        <v>4</v>
      </c>
      <c r="E187" s="16" t="s">
        <v>4907</v>
      </c>
      <c r="F187" s="4">
        <f t="shared" si="13"/>
        <v>30</v>
      </c>
      <c r="G187" t="s">
        <v>9375</v>
      </c>
    </row>
    <row r="188" spans="1:7" x14ac:dyDescent="0.35">
      <c r="A188" s="4">
        <v>114</v>
      </c>
      <c r="B188" s="4">
        <v>-172.63099999999901</v>
      </c>
      <c r="C188" t="s">
        <v>4617</v>
      </c>
      <c r="D188" s="4">
        <v>2</v>
      </c>
      <c r="E188" s="16" t="s">
        <v>4914</v>
      </c>
      <c r="F188" s="4">
        <f t="shared" si="13"/>
        <v>30</v>
      </c>
      <c r="G188" t="s">
        <v>9375</v>
      </c>
    </row>
    <row r="189" spans="1:7" x14ac:dyDescent="0.35">
      <c r="B189" s="4">
        <v>-170.21599999999901</v>
      </c>
      <c r="C189" t="s">
        <v>4617</v>
      </c>
      <c r="D189" s="4">
        <v>2</v>
      </c>
      <c r="E189" s="16" t="s">
        <v>4916</v>
      </c>
    </row>
    <row r="190" spans="1:7" x14ac:dyDescent="0.35">
      <c r="A190" s="4">
        <v>115</v>
      </c>
      <c r="B190" s="4">
        <v>-164.512</v>
      </c>
      <c r="C190" t="s">
        <v>4593</v>
      </c>
      <c r="D190" s="4">
        <v>1</v>
      </c>
      <c r="E190" s="16" t="s">
        <v>400</v>
      </c>
      <c r="F190" s="4">
        <f t="shared" si="13"/>
        <v>30</v>
      </c>
      <c r="G190" t="s">
        <v>9375</v>
      </c>
    </row>
    <row r="191" spans="1:7" x14ac:dyDescent="0.35">
      <c r="B191" s="4">
        <v>-154.208</v>
      </c>
      <c r="C191" t="s">
        <v>4593</v>
      </c>
      <c r="D191" s="4">
        <v>1</v>
      </c>
      <c r="E191" s="16" t="s">
        <v>4926</v>
      </c>
    </row>
    <row r="192" spans="1:7" x14ac:dyDescent="0.35">
      <c r="A192" s="4">
        <v>116</v>
      </c>
      <c r="B192" s="4">
        <v>-145.505</v>
      </c>
      <c r="C192" t="s">
        <v>4613</v>
      </c>
      <c r="D192" s="4">
        <v>3</v>
      </c>
      <c r="E192" s="16" t="s">
        <v>4929</v>
      </c>
      <c r="F192" s="4">
        <f t="shared" si="13"/>
        <v>30</v>
      </c>
      <c r="G192" t="s">
        <v>9375</v>
      </c>
    </row>
    <row r="193" spans="1:7" x14ac:dyDescent="0.35">
      <c r="A193" s="4">
        <v>117</v>
      </c>
      <c r="B193" s="4">
        <v>-139.72299999999899</v>
      </c>
      <c r="C193" t="s">
        <v>4593</v>
      </c>
      <c r="D193" s="4">
        <v>1</v>
      </c>
      <c r="E193" s="16" t="s">
        <v>4932</v>
      </c>
      <c r="F193" s="4">
        <f t="shared" si="13"/>
        <v>30</v>
      </c>
      <c r="G193" t="s">
        <v>9375</v>
      </c>
    </row>
    <row r="194" spans="1:7" x14ac:dyDescent="0.35">
      <c r="A194" s="4">
        <v>118</v>
      </c>
      <c r="B194" s="4">
        <v>-139.286</v>
      </c>
      <c r="C194" t="s">
        <v>4625</v>
      </c>
      <c r="D194" s="4">
        <v>4</v>
      </c>
      <c r="E194" s="16" t="s">
        <v>4933</v>
      </c>
      <c r="F194" s="4">
        <f t="shared" si="13"/>
        <v>30</v>
      </c>
      <c r="G194" t="s">
        <v>9375</v>
      </c>
    </row>
    <row r="195" spans="1:7" x14ac:dyDescent="0.35">
      <c r="A195" s="4">
        <v>119</v>
      </c>
      <c r="B195" s="4">
        <v>-133.65700000000001</v>
      </c>
      <c r="C195" t="s">
        <v>4617</v>
      </c>
      <c r="D195" s="4">
        <v>2</v>
      </c>
      <c r="E195" s="16" t="s">
        <v>4934</v>
      </c>
      <c r="F195" s="4">
        <f t="shared" si="13"/>
        <v>30</v>
      </c>
      <c r="G195" t="s">
        <v>9375</v>
      </c>
    </row>
    <row r="196" spans="1:7" x14ac:dyDescent="0.35">
      <c r="A196" s="4">
        <v>120</v>
      </c>
      <c r="B196" s="4">
        <v>-128.393</v>
      </c>
      <c r="C196" t="s">
        <v>4617</v>
      </c>
      <c r="D196" s="4">
        <v>2</v>
      </c>
      <c r="E196" s="16" t="s">
        <v>4937</v>
      </c>
      <c r="F196" s="4">
        <f t="shared" si="13"/>
        <v>30</v>
      </c>
      <c r="G196" t="s">
        <v>9375</v>
      </c>
    </row>
    <row r="197" spans="1:7" x14ac:dyDescent="0.35">
      <c r="A197" s="4">
        <v>121</v>
      </c>
      <c r="B197" s="4">
        <v>-126.961</v>
      </c>
      <c r="C197" t="s">
        <v>4593</v>
      </c>
      <c r="D197" s="4">
        <v>1</v>
      </c>
      <c r="E197" s="16" t="s">
        <v>1870</v>
      </c>
      <c r="F197" s="4">
        <f t="shared" si="13"/>
        <v>30</v>
      </c>
      <c r="G197" t="s">
        <v>9375</v>
      </c>
    </row>
    <row r="198" spans="1:7" x14ac:dyDescent="0.35">
      <c r="A198" s="4">
        <v>122</v>
      </c>
      <c r="B198" s="4">
        <v>-117.22199999999999</v>
      </c>
      <c r="C198" t="s">
        <v>4625</v>
      </c>
      <c r="D198" s="4">
        <v>4</v>
      </c>
      <c r="E198" s="16" t="s">
        <v>4941</v>
      </c>
      <c r="F198" s="4">
        <f t="shared" si="13"/>
        <v>30</v>
      </c>
      <c r="G198" t="s">
        <v>9375</v>
      </c>
    </row>
    <row r="199" spans="1:7" x14ac:dyDescent="0.35">
      <c r="A199" s="4">
        <v>123</v>
      </c>
      <c r="B199" s="4">
        <v>-95.305999999999997</v>
      </c>
      <c r="C199" t="s">
        <v>4613</v>
      </c>
      <c r="D199" s="4">
        <v>3</v>
      </c>
      <c r="E199" s="16" t="s">
        <v>2900</v>
      </c>
      <c r="F199" s="4">
        <f t="shared" si="13"/>
        <v>30</v>
      </c>
      <c r="G199" t="s">
        <v>9375</v>
      </c>
    </row>
    <row r="200" spans="1:7" x14ac:dyDescent="0.35">
      <c r="A200" s="4">
        <v>124</v>
      </c>
      <c r="B200" s="4">
        <v>-86.748999999999995</v>
      </c>
      <c r="C200" t="s">
        <v>4625</v>
      </c>
      <c r="D200" s="4">
        <v>4</v>
      </c>
      <c r="E200" s="16" t="s">
        <v>4949</v>
      </c>
      <c r="F200" s="4">
        <f t="shared" si="13"/>
        <v>30</v>
      </c>
      <c r="G200" t="s">
        <v>9375</v>
      </c>
    </row>
    <row r="201" spans="1:7" x14ac:dyDescent="0.35">
      <c r="A201" s="4">
        <v>125</v>
      </c>
      <c r="B201" s="4">
        <v>-83.328999999999994</v>
      </c>
      <c r="C201" t="s">
        <v>4617</v>
      </c>
      <c r="D201" s="4">
        <v>2</v>
      </c>
      <c r="E201" s="16" t="s">
        <v>140</v>
      </c>
      <c r="F201" s="4">
        <f t="shared" si="13"/>
        <v>30</v>
      </c>
      <c r="G201" t="s">
        <v>9375</v>
      </c>
    </row>
    <row r="202" spans="1:7" x14ac:dyDescent="0.35">
      <c r="A202" s="4">
        <v>126</v>
      </c>
      <c r="B202" s="4">
        <v>-74.754999999999995</v>
      </c>
      <c r="C202" t="s">
        <v>4625</v>
      </c>
      <c r="D202" s="4">
        <v>4</v>
      </c>
      <c r="E202" s="16" t="s">
        <v>4957</v>
      </c>
      <c r="F202" s="4">
        <f t="shared" si="13"/>
        <v>30</v>
      </c>
      <c r="G202" t="s">
        <v>9375</v>
      </c>
    </row>
    <row r="204" spans="1:7" x14ac:dyDescent="0.35">
      <c r="B204" s="31" t="s">
        <v>10760</v>
      </c>
    </row>
    <row r="205" spans="1:7" x14ac:dyDescent="0.35">
      <c r="A205" s="4">
        <v>127</v>
      </c>
      <c r="B205" s="4">
        <v>-63.97</v>
      </c>
      <c r="C205" t="s">
        <v>4593</v>
      </c>
      <c r="D205" s="4">
        <v>1</v>
      </c>
      <c r="E205" s="16" t="s">
        <v>4965</v>
      </c>
    </row>
    <row r="206" spans="1:7" x14ac:dyDescent="0.35">
      <c r="E206" s="58" t="s">
        <v>9922</v>
      </c>
      <c r="F206" s="4">
        <f t="shared" si="13"/>
        <v>8</v>
      </c>
      <c r="G206" t="s">
        <v>9374</v>
      </c>
    </row>
    <row r="207" spans="1:7" x14ac:dyDescent="0.35">
      <c r="E207" s="58" t="s">
        <v>9923</v>
      </c>
      <c r="F207" s="4">
        <f t="shared" si="13"/>
        <v>22</v>
      </c>
      <c r="G207" t="s">
        <v>10418</v>
      </c>
    </row>
    <row r="208" spans="1:7" x14ac:dyDescent="0.35">
      <c r="A208" s="4">
        <v>128</v>
      </c>
      <c r="B208" s="4">
        <v>-53.523000000000003</v>
      </c>
      <c r="C208" t="s">
        <v>4625</v>
      </c>
      <c r="D208" s="4">
        <v>4</v>
      </c>
      <c r="E208" s="16" t="s">
        <v>4968</v>
      </c>
      <c r="F208" s="4">
        <f t="shared" si="13"/>
        <v>22</v>
      </c>
      <c r="G208" t="s">
        <v>10418</v>
      </c>
    </row>
    <row r="209" spans="1:7" x14ac:dyDescent="0.35">
      <c r="A209" s="4">
        <v>129</v>
      </c>
      <c r="B209" s="4">
        <v>-52.595999999999997</v>
      </c>
      <c r="C209" t="s">
        <v>4617</v>
      </c>
      <c r="D209" s="4">
        <v>2</v>
      </c>
      <c r="E209" s="16" t="s">
        <v>4969</v>
      </c>
      <c r="F209" s="4">
        <f t="shared" ref="F209:F220" si="14">IF(G209="GREET",1,IF(G209="GOAL",2,IF(G209="GOAL:COOP",2,IF(G209="(GOAL:COOP)",2,IF(G209="GOAL:CIVILITY",2,IF(G209="GOAL:SUSTAIN",2,IF(G209="(GOAL:SUSTAIN)",2,IF(G209="GOAL:MAX EARN",2,IF(G209="GOAL:EQUITY",2,IF(G209="(GOAL:EQUITY)",2,IF(G209="PROPOSAL",3,IF(G209="(PROPOSAL)",3,IF(G209="CHOOSE+",4,IF(G209="CHOOSE-",4,IF(G209="(CHOOSE+)",4,IF(G209="(CHOOSE-)",4,IF(G209="ECO INFO",5,IF(G209="(ECO INFO)",5,IF(G209="$ INFO",6,IF(G209="($ INFO)",6,IF(G209="SOC INFO",7,IF(G209="(SOC INFO)",7,IF(G209="RULE INFO",8,IF(G209="EXP INFO",9,IF(G209="(EXP INFO)",9,IF(G209="MON RES",10,IF(G209="MON EARN",11,IF(G209="MON BEH",12,IF(G209="POSE HARM",13,IF(G209="(POSE HARM)",13,IF(G209="POSE CONCERN",14,IF(G209="(POSE CONCERN)",14,IF(G209="RJ APOLOGY",15,IF(G209="RJ ATONE",16,IF(G209="(RJ ATONE)",16,IF(G209="RJ JUSTIFY",17,IF(G209="RJ JUSTIFY:ECO INFO",17,IF(G209="RJ JUSTIFY:SOC INFO",17,IF(G209="RJ JUSTIFY:EXP INFO",17,IF(G209="RJ JUSTIFY:MON EARN",17,IF(G209="RJ JUSTIFY:MON BEH",17,IF(G209="RJ-",18,IF(G209="RJ FORGIVE+",19,IF(G209="RJ FORGIVE-",19,IF(G209="(RJ FORGIVE+)",19,IF(G209="(RJ FORGIVE-)",19,IF(G209="COORD",20,IF(G209="(COORD)",20,IF(G209="ENF ACK",21,IF(G209="(ENF ACK)",21,IF(G209="ENF PRAISE",22,IF(G209="ENF ASK",23,IF(G209="ENF TELL",24,IF(G209="ENF SHAME",25,IF(G209="ENF WARN",26,IF(G209="ENF THREATEN",27,IF(G209="ENF PUNISH",28,IF(G209="DEFECT",29,IF(G209="SM TALK",30,IF(G209="HUMOR",31,IF(G209="POLITE+",32,IF(G209="POLITE-",32,IF(G209="INPUT-",33,IF(G209="AMBIGUOUS",34,IF(G209="UNCODEABLE",35)))))))))))))))))))))))))))))))))))))))))))))))))))))))))))))))))</f>
        <v>22</v>
      </c>
      <c r="G209" t="s">
        <v>10418</v>
      </c>
    </row>
    <row r="211" spans="1:7" x14ac:dyDescent="0.35">
      <c r="B211" s="20" t="s">
        <v>9285</v>
      </c>
    </row>
    <row r="212" spans="1:7" x14ac:dyDescent="0.35">
      <c r="A212" s="4">
        <v>130</v>
      </c>
      <c r="B212" s="4">
        <v>-40.603999999999999</v>
      </c>
      <c r="C212" t="s">
        <v>4617</v>
      </c>
      <c r="D212" s="4">
        <v>2</v>
      </c>
      <c r="E212" s="16" t="s">
        <v>4975</v>
      </c>
      <c r="F212" s="4">
        <f t="shared" si="14"/>
        <v>9</v>
      </c>
      <c r="G212" t="s">
        <v>9373</v>
      </c>
    </row>
    <row r="213" spans="1:7" x14ac:dyDescent="0.35">
      <c r="A213" s="4">
        <v>131</v>
      </c>
      <c r="B213" s="4">
        <v>-33.970999999999997</v>
      </c>
      <c r="C213" t="s">
        <v>4593</v>
      </c>
      <c r="D213" s="4">
        <v>1</v>
      </c>
      <c r="E213" s="16" t="s">
        <v>4978</v>
      </c>
      <c r="F213" s="4">
        <f t="shared" si="14"/>
        <v>9</v>
      </c>
      <c r="G213" t="s">
        <v>9373</v>
      </c>
    </row>
    <row r="214" spans="1:7" x14ac:dyDescent="0.35">
      <c r="A214" s="4">
        <v>132</v>
      </c>
      <c r="B214" s="4">
        <v>-33.819000000000003</v>
      </c>
      <c r="C214" t="s">
        <v>4625</v>
      </c>
      <c r="D214" s="4">
        <v>4</v>
      </c>
      <c r="E214" s="16" t="s">
        <v>4979</v>
      </c>
      <c r="F214" s="4">
        <f t="shared" si="14"/>
        <v>9</v>
      </c>
      <c r="G214" t="s">
        <v>9373</v>
      </c>
    </row>
    <row r="215" spans="1:7" x14ac:dyDescent="0.35">
      <c r="A215" s="4">
        <v>133</v>
      </c>
      <c r="B215" s="4">
        <v>-31.18</v>
      </c>
      <c r="C215" t="s">
        <v>4617</v>
      </c>
      <c r="D215" s="4">
        <v>2</v>
      </c>
      <c r="E215" s="16" t="s">
        <v>1209</v>
      </c>
      <c r="F215" s="4">
        <f t="shared" si="14"/>
        <v>7</v>
      </c>
      <c r="G215" t="s">
        <v>9377</v>
      </c>
    </row>
    <row r="216" spans="1:7" x14ac:dyDescent="0.35">
      <c r="A216" s="4">
        <v>134</v>
      </c>
      <c r="B216" s="4">
        <v>-26.026999999999902</v>
      </c>
      <c r="C216" t="s">
        <v>4617</v>
      </c>
      <c r="D216" s="4">
        <v>2</v>
      </c>
      <c r="E216" s="16" t="s">
        <v>4983</v>
      </c>
      <c r="F216" s="4">
        <f t="shared" si="14"/>
        <v>32</v>
      </c>
      <c r="G216" t="s">
        <v>9376</v>
      </c>
    </row>
    <row r="218" spans="1:7" x14ac:dyDescent="0.35">
      <c r="B218" s="20" t="s">
        <v>9287</v>
      </c>
    </row>
    <row r="219" spans="1:7" x14ac:dyDescent="0.35">
      <c r="A219" s="4">
        <v>135</v>
      </c>
      <c r="B219" s="4">
        <v>-26.815000000000001</v>
      </c>
      <c r="C219" t="s">
        <v>4593</v>
      </c>
      <c r="D219" s="4">
        <v>1</v>
      </c>
      <c r="E219" s="16" t="s">
        <v>2116</v>
      </c>
      <c r="F219" s="4">
        <f t="shared" si="14"/>
        <v>22</v>
      </c>
      <c r="G219" t="s">
        <v>10418</v>
      </c>
    </row>
    <row r="220" spans="1:7" x14ac:dyDescent="0.35">
      <c r="A220" s="4">
        <v>136</v>
      </c>
      <c r="B220" s="4">
        <v>-24.238</v>
      </c>
      <c r="C220" t="s">
        <v>4613</v>
      </c>
      <c r="D220" s="4">
        <v>3</v>
      </c>
      <c r="E220" s="16" t="s">
        <v>4986</v>
      </c>
      <c r="F220" s="4">
        <f t="shared" si="14"/>
        <v>22</v>
      </c>
      <c r="G220" t="s">
        <v>10418</v>
      </c>
    </row>
    <row r="222" spans="1:7" x14ac:dyDescent="0.35">
      <c r="B222" s="21" t="s">
        <v>9233</v>
      </c>
      <c r="C222" s="22"/>
      <c r="D222" s="21"/>
      <c r="E222" s="23"/>
    </row>
    <row r="223" spans="1:7" x14ac:dyDescent="0.35">
      <c r="B223" s="20"/>
    </row>
    <row r="224" spans="1:7" x14ac:dyDescent="0.35">
      <c r="A224" s="4">
        <v>137</v>
      </c>
      <c r="B224" s="4">
        <v>179.67699999999999</v>
      </c>
      <c r="C224" t="s">
        <v>4593</v>
      </c>
      <c r="D224" s="4">
        <v>1</v>
      </c>
      <c r="E224" s="16" t="s">
        <v>4997</v>
      </c>
      <c r="F224" s="4">
        <f t="shared" ref="F224" si="15">IF(G224="GREET",1,IF(G224="GOAL",2,IF(G224="GOAL:COOP",2,IF(G224="(GOAL:COOP)",2,IF(G224="GOAL:CIVILITY",2,IF(G224="GOAL:SUSTAIN",2,IF(G224="(GOAL:SUSTAIN)",2,IF(G224="GOAL:MAX EARN",2,IF(G224="GOAL:EQUITY",2,IF(G224="(GOAL:EQUITY)",2,IF(G224="PROPOSAL",3,IF(G224="(PROPOSAL)",3,IF(G224="CHOOSE+",4,IF(G224="CHOOSE-",4,IF(G224="(CHOOSE+)",4,IF(G224="(CHOOSE-)",4,IF(G224="ECO INFO",5,IF(G224="(ECO INFO)",5,IF(G224="$ INFO",6,IF(G224="($ INFO)",6,IF(G224="SOC INFO",7,IF(G224="(SOC INFO)",7,IF(G224="RULE INFO",8,IF(G224="EXP INFO",9,IF(G224="(EXP INFO)",9,IF(G224="MON RES",10,IF(G224="MON EARN",11,IF(G224="MON BEH",12,IF(G224="POSE HARM",13,IF(G224="(POSE HARM)",13,IF(G224="POSE CONCERN",14,IF(G224="(POSE CONCERN)",14,IF(G224="RJ APOLOGY",15,IF(G224="RJ ATONE",16,IF(G224="(RJ ATONE)",16,IF(G224="RJ JUSTIFY",17,IF(G224="RJ JUSTIFY:ECO INFO",17,IF(G224="RJ JUSTIFY:SOC INFO",17,IF(G224="RJ JUSTIFY:EXP INFO",17,IF(G224="RJ JUSTIFY:MON EARN",17,IF(G224="RJ JUSTIFY:MON BEH",17,IF(G224="RJ-",18,IF(G224="RJ FORGIVE+",19,IF(G224="RJ FORGIVE-",19,IF(G224="(RJ FORGIVE+)",19,IF(G224="(RJ FORGIVE-)",19,IF(G224="COORD",20,IF(G224="(COORD)",20,IF(G224="ENF ACK",21,IF(G224="(ENF ACK)",21,IF(G224="ENF PRAISE",22,IF(G224="ENF ASK",23,IF(G224="ENF TELL",24,IF(G224="ENF SHAME",25,IF(G224="ENF WARN",26,IF(G224="ENF THREATEN",27,IF(G224="ENF PUNISH",28,IF(G224="DEFECT",29,IF(G224="SM TALK",30,IF(G224="HUMOR",31,IF(G224="POLITE+",32,IF(G224="POLITE-",32,IF(G224="INPUT-",33,IF(G224="AMBIGUOUS",34,IF(G224="UNCODEABLE",35)))))))))))))))))))))))))))))))))))))))))))))))))))))))))))))))))</f>
        <v>24</v>
      </c>
      <c r="G224" t="s">
        <v>10409</v>
      </c>
    </row>
    <row r="226" spans="1:14" s="75" customFormat="1" x14ac:dyDescent="0.35">
      <c r="A226" s="11"/>
      <c r="B226" s="11" t="s">
        <v>9229</v>
      </c>
      <c r="C226" s="15"/>
      <c r="D226" s="19"/>
      <c r="E226" s="15"/>
      <c r="F226" s="19"/>
      <c r="H226" s="19"/>
      <c r="J226" s="19"/>
      <c r="L226" s="19"/>
      <c r="N226" s="19"/>
    </row>
    <row r="227" spans="1:14" x14ac:dyDescent="0.35">
      <c r="A227" s="7"/>
      <c r="B227" s="7"/>
      <c r="C227" s="8"/>
      <c r="E227" s="8"/>
    </row>
    <row r="228" spans="1:14" x14ac:dyDescent="0.35">
      <c r="A228" s="7">
        <v>4</v>
      </c>
      <c r="B228" s="31" t="s">
        <v>10763</v>
      </c>
    </row>
    <row r="229" spans="1:14" x14ac:dyDescent="0.35">
      <c r="A229" s="4">
        <v>138</v>
      </c>
      <c r="B229" s="4">
        <v>-380.94499999999999</v>
      </c>
      <c r="C229" t="s">
        <v>4617</v>
      </c>
      <c r="D229" s="4">
        <v>2</v>
      </c>
      <c r="E229" s="16" t="s">
        <v>999</v>
      </c>
      <c r="F229" s="4">
        <f t="shared" ref="F229" si="16">IF(G229="GREET",1,IF(G229="GOAL",2,IF(G229="GOAL:COOP",2,IF(G229="(GOAL:COOP)",2,IF(G229="GOAL:CIVILITY",2,IF(G229="GOAL:SUSTAIN",2,IF(G229="(GOAL:SUSTAIN)",2,IF(G229="GOAL:MAX EARN",2,IF(G229="GOAL:EQUITY",2,IF(G229="(GOAL:EQUITY)",2,IF(G229="PROPOSAL",3,IF(G229="(PROPOSAL)",3,IF(G229="CHOOSE+",4,IF(G229="CHOOSE-",4,IF(G229="(CHOOSE+)",4,IF(G229="(CHOOSE-)",4,IF(G229="ECO INFO",5,IF(G229="(ECO INFO)",5,IF(G229="$ INFO",6,IF(G229="($ INFO)",6,IF(G229="SOC INFO",7,IF(G229="(SOC INFO)",7,IF(G229="RULE INFO",8,IF(G229="EXP INFO",9,IF(G229="(EXP INFO)",9,IF(G229="MON RES",10,IF(G229="MON EARN",11,IF(G229="MON BEH",12,IF(G229="POSE HARM",13,IF(G229="(POSE HARM)",13,IF(G229="POSE CONCERN",14,IF(G229="(POSE CONCERN)",14,IF(G229="RJ APOLOGY",15,IF(G229="RJ ATONE",16,IF(G229="(RJ ATONE)",16,IF(G229="RJ JUSTIFY",17,IF(G229="RJ JUSTIFY:ECO INFO",17,IF(G229="RJ JUSTIFY:SOC INFO",17,IF(G229="RJ JUSTIFY:EXP INFO",17,IF(G229="RJ JUSTIFY:MON EARN",17,IF(G229="RJ JUSTIFY:MON BEH",17,IF(G229="RJ-",18,IF(G229="RJ FORGIVE+",19,IF(G229="RJ FORGIVE-",19,IF(G229="(RJ FORGIVE+)",19,IF(G229="(RJ FORGIVE-)",19,IF(G229="COORD",20,IF(G229="(COORD)",20,IF(G229="ENF ACK",21,IF(G229="(ENF ACK)",21,IF(G229="ENF PRAISE",22,IF(G229="ENF ASK",23,IF(G229="ENF TELL",24,IF(G229="ENF SHAME",25,IF(G229="ENF WARN",26,IF(G229="ENF THREATEN",27,IF(G229="ENF PUNISH",28,IF(G229="DEFECT",29,IF(G229="SM TALK",30,IF(G229="HUMOR",31,IF(G229="POLITE+",32,IF(G229="POLITE-",32,IF(G229="INPUT-",33,IF(G229="AMBIGUOUS",34,IF(G229="UNCODEABLE",35)))))))))))))))))))))))))))))))))))))))))))))))))))))))))))))))))</f>
        <v>14</v>
      </c>
      <c r="G229" t="s">
        <v>9381</v>
      </c>
      <c r="H229" s="4">
        <f t="shared" ref="H229" si="17">IF(I229="GREET",1,IF(I229="GOAL",2,IF(I229="GOAL:COOP",2,IF(I229="(GOAL:COOP)",2,IF(I229="GOAL:CIVILITY",2,IF(I229="GOAL:SUSTAIN",2,IF(I229="(GOAL:SUSTAIN)",2,IF(I229="GOAL:MAX EARN",2,IF(I229="GOAL:EQUITY",2,IF(I229="(GOAL:EQUITY)",2,IF(I229="PROPOSAL",3,IF(I229="(PROPOSAL)",3,IF(I229="CHOOSE+",4,IF(I229="CHOOSE-",4,IF(I229="(CHOOSE+)",4,IF(I229="(CHOOSE-)",4,IF(I229="ECO INFO",5,IF(I229="(ECO INFO)",5,IF(I229="$ INFO",6,IF(I229="($ INFO)",6,IF(I229="SOC INFO",7,IF(I229="(SOC INFO)",7,IF(I229="RULE INFO",8,IF(I229="EXP INFO",9,IF(I229="(EXP INFO)",9,IF(I229="MON RES",10,IF(I229="MON EARN",11,IF(I229="MON BEH",12,IF(I229="POSE HARM",13,IF(I229="(POSE HARM)",13,IF(I229="POSE CONCERN",14,IF(I229="(POSE CONCERN)",14,IF(I229="RJ APOLOGY",15,IF(I229="RJ ATONE",16,IF(I229="(RJ ATONE)",16,IF(I229="RJ JUSTIFY",17,IF(I229="RJ JUSTIFY:ECO INFO",17,IF(I229="RJ JUSTIFY:SOC INFO",17,IF(I229="RJ JUSTIFY:EXP INFO",17,IF(I229="RJ JUSTIFY:MON EARN",17,IF(I229="RJ JUSTIFY:MON BEH",17,IF(I229="RJ-",18,IF(I229="RJ FORGIVE+",19,IF(I229="RJ FORGIVE-",19,IF(I229="(RJ FORGIVE+)",19,IF(I229="(RJ FORGIVE-)",19,IF(I229="COORD",20,IF(I229="(COORD)",20,IF(I229="ENF ACK",21,IF(I229="(ENF ACK)",21,IF(I229="ENF PRAISE",22,IF(I229="ENF ASK",23,IF(I229="ENF TELL",24,IF(I229="ENF SHAME",25,IF(I229="ENF WARN",26,IF(I229="ENF THREATEN",27,IF(I229="ENF PUNISH",28,IF(I229="DEFECT",29,IF(I229="SM TALK",30,IF(I229="HUMOR",31,IF(I229="POLITE+",32,IF(I229="POLITE-",32,IF(I229="INPUT-",33,IF(I229="AMBIGUOUS",34,IF(I229="UNCODEABLE",35)))))))))))))))))))))))))))))))))))))))))))))))))))))))))))))))))</f>
        <v>10</v>
      </c>
      <c r="I229" t="s">
        <v>10136</v>
      </c>
    </row>
    <row r="230" spans="1:14" x14ac:dyDescent="0.35">
      <c r="B230" s="4">
        <v>-379.19099999999997</v>
      </c>
      <c r="C230" t="s">
        <v>4617</v>
      </c>
      <c r="D230" s="4">
        <v>2</v>
      </c>
      <c r="E230" s="16" t="s">
        <v>76</v>
      </c>
    </row>
    <row r="231" spans="1:14" x14ac:dyDescent="0.35">
      <c r="B231" s="4">
        <v>-372.02</v>
      </c>
      <c r="C231" t="s">
        <v>4617</v>
      </c>
      <c r="D231" s="4">
        <v>2</v>
      </c>
      <c r="E231" s="16" t="s">
        <v>5010</v>
      </c>
    </row>
    <row r="232" spans="1:14" x14ac:dyDescent="0.35">
      <c r="A232" s="4">
        <v>139</v>
      </c>
      <c r="B232" s="4">
        <v>-373.87599999999998</v>
      </c>
      <c r="C232" t="s">
        <v>4613</v>
      </c>
      <c r="D232" s="4">
        <v>3</v>
      </c>
      <c r="E232" s="16" t="s">
        <v>5007</v>
      </c>
      <c r="F232" s="4">
        <f t="shared" ref="F232" si="18">IF(G232="GREET",1,IF(G232="GOAL",2,IF(G232="GOAL:COOP",2,IF(G232="(GOAL:COOP)",2,IF(G232="GOAL:CIVILITY",2,IF(G232="GOAL:SUSTAIN",2,IF(G232="(GOAL:SUSTAIN)",2,IF(G232="GOAL:MAX EARN",2,IF(G232="GOAL:EQUITY",2,IF(G232="(GOAL:EQUITY)",2,IF(G232="PROPOSAL",3,IF(G232="(PROPOSAL)",3,IF(G232="CHOOSE+",4,IF(G232="CHOOSE-",4,IF(G232="(CHOOSE+)",4,IF(G232="(CHOOSE-)",4,IF(G232="ECO INFO",5,IF(G232="(ECO INFO)",5,IF(G232="$ INFO",6,IF(G232="($ INFO)",6,IF(G232="SOC INFO",7,IF(G232="(SOC INFO)",7,IF(G232="RULE INFO",8,IF(G232="EXP INFO",9,IF(G232="(EXP INFO)",9,IF(G232="MON RES",10,IF(G232="MON EARN",11,IF(G232="MON BEH",12,IF(G232="POSE HARM",13,IF(G232="(POSE HARM)",13,IF(G232="POSE CONCERN",14,IF(G232="(POSE CONCERN)",14,IF(G232="RJ APOLOGY",15,IF(G232="RJ ATONE",16,IF(G232="(RJ ATONE)",16,IF(G232="RJ JUSTIFY",17,IF(G232="RJ JUSTIFY:ECO INFO",17,IF(G232="RJ JUSTIFY:SOC INFO",17,IF(G232="RJ JUSTIFY:EXP INFO",17,IF(G232="RJ JUSTIFY:MON EARN",17,IF(G232="RJ JUSTIFY:MON BEH",17,IF(G232="RJ-",18,IF(G232="RJ FORGIVE+",19,IF(G232="RJ FORGIVE-",19,IF(G232="(RJ FORGIVE+)",19,IF(G232="(RJ FORGIVE-)",19,IF(G232="COORD",20,IF(G232="(COORD)",20,IF(G232="ENF ACK",21,IF(G232="(ENF ACK)",21,IF(G232="ENF PRAISE",22,IF(G232="ENF ASK",23,IF(G232="ENF TELL",24,IF(G232="ENF SHAME",25,IF(G232="ENF WARN",26,IF(G232="ENF THREATEN",27,IF(G232="ENF PUNISH",28,IF(G232="DEFECT",29,IF(G232="SM TALK",30,IF(G232="HUMOR",31,IF(G232="POLITE+",32,IF(G232="POLITE-",32,IF(G232="INPUT-",33,IF(G232="AMBIGUOUS",34,IF(G232="UNCODEABLE",35)))))))))))))))))))))))))))))))))))))))))))))))))))))))))))))))))</f>
        <v>10</v>
      </c>
      <c r="G232" t="s">
        <v>10136</v>
      </c>
    </row>
    <row r="233" spans="1:14" x14ac:dyDescent="0.35">
      <c r="A233" s="4">
        <v>140</v>
      </c>
      <c r="B233" s="4">
        <v>-375.58099999999899</v>
      </c>
      <c r="C233" t="s">
        <v>4593</v>
      </c>
      <c r="D233" s="4">
        <v>1</v>
      </c>
      <c r="E233" s="16" t="s">
        <v>5006</v>
      </c>
    </row>
    <row r="234" spans="1:14" x14ac:dyDescent="0.35">
      <c r="B234" s="4">
        <v>-370.38099999999997</v>
      </c>
      <c r="C234" t="s">
        <v>4593</v>
      </c>
      <c r="D234" s="4">
        <v>1</v>
      </c>
      <c r="E234" s="16" t="s">
        <v>5011</v>
      </c>
    </row>
    <row r="235" spans="1:14" x14ac:dyDescent="0.35">
      <c r="B235" s="4">
        <v>-362.904</v>
      </c>
      <c r="C235" t="s">
        <v>4593</v>
      </c>
      <c r="D235" s="4">
        <v>1</v>
      </c>
      <c r="E235" s="16" t="s">
        <v>5015</v>
      </c>
    </row>
    <row r="236" spans="1:14" x14ac:dyDescent="0.35">
      <c r="E236" s="58" t="s">
        <v>10761</v>
      </c>
      <c r="F236" s="4">
        <f t="shared" ref="F236:F249" si="19">IF(G236="GREET",1,IF(G236="GOAL",2,IF(G236="GOAL:COOP",2,IF(G236="(GOAL:COOP)",2,IF(G236="GOAL:CIVILITY",2,IF(G236="GOAL:SUSTAIN",2,IF(G236="(GOAL:SUSTAIN)",2,IF(G236="GOAL:MAX EARN",2,IF(G236="GOAL:EQUITY",2,IF(G236="(GOAL:EQUITY)",2,IF(G236="PROPOSAL",3,IF(G236="(PROPOSAL)",3,IF(G236="CHOOSE+",4,IF(G236="CHOOSE-",4,IF(G236="(CHOOSE+)",4,IF(G236="(CHOOSE-)",4,IF(G236="ECO INFO",5,IF(G236="(ECO INFO)",5,IF(G236="$ INFO",6,IF(G236="($ INFO)",6,IF(G236="SOC INFO",7,IF(G236="(SOC INFO)",7,IF(G236="RULE INFO",8,IF(G236="EXP INFO",9,IF(G236="(EXP INFO)",9,IF(G236="MON RES",10,IF(G236="MON EARN",11,IF(G236="MON BEH",12,IF(G236="POSE HARM",13,IF(G236="(POSE HARM)",13,IF(G236="POSE CONCERN",14,IF(G236="(POSE CONCERN)",14,IF(G236="RJ APOLOGY",15,IF(G236="RJ ATONE",16,IF(G236="(RJ ATONE)",16,IF(G236="RJ JUSTIFY",17,IF(G236="RJ JUSTIFY:ECO INFO",17,IF(G236="RJ JUSTIFY:SOC INFO",17,IF(G236="RJ JUSTIFY:EXP INFO",17,IF(G236="RJ JUSTIFY:MON EARN",17,IF(G236="RJ JUSTIFY:MON BEH",17,IF(G236="RJ-",18,IF(G236="RJ FORGIVE+",19,IF(G236="RJ FORGIVE-",19,IF(G236="(RJ FORGIVE+)",19,IF(G236="(RJ FORGIVE-)",19,IF(G236="COORD",20,IF(G236="(COORD)",20,IF(G236="ENF ACK",21,IF(G236="(ENF ACK)",21,IF(G236="ENF PRAISE",22,IF(G236="ENF ASK",23,IF(G236="ENF TELL",24,IF(G236="ENF SHAME",25,IF(G236="ENF WARN",26,IF(G236="ENF THREATEN",27,IF(G236="ENF PUNISH",28,IF(G236="DEFECT",29,IF(G236="SM TALK",30,IF(G236="HUMOR",31,IF(G236="POLITE+",32,IF(G236="POLITE-",32,IF(G236="INPUT-",33,IF(G236="AMBIGUOUS",34,IF(G236="UNCODEABLE",35)))))))))))))))))))))))))))))))))))))))))))))))))))))))))))))))))</f>
        <v>22</v>
      </c>
      <c r="G236" t="s">
        <v>10418</v>
      </c>
    </row>
    <row r="237" spans="1:14" x14ac:dyDescent="0.35">
      <c r="E237" s="58" t="s">
        <v>10762</v>
      </c>
      <c r="F237" s="4">
        <f t="shared" si="19"/>
        <v>3</v>
      </c>
      <c r="G237" t="s">
        <v>9379</v>
      </c>
    </row>
    <row r="238" spans="1:14" x14ac:dyDescent="0.35">
      <c r="A238" s="4">
        <v>141</v>
      </c>
      <c r="B238" s="4">
        <v>-360.78899999999999</v>
      </c>
      <c r="C238" t="s">
        <v>4617</v>
      </c>
      <c r="D238" s="4">
        <v>2</v>
      </c>
      <c r="E238" s="16" t="s">
        <v>5016</v>
      </c>
      <c r="F238" s="4">
        <f t="shared" si="19"/>
        <v>3</v>
      </c>
      <c r="G238" t="s">
        <v>9379</v>
      </c>
    </row>
    <row r="239" spans="1:14" x14ac:dyDescent="0.35">
      <c r="A239" s="4">
        <v>142</v>
      </c>
      <c r="B239" s="4">
        <v>-360.27600000000001</v>
      </c>
      <c r="C239" t="s">
        <v>4613</v>
      </c>
      <c r="D239" s="4">
        <v>3</v>
      </c>
      <c r="E239" s="16" t="s">
        <v>5017</v>
      </c>
      <c r="F239" s="4">
        <f t="shared" si="19"/>
        <v>3</v>
      </c>
      <c r="G239" t="s">
        <v>9379</v>
      </c>
    </row>
    <row r="240" spans="1:14" x14ac:dyDescent="0.35">
      <c r="A240" s="4">
        <v>143</v>
      </c>
      <c r="B240" s="4">
        <v>-356.80799999999999</v>
      </c>
      <c r="C240" t="s">
        <v>4625</v>
      </c>
      <c r="D240" s="4">
        <v>4</v>
      </c>
      <c r="E240" s="16" t="s">
        <v>5021</v>
      </c>
      <c r="F240" s="4">
        <f t="shared" si="19"/>
        <v>3</v>
      </c>
      <c r="G240" t="s">
        <v>9379</v>
      </c>
    </row>
    <row r="241" spans="1:7" x14ac:dyDescent="0.35">
      <c r="A241" s="4">
        <v>144</v>
      </c>
      <c r="B241" s="4">
        <v>-354.98099999999999</v>
      </c>
      <c r="C241" t="s">
        <v>4613</v>
      </c>
      <c r="D241" s="4">
        <v>3</v>
      </c>
      <c r="E241" s="16" t="s">
        <v>136</v>
      </c>
      <c r="F241" s="4">
        <f t="shared" si="19"/>
        <v>4</v>
      </c>
      <c r="G241" t="s">
        <v>9372</v>
      </c>
    </row>
    <row r="242" spans="1:7" x14ac:dyDescent="0.35">
      <c r="A242" s="4">
        <v>145</v>
      </c>
      <c r="B242" s="4">
        <v>-350.695999999999</v>
      </c>
      <c r="C242" t="s">
        <v>4617</v>
      </c>
      <c r="D242" s="4">
        <v>2</v>
      </c>
      <c r="E242" s="16" t="s">
        <v>5026</v>
      </c>
      <c r="F242" s="4">
        <f t="shared" si="19"/>
        <v>7</v>
      </c>
      <c r="G242" t="s">
        <v>9377</v>
      </c>
    </row>
    <row r="243" spans="1:7" x14ac:dyDescent="0.35">
      <c r="A243" s="4">
        <v>146</v>
      </c>
      <c r="B243" s="4">
        <v>-349.07400000000001</v>
      </c>
      <c r="C243" t="s">
        <v>4593</v>
      </c>
      <c r="D243" s="4">
        <v>1</v>
      </c>
      <c r="E243" s="16" t="s">
        <v>5027</v>
      </c>
      <c r="F243" s="4">
        <f t="shared" si="19"/>
        <v>3</v>
      </c>
      <c r="G243" t="s">
        <v>9379</v>
      </c>
    </row>
    <row r="244" spans="1:7" x14ac:dyDescent="0.35">
      <c r="A244" s="4">
        <v>147</v>
      </c>
      <c r="B244" s="4">
        <v>-346.43</v>
      </c>
      <c r="C244" t="s">
        <v>4625</v>
      </c>
      <c r="D244" s="4">
        <v>4</v>
      </c>
      <c r="E244" s="16" t="s">
        <v>5030</v>
      </c>
      <c r="F244" s="4">
        <f t="shared" si="19"/>
        <v>3</v>
      </c>
      <c r="G244" t="s">
        <v>9379</v>
      </c>
    </row>
    <row r="245" spans="1:7" x14ac:dyDescent="0.35">
      <c r="A245" s="4">
        <v>148</v>
      </c>
      <c r="B245" s="4">
        <v>-344.15899999999999</v>
      </c>
      <c r="C245" t="s">
        <v>4617</v>
      </c>
      <c r="D245" s="4">
        <v>2</v>
      </c>
      <c r="E245" s="16" t="s">
        <v>5031</v>
      </c>
      <c r="F245" s="4">
        <f t="shared" si="19"/>
        <v>3</v>
      </c>
      <c r="G245" t="s">
        <v>9379</v>
      </c>
    </row>
    <row r="246" spans="1:7" x14ac:dyDescent="0.35">
      <c r="A246" s="4">
        <v>149</v>
      </c>
      <c r="B246" s="4">
        <v>-338.904</v>
      </c>
      <c r="C246" t="s">
        <v>4625</v>
      </c>
      <c r="D246" s="4">
        <v>4</v>
      </c>
      <c r="E246" s="16" t="s">
        <v>4605</v>
      </c>
      <c r="F246" s="4">
        <f t="shared" si="19"/>
        <v>4</v>
      </c>
      <c r="G246" t="s">
        <v>9372</v>
      </c>
    </row>
    <row r="247" spans="1:7" x14ac:dyDescent="0.35">
      <c r="A247" s="4">
        <v>150</v>
      </c>
      <c r="B247" s="4">
        <v>-337.41300000000001</v>
      </c>
      <c r="C247" t="s">
        <v>4593</v>
      </c>
      <c r="D247" s="4">
        <v>1</v>
      </c>
      <c r="E247" s="16" t="s">
        <v>5033</v>
      </c>
      <c r="F247" s="4">
        <f t="shared" si="19"/>
        <v>4</v>
      </c>
      <c r="G247" t="s">
        <v>9372</v>
      </c>
    </row>
    <row r="248" spans="1:7" x14ac:dyDescent="0.35">
      <c r="A248" s="4">
        <v>151</v>
      </c>
      <c r="B248" s="4">
        <v>-334.46</v>
      </c>
      <c r="C248" t="s">
        <v>4617</v>
      </c>
      <c r="D248" s="4">
        <v>2</v>
      </c>
      <c r="E248" s="16" t="s">
        <v>5035</v>
      </c>
      <c r="F248" s="4">
        <f t="shared" si="19"/>
        <v>4</v>
      </c>
      <c r="G248" t="s">
        <v>9372</v>
      </c>
    </row>
    <row r="249" spans="1:7" x14ac:dyDescent="0.35">
      <c r="A249" s="4">
        <v>152</v>
      </c>
      <c r="B249" s="4">
        <v>-333.202</v>
      </c>
      <c r="C249" t="s">
        <v>4613</v>
      </c>
      <c r="D249" s="4">
        <v>3</v>
      </c>
      <c r="E249" s="16" t="s">
        <v>5036</v>
      </c>
      <c r="F249" s="4">
        <f t="shared" si="19"/>
        <v>4</v>
      </c>
      <c r="G249" t="s">
        <v>9372</v>
      </c>
    </row>
    <row r="251" spans="1:7" x14ac:dyDescent="0.35">
      <c r="A251" s="7">
        <v>4</v>
      </c>
      <c r="B251" s="31" t="s">
        <v>11288</v>
      </c>
    </row>
    <row r="252" spans="1:7" x14ac:dyDescent="0.35">
      <c r="A252" s="4">
        <v>153</v>
      </c>
      <c r="B252" s="4">
        <v>-330.94199999999898</v>
      </c>
      <c r="C252" t="s">
        <v>4593</v>
      </c>
      <c r="D252" s="4">
        <v>1</v>
      </c>
      <c r="E252" s="16" t="s">
        <v>5038</v>
      </c>
    </row>
    <row r="253" spans="1:7" x14ac:dyDescent="0.35">
      <c r="B253" s="4">
        <v>-313.43599999999998</v>
      </c>
      <c r="C253" t="s">
        <v>4593</v>
      </c>
      <c r="D253" s="4">
        <v>1</v>
      </c>
      <c r="E253" s="16" t="s">
        <v>5044</v>
      </c>
    </row>
    <row r="254" spans="1:7" x14ac:dyDescent="0.35">
      <c r="B254" s="4">
        <v>-303.64999999999998</v>
      </c>
      <c r="C254" t="s">
        <v>4593</v>
      </c>
      <c r="D254" s="4">
        <v>1</v>
      </c>
      <c r="E254" s="16" t="s">
        <v>5045</v>
      </c>
    </row>
    <row r="255" spans="1:7" x14ac:dyDescent="0.35">
      <c r="B255" s="4">
        <v>-300.61500000000001</v>
      </c>
      <c r="C255" t="s">
        <v>4593</v>
      </c>
      <c r="D255" s="4">
        <v>1</v>
      </c>
      <c r="E255" s="16" t="s">
        <v>5047</v>
      </c>
    </row>
    <row r="256" spans="1:7" x14ac:dyDescent="0.35">
      <c r="B256" s="4">
        <v>-298.79899999999998</v>
      </c>
      <c r="C256" t="s">
        <v>4593</v>
      </c>
      <c r="D256" s="4">
        <v>1</v>
      </c>
      <c r="E256" s="16" t="s">
        <v>5049</v>
      </c>
    </row>
    <row r="257" spans="1:9" x14ac:dyDescent="0.35">
      <c r="E257" s="58" t="s">
        <v>10764</v>
      </c>
      <c r="F257" s="4">
        <f t="shared" ref="F257:F277" si="20">IF(G257="GREET",1,IF(G257="GOAL",2,IF(G257="GOAL:COOP",2,IF(G257="(GOAL:COOP)",2,IF(G257="GOAL:CIVILITY",2,IF(G257="GOAL:SUSTAIN",2,IF(G257="(GOAL:SUSTAIN)",2,IF(G257="GOAL:MAX EARN",2,IF(G257="GOAL:EQUITY",2,IF(G257="(GOAL:EQUITY)",2,IF(G257="PROPOSAL",3,IF(G257="(PROPOSAL)",3,IF(G257="CHOOSE+",4,IF(G257="CHOOSE-",4,IF(G257="(CHOOSE+)",4,IF(G257="(CHOOSE-)",4,IF(G257="ECO INFO",5,IF(G257="(ECO INFO)",5,IF(G257="$ INFO",6,IF(G257="($ INFO)",6,IF(G257="SOC INFO",7,IF(G257="(SOC INFO)",7,IF(G257="RULE INFO",8,IF(G257="EXP INFO",9,IF(G257="(EXP INFO)",9,IF(G257="MON RES",10,IF(G257="MON EARN",11,IF(G257="MON BEH",12,IF(G257="POSE HARM",13,IF(G257="(POSE HARM)",13,IF(G257="POSE CONCERN",14,IF(G257="(POSE CONCERN)",14,IF(G257="RJ APOLOGY",15,IF(G257="RJ ATONE",16,IF(G257="(RJ ATONE)",16,IF(G257="RJ JUSTIFY",17,IF(G257="RJ JUSTIFY:ECO INFO",17,IF(G257="RJ JUSTIFY:SOC INFO",17,IF(G257="RJ JUSTIFY:EXP INFO",17,IF(G257="RJ JUSTIFY:MON EARN",17,IF(G257="RJ JUSTIFY:MON BEH",17,IF(G257="RJ-",18,IF(G257="RJ FORGIVE+",19,IF(G257="RJ FORGIVE-",19,IF(G257="(RJ FORGIVE+)",19,IF(G257="(RJ FORGIVE-)",19,IF(G257="COORD",20,IF(G257="(COORD)",20,IF(G257="ENF ACK",21,IF(G257="(ENF ACK)",21,IF(G257="ENF PRAISE",22,IF(G257="ENF ASK",23,IF(G257="ENF TELL",24,IF(G257="ENF SHAME",25,IF(G257="ENF WARN",26,IF(G257="ENF THREATEN",27,IF(G257="ENF PUNISH",28,IF(G257="DEFECT",29,IF(G257="SM TALK",30,IF(G257="HUMOR",31,IF(G257="POLITE+",32,IF(G257="POLITE-",32,IF(G257="INPUT-",33,IF(G257="AMBIGUOUS",34,IF(G257="UNCODEABLE",35)))))))))))))))))))))))))))))))))))))))))))))))))))))))))))))))))</f>
        <v>12</v>
      </c>
      <c r="G257" t="s">
        <v>10124</v>
      </c>
    </row>
    <row r="258" spans="1:9" x14ac:dyDescent="0.35">
      <c r="E258" s="58" t="s">
        <v>5044</v>
      </c>
      <c r="F258" s="4">
        <f t="shared" si="20"/>
        <v>3</v>
      </c>
      <c r="G258" t="s">
        <v>9379</v>
      </c>
    </row>
    <row r="259" spans="1:9" x14ac:dyDescent="0.35">
      <c r="A259" s="4">
        <v>154</v>
      </c>
      <c r="B259" s="4">
        <v>-291.55799999999999</v>
      </c>
      <c r="C259" t="s">
        <v>4613</v>
      </c>
      <c r="D259" s="4">
        <v>3</v>
      </c>
      <c r="E259" s="16" t="s">
        <v>5052</v>
      </c>
      <c r="F259" s="4">
        <f t="shared" si="20"/>
        <v>4</v>
      </c>
      <c r="G259" t="s">
        <v>9372</v>
      </c>
    </row>
    <row r="260" spans="1:9" x14ac:dyDescent="0.35">
      <c r="A260" s="4">
        <v>155</v>
      </c>
      <c r="B260" s="4">
        <v>-287.529</v>
      </c>
      <c r="C260" t="s">
        <v>4617</v>
      </c>
      <c r="D260" s="4">
        <v>2</v>
      </c>
      <c r="E260" s="16" t="s">
        <v>55</v>
      </c>
      <c r="F260" s="4">
        <f t="shared" si="20"/>
        <v>4</v>
      </c>
      <c r="G260" t="s">
        <v>9372</v>
      </c>
    </row>
    <row r="261" spans="1:9" x14ac:dyDescent="0.35">
      <c r="A261" s="4">
        <v>156</v>
      </c>
      <c r="B261" s="4">
        <v>-285.93799999999999</v>
      </c>
      <c r="C261" t="s">
        <v>4593</v>
      </c>
      <c r="D261" s="4">
        <v>1</v>
      </c>
      <c r="E261" s="16" t="s">
        <v>1755</v>
      </c>
      <c r="F261" s="4">
        <f t="shared" si="20"/>
        <v>4</v>
      </c>
      <c r="G261" t="s">
        <v>9372</v>
      </c>
    </row>
    <row r="262" spans="1:9" x14ac:dyDescent="0.35">
      <c r="A262" s="4">
        <v>157</v>
      </c>
      <c r="B262" s="4">
        <v>-284.17399999999998</v>
      </c>
      <c r="C262" t="s">
        <v>4625</v>
      </c>
      <c r="D262" s="4">
        <v>4</v>
      </c>
      <c r="E262" s="16" t="s">
        <v>5056</v>
      </c>
      <c r="F262" s="4">
        <f t="shared" si="20"/>
        <v>8</v>
      </c>
      <c r="G262" t="s">
        <v>9374</v>
      </c>
      <c r="H262" s="4">
        <f t="shared" ref="H262" si="21">IF(I262="GREET",1,IF(I262="GOAL",2,IF(I262="GOAL:COOP",2,IF(I262="(GOAL:COOP)",2,IF(I262="GOAL:CIVILITY",2,IF(I262="GOAL:SUSTAIN",2,IF(I262="(GOAL:SUSTAIN)",2,IF(I262="GOAL:MAX EARN",2,IF(I262="GOAL:EQUITY",2,IF(I262="(GOAL:EQUITY)",2,IF(I262="PROPOSAL",3,IF(I262="(PROPOSAL)",3,IF(I262="CHOOSE+",4,IF(I262="CHOOSE-",4,IF(I262="(CHOOSE+)",4,IF(I262="(CHOOSE-)",4,IF(I262="ECO INFO",5,IF(I262="(ECO INFO)",5,IF(I262="$ INFO",6,IF(I262="($ INFO)",6,IF(I262="SOC INFO",7,IF(I262="(SOC INFO)",7,IF(I262="RULE INFO",8,IF(I262="EXP INFO",9,IF(I262="(EXP INFO)",9,IF(I262="MON RES",10,IF(I262="MON EARN",11,IF(I262="MON BEH",12,IF(I262="POSE HARM",13,IF(I262="(POSE HARM)",13,IF(I262="POSE CONCERN",14,IF(I262="(POSE CONCERN)",14,IF(I262="RJ APOLOGY",15,IF(I262="RJ ATONE",16,IF(I262="(RJ ATONE)",16,IF(I262="RJ JUSTIFY",17,IF(I262="RJ JUSTIFY:ECO INFO",17,IF(I262="RJ JUSTIFY:SOC INFO",17,IF(I262="RJ JUSTIFY:EXP INFO",17,IF(I262="RJ JUSTIFY:MON EARN",17,IF(I262="RJ JUSTIFY:MON BEH",17,IF(I262="RJ-",18,IF(I262="RJ FORGIVE+",19,IF(I262="RJ FORGIVE-",19,IF(I262="(RJ FORGIVE+)",19,IF(I262="(RJ FORGIVE-)",19,IF(I262="COORD",20,IF(I262="(COORD)",20,IF(I262="ENF ACK",21,IF(I262="(ENF ACK)",21,IF(I262="ENF PRAISE",22,IF(I262="ENF ASK",23,IF(I262="ENF TELL",24,IF(I262="ENF SHAME",25,IF(I262="ENF WARN",26,IF(I262="ENF THREATEN",27,IF(I262="ENF PUNISH",28,IF(I262="DEFECT",29,IF(I262="SM TALK",30,IF(I262="HUMOR",31,IF(I262="POLITE+",32,IF(I262="POLITE-",32,IF(I262="INPUT-",33,IF(I262="AMBIGUOUS",34,IF(I262="UNCODEABLE",35)))))))))))))))))))))))))))))))))))))))))))))))))))))))))))))))))</f>
        <v>4</v>
      </c>
      <c r="I262" t="s">
        <v>10330</v>
      </c>
    </row>
    <row r="263" spans="1:9" x14ac:dyDescent="0.35">
      <c r="B263" s="4">
        <v>-279.05</v>
      </c>
      <c r="C263" t="s">
        <v>4625</v>
      </c>
      <c r="D263" s="4">
        <v>4</v>
      </c>
      <c r="E263" s="16" t="s">
        <v>10765</v>
      </c>
    </row>
    <row r="264" spans="1:9" x14ac:dyDescent="0.35">
      <c r="A264" s="4">
        <v>158</v>
      </c>
      <c r="B264" s="4">
        <v>-267.43700000000001</v>
      </c>
      <c r="C264" t="s">
        <v>4613</v>
      </c>
      <c r="D264" s="4">
        <v>3</v>
      </c>
      <c r="E264" s="16" t="s">
        <v>422</v>
      </c>
      <c r="F264" s="4">
        <f t="shared" si="20"/>
        <v>31</v>
      </c>
      <c r="G264" t="s">
        <v>9386</v>
      </c>
    </row>
    <row r="266" spans="1:9" x14ac:dyDescent="0.35">
      <c r="A266" s="7">
        <v>3</v>
      </c>
      <c r="B266" s="8" t="s">
        <v>10766</v>
      </c>
    </row>
    <row r="267" spans="1:9" x14ac:dyDescent="0.35">
      <c r="A267" s="4">
        <v>159</v>
      </c>
      <c r="B267" s="4">
        <v>-53.183</v>
      </c>
      <c r="C267" t="s">
        <v>4593</v>
      </c>
      <c r="D267" s="4">
        <v>1</v>
      </c>
      <c r="E267" s="16" t="s">
        <v>5172</v>
      </c>
      <c r="F267" s="4">
        <f t="shared" si="20"/>
        <v>3</v>
      </c>
      <c r="G267" t="s">
        <v>9379</v>
      </c>
    </row>
    <row r="268" spans="1:9" x14ac:dyDescent="0.35">
      <c r="A268" s="4">
        <v>160</v>
      </c>
      <c r="B268" s="4">
        <v>-47.625999999999998</v>
      </c>
      <c r="C268" t="s">
        <v>4613</v>
      </c>
      <c r="D268" s="4">
        <v>3</v>
      </c>
      <c r="E268" s="16">
        <v>5</v>
      </c>
      <c r="F268" s="4">
        <f t="shared" si="20"/>
        <v>4</v>
      </c>
      <c r="G268" t="s">
        <v>9372</v>
      </c>
    </row>
    <row r="269" spans="1:9" x14ac:dyDescent="0.35">
      <c r="B269" s="4">
        <v>-44.652999999999999</v>
      </c>
      <c r="C269" t="s">
        <v>4613</v>
      </c>
      <c r="D269" s="4">
        <v>3</v>
      </c>
      <c r="E269" s="16">
        <v>50</v>
      </c>
    </row>
    <row r="270" spans="1:9" x14ac:dyDescent="0.35">
      <c r="A270" s="4">
        <v>161</v>
      </c>
      <c r="B270" s="4">
        <v>-36.99</v>
      </c>
      <c r="C270" t="s">
        <v>4593</v>
      </c>
      <c r="D270" s="4">
        <v>1</v>
      </c>
      <c r="E270" s="16" t="s">
        <v>5182</v>
      </c>
    </row>
    <row r="271" spans="1:9" x14ac:dyDescent="0.35">
      <c r="E271" s="58" t="s">
        <v>10261</v>
      </c>
      <c r="F271" s="4">
        <f t="shared" si="20"/>
        <v>4</v>
      </c>
      <c r="G271" t="s">
        <v>9372</v>
      </c>
    </row>
    <row r="272" spans="1:9" x14ac:dyDescent="0.35">
      <c r="E272" s="58" t="s">
        <v>10262</v>
      </c>
      <c r="F272" s="4">
        <f t="shared" si="20"/>
        <v>32</v>
      </c>
      <c r="G272" t="s">
        <v>9376</v>
      </c>
    </row>
    <row r="273" spans="1:7" x14ac:dyDescent="0.35">
      <c r="A273" s="4">
        <v>162</v>
      </c>
      <c r="B273" s="4">
        <v>-27.326999999999899</v>
      </c>
      <c r="C273" t="s">
        <v>4617</v>
      </c>
      <c r="D273" s="4">
        <v>2</v>
      </c>
      <c r="E273" s="16" t="s">
        <v>1282</v>
      </c>
      <c r="F273" s="4">
        <f t="shared" si="20"/>
        <v>4</v>
      </c>
      <c r="G273" t="s">
        <v>9372</v>
      </c>
    </row>
    <row r="275" spans="1:7" x14ac:dyDescent="0.35">
      <c r="B275" s="20" t="s">
        <v>9418</v>
      </c>
    </row>
    <row r="276" spans="1:7" x14ac:dyDescent="0.35">
      <c r="A276" s="4">
        <v>163</v>
      </c>
      <c r="B276" s="4">
        <v>-266.13400000000001</v>
      </c>
      <c r="C276" t="s">
        <v>4593</v>
      </c>
      <c r="D276" s="4">
        <v>1</v>
      </c>
      <c r="E276" s="16" t="s">
        <v>5064</v>
      </c>
      <c r="F276" s="4">
        <f t="shared" si="20"/>
        <v>22</v>
      </c>
      <c r="G276" t="s">
        <v>10418</v>
      </c>
    </row>
    <row r="277" spans="1:7" x14ac:dyDescent="0.35">
      <c r="A277" s="4">
        <v>164</v>
      </c>
      <c r="B277" s="4">
        <v>-253.238</v>
      </c>
      <c r="C277" t="s">
        <v>4617</v>
      </c>
      <c r="D277" s="4">
        <v>2</v>
      </c>
      <c r="E277" s="16" t="s">
        <v>5072</v>
      </c>
      <c r="F277" s="4">
        <f t="shared" si="20"/>
        <v>7</v>
      </c>
      <c r="G277" t="s">
        <v>9377</v>
      </c>
    </row>
    <row r="278" spans="1:7" x14ac:dyDescent="0.35">
      <c r="B278" s="4">
        <v>-242.90899999999999</v>
      </c>
      <c r="C278" t="s">
        <v>4617</v>
      </c>
      <c r="D278" s="4">
        <v>2</v>
      </c>
      <c r="E278" s="16" t="s">
        <v>5077</v>
      </c>
    </row>
    <row r="279" spans="1:7" x14ac:dyDescent="0.35">
      <c r="B279" s="4">
        <v>-229.28399999999999</v>
      </c>
      <c r="C279" t="s">
        <v>4617</v>
      </c>
      <c r="D279" s="4">
        <v>2</v>
      </c>
      <c r="E279" s="16" t="s">
        <v>5085</v>
      </c>
    </row>
    <row r="280" spans="1:7" x14ac:dyDescent="0.35">
      <c r="A280" s="4">
        <v>165</v>
      </c>
      <c r="B280" s="4">
        <v>-248.63299999999899</v>
      </c>
      <c r="C280" t="s">
        <v>4613</v>
      </c>
      <c r="D280" s="4">
        <v>3</v>
      </c>
      <c r="E280" s="16" t="s">
        <v>10250</v>
      </c>
      <c r="F280" s="4">
        <f t="shared" ref="F280:F332" si="22">IF(G280="GREET",1,IF(G280="GOAL",2,IF(G280="GOAL:COOP",2,IF(G280="(GOAL:COOP)",2,IF(G280="GOAL:CIVILITY",2,IF(G280="GOAL:SUSTAIN",2,IF(G280="(GOAL:SUSTAIN)",2,IF(G280="GOAL:MAX EARN",2,IF(G280="GOAL:EQUITY",2,IF(G280="(GOAL:EQUITY)",2,IF(G280="PROPOSAL",3,IF(G280="(PROPOSAL)",3,IF(G280="CHOOSE+",4,IF(G280="CHOOSE-",4,IF(G280="(CHOOSE+)",4,IF(G280="(CHOOSE-)",4,IF(G280="ECO INFO",5,IF(G280="(ECO INFO)",5,IF(G280="$ INFO",6,IF(G280="($ INFO)",6,IF(G280="SOC INFO",7,IF(G280="(SOC INFO)",7,IF(G280="RULE INFO",8,IF(G280="EXP INFO",9,IF(G280="(EXP INFO)",9,IF(G280="MON RES",10,IF(G280="MON EARN",11,IF(G280="MON BEH",12,IF(G280="POSE HARM",13,IF(G280="(POSE HARM)",13,IF(G280="POSE CONCERN",14,IF(G280="(POSE CONCERN)",14,IF(G280="RJ APOLOGY",15,IF(G280="RJ ATONE",16,IF(G280="(RJ ATONE)",16,IF(G280="RJ JUSTIFY",17,IF(G280="RJ JUSTIFY:ECO INFO",17,IF(G280="RJ JUSTIFY:SOC INFO",17,IF(G280="RJ JUSTIFY:EXP INFO",17,IF(G280="RJ JUSTIFY:MON EARN",17,IF(G280="RJ JUSTIFY:MON BEH",17,IF(G280="RJ-",18,IF(G280="RJ FORGIVE+",19,IF(G280="RJ FORGIVE-",19,IF(G280="(RJ FORGIVE+)",19,IF(G280="(RJ FORGIVE-)",19,IF(G280="COORD",20,IF(G280="(COORD)",20,IF(G280="ENF ACK",21,IF(G280="(ENF ACK)",21,IF(G280="ENF PRAISE",22,IF(G280="ENF ASK",23,IF(G280="ENF TELL",24,IF(G280="ENF SHAME",25,IF(G280="ENF WARN",26,IF(G280="ENF THREATEN",27,IF(G280="ENF PUNISH",28,IF(G280="DEFECT",29,IF(G280="SM TALK",30,IF(G280="HUMOR",31,IF(G280="POLITE+",32,IF(G280="POLITE-",32,IF(G280="INPUT-",33,IF(G280="AMBIGUOUS",34,IF(G280="UNCODEABLE",35)))))))))))))))))))))))))))))))))))))))))))))))))))))))))))))))))</f>
        <v>22</v>
      </c>
      <c r="G280" t="s">
        <v>10418</v>
      </c>
    </row>
    <row r="281" spans="1:7" x14ac:dyDescent="0.35">
      <c r="A281" s="4">
        <v>166</v>
      </c>
      <c r="B281" s="4">
        <v>-245.51</v>
      </c>
      <c r="C281" t="s">
        <v>4625</v>
      </c>
      <c r="D281" s="4">
        <v>4</v>
      </c>
      <c r="E281" s="16" t="s">
        <v>55</v>
      </c>
      <c r="F281" s="4">
        <f t="shared" si="22"/>
        <v>7</v>
      </c>
      <c r="G281" t="s">
        <v>9377</v>
      </c>
    </row>
    <row r="282" spans="1:7" x14ac:dyDescent="0.35">
      <c r="B282" s="4">
        <v>-236.905</v>
      </c>
      <c r="C282" t="s">
        <v>4625</v>
      </c>
      <c r="D282" s="4">
        <v>4</v>
      </c>
      <c r="E282" s="16" t="s">
        <v>5081</v>
      </c>
      <c r="F282" s="4">
        <f t="shared" si="22"/>
        <v>9</v>
      </c>
      <c r="G282" t="s">
        <v>9373</v>
      </c>
    </row>
    <row r="283" spans="1:7" x14ac:dyDescent="0.35">
      <c r="A283" s="4">
        <v>167</v>
      </c>
      <c r="B283" s="4">
        <v>-234.19</v>
      </c>
      <c r="C283" t="s">
        <v>4593</v>
      </c>
      <c r="D283" s="4">
        <v>1</v>
      </c>
      <c r="E283" s="16" t="s">
        <v>2496</v>
      </c>
      <c r="F283" s="4">
        <f t="shared" si="22"/>
        <v>7</v>
      </c>
      <c r="G283" t="s">
        <v>9377</v>
      </c>
    </row>
    <row r="284" spans="1:7" x14ac:dyDescent="0.35">
      <c r="A284" s="4">
        <v>168</v>
      </c>
      <c r="B284" s="4">
        <v>-231.054</v>
      </c>
      <c r="C284" t="s">
        <v>4593</v>
      </c>
      <c r="D284" s="4">
        <v>1</v>
      </c>
      <c r="E284" s="16" t="s">
        <v>5083</v>
      </c>
      <c r="F284" s="4">
        <f t="shared" si="22"/>
        <v>9</v>
      </c>
      <c r="G284" t="s">
        <v>9373</v>
      </c>
    </row>
    <row r="285" spans="1:7" x14ac:dyDescent="0.35">
      <c r="B285" s="4">
        <v>-227.07299999999901</v>
      </c>
      <c r="C285" t="s">
        <v>4593</v>
      </c>
      <c r="D285" s="4">
        <v>1</v>
      </c>
      <c r="E285" s="16" t="s">
        <v>5086</v>
      </c>
      <c r="F285" s="4">
        <f t="shared" si="22"/>
        <v>7</v>
      </c>
      <c r="G285" t="s">
        <v>9377</v>
      </c>
    </row>
    <row r="286" spans="1:7" x14ac:dyDescent="0.35">
      <c r="A286" s="4">
        <v>169</v>
      </c>
      <c r="B286" s="4">
        <v>-215.399</v>
      </c>
      <c r="C286" t="s">
        <v>4617</v>
      </c>
      <c r="D286" s="4">
        <v>2</v>
      </c>
      <c r="E286" s="16" t="s">
        <v>5091</v>
      </c>
      <c r="F286" s="4">
        <f t="shared" si="22"/>
        <v>22</v>
      </c>
      <c r="G286" t="s">
        <v>10418</v>
      </c>
    </row>
    <row r="287" spans="1:7" x14ac:dyDescent="0.35">
      <c r="B287" s="4">
        <v>-207.559</v>
      </c>
      <c r="C287" t="s">
        <v>4617</v>
      </c>
      <c r="D287" s="4">
        <v>2</v>
      </c>
      <c r="E287" s="16" t="s">
        <v>5096</v>
      </c>
    </row>
    <row r="288" spans="1:7" x14ac:dyDescent="0.35">
      <c r="A288" s="4">
        <v>170</v>
      </c>
      <c r="B288" s="4">
        <v>-197.03099999999901</v>
      </c>
      <c r="C288" t="s">
        <v>4613</v>
      </c>
      <c r="D288" s="4">
        <v>3</v>
      </c>
      <c r="E288" s="16" t="s">
        <v>5102</v>
      </c>
      <c r="F288" s="4">
        <f t="shared" si="22"/>
        <v>7</v>
      </c>
      <c r="G288" t="s">
        <v>9377</v>
      </c>
    </row>
    <row r="289" spans="1:7" x14ac:dyDescent="0.35">
      <c r="A289" s="4">
        <v>171</v>
      </c>
      <c r="B289" s="4">
        <v>-188.43</v>
      </c>
      <c r="C289" t="s">
        <v>4617</v>
      </c>
      <c r="D289" s="4">
        <v>2</v>
      </c>
      <c r="E289" s="16" t="s">
        <v>1160</v>
      </c>
      <c r="F289" s="4">
        <f t="shared" si="22"/>
        <v>7</v>
      </c>
      <c r="G289" t="s">
        <v>9377</v>
      </c>
    </row>
    <row r="290" spans="1:7" x14ac:dyDescent="0.35">
      <c r="B290" s="4">
        <v>-185.59700000000001</v>
      </c>
      <c r="C290" t="s">
        <v>4617</v>
      </c>
      <c r="D290" s="4">
        <v>2</v>
      </c>
      <c r="E290" s="16" t="s">
        <v>5104</v>
      </c>
    </row>
    <row r="291" spans="1:7" x14ac:dyDescent="0.35">
      <c r="B291" s="4">
        <v>-178.10599999999999</v>
      </c>
      <c r="C291" t="s">
        <v>4617</v>
      </c>
      <c r="D291" s="4">
        <v>2</v>
      </c>
      <c r="E291" s="16" t="s">
        <v>5109</v>
      </c>
    </row>
    <row r="292" spans="1:7" x14ac:dyDescent="0.35">
      <c r="A292" s="4">
        <v>172</v>
      </c>
      <c r="B292" s="4">
        <v>-183.49799999999999</v>
      </c>
      <c r="C292" t="s">
        <v>4593</v>
      </c>
      <c r="D292" s="4">
        <v>1</v>
      </c>
      <c r="E292" s="16" t="s">
        <v>1212</v>
      </c>
      <c r="F292" s="4">
        <f t="shared" si="22"/>
        <v>30</v>
      </c>
      <c r="G292" t="s">
        <v>9375</v>
      </c>
    </row>
    <row r="293" spans="1:7" x14ac:dyDescent="0.35">
      <c r="A293" s="4">
        <v>173</v>
      </c>
      <c r="B293" s="4">
        <v>-171.452</v>
      </c>
      <c r="C293" t="s">
        <v>4613</v>
      </c>
      <c r="D293" s="4">
        <v>3</v>
      </c>
      <c r="E293" s="16" t="s">
        <v>5113</v>
      </c>
      <c r="F293" s="4">
        <f t="shared" si="22"/>
        <v>7</v>
      </c>
      <c r="G293" t="s">
        <v>9377</v>
      </c>
    </row>
    <row r="294" spans="1:7" x14ac:dyDescent="0.35">
      <c r="A294" s="4">
        <v>174</v>
      </c>
      <c r="B294" s="4">
        <v>-168.67400000000001</v>
      </c>
      <c r="C294" t="s">
        <v>4593</v>
      </c>
      <c r="D294" s="4">
        <v>1</v>
      </c>
      <c r="E294" s="16" t="s">
        <v>5114</v>
      </c>
      <c r="F294" s="4">
        <f t="shared" si="22"/>
        <v>7</v>
      </c>
      <c r="G294" t="s">
        <v>9377</v>
      </c>
    </row>
    <row r="295" spans="1:7" x14ac:dyDescent="0.35">
      <c r="A295" s="4">
        <v>175</v>
      </c>
      <c r="B295" s="4">
        <v>-161.11799999999999</v>
      </c>
      <c r="C295" t="s">
        <v>4625</v>
      </c>
      <c r="D295" s="4">
        <v>4</v>
      </c>
      <c r="E295" s="16" t="s">
        <v>5117</v>
      </c>
      <c r="F295" s="4">
        <f t="shared" si="22"/>
        <v>7</v>
      </c>
      <c r="G295" t="s">
        <v>9377</v>
      </c>
    </row>
    <row r="296" spans="1:7" x14ac:dyDescent="0.35">
      <c r="A296" s="4">
        <v>176</v>
      </c>
      <c r="B296" s="4">
        <v>-156.679</v>
      </c>
      <c r="C296" t="s">
        <v>4617</v>
      </c>
      <c r="D296" s="4">
        <v>2</v>
      </c>
      <c r="E296" s="16" t="s">
        <v>5120</v>
      </c>
      <c r="F296" s="4">
        <f t="shared" si="22"/>
        <v>7</v>
      </c>
      <c r="G296" t="s">
        <v>9377</v>
      </c>
    </row>
    <row r="297" spans="1:7" x14ac:dyDescent="0.35">
      <c r="A297" s="4">
        <v>177</v>
      </c>
      <c r="B297" s="4">
        <v>-150.84700000000001</v>
      </c>
      <c r="C297" t="s">
        <v>4617</v>
      </c>
      <c r="D297" s="4">
        <v>2</v>
      </c>
      <c r="E297" s="16" t="s">
        <v>140</v>
      </c>
      <c r="F297" s="4">
        <f t="shared" si="22"/>
        <v>31</v>
      </c>
      <c r="G297" t="s">
        <v>9386</v>
      </c>
    </row>
    <row r="298" spans="1:7" x14ac:dyDescent="0.35">
      <c r="A298" s="4">
        <v>178</v>
      </c>
      <c r="B298" s="4">
        <v>-141.023</v>
      </c>
      <c r="C298" t="s">
        <v>4617</v>
      </c>
      <c r="D298" s="4">
        <v>2</v>
      </c>
      <c r="E298" s="16" t="s">
        <v>5122</v>
      </c>
      <c r="F298" s="4">
        <f t="shared" si="22"/>
        <v>7</v>
      </c>
      <c r="G298" t="s">
        <v>9377</v>
      </c>
    </row>
    <row r="299" spans="1:7" x14ac:dyDescent="0.35">
      <c r="A299" s="4">
        <v>179</v>
      </c>
      <c r="B299" s="4">
        <v>-138.45400000000001</v>
      </c>
      <c r="C299" t="s">
        <v>4625</v>
      </c>
      <c r="D299" s="4">
        <v>4</v>
      </c>
      <c r="E299" s="16" t="s">
        <v>5124</v>
      </c>
      <c r="F299" s="4">
        <f t="shared" si="22"/>
        <v>7</v>
      </c>
      <c r="G299" t="s">
        <v>9377</v>
      </c>
    </row>
    <row r="300" spans="1:7" x14ac:dyDescent="0.35">
      <c r="B300" s="4">
        <v>-127.06299999999899</v>
      </c>
      <c r="C300" t="s">
        <v>4625</v>
      </c>
      <c r="D300" s="4">
        <v>4</v>
      </c>
      <c r="E300" s="16" t="s">
        <v>5130</v>
      </c>
      <c r="F300" s="4">
        <f t="shared" si="22"/>
        <v>6</v>
      </c>
      <c r="G300" t="s">
        <v>10472</v>
      </c>
    </row>
    <row r="301" spans="1:7" x14ac:dyDescent="0.35">
      <c r="A301" s="4">
        <v>180</v>
      </c>
      <c r="B301" s="4">
        <v>-122.15</v>
      </c>
      <c r="C301" t="s">
        <v>4593</v>
      </c>
      <c r="D301" s="4">
        <v>1</v>
      </c>
      <c r="E301" s="16" t="s">
        <v>5133</v>
      </c>
      <c r="F301" s="4">
        <f t="shared" si="22"/>
        <v>30</v>
      </c>
      <c r="G301" t="s">
        <v>9375</v>
      </c>
    </row>
    <row r="302" spans="1:7" x14ac:dyDescent="0.35">
      <c r="A302" s="4">
        <v>181</v>
      </c>
      <c r="B302" s="4">
        <v>-118.20099999999999</v>
      </c>
      <c r="C302" t="s">
        <v>4617</v>
      </c>
      <c r="D302" s="4">
        <v>2</v>
      </c>
      <c r="E302" s="16" t="s">
        <v>5136</v>
      </c>
      <c r="F302" s="4">
        <f t="shared" si="22"/>
        <v>6</v>
      </c>
      <c r="G302" t="s">
        <v>10472</v>
      </c>
    </row>
    <row r="303" spans="1:7" x14ac:dyDescent="0.35">
      <c r="A303" s="4">
        <v>182</v>
      </c>
      <c r="B303" s="4">
        <v>-118.625</v>
      </c>
      <c r="C303" t="s">
        <v>4593</v>
      </c>
      <c r="D303" s="4">
        <v>1</v>
      </c>
      <c r="E303" s="16" t="s">
        <v>5135</v>
      </c>
      <c r="F303" s="4">
        <f t="shared" si="22"/>
        <v>9</v>
      </c>
      <c r="G303" t="s">
        <v>9373</v>
      </c>
    </row>
    <row r="304" spans="1:7" x14ac:dyDescent="0.35">
      <c r="B304" s="4">
        <v>-107.72</v>
      </c>
      <c r="C304" t="s">
        <v>4593</v>
      </c>
      <c r="D304" s="4">
        <v>1</v>
      </c>
      <c r="E304" s="16" t="s">
        <v>10251</v>
      </c>
    </row>
    <row r="305" spans="1:7" x14ac:dyDescent="0.35">
      <c r="A305" s="4">
        <v>183</v>
      </c>
      <c r="B305" s="4">
        <v>-111.167</v>
      </c>
      <c r="C305" t="s">
        <v>4617</v>
      </c>
      <c r="D305" s="4">
        <v>2</v>
      </c>
      <c r="E305" s="16" t="s">
        <v>5140</v>
      </c>
      <c r="F305" s="4">
        <f t="shared" si="22"/>
        <v>9</v>
      </c>
      <c r="G305" t="s">
        <v>9373</v>
      </c>
    </row>
    <row r="306" spans="1:7" x14ac:dyDescent="0.35">
      <c r="B306" s="4">
        <v>-100.78299999999901</v>
      </c>
      <c r="C306" t="s">
        <v>4617</v>
      </c>
      <c r="D306" s="4">
        <v>2</v>
      </c>
      <c r="E306" s="16" t="s">
        <v>10272</v>
      </c>
    </row>
    <row r="307" spans="1:7" x14ac:dyDescent="0.35">
      <c r="A307" s="4">
        <v>184</v>
      </c>
      <c r="B307" s="4">
        <v>-97.153999999999996</v>
      </c>
      <c r="C307" t="s">
        <v>4625</v>
      </c>
      <c r="D307" s="4">
        <v>4</v>
      </c>
      <c r="E307" s="16" t="s">
        <v>5147</v>
      </c>
      <c r="F307" s="4">
        <f t="shared" si="22"/>
        <v>9</v>
      </c>
      <c r="G307" t="s">
        <v>9373</v>
      </c>
    </row>
    <row r="308" spans="1:7" x14ac:dyDescent="0.35">
      <c r="B308" s="4">
        <v>-92.506</v>
      </c>
      <c r="C308" t="s">
        <v>4625</v>
      </c>
      <c r="D308" s="4">
        <v>4</v>
      </c>
      <c r="E308" s="16" t="s">
        <v>5149</v>
      </c>
    </row>
    <row r="309" spans="1:7" x14ac:dyDescent="0.35">
      <c r="A309" s="4">
        <v>185</v>
      </c>
      <c r="B309" s="4">
        <v>-88.92</v>
      </c>
      <c r="C309" t="s">
        <v>4617</v>
      </c>
      <c r="D309" s="4">
        <v>2</v>
      </c>
      <c r="E309" s="16" t="s">
        <v>5152</v>
      </c>
      <c r="F309" s="4">
        <f t="shared" si="22"/>
        <v>9</v>
      </c>
      <c r="G309" t="s">
        <v>9373</v>
      </c>
    </row>
    <row r="310" spans="1:7" x14ac:dyDescent="0.35">
      <c r="A310" s="4">
        <v>186</v>
      </c>
      <c r="B310" s="4">
        <v>-82.066999999999993</v>
      </c>
      <c r="C310" t="s">
        <v>4625</v>
      </c>
      <c r="D310" s="4">
        <v>4</v>
      </c>
      <c r="E310" s="16" t="s">
        <v>140</v>
      </c>
      <c r="F310" s="4">
        <f t="shared" si="22"/>
        <v>31</v>
      </c>
      <c r="G310" t="s">
        <v>9386</v>
      </c>
    </row>
    <row r="311" spans="1:7" x14ac:dyDescent="0.35">
      <c r="A311" s="4">
        <v>187</v>
      </c>
      <c r="B311" s="4">
        <v>-86.814999999999998</v>
      </c>
      <c r="C311" t="s">
        <v>4617</v>
      </c>
      <c r="D311" s="4">
        <v>2</v>
      </c>
      <c r="E311" s="16" t="s">
        <v>10252</v>
      </c>
      <c r="F311" s="4">
        <f t="shared" si="22"/>
        <v>7</v>
      </c>
      <c r="G311" t="s">
        <v>9377</v>
      </c>
    </row>
    <row r="312" spans="1:7" x14ac:dyDescent="0.35">
      <c r="A312" s="4">
        <v>188</v>
      </c>
      <c r="B312" s="4">
        <v>-81.096000000000004</v>
      </c>
      <c r="C312" t="s">
        <v>4617</v>
      </c>
      <c r="D312" s="4">
        <v>2</v>
      </c>
      <c r="E312" s="16" t="s">
        <v>5155</v>
      </c>
      <c r="F312" s="4">
        <f t="shared" si="22"/>
        <v>9</v>
      </c>
      <c r="G312" t="s">
        <v>9373</v>
      </c>
    </row>
    <row r="313" spans="1:7" x14ac:dyDescent="0.35">
      <c r="A313" s="4">
        <v>189</v>
      </c>
      <c r="B313" s="4">
        <v>-53.201000000000001</v>
      </c>
      <c r="C313" t="s">
        <v>4613</v>
      </c>
      <c r="D313" s="4">
        <v>3</v>
      </c>
      <c r="E313" s="16" t="s">
        <v>5171</v>
      </c>
    </row>
    <row r="314" spans="1:7" x14ac:dyDescent="0.35">
      <c r="E314" s="58" t="s">
        <v>10273</v>
      </c>
      <c r="F314" s="4">
        <f t="shared" si="22"/>
        <v>9</v>
      </c>
      <c r="G314" t="s">
        <v>9373</v>
      </c>
    </row>
    <row r="315" spans="1:7" x14ac:dyDescent="0.35">
      <c r="E315" s="58" t="s">
        <v>10274</v>
      </c>
      <c r="F315" s="4">
        <f t="shared" si="22"/>
        <v>22</v>
      </c>
      <c r="G315" t="s">
        <v>10418</v>
      </c>
    </row>
    <row r="317" spans="1:7" x14ac:dyDescent="0.35">
      <c r="A317" s="4">
        <v>190</v>
      </c>
      <c r="B317" s="4">
        <v>-61.383999999999901</v>
      </c>
      <c r="C317" t="s">
        <v>4593</v>
      </c>
      <c r="D317" s="4">
        <v>1</v>
      </c>
      <c r="E317" s="16" t="s">
        <v>5162</v>
      </c>
    </row>
    <row r="318" spans="1:7" x14ac:dyDescent="0.35">
      <c r="E318" s="58" t="s">
        <v>10253</v>
      </c>
      <c r="F318" s="4">
        <f t="shared" si="22"/>
        <v>9</v>
      </c>
      <c r="G318" t="s">
        <v>9373</v>
      </c>
    </row>
    <row r="319" spans="1:7" x14ac:dyDescent="0.35">
      <c r="E319" s="58" t="s">
        <v>10254</v>
      </c>
      <c r="F319" s="4">
        <f t="shared" si="22"/>
        <v>24</v>
      </c>
      <c r="G319" t="s">
        <v>10409</v>
      </c>
    </row>
    <row r="320" spans="1:7" x14ac:dyDescent="0.35">
      <c r="A320" s="4">
        <v>191</v>
      </c>
      <c r="B320" s="4">
        <v>-57.748999999999903</v>
      </c>
      <c r="C320" t="s">
        <v>4617</v>
      </c>
      <c r="D320" s="4">
        <v>2</v>
      </c>
      <c r="E320" s="16" t="s">
        <v>4742</v>
      </c>
      <c r="F320" s="4">
        <f t="shared" si="22"/>
        <v>24</v>
      </c>
      <c r="G320" t="s">
        <v>10409</v>
      </c>
    </row>
    <row r="321" spans="1:9" x14ac:dyDescent="0.35">
      <c r="A321" s="4">
        <v>192</v>
      </c>
      <c r="B321" s="4">
        <v>-53.351999999999997</v>
      </c>
      <c r="C321" t="s">
        <v>4617</v>
      </c>
      <c r="D321" s="4">
        <v>2</v>
      </c>
      <c r="E321" s="16" t="s">
        <v>5170</v>
      </c>
      <c r="F321" s="4">
        <f t="shared" si="22"/>
        <v>24</v>
      </c>
      <c r="G321" t="s">
        <v>10409</v>
      </c>
    </row>
    <row r="323" spans="1:9" x14ac:dyDescent="0.35">
      <c r="B323" s="21" t="s">
        <v>9234</v>
      </c>
      <c r="C323" s="22"/>
      <c r="D323" s="21"/>
      <c r="E323" s="23"/>
    </row>
    <row r="324" spans="1:9" x14ac:dyDescent="0.35">
      <c r="B324" s="20" t="s">
        <v>9265</v>
      </c>
    </row>
    <row r="325" spans="1:9" x14ac:dyDescent="0.35">
      <c r="A325" s="4">
        <v>193</v>
      </c>
      <c r="B325" s="4">
        <v>47.475999999999999</v>
      </c>
      <c r="C325" t="s">
        <v>4613</v>
      </c>
      <c r="D325" s="4">
        <v>3</v>
      </c>
      <c r="E325" s="16" t="s">
        <v>5194</v>
      </c>
      <c r="F325" s="4">
        <f t="shared" si="22"/>
        <v>30</v>
      </c>
      <c r="G325" t="s">
        <v>9375</v>
      </c>
    </row>
    <row r="326" spans="1:9" x14ac:dyDescent="0.35">
      <c r="A326" s="4">
        <v>194</v>
      </c>
      <c r="B326" s="4">
        <v>104.434</v>
      </c>
      <c r="C326" t="s">
        <v>4625</v>
      </c>
      <c r="D326" s="4">
        <v>4</v>
      </c>
      <c r="E326" s="16" t="s">
        <v>415</v>
      </c>
      <c r="F326" s="4">
        <f t="shared" si="22"/>
        <v>30</v>
      </c>
      <c r="G326" t="s">
        <v>9375</v>
      </c>
    </row>
    <row r="328" spans="1:9" x14ac:dyDescent="0.35">
      <c r="A328" s="4">
        <v>195</v>
      </c>
      <c r="B328" s="4">
        <v>123.152999999999</v>
      </c>
      <c r="C328" t="s">
        <v>4617</v>
      </c>
      <c r="D328" s="4">
        <v>2</v>
      </c>
      <c r="E328" s="16" t="s">
        <v>5198</v>
      </c>
      <c r="F328" s="4">
        <f t="shared" si="22"/>
        <v>22</v>
      </c>
      <c r="G328" t="s">
        <v>10418</v>
      </c>
      <c r="I328" t="s">
        <v>11289</v>
      </c>
    </row>
    <row r="329" spans="1:9" x14ac:dyDescent="0.35">
      <c r="A329" s="4">
        <v>196</v>
      </c>
      <c r="B329" s="4">
        <v>132.26499999999999</v>
      </c>
      <c r="C329" t="s">
        <v>4617</v>
      </c>
      <c r="D329" s="4">
        <v>2</v>
      </c>
      <c r="E329" s="16" t="s">
        <v>5200</v>
      </c>
      <c r="F329" s="4">
        <f t="shared" si="22"/>
        <v>10</v>
      </c>
      <c r="G329" t="s">
        <v>10136</v>
      </c>
    </row>
    <row r="330" spans="1:9" x14ac:dyDescent="0.35">
      <c r="A330" s="4">
        <v>197</v>
      </c>
      <c r="B330" s="4">
        <v>130.02799999999999</v>
      </c>
      <c r="C330" t="s">
        <v>4613</v>
      </c>
      <c r="D330" s="4">
        <v>3</v>
      </c>
      <c r="E330" s="16" t="s">
        <v>5199</v>
      </c>
      <c r="F330" s="4">
        <f t="shared" si="22"/>
        <v>22</v>
      </c>
      <c r="G330" t="s">
        <v>10418</v>
      </c>
    </row>
    <row r="332" spans="1:9" x14ac:dyDescent="0.35">
      <c r="A332" s="4">
        <v>198</v>
      </c>
      <c r="B332" s="4">
        <v>154.16399999999999</v>
      </c>
      <c r="C332" t="s">
        <v>4613</v>
      </c>
      <c r="D332" s="4">
        <v>3</v>
      </c>
      <c r="E332" s="16" t="s">
        <v>5202</v>
      </c>
      <c r="F332" s="4">
        <f t="shared" si="22"/>
        <v>20</v>
      </c>
      <c r="G332" t="s">
        <v>9472</v>
      </c>
    </row>
    <row r="335" spans="1:9" x14ac:dyDescent="0.35">
      <c r="A335" s="8" t="s">
        <v>11929</v>
      </c>
    </row>
    <row r="336" spans="1:9" x14ac:dyDescent="0.35">
      <c r="B336" s="98" t="s">
        <v>11936</v>
      </c>
    </row>
    <row r="337" spans="1:14" x14ac:dyDescent="0.35">
      <c r="A337" s="7" t="s">
        <v>11933</v>
      </c>
      <c r="B337" s="4">
        <v>2</v>
      </c>
      <c r="C337" t="s">
        <v>12006</v>
      </c>
    </row>
    <row r="338" spans="1:14" x14ac:dyDescent="0.35">
      <c r="A338" s="7" t="s">
        <v>11934</v>
      </c>
      <c r="B338" s="4">
        <v>2</v>
      </c>
      <c r="C338" t="s">
        <v>12010</v>
      </c>
    </row>
    <row r="339" spans="1:14" x14ac:dyDescent="0.35">
      <c r="A339" s="7" t="s">
        <v>11935</v>
      </c>
      <c r="B339" s="4">
        <v>2</v>
      </c>
      <c r="C339" t="s">
        <v>12011</v>
      </c>
    </row>
    <row r="341" spans="1:14" x14ac:dyDescent="0.35">
      <c r="A341" s="7" t="s">
        <v>12080</v>
      </c>
      <c r="B341" s="4">
        <v>2</v>
      </c>
    </row>
    <row r="342" spans="1:14" x14ac:dyDescent="0.35">
      <c r="A342" s="4" t="s">
        <v>12082</v>
      </c>
      <c r="B342" s="4">
        <v>1</v>
      </c>
    </row>
    <row r="345" spans="1:14" x14ac:dyDescent="0.35">
      <c r="B345" s="8" t="s">
        <v>12198</v>
      </c>
      <c r="F345"/>
      <c r="H345"/>
      <c r="J345"/>
      <c r="L345"/>
      <c r="N345"/>
    </row>
    <row r="346" spans="1:14" x14ac:dyDescent="0.35">
      <c r="A346" s="8" t="s">
        <v>12202</v>
      </c>
      <c r="B346" s="138" t="s">
        <v>12230</v>
      </c>
      <c r="C346" s="113" t="s">
        <v>12231</v>
      </c>
      <c r="F346"/>
      <c r="H346"/>
      <c r="J346"/>
      <c r="L346"/>
      <c r="N346"/>
    </row>
    <row r="347" spans="1:14" x14ac:dyDescent="0.35">
      <c r="A347" s="7" t="s">
        <v>12083</v>
      </c>
      <c r="B347" s="102">
        <v>0</v>
      </c>
      <c r="C347" s="102">
        <v>1</v>
      </c>
      <c r="F347"/>
      <c r="H347"/>
      <c r="J347"/>
      <c r="L347"/>
      <c r="N347"/>
    </row>
    <row r="348" spans="1:14" x14ac:dyDescent="0.35">
      <c r="A348" s="7" t="s">
        <v>12084</v>
      </c>
      <c r="B348" s="102">
        <v>1</v>
      </c>
      <c r="C348" s="102">
        <v>1</v>
      </c>
      <c r="F348"/>
      <c r="H348"/>
      <c r="J348"/>
      <c r="L348"/>
      <c r="N348"/>
    </row>
    <row r="349" spans="1:14" x14ac:dyDescent="0.35">
      <c r="B349"/>
      <c r="C349" s="4"/>
      <c r="F349"/>
      <c r="H349"/>
      <c r="J349"/>
      <c r="L349"/>
      <c r="N349"/>
    </row>
    <row r="350" spans="1:14" x14ac:dyDescent="0.35">
      <c r="A350" s="8" t="s">
        <v>12203</v>
      </c>
      <c r="B350"/>
      <c r="C350" s="4"/>
      <c r="F350"/>
      <c r="H350"/>
      <c r="J350"/>
      <c r="L350"/>
      <c r="N350"/>
    </row>
    <row r="351" spans="1:14" x14ac:dyDescent="0.35">
      <c r="A351" s="7" t="s">
        <v>12083</v>
      </c>
      <c r="B351" s="102">
        <v>0</v>
      </c>
      <c r="C351" s="102" t="s">
        <v>11932</v>
      </c>
      <c r="E351" s="16" t="s">
        <v>12208</v>
      </c>
      <c r="F351"/>
      <c r="H351"/>
      <c r="J351"/>
      <c r="L351"/>
      <c r="N351"/>
    </row>
    <row r="352" spans="1:14" x14ac:dyDescent="0.35">
      <c r="A352" s="7" t="s">
        <v>12084</v>
      </c>
      <c r="B352" s="102">
        <v>1</v>
      </c>
      <c r="C352" s="102" t="s">
        <v>11932</v>
      </c>
      <c r="F352"/>
      <c r="H352"/>
      <c r="J352"/>
      <c r="L352"/>
      <c r="N352"/>
    </row>
    <row r="353" spans="1:14" x14ac:dyDescent="0.35">
      <c r="B353"/>
      <c r="C353" s="4"/>
      <c r="F353"/>
      <c r="H353"/>
      <c r="J353"/>
      <c r="L353"/>
      <c r="N353"/>
    </row>
    <row r="354" spans="1:14" x14ac:dyDescent="0.35">
      <c r="A354" s="8" t="s">
        <v>12204</v>
      </c>
      <c r="B354"/>
      <c r="C354" s="4"/>
      <c r="F354"/>
      <c r="H354"/>
      <c r="J354"/>
      <c r="L354"/>
      <c r="N354"/>
    </row>
    <row r="355" spans="1:14" x14ac:dyDescent="0.35">
      <c r="A355" s="7" t="s">
        <v>12083</v>
      </c>
      <c r="B355" s="102" t="s">
        <v>11932</v>
      </c>
      <c r="C355" s="102" t="s">
        <v>11932</v>
      </c>
      <c r="F355"/>
      <c r="H355"/>
      <c r="J355"/>
      <c r="L355"/>
      <c r="N355"/>
    </row>
    <row r="356" spans="1:14" x14ac:dyDescent="0.35">
      <c r="A356" s="7" t="s">
        <v>12084</v>
      </c>
      <c r="B356" s="102" t="s">
        <v>11932</v>
      </c>
      <c r="C356" s="102" t="s">
        <v>11932</v>
      </c>
      <c r="F356"/>
      <c r="H356"/>
      <c r="J356"/>
      <c r="L356"/>
      <c r="N356"/>
    </row>
    <row r="357" spans="1:14" x14ac:dyDescent="0.35">
      <c r="B357"/>
      <c r="C357" s="4"/>
      <c r="F357"/>
      <c r="H357"/>
      <c r="J357"/>
      <c r="L357"/>
      <c r="N357"/>
    </row>
    <row r="358" spans="1:14" x14ac:dyDescent="0.35">
      <c r="A358" s="7" t="s">
        <v>12080</v>
      </c>
      <c r="B358"/>
      <c r="C358" s="4"/>
      <c r="F358"/>
      <c r="H358"/>
      <c r="J358"/>
      <c r="L358"/>
      <c r="N358"/>
    </row>
    <row r="359" spans="1:14" x14ac:dyDescent="0.35">
      <c r="A359" s="7" t="s">
        <v>12083</v>
      </c>
      <c r="B359" s="102">
        <v>0</v>
      </c>
      <c r="C359" s="102">
        <v>1</v>
      </c>
      <c r="F359"/>
      <c r="H359"/>
      <c r="J359"/>
      <c r="L359"/>
      <c r="N359"/>
    </row>
    <row r="360" spans="1:14" x14ac:dyDescent="0.35">
      <c r="A360" s="7" t="s">
        <v>12084</v>
      </c>
      <c r="B360" s="102">
        <v>1</v>
      </c>
      <c r="C360" s="102">
        <v>1</v>
      </c>
      <c r="F360"/>
      <c r="H360"/>
      <c r="J360"/>
      <c r="L360"/>
      <c r="N360"/>
    </row>
    <row r="363" spans="1:14" x14ac:dyDescent="0.35">
      <c r="A363" s="8" t="s">
        <v>12089</v>
      </c>
    </row>
    <row r="365" spans="1:14" x14ac:dyDescent="0.35">
      <c r="A365" s="113" t="s">
        <v>11933</v>
      </c>
    </row>
    <row r="366" spans="1:14" x14ac:dyDescent="0.35">
      <c r="A366" s="113"/>
    </row>
    <row r="367" spans="1:14" x14ac:dyDescent="0.35">
      <c r="A367" s="116" t="s">
        <v>12090</v>
      </c>
    </row>
    <row r="368" spans="1:14" x14ac:dyDescent="0.35">
      <c r="A368" s="4" t="s">
        <v>12091</v>
      </c>
      <c r="B368" s="4">
        <v>4</v>
      </c>
    </row>
    <row r="369" spans="1:2" x14ac:dyDescent="0.35">
      <c r="A369" s="4" t="s">
        <v>12092</v>
      </c>
      <c r="B369" s="4">
        <v>3</v>
      </c>
    </row>
    <row r="370" spans="1:2" x14ac:dyDescent="0.35">
      <c r="A370" s="4" t="s">
        <v>12093</v>
      </c>
    </row>
    <row r="371" spans="1:2" x14ac:dyDescent="0.35">
      <c r="A371" s="4" t="s">
        <v>12094</v>
      </c>
    </row>
    <row r="372" spans="1:2" x14ac:dyDescent="0.35">
      <c r="A372" s="37" t="s">
        <v>12098</v>
      </c>
      <c r="B372" s="117">
        <f>(B368+B369)/2</f>
        <v>3.5</v>
      </c>
    </row>
    <row r="373" spans="1:2" x14ac:dyDescent="0.35">
      <c r="A373" s="37"/>
    </row>
    <row r="374" spans="1:2" x14ac:dyDescent="0.35">
      <c r="A374" s="116" t="s">
        <v>12095</v>
      </c>
    </row>
    <row r="375" spans="1:2" x14ac:dyDescent="0.35">
      <c r="A375" s="4" t="s">
        <v>12091</v>
      </c>
      <c r="B375" s="4">
        <v>4</v>
      </c>
    </row>
    <row r="376" spans="1:2" x14ac:dyDescent="0.35">
      <c r="A376" s="4" t="s">
        <v>12092</v>
      </c>
    </row>
    <row r="377" spans="1:2" x14ac:dyDescent="0.35">
      <c r="A377" s="4" t="s">
        <v>12093</v>
      </c>
    </row>
    <row r="378" spans="1:2" x14ac:dyDescent="0.35">
      <c r="A378" s="4" t="s">
        <v>12094</v>
      </c>
    </row>
    <row r="379" spans="1:2" x14ac:dyDescent="0.35">
      <c r="A379" s="37" t="s">
        <v>12098</v>
      </c>
      <c r="B379" s="4">
        <v>4</v>
      </c>
    </row>
    <row r="380" spans="1:2" x14ac:dyDescent="0.35">
      <c r="A380" s="37"/>
    </row>
    <row r="381" spans="1:2" x14ac:dyDescent="0.35">
      <c r="A381" s="113" t="s">
        <v>11934</v>
      </c>
    </row>
    <row r="382" spans="1:2" x14ac:dyDescent="0.35">
      <c r="A382" s="113"/>
    </row>
    <row r="383" spans="1:2" x14ac:dyDescent="0.35">
      <c r="A383" s="116" t="s">
        <v>12090</v>
      </c>
    </row>
    <row r="384" spans="1:2" x14ac:dyDescent="0.35">
      <c r="A384" s="4" t="s">
        <v>12091</v>
      </c>
      <c r="B384" s="4">
        <v>4</v>
      </c>
    </row>
    <row r="385" spans="1:5" x14ac:dyDescent="0.35">
      <c r="A385" s="4" t="s">
        <v>12092</v>
      </c>
    </row>
    <row r="386" spans="1:5" x14ac:dyDescent="0.35">
      <c r="A386" s="4" t="s">
        <v>12093</v>
      </c>
    </row>
    <row r="387" spans="1:5" x14ac:dyDescent="0.35">
      <c r="A387" s="4" t="s">
        <v>12094</v>
      </c>
    </row>
    <row r="388" spans="1:5" x14ac:dyDescent="0.35">
      <c r="A388" s="37" t="s">
        <v>12098</v>
      </c>
      <c r="B388" s="117">
        <v>4</v>
      </c>
    </row>
    <row r="389" spans="1:5" x14ac:dyDescent="0.35">
      <c r="A389" s="37"/>
    </row>
    <row r="390" spans="1:5" x14ac:dyDescent="0.35">
      <c r="A390" s="116" t="s">
        <v>12095</v>
      </c>
      <c r="E390" s="16" t="s">
        <v>11932</v>
      </c>
    </row>
    <row r="391" spans="1:5" x14ac:dyDescent="0.35">
      <c r="A391" s="4" t="s">
        <v>12091</v>
      </c>
    </row>
    <row r="392" spans="1:5" x14ac:dyDescent="0.35">
      <c r="A392" s="4" t="s">
        <v>12092</v>
      </c>
    </row>
    <row r="393" spans="1:5" x14ac:dyDescent="0.35">
      <c r="A393" s="4" t="s">
        <v>12093</v>
      </c>
    </row>
    <row r="394" spans="1:5" x14ac:dyDescent="0.35">
      <c r="A394" s="4" t="s">
        <v>12094</v>
      </c>
    </row>
    <row r="395" spans="1:5" x14ac:dyDescent="0.35">
      <c r="A395" s="37" t="s">
        <v>12098</v>
      </c>
    </row>
    <row r="397" spans="1:5" x14ac:dyDescent="0.35">
      <c r="A397" s="113" t="s">
        <v>11935</v>
      </c>
    </row>
    <row r="398" spans="1:5" x14ac:dyDescent="0.35">
      <c r="A398" s="113"/>
    </row>
    <row r="399" spans="1:5" x14ac:dyDescent="0.35">
      <c r="A399" s="116" t="s">
        <v>12090</v>
      </c>
    </row>
    <row r="400" spans="1:5" x14ac:dyDescent="0.35">
      <c r="A400" s="4" t="s">
        <v>12091</v>
      </c>
      <c r="B400" s="4">
        <v>4</v>
      </c>
    </row>
    <row r="401" spans="1:5" x14ac:dyDescent="0.35">
      <c r="A401" s="4" t="s">
        <v>12092</v>
      </c>
      <c r="B401" s="4">
        <v>4</v>
      </c>
    </row>
    <row r="402" spans="1:5" x14ac:dyDescent="0.35">
      <c r="A402" s="4" t="s">
        <v>12093</v>
      </c>
      <c r="B402" s="4">
        <v>3</v>
      </c>
    </row>
    <row r="403" spans="1:5" x14ac:dyDescent="0.35">
      <c r="A403" s="4" t="s">
        <v>12094</v>
      </c>
    </row>
    <row r="404" spans="1:5" x14ac:dyDescent="0.35">
      <c r="A404" s="37" t="s">
        <v>12098</v>
      </c>
      <c r="B404" s="4">
        <f>(B400+B401+B402)/3</f>
        <v>3.6666666666666665</v>
      </c>
    </row>
    <row r="406" spans="1:5" x14ac:dyDescent="0.35">
      <c r="A406" s="116" t="s">
        <v>12095</v>
      </c>
      <c r="E406" s="16" t="s">
        <v>11932</v>
      </c>
    </row>
    <row r="407" spans="1:5" x14ac:dyDescent="0.35">
      <c r="A407" s="4" t="s">
        <v>12091</v>
      </c>
    </row>
    <row r="408" spans="1:5" x14ac:dyDescent="0.35">
      <c r="A408" s="4" t="s">
        <v>12092</v>
      </c>
    </row>
    <row r="409" spans="1:5" x14ac:dyDescent="0.35">
      <c r="A409" s="4" t="s">
        <v>12093</v>
      </c>
    </row>
    <row r="410" spans="1:5" x14ac:dyDescent="0.35">
      <c r="A410" s="4" t="s">
        <v>12094</v>
      </c>
    </row>
    <row r="411" spans="1:5" x14ac:dyDescent="0.35">
      <c r="A411" s="39" t="s">
        <v>12098</v>
      </c>
    </row>
    <row r="412" spans="1:5" x14ac:dyDescent="0.35">
      <c r="A412" s="37"/>
    </row>
    <row r="413" spans="1:5" x14ac:dyDescent="0.35">
      <c r="A413" s="8" t="s">
        <v>12227</v>
      </c>
      <c r="B413" s="117">
        <f>(B368+B369+B375+B384+B400+B401+B402)/7</f>
        <v>3.7142857142857144</v>
      </c>
      <c r="C413" s="119"/>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sheetPr codeName="Sheet101">
    <tabColor theme="9" tint="0.39997558519241921"/>
  </sheetPr>
  <dimension ref="A1:K325"/>
  <sheetViews>
    <sheetView zoomScale="80" zoomScaleNormal="80" workbookViewId="0">
      <selection activeCell="F1" sqref="F1"/>
    </sheetView>
  </sheetViews>
  <sheetFormatPr defaultRowHeight="14.5" x14ac:dyDescent="0.35"/>
  <cols>
    <col min="1" max="1" width="9.1796875" style="4" customWidth="1"/>
    <col min="2" max="2" width="11.1796875" style="4" customWidth="1"/>
    <col min="3" max="3" width="7.7265625" customWidth="1"/>
    <col min="4" max="4" width="7.81640625" style="4" customWidth="1"/>
    <col min="5" max="5" width="88.36328125" style="16" customWidth="1"/>
    <col min="6" max="6" width="10.6328125" style="42" customWidth="1"/>
    <col min="8" max="8" width="8.90625" style="4"/>
    <col min="10" max="10" width="8.90625" style="42"/>
  </cols>
  <sheetData>
    <row r="1" spans="1:11" x14ac:dyDescent="0.35">
      <c r="A1" s="146" t="s">
        <v>9320</v>
      </c>
      <c r="B1" s="145"/>
      <c r="C1" s="146"/>
      <c r="D1" s="148"/>
      <c r="E1" s="151"/>
      <c r="F1" s="127" t="s">
        <v>9368</v>
      </c>
      <c r="G1" s="36"/>
      <c r="H1" s="121"/>
      <c r="I1" s="36"/>
      <c r="J1" s="121"/>
      <c r="K1" s="36"/>
    </row>
    <row r="2" spans="1:11" x14ac:dyDescent="0.35">
      <c r="A2" s="7" t="s">
        <v>9223</v>
      </c>
      <c r="B2" s="7" t="s">
        <v>3</v>
      </c>
      <c r="C2" s="7" t="s">
        <v>9459</v>
      </c>
      <c r="D2" s="7" t="s">
        <v>9224</v>
      </c>
      <c r="E2" s="8" t="s">
        <v>9225</v>
      </c>
      <c r="F2" s="121"/>
      <c r="G2" s="36"/>
      <c r="H2" s="121"/>
      <c r="I2" s="36"/>
      <c r="J2" s="121"/>
      <c r="K2" s="36"/>
    </row>
    <row r="3" spans="1:11" x14ac:dyDescent="0.35">
      <c r="A3" s="7"/>
      <c r="B3" s="11" t="s">
        <v>9227</v>
      </c>
      <c r="C3" s="15"/>
      <c r="D3" s="19"/>
      <c r="E3" s="15"/>
      <c r="F3" s="152" t="s">
        <v>9370</v>
      </c>
      <c r="G3" s="150" t="s">
        <v>9382</v>
      </c>
      <c r="H3" s="149" t="s">
        <v>9370</v>
      </c>
      <c r="I3" s="150" t="s">
        <v>9369</v>
      </c>
      <c r="J3" s="149" t="s">
        <v>9370</v>
      </c>
      <c r="K3" s="150" t="s">
        <v>9369</v>
      </c>
    </row>
    <row r="4" spans="1:11" x14ac:dyDescent="0.35">
      <c r="A4" s="4">
        <v>1</v>
      </c>
      <c r="B4" s="4">
        <v>-416.36500000000001</v>
      </c>
      <c r="C4" t="s">
        <v>5351</v>
      </c>
      <c r="D4" s="4">
        <v>2</v>
      </c>
      <c r="E4" s="16" t="s">
        <v>4410</v>
      </c>
      <c r="F4" s="42">
        <f>IF(G4="GREET",1,IF(G4="GOAL",2,IF(G4="GOAL:COOP",2,IF(G4="(GOAL:COOP)",2,IF(G4="GOAL:CIVILITY",2,IF(G4="GOAL:SUSTAIN",2,IF(G4="(GOAL:SUSTAIN)",2,IF(G4="GOAL:MAX EARN",2,IF(G4="GOAL:EQUITY",2,IF(G4="(GOAL:EQUITY)",2,IF(G4="PROPOSAL",3,IF(G4="(PROPOSAL)",3,IF(G4="CHOOSE+",4,IF(G4="CHOOSE-",4,IF(G4="(CHOOSE+)",4,IF(G4="(CHOOSE-)",4,IF(G4="ECO INFO",5,IF(G4="(ECO INFO)",5,IF(G4="$ INFO",6,IF(G4="($ INFO)",6,IF(G4="SOC INFO",7,IF(G4="(SOC INFO)",7,IF(G4="RULE INFO",8,IF(G4="EXP INFO",9,IF(G4="(EXP INFO)",9,IF(G4="MON RES",10,IF(G4="MON EARN",11,IF(G4="MON BEH",12,IF(G4="POSE HARM",13,IF(G4="(POSE HARM)",13,IF(G4="POSE CONCERN",14,IF(G4="(POSE CONCERN)",14,IF(G4="RJ APOLOGY",15,IF(G4="RJ ATONE",16,IF(G4="(RJ ATONE)",16,IF(G4="RJ JUSTIFY",17,IF(G4="RJ JUSTIFY:ECO INFO",17,IF(G4="RJ JUSTIFY:SOC INFO",17,IF(G4="RJ JUSTIFY:EXP INFO",17,IF(G4="RJ JUSTIFY:MON EARN",17,IF(G4="RJ JUSTIFY:MON BEH",17,IF(G4="RJ-",18,IF(G4="RJ FORGIVE+",19,IF(G4="RJ FORGIVE-",19,IF(G4="(RJ FORGIVE+)",19,IF(G4="(RJ FORGIVE-)",19,IF(G4="COORD",20,IF(G4="(COORD)",20,IF(G4="ENF ACK",21,IF(G4="(ENF ACK)",21,IF(G4="ENF PRAISE",22,IF(G4="ENF ASK",23,IF(G4="ENF TELL",24,IF(G4="ENF SHAME",25,IF(G4="ENF WARN",26,IF(G4="ENF THREATEN",27,IF(G4="ENF PUNISH",28,IF(G4="DEFECT",29,IF(G4="SM TALK",30,IF(G4="HUMOR",31,IF(G4="POLITE+",32,IF(G4="POLITE-",32,IF(G4="INPUT-",33,IF(G4="AMBIGUOUS",34,IF(G4="UNCODEABLE",35)))))))))))))))))))))))))))))))))))))))))))))))))))))))))))))))))</f>
        <v>1</v>
      </c>
      <c r="G4" t="s">
        <v>10885</v>
      </c>
    </row>
    <row r="5" spans="1:11" x14ac:dyDescent="0.35">
      <c r="A5" s="4">
        <v>2</v>
      </c>
      <c r="B5" s="4">
        <v>-407.50900000000001</v>
      </c>
      <c r="C5" t="s">
        <v>5355</v>
      </c>
      <c r="D5" s="4">
        <v>1</v>
      </c>
      <c r="E5" s="16" t="s">
        <v>5356</v>
      </c>
      <c r="F5" s="42">
        <f t="shared" ref="F5:J27" si="0">IF(G5="GREET",1,IF(G5="GOAL",2,IF(G5="GOAL:COOP",2,IF(G5="(GOAL:COOP)",2,IF(G5="GOAL:CIVILITY",2,IF(G5="GOAL:SUSTAIN",2,IF(G5="(GOAL:SUSTAIN)",2,IF(G5="GOAL:MAX EARN",2,IF(G5="GOAL:EQUITY",2,IF(G5="(GOAL:EQUITY)",2,IF(G5="PROPOSAL",3,IF(G5="(PROPOSAL)",3,IF(G5="CHOOSE+",4,IF(G5="CHOOSE-",4,IF(G5="(CHOOSE+)",4,IF(G5="(CHOOSE-)",4,IF(G5="ECO INFO",5,IF(G5="(ECO INFO)",5,IF(G5="$ INFO",6,IF(G5="($ INFO)",6,IF(G5="SOC INFO",7,IF(G5="(SOC INFO)",7,IF(G5="RULE INFO",8,IF(G5="EXP INFO",9,IF(G5="(EXP INFO)",9,IF(G5="MON RES",10,IF(G5="MON EARN",11,IF(G5="MON BEH",12,IF(G5="POSE HARM",13,IF(G5="(POSE HARM)",13,IF(G5="POSE CONCERN",14,IF(G5="(POSE CONCERN)",14,IF(G5="RJ APOLOGY",15,IF(G5="RJ ATONE",16,IF(G5="(RJ ATONE)",16,IF(G5="RJ JUSTIFY",17,IF(G5="RJ JUSTIFY:ECO INFO",17,IF(G5="RJ JUSTIFY:SOC INFO",17,IF(G5="RJ JUSTIFY:EXP INFO",17,IF(G5="RJ JUSTIFY:MON EARN",17,IF(G5="RJ JUSTIFY:MON BEH",17,IF(G5="RJ-",18,IF(G5="RJ FORGIVE+",19,IF(G5="RJ FORGIVE-",19,IF(G5="(RJ FORGIVE+)",19,IF(G5="(RJ FORGIVE-)",19,IF(G5="COORD",20,IF(G5="(COORD)",20,IF(G5="ENF ACK",21,IF(G5="(ENF ACK)",21,IF(G5="ENF PRAISE",22,IF(G5="ENF ASK",23,IF(G5="ENF TELL",24,IF(G5="ENF SHAME",25,IF(G5="ENF WARN",26,IF(G5="ENF THREATEN",27,IF(G5="ENF PUNISH",28,IF(G5="DEFECT",29,IF(G5="SM TALK",30,IF(G5="HUMOR",31,IF(G5="POLITE+",32,IF(G5="POLITE-",32,IF(G5="INPUT-",33,IF(G5="AMBIGUOUS",34,IF(G5="UNCODEABLE",35)))))))))))))))))))))))))))))))))))))))))))))))))))))))))))))))))</f>
        <v>1</v>
      </c>
      <c r="G5" t="s">
        <v>10885</v>
      </c>
    </row>
    <row r="6" spans="1:11" x14ac:dyDescent="0.35">
      <c r="A6" s="4">
        <v>3</v>
      </c>
      <c r="B6" s="4">
        <v>-400.23</v>
      </c>
      <c r="C6" t="s">
        <v>5351</v>
      </c>
      <c r="D6" s="4">
        <v>2</v>
      </c>
      <c r="E6" s="16" t="s">
        <v>5364</v>
      </c>
      <c r="F6" s="42">
        <f t="shared" si="0"/>
        <v>30</v>
      </c>
      <c r="G6" t="s">
        <v>9375</v>
      </c>
    </row>
    <row r="8" spans="1:11" x14ac:dyDescent="0.35">
      <c r="A8" s="7">
        <v>4</v>
      </c>
      <c r="B8" s="31" t="s">
        <v>10457</v>
      </c>
      <c r="G8" s="38" t="s">
        <v>11290</v>
      </c>
    </row>
    <row r="9" spans="1:11" x14ac:dyDescent="0.35">
      <c r="A9" s="4">
        <v>4</v>
      </c>
      <c r="B9" s="4">
        <v>-395.166</v>
      </c>
      <c r="C9" t="s">
        <v>5370</v>
      </c>
      <c r="D9" s="4">
        <v>3</v>
      </c>
      <c r="E9" s="16" t="s">
        <v>5371</v>
      </c>
    </row>
    <row r="10" spans="1:11" x14ac:dyDescent="0.35">
      <c r="E10" s="58" t="s">
        <v>10767</v>
      </c>
      <c r="F10" s="42">
        <f t="shared" si="0"/>
        <v>3</v>
      </c>
      <c r="G10" t="s">
        <v>9379</v>
      </c>
    </row>
    <row r="11" spans="1:11" x14ac:dyDescent="0.35">
      <c r="E11" s="58" t="s">
        <v>9504</v>
      </c>
      <c r="F11" s="42">
        <f t="shared" si="0"/>
        <v>7</v>
      </c>
      <c r="G11" t="s">
        <v>9377</v>
      </c>
      <c r="H11" s="4">
        <f t="shared" si="0"/>
        <v>6</v>
      </c>
      <c r="I11" t="s">
        <v>10472</v>
      </c>
    </row>
    <row r="12" spans="1:11" x14ac:dyDescent="0.35">
      <c r="A12" s="4">
        <v>5</v>
      </c>
      <c r="B12" s="4">
        <v>-391.676999999999</v>
      </c>
      <c r="C12" t="s">
        <v>5351</v>
      </c>
      <c r="D12" s="4">
        <v>2</v>
      </c>
      <c r="E12" s="16" t="s">
        <v>5374</v>
      </c>
      <c r="F12" s="42">
        <f t="shared" si="0"/>
        <v>6</v>
      </c>
      <c r="G12" t="s">
        <v>10472</v>
      </c>
    </row>
    <row r="13" spans="1:11" x14ac:dyDescent="0.35">
      <c r="A13" s="4">
        <v>6</v>
      </c>
      <c r="B13" s="4">
        <v>-390.392</v>
      </c>
      <c r="C13" t="s">
        <v>5355</v>
      </c>
      <c r="D13" s="4">
        <v>1</v>
      </c>
      <c r="E13" s="16" t="s">
        <v>10768</v>
      </c>
      <c r="F13" s="42">
        <f t="shared" si="0"/>
        <v>7</v>
      </c>
      <c r="G13" t="s">
        <v>9377</v>
      </c>
      <c r="H13" s="4">
        <f t="shared" si="0"/>
        <v>6</v>
      </c>
      <c r="I13" t="s">
        <v>10472</v>
      </c>
      <c r="J13" s="42">
        <f t="shared" si="0"/>
        <v>4</v>
      </c>
      <c r="K13" t="s">
        <v>10330</v>
      </c>
    </row>
    <row r="14" spans="1:11" x14ac:dyDescent="0.35">
      <c r="B14" s="4">
        <v>-386.45299999999997</v>
      </c>
      <c r="C14" t="s">
        <v>5355</v>
      </c>
      <c r="D14" s="4">
        <v>1</v>
      </c>
      <c r="E14" s="16" t="s">
        <v>5378</v>
      </c>
    </row>
    <row r="15" spans="1:11" x14ac:dyDescent="0.35">
      <c r="A15" s="4">
        <v>7</v>
      </c>
      <c r="B15" s="4">
        <v>-381.79300000000001</v>
      </c>
      <c r="C15" t="s">
        <v>5351</v>
      </c>
      <c r="D15" s="4">
        <v>2</v>
      </c>
      <c r="E15" s="16" t="s">
        <v>5382</v>
      </c>
      <c r="F15" s="42">
        <f t="shared" si="0"/>
        <v>4</v>
      </c>
      <c r="G15" t="s">
        <v>9372</v>
      </c>
    </row>
    <row r="16" spans="1:11" x14ac:dyDescent="0.35">
      <c r="A16" s="4">
        <v>8</v>
      </c>
      <c r="B16" s="4">
        <v>-375.161</v>
      </c>
      <c r="C16" t="s">
        <v>5351</v>
      </c>
      <c r="D16" s="4">
        <v>2</v>
      </c>
      <c r="E16" s="16" t="s">
        <v>5385</v>
      </c>
      <c r="F16" s="42">
        <f t="shared" si="0"/>
        <v>3</v>
      </c>
      <c r="G16" t="s">
        <v>9379</v>
      </c>
    </row>
    <row r="17" spans="1:9" x14ac:dyDescent="0.35">
      <c r="A17" s="4">
        <v>9</v>
      </c>
      <c r="B17" s="4">
        <v>-374.98</v>
      </c>
      <c r="C17" t="s">
        <v>5386</v>
      </c>
      <c r="D17" s="4">
        <v>4</v>
      </c>
      <c r="E17" s="16" t="s">
        <v>614</v>
      </c>
      <c r="F17" s="42">
        <f t="shared" si="0"/>
        <v>4</v>
      </c>
      <c r="G17" t="s">
        <v>9372</v>
      </c>
    </row>
    <row r="19" spans="1:9" x14ac:dyDescent="0.35">
      <c r="A19" s="4">
        <v>10</v>
      </c>
      <c r="B19" s="4">
        <v>-368.76900000000001</v>
      </c>
      <c r="C19" t="s">
        <v>5370</v>
      </c>
      <c r="D19" s="4">
        <v>3</v>
      </c>
      <c r="E19" s="16" t="s">
        <v>5389</v>
      </c>
      <c r="F19" s="42">
        <f t="shared" si="0"/>
        <v>22</v>
      </c>
      <c r="G19" t="s">
        <v>10418</v>
      </c>
    </row>
    <row r="20" spans="1:9" x14ac:dyDescent="0.35">
      <c r="B20" s="4">
        <v>-362.75299999999999</v>
      </c>
      <c r="C20" t="s">
        <v>5370</v>
      </c>
      <c r="D20" s="4">
        <v>3</v>
      </c>
      <c r="E20" s="16" t="s">
        <v>5392</v>
      </c>
    </row>
    <row r="21" spans="1:9" x14ac:dyDescent="0.35">
      <c r="A21" s="4">
        <v>11</v>
      </c>
      <c r="B21" s="4">
        <v>-354.81299999999999</v>
      </c>
      <c r="C21" t="s">
        <v>5355</v>
      </c>
      <c r="D21" s="4">
        <v>1</v>
      </c>
      <c r="E21" s="16" t="s">
        <v>5384</v>
      </c>
      <c r="F21" s="42">
        <f t="shared" si="0"/>
        <v>22</v>
      </c>
      <c r="G21" t="s">
        <v>10418</v>
      </c>
    </row>
    <row r="23" spans="1:9" x14ac:dyDescent="0.35">
      <c r="A23" s="4">
        <v>12</v>
      </c>
      <c r="B23" s="4">
        <v>-345.36799999999999</v>
      </c>
      <c r="C23" t="s">
        <v>5351</v>
      </c>
      <c r="D23" s="4">
        <v>2</v>
      </c>
      <c r="E23" s="16" t="s">
        <v>5396</v>
      </c>
      <c r="F23" s="42">
        <f t="shared" si="0"/>
        <v>7</v>
      </c>
      <c r="G23" t="s">
        <v>9377</v>
      </c>
      <c r="H23" s="4">
        <f t="shared" si="0"/>
        <v>2</v>
      </c>
      <c r="I23" t="s">
        <v>12178</v>
      </c>
    </row>
    <row r="24" spans="1:9" x14ac:dyDescent="0.35">
      <c r="A24" s="4">
        <v>13</v>
      </c>
      <c r="B24" s="4">
        <v>-337.44</v>
      </c>
      <c r="C24" t="s">
        <v>5355</v>
      </c>
      <c r="D24" s="4">
        <v>1</v>
      </c>
      <c r="E24" s="16" t="s">
        <v>5402</v>
      </c>
      <c r="F24" s="42">
        <f t="shared" si="0"/>
        <v>2</v>
      </c>
      <c r="G24" t="s">
        <v>12178</v>
      </c>
    </row>
    <row r="25" spans="1:9" x14ac:dyDescent="0.35">
      <c r="A25" s="4">
        <v>14</v>
      </c>
      <c r="B25" s="4">
        <v>-327.41199999999998</v>
      </c>
      <c r="C25" t="s">
        <v>5351</v>
      </c>
      <c r="D25" s="4">
        <v>2</v>
      </c>
      <c r="E25" s="16" t="s">
        <v>10769</v>
      </c>
      <c r="F25" s="42">
        <f t="shared" si="0"/>
        <v>30</v>
      </c>
      <c r="G25" t="s">
        <v>9375</v>
      </c>
    </row>
    <row r="26" spans="1:9" x14ac:dyDescent="0.35">
      <c r="A26" s="4">
        <v>15</v>
      </c>
      <c r="B26" s="4">
        <v>-319.92700000000002</v>
      </c>
      <c r="C26" t="s">
        <v>5355</v>
      </c>
      <c r="D26" s="4">
        <v>1</v>
      </c>
      <c r="E26" s="16" t="s">
        <v>5407</v>
      </c>
      <c r="F26" s="42">
        <f t="shared" si="0"/>
        <v>30</v>
      </c>
      <c r="G26" t="s">
        <v>9375</v>
      </c>
    </row>
    <row r="27" spans="1:9" x14ac:dyDescent="0.35">
      <c r="A27" s="4">
        <v>16</v>
      </c>
      <c r="B27" s="4">
        <v>-312.00099999999998</v>
      </c>
      <c r="C27" t="s">
        <v>5370</v>
      </c>
      <c r="D27" s="4">
        <v>3</v>
      </c>
      <c r="E27" s="16" t="s">
        <v>5410</v>
      </c>
      <c r="F27" s="42">
        <f t="shared" si="0"/>
        <v>30</v>
      </c>
      <c r="G27" t="s">
        <v>9375</v>
      </c>
    </row>
    <row r="29" spans="1:9" x14ac:dyDescent="0.35">
      <c r="B29" s="31" t="s">
        <v>11291</v>
      </c>
    </row>
    <row r="30" spans="1:9" x14ac:dyDescent="0.35">
      <c r="A30" s="4">
        <v>17</v>
      </c>
      <c r="B30" s="4">
        <v>-310.91199999999998</v>
      </c>
      <c r="C30" t="s">
        <v>5386</v>
      </c>
      <c r="D30" s="4">
        <v>4</v>
      </c>
      <c r="E30" s="16" t="s">
        <v>5411</v>
      </c>
      <c r="F30" s="42">
        <f t="shared" ref="F30:F66" si="1">IF(G30="GREET",1,IF(G30="GOAL",2,IF(G30="GOAL:COOP",2,IF(G30="(GOAL:COOP)",2,IF(G30="GOAL:CIVILITY",2,IF(G30="GOAL:SUSTAIN",2,IF(G30="(GOAL:SUSTAIN)",2,IF(G30="GOAL:MAX EARN",2,IF(G30="GOAL:EQUITY",2,IF(G30="(GOAL:EQUITY)",2,IF(G30="PROPOSAL",3,IF(G30="(PROPOSAL)",3,IF(G30="CHOOSE+",4,IF(G30="CHOOSE-",4,IF(G30="(CHOOSE+)",4,IF(G30="(CHOOSE-)",4,IF(G30="ECO INFO",5,IF(G30="(ECO INFO)",5,IF(G30="$ INFO",6,IF(G30="($ INFO)",6,IF(G30="SOC INFO",7,IF(G30="(SOC INFO)",7,IF(G30="RULE INFO",8,IF(G30="EXP INFO",9,IF(G30="(EXP INFO)",9,IF(G30="MON RES",10,IF(G30="MON EARN",11,IF(G30="MON BEH",12,IF(G30="POSE HARM",13,IF(G30="(POSE HARM)",13,IF(G30="POSE CONCERN",14,IF(G30="(POSE CONCERN)",14,IF(G30="RJ APOLOGY",15,IF(G30="RJ ATONE",16,IF(G30="(RJ ATONE)",16,IF(G30="RJ JUSTIFY",17,IF(G30="RJ JUSTIFY:ECO INFO",17,IF(G30="RJ JUSTIFY:SOC INFO",17,IF(G30="RJ JUSTIFY:EXP INFO",17,IF(G30="RJ JUSTIFY:MON EARN",17,IF(G30="RJ JUSTIFY:MON BEH",17,IF(G30="RJ-",18,IF(G30="RJ FORGIVE+",19,IF(G30="RJ FORGIVE-",19,IF(G30="(RJ FORGIVE+)",19,IF(G30="(RJ FORGIVE-)",19,IF(G30="COORD",20,IF(G30="(COORD)",20,IF(G30="ENF ACK",21,IF(G30="(ENF ACK)",21,IF(G30="ENF PRAISE",22,IF(G30="ENF ASK",23,IF(G30="ENF TELL",24,IF(G30="ENF SHAME",25,IF(G30="ENF WARN",26,IF(G30="ENF THREATEN",27,IF(G30="ENF PUNISH",28,IF(G30="DEFECT",29,IF(G30="SM TALK",30,IF(G30="HUMOR",31,IF(G30="POLITE+",32,IF(G30="POLITE-",32,IF(G30="INPUT-",33,IF(G30="AMBIGUOUS",34,IF(G30="UNCODEABLE",35)))))))))))))))))))))))))))))))))))))))))))))))))))))))))))))))))</f>
        <v>24</v>
      </c>
      <c r="G30" t="s">
        <v>10409</v>
      </c>
    </row>
    <row r="31" spans="1:9" x14ac:dyDescent="0.35">
      <c r="A31" s="4">
        <v>18</v>
      </c>
      <c r="B31" s="4">
        <v>-300.17399999999998</v>
      </c>
      <c r="C31" t="s">
        <v>5370</v>
      </c>
      <c r="D31" s="4">
        <v>3</v>
      </c>
      <c r="E31" s="16" t="s">
        <v>5416</v>
      </c>
      <c r="F31" s="42">
        <f t="shared" si="1"/>
        <v>30</v>
      </c>
      <c r="G31" t="s">
        <v>9375</v>
      </c>
    </row>
    <row r="32" spans="1:9" x14ac:dyDescent="0.35">
      <c r="A32" s="4">
        <v>19</v>
      </c>
      <c r="B32" s="4">
        <v>-298.35399999999998</v>
      </c>
      <c r="C32" t="s">
        <v>5386</v>
      </c>
      <c r="D32" s="4">
        <v>4</v>
      </c>
      <c r="E32" s="16" t="s">
        <v>5417</v>
      </c>
      <c r="F32" s="42">
        <f t="shared" si="1"/>
        <v>23</v>
      </c>
      <c r="G32" t="s">
        <v>10129</v>
      </c>
    </row>
    <row r="33" spans="1:7" x14ac:dyDescent="0.35">
      <c r="A33" s="4">
        <v>20</v>
      </c>
      <c r="B33" s="4">
        <v>-291.834</v>
      </c>
      <c r="C33" t="s">
        <v>5351</v>
      </c>
      <c r="D33" s="4">
        <v>2</v>
      </c>
      <c r="E33" s="16" t="s">
        <v>5418</v>
      </c>
      <c r="F33" s="42">
        <f t="shared" si="1"/>
        <v>21</v>
      </c>
      <c r="G33" t="s">
        <v>9613</v>
      </c>
    </row>
    <row r="34" spans="1:7" x14ac:dyDescent="0.35">
      <c r="A34" s="4">
        <v>21</v>
      </c>
      <c r="B34" s="4">
        <v>-270.23200000000003</v>
      </c>
      <c r="C34" t="s">
        <v>5370</v>
      </c>
      <c r="D34" s="4">
        <v>3</v>
      </c>
      <c r="E34" s="16" t="s">
        <v>5422</v>
      </c>
      <c r="F34" s="42">
        <f t="shared" si="1"/>
        <v>30</v>
      </c>
      <c r="G34" t="s">
        <v>9375</v>
      </c>
    </row>
    <row r="35" spans="1:7" x14ac:dyDescent="0.35">
      <c r="A35" s="4">
        <v>22</v>
      </c>
      <c r="B35" s="4">
        <v>-266.00400000000002</v>
      </c>
      <c r="C35" t="s">
        <v>5351</v>
      </c>
      <c r="D35" s="4">
        <v>2</v>
      </c>
      <c r="E35" s="16" t="s">
        <v>5425</v>
      </c>
      <c r="F35" s="42">
        <f t="shared" si="1"/>
        <v>30</v>
      </c>
      <c r="G35" t="s">
        <v>9375</v>
      </c>
    </row>
    <row r="36" spans="1:7" x14ac:dyDescent="0.35">
      <c r="A36" s="4">
        <v>23</v>
      </c>
      <c r="B36" s="4">
        <v>-257.608</v>
      </c>
      <c r="C36" t="s">
        <v>5355</v>
      </c>
      <c r="D36" s="4">
        <v>1</v>
      </c>
      <c r="E36" s="16" t="s">
        <v>5428</v>
      </c>
      <c r="F36" s="42">
        <f t="shared" si="1"/>
        <v>21</v>
      </c>
      <c r="G36" t="s">
        <v>9613</v>
      </c>
    </row>
    <row r="37" spans="1:7" x14ac:dyDescent="0.35">
      <c r="A37" s="4">
        <v>24</v>
      </c>
      <c r="B37" s="4">
        <v>-253.05500000000001</v>
      </c>
      <c r="C37" t="s">
        <v>5370</v>
      </c>
      <c r="D37" s="4">
        <v>3</v>
      </c>
      <c r="E37" s="16" t="s">
        <v>4176</v>
      </c>
      <c r="F37" s="42">
        <f t="shared" si="1"/>
        <v>21</v>
      </c>
      <c r="G37" t="s">
        <v>9613</v>
      </c>
    </row>
    <row r="38" spans="1:7" x14ac:dyDescent="0.35">
      <c r="A38" s="4">
        <v>25</v>
      </c>
      <c r="B38" s="4">
        <v>-251.65700000000001</v>
      </c>
      <c r="C38" t="s">
        <v>5386</v>
      </c>
      <c r="D38" s="4">
        <v>4</v>
      </c>
      <c r="E38" s="16" t="s">
        <v>5430</v>
      </c>
      <c r="F38" s="42">
        <f t="shared" si="1"/>
        <v>21</v>
      </c>
      <c r="G38" t="s">
        <v>9613</v>
      </c>
    </row>
    <row r="39" spans="1:7" x14ac:dyDescent="0.35">
      <c r="A39" s="4">
        <v>26</v>
      </c>
      <c r="B39" s="4">
        <v>-239.46799999999999</v>
      </c>
      <c r="C39" t="s">
        <v>5351</v>
      </c>
      <c r="D39" s="4">
        <v>2</v>
      </c>
      <c r="E39" s="16" t="s">
        <v>5434</v>
      </c>
      <c r="F39" s="42">
        <f t="shared" si="1"/>
        <v>21</v>
      </c>
      <c r="G39" t="s">
        <v>9613</v>
      </c>
    </row>
    <row r="40" spans="1:7" x14ac:dyDescent="0.35">
      <c r="A40" s="4">
        <v>27</v>
      </c>
      <c r="B40" s="4">
        <v>-232.92</v>
      </c>
      <c r="C40" t="s">
        <v>5370</v>
      </c>
      <c r="D40" s="4">
        <v>3</v>
      </c>
      <c r="E40" s="16" t="s">
        <v>5435</v>
      </c>
      <c r="F40" s="42">
        <f t="shared" si="1"/>
        <v>7</v>
      </c>
      <c r="G40" t="s">
        <v>9377</v>
      </c>
    </row>
    <row r="41" spans="1:7" x14ac:dyDescent="0.35">
      <c r="A41" s="4">
        <v>28</v>
      </c>
      <c r="B41" s="4">
        <v>-221.92</v>
      </c>
      <c r="C41" t="s">
        <v>5355</v>
      </c>
      <c r="D41" s="4">
        <v>1</v>
      </c>
      <c r="E41" s="16" t="s">
        <v>5439</v>
      </c>
      <c r="F41" s="42">
        <f t="shared" si="1"/>
        <v>7</v>
      </c>
      <c r="G41" t="s">
        <v>9377</v>
      </c>
    </row>
    <row r="43" spans="1:7" x14ac:dyDescent="0.35">
      <c r="A43" s="4">
        <v>29</v>
      </c>
      <c r="B43" s="4">
        <v>-221.738</v>
      </c>
      <c r="C43" t="s">
        <v>5386</v>
      </c>
      <c r="D43" s="4">
        <v>4</v>
      </c>
      <c r="E43" s="16" t="s">
        <v>5440</v>
      </c>
      <c r="F43" s="42">
        <f t="shared" si="1"/>
        <v>22</v>
      </c>
      <c r="G43" t="s">
        <v>10418</v>
      </c>
    </row>
    <row r="44" spans="1:7" x14ac:dyDescent="0.35">
      <c r="A44" s="4">
        <v>30</v>
      </c>
      <c r="B44" s="4">
        <v>-213.04400000000001</v>
      </c>
      <c r="C44" t="s">
        <v>5351</v>
      </c>
      <c r="D44" s="4">
        <v>2</v>
      </c>
      <c r="E44" s="16" t="s">
        <v>11292</v>
      </c>
      <c r="F44" s="42">
        <f t="shared" si="1"/>
        <v>22</v>
      </c>
      <c r="G44" t="s">
        <v>10418</v>
      </c>
    </row>
    <row r="45" spans="1:7" x14ac:dyDescent="0.35">
      <c r="A45" s="4">
        <v>31</v>
      </c>
      <c r="B45" s="4">
        <v>-209.77699999999999</v>
      </c>
      <c r="C45" t="s">
        <v>5370</v>
      </c>
      <c r="D45" s="4">
        <v>3</v>
      </c>
      <c r="E45" s="16" t="s">
        <v>5446</v>
      </c>
      <c r="F45" s="42">
        <f t="shared" si="1"/>
        <v>2</v>
      </c>
      <c r="G45" t="s">
        <v>10938</v>
      </c>
    </row>
    <row r="46" spans="1:7" x14ac:dyDescent="0.35">
      <c r="A46" s="4">
        <v>32</v>
      </c>
      <c r="B46" s="4">
        <v>-193.107</v>
      </c>
      <c r="C46" t="s">
        <v>5355</v>
      </c>
      <c r="D46" s="4">
        <v>1</v>
      </c>
      <c r="E46" s="16" t="s">
        <v>5449</v>
      </c>
      <c r="F46" s="42">
        <f t="shared" si="1"/>
        <v>22</v>
      </c>
      <c r="G46" t="s">
        <v>10418</v>
      </c>
    </row>
    <row r="48" spans="1:7" x14ac:dyDescent="0.35">
      <c r="A48" s="4">
        <v>33</v>
      </c>
      <c r="B48" s="4">
        <v>-177.571</v>
      </c>
      <c r="C48" t="s">
        <v>5351</v>
      </c>
      <c r="D48" s="4">
        <v>2</v>
      </c>
      <c r="E48" s="16" t="s">
        <v>10770</v>
      </c>
      <c r="F48" s="42">
        <f t="shared" si="1"/>
        <v>7</v>
      </c>
      <c r="G48" t="s">
        <v>9377</v>
      </c>
    </row>
    <row r="49" spans="1:7" x14ac:dyDescent="0.35">
      <c r="A49" s="4">
        <v>34</v>
      </c>
      <c r="B49" s="4">
        <v>-172.16499999999999</v>
      </c>
      <c r="C49" t="s">
        <v>5386</v>
      </c>
      <c r="D49" s="4">
        <v>4</v>
      </c>
      <c r="E49" s="16" t="s">
        <v>5456</v>
      </c>
      <c r="F49" s="42">
        <f t="shared" si="1"/>
        <v>30</v>
      </c>
      <c r="G49" t="s">
        <v>9375</v>
      </c>
    </row>
    <row r="50" spans="1:7" x14ac:dyDescent="0.35">
      <c r="A50" s="4">
        <v>35</v>
      </c>
      <c r="B50" s="4">
        <v>-165.755</v>
      </c>
      <c r="C50" t="s">
        <v>5370</v>
      </c>
      <c r="D50" s="4">
        <v>3</v>
      </c>
      <c r="E50" s="16" t="s">
        <v>5459</v>
      </c>
      <c r="F50" s="42">
        <f t="shared" si="1"/>
        <v>30</v>
      </c>
      <c r="G50" t="s">
        <v>9375</v>
      </c>
    </row>
    <row r="51" spans="1:7" x14ac:dyDescent="0.35">
      <c r="A51" s="4">
        <v>36</v>
      </c>
      <c r="B51" s="4">
        <v>-155.29599999999999</v>
      </c>
      <c r="C51" t="s">
        <v>5355</v>
      </c>
      <c r="D51" s="4">
        <v>1</v>
      </c>
      <c r="E51" s="16" t="s">
        <v>5461</v>
      </c>
      <c r="F51" s="42">
        <f t="shared" si="1"/>
        <v>30</v>
      </c>
      <c r="G51" t="s">
        <v>9375</v>
      </c>
    </row>
    <row r="52" spans="1:7" x14ac:dyDescent="0.35">
      <c r="A52" s="4">
        <v>37</v>
      </c>
      <c r="B52" s="4">
        <v>-151.09200000000001</v>
      </c>
      <c r="C52" t="s">
        <v>5351</v>
      </c>
      <c r="D52" s="4">
        <v>2</v>
      </c>
      <c r="E52" s="16" t="s">
        <v>5462</v>
      </c>
      <c r="F52" s="42">
        <f t="shared" si="1"/>
        <v>30</v>
      </c>
      <c r="G52" t="s">
        <v>9375</v>
      </c>
    </row>
    <row r="53" spans="1:7" x14ac:dyDescent="0.35">
      <c r="A53" s="4">
        <v>38</v>
      </c>
      <c r="B53" s="4">
        <v>-145.34700000000001</v>
      </c>
      <c r="C53" t="s">
        <v>5351</v>
      </c>
      <c r="D53" s="4">
        <v>2</v>
      </c>
      <c r="E53" s="16" t="s">
        <v>5464</v>
      </c>
      <c r="F53" s="42">
        <f t="shared" si="1"/>
        <v>30</v>
      </c>
      <c r="G53" t="s">
        <v>9375</v>
      </c>
    </row>
    <row r="54" spans="1:7" x14ac:dyDescent="0.35">
      <c r="A54" s="4">
        <v>39</v>
      </c>
      <c r="B54" s="4">
        <v>-141.21700000000001</v>
      </c>
      <c r="C54" t="s">
        <v>5370</v>
      </c>
      <c r="D54" s="4">
        <v>3</v>
      </c>
      <c r="E54" s="16" t="s">
        <v>5465</v>
      </c>
      <c r="F54" s="42">
        <f t="shared" si="1"/>
        <v>30</v>
      </c>
      <c r="G54" t="s">
        <v>9375</v>
      </c>
    </row>
    <row r="55" spans="1:7" x14ac:dyDescent="0.35">
      <c r="A55" s="4">
        <v>40</v>
      </c>
      <c r="B55" s="4">
        <v>-139.54</v>
      </c>
      <c r="C55" t="s">
        <v>5355</v>
      </c>
      <c r="D55" s="4">
        <v>1</v>
      </c>
      <c r="E55" s="16" t="s">
        <v>5466</v>
      </c>
      <c r="F55" s="42">
        <f t="shared" si="1"/>
        <v>30</v>
      </c>
      <c r="G55" t="s">
        <v>9375</v>
      </c>
    </row>
    <row r="56" spans="1:7" x14ac:dyDescent="0.35">
      <c r="A56" s="4">
        <v>41</v>
      </c>
      <c r="B56" s="4">
        <v>-131.74100000000001</v>
      </c>
      <c r="C56" t="s">
        <v>5351</v>
      </c>
      <c r="D56" s="4">
        <v>2</v>
      </c>
      <c r="E56" s="16" t="s">
        <v>5470</v>
      </c>
      <c r="F56" s="42">
        <f t="shared" si="1"/>
        <v>30</v>
      </c>
      <c r="G56" t="s">
        <v>9375</v>
      </c>
    </row>
    <row r="57" spans="1:7" x14ac:dyDescent="0.35">
      <c r="A57" s="4">
        <v>42</v>
      </c>
      <c r="B57" s="4">
        <v>-116.68899999999999</v>
      </c>
      <c r="C57" t="s">
        <v>5386</v>
      </c>
      <c r="D57" s="4">
        <v>4</v>
      </c>
      <c r="E57" s="16" t="s">
        <v>386</v>
      </c>
      <c r="F57" s="42">
        <f t="shared" si="1"/>
        <v>30</v>
      </c>
      <c r="G57" t="s">
        <v>9375</v>
      </c>
    </row>
    <row r="58" spans="1:7" x14ac:dyDescent="0.35">
      <c r="A58" s="4">
        <v>43</v>
      </c>
      <c r="B58" s="4">
        <v>-113.352</v>
      </c>
      <c r="C58" t="s">
        <v>5355</v>
      </c>
      <c r="D58" s="4">
        <v>1</v>
      </c>
      <c r="E58" s="16" t="s">
        <v>5478</v>
      </c>
      <c r="F58" s="42">
        <f t="shared" si="1"/>
        <v>30</v>
      </c>
      <c r="G58" t="s">
        <v>9375</v>
      </c>
    </row>
    <row r="59" spans="1:7" x14ac:dyDescent="0.35">
      <c r="A59" s="4">
        <v>44</v>
      </c>
      <c r="B59" s="4">
        <v>-105.851</v>
      </c>
      <c r="C59" t="s">
        <v>5370</v>
      </c>
      <c r="D59" s="4">
        <v>3</v>
      </c>
      <c r="E59" s="16" t="s">
        <v>5479</v>
      </c>
      <c r="F59" s="42">
        <f t="shared" si="1"/>
        <v>7</v>
      </c>
      <c r="G59" t="s">
        <v>9377</v>
      </c>
    </row>
    <row r="60" spans="1:7" x14ac:dyDescent="0.35">
      <c r="A60" s="4">
        <v>45</v>
      </c>
      <c r="B60" s="4">
        <v>-95.11</v>
      </c>
      <c r="C60" t="s">
        <v>5370</v>
      </c>
      <c r="D60" s="4">
        <v>3</v>
      </c>
      <c r="E60" s="16" t="s">
        <v>5484</v>
      </c>
      <c r="F60" s="42">
        <f t="shared" si="1"/>
        <v>7</v>
      </c>
      <c r="G60" t="s">
        <v>9377</v>
      </c>
    </row>
    <row r="61" spans="1:7" x14ac:dyDescent="0.35">
      <c r="A61" s="4">
        <v>46</v>
      </c>
      <c r="B61" s="4">
        <v>-89.257000000000005</v>
      </c>
      <c r="C61" t="s">
        <v>5386</v>
      </c>
      <c r="D61" s="4">
        <v>4</v>
      </c>
      <c r="E61" s="16" t="s">
        <v>5486</v>
      </c>
      <c r="F61" s="42">
        <f t="shared" si="1"/>
        <v>7</v>
      </c>
      <c r="G61" t="s">
        <v>9377</v>
      </c>
    </row>
    <row r="62" spans="1:7" x14ac:dyDescent="0.35">
      <c r="A62" s="4">
        <v>47</v>
      </c>
      <c r="B62" s="4">
        <v>-87.94</v>
      </c>
      <c r="C62" t="s">
        <v>5355</v>
      </c>
      <c r="D62" s="4">
        <v>1</v>
      </c>
      <c r="E62" s="16" t="s">
        <v>5487</v>
      </c>
      <c r="F62" s="42">
        <f t="shared" si="1"/>
        <v>9</v>
      </c>
      <c r="G62" t="s">
        <v>9373</v>
      </c>
    </row>
    <row r="63" spans="1:7" x14ac:dyDescent="0.35">
      <c r="A63" s="4">
        <v>48</v>
      </c>
      <c r="B63" s="4">
        <v>-86.915000000000006</v>
      </c>
      <c r="C63" t="s">
        <v>5351</v>
      </c>
      <c r="D63" s="4">
        <v>2</v>
      </c>
      <c r="E63" s="16" t="s">
        <v>5488</v>
      </c>
      <c r="F63" s="42">
        <f t="shared" si="1"/>
        <v>7</v>
      </c>
      <c r="G63" t="s">
        <v>9377</v>
      </c>
    </row>
    <row r="64" spans="1:7" x14ac:dyDescent="0.35">
      <c r="A64" s="4">
        <v>49</v>
      </c>
      <c r="B64" s="4">
        <v>-79.771000000000001</v>
      </c>
      <c r="C64" t="s">
        <v>5351</v>
      </c>
      <c r="D64" s="4">
        <v>2</v>
      </c>
      <c r="E64" s="16" t="s">
        <v>5490</v>
      </c>
      <c r="F64" s="42">
        <f t="shared" si="1"/>
        <v>30</v>
      </c>
      <c r="G64" t="s">
        <v>9375</v>
      </c>
    </row>
    <row r="65" spans="1:9" x14ac:dyDescent="0.35">
      <c r="A65" s="4">
        <v>50</v>
      </c>
      <c r="B65" s="4">
        <v>-69.343000000000004</v>
      </c>
      <c r="C65" t="s">
        <v>5351</v>
      </c>
      <c r="D65" s="4">
        <v>2</v>
      </c>
      <c r="E65" s="16" t="s">
        <v>5496</v>
      </c>
      <c r="F65" s="42">
        <f t="shared" si="1"/>
        <v>32</v>
      </c>
      <c r="G65" t="s">
        <v>9376</v>
      </c>
    </row>
    <row r="66" spans="1:9" x14ac:dyDescent="0.35">
      <c r="A66" s="4">
        <v>51</v>
      </c>
      <c r="B66" s="4">
        <v>-66.488999999999905</v>
      </c>
      <c r="C66" t="s">
        <v>5355</v>
      </c>
      <c r="D66" s="4">
        <v>1</v>
      </c>
      <c r="E66" s="16" t="s">
        <v>5497</v>
      </c>
      <c r="F66" s="42">
        <f t="shared" si="1"/>
        <v>30</v>
      </c>
      <c r="G66" t="s">
        <v>9375</v>
      </c>
    </row>
    <row r="68" spans="1:9" x14ac:dyDescent="0.35">
      <c r="B68" s="20" t="s">
        <v>9262</v>
      </c>
    </row>
    <row r="69" spans="1:9" x14ac:dyDescent="0.35">
      <c r="A69" s="4">
        <v>52</v>
      </c>
      <c r="B69" s="4">
        <v>-64.864999999999995</v>
      </c>
      <c r="C69" t="s">
        <v>5370</v>
      </c>
      <c r="D69" s="4">
        <v>3</v>
      </c>
      <c r="E69" s="16" t="s">
        <v>5499</v>
      </c>
    </row>
    <row r="70" spans="1:9" x14ac:dyDescent="0.35">
      <c r="A70" s="4">
        <v>53</v>
      </c>
      <c r="B70" s="4">
        <v>-64.763000000000005</v>
      </c>
      <c r="C70" t="s">
        <v>5386</v>
      </c>
      <c r="D70" s="4">
        <v>4</v>
      </c>
      <c r="E70" s="16" t="s">
        <v>873</v>
      </c>
      <c r="F70" s="42">
        <f t="shared" ref="F70:F82" si="2">IF(G70="GREET",1,IF(G70="GOAL",2,IF(G70="GOAL:COOP",2,IF(G70="(GOAL:COOP)",2,IF(G70="GOAL:CIVILITY",2,IF(G70="GOAL:SUSTAIN",2,IF(G70="(GOAL:SUSTAIN)",2,IF(G70="GOAL:MAX EARN",2,IF(G70="GOAL:EQUITY",2,IF(G70="(GOAL:EQUITY)",2,IF(G70="PROPOSAL",3,IF(G70="(PROPOSAL)",3,IF(G70="CHOOSE+",4,IF(G70="CHOOSE-",4,IF(G70="(CHOOSE+)",4,IF(G70="(CHOOSE-)",4,IF(G70="ECO INFO",5,IF(G70="(ECO INFO)",5,IF(G70="$ INFO",6,IF(G70="($ INFO)",6,IF(G70="SOC INFO",7,IF(G70="(SOC INFO)",7,IF(G70="RULE INFO",8,IF(G70="EXP INFO",9,IF(G70="(EXP INFO)",9,IF(G70="MON RES",10,IF(G70="MON EARN",11,IF(G70="MON BEH",12,IF(G70="POSE HARM",13,IF(G70="(POSE HARM)",13,IF(G70="POSE CONCERN",14,IF(G70="(POSE CONCERN)",14,IF(G70="RJ APOLOGY",15,IF(G70="RJ ATONE",16,IF(G70="(RJ ATONE)",16,IF(G70="RJ JUSTIFY",17,IF(G70="RJ JUSTIFY:ECO INFO",17,IF(G70="RJ JUSTIFY:SOC INFO",17,IF(G70="RJ JUSTIFY:EXP INFO",17,IF(G70="RJ JUSTIFY:MON EARN",17,IF(G70="RJ JUSTIFY:MON BEH",17,IF(G70="RJ-",18,IF(G70="RJ FORGIVE+",19,IF(G70="RJ FORGIVE-",19,IF(G70="(RJ FORGIVE+)",19,IF(G70="(RJ FORGIVE-)",19,IF(G70="COORD",20,IF(G70="(COORD)",20,IF(G70="ENF ACK",21,IF(G70="(ENF ACK)",21,IF(G70="ENF PRAISE",22,IF(G70="ENF ASK",23,IF(G70="ENF TELL",24,IF(G70="ENF SHAME",25,IF(G70="ENF WARN",26,IF(G70="ENF THREATEN",27,IF(G70="ENF PUNISH",28,IF(G70="DEFECT",29,IF(G70="SM TALK",30,IF(G70="HUMOR",31,IF(G70="POLITE+",32,IF(G70="POLITE-",32,IF(G70="INPUT-",33,IF(G70="AMBIGUOUS",34,IF(G70="UNCODEABLE",35)))))))))))))))))))))))))))))))))))))))))))))))))))))))))))))))))</f>
        <v>22</v>
      </c>
      <c r="G70" t="s">
        <v>10418</v>
      </c>
    </row>
    <row r="71" spans="1:9" x14ac:dyDescent="0.35">
      <c r="A71" s="4">
        <v>54</v>
      </c>
      <c r="B71" s="4">
        <v>-64.370999999999995</v>
      </c>
      <c r="C71" t="s">
        <v>5351</v>
      </c>
      <c r="D71" s="4">
        <v>2</v>
      </c>
      <c r="E71" s="16" t="s">
        <v>11293</v>
      </c>
      <c r="F71" s="42">
        <f t="shared" si="2"/>
        <v>22</v>
      </c>
      <c r="G71" t="s">
        <v>10418</v>
      </c>
    </row>
    <row r="72" spans="1:9" x14ac:dyDescent="0.35">
      <c r="F72" s="42">
        <f t="shared" si="2"/>
        <v>22</v>
      </c>
      <c r="G72" t="s">
        <v>10418</v>
      </c>
    </row>
    <row r="73" spans="1:9" x14ac:dyDescent="0.35">
      <c r="B73" s="21" t="s">
        <v>9279</v>
      </c>
      <c r="C73" s="22"/>
      <c r="D73" s="21"/>
      <c r="E73" s="23"/>
    </row>
    <row r="74" spans="1:9" x14ac:dyDescent="0.35">
      <c r="B74" s="31"/>
    </row>
    <row r="75" spans="1:9" x14ac:dyDescent="0.35">
      <c r="A75" s="4">
        <v>55</v>
      </c>
      <c r="B75" s="4">
        <v>63.984999999999999</v>
      </c>
      <c r="C75" t="s">
        <v>5355</v>
      </c>
      <c r="D75" s="4">
        <v>1</v>
      </c>
      <c r="E75" s="16" t="s">
        <v>5502</v>
      </c>
      <c r="F75" s="42">
        <f t="shared" si="2"/>
        <v>22</v>
      </c>
      <c r="G75" t="s">
        <v>10418</v>
      </c>
      <c r="I75" t="s">
        <v>11294</v>
      </c>
    </row>
    <row r="76" spans="1:9" x14ac:dyDescent="0.35">
      <c r="A76" s="4">
        <v>56</v>
      </c>
      <c r="B76" s="4">
        <v>70.183000000000007</v>
      </c>
      <c r="C76" t="s">
        <v>5370</v>
      </c>
      <c r="D76" s="4">
        <v>3</v>
      </c>
      <c r="E76" s="16" t="s">
        <v>5503</v>
      </c>
      <c r="F76" s="42">
        <f t="shared" si="2"/>
        <v>5</v>
      </c>
      <c r="G76" t="s">
        <v>9378</v>
      </c>
    </row>
    <row r="77" spans="1:9" x14ac:dyDescent="0.35">
      <c r="A77" s="4">
        <v>57</v>
      </c>
      <c r="B77" s="4">
        <v>70.924999999999997</v>
      </c>
      <c r="C77" t="s">
        <v>5351</v>
      </c>
      <c r="D77" s="4">
        <v>2</v>
      </c>
      <c r="E77" s="16" t="s">
        <v>5504</v>
      </c>
      <c r="F77" s="42">
        <f t="shared" si="2"/>
        <v>7</v>
      </c>
      <c r="G77" t="s">
        <v>9377</v>
      </c>
    </row>
    <row r="78" spans="1:9" x14ac:dyDescent="0.35">
      <c r="A78" s="4">
        <v>58</v>
      </c>
      <c r="B78" s="4">
        <v>73.391999999999996</v>
      </c>
      <c r="C78" t="s">
        <v>5355</v>
      </c>
      <c r="D78" s="4">
        <v>1</v>
      </c>
      <c r="E78" s="16" t="s">
        <v>5505</v>
      </c>
      <c r="F78" s="42">
        <f t="shared" si="2"/>
        <v>22</v>
      </c>
      <c r="G78" t="s">
        <v>10418</v>
      </c>
    </row>
    <row r="79" spans="1:9" x14ac:dyDescent="0.35">
      <c r="A79" s="4">
        <v>59</v>
      </c>
      <c r="B79" s="4">
        <v>81.382999999999996</v>
      </c>
      <c r="C79" t="s">
        <v>5386</v>
      </c>
      <c r="D79" s="4">
        <v>4</v>
      </c>
      <c r="E79" s="16" t="s">
        <v>5506</v>
      </c>
    </row>
    <row r="80" spans="1:9" x14ac:dyDescent="0.35">
      <c r="E80" s="58" t="s">
        <v>10771</v>
      </c>
      <c r="F80" s="42">
        <f t="shared" si="2"/>
        <v>32</v>
      </c>
      <c r="G80" t="s">
        <v>9376</v>
      </c>
    </row>
    <row r="81" spans="1:7" x14ac:dyDescent="0.35">
      <c r="E81" s="58" t="s">
        <v>10772</v>
      </c>
      <c r="F81" s="42">
        <f t="shared" si="2"/>
        <v>7</v>
      </c>
      <c r="G81" t="s">
        <v>9377</v>
      </c>
    </row>
    <row r="82" spans="1:7" x14ac:dyDescent="0.35">
      <c r="A82" s="4">
        <v>60</v>
      </c>
      <c r="B82" s="4">
        <v>94.191999999999993</v>
      </c>
      <c r="C82" t="s">
        <v>5355</v>
      </c>
      <c r="D82" s="4">
        <v>1</v>
      </c>
      <c r="E82" s="16" t="s">
        <v>5507</v>
      </c>
      <c r="F82" s="42">
        <f t="shared" si="2"/>
        <v>7</v>
      </c>
      <c r="G82" t="s">
        <v>9377</v>
      </c>
    </row>
    <row r="83" spans="1:7" x14ac:dyDescent="0.35">
      <c r="A83" s="4">
        <v>61</v>
      </c>
      <c r="B83" s="4">
        <v>101.06299999999899</v>
      </c>
      <c r="C83" t="s">
        <v>5370</v>
      </c>
      <c r="D83" s="4">
        <v>3</v>
      </c>
      <c r="E83" s="16" t="s">
        <v>5508</v>
      </c>
    </row>
    <row r="84" spans="1:7" x14ac:dyDescent="0.35">
      <c r="B84" s="4">
        <v>107.61499999999999</v>
      </c>
      <c r="C84" t="s">
        <v>5370</v>
      </c>
      <c r="D84" s="4">
        <v>3</v>
      </c>
      <c r="E84" s="16" t="s">
        <v>5511</v>
      </c>
    </row>
    <row r="85" spans="1:7" x14ac:dyDescent="0.35">
      <c r="B85" s="4">
        <v>118.383</v>
      </c>
      <c r="C85" t="s">
        <v>5370</v>
      </c>
      <c r="D85" s="4">
        <v>3</v>
      </c>
      <c r="E85" s="16" t="s">
        <v>5514</v>
      </c>
    </row>
    <row r="86" spans="1:7" x14ac:dyDescent="0.35">
      <c r="E86" s="58" t="s">
        <v>11295</v>
      </c>
      <c r="F86" s="42">
        <f t="shared" ref="F86:F103" si="3">IF(G86="GREET",1,IF(G86="GOAL",2,IF(G86="GOAL:COOP",2,IF(G86="(GOAL:COOP)",2,IF(G86="GOAL:CIVILITY",2,IF(G86="GOAL:SUSTAIN",2,IF(G86="(GOAL:SUSTAIN)",2,IF(G86="GOAL:MAX EARN",2,IF(G86="GOAL:EQUITY",2,IF(G86="(GOAL:EQUITY)",2,IF(G86="PROPOSAL",3,IF(G86="(PROPOSAL)",3,IF(G86="CHOOSE+",4,IF(G86="CHOOSE-",4,IF(G86="(CHOOSE+)",4,IF(G86="(CHOOSE-)",4,IF(G86="ECO INFO",5,IF(G86="(ECO INFO)",5,IF(G86="$ INFO",6,IF(G86="($ INFO)",6,IF(G86="SOC INFO",7,IF(G86="(SOC INFO)",7,IF(G86="RULE INFO",8,IF(G86="EXP INFO",9,IF(G86="(EXP INFO)",9,IF(G86="MON RES",10,IF(G86="MON EARN",11,IF(G86="MON BEH",12,IF(G86="POSE HARM",13,IF(G86="(POSE HARM)",13,IF(G86="POSE CONCERN",14,IF(G86="(POSE CONCERN)",14,IF(G86="RJ APOLOGY",15,IF(G86="RJ ATONE",16,IF(G86="(RJ ATONE)",16,IF(G86="RJ JUSTIFY",17,IF(G86="RJ JUSTIFY:ECO INFO",17,IF(G86="RJ JUSTIFY:SOC INFO",17,IF(G86="RJ JUSTIFY:EXP INFO",17,IF(G86="RJ JUSTIFY:MON EARN",17,IF(G86="RJ JUSTIFY:MON BEH",17,IF(G86="RJ-",18,IF(G86="RJ FORGIVE+",19,IF(G86="RJ FORGIVE-",19,IF(G86="(RJ FORGIVE+)",19,IF(G86="(RJ FORGIVE-)",19,IF(G86="COORD",20,IF(G86="(COORD)",20,IF(G86="ENF ACK",21,IF(G86="(ENF ACK)",21,IF(G86="ENF PRAISE",22,IF(G86="ENF ASK",23,IF(G86="ENF TELL",24,IF(G86="ENF SHAME",25,IF(G86="ENF WARN",26,IF(G86="ENF THREATEN",27,IF(G86="ENF PUNISH",28,IF(G86="DEFECT",29,IF(G86="SM TALK",30,IF(G86="HUMOR",31,IF(G86="POLITE+",32,IF(G86="POLITE-",32,IF(G86="INPUT-",33,IF(G86="AMBIGUOUS",34,IF(G86="UNCODEABLE",35)))))))))))))))))))))))))))))))))))))))))))))))))))))))))))))))))</f>
        <v>5</v>
      </c>
      <c r="G86" t="s">
        <v>9378</v>
      </c>
    </row>
    <row r="87" spans="1:7" x14ac:dyDescent="0.35">
      <c r="A87" s="4">
        <v>62</v>
      </c>
      <c r="B87" s="4">
        <v>106.866</v>
      </c>
      <c r="C87" t="s">
        <v>5355</v>
      </c>
      <c r="D87" s="4">
        <v>1</v>
      </c>
      <c r="E87" s="16" t="s">
        <v>5510</v>
      </c>
      <c r="F87" s="42">
        <f t="shared" si="3"/>
        <v>7</v>
      </c>
      <c r="G87" t="s">
        <v>9377</v>
      </c>
    </row>
    <row r="88" spans="1:7" x14ac:dyDescent="0.35">
      <c r="A88" s="4">
        <v>63</v>
      </c>
      <c r="B88" s="4">
        <v>131.38900000000001</v>
      </c>
      <c r="C88" t="s">
        <v>5351</v>
      </c>
      <c r="D88" s="4">
        <v>2</v>
      </c>
      <c r="E88" s="16" t="s">
        <v>5515</v>
      </c>
      <c r="F88" s="42">
        <f t="shared" si="3"/>
        <v>7</v>
      </c>
      <c r="G88" t="s">
        <v>9377</v>
      </c>
    </row>
    <row r="89" spans="1:7" x14ac:dyDescent="0.35">
      <c r="A89" s="4">
        <v>64</v>
      </c>
      <c r="B89" s="4">
        <v>109.06100000000001</v>
      </c>
      <c r="C89" t="s">
        <v>5351</v>
      </c>
      <c r="D89" s="4">
        <v>2</v>
      </c>
      <c r="E89" s="16" t="s">
        <v>5512</v>
      </c>
      <c r="F89" s="42">
        <f t="shared" si="3"/>
        <v>7</v>
      </c>
      <c r="G89" t="s">
        <v>9377</v>
      </c>
    </row>
    <row r="90" spans="1:7" x14ac:dyDescent="0.35">
      <c r="A90" s="4">
        <v>65</v>
      </c>
      <c r="B90" s="4">
        <v>141.61600000000001</v>
      </c>
      <c r="C90" t="s">
        <v>5355</v>
      </c>
      <c r="D90" s="4">
        <v>1</v>
      </c>
      <c r="E90" s="16" t="s">
        <v>5517</v>
      </c>
      <c r="F90" s="42">
        <f t="shared" si="3"/>
        <v>7</v>
      </c>
      <c r="G90" t="s">
        <v>9377</v>
      </c>
    </row>
    <row r="91" spans="1:7" x14ac:dyDescent="0.35">
      <c r="A91" s="4">
        <v>66</v>
      </c>
      <c r="B91" s="4">
        <v>143.303</v>
      </c>
      <c r="C91" t="s">
        <v>5386</v>
      </c>
      <c r="D91" s="4">
        <v>4</v>
      </c>
      <c r="E91" s="16" t="s">
        <v>5518</v>
      </c>
      <c r="F91" s="42">
        <f t="shared" si="3"/>
        <v>9</v>
      </c>
      <c r="G91" t="s">
        <v>9373</v>
      </c>
    </row>
    <row r="92" spans="1:7" x14ac:dyDescent="0.35">
      <c r="A92" s="4">
        <v>67</v>
      </c>
      <c r="B92" s="4">
        <v>164.82900000000001</v>
      </c>
      <c r="C92" t="s">
        <v>5351</v>
      </c>
      <c r="D92" s="4">
        <v>2</v>
      </c>
      <c r="E92" s="16" t="s">
        <v>5519</v>
      </c>
      <c r="F92" s="42">
        <f t="shared" si="3"/>
        <v>31</v>
      </c>
      <c r="G92" t="s">
        <v>9386</v>
      </c>
    </row>
    <row r="93" spans="1:7" x14ac:dyDescent="0.35">
      <c r="A93" s="4">
        <v>68</v>
      </c>
      <c r="B93" s="4">
        <v>171.893</v>
      </c>
      <c r="C93" t="s">
        <v>5351</v>
      </c>
      <c r="D93" s="4">
        <v>2</v>
      </c>
      <c r="E93" s="16" t="s">
        <v>5522</v>
      </c>
      <c r="F93" s="42">
        <f t="shared" si="3"/>
        <v>31</v>
      </c>
      <c r="G93" t="s">
        <v>9386</v>
      </c>
    </row>
    <row r="94" spans="1:7" x14ac:dyDescent="0.35">
      <c r="A94" s="4">
        <v>69</v>
      </c>
      <c r="B94" s="4">
        <v>167.26300000000001</v>
      </c>
      <c r="C94" t="s">
        <v>5370</v>
      </c>
      <c r="D94" s="4">
        <v>3</v>
      </c>
      <c r="E94" s="16" t="s">
        <v>5520</v>
      </c>
      <c r="F94" s="42">
        <f t="shared" si="3"/>
        <v>7</v>
      </c>
      <c r="G94" t="s">
        <v>9377</v>
      </c>
    </row>
    <row r="95" spans="1:7" x14ac:dyDescent="0.35">
      <c r="A95" s="4">
        <v>70</v>
      </c>
      <c r="B95" s="4">
        <v>175.696</v>
      </c>
      <c r="C95" t="s">
        <v>5355</v>
      </c>
      <c r="D95" s="4">
        <v>1</v>
      </c>
      <c r="E95" s="16" t="s">
        <v>5523</v>
      </c>
      <c r="F95" s="42">
        <f t="shared" si="3"/>
        <v>31</v>
      </c>
      <c r="G95" t="s">
        <v>9386</v>
      </c>
    </row>
    <row r="96" spans="1:7" x14ac:dyDescent="0.35">
      <c r="A96" s="4">
        <v>71</v>
      </c>
      <c r="B96" s="4">
        <v>182.24700000000001</v>
      </c>
      <c r="C96" t="s">
        <v>5386</v>
      </c>
      <c r="D96" s="4">
        <v>4</v>
      </c>
      <c r="E96" s="16" t="s">
        <v>5525</v>
      </c>
      <c r="F96" s="42">
        <f t="shared" si="3"/>
        <v>31</v>
      </c>
      <c r="G96" t="s">
        <v>9386</v>
      </c>
    </row>
    <row r="97" spans="1:7" x14ac:dyDescent="0.35">
      <c r="A97" s="4">
        <v>72</v>
      </c>
      <c r="B97" s="4">
        <v>186.517</v>
      </c>
      <c r="C97" t="s">
        <v>5351</v>
      </c>
      <c r="D97" s="4">
        <v>2</v>
      </c>
      <c r="E97" s="16" t="s">
        <v>5526</v>
      </c>
      <c r="F97" s="42">
        <f t="shared" si="3"/>
        <v>31</v>
      </c>
      <c r="G97" t="s">
        <v>9386</v>
      </c>
    </row>
    <row r="98" spans="1:7" x14ac:dyDescent="0.35">
      <c r="A98" s="4">
        <v>73</v>
      </c>
      <c r="B98" s="4">
        <v>189.2</v>
      </c>
      <c r="C98" t="s">
        <v>5370</v>
      </c>
      <c r="D98" s="4">
        <v>3</v>
      </c>
      <c r="E98" s="16" t="s">
        <v>5527</v>
      </c>
      <c r="F98" s="42">
        <f t="shared" si="3"/>
        <v>31</v>
      </c>
      <c r="G98" t="s">
        <v>9386</v>
      </c>
    </row>
    <row r="99" spans="1:7" x14ac:dyDescent="0.35">
      <c r="A99" s="4">
        <v>74</v>
      </c>
      <c r="B99" s="4">
        <v>189.34399999999999</v>
      </c>
      <c r="C99" t="s">
        <v>5355</v>
      </c>
      <c r="D99" s="4">
        <v>1</v>
      </c>
      <c r="E99" s="16" t="s">
        <v>5528</v>
      </c>
      <c r="F99" s="42">
        <f t="shared" si="3"/>
        <v>31</v>
      </c>
      <c r="G99" t="s">
        <v>9386</v>
      </c>
    </row>
    <row r="100" spans="1:7" x14ac:dyDescent="0.35">
      <c r="A100" s="4">
        <v>75</v>
      </c>
      <c r="B100" s="4">
        <v>207.495</v>
      </c>
      <c r="C100" t="s">
        <v>5386</v>
      </c>
      <c r="D100" s="4">
        <v>4</v>
      </c>
      <c r="E100" s="16" t="s">
        <v>5530</v>
      </c>
      <c r="F100" s="42">
        <f t="shared" si="3"/>
        <v>31</v>
      </c>
      <c r="G100" t="s">
        <v>9386</v>
      </c>
    </row>
    <row r="101" spans="1:7" x14ac:dyDescent="0.35">
      <c r="A101" s="4">
        <v>76</v>
      </c>
      <c r="B101" s="4">
        <v>218.65299999999999</v>
      </c>
      <c r="C101" t="s">
        <v>5351</v>
      </c>
      <c r="D101" s="4">
        <v>2</v>
      </c>
      <c r="E101" s="16" t="s">
        <v>5534</v>
      </c>
      <c r="F101" s="42">
        <f t="shared" si="3"/>
        <v>31</v>
      </c>
      <c r="G101" t="s">
        <v>9386</v>
      </c>
    </row>
    <row r="102" spans="1:7" x14ac:dyDescent="0.35">
      <c r="A102" s="4">
        <v>77</v>
      </c>
      <c r="B102" s="4">
        <v>225.59099999999901</v>
      </c>
      <c r="C102" t="s">
        <v>5370</v>
      </c>
      <c r="D102" s="4">
        <v>3</v>
      </c>
      <c r="E102" s="16" t="s">
        <v>5536</v>
      </c>
      <c r="F102" s="42">
        <f t="shared" si="3"/>
        <v>31</v>
      </c>
      <c r="G102" t="s">
        <v>9386</v>
      </c>
    </row>
    <row r="103" spans="1:7" x14ac:dyDescent="0.35">
      <c r="A103" s="4">
        <v>78</v>
      </c>
      <c r="B103" s="4">
        <v>237.46299999999999</v>
      </c>
      <c r="C103" t="s">
        <v>5386</v>
      </c>
      <c r="D103" s="4">
        <v>4</v>
      </c>
      <c r="E103" s="16" t="s">
        <v>4776</v>
      </c>
      <c r="F103" s="42">
        <f t="shared" si="3"/>
        <v>32</v>
      </c>
      <c r="G103" t="s">
        <v>9376</v>
      </c>
    </row>
    <row r="105" spans="1:7" x14ac:dyDescent="0.35">
      <c r="A105" s="7"/>
      <c r="B105" s="11" t="s">
        <v>9230</v>
      </c>
      <c r="C105" s="15"/>
      <c r="D105" s="19"/>
      <c r="E105" s="15"/>
      <c r="F105" s="80"/>
    </row>
    <row r="106" spans="1:7" x14ac:dyDescent="0.35">
      <c r="A106" s="4">
        <v>79</v>
      </c>
      <c r="B106" s="4">
        <v>-364.31299999999999</v>
      </c>
      <c r="C106" t="s">
        <v>5370</v>
      </c>
      <c r="D106" s="4">
        <v>3</v>
      </c>
      <c r="E106" s="16" t="s">
        <v>5541</v>
      </c>
      <c r="F106" s="42">
        <f t="shared" ref="F106:F145" si="4">IF(G106="GREET",1,IF(G106="GOAL",2,IF(G106="GOAL:COOP",2,IF(G106="(GOAL:COOP)",2,IF(G106="GOAL:CIVILITY",2,IF(G106="GOAL:SUSTAIN",2,IF(G106="(GOAL:SUSTAIN)",2,IF(G106="GOAL:MAX EARN",2,IF(G106="GOAL:EQUITY",2,IF(G106="(GOAL:EQUITY)",2,IF(G106="PROPOSAL",3,IF(G106="(PROPOSAL)",3,IF(G106="CHOOSE+",4,IF(G106="CHOOSE-",4,IF(G106="(CHOOSE+)",4,IF(G106="(CHOOSE-)",4,IF(G106="ECO INFO",5,IF(G106="(ECO INFO)",5,IF(G106="$ INFO",6,IF(G106="($ INFO)",6,IF(G106="SOC INFO",7,IF(G106="(SOC INFO)",7,IF(G106="RULE INFO",8,IF(G106="EXP INFO",9,IF(G106="(EXP INFO)",9,IF(G106="MON RES",10,IF(G106="MON EARN",11,IF(G106="MON BEH",12,IF(G106="POSE HARM",13,IF(G106="(POSE HARM)",13,IF(G106="POSE CONCERN",14,IF(G106="(POSE CONCERN)",14,IF(G106="RJ APOLOGY",15,IF(G106="RJ ATONE",16,IF(G106="(RJ ATONE)",16,IF(G106="RJ JUSTIFY",17,IF(G106="RJ JUSTIFY:ECO INFO",17,IF(G106="RJ JUSTIFY:SOC INFO",17,IF(G106="RJ JUSTIFY:EXP INFO",17,IF(G106="RJ JUSTIFY:MON EARN",17,IF(G106="RJ JUSTIFY:MON BEH",17,IF(G106="RJ-",18,IF(G106="RJ FORGIVE+",19,IF(G106="RJ FORGIVE-",19,IF(G106="(RJ FORGIVE+)",19,IF(G106="(RJ FORGIVE-)",19,IF(G106="COORD",20,IF(G106="(COORD)",20,IF(G106="ENF ACK",21,IF(G106="(ENF ACK)",21,IF(G106="ENF PRAISE",22,IF(G106="ENF ASK",23,IF(G106="ENF TELL",24,IF(G106="ENF SHAME",25,IF(G106="ENF WARN",26,IF(G106="ENF THREATEN",27,IF(G106="ENF PUNISH",28,IF(G106="DEFECT",29,IF(G106="SM TALK",30,IF(G106="HUMOR",31,IF(G106="POLITE+",32,IF(G106="POLITE-",32,IF(G106="INPUT-",33,IF(G106="AMBIGUOUS",34,IF(G106="UNCODEABLE",35)))))))))))))))))))))))))))))))))))))))))))))))))))))))))))))))))</f>
        <v>30</v>
      </c>
      <c r="G106" t="s">
        <v>9375</v>
      </c>
    </row>
    <row r="107" spans="1:7" x14ac:dyDescent="0.35">
      <c r="A107" s="4">
        <v>80</v>
      </c>
      <c r="B107" s="4">
        <v>-359.31</v>
      </c>
      <c r="C107" t="s">
        <v>5351</v>
      </c>
      <c r="D107" s="4">
        <v>2</v>
      </c>
      <c r="E107" s="16" t="s">
        <v>5544</v>
      </c>
      <c r="F107" s="42">
        <f t="shared" si="4"/>
        <v>7</v>
      </c>
      <c r="G107" t="s">
        <v>9377</v>
      </c>
    </row>
    <row r="108" spans="1:7" x14ac:dyDescent="0.35">
      <c r="A108" s="4">
        <v>81</v>
      </c>
      <c r="B108" s="4">
        <v>-358.202</v>
      </c>
      <c r="C108" t="s">
        <v>5355</v>
      </c>
      <c r="D108" s="4">
        <v>1</v>
      </c>
      <c r="E108" s="16" t="s">
        <v>5545</v>
      </c>
      <c r="F108" s="42">
        <f t="shared" si="4"/>
        <v>30</v>
      </c>
      <c r="G108" t="s">
        <v>9375</v>
      </c>
    </row>
    <row r="109" spans="1:7" x14ac:dyDescent="0.35">
      <c r="A109" s="4">
        <v>82</v>
      </c>
      <c r="B109" s="4">
        <v>-350.024</v>
      </c>
      <c r="C109" t="s">
        <v>5355</v>
      </c>
      <c r="D109" s="4">
        <v>1</v>
      </c>
      <c r="E109" s="16" t="s">
        <v>5548</v>
      </c>
      <c r="F109" s="42">
        <f t="shared" si="4"/>
        <v>7</v>
      </c>
      <c r="G109" t="s">
        <v>9377</v>
      </c>
    </row>
    <row r="110" spans="1:7" x14ac:dyDescent="0.35">
      <c r="A110" s="4">
        <v>83</v>
      </c>
      <c r="B110" s="4">
        <v>-344.08600000000001</v>
      </c>
      <c r="C110" t="s">
        <v>5351</v>
      </c>
      <c r="D110" s="4">
        <v>2</v>
      </c>
      <c r="E110" s="16" t="s">
        <v>5549</v>
      </c>
      <c r="F110" s="42">
        <f t="shared" si="4"/>
        <v>31</v>
      </c>
      <c r="G110" t="s">
        <v>9386</v>
      </c>
    </row>
    <row r="111" spans="1:7" x14ac:dyDescent="0.35">
      <c r="A111" s="4">
        <v>84</v>
      </c>
      <c r="B111" s="4">
        <v>-330.49099999999999</v>
      </c>
      <c r="C111" t="s">
        <v>5355</v>
      </c>
      <c r="D111" s="4">
        <v>1</v>
      </c>
      <c r="E111" s="16" t="s">
        <v>5554</v>
      </c>
      <c r="F111" s="42">
        <f t="shared" si="4"/>
        <v>34</v>
      </c>
      <c r="G111" t="s">
        <v>9387</v>
      </c>
    </row>
    <row r="112" spans="1:7" x14ac:dyDescent="0.35">
      <c r="A112" s="4">
        <v>85</v>
      </c>
      <c r="B112" s="4">
        <v>-324.59500000000003</v>
      </c>
      <c r="C112" t="s">
        <v>5370</v>
      </c>
      <c r="D112" s="4">
        <v>3</v>
      </c>
      <c r="E112" s="16" t="s">
        <v>5557</v>
      </c>
      <c r="F112" s="42">
        <f t="shared" si="4"/>
        <v>31</v>
      </c>
      <c r="G112" t="s">
        <v>9386</v>
      </c>
    </row>
    <row r="113" spans="1:7" x14ac:dyDescent="0.35">
      <c r="A113" s="4">
        <v>86</v>
      </c>
      <c r="B113" s="4">
        <v>-319.65499999999997</v>
      </c>
      <c r="C113" t="s">
        <v>5351</v>
      </c>
      <c r="D113" s="4">
        <v>2</v>
      </c>
      <c r="E113" s="16" t="s">
        <v>5560</v>
      </c>
      <c r="F113" s="42">
        <f t="shared" si="4"/>
        <v>31</v>
      </c>
      <c r="G113" t="s">
        <v>9386</v>
      </c>
    </row>
    <row r="114" spans="1:7" x14ac:dyDescent="0.35">
      <c r="A114" s="4">
        <v>87</v>
      </c>
      <c r="B114" s="4">
        <v>-315.99900000000002</v>
      </c>
      <c r="C114" t="s">
        <v>5355</v>
      </c>
      <c r="D114" s="4">
        <v>1</v>
      </c>
      <c r="E114" s="16" t="s">
        <v>1425</v>
      </c>
      <c r="F114" s="42">
        <f t="shared" si="4"/>
        <v>31</v>
      </c>
      <c r="G114" t="s">
        <v>9386</v>
      </c>
    </row>
    <row r="115" spans="1:7" x14ac:dyDescent="0.35">
      <c r="A115" s="4">
        <v>88</v>
      </c>
      <c r="B115" s="4">
        <v>-314.57</v>
      </c>
      <c r="C115" t="s">
        <v>5386</v>
      </c>
      <c r="D115" s="4">
        <v>4</v>
      </c>
      <c r="E115" s="16" t="s">
        <v>5564</v>
      </c>
      <c r="F115" s="42">
        <f t="shared" si="4"/>
        <v>31</v>
      </c>
      <c r="G115" t="s">
        <v>9386</v>
      </c>
    </row>
    <row r="116" spans="1:7" x14ac:dyDescent="0.35">
      <c r="A116" s="4">
        <v>89</v>
      </c>
      <c r="B116" s="4">
        <v>-309.45400000000001</v>
      </c>
      <c r="C116" t="s">
        <v>5351</v>
      </c>
      <c r="D116" s="4">
        <v>2</v>
      </c>
      <c r="E116" s="16" t="s">
        <v>5567</v>
      </c>
      <c r="F116" s="42">
        <f t="shared" si="4"/>
        <v>31</v>
      </c>
      <c r="G116" t="s">
        <v>9386</v>
      </c>
    </row>
    <row r="117" spans="1:7" x14ac:dyDescent="0.35">
      <c r="A117" s="4">
        <v>90</v>
      </c>
      <c r="B117" s="4">
        <v>-306.755</v>
      </c>
      <c r="C117" t="s">
        <v>5355</v>
      </c>
      <c r="D117" s="4">
        <v>1</v>
      </c>
      <c r="E117" s="16" t="s">
        <v>5568</v>
      </c>
      <c r="F117" s="42">
        <f t="shared" si="4"/>
        <v>31</v>
      </c>
      <c r="G117" t="s">
        <v>9386</v>
      </c>
    </row>
    <row r="118" spans="1:7" x14ac:dyDescent="0.35">
      <c r="A118" s="4">
        <v>91</v>
      </c>
      <c r="B118" s="4">
        <v>-298.76900000000001</v>
      </c>
      <c r="C118" t="s">
        <v>5351</v>
      </c>
      <c r="D118" s="4">
        <v>2</v>
      </c>
      <c r="E118" s="16" t="s">
        <v>5572</v>
      </c>
      <c r="F118" s="42">
        <f t="shared" si="4"/>
        <v>31</v>
      </c>
      <c r="G118" t="s">
        <v>9386</v>
      </c>
    </row>
    <row r="119" spans="1:7" x14ac:dyDescent="0.35">
      <c r="A119" s="4">
        <v>92</v>
      </c>
      <c r="B119" s="4">
        <v>-297.25400000000002</v>
      </c>
      <c r="C119" t="s">
        <v>5370</v>
      </c>
      <c r="D119" s="4">
        <v>3</v>
      </c>
      <c r="E119" s="16" t="s">
        <v>5574</v>
      </c>
      <c r="F119" s="42">
        <f t="shared" si="4"/>
        <v>31</v>
      </c>
      <c r="G119" t="s">
        <v>9386</v>
      </c>
    </row>
    <row r="120" spans="1:7" x14ac:dyDescent="0.35">
      <c r="A120" s="4">
        <v>93</v>
      </c>
      <c r="B120" s="4">
        <v>-294.589</v>
      </c>
      <c r="C120" t="s">
        <v>5386</v>
      </c>
      <c r="D120" s="4">
        <v>4</v>
      </c>
      <c r="E120" s="16" t="s">
        <v>5575</v>
      </c>
      <c r="F120" s="42">
        <f t="shared" si="4"/>
        <v>31</v>
      </c>
      <c r="G120" t="s">
        <v>9386</v>
      </c>
    </row>
    <row r="121" spans="1:7" x14ac:dyDescent="0.35">
      <c r="A121" s="4">
        <v>94</v>
      </c>
      <c r="B121" s="4">
        <v>-284.774</v>
      </c>
      <c r="C121" t="s">
        <v>5370</v>
      </c>
      <c r="D121" s="4">
        <v>3</v>
      </c>
      <c r="E121" s="16" t="s">
        <v>5578</v>
      </c>
      <c r="F121" s="42">
        <f t="shared" si="4"/>
        <v>31</v>
      </c>
      <c r="G121" t="s">
        <v>9386</v>
      </c>
    </row>
    <row r="122" spans="1:7" x14ac:dyDescent="0.35">
      <c r="A122" s="4">
        <v>95</v>
      </c>
      <c r="B122" s="4">
        <v>-284.40800000000002</v>
      </c>
      <c r="C122" t="s">
        <v>5351</v>
      </c>
      <c r="D122" s="4">
        <v>2</v>
      </c>
      <c r="E122" s="16" t="s">
        <v>5579</v>
      </c>
      <c r="F122" s="42">
        <f t="shared" si="4"/>
        <v>31</v>
      </c>
      <c r="G122" t="s">
        <v>9386</v>
      </c>
    </row>
    <row r="123" spans="1:7" x14ac:dyDescent="0.35">
      <c r="A123" s="4">
        <v>96</v>
      </c>
      <c r="B123" s="4">
        <v>-279.83699999999999</v>
      </c>
      <c r="C123" t="s">
        <v>5386</v>
      </c>
      <c r="D123" s="4">
        <v>4</v>
      </c>
      <c r="E123" s="16" t="s">
        <v>5584</v>
      </c>
      <c r="F123" s="42">
        <f t="shared" si="4"/>
        <v>31</v>
      </c>
      <c r="G123" t="s">
        <v>9386</v>
      </c>
    </row>
    <row r="124" spans="1:7" x14ac:dyDescent="0.35">
      <c r="A124" s="4">
        <v>97</v>
      </c>
      <c r="B124" s="4">
        <v>-263.82900000000001</v>
      </c>
      <c r="C124" t="s">
        <v>5370</v>
      </c>
      <c r="D124" s="4">
        <v>3</v>
      </c>
      <c r="E124" s="16" t="s">
        <v>5589</v>
      </c>
      <c r="F124" s="42">
        <f t="shared" si="4"/>
        <v>30</v>
      </c>
      <c r="G124" t="s">
        <v>9375</v>
      </c>
    </row>
    <row r="125" spans="1:7" x14ac:dyDescent="0.35">
      <c r="A125" s="4">
        <v>98</v>
      </c>
      <c r="B125" s="4">
        <v>-256.40499999999997</v>
      </c>
      <c r="C125" t="s">
        <v>5355</v>
      </c>
      <c r="D125" s="4">
        <v>1</v>
      </c>
      <c r="E125" s="16" t="s">
        <v>5592</v>
      </c>
      <c r="F125" s="42">
        <f t="shared" si="4"/>
        <v>7</v>
      </c>
      <c r="G125" t="s">
        <v>9377</v>
      </c>
    </row>
    <row r="126" spans="1:7" x14ac:dyDescent="0.35">
      <c r="A126" s="4">
        <v>99</v>
      </c>
      <c r="B126" s="4">
        <v>-244.69099999999901</v>
      </c>
      <c r="C126" t="s">
        <v>5351</v>
      </c>
      <c r="D126" s="4">
        <v>2</v>
      </c>
      <c r="E126" s="16" t="s">
        <v>5595</v>
      </c>
      <c r="F126" s="42">
        <f t="shared" si="4"/>
        <v>9</v>
      </c>
      <c r="G126" t="s">
        <v>9373</v>
      </c>
    </row>
    <row r="127" spans="1:7" x14ac:dyDescent="0.35">
      <c r="A127" s="4">
        <v>100</v>
      </c>
      <c r="B127" s="4">
        <v>-242.94799999999901</v>
      </c>
      <c r="C127" t="s">
        <v>5370</v>
      </c>
      <c r="D127" s="4">
        <v>3</v>
      </c>
      <c r="E127" s="16" t="s">
        <v>5596</v>
      </c>
      <c r="F127" s="42">
        <f t="shared" si="4"/>
        <v>9</v>
      </c>
      <c r="G127" t="s">
        <v>9373</v>
      </c>
    </row>
    <row r="128" spans="1:7" x14ac:dyDescent="0.35">
      <c r="A128" s="4">
        <v>101</v>
      </c>
      <c r="B128" s="4">
        <v>-240.28599999999901</v>
      </c>
      <c r="C128" t="s">
        <v>5355</v>
      </c>
      <c r="D128" s="4">
        <v>1</v>
      </c>
      <c r="E128" s="16" t="s">
        <v>5599</v>
      </c>
      <c r="F128" s="42">
        <f t="shared" si="4"/>
        <v>30</v>
      </c>
      <c r="G128" t="s">
        <v>9375</v>
      </c>
    </row>
    <row r="129" spans="1:7" x14ac:dyDescent="0.35">
      <c r="A129" s="4">
        <v>102</v>
      </c>
      <c r="B129" s="4">
        <v>-234.55599999999899</v>
      </c>
      <c r="C129" t="s">
        <v>5370</v>
      </c>
      <c r="D129" s="4">
        <v>3</v>
      </c>
      <c r="E129" s="16" t="s">
        <v>5603</v>
      </c>
      <c r="F129" s="42">
        <f t="shared" si="4"/>
        <v>30</v>
      </c>
      <c r="G129" t="s">
        <v>9375</v>
      </c>
    </row>
    <row r="130" spans="1:7" x14ac:dyDescent="0.35">
      <c r="A130" s="4">
        <v>103</v>
      </c>
      <c r="B130" s="4">
        <v>-229.27599999999899</v>
      </c>
      <c r="C130" t="s">
        <v>5386</v>
      </c>
      <c r="D130" s="4">
        <v>4</v>
      </c>
      <c r="E130" s="16" t="s">
        <v>5604</v>
      </c>
      <c r="F130" s="42">
        <f t="shared" si="4"/>
        <v>9</v>
      </c>
      <c r="G130" t="s">
        <v>9373</v>
      </c>
    </row>
    <row r="131" spans="1:7" x14ac:dyDescent="0.35">
      <c r="A131" s="4">
        <v>104</v>
      </c>
      <c r="B131" s="4">
        <v>-222.72</v>
      </c>
      <c r="C131" t="s">
        <v>5370</v>
      </c>
      <c r="D131" s="4">
        <v>3</v>
      </c>
      <c r="E131" s="16" t="s">
        <v>5607</v>
      </c>
      <c r="F131" s="42">
        <f t="shared" si="4"/>
        <v>30</v>
      </c>
      <c r="G131" t="s">
        <v>9375</v>
      </c>
    </row>
    <row r="132" spans="1:7" x14ac:dyDescent="0.35">
      <c r="A132" s="4">
        <v>105</v>
      </c>
      <c r="B132" s="4">
        <v>-218.01300000000001</v>
      </c>
      <c r="C132" t="s">
        <v>5355</v>
      </c>
      <c r="D132" s="4">
        <v>1</v>
      </c>
      <c r="E132" s="16" t="s">
        <v>5609</v>
      </c>
      <c r="F132" s="42">
        <f t="shared" si="4"/>
        <v>31</v>
      </c>
      <c r="G132" t="s">
        <v>9386</v>
      </c>
    </row>
    <row r="133" spans="1:7" x14ac:dyDescent="0.35">
      <c r="B133" s="4">
        <v>-214.04300000000001</v>
      </c>
      <c r="C133" t="s">
        <v>5355</v>
      </c>
      <c r="D133" s="4">
        <v>1</v>
      </c>
      <c r="E133" s="16" t="s">
        <v>5610</v>
      </c>
    </row>
    <row r="134" spans="1:7" x14ac:dyDescent="0.35">
      <c r="A134" s="4">
        <v>106</v>
      </c>
      <c r="B134" s="4">
        <v>-210.58799999999999</v>
      </c>
      <c r="C134" t="s">
        <v>5370</v>
      </c>
      <c r="D134" s="4">
        <v>3</v>
      </c>
      <c r="E134" s="16" t="s">
        <v>5612</v>
      </c>
      <c r="F134" s="42">
        <f t="shared" si="4"/>
        <v>31</v>
      </c>
      <c r="G134" t="s">
        <v>9386</v>
      </c>
    </row>
    <row r="135" spans="1:7" x14ac:dyDescent="0.35">
      <c r="A135" s="4">
        <v>107</v>
      </c>
      <c r="B135" s="4">
        <v>-205.39500000000001</v>
      </c>
      <c r="C135" t="s">
        <v>5351</v>
      </c>
      <c r="D135" s="4">
        <v>2</v>
      </c>
      <c r="E135" s="16" t="s">
        <v>5614</v>
      </c>
      <c r="F135" s="42">
        <f t="shared" si="4"/>
        <v>31</v>
      </c>
      <c r="G135" t="s">
        <v>9386</v>
      </c>
    </row>
    <row r="136" spans="1:7" x14ac:dyDescent="0.35">
      <c r="A136" s="4">
        <v>108</v>
      </c>
      <c r="B136" s="4">
        <v>-198.464</v>
      </c>
      <c r="C136" t="s">
        <v>5370</v>
      </c>
      <c r="D136" s="4">
        <v>3</v>
      </c>
      <c r="E136" s="16" t="s">
        <v>5617</v>
      </c>
      <c r="F136" s="42">
        <f t="shared" si="4"/>
        <v>9</v>
      </c>
      <c r="G136" t="s">
        <v>9373</v>
      </c>
    </row>
    <row r="137" spans="1:7" x14ac:dyDescent="0.35">
      <c r="A137" s="4">
        <v>109</v>
      </c>
      <c r="B137" s="4">
        <v>-193.673</v>
      </c>
      <c r="C137" t="s">
        <v>5355</v>
      </c>
      <c r="D137" s="4">
        <v>1</v>
      </c>
      <c r="E137" s="16" t="s">
        <v>5619</v>
      </c>
      <c r="F137" s="42">
        <f t="shared" si="4"/>
        <v>31</v>
      </c>
      <c r="G137" t="s">
        <v>9386</v>
      </c>
    </row>
    <row r="138" spans="1:7" x14ac:dyDescent="0.35">
      <c r="A138" s="4">
        <v>110</v>
      </c>
      <c r="B138" s="4">
        <v>-190.88299999999899</v>
      </c>
      <c r="C138" t="s">
        <v>5351</v>
      </c>
      <c r="D138" s="4">
        <v>2</v>
      </c>
      <c r="E138" s="16" t="s">
        <v>5621</v>
      </c>
      <c r="F138" s="42">
        <f t="shared" si="4"/>
        <v>31</v>
      </c>
      <c r="G138" t="s">
        <v>9386</v>
      </c>
    </row>
    <row r="139" spans="1:7" x14ac:dyDescent="0.35">
      <c r="A139" s="4">
        <v>111</v>
      </c>
      <c r="B139" s="4">
        <v>-184.42599999999999</v>
      </c>
      <c r="C139" t="s">
        <v>5386</v>
      </c>
      <c r="D139" s="4">
        <v>4</v>
      </c>
      <c r="E139" s="16" t="s">
        <v>5624</v>
      </c>
      <c r="F139" s="42">
        <f t="shared" si="4"/>
        <v>9</v>
      </c>
      <c r="G139" t="s">
        <v>9373</v>
      </c>
    </row>
    <row r="140" spans="1:7" x14ac:dyDescent="0.35">
      <c r="A140" s="4">
        <v>112</v>
      </c>
      <c r="B140" s="4">
        <v>-171.75700000000001</v>
      </c>
      <c r="C140" t="s">
        <v>5355</v>
      </c>
      <c r="D140" s="4">
        <v>1</v>
      </c>
      <c r="E140" s="16" t="s">
        <v>5628</v>
      </c>
      <c r="F140" s="42">
        <f t="shared" si="4"/>
        <v>30</v>
      </c>
      <c r="G140" t="s">
        <v>9375</v>
      </c>
    </row>
    <row r="141" spans="1:7" x14ac:dyDescent="0.35">
      <c r="A141" s="4">
        <v>113</v>
      </c>
      <c r="B141" s="4">
        <v>-166.47399999999999</v>
      </c>
      <c r="C141" t="s">
        <v>5386</v>
      </c>
      <c r="D141" s="4">
        <v>4</v>
      </c>
      <c r="E141" s="16" t="s">
        <v>5630</v>
      </c>
      <c r="F141" s="42">
        <f t="shared" si="4"/>
        <v>30</v>
      </c>
      <c r="G141" t="s">
        <v>9375</v>
      </c>
    </row>
    <row r="142" spans="1:7" x14ac:dyDescent="0.35">
      <c r="A142" s="4">
        <v>114</v>
      </c>
      <c r="B142" s="4">
        <v>-165.679</v>
      </c>
      <c r="C142" t="s">
        <v>5351</v>
      </c>
      <c r="D142" s="4">
        <v>2</v>
      </c>
      <c r="E142" s="16" t="s">
        <v>5631</v>
      </c>
      <c r="F142" s="42">
        <f t="shared" si="4"/>
        <v>9</v>
      </c>
      <c r="G142" t="s">
        <v>9373</v>
      </c>
    </row>
    <row r="143" spans="1:7" x14ac:dyDescent="0.35">
      <c r="A143" s="4">
        <v>115</v>
      </c>
      <c r="B143" s="4">
        <v>-160.828</v>
      </c>
      <c r="C143" t="s">
        <v>5370</v>
      </c>
      <c r="D143" s="4">
        <v>3</v>
      </c>
      <c r="E143" s="16" t="s">
        <v>5635</v>
      </c>
      <c r="F143" s="42">
        <f t="shared" si="4"/>
        <v>9</v>
      </c>
      <c r="G143" t="s">
        <v>9373</v>
      </c>
    </row>
    <row r="144" spans="1:7" x14ac:dyDescent="0.35">
      <c r="A144" s="4">
        <v>116</v>
      </c>
      <c r="B144" s="4">
        <v>-154.21</v>
      </c>
      <c r="C144" t="s">
        <v>5355</v>
      </c>
      <c r="D144" s="4">
        <v>1</v>
      </c>
      <c r="E144" s="16" t="s">
        <v>5638</v>
      </c>
      <c r="F144" s="42">
        <f t="shared" si="4"/>
        <v>9</v>
      </c>
      <c r="G144" t="s">
        <v>9373</v>
      </c>
    </row>
    <row r="145" spans="1:7" x14ac:dyDescent="0.35">
      <c r="A145" s="4">
        <v>117</v>
      </c>
      <c r="B145" s="4">
        <v>-154.16299999999899</v>
      </c>
      <c r="C145" t="s">
        <v>5351</v>
      </c>
      <c r="D145" s="4">
        <v>2</v>
      </c>
      <c r="E145" s="16" t="s">
        <v>5639</v>
      </c>
      <c r="F145" s="42">
        <f t="shared" si="4"/>
        <v>30</v>
      </c>
      <c r="G145" t="s">
        <v>9375</v>
      </c>
    </row>
    <row r="147" spans="1:7" x14ac:dyDescent="0.35">
      <c r="B147" s="20" t="s">
        <v>9285</v>
      </c>
    </row>
    <row r="148" spans="1:7" x14ac:dyDescent="0.35">
      <c r="A148" s="4">
        <v>118</v>
      </c>
      <c r="B148" s="4">
        <v>-146.43199999999999</v>
      </c>
      <c r="C148" t="s">
        <v>5370</v>
      </c>
      <c r="D148" s="4">
        <v>3</v>
      </c>
      <c r="E148" s="16" t="s">
        <v>5643</v>
      </c>
      <c r="F148" s="42">
        <f t="shared" ref="F148:F173" si="5">IF(G148="GREET",1,IF(G148="GOAL",2,IF(G148="GOAL:COOP",2,IF(G148="(GOAL:COOP)",2,IF(G148="GOAL:CIVILITY",2,IF(G148="GOAL:SUSTAIN",2,IF(G148="(GOAL:SUSTAIN)",2,IF(G148="GOAL:MAX EARN",2,IF(G148="GOAL:EQUITY",2,IF(G148="(GOAL:EQUITY)",2,IF(G148="PROPOSAL",3,IF(G148="(PROPOSAL)",3,IF(G148="CHOOSE+",4,IF(G148="CHOOSE-",4,IF(G148="(CHOOSE+)",4,IF(G148="(CHOOSE-)",4,IF(G148="ECO INFO",5,IF(G148="(ECO INFO)",5,IF(G148="$ INFO",6,IF(G148="($ INFO)",6,IF(G148="SOC INFO",7,IF(G148="(SOC INFO)",7,IF(G148="RULE INFO",8,IF(G148="EXP INFO",9,IF(G148="(EXP INFO)",9,IF(G148="MON RES",10,IF(G148="MON EARN",11,IF(G148="MON BEH",12,IF(G148="POSE HARM",13,IF(G148="(POSE HARM)",13,IF(G148="POSE CONCERN",14,IF(G148="(POSE CONCERN)",14,IF(G148="RJ APOLOGY",15,IF(G148="RJ ATONE",16,IF(G148="(RJ ATONE)",16,IF(G148="RJ JUSTIFY",17,IF(G148="RJ JUSTIFY:ECO INFO",17,IF(G148="RJ JUSTIFY:SOC INFO",17,IF(G148="RJ JUSTIFY:EXP INFO",17,IF(G148="RJ JUSTIFY:MON EARN",17,IF(G148="RJ JUSTIFY:MON BEH",17,IF(G148="RJ-",18,IF(G148="RJ FORGIVE+",19,IF(G148="RJ FORGIVE-",19,IF(G148="(RJ FORGIVE+)",19,IF(G148="(RJ FORGIVE-)",19,IF(G148="COORD",20,IF(G148="(COORD)",20,IF(G148="ENF ACK",21,IF(G148="(ENF ACK)",21,IF(G148="ENF PRAISE",22,IF(G148="ENF ASK",23,IF(G148="ENF TELL",24,IF(G148="ENF SHAME",25,IF(G148="ENF WARN",26,IF(G148="ENF THREATEN",27,IF(G148="ENF PUNISH",28,IF(G148="DEFECT",29,IF(G148="SM TALK",30,IF(G148="HUMOR",31,IF(G148="POLITE+",32,IF(G148="POLITE-",32,IF(G148="INPUT-",33,IF(G148="AMBIGUOUS",34,IF(G148="UNCODEABLE",35)))))))))))))))))))))))))))))))))))))))))))))))))))))))))))))))))</f>
        <v>9</v>
      </c>
      <c r="G148" t="s">
        <v>9373</v>
      </c>
    </row>
    <row r="149" spans="1:7" x14ac:dyDescent="0.35">
      <c r="A149" s="4">
        <v>119</v>
      </c>
      <c r="B149" s="4">
        <v>-136.816</v>
      </c>
      <c r="C149" t="s">
        <v>5355</v>
      </c>
      <c r="D149" s="4">
        <v>1</v>
      </c>
      <c r="E149" s="16" t="s">
        <v>5648</v>
      </c>
      <c r="F149" s="42">
        <f t="shared" si="5"/>
        <v>9</v>
      </c>
      <c r="G149" t="s">
        <v>9373</v>
      </c>
    </row>
    <row r="150" spans="1:7" x14ac:dyDescent="0.35">
      <c r="A150" s="4">
        <v>120</v>
      </c>
      <c r="B150" s="4">
        <v>-132.28100000000001</v>
      </c>
      <c r="C150" t="s">
        <v>5386</v>
      </c>
      <c r="D150" s="4">
        <v>4</v>
      </c>
      <c r="E150" s="16" t="s">
        <v>5650</v>
      </c>
      <c r="F150" s="42">
        <f t="shared" si="5"/>
        <v>9</v>
      </c>
      <c r="G150" t="s">
        <v>9373</v>
      </c>
    </row>
    <row r="151" spans="1:7" x14ac:dyDescent="0.35">
      <c r="A151" s="4">
        <v>121</v>
      </c>
      <c r="B151" s="4">
        <v>-128.58000000000001</v>
      </c>
      <c r="C151" t="s">
        <v>5370</v>
      </c>
      <c r="D151" s="4">
        <v>3</v>
      </c>
      <c r="E151" s="16" t="s">
        <v>5652</v>
      </c>
      <c r="F151" s="42">
        <f t="shared" si="5"/>
        <v>30</v>
      </c>
      <c r="G151" t="s">
        <v>9375</v>
      </c>
    </row>
    <row r="152" spans="1:7" x14ac:dyDescent="0.35">
      <c r="A152" s="4">
        <v>122</v>
      </c>
      <c r="B152" s="4">
        <v>-121.52500000000001</v>
      </c>
      <c r="C152" t="s">
        <v>5386</v>
      </c>
      <c r="D152" s="4">
        <v>4</v>
      </c>
      <c r="E152" s="16" t="s">
        <v>5656</v>
      </c>
      <c r="F152" s="42">
        <f t="shared" si="5"/>
        <v>30</v>
      </c>
      <c r="G152" t="s">
        <v>9375</v>
      </c>
    </row>
    <row r="153" spans="1:7" x14ac:dyDescent="0.35">
      <c r="A153" s="4">
        <v>123</v>
      </c>
      <c r="B153" s="4">
        <v>-117.372999999999</v>
      </c>
      <c r="C153" t="s">
        <v>5351</v>
      </c>
      <c r="D153" s="4">
        <v>2</v>
      </c>
      <c r="E153" s="16" t="s">
        <v>5657</v>
      </c>
      <c r="F153" s="42">
        <f t="shared" si="5"/>
        <v>9</v>
      </c>
      <c r="G153" t="s">
        <v>9373</v>
      </c>
    </row>
    <row r="154" spans="1:7" x14ac:dyDescent="0.35">
      <c r="A154" s="4">
        <v>124</v>
      </c>
      <c r="B154" s="4">
        <v>-109.735</v>
      </c>
      <c r="C154" t="s">
        <v>5370</v>
      </c>
      <c r="D154" s="4">
        <v>3</v>
      </c>
      <c r="E154" s="16" t="s">
        <v>5660</v>
      </c>
      <c r="F154" s="42">
        <f t="shared" si="5"/>
        <v>30</v>
      </c>
      <c r="G154" t="s">
        <v>9375</v>
      </c>
    </row>
    <row r="155" spans="1:7" x14ac:dyDescent="0.35">
      <c r="A155" s="4">
        <v>125</v>
      </c>
      <c r="B155" s="4">
        <v>-105.79</v>
      </c>
      <c r="C155" t="s">
        <v>5351</v>
      </c>
      <c r="D155" s="4">
        <v>2</v>
      </c>
      <c r="E155" s="16" t="s">
        <v>5661</v>
      </c>
      <c r="F155" s="42">
        <f t="shared" si="5"/>
        <v>31</v>
      </c>
      <c r="G155" t="s">
        <v>9386</v>
      </c>
    </row>
    <row r="156" spans="1:7" x14ac:dyDescent="0.35">
      <c r="A156" s="4">
        <v>126</v>
      </c>
      <c r="B156" s="4">
        <v>-88.911000000000001</v>
      </c>
      <c r="C156" t="s">
        <v>5386</v>
      </c>
      <c r="D156" s="4">
        <v>4</v>
      </c>
      <c r="E156" s="16" t="s">
        <v>5670</v>
      </c>
      <c r="F156" s="42">
        <f t="shared" si="5"/>
        <v>9</v>
      </c>
      <c r="G156" t="s">
        <v>9373</v>
      </c>
    </row>
    <row r="157" spans="1:7" x14ac:dyDescent="0.35">
      <c r="A157" s="4">
        <v>127</v>
      </c>
      <c r="B157" s="4">
        <v>-79.022999999999996</v>
      </c>
      <c r="C157" t="s">
        <v>5355</v>
      </c>
      <c r="D157" s="4">
        <v>1</v>
      </c>
      <c r="E157" s="16" t="s">
        <v>5674</v>
      </c>
      <c r="F157" s="42">
        <f t="shared" si="5"/>
        <v>9</v>
      </c>
      <c r="G157" t="s">
        <v>9373</v>
      </c>
    </row>
    <row r="159" spans="1:7" x14ac:dyDescent="0.35">
      <c r="B159" s="20" t="s">
        <v>9232</v>
      </c>
    </row>
    <row r="160" spans="1:7" x14ac:dyDescent="0.35">
      <c r="A160" s="4">
        <v>128</v>
      </c>
      <c r="B160" s="4">
        <v>-82.87</v>
      </c>
      <c r="C160" t="s">
        <v>5370</v>
      </c>
      <c r="D160" s="4">
        <v>3</v>
      </c>
      <c r="E160" s="16" t="s">
        <v>5673</v>
      </c>
      <c r="F160" s="42">
        <f t="shared" si="5"/>
        <v>9</v>
      </c>
      <c r="G160" t="s">
        <v>9373</v>
      </c>
    </row>
    <row r="161" spans="1:7" x14ac:dyDescent="0.35">
      <c r="A161" s="4">
        <v>129</v>
      </c>
      <c r="B161" s="4">
        <v>-71.606999999999999</v>
      </c>
      <c r="C161" t="s">
        <v>5355</v>
      </c>
      <c r="D161" s="4">
        <v>1</v>
      </c>
      <c r="E161" s="16" t="s">
        <v>5675</v>
      </c>
      <c r="F161" s="42">
        <f t="shared" si="5"/>
        <v>9</v>
      </c>
      <c r="G161" t="s">
        <v>9373</v>
      </c>
    </row>
    <row r="162" spans="1:7" x14ac:dyDescent="0.35">
      <c r="B162" s="4">
        <v>-69.212000000000003</v>
      </c>
      <c r="C162" t="s">
        <v>5355</v>
      </c>
      <c r="D162" s="4">
        <v>1</v>
      </c>
      <c r="E162" s="16" t="s">
        <v>5676</v>
      </c>
    </row>
    <row r="163" spans="1:7" x14ac:dyDescent="0.35">
      <c r="B163" s="4">
        <v>-64.841999999999999</v>
      </c>
      <c r="C163" t="s">
        <v>5355</v>
      </c>
      <c r="D163" s="4">
        <v>1</v>
      </c>
      <c r="E163" s="16" t="s">
        <v>5679</v>
      </c>
    </row>
    <row r="164" spans="1:7" x14ac:dyDescent="0.35">
      <c r="A164" s="4">
        <v>130</v>
      </c>
      <c r="B164" s="4">
        <v>-58.758000000000003</v>
      </c>
      <c r="C164" t="s">
        <v>5370</v>
      </c>
      <c r="D164" s="4">
        <v>3</v>
      </c>
      <c r="E164" s="16" t="s">
        <v>5682</v>
      </c>
      <c r="F164" s="42">
        <f t="shared" si="5"/>
        <v>30</v>
      </c>
      <c r="G164" t="s">
        <v>9375</v>
      </c>
    </row>
    <row r="165" spans="1:7" x14ac:dyDescent="0.35">
      <c r="A165" s="4">
        <v>131</v>
      </c>
      <c r="B165" s="4">
        <v>-49.606000000000002</v>
      </c>
      <c r="C165" t="s">
        <v>5351</v>
      </c>
      <c r="D165" s="4">
        <v>2</v>
      </c>
      <c r="E165" s="16" t="s">
        <v>5686</v>
      </c>
      <c r="F165" s="42">
        <f t="shared" si="5"/>
        <v>30</v>
      </c>
      <c r="G165" t="s">
        <v>9375</v>
      </c>
    </row>
    <row r="166" spans="1:7" x14ac:dyDescent="0.35">
      <c r="A166" s="4">
        <v>132</v>
      </c>
      <c r="B166" s="4">
        <v>-47.082000000000001</v>
      </c>
      <c r="C166" t="s">
        <v>5355</v>
      </c>
      <c r="D166" s="4">
        <v>1</v>
      </c>
      <c r="E166" s="16" t="s">
        <v>5688</v>
      </c>
      <c r="F166" s="42">
        <f t="shared" si="5"/>
        <v>30</v>
      </c>
      <c r="G166" t="s">
        <v>9375</v>
      </c>
    </row>
    <row r="167" spans="1:7" x14ac:dyDescent="0.35">
      <c r="A167" s="4">
        <v>133</v>
      </c>
      <c r="B167" s="4">
        <v>-39.902000000000001</v>
      </c>
      <c r="C167" t="s">
        <v>5351</v>
      </c>
      <c r="D167" s="4">
        <v>2</v>
      </c>
      <c r="E167" s="16" t="s">
        <v>5691</v>
      </c>
      <c r="F167" s="42">
        <f t="shared" si="5"/>
        <v>30</v>
      </c>
      <c r="G167" t="s">
        <v>9375</v>
      </c>
    </row>
    <row r="168" spans="1:7" x14ac:dyDescent="0.35">
      <c r="A168" s="4">
        <v>134</v>
      </c>
      <c r="B168" s="4">
        <v>-33.251999999999903</v>
      </c>
      <c r="C168" t="s">
        <v>5370</v>
      </c>
      <c r="D168" s="4">
        <v>3</v>
      </c>
      <c r="E168" s="16" t="s">
        <v>5693</v>
      </c>
      <c r="F168" s="42">
        <f t="shared" si="5"/>
        <v>30</v>
      </c>
      <c r="G168" t="s">
        <v>9375</v>
      </c>
    </row>
    <row r="169" spans="1:7" x14ac:dyDescent="0.35">
      <c r="A169" s="4">
        <v>135</v>
      </c>
      <c r="B169" s="4">
        <v>-25.257999999999999</v>
      </c>
      <c r="C169" t="s">
        <v>5370</v>
      </c>
      <c r="D169" s="4">
        <v>3</v>
      </c>
      <c r="E169" s="16" t="s">
        <v>5699</v>
      </c>
      <c r="F169" s="42">
        <f t="shared" si="5"/>
        <v>30</v>
      </c>
      <c r="G169" t="s">
        <v>9375</v>
      </c>
    </row>
    <row r="170" spans="1:7" x14ac:dyDescent="0.35">
      <c r="A170" s="4">
        <v>136</v>
      </c>
      <c r="B170" s="4">
        <v>-23.945999999999898</v>
      </c>
      <c r="C170" t="s">
        <v>5355</v>
      </c>
      <c r="D170" s="4">
        <v>1</v>
      </c>
      <c r="E170" s="16" t="s">
        <v>5700</v>
      </c>
      <c r="F170" s="42">
        <f t="shared" si="5"/>
        <v>30</v>
      </c>
      <c r="G170" t="s">
        <v>9375</v>
      </c>
    </row>
    <row r="172" spans="1:7" x14ac:dyDescent="0.35">
      <c r="B172" s="20" t="s">
        <v>9285</v>
      </c>
    </row>
    <row r="173" spans="1:7" x14ac:dyDescent="0.35">
      <c r="A173" s="4">
        <v>137</v>
      </c>
      <c r="B173" s="4">
        <v>-22.053000000000001</v>
      </c>
      <c r="C173" t="s">
        <v>5355</v>
      </c>
      <c r="D173" s="4">
        <v>1</v>
      </c>
      <c r="E173" s="16" t="s">
        <v>5701</v>
      </c>
      <c r="F173" s="42">
        <f t="shared" si="5"/>
        <v>9</v>
      </c>
      <c r="G173" t="s">
        <v>9373</v>
      </c>
    </row>
    <row r="175" spans="1:7" x14ac:dyDescent="0.35">
      <c r="B175" s="21" t="s">
        <v>9234</v>
      </c>
      <c r="C175" s="22"/>
      <c r="D175" s="21"/>
      <c r="E175" s="23"/>
    </row>
    <row r="176" spans="1:7" x14ac:dyDescent="0.35">
      <c r="B176" s="20"/>
    </row>
    <row r="177" spans="1:7" x14ac:dyDescent="0.35">
      <c r="A177" s="4">
        <v>138</v>
      </c>
      <c r="B177" s="4">
        <v>53.926000000000002</v>
      </c>
      <c r="C177" t="s">
        <v>5355</v>
      </c>
      <c r="D177" s="4">
        <v>1</v>
      </c>
      <c r="E177" s="16" t="s">
        <v>5705</v>
      </c>
      <c r="F177" s="42">
        <f t="shared" ref="F177:F195" si="6">IF(G177="GREET",1,IF(G177="GOAL",2,IF(G177="GOAL:COOP",2,IF(G177="(GOAL:COOP)",2,IF(G177="GOAL:CIVILITY",2,IF(G177="GOAL:SUSTAIN",2,IF(G177="(GOAL:SUSTAIN)",2,IF(G177="GOAL:MAX EARN",2,IF(G177="GOAL:EQUITY",2,IF(G177="(GOAL:EQUITY)",2,IF(G177="PROPOSAL",3,IF(G177="(PROPOSAL)",3,IF(G177="CHOOSE+",4,IF(G177="CHOOSE-",4,IF(G177="(CHOOSE+)",4,IF(G177="(CHOOSE-)",4,IF(G177="ECO INFO",5,IF(G177="(ECO INFO)",5,IF(G177="$ INFO",6,IF(G177="($ INFO)",6,IF(G177="SOC INFO",7,IF(G177="(SOC INFO)",7,IF(G177="RULE INFO",8,IF(G177="EXP INFO",9,IF(G177="(EXP INFO)",9,IF(G177="MON RES",10,IF(G177="MON EARN",11,IF(G177="MON BEH",12,IF(G177="POSE HARM",13,IF(G177="(POSE HARM)",13,IF(G177="POSE CONCERN",14,IF(G177="(POSE CONCERN)",14,IF(G177="RJ APOLOGY",15,IF(G177="RJ ATONE",16,IF(G177="(RJ ATONE)",16,IF(G177="RJ JUSTIFY",17,IF(G177="RJ JUSTIFY:ECO INFO",17,IF(G177="RJ JUSTIFY:SOC INFO",17,IF(G177="RJ JUSTIFY:EXP INFO",17,IF(G177="RJ JUSTIFY:MON EARN",17,IF(G177="RJ JUSTIFY:MON BEH",17,IF(G177="RJ-",18,IF(G177="RJ FORGIVE+",19,IF(G177="RJ FORGIVE-",19,IF(G177="(RJ FORGIVE+)",19,IF(G177="(RJ FORGIVE-)",19,IF(G177="COORD",20,IF(G177="(COORD)",20,IF(G177="ENF ACK",21,IF(G177="(ENF ACK)",21,IF(G177="ENF PRAISE",22,IF(G177="ENF ASK",23,IF(G177="ENF TELL",24,IF(G177="ENF SHAME",25,IF(G177="ENF WARN",26,IF(G177="ENF THREATEN",27,IF(G177="ENF PUNISH",28,IF(G177="DEFECT",29,IF(G177="SM TALK",30,IF(G177="HUMOR",31,IF(G177="POLITE+",32,IF(G177="POLITE-",32,IF(G177="INPUT-",33,IF(G177="AMBIGUOUS",34,IF(G177="UNCODEABLE",35)))))))))))))))))))))))))))))))))))))))))))))))))))))))))))))))))</f>
        <v>34</v>
      </c>
      <c r="G177" t="s">
        <v>9387</v>
      </c>
    </row>
    <row r="178" spans="1:7" x14ac:dyDescent="0.35">
      <c r="B178" s="4">
        <v>60.173999999999999</v>
      </c>
      <c r="C178" t="s">
        <v>5355</v>
      </c>
      <c r="D178" s="4">
        <v>1</v>
      </c>
      <c r="E178" s="16" t="s">
        <v>5707</v>
      </c>
      <c r="F178" s="42">
        <f t="shared" si="6"/>
        <v>34</v>
      </c>
      <c r="G178" t="s">
        <v>9387</v>
      </c>
    </row>
    <row r="179" spans="1:7" x14ac:dyDescent="0.35">
      <c r="A179" s="4">
        <v>139</v>
      </c>
      <c r="B179" s="4">
        <v>75.673999999999893</v>
      </c>
      <c r="C179" t="s">
        <v>5351</v>
      </c>
      <c r="D179" s="4">
        <v>2</v>
      </c>
      <c r="E179" s="16" t="s">
        <v>5709</v>
      </c>
      <c r="F179" s="42">
        <f t="shared" si="6"/>
        <v>34</v>
      </c>
      <c r="G179" t="s">
        <v>9387</v>
      </c>
    </row>
    <row r="181" spans="1:7" x14ac:dyDescent="0.35">
      <c r="B181" s="20" t="s">
        <v>9232</v>
      </c>
    </row>
    <row r="182" spans="1:7" x14ac:dyDescent="0.35">
      <c r="A182" s="4">
        <v>140</v>
      </c>
      <c r="B182" s="4">
        <v>82.701999999999998</v>
      </c>
      <c r="C182" t="s">
        <v>5355</v>
      </c>
      <c r="D182" s="4">
        <v>1</v>
      </c>
      <c r="E182" s="16" t="s">
        <v>5711</v>
      </c>
      <c r="F182" s="42">
        <f t="shared" si="6"/>
        <v>9</v>
      </c>
      <c r="G182" t="s">
        <v>9373</v>
      </c>
    </row>
    <row r="183" spans="1:7" x14ac:dyDescent="0.35">
      <c r="A183" s="4">
        <v>141</v>
      </c>
      <c r="B183" s="4">
        <v>88.507999999999996</v>
      </c>
      <c r="C183" t="s">
        <v>5386</v>
      </c>
      <c r="D183" s="4">
        <v>4</v>
      </c>
      <c r="E183" s="16" t="s">
        <v>2314</v>
      </c>
      <c r="F183" s="42">
        <f t="shared" si="6"/>
        <v>9</v>
      </c>
      <c r="G183" t="s">
        <v>9373</v>
      </c>
    </row>
    <row r="184" spans="1:7" x14ac:dyDescent="0.35">
      <c r="A184" s="4">
        <v>142</v>
      </c>
      <c r="B184" s="4">
        <v>88.932000000000002</v>
      </c>
      <c r="C184" t="s">
        <v>5370</v>
      </c>
      <c r="D184" s="4">
        <v>3</v>
      </c>
      <c r="E184" s="16" t="s">
        <v>5714</v>
      </c>
      <c r="F184" s="42">
        <f t="shared" si="6"/>
        <v>9</v>
      </c>
      <c r="G184" t="s">
        <v>9373</v>
      </c>
    </row>
    <row r="185" spans="1:7" x14ac:dyDescent="0.35">
      <c r="A185" s="4">
        <v>143</v>
      </c>
      <c r="B185" s="4">
        <v>103.10599999999999</v>
      </c>
      <c r="C185" t="s">
        <v>5351</v>
      </c>
      <c r="D185" s="4">
        <v>2</v>
      </c>
      <c r="E185" s="16" t="s">
        <v>5715</v>
      </c>
      <c r="F185" s="42">
        <f t="shared" si="6"/>
        <v>30</v>
      </c>
      <c r="G185" t="s">
        <v>9375</v>
      </c>
    </row>
    <row r="186" spans="1:7" x14ac:dyDescent="0.35">
      <c r="A186" s="4">
        <v>144</v>
      </c>
      <c r="B186" s="4">
        <v>108.643999999999</v>
      </c>
      <c r="C186" t="s">
        <v>5370</v>
      </c>
      <c r="D186" s="4">
        <v>3</v>
      </c>
      <c r="E186" s="16" t="s">
        <v>5716</v>
      </c>
      <c r="F186" s="42">
        <f t="shared" si="6"/>
        <v>30</v>
      </c>
      <c r="G186" t="s">
        <v>9375</v>
      </c>
    </row>
    <row r="187" spans="1:7" x14ac:dyDescent="0.35">
      <c r="A187" s="4">
        <v>145</v>
      </c>
      <c r="B187" s="4">
        <v>111.87799999999901</v>
      </c>
      <c r="C187" t="s">
        <v>5355</v>
      </c>
      <c r="D187" s="4">
        <v>1</v>
      </c>
      <c r="E187" s="16" t="s">
        <v>5717</v>
      </c>
    </row>
    <row r="188" spans="1:7" x14ac:dyDescent="0.35">
      <c r="B188" s="4">
        <v>122.39</v>
      </c>
      <c r="C188" t="s">
        <v>5355</v>
      </c>
      <c r="D188" s="4">
        <v>1</v>
      </c>
      <c r="E188" s="16" t="s">
        <v>5719</v>
      </c>
    </row>
    <row r="189" spans="1:7" x14ac:dyDescent="0.35">
      <c r="A189" s="4">
        <v>146</v>
      </c>
      <c r="B189" s="4">
        <v>136.74</v>
      </c>
      <c r="C189" t="s">
        <v>5370</v>
      </c>
      <c r="D189" s="4">
        <v>3</v>
      </c>
      <c r="E189" s="16" t="s">
        <v>5722</v>
      </c>
      <c r="F189" s="42">
        <f t="shared" si="6"/>
        <v>9</v>
      </c>
      <c r="G189" t="s">
        <v>9373</v>
      </c>
    </row>
    <row r="190" spans="1:7" x14ac:dyDescent="0.35">
      <c r="A190" s="4">
        <v>147</v>
      </c>
      <c r="B190" s="4">
        <v>179.57299999999901</v>
      </c>
      <c r="C190" t="s">
        <v>5386</v>
      </c>
      <c r="D190" s="4">
        <v>4</v>
      </c>
      <c r="E190" s="16" t="s">
        <v>5726</v>
      </c>
      <c r="F190" s="42">
        <f t="shared" si="6"/>
        <v>9</v>
      </c>
      <c r="G190" t="s">
        <v>9373</v>
      </c>
    </row>
    <row r="191" spans="1:7" x14ac:dyDescent="0.35">
      <c r="A191" s="4">
        <v>148</v>
      </c>
      <c r="B191" s="4">
        <v>180.654</v>
      </c>
      <c r="C191" t="s">
        <v>5355</v>
      </c>
      <c r="D191" s="4">
        <v>1</v>
      </c>
      <c r="E191" s="16" t="s">
        <v>5727</v>
      </c>
      <c r="F191" s="42">
        <f t="shared" si="6"/>
        <v>30</v>
      </c>
      <c r="G191" t="s">
        <v>9375</v>
      </c>
    </row>
    <row r="192" spans="1:7" x14ac:dyDescent="0.35">
      <c r="A192" s="4">
        <v>149</v>
      </c>
      <c r="B192" s="4">
        <v>187.41800000000001</v>
      </c>
      <c r="C192" t="s">
        <v>5351</v>
      </c>
      <c r="D192" s="4">
        <v>2</v>
      </c>
      <c r="E192" s="16" t="s">
        <v>5728</v>
      </c>
      <c r="F192" s="42">
        <f t="shared" si="6"/>
        <v>9</v>
      </c>
      <c r="G192" t="s">
        <v>9373</v>
      </c>
    </row>
    <row r="193" spans="1:7" x14ac:dyDescent="0.35">
      <c r="A193" s="4">
        <v>150</v>
      </c>
      <c r="B193" s="4">
        <v>193.13200000000001</v>
      </c>
      <c r="C193" t="s">
        <v>5370</v>
      </c>
      <c r="D193" s="4">
        <v>3</v>
      </c>
      <c r="E193" s="16" t="s">
        <v>5730</v>
      </c>
      <c r="F193" s="42">
        <f t="shared" si="6"/>
        <v>30</v>
      </c>
      <c r="G193" t="s">
        <v>9375</v>
      </c>
    </row>
    <row r="194" spans="1:7" x14ac:dyDescent="0.35">
      <c r="A194" s="4">
        <v>151</v>
      </c>
      <c r="B194" s="4">
        <v>194.13399999999999</v>
      </c>
      <c r="C194" t="s">
        <v>5355</v>
      </c>
      <c r="D194" s="4">
        <v>1</v>
      </c>
      <c r="E194" s="16" t="s">
        <v>5731</v>
      </c>
      <c r="F194" s="42">
        <f t="shared" si="6"/>
        <v>30</v>
      </c>
      <c r="G194" t="s">
        <v>9375</v>
      </c>
    </row>
    <row r="195" spans="1:7" x14ac:dyDescent="0.35">
      <c r="A195" s="4">
        <v>152</v>
      </c>
      <c r="B195" s="4">
        <v>198.018</v>
      </c>
      <c r="C195" t="s">
        <v>5351</v>
      </c>
      <c r="D195" s="4">
        <v>2</v>
      </c>
      <c r="E195" s="16" t="s">
        <v>5732</v>
      </c>
      <c r="F195" s="42">
        <f t="shared" si="6"/>
        <v>9</v>
      </c>
      <c r="G195" t="s">
        <v>9373</v>
      </c>
    </row>
    <row r="196" spans="1:7" x14ac:dyDescent="0.35">
      <c r="B196" s="4">
        <v>207.09799999999899</v>
      </c>
      <c r="C196" t="s">
        <v>5351</v>
      </c>
      <c r="D196" s="4">
        <v>2</v>
      </c>
      <c r="E196" s="16" t="s">
        <v>5733</v>
      </c>
    </row>
    <row r="198" spans="1:7" x14ac:dyDescent="0.35">
      <c r="A198" s="7"/>
      <c r="B198" s="11" t="s">
        <v>9229</v>
      </c>
      <c r="C198" s="15"/>
      <c r="D198" s="19"/>
      <c r="E198" s="15"/>
      <c r="F198" s="80"/>
    </row>
    <row r="199" spans="1:7" x14ac:dyDescent="0.35">
      <c r="B199" s="20" t="s">
        <v>9232</v>
      </c>
    </row>
    <row r="200" spans="1:7" x14ac:dyDescent="0.35">
      <c r="A200" s="4">
        <v>153</v>
      </c>
      <c r="B200" s="4">
        <v>-370.82199999999898</v>
      </c>
      <c r="C200" t="s">
        <v>5370</v>
      </c>
      <c r="D200" s="4">
        <v>3</v>
      </c>
      <c r="E200" s="16" t="s">
        <v>5740</v>
      </c>
      <c r="F200" s="42">
        <f t="shared" ref="F200:F224" si="7">IF(G200="GREET",1,IF(G200="GOAL",2,IF(G200="GOAL:COOP",2,IF(G200="(GOAL:COOP)",2,IF(G200="GOAL:CIVILITY",2,IF(G200="GOAL:SUSTAIN",2,IF(G200="(GOAL:SUSTAIN)",2,IF(G200="GOAL:MAX EARN",2,IF(G200="GOAL:EQUITY",2,IF(G200="(GOAL:EQUITY)",2,IF(G200="PROPOSAL",3,IF(G200="(PROPOSAL)",3,IF(G200="CHOOSE+",4,IF(G200="CHOOSE-",4,IF(G200="(CHOOSE+)",4,IF(G200="(CHOOSE-)",4,IF(G200="ECO INFO",5,IF(G200="(ECO INFO)",5,IF(G200="$ INFO",6,IF(G200="($ INFO)",6,IF(G200="SOC INFO",7,IF(G200="(SOC INFO)",7,IF(G200="RULE INFO",8,IF(G200="EXP INFO",9,IF(G200="(EXP INFO)",9,IF(G200="MON RES",10,IF(G200="MON EARN",11,IF(G200="MON BEH",12,IF(G200="POSE HARM",13,IF(G200="(POSE HARM)",13,IF(G200="POSE CONCERN",14,IF(G200="(POSE CONCERN)",14,IF(G200="RJ APOLOGY",15,IF(G200="RJ ATONE",16,IF(G200="(RJ ATONE)",16,IF(G200="RJ JUSTIFY",17,IF(G200="RJ JUSTIFY:ECO INFO",17,IF(G200="RJ JUSTIFY:SOC INFO",17,IF(G200="RJ JUSTIFY:EXP INFO",17,IF(G200="RJ JUSTIFY:MON EARN",17,IF(G200="RJ JUSTIFY:MON BEH",17,IF(G200="RJ-",18,IF(G200="RJ FORGIVE+",19,IF(G200="RJ FORGIVE-",19,IF(G200="(RJ FORGIVE+)",19,IF(G200="(RJ FORGIVE-)",19,IF(G200="COORD",20,IF(G200="(COORD)",20,IF(G200="ENF ACK",21,IF(G200="(ENF ACK)",21,IF(G200="ENF PRAISE",22,IF(G200="ENF ASK",23,IF(G200="ENF TELL",24,IF(G200="ENF SHAME",25,IF(G200="ENF WARN",26,IF(G200="ENF THREATEN",27,IF(G200="ENF PUNISH",28,IF(G200="DEFECT",29,IF(G200="SM TALK",30,IF(G200="HUMOR",31,IF(G200="POLITE+",32,IF(G200="POLITE-",32,IF(G200="INPUT-",33,IF(G200="AMBIGUOUS",34,IF(G200="UNCODEABLE",35)))))))))))))))))))))))))))))))))))))))))))))))))))))))))))))))))</f>
        <v>9</v>
      </c>
      <c r="G200" t="s">
        <v>9373</v>
      </c>
    </row>
    <row r="201" spans="1:7" x14ac:dyDescent="0.35">
      <c r="A201" s="4">
        <v>154</v>
      </c>
      <c r="B201" s="4">
        <v>-365.12299999999999</v>
      </c>
      <c r="C201" t="s">
        <v>5351</v>
      </c>
      <c r="D201" s="4">
        <v>2</v>
      </c>
      <c r="E201" s="16" t="s">
        <v>5744</v>
      </c>
      <c r="F201" s="42">
        <f t="shared" si="7"/>
        <v>30</v>
      </c>
      <c r="G201" t="s">
        <v>9375</v>
      </c>
    </row>
    <row r="202" spans="1:7" x14ac:dyDescent="0.35">
      <c r="A202" s="4">
        <v>155</v>
      </c>
      <c r="B202" s="4">
        <v>-359.45800000000003</v>
      </c>
      <c r="C202" t="s">
        <v>5351</v>
      </c>
      <c r="D202" s="4">
        <v>2</v>
      </c>
      <c r="E202" s="16" t="s">
        <v>10773</v>
      </c>
      <c r="F202" s="42">
        <f t="shared" si="7"/>
        <v>30</v>
      </c>
      <c r="G202" t="s">
        <v>9375</v>
      </c>
    </row>
    <row r="203" spans="1:7" x14ac:dyDescent="0.35">
      <c r="A203" s="4">
        <v>156</v>
      </c>
      <c r="B203" s="4">
        <v>-356.87</v>
      </c>
      <c r="C203" t="s">
        <v>5355</v>
      </c>
      <c r="D203" s="4">
        <v>1</v>
      </c>
      <c r="E203" s="16" t="s">
        <v>5750</v>
      </c>
      <c r="F203" s="42">
        <f t="shared" si="7"/>
        <v>30</v>
      </c>
      <c r="G203" t="s">
        <v>9375</v>
      </c>
    </row>
    <row r="204" spans="1:7" x14ac:dyDescent="0.35">
      <c r="A204" s="4">
        <v>157</v>
      </c>
      <c r="B204" s="4">
        <v>-354.21600000000001</v>
      </c>
      <c r="C204" t="s">
        <v>5370</v>
      </c>
      <c r="D204" s="4">
        <v>3</v>
      </c>
      <c r="E204" s="16" t="s">
        <v>5752</v>
      </c>
      <c r="F204" s="42">
        <f t="shared" si="7"/>
        <v>30</v>
      </c>
      <c r="G204" t="s">
        <v>9375</v>
      </c>
    </row>
    <row r="205" spans="1:7" x14ac:dyDescent="0.35">
      <c r="A205" s="4">
        <v>158</v>
      </c>
      <c r="B205" s="4">
        <v>-340.49799999999999</v>
      </c>
      <c r="C205" t="s">
        <v>5370</v>
      </c>
      <c r="D205" s="4">
        <v>3</v>
      </c>
      <c r="E205" s="16" t="s">
        <v>5756</v>
      </c>
      <c r="F205" s="42">
        <f t="shared" si="7"/>
        <v>30</v>
      </c>
      <c r="G205" t="s">
        <v>9375</v>
      </c>
    </row>
    <row r="206" spans="1:7" x14ac:dyDescent="0.35">
      <c r="A206" s="4">
        <v>159</v>
      </c>
      <c r="B206" s="4">
        <v>-324.78500000000003</v>
      </c>
      <c r="C206" t="s">
        <v>5351</v>
      </c>
      <c r="D206" s="4">
        <v>2</v>
      </c>
      <c r="E206" s="16" t="s">
        <v>5760</v>
      </c>
      <c r="F206" s="42">
        <f t="shared" si="7"/>
        <v>30</v>
      </c>
      <c r="G206" t="s">
        <v>9375</v>
      </c>
    </row>
    <row r="207" spans="1:7" x14ac:dyDescent="0.35">
      <c r="B207" s="4">
        <v>-316.26499999999999</v>
      </c>
      <c r="C207" t="s">
        <v>5351</v>
      </c>
      <c r="D207" s="4">
        <v>2</v>
      </c>
      <c r="E207" s="16" t="s">
        <v>5764</v>
      </c>
    </row>
    <row r="208" spans="1:7" x14ac:dyDescent="0.35">
      <c r="A208" s="4">
        <v>160</v>
      </c>
      <c r="B208" s="4">
        <v>-312.29700000000003</v>
      </c>
      <c r="C208" t="s">
        <v>5355</v>
      </c>
      <c r="D208" s="4">
        <v>1</v>
      </c>
      <c r="E208" s="16" t="s">
        <v>5766</v>
      </c>
      <c r="F208" s="42">
        <f t="shared" si="7"/>
        <v>30</v>
      </c>
      <c r="G208" t="s">
        <v>9375</v>
      </c>
    </row>
    <row r="209" spans="1:7" x14ac:dyDescent="0.35">
      <c r="A209" s="4">
        <v>161</v>
      </c>
      <c r="B209" s="4">
        <v>-304.529</v>
      </c>
      <c r="C209" t="s">
        <v>5370</v>
      </c>
      <c r="D209" s="4">
        <v>3</v>
      </c>
      <c r="E209" s="16" t="s">
        <v>5771</v>
      </c>
      <c r="F209" s="42">
        <f t="shared" si="7"/>
        <v>30</v>
      </c>
      <c r="G209" t="s">
        <v>9375</v>
      </c>
    </row>
    <row r="210" spans="1:7" x14ac:dyDescent="0.35">
      <c r="A210" s="4">
        <v>162</v>
      </c>
      <c r="B210" s="4">
        <v>-287.39699999999999</v>
      </c>
      <c r="C210" t="s">
        <v>5355</v>
      </c>
      <c r="D210" s="4">
        <v>1</v>
      </c>
      <c r="E210" s="16" t="s">
        <v>5775</v>
      </c>
      <c r="F210" s="42">
        <f t="shared" si="7"/>
        <v>30</v>
      </c>
      <c r="G210" t="s">
        <v>9375</v>
      </c>
    </row>
    <row r="211" spans="1:7" x14ac:dyDescent="0.35">
      <c r="A211" s="4">
        <v>163</v>
      </c>
      <c r="B211" s="4">
        <v>-274.44099999999997</v>
      </c>
      <c r="C211" t="s">
        <v>5351</v>
      </c>
      <c r="D211" s="4">
        <v>2</v>
      </c>
      <c r="E211" s="16" t="s">
        <v>5781</v>
      </c>
      <c r="F211" s="42">
        <f t="shared" si="7"/>
        <v>30</v>
      </c>
      <c r="G211" t="s">
        <v>9375</v>
      </c>
    </row>
    <row r="212" spans="1:7" x14ac:dyDescent="0.35">
      <c r="A212" s="4">
        <v>164</v>
      </c>
      <c r="B212" s="4">
        <v>-266.55399999999997</v>
      </c>
      <c r="C212" t="s">
        <v>5355</v>
      </c>
      <c r="D212" s="4">
        <v>1</v>
      </c>
      <c r="E212" s="16" t="s">
        <v>5782</v>
      </c>
      <c r="F212" s="42">
        <f t="shared" si="7"/>
        <v>30</v>
      </c>
      <c r="G212" t="s">
        <v>9375</v>
      </c>
    </row>
    <row r="213" spans="1:7" x14ac:dyDescent="0.35">
      <c r="B213" s="4">
        <v>-261.640999999999</v>
      </c>
      <c r="C213" t="s">
        <v>5355</v>
      </c>
      <c r="D213" s="4">
        <v>1</v>
      </c>
      <c r="E213" s="16" t="s">
        <v>5783</v>
      </c>
    </row>
    <row r="214" spans="1:7" x14ac:dyDescent="0.35">
      <c r="A214" s="4">
        <v>165</v>
      </c>
      <c r="B214" s="4">
        <v>-259.19099999999997</v>
      </c>
      <c r="C214" t="s">
        <v>5370</v>
      </c>
      <c r="D214" s="4">
        <v>3</v>
      </c>
      <c r="E214" s="16" t="s">
        <v>5784</v>
      </c>
      <c r="F214" s="42">
        <f t="shared" si="7"/>
        <v>30</v>
      </c>
      <c r="G214" t="s">
        <v>9375</v>
      </c>
    </row>
    <row r="215" spans="1:7" x14ac:dyDescent="0.35">
      <c r="A215" s="4">
        <v>166</v>
      </c>
      <c r="B215" s="4">
        <v>-255.167</v>
      </c>
      <c r="C215" t="s">
        <v>5370</v>
      </c>
      <c r="D215" s="4">
        <v>3</v>
      </c>
      <c r="E215" s="16" t="s">
        <v>5785</v>
      </c>
      <c r="F215" s="42">
        <f t="shared" si="7"/>
        <v>30</v>
      </c>
      <c r="G215" t="s">
        <v>9375</v>
      </c>
    </row>
    <row r="216" spans="1:7" x14ac:dyDescent="0.35">
      <c r="A216" s="4">
        <v>167</v>
      </c>
      <c r="B216" s="4">
        <v>-250.73699999999999</v>
      </c>
      <c r="C216" t="s">
        <v>5351</v>
      </c>
      <c r="D216" s="4">
        <v>2</v>
      </c>
      <c r="E216" s="16" t="s">
        <v>5786</v>
      </c>
      <c r="F216" s="42">
        <f t="shared" si="7"/>
        <v>30</v>
      </c>
      <c r="G216" t="s">
        <v>9375</v>
      </c>
    </row>
    <row r="217" spans="1:7" x14ac:dyDescent="0.35">
      <c r="A217" s="4">
        <v>168</v>
      </c>
      <c r="B217" s="4">
        <v>-176.92500000000001</v>
      </c>
      <c r="C217" t="s">
        <v>5370</v>
      </c>
      <c r="D217" s="4">
        <v>3</v>
      </c>
      <c r="E217" s="16" t="s">
        <v>5811</v>
      </c>
      <c r="F217" s="42">
        <f t="shared" si="7"/>
        <v>9</v>
      </c>
      <c r="G217" t="s">
        <v>9373</v>
      </c>
    </row>
    <row r="218" spans="1:7" x14ac:dyDescent="0.35">
      <c r="A218" s="4">
        <v>169</v>
      </c>
      <c r="B218" s="4">
        <v>-109.274</v>
      </c>
      <c r="C218" t="s">
        <v>5355</v>
      </c>
      <c r="D218" s="4">
        <v>1</v>
      </c>
      <c r="E218" s="16" t="s">
        <v>5838</v>
      </c>
      <c r="F218" s="42">
        <f t="shared" si="7"/>
        <v>30</v>
      </c>
      <c r="G218" t="s">
        <v>9375</v>
      </c>
    </row>
    <row r="219" spans="1:7" x14ac:dyDescent="0.35">
      <c r="B219" s="4">
        <v>-100.643999999999</v>
      </c>
      <c r="C219" t="s">
        <v>5355</v>
      </c>
      <c r="D219" s="4">
        <v>1</v>
      </c>
      <c r="E219" s="16" t="s">
        <v>5841</v>
      </c>
    </row>
    <row r="220" spans="1:7" x14ac:dyDescent="0.35">
      <c r="A220" s="4">
        <v>170</v>
      </c>
      <c r="B220" s="4">
        <v>-95.478999999999999</v>
      </c>
      <c r="C220" t="s">
        <v>5370</v>
      </c>
      <c r="D220" s="4">
        <v>3</v>
      </c>
      <c r="E220" s="16" t="s">
        <v>5843</v>
      </c>
      <c r="F220" s="42">
        <f t="shared" si="7"/>
        <v>30</v>
      </c>
      <c r="G220" t="s">
        <v>9375</v>
      </c>
    </row>
    <row r="221" spans="1:7" x14ac:dyDescent="0.35">
      <c r="B221" s="4">
        <v>-92.543999999999997</v>
      </c>
      <c r="C221" t="s">
        <v>5370</v>
      </c>
      <c r="D221" s="4">
        <v>3</v>
      </c>
      <c r="E221" s="16" t="s">
        <v>5846</v>
      </c>
    </row>
    <row r="222" spans="1:7" x14ac:dyDescent="0.35">
      <c r="A222" s="4">
        <v>171</v>
      </c>
      <c r="B222" s="4">
        <v>-71.284999999999997</v>
      </c>
      <c r="C222" t="s">
        <v>5355</v>
      </c>
      <c r="D222" s="4">
        <v>1</v>
      </c>
      <c r="E222" s="16" t="s">
        <v>5857</v>
      </c>
      <c r="F222" s="42">
        <f t="shared" si="7"/>
        <v>30</v>
      </c>
      <c r="G222" t="s">
        <v>9375</v>
      </c>
    </row>
    <row r="223" spans="1:7" x14ac:dyDescent="0.35">
      <c r="B223" s="4">
        <v>-62.390999999999998</v>
      </c>
      <c r="C223" t="s">
        <v>5355</v>
      </c>
      <c r="D223" s="4">
        <v>1</v>
      </c>
      <c r="E223" s="16" t="s">
        <v>5859</v>
      </c>
    </row>
    <row r="224" spans="1:7" x14ac:dyDescent="0.35">
      <c r="A224" s="4">
        <v>172</v>
      </c>
      <c r="B224" s="4">
        <v>-58.393000000000001</v>
      </c>
      <c r="C224" t="s">
        <v>5351</v>
      </c>
      <c r="D224" s="4">
        <v>2</v>
      </c>
      <c r="E224" s="16" t="s">
        <v>5861</v>
      </c>
      <c r="F224" s="42">
        <f t="shared" si="7"/>
        <v>9</v>
      </c>
      <c r="G224" t="s">
        <v>9373</v>
      </c>
    </row>
    <row r="226" spans="1:7" x14ac:dyDescent="0.35">
      <c r="B226" s="21" t="s">
        <v>9234</v>
      </c>
      <c r="C226" s="22"/>
      <c r="D226" s="21"/>
      <c r="E226" s="23"/>
    </row>
    <row r="227" spans="1:7" x14ac:dyDescent="0.35">
      <c r="B227" s="20" t="s">
        <v>9232</v>
      </c>
    </row>
    <row r="228" spans="1:7" x14ac:dyDescent="0.35">
      <c r="A228" s="4">
        <v>173</v>
      </c>
      <c r="B228" s="4">
        <v>97.290999999999997</v>
      </c>
      <c r="C228" t="s">
        <v>5355</v>
      </c>
      <c r="D228" s="4">
        <v>1</v>
      </c>
      <c r="E228" s="16" t="s">
        <v>5871</v>
      </c>
      <c r="F228" s="42">
        <f t="shared" ref="F228:F243" si="8">IF(G228="GREET",1,IF(G228="GOAL",2,IF(G228="GOAL:COOP",2,IF(G228="(GOAL:COOP)",2,IF(G228="GOAL:CIVILITY",2,IF(G228="GOAL:SUSTAIN",2,IF(G228="(GOAL:SUSTAIN)",2,IF(G228="GOAL:MAX EARN",2,IF(G228="GOAL:EQUITY",2,IF(G228="(GOAL:EQUITY)",2,IF(G228="PROPOSAL",3,IF(G228="(PROPOSAL)",3,IF(G228="CHOOSE+",4,IF(G228="CHOOSE-",4,IF(G228="(CHOOSE+)",4,IF(G228="(CHOOSE-)",4,IF(G228="ECO INFO",5,IF(G228="(ECO INFO)",5,IF(G228="$ INFO",6,IF(G228="($ INFO)",6,IF(G228="SOC INFO",7,IF(G228="(SOC INFO)",7,IF(G228="RULE INFO",8,IF(G228="EXP INFO",9,IF(G228="(EXP INFO)",9,IF(G228="MON RES",10,IF(G228="MON EARN",11,IF(G228="MON BEH",12,IF(G228="POSE HARM",13,IF(G228="(POSE HARM)",13,IF(G228="POSE CONCERN",14,IF(G228="(POSE CONCERN)",14,IF(G228="RJ APOLOGY",15,IF(G228="RJ ATONE",16,IF(G228="(RJ ATONE)",16,IF(G228="RJ JUSTIFY",17,IF(G228="RJ JUSTIFY:ECO INFO",17,IF(G228="RJ JUSTIFY:SOC INFO",17,IF(G228="RJ JUSTIFY:EXP INFO",17,IF(G228="RJ JUSTIFY:MON EARN",17,IF(G228="RJ JUSTIFY:MON BEH",17,IF(G228="RJ-",18,IF(G228="RJ FORGIVE+",19,IF(G228="RJ FORGIVE-",19,IF(G228="(RJ FORGIVE+)",19,IF(G228="(RJ FORGIVE-)",19,IF(G228="COORD",20,IF(G228="(COORD)",20,IF(G228="ENF ACK",21,IF(G228="(ENF ACK)",21,IF(G228="ENF PRAISE",22,IF(G228="ENF ASK",23,IF(G228="ENF TELL",24,IF(G228="ENF SHAME",25,IF(G228="ENF WARN",26,IF(G228="ENF THREATEN",27,IF(G228="ENF PUNISH",28,IF(G228="DEFECT",29,IF(G228="SM TALK",30,IF(G228="HUMOR",31,IF(G228="POLITE+",32,IF(G228="POLITE-",32,IF(G228="INPUT-",33,IF(G228="AMBIGUOUS",34,IF(G228="UNCODEABLE",35)))))))))))))))))))))))))))))))))))))))))))))))))))))))))))))))))</f>
        <v>9</v>
      </c>
      <c r="G228" t="s">
        <v>9373</v>
      </c>
    </row>
    <row r="229" spans="1:7" x14ac:dyDescent="0.35">
      <c r="A229" s="4">
        <v>174</v>
      </c>
      <c r="B229" s="4">
        <v>98.977999999999994</v>
      </c>
      <c r="C229" t="s">
        <v>5370</v>
      </c>
      <c r="D229" s="4">
        <v>3</v>
      </c>
      <c r="E229" s="16" t="s">
        <v>5872</v>
      </c>
      <c r="F229" s="42">
        <f t="shared" si="8"/>
        <v>9</v>
      </c>
      <c r="G229" t="s">
        <v>9373</v>
      </c>
    </row>
    <row r="230" spans="1:7" x14ac:dyDescent="0.35">
      <c r="A230" s="4">
        <v>175</v>
      </c>
      <c r="B230" s="4">
        <v>104.705</v>
      </c>
      <c r="C230" t="s">
        <v>5370</v>
      </c>
      <c r="D230" s="4">
        <v>3</v>
      </c>
      <c r="E230" s="16" t="s">
        <v>1544</v>
      </c>
    </row>
    <row r="231" spans="1:7" x14ac:dyDescent="0.35">
      <c r="A231" s="4">
        <v>176</v>
      </c>
      <c r="B231" s="4">
        <v>115.658999999999</v>
      </c>
      <c r="C231" t="s">
        <v>5355</v>
      </c>
      <c r="D231" s="4">
        <v>1</v>
      </c>
      <c r="E231" s="16" t="s">
        <v>5875</v>
      </c>
      <c r="F231" s="42">
        <f t="shared" si="8"/>
        <v>30</v>
      </c>
      <c r="G231" t="s">
        <v>9375</v>
      </c>
    </row>
    <row r="232" spans="1:7" x14ac:dyDescent="0.35">
      <c r="A232" s="4">
        <v>177</v>
      </c>
      <c r="B232" s="4">
        <v>123.56699999999999</v>
      </c>
      <c r="C232" t="s">
        <v>5351</v>
      </c>
      <c r="D232" s="4">
        <v>2</v>
      </c>
      <c r="E232" s="16" t="s">
        <v>5876</v>
      </c>
      <c r="F232" s="42">
        <f t="shared" si="8"/>
        <v>30</v>
      </c>
      <c r="G232" t="s">
        <v>9375</v>
      </c>
    </row>
    <row r="233" spans="1:7" x14ac:dyDescent="0.35">
      <c r="A233" s="4">
        <v>178</v>
      </c>
      <c r="B233" s="4">
        <v>138.37100000000001</v>
      </c>
      <c r="C233" t="s">
        <v>5355</v>
      </c>
      <c r="D233" s="4">
        <v>1</v>
      </c>
      <c r="E233" s="16" t="s">
        <v>5879</v>
      </c>
      <c r="F233" s="42">
        <f t="shared" si="8"/>
        <v>30</v>
      </c>
      <c r="G233" t="s">
        <v>9375</v>
      </c>
    </row>
    <row r="234" spans="1:7" x14ac:dyDescent="0.35">
      <c r="A234" s="4">
        <v>179</v>
      </c>
      <c r="B234" s="4">
        <v>143.73699999999999</v>
      </c>
      <c r="C234" t="s">
        <v>5370</v>
      </c>
      <c r="D234" s="4">
        <v>3</v>
      </c>
      <c r="E234" s="16" t="s">
        <v>5882</v>
      </c>
      <c r="F234" s="42">
        <f t="shared" si="8"/>
        <v>30</v>
      </c>
      <c r="G234" t="s">
        <v>9375</v>
      </c>
    </row>
    <row r="235" spans="1:7" x14ac:dyDescent="0.35">
      <c r="A235" s="4">
        <v>180</v>
      </c>
      <c r="B235" s="4">
        <v>154.399</v>
      </c>
      <c r="C235" t="s">
        <v>5351</v>
      </c>
      <c r="D235" s="4">
        <v>2</v>
      </c>
      <c r="E235" s="16" t="s">
        <v>5884</v>
      </c>
      <c r="F235" s="42">
        <f t="shared" si="8"/>
        <v>30</v>
      </c>
      <c r="G235" t="s">
        <v>9375</v>
      </c>
    </row>
    <row r="236" spans="1:7" x14ac:dyDescent="0.35">
      <c r="A236" s="4">
        <v>181</v>
      </c>
      <c r="B236" s="4">
        <v>160.88200000000001</v>
      </c>
      <c r="C236" t="s">
        <v>5370</v>
      </c>
      <c r="D236" s="4">
        <v>3</v>
      </c>
      <c r="E236" s="16" t="s">
        <v>5886</v>
      </c>
      <c r="F236" s="42">
        <f t="shared" si="8"/>
        <v>9</v>
      </c>
      <c r="G236" t="s">
        <v>9373</v>
      </c>
    </row>
    <row r="237" spans="1:7" x14ac:dyDescent="0.35">
      <c r="A237" s="4">
        <v>182</v>
      </c>
      <c r="B237" s="4">
        <v>168.67099999999999</v>
      </c>
      <c r="C237" t="s">
        <v>5351</v>
      </c>
      <c r="D237" s="4">
        <v>2</v>
      </c>
      <c r="E237" s="16" t="s">
        <v>5887</v>
      </c>
      <c r="F237" s="42">
        <f t="shared" si="8"/>
        <v>30</v>
      </c>
      <c r="G237" t="s">
        <v>9375</v>
      </c>
    </row>
    <row r="238" spans="1:7" x14ac:dyDescent="0.35">
      <c r="A238" s="4">
        <v>183</v>
      </c>
      <c r="B238" s="4">
        <v>171.91499999999999</v>
      </c>
      <c r="C238" t="s">
        <v>5355</v>
      </c>
      <c r="D238" s="4">
        <v>1</v>
      </c>
      <c r="E238" s="16" t="s">
        <v>5889</v>
      </c>
      <c r="F238" s="42">
        <f t="shared" si="8"/>
        <v>30</v>
      </c>
      <c r="G238" t="s">
        <v>9375</v>
      </c>
    </row>
    <row r="239" spans="1:7" x14ac:dyDescent="0.35">
      <c r="B239" s="4">
        <v>177.75</v>
      </c>
      <c r="C239" t="s">
        <v>5355</v>
      </c>
      <c r="D239" s="4">
        <v>1</v>
      </c>
      <c r="E239" s="16" t="s">
        <v>5891</v>
      </c>
    </row>
    <row r="240" spans="1:7" x14ac:dyDescent="0.35">
      <c r="A240" s="4">
        <v>184</v>
      </c>
      <c r="B240" s="4">
        <v>204.43899999999999</v>
      </c>
      <c r="C240" t="s">
        <v>5351</v>
      </c>
      <c r="D240" s="4">
        <v>2</v>
      </c>
      <c r="E240" s="16" t="s">
        <v>5896</v>
      </c>
      <c r="F240" s="42">
        <f t="shared" si="8"/>
        <v>30</v>
      </c>
      <c r="G240" t="s">
        <v>9375</v>
      </c>
    </row>
    <row r="241" spans="1:7" x14ac:dyDescent="0.35">
      <c r="A241" s="4">
        <v>185</v>
      </c>
      <c r="B241" s="4">
        <v>212.18700000000001</v>
      </c>
      <c r="C241" t="s">
        <v>5355</v>
      </c>
      <c r="D241" s="4">
        <v>1</v>
      </c>
      <c r="E241" s="16" t="s">
        <v>5898</v>
      </c>
      <c r="F241" s="42">
        <f t="shared" si="8"/>
        <v>30</v>
      </c>
      <c r="G241" t="s">
        <v>9375</v>
      </c>
    </row>
    <row r="242" spans="1:7" x14ac:dyDescent="0.35">
      <c r="A242" s="4">
        <v>186</v>
      </c>
      <c r="B242" s="4">
        <v>221.07900000000001</v>
      </c>
      <c r="C242" t="s">
        <v>5351</v>
      </c>
      <c r="D242" s="4">
        <v>2</v>
      </c>
      <c r="E242" s="16" t="s">
        <v>5899</v>
      </c>
      <c r="F242" s="42">
        <f t="shared" si="8"/>
        <v>30</v>
      </c>
      <c r="G242" t="s">
        <v>9375</v>
      </c>
    </row>
    <row r="243" spans="1:7" x14ac:dyDescent="0.35">
      <c r="A243" s="4">
        <v>187</v>
      </c>
      <c r="B243" s="4">
        <v>225.761</v>
      </c>
      <c r="C243" t="s">
        <v>5370</v>
      </c>
      <c r="D243" s="4">
        <v>3</v>
      </c>
      <c r="E243" s="16" t="s">
        <v>5900</v>
      </c>
      <c r="F243" s="42">
        <f t="shared" si="8"/>
        <v>9</v>
      </c>
      <c r="G243" t="s">
        <v>9373</v>
      </c>
    </row>
    <row r="244" spans="1:7" x14ac:dyDescent="0.35">
      <c r="B244" s="4">
        <v>233.65</v>
      </c>
      <c r="C244" t="s">
        <v>5370</v>
      </c>
      <c r="D244" s="4">
        <v>3</v>
      </c>
      <c r="E244" s="16" t="s">
        <v>5902</v>
      </c>
    </row>
    <row r="247" spans="1:7" x14ac:dyDescent="0.35">
      <c r="A247" s="8" t="s">
        <v>11929</v>
      </c>
    </row>
    <row r="248" spans="1:7" x14ac:dyDescent="0.35">
      <c r="B248" s="98" t="s">
        <v>11936</v>
      </c>
    </row>
    <row r="249" spans="1:7" x14ac:dyDescent="0.35">
      <c r="A249" s="7" t="s">
        <v>11933</v>
      </c>
      <c r="B249" s="4">
        <v>0</v>
      </c>
      <c r="C249" t="s">
        <v>11953</v>
      </c>
    </row>
    <row r="250" spans="1:7" x14ac:dyDescent="0.35">
      <c r="A250" s="7" t="s">
        <v>11934</v>
      </c>
      <c r="B250" s="4">
        <v>0</v>
      </c>
      <c r="C250" t="s">
        <v>11953</v>
      </c>
    </row>
    <row r="251" spans="1:7" x14ac:dyDescent="0.35">
      <c r="A251" s="7" t="s">
        <v>11935</v>
      </c>
      <c r="B251" s="4">
        <v>0</v>
      </c>
      <c r="C251" t="s">
        <v>11953</v>
      </c>
    </row>
    <row r="253" spans="1:7" x14ac:dyDescent="0.35">
      <c r="A253" s="7" t="s">
        <v>12080</v>
      </c>
      <c r="B253" s="4">
        <v>0</v>
      </c>
    </row>
    <row r="254" spans="1:7" x14ac:dyDescent="0.35">
      <c r="A254" s="4" t="s">
        <v>12082</v>
      </c>
      <c r="B254" s="4">
        <v>1</v>
      </c>
    </row>
    <row r="257" spans="1:10" x14ac:dyDescent="0.35">
      <c r="B257" s="8" t="s">
        <v>12198</v>
      </c>
      <c r="F257"/>
      <c r="H257"/>
      <c r="J257"/>
    </row>
    <row r="258" spans="1:10" x14ac:dyDescent="0.35">
      <c r="A258" s="8" t="s">
        <v>12202</v>
      </c>
      <c r="B258" s="138" t="s">
        <v>12230</v>
      </c>
      <c r="C258" s="113" t="s">
        <v>12231</v>
      </c>
      <c r="F258"/>
      <c r="H258"/>
      <c r="J258"/>
    </row>
    <row r="259" spans="1:10" x14ac:dyDescent="0.35">
      <c r="A259" s="7" t="s">
        <v>12083</v>
      </c>
      <c r="B259" s="102">
        <v>0</v>
      </c>
      <c r="C259" s="102">
        <v>1</v>
      </c>
      <c r="E259"/>
      <c r="F259"/>
      <c r="H259"/>
      <c r="J259"/>
    </row>
    <row r="260" spans="1:10" x14ac:dyDescent="0.35">
      <c r="A260" s="7" t="s">
        <v>12084</v>
      </c>
      <c r="B260" s="102">
        <v>1</v>
      </c>
      <c r="C260" s="102">
        <v>1</v>
      </c>
      <c r="F260"/>
      <c r="H260"/>
      <c r="J260"/>
    </row>
    <row r="261" spans="1:10" x14ac:dyDescent="0.35">
      <c r="B261"/>
      <c r="C261" s="4"/>
      <c r="F261"/>
      <c r="H261"/>
      <c r="J261"/>
    </row>
    <row r="262" spans="1:10" x14ac:dyDescent="0.35">
      <c r="A262" s="8" t="s">
        <v>12203</v>
      </c>
      <c r="B262"/>
      <c r="C262" s="4"/>
      <c r="F262"/>
      <c r="H262"/>
      <c r="J262"/>
    </row>
    <row r="263" spans="1:10" x14ac:dyDescent="0.35">
      <c r="A263" s="7" t="s">
        <v>12083</v>
      </c>
      <c r="B263" s="102" t="s">
        <v>11932</v>
      </c>
      <c r="C263" s="102" t="s">
        <v>11932</v>
      </c>
      <c r="F263"/>
      <c r="H263"/>
      <c r="J263"/>
    </row>
    <row r="264" spans="1:10" x14ac:dyDescent="0.35">
      <c r="A264" s="7" t="s">
        <v>12084</v>
      </c>
      <c r="B264" s="102" t="s">
        <v>11932</v>
      </c>
      <c r="C264" s="102" t="s">
        <v>11932</v>
      </c>
      <c r="F264"/>
      <c r="H264"/>
      <c r="J264"/>
    </row>
    <row r="265" spans="1:10" x14ac:dyDescent="0.35">
      <c r="C265" s="4"/>
      <c r="F265"/>
      <c r="H265"/>
      <c r="J265"/>
    </row>
    <row r="266" spans="1:10" x14ac:dyDescent="0.35">
      <c r="A266" s="8" t="s">
        <v>12204</v>
      </c>
      <c r="C266" s="4"/>
      <c r="F266"/>
      <c r="H266"/>
      <c r="J266"/>
    </row>
    <row r="267" spans="1:10" x14ac:dyDescent="0.35">
      <c r="A267" s="7" t="s">
        <v>12083</v>
      </c>
      <c r="B267" s="102" t="s">
        <v>11932</v>
      </c>
      <c r="C267" s="102" t="s">
        <v>11932</v>
      </c>
      <c r="F267"/>
      <c r="H267"/>
      <c r="J267"/>
    </row>
    <row r="268" spans="1:10" x14ac:dyDescent="0.35">
      <c r="A268" s="7" t="s">
        <v>12084</v>
      </c>
      <c r="B268" s="102" t="s">
        <v>11932</v>
      </c>
      <c r="C268" s="102" t="s">
        <v>11932</v>
      </c>
      <c r="F268"/>
      <c r="H268"/>
      <c r="J268"/>
    </row>
    <row r="269" spans="1:10" x14ac:dyDescent="0.35">
      <c r="B269"/>
      <c r="C269" s="4"/>
      <c r="F269"/>
      <c r="H269"/>
      <c r="J269"/>
    </row>
    <row r="270" spans="1:10" x14ac:dyDescent="0.35">
      <c r="A270" s="7" t="s">
        <v>12080</v>
      </c>
      <c r="B270"/>
      <c r="C270" s="4"/>
      <c r="F270"/>
      <c r="H270"/>
      <c r="J270"/>
    </row>
    <row r="271" spans="1:10" x14ac:dyDescent="0.35">
      <c r="A271" s="7" t="s">
        <v>12083</v>
      </c>
      <c r="B271" s="102">
        <v>0</v>
      </c>
      <c r="C271" s="102">
        <v>1</v>
      </c>
      <c r="F271"/>
      <c r="H271"/>
      <c r="J271"/>
    </row>
    <row r="272" spans="1:10" x14ac:dyDescent="0.35">
      <c r="A272" s="7" t="s">
        <v>12084</v>
      </c>
      <c r="B272" s="102">
        <v>1</v>
      </c>
      <c r="C272" s="102">
        <v>1</v>
      </c>
      <c r="F272"/>
      <c r="H272"/>
      <c r="J272"/>
    </row>
    <row r="275" spans="1:5" x14ac:dyDescent="0.35">
      <c r="A275" s="8" t="s">
        <v>12089</v>
      </c>
    </row>
    <row r="277" spans="1:5" x14ac:dyDescent="0.35">
      <c r="A277" s="113" t="s">
        <v>11933</v>
      </c>
    </row>
    <row r="278" spans="1:5" x14ac:dyDescent="0.35">
      <c r="A278" s="113"/>
    </row>
    <row r="279" spans="1:5" x14ac:dyDescent="0.35">
      <c r="A279" s="116" t="s">
        <v>12090</v>
      </c>
      <c r="E279" s="16" t="s">
        <v>11932</v>
      </c>
    </row>
    <row r="280" spans="1:5" x14ac:dyDescent="0.35">
      <c r="A280" s="4" t="s">
        <v>12091</v>
      </c>
    </row>
    <row r="281" spans="1:5" x14ac:dyDescent="0.35">
      <c r="A281" s="4" t="s">
        <v>12092</v>
      </c>
    </row>
    <row r="282" spans="1:5" x14ac:dyDescent="0.35">
      <c r="A282" s="4" t="s">
        <v>12093</v>
      </c>
    </row>
    <row r="283" spans="1:5" x14ac:dyDescent="0.35">
      <c r="A283" s="4" t="s">
        <v>12094</v>
      </c>
    </row>
    <row r="284" spans="1:5" x14ac:dyDescent="0.35">
      <c r="A284" s="37" t="s">
        <v>12098</v>
      </c>
      <c r="B284" s="117"/>
    </row>
    <row r="285" spans="1:5" x14ac:dyDescent="0.35">
      <c r="A285" s="37"/>
    </row>
    <row r="286" spans="1:5" x14ac:dyDescent="0.35">
      <c r="A286" s="116" t="s">
        <v>12095</v>
      </c>
    </row>
    <row r="287" spans="1:5" x14ac:dyDescent="0.35">
      <c r="A287" s="4" t="s">
        <v>12091</v>
      </c>
      <c r="B287" s="4">
        <v>4</v>
      </c>
    </row>
    <row r="288" spans="1:5" x14ac:dyDescent="0.35">
      <c r="A288" s="4" t="s">
        <v>12092</v>
      </c>
    </row>
    <row r="289" spans="1:5" x14ac:dyDescent="0.35">
      <c r="A289" s="4" t="s">
        <v>12093</v>
      </c>
    </row>
    <row r="290" spans="1:5" x14ac:dyDescent="0.35">
      <c r="A290" s="4" t="s">
        <v>12094</v>
      </c>
    </row>
    <row r="291" spans="1:5" x14ac:dyDescent="0.35">
      <c r="A291" s="37" t="s">
        <v>12098</v>
      </c>
      <c r="B291" s="4">
        <v>4</v>
      </c>
    </row>
    <row r="292" spans="1:5" x14ac:dyDescent="0.35">
      <c r="A292" s="37"/>
    </row>
    <row r="293" spans="1:5" x14ac:dyDescent="0.35">
      <c r="A293" s="113" t="s">
        <v>11934</v>
      </c>
    </row>
    <row r="294" spans="1:5" x14ac:dyDescent="0.35">
      <c r="A294" s="113"/>
    </row>
    <row r="295" spans="1:5" x14ac:dyDescent="0.35">
      <c r="A295" s="116" t="s">
        <v>12090</v>
      </c>
      <c r="E295" s="16" t="s">
        <v>11932</v>
      </c>
    </row>
    <row r="296" spans="1:5" x14ac:dyDescent="0.35">
      <c r="A296" s="4" t="s">
        <v>12091</v>
      </c>
    </row>
    <row r="297" spans="1:5" x14ac:dyDescent="0.35">
      <c r="A297" s="4" t="s">
        <v>12092</v>
      </c>
    </row>
    <row r="298" spans="1:5" x14ac:dyDescent="0.35">
      <c r="A298" s="4" t="s">
        <v>12093</v>
      </c>
    </row>
    <row r="299" spans="1:5" x14ac:dyDescent="0.35">
      <c r="A299" s="4" t="s">
        <v>12094</v>
      </c>
    </row>
    <row r="300" spans="1:5" x14ac:dyDescent="0.35">
      <c r="A300" s="37" t="s">
        <v>12098</v>
      </c>
      <c r="B300" s="117"/>
    </row>
    <row r="301" spans="1:5" x14ac:dyDescent="0.35">
      <c r="A301" s="37"/>
    </row>
    <row r="302" spans="1:5" x14ac:dyDescent="0.35">
      <c r="A302" s="116" t="s">
        <v>12095</v>
      </c>
      <c r="E302" s="16" t="s">
        <v>11932</v>
      </c>
    </row>
    <row r="303" spans="1:5" x14ac:dyDescent="0.35">
      <c r="A303" s="4" t="s">
        <v>12091</v>
      </c>
    </row>
    <row r="304" spans="1:5" x14ac:dyDescent="0.35">
      <c r="A304" s="4" t="s">
        <v>12092</v>
      </c>
    </row>
    <row r="305" spans="1:5" x14ac:dyDescent="0.35">
      <c r="A305" s="4" t="s">
        <v>12093</v>
      </c>
    </row>
    <row r="306" spans="1:5" x14ac:dyDescent="0.35">
      <c r="A306" s="4" t="s">
        <v>12094</v>
      </c>
    </row>
    <row r="307" spans="1:5" x14ac:dyDescent="0.35">
      <c r="A307" s="37" t="s">
        <v>12098</v>
      </c>
    </row>
    <row r="309" spans="1:5" x14ac:dyDescent="0.35">
      <c r="A309" s="113" t="s">
        <v>11935</v>
      </c>
    </row>
    <row r="310" spans="1:5" x14ac:dyDescent="0.35">
      <c r="A310" s="113"/>
    </row>
    <row r="311" spans="1:5" x14ac:dyDescent="0.35">
      <c r="A311" s="116" t="s">
        <v>12090</v>
      </c>
      <c r="E311" s="16" t="s">
        <v>11932</v>
      </c>
    </row>
    <row r="312" spans="1:5" x14ac:dyDescent="0.35">
      <c r="A312" s="4" t="s">
        <v>12091</v>
      </c>
    </row>
    <row r="313" spans="1:5" x14ac:dyDescent="0.35">
      <c r="A313" s="4" t="s">
        <v>12092</v>
      </c>
    </row>
    <row r="314" spans="1:5" x14ac:dyDescent="0.35">
      <c r="A314" s="4" t="s">
        <v>12093</v>
      </c>
    </row>
    <row r="315" spans="1:5" x14ac:dyDescent="0.35">
      <c r="A315" s="4" t="s">
        <v>12094</v>
      </c>
    </row>
    <row r="316" spans="1:5" x14ac:dyDescent="0.35">
      <c r="A316" s="37" t="s">
        <v>12098</v>
      </c>
    </row>
    <row r="318" spans="1:5" x14ac:dyDescent="0.35">
      <c r="A318" s="116" t="s">
        <v>12095</v>
      </c>
      <c r="E318" s="16" t="s">
        <v>11932</v>
      </c>
    </row>
    <row r="319" spans="1:5" x14ac:dyDescent="0.35">
      <c r="A319" s="4" t="s">
        <v>12091</v>
      </c>
    </row>
    <row r="320" spans="1:5" x14ac:dyDescent="0.35">
      <c r="A320" s="4" t="s">
        <v>12092</v>
      </c>
    </row>
    <row r="321" spans="1:3" x14ac:dyDescent="0.35">
      <c r="A321" s="4" t="s">
        <v>12093</v>
      </c>
    </row>
    <row r="322" spans="1:3" x14ac:dyDescent="0.35">
      <c r="A322" s="4" t="s">
        <v>12094</v>
      </c>
    </row>
    <row r="323" spans="1:3" x14ac:dyDescent="0.35">
      <c r="A323" s="39" t="s">
        <v>12098</v>
      </c>
    </row>
    <row r="324" spans="1:3" x14ac:dyDescent="0.35">
      <c r="A324" s="37"/>
    </row>
    <row r="325" spans="1:3" x14ac:dyDescent="0.35">
      <c r="A325" s="8" t="s">
        <v>12227</v>
      </c>
      <c r="B325" s="117" t="e">
        <f>#REF!</f>
        <v>#REF!</v>
      </c>
      <c r="C325" s="119"/>
    </row>
  </sheetData>
  <pageMargins left="0.7" right="0.7" top="0.75" bottom="0.75" header="0.3" footer="0.3"/>
  <pageSetup orientation="portrait" horizontalDpi="0" verticalDpi="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600-000000000000}">
  <sheetPr codeName="Sheet205">
    <tabColor theme="9" tint="0.59999389629810485"/>
  </sheetPr>
  <dimension ref="A1:Q378"/>
  <sheetViews>
    <sheetView zoomScale="80" zoomScaleNormal="80" workbookViewId="0">
      <selection activeCell="F3" sqref="F3:K3"/>
    </sheetView>
  </sheetViews>
  <sheetFormatPr defaultColWidth="8.81640625" defaultRowHeight="14.5" x14ac:dyDescent="0.35"/>
  <cols>
    <col min="1" max="1" width="9.453125" style="4" customWidth="1"/>
    <col min="2" max="2" width="11.08984375" style="4" customWidth="1"/>
    <col min="3" max="3" width="7" customWidth="1"/>
    <col min="4" max="4" width="7.81640625" style="4" customWidth="1"/>
    <col min="5" max="5" width="88.81640625" style="16" customWidth="1"/>
    <col min="6" max="6" width="8.81640625" style="4"/>
    <col min="8" max="8" width="8.81640625" style="42"/>
    <col min="10" max="10" width="8.81640625" style="42"/>
  </cols>
  <sheetData>
    <row r="1" spans="1:17" s="73" customFormat="1" x14ac:dyDescent="0.35">
      <c r="A1" s="70" t="s">
        <v>9321</v>
      </c>
      <c r="B1" s="71"/>
      <c r="C1" s="70"/>
      <c r="D1" s="72"/>
      <c r="E1" s="70"/>
      <c r="F1" s="143" t="s">
        <v>9368</v>
      </c>
      <c r="G1" s="74"/>
      <c r="H1" s="123"/>
      <c r="I1" s="74"/>
      <c r="J1" s="123"/>
      <c r="K1" s="74"/>
      <c r="L1" s="74"/>
      <c r="M1" s="74"/>
      <c r="N1" s="74"/>
      <c r="O1" s="74"/>
      <c r="P1" s="74"/>
      <c r="Q1" s="74"/>
    </row>
    <row r="2" spans="1:17" x14ac:dyDescent="0.35">
      <c r="A2" s="7" t="s">
        <v>9223</v>
      </c>
      <c r="B2" s="7" t="s">
        <v>3</v>
      </c>
      <c r="C2" s="7" t="s">
        <v>9459</v>
      </c>
      <c r="D2" s="7" t="s">
        <v>9224</v>
      </c>
      <c r="E2" s="8" t="s">
        <v>9225</v>
      </c>
    </row>
    <row r="3" spans="1:17" s="75" customFormat="1" x14ac:dyDescent="0.35">
      <c r="A3" s="11"/>
      <c r="B3" s="11" t="s">
        <v>9227</v>
      </c>
      <c r="C3" s="15"/>
      <c r="D3" s="19"/>
      <c r="E3" s="15"/>
      <c r="F3" s="152" t="s">
        <v>9370</v>
      </c>
      <c r="G3" s="150" t="s">
        <v>9382</v>
      </c>
      <c r="H3" s="149" t="s">
        <v>9370</v>
      </c>
      <c r="I3" s="150" t="s">
        <v>9369</v>
      </c>
      <c r="J3" s="149" t="s">
        <v>9370</v>
      </c>
      <c r="K3" s="150" t="s">
        <v>9369</v>
      </c>
      <c r="L3" s="150"/>
      <c r="M3" s="150"/>
      <c r="N3" s="150"/>
      <c r="O3" s="150"/>
    </row>
    <row r="4" spans="1:17" s="6" customFormat="1" x14ac:dyDescent="0.35">
      <c r="A4" s="7"/>
      <c r="D4" s="7"/>
      <c r="E4" s="8"/>
      <c r="F4" s="7"/>
      <c r="H4" s="68"/>
      <c r="J4" s="68"/>
    </row>
    <row r="5" spans="1:17" x14ac:dyDescent="0.35">
      <c r="A5" s="4">
        <v>1</v>
      </c>
      <c r="B5" s="4">
        <v>-418.26199999999898</v>
      </c>
      <c r="C5" t="s">
        <v>5349</v>
      </c>
      <c r="D5" s="4">
        <v>4</v>
      </c>
      <c r="E5" s="16" t="s">
        <v>1703</v>
      </c>
      <c r="F5" s="4">
        <f>IF(G5="GREET",1,IF(G5="GOAL",2,IF(G5="GOAL:COOP",2,IF(G5="(GOAL:COOP)",2,IF(G5="GOAL:CIVILITY",2,IF(G5="GOAL:SUSTAIN",2,IF(G5="(GOAL:SUSTAIN)",2,IF(G5="GOAL:MAX EARN",2,IF(G5="GOAL:EQUITY",2,IF(G5="(GOAL:EQUITY)",2,IF(G5="PROPOSAL",3,IF(G5="(PROPOSAL)",3,IF(G5="CHOOSE+",4,IF(G5="CHOOSE-",4,IF(G5="(CHOOSE+)",4,IF(G5="(CHOOSE-)",4,IF(G5="ECO INFO",5,IF(G5="(ECO INFO)",5,IF(G5="$ INFO",6,IF(G5="($ INFO)",6,IF(G5="SOC INFO",7,IF(G5="(SOC INFO)",7,IF(G5="RULE INFO",8,IF(G5="EXP INFO",9,IF(G5="(EXP INFO)",9,IF(G5="MON RES",10,IF(G5="MON EARN",11,IF(G5="MON BEH",12,IF(G5="POSE HARM",13,IF(G5="(POSE HARM)",13,IF(G5="POSE CONCERN",14,IF(G5="(POSE CONCERN)",14,IF(G5="RJ APOLOGY",15,IF(G5="RJ ATONE",16,IF(G5="(RJ ATONE)",16,IF(G5="RJ JUSTIFY",17,IF(G5="RJ JUSTIFY:ECO INFO",17,IF(G5="RJ JUSTIFY:SOC INFO",17,IF(G5="RJ JUSTIFY:EXP INFO",17,IF(G5="RJ JUSTIFY:MON EARN",17,IF(G5="RJ JUSTIFY:MON BEH",17,IF(G5="RJ-",18,IF(G5="RJ FORGIVE+",19,IF(G5="RJ FORGIVE-",19,IF(G5="(RJ FORGIVE+)",19,IF(G5="(RJ FORGIVE-)",19,IF(G5="COORD",20,IF(G5="(COORD)",20,IF(G5="ENF ACK",21,IF(G5="(ENF ACK)",21,IF(G5="ENF PRAISE",22,IF(G5="ENF ASK",23,IF(G5="ENF TELL",24,IF(G5="ENF SHAME",25,IF(G5="ENF WARN",26,IF(G5="ENF THREATEN",27,IF(G5="ENF PUNISH",28,IF(G5="DEFECT",29,IF(G5="SM TALK",30,IF(G5="HUMOR",31,IF(G5="POLITE+",32,IF(G5="POLITE-",32,IF(G5="INPUT-",33,IF(G5="AMBIGUOUS",34,IF(G5="UNCODEABLE",35)))))))))))))))))))))))))))))))))))))))))))))))))))))))))))))))))</f>
        <v>1</v>
      </c>
      <c r="G5" t="s">
        <v>10885</v>
      </c>
    </row>
    <row r="7" spans="1:17" x14ac:dyDescent="0.35">
      <c r="B7" s="20" t="s">
        <v>10757</v>
      </c>
    </row>
    <row r="8" spans="1:17" x14ac:dyDescent="0.35">
      <c r="A8" s="4">
        <v>2</v>
      </c>
      <c r="B8" s="4">
        <v>-410.57299999999998</v>
      </c>
      <c r="C8" t="s">
        <v>5349</v>
      </c>
      <c r="D8" s="4">
        <v>4</v>
      </c>
      <c r="E8" s="16" t="s">
        <v>5354</v>
      </c>
      <c r="F8" s="4">
        <f>IF(G8="GREET",1,IF(G8="GOAL",2,IF(G8="GOAL:COOP",2,IF(G8="(GOAL:COOP)",2,IF(G8="GOAL:CIVILITY",2,IF(G8="GOAL:SUSTAIN",2,IF(G8="(GOAL:SUSTAIN)",2,IF(G8="GOAL:MAX EARN",2,IF(G8="GOAL:EQUITY",2,IF(G8="(GOAL:EQUITY)",2,IF(G8="PROPOSAL",3,IF(G8="(PROPOSAL)",3,IF(G8="CHOOSE+",4,IF(G8="CHOOSE-",4,IF(G8="(CHOOSE+)",4,IF(G8="(CHOOSE-)",4,IF(G8="ECO INFO",5,IF(G8="(ECO INFO)",5,IF(G8="$ INFO",6,IF(G8="($ INFO)",6,IF(G8="SOC INFO",7,IF(G8="(SOC INFO)",7,IF(G8="RULE INFO",8,IF(G8="EXP INFO",9,IF(G8="(EXP INFO)",9,IF(G8="MON RES",10,IF(G8="MON EARN",11,IF(G8="MON BEH",12,IF(G8="POSE HARM",13,IF(G8="(POSE HARM)",13,IF(G8="POSE CONCERN",14,IF(G8="(POSE CONCERN)",14,IF(G8="RJ APOLOGY",15,IF(G8="RJ ATONE",16,IF(G8="(RJ ATONE)",16,IF(G8="RJ JUSTIFY",17,IF(G8="RJ JUSTIFY:ECO INFO",17,IF(G8="RJ JUSTIFY:SOC INFO",17,IF(G8="RJ JUSTIFY:EXP INFO",17,IF(G8="RJ JUSTIFY:MON EARN",17,IF(G8="RJ JUSTIFY:MON BEH",17,IF(G8="RJ-",18,IF(G8="RJ FORGIVE+",19,IF(G8="RJ FORGIVE-",19,IF(G8="(RJ FORGIVE+)",19,IF(G8="(RJ FORGIVE-)",19,IF(G8="COORD",20,IF(G8="(COORD)",20,IF(G8="ENF ACK",21,IF(G8="(ENF ACK)",21,IF(G8="ENF PRAISE",22,IF(G8="ENF ASK",23,IF(G8="ENF TELL",24,IF(G8="ENF SHAME",25,IF(G8="ENF WARN",26,IF(G8="ENF THREATEN",27,IF(G8="ENF PUNISH",28,IF(G8="DEFECT",29,IF(G8="SM TALK",30,IF(G8="HUMOR",31,IF(G8="POLITE+",32,IF(G8="POLITE-",32,IF(G8="INPUT-",33,IF(G8="AMBIGUOUS",34,IF(G8="UNCODEABLE",35)))))))))))))))))))))))))))))))))))))))))))))))))))))))))))))))))</f>
        <v>2</v>
      </c>
      <c r="G8" t="s">
        <v>12174</v>
      </c>
    </row>
    <row r="9" spans="1:17" x14ac:dyDescent="0.35">
      <c r="B9" s="4">
        <v>-406.42099999999999</v>
      </c>
      <c r="C9" t="s">
        <v>5349</v>
      </c>
      <c r="D9" s="4">
        <v>4</v>
      </c>
      <c r="E9" s="16" t="s">
        <v>5358</v>
      </c>
      <c r="F9" s="4">
        <f t="shared" ref="F9:H27" si="0">IF(G9="GREET",1,IF(G9="GOAL",2,IF(G9="GOAL:COOP",2,IF(G9="(GOAL:COOP)",2,IF(G9="GOAL:CIVILITY",2,IF(G9="GOAL:SUSTAIN",2,IF(G9="(GOAL:SUSTAIN)",2,IF(G9="GOAL:MAX EARN",2,IF(G9="GOAL:EQUITY",2,IF(G9="(GOAL:EQUITY)",2,IF(G9="PROPOSAL",3,IF(G9="(PROPOSAL)",3,IF(G9="CHOOSE+",4,IF(G9="CHOOSE-",4,IF(G9="(CHOOSE+)",4,IF(G9="(CHOOSE-)",4,IF(G9="ECO INFO",5,IF(G9="(ECO INFO)",5,IF(G9="$ INFO",6,IF(G9="($ INFO)",6,IF(G9="SOC INFO",7,IF(G9="(SOC INFO)",7,IF(G9="RULE INFO",8,IF(G9="EXP INFO",9,IF(G9="(EXP INFO)",9,IF(G9="MON RES",10,IF(G9="MON EARN",11,IF(G9="MON BEH",12,IF(G9="POSE HARM",13,IF(G9="(POSE HARM)",13,IF(G9="POSE CONCERN",14,IF(G9="(POSE CONCERN)",14,IF(G9="RJ APOLOGY",15,IF(G9="RJ ATONE",16,IF(G9="(RJ ATONE)",16,IF(G9="RJ JUSTIFY",17,IF(G9="RJ JUSTIFY:ECO INFO",17,IF(G9="RJ JUSTIFY:SOC INFO",17,IF(G9="RJ JUSTIFY:EXP INFO",17,IF(G9="RJ JUSTIFY:MON EARN",17,IF(G9="RJ JUSTIFY:MON BEH",17,IF(G9="RJ-",18,IF(G9="RJ FORGIVE+",19,IF(G9="RJ FORGIVE-",19,IF(G9="(RJ FORGIVE+)",19,IF(G9="(RJ FORGIVE-)",19,IF(G9="COORD",20,IF(G9="(COORD)",20,IF(G9="ENF ACK",21,IF(G9="(ENF ACK)",21,IF(G9="ENF PRAISE",22,IF(G9="ENF ASK",23,IF(G9="ENF TELL",24,IF(G9="ENF SHAME",25,IF(G9="ENF WARN",26,IF(G9="ENF THREATEN",27,IF(G9="ENF PUNISH",28,IF(G9="DEFECT",29,IF(G9="SM TALK",30,IF(G9="HUMOR",31,IF(G9="POLITE+",32,IF(G9="POLITE-",32,IF(G9="INPUT-",33,IF(G9="AMBIGUOUS",34,IF(G9="UNCODEABLE",35)))))))))))))))))))))))))))))))))))))))))))))))))))))))))))))))))</f>
        <v>5</v>
      </c>
      <c r="G9" t="s">
        <v>9378</v>
      </c>
      <c r="I9" s="41"/>
    </row>
    <row r="10" spans="1:17" x14ac:dyDescent="0.35">
      <c r="I10" s="41"/>
    </row>
    <row r="11" spans="1:17" x14ac:dyDescent="0.35">
      <c r="A11" s="7">
        <v>4</v>
      </c>
      <c r="B11" s="31" t="s">
        <v>10424</v>
      </c>
      <c r="I11" s="41"/>
    </row>
    <row r="12" spans="1:17" x14ac:dyDescent="0.35">
      <c r="A12" s="4">
        <v>3</v>
      </c>
      <c r="B12" s="4">
        <v>-398.52300000000002</v>
      </c>
      <c r="C12" t="s">
        <v>5366</v>
      </c>
      <c r="D12" s="4">
        <v>2</v>
      </c>
      <c r="E12" s="16" t="s">
        <v>5367</v>
      </c>
      <c r="F12" s="4">
        <f t="shared" si="0"/>
        <v>3</v>
      </c>
      <c r="G12" t="s">
        <v>9379</v>
      </c>
    </row>
    <row r="13" spans="1:17" x14ac:dyDescent="0.35">
      <c r="B13" s="4">
        <v>-385.41800000000001</v>
      </c>
      <c r="C13" t="s">
        <v>5366</v>
      </c>
      <c r="D13" s="4">
        <v>2</v>
      </c>
      <c r="E13" s="16" t="s">
        <v>5379</v>
      </c>
    </row>
    <row r="14" spans="1:17" x14ac:dyDescent="0.35">
      <c r="A14" s="4">
        <v>4</v>
      </c>
      <c r="B14" s="4">
        <v>-415.91800000000001</v>
      </c>
      <c r="C14" t="s">
        <v>5352</v>
      </c>
      <c r="D14" s="4">
        <v>3</v>
      </c>
      <c r="E14" s="16" t="s">
        <v>5353</v>
      </c>
      <c r="F14" s="4">
        <f t="shared" si="0"/>
        <v>3</v>
      </c>
      <c r="G14" t="s">
        <v>9379</v>
      </c>
    </row>
    <row r="15" spans="1:17" x14ac:dyDescent="0.35">
      <c r="B15" s="4">
        <v>-406.68699999999899</v>
      </c>
      <c r="C15" t="s">
        <v>5352</v>
      </c>
      <c r="D15" s="4">
        <v>3</v>
      </c>
      <c r="E15" s="16" t="s">
        <v>5357</v>
      </c>
    </row>
    <row r="16" spans="1:17" x14ac:dyDescent="0.35">
      <c r="A16" s="4">
        <v>5</v>
      </c>
      <c r="B16" s="4">
        <v>-404.43400000000003</v>
      </c>
      <c r="C16" t="s">
        <v>5362</v>
      </c>
      <c r="D16" s="4">
        <v>1</v>
      </c>
      <c r="E16" s="16" t="s">
        <v>5363</v>
      </c>
    </row>
    <row r="17" spans="1:9" x14ac:dyDescent="0.35">
      <c r="E17" s="58" t="s">
        <v>9501</v>
      </c>
      <c r="F17" s="4">
        <f t="shared" si="0"/>
        <v>4</v>
      </c>
      <c r="G17" t="s">
        <v>9372</v>
      </c>
    </row>
    <row r="18" spans="1:9" x14ac:dyDescent="0.35">
      <c r="E18" s="58" t="s">
        <v>9502</v>
      </c>
      <c r="F18" s="4">
        <f t="shared" si="0"/>
        <v>3</v>
      </c>
      <c r="G18" s="43" t="s">
        <v>9379</v>
      </c>
    </row>
    <row r="19" spans="1:9" x14ac:dyDescent="0.35">
      <c r="A19" s="4">
        <v>6</v>
      </c>
      <c r="B19" s="4">
        <v>-397.89599999999899</v>
      </c>
      <c r="C19" t="s">
        <v>5352</v>
      </c>
      <c r="D19" s="4">
        <v>3</v>
      </c>
      <c r="E19" s="16" t="s">
        <v>5368</v>
      </c>
      <c r="F19" s="4">
        <f t="shared" si="0"/>
        <v>8</v>
      </c>
      <c r="G19" t="s">
        <v>9374</v>
      </c>
    </row>
    <row r="20" spans="1:9" x14ac:dyDescent="0.35">
      <c r="B20" s="4">
        <v>-393.84300000000002</v>
      </c>
      <c r="C20" t="s">
        <v>5352</v>
      </c>
      <c r="D20" s="4">
        <v>3</v>
      </c>
      <c r="E20" s="16" t="s">
        <v>5372</v>
      </c>
    </row>
    <row r="21" spans="1:9" x14ac:dyDescent="0.35">
      <c r="B21" s="4">
        <v>-390.11799999999999</v>
      </c>
      <c r="C21" t="s">
        <v>5352</v>
      </c>
      <c r="D21" s="4">
        <v>3</v>
      </c>
      <c r="E21" s="16" t="s">
        <v>5377</v>
      </c>
    </row>
    <row r="22" spans="1:9" x14ac:dyDescent="0.35">
      <c r="B22" s="4">
        <v>-385.301999999999</v>
      </c>
      <c r="C22" t="s">
        <v>5352</v>
      </c>
      <c r="D22" s="4">
        <v>3</v>
      </c>
      <c r="E22" s="16" t="s">
        <v>5380</v>
      </c>
    </row>
    <row r="23" spans="1:9" x14ac:dyDescent="0.35">
      <c r="A23" s="4">
        <v>7</v>
      </c>
      <c r="B23" s="4">
        <v>-390.524</v>
      </c>
      <c r="C23" t="s">
        <v>5362</v>
      </c>
      <c r="D23" s="4">
        <v>1</v>
      </c>
      <c r="E23" s="16" t="s">
        <v>5375</v>
      </c>
      <c r="F23" s="4">
        <f t="shared" si="0"/>
        <v>8</v>
      </c>
      <c r="G23" t="s">
        <v>9374</v>
      </c>
    </row>
    <row r="24" spans="1:9" x14ac:dyDescent="0.35">
      <c r="A24" s="4">
        <v>8</v>
      </c>
      <c r="B24" s="4">
        <v>-391.81099999999998</v>
      </c>
      <c r="C24" t="s">
        <v>5349</v>
      </c>
      <c r="D24" s="4">
        <v>4</v>
      </c>
      <c r="E24" s="16" t="s">
        <v>5373</v>
      </c>
      <c r="F24" s="4">
        <f t="shared" si="0"/>
        <v>8</v>
      </c>
      <c r="G24" t="s">
        <v>9374</v>
      </c>
      <c r="H24" s="42">
        <f t="shared" si="0"/>
        <v>4</v>
      </c>
      <c r="I24" s="43" t="s">
        <v>10330</v>
      </c>
    </row>
    <row r="25" spans="1:9" x14ac:dyDescent="0.35">
      <c r="A25" s="4">
        <v>9</v>
      </c>
      <c r="B25" s="4">
        <v>-353.78199999999998</v>
      </c>
      <c r="C25" t="s">
        <v>5362</v>
      </c>
      <c r="D25" s="4">
        <v>1</v>
      </c>
      <c r="E25" s="16" t="s">
        <v>5394</v>
      </c>
      <c r="F25" s="4">
        <f t="shared" si="0"/>
        <v>3</v>
      </c>
      <c r="G25" t="s">
        <v>9379</v>
      </c>
    </row>
    <row r="26" spans="1:9" x14ac:dyDescent="0.35">
      <c r="B26" s="4">
        <v>-345.18699999999899</v>
      </c>
      <c r="C26" t="s">
        <v>5362</v>
      </c>
      <c r="D26" s="4">
        <v>1</v>
      </c>
      <c r="E26" s="16" t="s">
        <v>5397</v>
      </c>
    </row>
    <row r="27" spans="1:9" x14ac:dyDescent="0.35">
      <c r="E27" s="58" t="s">
        <v>10775</v>
      </c>
      <c r="F27" s="4">
        <f t="shared" si="0"/>
        <v>3</v>
      </c>
      <c r="G27" t="s">
        <v>9379</v>
      </c>
    </row>
    <row r="28" spans="1:9" x14ac:dyDescent="0.35">
      <c r="E28" s="58" t="s">
        <v>10774</v>
      </c>
      <c r="F28" s="4">
        <f t="shared" ref="F28" si="1">IF(G28="GREET",1,IF(G28="GOAL",2,IF(G28="GOAL:COOP",2,IF(G28="(GOAL:COOP)",2,IF(G28="GOAL:CIVILITY",2,IF(G28="GOAL:SUSTAIN",2,IF(G28="(GOAL:SUSTAIN)",2,IF(G28="GOAL:MAX EARN",2,IF(G28="GOAL:EQUITY",2,IF(G28="(GOAL:EQUITY)",2,IF(G28="PROPOSAL",3,IF(G28="(PROPOSAL)",3,IF(G28="CHOOSE+",4,IF(G28="CHOOSE-",4,IF(G28="(CHOOSE+)",4,IF(G28="(CHOOSE-)",4,IF(G28="ECO INFO",5,IF(G28="(ECO INFO)",5,IF(G28="$ INFO",6,IF(G28="($ INFO)",6,IF(G28="SOC INFO",7,IF(G28="(SOC INFO)",7,IF(G28="RULE INFO",8,IF(G28="EXP INFO",9,IF(G28="(EXP INFO)",9,IF(G28="MON RES",10,IF(G28="MON EARN",11,IF(G28="MON BEH",12,IF(G28="POSE HARM",13,IF(G28="(POSE HARM)",13,IF(G28="POSE CONCERN",14,IF(G28="(POSE CONCERN)",14,IF(G28="RJ APOLOGY",15,IF(G28="RJ ATONE",16,IF(G28="(RJ ATONE)",16,IF(G28="RJ JUSTIFY",17,IF(G28="RJ JUSTIFY:ECO INFO",17,IF(G28="RJ JUSTIFY:SOC INFO",17,IF(G28="RJ JUSTIFY:EXP INFO",17,IF(G28="RJ JUSTIFY:MON EARN",17,IF(G28="RJ JUSTIFY:MON BEH",17,IF(G28="RJ-",18,IF(G28="RJ FORGIVE+",19,IF(G28="RJ FORGIVE-",19,IF(G28="(RJ FORGIVE+)",19,IF(G28="(RJ FORGIVE-)",19,IF(G28="COORD",20,IF(G28="(COORD)",20,IF(G28="ENF ACK",21,IF(G28="(ENF ACK)",21,IF(G28="ENF PRAISE",22,IF(G28="ENF ASK",23,IF(G28="ENF TELL",24,IF(G28="ENF SHAME",25,IF(G28="ENF WARN",26,IF(G28="ENF THREATEN",27,IF(G28="ENF PUNISH",28,IF(G28="DEFECT",29,IF(G28="SM TALK",30,IF(G28="HUMOR",31,IF(G28="POLITE+",32,IF(G28="POLITE-",32,IF(G28="INPUT-",33,IF(G28="AMBIGUOUS",34,IF(G28="UNCODEABLE",35)))))))))))))))))))))))))))))))))))))))))))))))))))))))))))))))))</f>
        <v>8</v>
      </c>
      <c r="G28" t="s">
        <v>9374</v>
      </c>
    </row>
    <row r="29" spans="1:9" x14ac:dyDescent="0.35">
      <c r="A29" s="4">
        <v>10</v>
      </c>
      <c r="B29" s="4">
        <v>-327.51</v>
      </c>
      <c r="C29" t="s">
        <v>5366</v>
      </c>
      <c r="D29" s="4">
        <v>2</v>
      </c>
      <c r="E29" s="16" t="s">
        <v>5403</v>
      </c>
      <c r="F29" s="4">
        <f t="shared" ref="F29" si="2">IF(G29="GREET",1,IF(G29="GOAL",2,IF(G29="GOAL:COOP",2,IF(G29="(GOAL:COOP)",2,IF(G29="GOAL:CIVILITY",2,IF(G29="GOAL:SUSTAIN",2,IF(G29="(GOAL:SUSTAIN)",2,IF(G29="GOAL:MAX EARN",2,IF(G29="GOAL:EQUITY",2,IF(G29="(GOAL:EQUITY)",2,IF(G29="PROPOSAL",3,IF(G29="(PROPOSAL)",3,IF(G29="CHOOSE+",4,IF(G29="CHOOSE-",4,IF(G29="(CHOOSE+)",4,IF(G29="(CHOOSE-)",4,IF(G29="ECO INFO",5,IF(G29="(ECO INFO)",5,IF(G29="$ INFO",6,IF(G29="($ INFO)",6,IF(G29="SOC INFO",7,IF(G29="(SOC INFO)",7,IF(G29="RULE INFO",8,IF(G29="EXP INFO",9,IF(G29="(EXP INFO)",9,IF(G29="MON RES",10,IF(G29="MON EARN",11,IF(G29="MON BEH",12,IF(G29="POSE HARM",13,IF(G29="(POSE HARM)",13,IF(G29="POSE CONCERN",14,IF(G29="(POSE CONCERN)",14,IF(G29="RJ APOLOGY",15,IF(G29="RJ ATONE",16,IF(G29="(RJ ATONE)",16,IF(G29="RJ JUSTIFY",17,IF(G29="RJ JUSTIFY:ECO INFO",17,IF(G29="RJ JUSTIFY:SOC INFO",17,IF(G29="RJ JUSTIFY:EXP INFO",17,IF(G29="RJ JUSTIFY:MON EARN",17,IF(G29="RJ JUSTIFY:MON BEH",17,IF(G29="RJ-",18,IF(G29="RJ FORGIVE+",19,IF(G29="RJ FORGIVE-",19,IF(G29="(RJ FORGIVE+)",19,IF(G29="(RJ FORGIVE-)",19,IF(G29="COORD",20,IF(G29="(COORD)",20,IF(G29="ENF ACK",21,IF(G29="(ENF ACK)",21,IF(G29="ENF PRAISE",22,IF(G29="ENF ASK",23,IF(G29="ENF TELL",24,IF(G29="ENF SHAME",25,IF(G29="ENF WARN",26,IF(G29="ENF THREATEN",27,IF(G29="ENF PUNISH",28,IF(G29="DEFECT",29,IF(G29="SM TALK",30,IF(G29="HUMOR",31,IF(G29="POLITE+",32,IF(G29="POLITE-",32,IF(G29="INPUT-",33,IF(G29="AMBIGUOUS",34,IF(G29="UNCODEABLE",35)))))))))))))))))))))))))))))))))))))))))))))))))))))))))))))))))</f>
        <v>8</v>
      </c>
      <c r="G29" s="43" t="s">
        <v>9374</v>
      </c>
    </row>
    <row r="30" spans="1:9" x14ac:dyDescent="0.35">
      <c r="A30" s="4">
        <v>11</v>
      </c>
      <c r="B30" s="4">
        <v>-321.488</v>
      </c>
      <c r="C30" t="s">
        <v>5352</v>
      </c>
      <c r="D30" s="4">
        <v>3</v>
      </c>
      <c r="E30" s="16" t="s">
        <v>5406</v>
      </c>
      <c r="F30" s="4">
        <f t="shared" ref="F30" si="3">IF(G30="GREET",1,IF(G30="GOAL",2,IF(G30="GOAL:COOP",2,IF(G30="(GOAL:COOP)",2,IF(G30="GOAL:CIVILITY",2,IF(G30="GOAL:SUSTAIN",2,IF(G30="(GOAL:SUSTAIN)",2,IF(G30="GOAL:MAX EARN",2,IF(G30="GOAL:EQUITY",2,IF(G30="(GOAL:EQUITY)",2,IF(G30="PROPOSAL",3,IF(G30="(PROPOSAL)",3,IF(G30="CHOOSE+",4,IF(G30="CHOOSE-",4,IF(G30="(CHOOSE+)",4,IF(G30="(CHOOSE-)",4,IF(G30="ECO INFO",5,IF(G30="(ECO INFO)",5,IF(G30="$ INFO",6,IF(G30="($ INFO)",6,IF(G30="SOC INFO",7,IF(G30="(SOC INFO)",7,IF(G30="RULE INFO",8,IF(G30="EXP INFO",9,IF(G30="(EXP INFO)",9,IF(G30="MON RES",10,IF(G30="MON EARN",11,IF(G30="MON BEH",12,IF(G30="POSE HARM",13,IF(G30="(POSE HARM)",13,IF(G30="POSE CONCERN",14,IF(G30="(POSE CONCERN)",14,IF(G30="RJ APOLOGY",15,IF(G30="RJ ATONE",16,IF(G30="(RJ ATONE)",16,IF(G30="RJ JUSTIFY",17,IF(G30="RJ JUSTIFY:ECO INFO",17,IF(G30="RJ JUSTIFY:SOC INFO",17,IF(G30="RJ JUSTIFY:EXP INFO",17,IF(G30="RJ JUSTIFY:MON EARN",17,IF(G30="RJ JUSTIFY:MON BEH",17,IF(G30="RJ-",18,IF(G30="RJ FORGIVE+",19,IF(G30="RJ FORGIVE-",19,IF(G30="(RJ FORGIVE+)",19,IF(G30="(RJ FORGIVE-)",19,IF(G30="COORD",20,IF(G30="(COORD)",20,IF(G30="ENF ACK",21,IF(G30="(ENF ACK)",21,IF(G30="ENF PRAISE",22,IF(G30="ENF ASK",23,IF(G30="ENF TELL",24,IF(G30="ENF SHAME",25,IF(G30="ENF WARN",26,IF(G30="ENF THREATEN",27,IF(G30="ENF PUNISH",28,IF(G30="DEFECT",29,IF(G30="SM TALK",30,IF(G30="HUMOR",31,IF(G30="POLITE+",32,IF(G30="POLITE-",32,IF(G30="INPUT-",33,IF(G30="AMBIGUOUS",34,IF(G30="UNCODEABLE",35)))))))))))))))))))))))))))))))))))))))))))))))))))))))))))))))))</f>
        <v>8</v>
      </c>
      <c r="G30" s="43" t="s">
        <v>9374</v>
      </c>
    </row>
    <row r="31" spans="1:9" x14ac:dyDescent="0.35">
      <c r="B31" s="4">
        <v>-317.94900000000001</v>
      </c>
      <c r="C31" t="s">
        <v>5352</v>
      </c>
      <c r="D31" s="4">
        <v>3</v>
      </c>
      <c r="E31" s="16" t="s">
        <v>5408</v>
      </c>
    </row>
    <row r="32" spans="1:9" x14ac:dyDescent="0.35">
      <c r="A32" s="4">
        <v>12</v>
      </c>
      <c r="B32" s="4">
        <v>-316.63299999999998</v>
      </c>
      <c r="C32" t="s">
        <v>5349</v>
      </c>
      <c r="D32" s="4">
        <v>4</v>
      </c>
      <c r="E32" s="16" t="s">
        <v>5409</v>
      </c>
      <c r="F32" s="4">
        <f t="shared" ref="F32" si="4">IF(G32="GREET",1,IF(G32="GOAL",2,IF(G32="GOAL:COOP",2,IF(G32="(GOAL:COOP)",2,IF(G32="GOAL:CIVILITY",2,IF(G32="GOAL:SUSTAIN",2,IF(G32="(GOAL:SUSTAIN)",2,IF(G32="GOAL:MAX EARN",2,IF(G32="GOAL:EQUITY",2,IF(G32="(GOAL:EQUITY)",2,IF(G32="PROPOSAL",3,IF(G32="(PROPOSAL)",3,IF(G32="CHOOSE+",4,IF(G32="CHOOSE-",4,IF(G32="(CHOOSE+)",4,IF(G32="(CHOOSE-)",4,IF(G32="ECO INFO",5,IF(G32="(ECO INFO)",5,IF(G32="$ INFO",6,IF(G32="($ INFO)",6,IF(G32="SOC INFO",7,IF(G32="(SOC INFO)",7,IF(G32="RULE INFO",8,IF(G32="EXP INFO",9,IF(G32="(EXP INFO)",9,IF(G32="MON RES",10,IF(G32="MON EARN",11,IF(G32="MON BEH",12,IF(G32="POSE HARM",13,IF(G32="(POSE HARM)",13,IF(G32="POSE CONCERN",14,IF(G32="(POSE CONCERN)",14,IF(G32="RJ APOLOGY",15,IF(G32="RJ ATONE",16,IF(G32="(RJ ATONE)",16,IF(G32="RJ JUSTIFY",17,IF(G32="RJ JUSTIFY:ECO INFO",17,IF(G32="RJ JUSTIFY:SOC INFO",17,IF(G32="RJ JUSTIFY:EXP INFO",17,IF(G32="RJ JUSTIFY:MON EARN",17,IF(G32="RJ JUSTIFY:MON BEH",17,IF(G32="RJ-",18,IF(G32="RJ FORGIVE+",19,IF(G32="RJ FORGIVE-",19,IF(G32="(RJ FORGIVE+)",19,IF(G32="(RJ FORGIVE-)",19,IF(G32="COORD",20,IF(G32="(COORD)",20,IF(G32="ENF ACK",21,IF(G32="(ENF ACK)",21,IF(G32="ENF PRAISE",22,IF(G32="ENF ASK",23,IF(G32="ENF TELL",24,IF(G32="ENF SHAME",25,IF(G32="ENF WARN",26,IF(G32="ENF THREATEN",27,IF(G32="ENF PUNISH",28,IF(G32="DEFECT",29,IF(G32="SM TALK",30,IF(G32="HUMOR",31,IF(G32="POLITE+",32,IF(G32="POLITE-",32,IF(G32="INPUT-",33,IF(G32="AMBIGUOUS",34,IF(G32="UNCODEABLE",35)))))))))))))))))))))))))))))))))))))))))))))))))))))))))))))))))</f>
        <v>8</v>
      </c>
      <c r="G32" t="s">
        <v>9374</v>
      </c>
    </row>
    <row r="33" spans="1:9" x14ac:dyDescent="0.35">
      <c r="A33" s="4">
        <v>13</v>
      </c>
      <c r="B33" s="4">
        <v>-307.962999999999</v>
      </c>
      <c r="C33" t="s">
        <v>5352</v>
      </c>
      <c r="D33" s="4">
        <v>3</v>
      </c>
      <c r="E33" s="16" t="s">
        <v>5412</v>
      </c>
      <c r="F33" s="4">
        <f t="shared" ref="F33" si="5">IF(G33="GREET",1,IF(G33="GOAL",2,IF(G33="GOAL:COOP",2,IF(G33="(GOAL:COOP)",2,IF(G33="GOAL:CIVILITY",2,IF(G33="GOAL:SUSTAIN",2,IF(G33="(GOAL:SUSTAIN)",2,IF(G33="GOAL:MAX EARN",2,IF(G33="GOAL:EQUITY",2,IF(G33="(GOAL:EQUITY)",2,IF(G33="PROPOSAL",3,IF(G33="(PROPOSAL)",3,IF(G33="CHOOSE+",4,IF(G33="CHOOSE-",4,IF(G33="(CHOOSE+)",4,IF(G33="(CHOOSE-)",4,IF(G33="ECO INFO",5,IF(G33="(ECO INFO)",5,IF(G33="$ INFO",6,IF(G33="($ INFO)",6,IF(G33="SOC INFO",7,IF(G33="(SOC INFO)",7,IF(G33="RULE INFO",8,IF(G33="EXP INFO",9,IF(G33="(EXP INFO)",9,IF(G33="MON RES",10,IF(G33="MON EARN",11,IF(G33="MON BEH",12,IF(G33="POSE HARM",13,IF(G33="(POSE HARM)",13,IF(G33="POSE CONCERN",14,IF(G33="(POSE CONCERN)",14,IF(G33="RJ APOLOGY",15,IF(G33="RJ ATONE",16,IF(G33="(RJ ATONE)",16,IF(G33="RJ JUSTIFY",17,IF(G33="RJ JUSTIFY:ECO INFO",17,IF(G33="RJ JUSTIFY:SOC INFO",17,IF(G33="RJ JUSTIFY:EXP INFO",17,IF(G33="RJ JUSTIFY:MON EARN",17,IF(G33="RJ JUSTIFY:MON BEH",17,IF(G33="RJ-",18,IF(G33="RJ FORGIVE+",19,IF(G33="RJ FORGIVE-",19,IF(G33="(RJ FORGIVE+)",19,IF(G33="(RJ FORGIVE-)",19,IF(G33="COORD",20,IF(G33="(COORD)",20,IF(G33="ENF ACK",21,IF(G33="(ENF ACK)",21,IF(G33="ENF PRAISE",22,IF(G33="ENF ASK",23,IF(G33="ENF TELL",24,IF(G33="ENF SHAME",25,IF(G33="ENF WARN",26,IF(G33="ENF THREATEN",27,IF(G33="ENF PUNISH",28,IF(G33="DEFECT",29,IF(G33="SM TALK",30,IF(G33="HUMOR",31,IF(G33="POLITE+",32,IF(G33="POLITE-",32,IF(G33="INPUT-",33,IF(G33="AMBIGUOUS",34,IF(G33="UNCODEABLE",35)))))))))))))))))))))))))))))))))))))))))))))))))))))))))))))))))</f>
        <v>8</v>
      </c>
      <c r="G33" t="s">
        <v>9374</v>
      </c>
    </row>
    <row r="34" spans="1:9" x14ac:dyDescent="0.35">
      <c r="A34" s="4">
        <v>14</v>
      </c>
      <c r="B34" s="4">
        <v>-304.58099999999899</v>
      </c>
      <c r="C34" t="s">
        <v>5349</v>
      </c>
      <c r="D34" s="4">
        <v>4</v>
      </c>
      <c r="E34" s="16" t="s">
        <v>5414</v>
      </c>
      <c r="F34" s="4">
        <f t="shared" ref="F34" si="6">IF(G34="GREET",1,IF(G34="GOAL",2,IF(G34="GOAL:COOP",2,IF(G34="(GOAL:COOP)",2,IF(G34="GOAL:CIVILITY",2,IF(G34="GOAL:SUSTAIN",2,IF(G34="(GOAL:SUSTAIN)",2,IF(G34="GOAL:MAX EARN",2,IF(G34="GOAL:EQUITY",2,IF(G34="(GOAL:EQUITY)",2,IF(G34="PROPOSAL",3,IF(G34="(PROPOSAL)",3,IF(G34="CHOOSE+",4,IF(G34="CHOOSE-",4,IF(G34="(CHOOSE+)",4,IF(G34="(CHOOSE-)",4,IF(G34="ECO INFO",5,IF(G34="(ECO INFO)",5,IF(G34="$ INFO",6,IF(G34="($ INFO)",6,IF(G34="SOC INFO",7,IF(G34="(SOC INFO)",7,IF(G34="RULE INFO",8,IF(G34="EXP INFO",9,IF(G34="(EXP INFO)",9,IF(G34="MON RES",10,IF(G34="MON EARN",11,IF(G34="MON BEH",12,IF(G34="POSE HARM",13,IF(G34="(POSE HARM)",13,IF(G34="POSE CONCERN",14,IF(G34="(POSE CONCERN)",14,IF(G34="RJ APOLOGY",15,IF(G34="RJ ATONE",16,IF(G34="(RJ ATONE)",16,IF(G34="RJ JUSTIFY",17,IF(G34="RJ JUSTIFY:ECO INFO",17,IF(G34="RJ JUSTIFY:SOC INFO",17,IF(G34="RJ JUSTIFY:EXP INFO",17,IF(G34="RJ JUSTIFY:MON EARN",17,IF(G34="RJ JUSTIFY:MON BEH",17,IF(G34="RJ-",18,IF(G34="RJ FORGIVE+",19,IF(G34="RJ FORGIVE-",19,IF(G34="(RJ FORGIVE+)",19,IF(G34="(RJ FORGIVE-)",19,IF(G34="COORD",20,IF(G34="(COORD)",20,IF(G34="ENF ACK",21,IF(G34="(ENF ACK)",21,IF(G34="ENF PRAISE",22,IF(G34="ENF ASK",23,IF(G34="ENF TELL",24,IF(G34="ENF SHAME",25,IF(G34="ENF WARN",26,IF(G34="ENF THREATEN",27,IF(G34="ENF PUNISH",28,IF(G34="DEFECT",29,IF(G34="SM TALK",30,IF(G34="HUMOR",31,IF(G34="POLITE+",32,IF(G34="POLITE-",32,IF(G34="INPUT-",33,IF(G34="AMBIGUOUS",34,IF(G34="UNCODEABLE",35)))))))))))))))))))))))))))))))))))))))))))))))))))))))))))))))))</f>
        <v>8</v>
      </c>
      <c r="G34" t="s">
        <v>9374</v>
      </c>
    </row>
    <row r="35" spans="1:9" x14ac:dyDescent="0.35">
      <c r="A35" s="4">
        <v>15</v>
      </c>
      <c r="B35" s="4">
        <v>-304.53300000000002</v>
      </c>
      <c r="C35" t="s">
        <v>5366</v>
      </c>
      <c r="D35" s="4">
        <v>2</v>
      </c>
      <c r="E35" s="16" t="s">
        <v>5415</v>
      </c>
      <c r="F35" s="4">
        <f t="shared" ref="F35:H35" si="7">IF(G35="GREET",1,IF(G35="GOAL",2,IF(G35="GOAL:COOP",2,IF(G35="(GOAL:COOP)",2,IF(G35="GOAL:CIVILITY",2,IF(G35="GOAL:SUSTAIN",2,IF(G35="(GOAL:SUSTAIN)",2,IF(G35="GOAL:MAX EARN",2,IF(G35="GOAL:EQUITY",2,IF(G35="(GOAL:EQUITY)",2,IF(G35="PROPOSAL",3,IF(G35="(PROPOSAL)",3,IF(G35="CHOOSE+",4,IF(G35="CHOOSE-",4,IF(G35="(CHOOSE+)",4,IF(G35="(CHOOSE-)",4,IF(G35="ECO INFO",5,IF(G35="(ECO INFO)",5,IF(G35="$ INFO",6,IF(G35="($ INFO)",6,IF(G35="SOC INFO",7,IF(G35="(SOC INFO)",7,IF(G35="RULE INFO",8,IF(G35="EXP INFO",9,IF(G35="(EXP INFO)",9,IF(G35="MON RES",10,IF(G35="MON EARN",11,IF(G35="MON BEH",12,IF(G35="POSE HARM",13,IF(G35="(POSE HARM)",13,IF(G35="POSE CONCERN",14,IF(G35="(POSE CONCERN)",14,IF(G35="RJ APOLOGY",15,IF(G35="RJ ATONE",16,IF(G35="(RJ ATONE)",16,IF(G35="RJ JUSTIFY",17,IF(G35="RJ JUSTIFY:ECO INFO",17,IF(G35="RJ JUSTIFY:SOC INFO",17,IF(G35="RJ JUSTIFY:EXP INFO",17,IF(G35="RJ JUSTIFY:MON EARN",17,IF(G35="RJ JUSTIFY:MON BEH",17,IF(G35="RJ-",18,IF(G35="RJ FORGIVE+",19,IF(G35="RJ FORGIVE-",19,IF(G35="(RJ FORGIVE+)",19,IF(G35="(RJ FORGIVE-)",19,IF(G35="COORD",20,IF(G35="(COORD)",20,IF(G35="ENF ACK",21,IF(G35="(ENF ACK)",21,IF(G35="ENF PRAISE",22,IF(G35="ENF ASK",23,IF(G35="ENF TELL",24,IF(G35="ENF SHAME",25,IF(G35="ENF WARN",26,IF(G35="ENF THREATEN",27,IF(G35="ENF PUNISH",28,IF(G35="DEFECT",29,IF(G35="SM TALK",30,IF(G35="HUMOR",31,IF(G35="POLITE+",32,IF(G35="POLITE-",32,IF(G35="INPUT-",33,IF(G35="AMBIGUOUS",34,IF(G35="UNCODEABLE",35)))))))))))))))))))))))))))))))))))))))))))))))))))))))))))))))))</f>
        <v>8</v>
      </c>
      <c r="G35" s="43" t="s">
        <v>9374</v>
      </c>
      <c r="H35" s="42">
        <f t="shared" si="7"/>
        <v>4</v>
      </c>
      <c r="I35" t="s">
        <v>10330</v>
      </c>
    </row>
    <row r="36" spans="1:9" x14ac:dyDescent="0.35">
      <c r="G36" s="43"/>
    </row>
    <row r="37" spans="1:9" x14ac:dyDescent="0.35">
      <c r="A37" s="7">
        <v>4</v>
      </c>
      <c r="B37" s="31" t="s">
        <v>11296</v>
      </c>
      <c r="G37" s="43"/>
    </row>
    <row r="38" spans="1:9" x14ac:dyDescent="0.35">
      <c r="B38" s="39" t="s">
        <v>10779</v>
      </c>
      <c r="G38" s="43"/>
    </row>
    <row r="39" spans="1:9" x14ac:dyDescent="0.35">
      <c r="A39" s="4">
        <v>16</v>
      </c>
      <c r="B39" s="4">
        <v>-281.08600000000001</v>
      </c>
      <c r="C39" t="s">
        <v>5362</v>
      </c>
      <c r="D39" s="4">
        <v>1</v>
      </c>
      <c r="E39" s="16" t="s">
        <v>5420</v>
      </c>
      <c r="F39" s="4">
        <f t="shared" ref="F39" si="8">IF(G39="GREET",1,IF(G39="GOAL",2,IF(G39="GOAL:COOP",2,IF(G39="(GOAL:COOP)",2,IF(G39="GOAL:CIVILITY",2,IF(G39="GOAL:SUSTAIN",2,IF(G39="(GOAL:SUSTAIN)",2,IF(G39="GOAL:MAX EARN",2,IF(G39="GOAL:EQUITY",2,IF(G39="(GOAL:EQUITY)",2,IF(G39="PROPOSAL",3,IF(G39="(PROPOSAL)",3,IF(G39="CHOOSE+",4,IF(G39="CHOOSE-",4,IF(G39="(CHOOSE+)",4,IF(G39="(CHOOSE-)",4,IF(G39="ECO INFO",5,IF(G39="(ECO INFO)",5,IF(G39="$ INFO",6,IF(G39="($ INFO)",6,IF(G39="SOC INFO",7,IF(G39="(SOC INFO)",7,IF(G39="RULE INFO",8,IF(G39="EXP INFO",9,IF(G39="(EXP INFO)",9,IF(G39="MON RES",10,IF(G39="MON EARN",11,IF(G39="MON BEH",12,IF(G39="POSE HARM",13,IF(G39="(POSE HARM)",13,IF(G39="POSE CONCERN",14,IF(G39="(POSE CONCERN)",14,IF(G39="RJ APOLOGY",15,IF(G39="RJ ATONE",16,IF(G39="(RJ ATONE)",16,IF(G39="RJ JUSTIFY",17,IF(G39="RJ JUSTIFY:ECO INFO",17,IF(G39="RJ JUSTIFY:SOC INFO",17,IF(G39="RJ JUSTIFY:EXP INFO",17,IF(G39="RJ JUSTIFY:MON EARN",17,IF(G39="RJ JUSTIFY:MON BEH",17,IF(G39="RJ-",18,IF(G39="RJ FORGIVE+",19,IF(G39="RJ FORGIVE-",19,IF(G39="(RJ FORGIVE+)",19,IF(G39="(RJ FORGIVE-)",19,IF(G39="COORD",20,IF(G39="(COORD)",20,IF(G39="ENF ACK",21,IF(G39="(ENF ACK)",21,IF(G39="ENF PRAISE",22,IF(G39="ENF ASK",23,IF(G39="ENF TELL",24,IF(G39="ENF SHAME",25,IF(G39="ENF WARN",26,IF(G39="ENF THREATEN",27,IF(G39="ENF PUNISH",28,IF(G39="DEFECT",29,IF(G39="SM TALK",30,IF(G39="HUMOR",31,IF(G39="POLITE+",32,IF(G39="POLITE-",32,IF(G39="INPUT-",33,IF(G39="AMBIGUOUS",34,IF(G39="UNCODEABLE",35)))))))))))))))))))))))))))))))))))))))))))))))))))))))))))))))))</f>
        <v>8</v>
      </c>
      <c r="G39" t="s">
        <v>9374</v>
      </c>
      <c r="H39" s="42">
        <f t="shared" ref="H39" si="9">IF(I39="GREET",1,IF(I39="GOAL",2,IF(I39="GOAL:COOP",2,IF(I39="(GOAL:COOP)",2,IF(I39="GOAL:CIVILITY",2,IF(I39="GOAL:SUSTAIN",2,IF(I39="(GOAL:SUSTAIN)",2,IF(I39="GOAL:MAX EARN",2,IF(I39="GOAL:EQUITY",2,IF(I39="(GOAL:EQUITY)",2,IF(I39="PROPOSAL",3,IF(I39="(PROPOSAL)",3,IF(I39="CHOOSE+",4,IF(I39="CHOOSE-",4,IF(I39="(CHOOSE+)",4,IF(I39="(CHOOSE-)",4,IF(I39="ECO INFO",5,IF(I39="(ECO INFO)",5,IF(I39="$ INFO",6,IF(I39="($ INFO)",6,IF(I39="SOC INFO",7,IF(I39="(SOC INFO)",7,IF(I39="RULE INFO",8,IF(I39="EXP INFO",9,IF(I39="(EXP INFO)",9,IF(I39="MON RES",10,IF(I39="MON EARN",11,IF(I39="MON BEH",12,IF(I39="POSE HARM",13,IF(I39="(POSE HARM)",13,IF(I39="POSE CONCERN",14,IF(I39="(POSE CONCERN)",14,IF(I39="RJ APOLOGY",15,IF(I39="RJ ATONE",16,IF(I39="(RJ ATONE)",16,IF(I39="RJ JUSTIFY",17,IF(I39="RJ JUSTIFY:ECO INFO",17,IF(I39="RJ JUSTIFY:SOC INFO",17,IF(I39="RJ JUSTIFY:EXP INFO",17,IF(I39="RJ JUSTIFY:MON EARN",17,IF(I39="RJ JUSTIFY:MON BEH",17,IF(I39="RJ-",18,IF(I39="RJ FORGIVE+",19,IF(I39="RJ FORGIVE-",19,IF(I39="(RJ FORGIVE+)",19,IF(I39="(RJ FORGIVE-)",19,IF(I39="COORD",20,IF(I39="(COORD)",20,IF(I39="ENF ACK",21,IF(I39="(ENF ACK)",21,IF(I39="ENF PRAISE",22,IF(I39="ENF ASK",23,IF(I39="ENF TELL",24,IF(I39="ENF SHAME",25,IF(I39="ENF WARN",26,IF(I39="ENF THREATEN",27,IF(I39="ENF PUNISH",28,IF(I39="DEFECT",29,IF(I39="SM TALK",30,IF(I39="HUMOR",31,IF(I39="POLITE+",32,IF(I39="POLITE-",32,IF(I39="INPUT-",33,IF(I39="AMBIGUOUS",34,IF(I39="UNCODEABLE",35)))))))))))))))))))))))))))))))))))))))))))))))))))))))))))))))))</f>
        <v>3</v>
      </c>
      <c r="I39" t="s">
        <v>10329</v>
      </c>
    </row>
    <row r="40" spans="1:9" x14ac:dyDescent="0.35">
      <c r="B40" s="4">
        <v>-272.279</v>
      </c>
      <c r="C40" t="s">
        <v>5362</v>
      </c>
      <c r="D40" s="4">
        <v>1</v>
      </c>
      <c r="E40" s="16" t="s">
        <v>5421</v>
      </c>
      <c r="I40" s="41"/>
    </row>
    <row r="41" spans="1:9" x14ac:dyDescent="0.35">
      <c r="A41" s="4">
        <v>17</v>
      </c>
      <c r="B41" s="4">
        <v>-266.45400000000001</v>
      </c>
      <c r="C41" t="s">
        <v>5352</v>
      </c>
      <c r="D41" s="4">
        <v>3</v>
      </c>
      <c r="E41" s="16" t="s">
        <v>5424</v>
      </c>
      <c r="F41" s="4">
        <f t="shared" ref="F41:F53" si="10">IF(G41="GREET",1,IF(G41="GOAL",2,IF(G41="GOAL:COOP",2,IF(G41="(GOAL:COOP)",2,IF(G41="GOAL:CIVILITY",2,IF(G41="GOAL:SUSTAIN",2,IF(G41="(GOAL:SUSTAIN)",2,IF(G41="GOAL:MAX EARN",2,IF(G41="GOAL:EQUITY",2,IF(G41="(GOAL:EQUITY)",2,IF(G41="PROPOSAL",3,IF(G41="(PROPOSAL)",3,IF(G41="CHOOSE+",4,IF(G41="CHOOSE-",4,IF(G41="(CHOOSE+)",4,IF(G41="(CHOOSE-)",4,IF(G41="ECO INFO",5,IF(G41="(ECO INFO)",5,IF(G41="$ INFO",6,IF(G41="($ INFO)",6,IF(G41="SOC INFO",7,IF(G41="(SOC INFO)",7,IF(G41="RULE INFO",8,IF(G41="EXP INFO",9,IF(G41="(EXP INFO)",9,IF(G41="MON RES",10,IF(G41="MON EARN",11,IF(G41="MON BEH",12,IF(G41="POSE HARM",13,IF(G41="(POSE HARM)",13,IF(G41="POSE CONCERN",14,IF(G41="(POSE CONCERN)",14,IF(G41="RJ APOLOGY",15,IF(G41="RJ ATONE",16,IF(G41="(RJ ATONE)",16,IF(G41="RJ JUSTIFY",17,IF(G41="RJ JUSTIFY:ECO INFO",17,IF(G41="RJ JUSTIFY:SOC INFO",17,IF(G41="RJ JUSTIFY:EXP INFO",17,IF(G41="RJ JUSTIFY:MON EARN",17,IF(G41="RJ JUSTIFY:MON BEH",17,IF(G41="RJ-",18,IF(G41="RJ FORGIVE+",19,IF(G41="RJ FORGIVE-",19,IF(G41="(RJ FORGIVE+)",19,IF(G41="(RJ FORGIVE-)",19,IF(G41="COORD",20,IF(G41="(COORD)",20,IF(G41="ENF ACK",21,IF(G41="(ENF ACK)",21,IF(G41="ENF PRAISE",22,IF(G41="ENF ASK",23,IF(G41="ENF TELL",24,IF(G41="ENF SHAME",25,IF(G41="ENF WARN",26,IF(G41="ENF THREATEN",27,IF(G41="ENF PUNISH",28,IF(G41="DEFECT",29,IF(G41="SM TALK",30,IF(G41="HUMOR",31,IF(G41="POLITE+",32,IF(G41="POLITE-",32,IF(G41="INPUT-",33,IF(G41="AMBIGUOUS",34,IF(G41="UNCODEABLE",35)))))))))))))))))))))))))))))))))))))))))))))))))))))))))))))))))</f>
        <v>8</v>
      </c>
      <c r="G41" s="43" t="s">
        <v>9374</v>
      </c>
      <c r="I41" s="65"/>
    </row>
    <row r="42" spans="1:9" x14ac:dyDescent="0.35">
      <c r="A42" s="4">
        <v>18</v>
      </c>
      <c r="B42" s="4">
        <v>-263.39999999999998</v>
      </c>
      <c r="C42" t="s">
        <v>5349</v>
      </c>
      <c r="D42" s="4">
        <v>4</v>
      </c>
      <c r="E42" s="16" t="s">
        <v>5427</v>
      </c>
      <c r="F42" s="4">
        <f t="shared" si="10"/>
        <v>14</v>
      </c>
      <c r="G42" t="s">
        <v>9381</v>
      </c>
      <c r="H42" s="42">
        <f t="shared" ref="H42" si="11">IF(I42="GREET",1,IF(I42="GOAL",2,IF(I42="GOAL:COOP",2,IF(I42="(GOAL:COOP)",2,IF(I42="GOAL:CIVILITY",2,IF(I42="GOAL:SUSTAIN",2,IF(I42="(GOAL:SUSTAIN)",2,IF(I42="GOAL:MAX EARN",2,IF(I42="GOAL:EQUITY",2,IF(I42="(GOAL:EQUITY)",2,IF(I42="PROPOSAL",3,IF(I42="(PROPOSAL)",3,IF(I42="CHOOSE+",4,IF(I42="CHOOSE-",4,IF(I42="(CHOOSE+)",4,IF(I42="(CHOOSE-)",4,IF(I42="ECO INFO",5,IF(I42="(ECO INFO)",5,IF(I42="$ INFO",6,IF(I42="($ INFO)",6,IF(I42="SOC INFO",7,IF(I42="(SOC INFO)",7,IF(I42="RULE INFO",8,IF(I42="EXP INFO",9,IF(I42="(EXP INFO)",9,IF(I42="MON RES",10,IF(I42="MON EARN",11,IF(I42="MON BEH",12,IF(I42="POSE HARM",13,IF(I42="(POSE HARM)",13,IF(I42="POSE CONCERN",14,IF(I42="(POSE CONCERN)",14,IF(I42="RJ APOLOGY",15,IF(I42="RJ ATONE",16,IF(I42="(RJ ATONE)",16,IF(I42="RJ JUSTIFY",17,IF(I42="RJ JUSTIFY:ECO INFO",17,IF(I42="RJ JUSTIFY:SOC INFO",17,IF(I42="RJ JUSTIFY:EXP INFO",17,IF(I42="RJ JUSTIFY:MON EARN",17,IF(I42="RJ JUSTIFY:MON BEH",17,IF(I42="RJ-",18,IF(I42="RJ FORGIVE+",19,IF(I42="RJ FORGIVE-",19,IF(I42="(RJ FORGIVE+)",19,IF(I42="(RJ FORGIVE-)",19,IF(I42="COORD",20,IF(I42="(COORD)",20,IF(I42="ENF ACK",21,IF(I42="(ENF ACK)",21,IF(I42="ENF PRAISE",22,IF(I42="ENF ASK",23,IF(I42="ENF TELL",24,IF(I42="ENF SHAME",25,IF(I42="ENF WARN",26,IF(I42="ENF THREATEN",27,IF(I42="ENF PUNISH",28,IF(I42="DEFECT",29,IF(I42="SM TALK",30,IF(I42="HUMOR",31,IF(I42="POLITE+",32,IF(I42="POLITE-",32,IF(I42="INPUT-",33,IF(I42="AMBIGUOUS",34,IF(I42="UNCODEABLE",35)))))))))))))))))))))))))))))))))))))))))))))))))))))))))))))))))</f>
        <v>5</v>
      </c>
      <c r="I42" t="s">
        <v>9378</v>
      </c>
    </row>
    <row r="43" spans="1:9" x14ac:dyDescent="0.35">
      <c r="A43" s="4">
        <v>19</v>
      </c>
      <c r="B43" s="4">
        <v>-244.98</v>
      </c>
      <c r="C43" t="s">
        <v>5362</v>
      </c>
      <c r="D43" s="4">
        <v>1</v>
      </c>
      <c r="E43" s="44" t="s">
        <v>10181</v>
      </c>
      <c r="F43" s="4">
        <f t="shared" si="10"/>
        <v>3</v>
      </c>
      <c r="G43" t="s">
        <v>9379</v>
      </c>
    </row>
    <row r="44" spans="1:9" x14ac:dyDescent="0.35">
      <c r="A44" s="4">
        <v>20</v>
      </c>
      <c r="B44" s="4">
        <v>-231.37200000000001</v>
      </c>
      <c r="C44" t="s">
        <v>5352</v>
      </c>
      <c r="D44" s="4">
        <v>3</v>
      </c>
      <c r="E44" s="16" t="s">
        <v>5436</v>
      </c>
      <c r="F44" s="4">
        <f t="shared" si="10"/>
        <v>3</v>
      </c>
      <c r="G44" t="s">
        <v>9379</v>
      </c>
    </row>
    <row r="45" spans="1:9" x14ac:dyDescent="0.35">
      <c r="B45" s="4">
        <v>-217.80099999999999</v>
      </c>
      <c r="C45" t="s">
        <v>5352</v>
      </c>
      <c r="D45" s="4">
        <v>3</v>
      </c>
      <c r="E45" s="16" t="s">
        <v>5442</v>
      </c>
    </row>
    <row r="46" spans="1:9" x14ac:dyDescent="0.35">
      <c r="A46" s="4">
        <v>21</v>
      </c>
      <c r="B46" s="4">
        <v>-225.43199999999999</v>
      </c>
      <c r="C46" t="s">
        <v>5362</v>
      </c>
      <c r="D46" s="4">
        <v>1</v>
      </c>
      <c r="E46" s="16" t="s">
        <v>310</v>
      </c>
      <c r="F46" s="4">
        <f t="shared" si="10"/>
        <v>4</v>
      </c>
      <c r="G46" t="s">
        <v>9372</v>
      </c>
    </row>
    <row r="47" spans="1:9" x14ac:dyDescent="0.35">
      <c r="A47" s="4">
        <v>22</v>
      </c>
      <c r="B47" s="4">
        <v>-222.47499999999999</v>
      </c>
      <c r="C47" t="s">
        <v>5349</v>
      </c>
      <c r="D47" s="4">
        <v>4</v>
      </c>
      <c r="E47" s="16" t="s">
        <v>5438</v>
      </c>
      <c r="F47" s="4">
        <f t="shared" si="10"/>
        <v>3</v>
      </c>
      <c r="G47" t="s">
        <v>9379</v>
      </c>
      <c r="H47" s="42">
        <f t="shared" ref="H47" si="12">IF(I47="GREET",1,IF(I47="GOAL",2,IF(I47="GOAL:COOP",2,IF(I47="(GOAL:COOP)",2,IF(I47="GOAL:CIVILITY",2,IF(I47="GOAL:SUSTAIN",2,IF(I47="(GOAL:SUSTAIN)",2,IF(I47="GOAL:MAX EARN",2,IF(I47="GOAL:EQUITY",2,IF(I47="(GOAL:EQUITY)",2,IF(I47="PROPOSAL",3,IF(I47="(PROPOSAL)",3,IF(I47="CHOOSE+",4,IF(I47="CHOOSE-",4,IF(I47="(CHOOSE+)",4,IF(I47="(CHOOSE-)",4,IF(I47="ECO INFO",5,IF(I47="(ECO INFO)",5,IF(I47="$ INFO",6,IF(I47="($ INFO)",6,IF(I47="SOC INFO",7,IF(I47="(SOC INFO)",7,IF(I47="RULE INFO",8,IF(I47="EXP INFO",9,IF(I47="(EXP INFO)",9,IF(I47="MON RES",10,IF(I47="MON EARN",11,IF(I47="MON BEH",12,IF(I47="POSE HARM",13,IF(I47="(POSE HARM)",13,IF(I47="POSE CONCERN",14,IF(I47="(POSE CONCERN)",14,IF(I47="RJ APOLOGY",15,IF(I47="RJ ATONE",16,IF(I47="(RJ ATONE)",16,IF(I47="RJ JUSTIFY",17,IF(I47="RJ JUSTIFY:ECO INFO",17,IF(I47="RJ JUSTIFY:SOC INFO",17,IF(I47="RJ JUSTIFY:EXP INFO",17,IF(I47="RJ JUSTIFY:MON EARN",17,IF(I47="RJ JUSTIFY:MON BEH",17,IF(I47="RJ-",18,IF(I47="RJ FORGIVE+",19,IF(I47="RJ FORGIVE-",19,IF(I47="(RJ FORGIVE+)",19,IF(I47="(RJ FORGIVE-)",19,IF(I47="COORD",20,IF(I47="(COORD)",20,IF(I47="ENF ACK",21,IF(I47="(ENF ACK)",21,IF(I47="ENF PRAISE",22,IF(I47="ENF ASK",23,IF(I47="ENF TELL",24,IF(I47="ENF SHAME",25,IF(I47="ENF WARN",26,IF(I47="ENF THREATEN",27,IF(I47="ENF PUNISH",28,IF(I47="DEFECT",29,IF(I47="SM TALK",30,IF(I47="HUMOR",31,IF(I47="POLITE+",32,IF(I47="POLITE-",32,IF(I47="INPUT-",33,IF(I47="AMBIGUOUS",34,IF(I47="UNCODEABLE",35)))))))))))))))))))))))))))))))))))))))))))))))))))))))))))))))))</f>
        <v>4</v>
      </c>
      <c r="I47" t="s">
        <v>10330</v>
      </c>
    </row>
    <row r="48" spans="1:9" x14ac:dyDescent="0.35">
      <c r="A48" s="4">
        <v>23</v>
      </c>
      <c r="B48" s="4">
        <v>-212.81200000000001</v>
      </c>
      <c r="C48" t="s">
        <v>5366</v>
      </c>
      <c r="D48" s="4">
        <v>2</v>
      </c>
      <c r="E48" s="16" t="s">
        <v>1327</v>
      </c>
      <c r="F48" s="4">
        <f t="shared" si="10"/>
        <v>4</v>
      </c>
      <c r="G48" t="s">
        <v>9372</v>
      </c>
    </row>
    <row r="49" spans="1:9" x14ac:dyDescent="0.35">
      <c r="A49" s="4">
        <v>24</v>
      </c>
      <c r="B49" s="4">
        <v>-96.406000000000006</v>
      </c>
      <c r="C49" t="s">
        <v>5362</v>
      </c>
      <c r="D49" s="4">
        <v>1</v>
      </c>
      <c r="E49" s="16" t="s">
        <v>5483</v>
      </c>
      <c r="F49" s="4">
        <f t="shared" si="10"/>
        <v>8</v>
      </c>
      <c r="G49" s="43" t="s">
        <v>9374</v>
      </c>
    </row>
    <row r="50" spans="1:9" x14ac:dyDescent="0.35">
      <c r="A50" s="4">
        <v>25</v>
      </c>
      <c r="B50" s="4">
        <v>-77.238</v>
      </c>
      <c r="C50" t="s">
        <v>5349</v>
      </c>
      <c r="D50" s="4">
        <v>4</v>
      </c>
      <c r="E50" s="16" t="s">
        <v>5492</v>
      </c>
      <c r="F50" s="4">
        <f t="shared" si="10"/>
        <v>8</v>
      </c>
      <c r="G50" t="s">
        <v>9374</v>
      </c>
    </row>
    <row r="51" spans="1:9" x14ac:dyDescent="0.35">
      <c r="A51" s="4">
        <v>26</v>
      </c>
      <c r="B51" s="4">
        <v>-71.098999999999904</v>
      </c>
      <c r="C51" t="s">
        <v>5366</v>
      </c>
      <c r="D51" s="4">
        <v>2</v>
      </c>
      <c r="E51" s="16" t="s">
        <v>5494</v>
      </c>
      <c r="F51" s="4">
        <f t="shared" si="10"/>
        <v>8</v>
      </c>
      <c r="G51" s="43" t="s">
        <v>9374</v>
      </c>
      <c r="I51" s="65"/>
    </row>
    <row r="52" spans="1:9" x14ac:dyDescent="0.35">
      <c r="A52" s="4">
        <v>27</v>
      </c>
      <c r="B52" s="4">
        <v>-70.869</v>
      </c>
      <c r="C52" t="s">
        <v>5362</v>
      </c>
      <c r="D52" s="4">
        <v>1</v>
      </c>
      <c r="E52" s="16" t="s">
        <v>267</v>
      </c>
      <c r="F52" s="4">
        <f t="shared" si="10"/>
        <v>8</v>
      </c>
      <c r="G52" s="43" t="s">
        <v>9374</v>
      </c>
      <c r="I52" s="65"/>
    </row>
    <row r="53" spans="1:9" x14ac:dyDescent="0.35">
      <c r="A53" s="4">
        <v>28</v>
      </c>
      <c r="B53" s="4">
        <v>-68.27</v>
      </c>
      <c r="C53" t="s">
        <v>5352</v>
      </c>
      <c r="D53" s="4">
        <v>3</v>
      </c>
      <c r="E53" s="16" t="s">
        <v>5303</v>
      </c>
      <c r="F53" s="4">
        <f t="shared" si="10"/>
        <v>4</v>
      </c>
      <c r="G53" t="s">
        <v>9372</v>
      </c>
    </row>
    <row r="54" spans="1:9" x14ac:dyDescent="0.35">
      <c r="A54" s="42"/>
      <c r="I54" s="43"/>
    </row>
    <row r="55" spans="1:9" x14ac:dyDescent="0.35">
      <c r="A55" s="7">
        <v>3</v>
      </c>
      <c r="B55" s="31" t="s">
        <v>10776</v>
      </c>
    </row>
    <row r="56" spans="1:9" x14ac:dyDescent="0.35">
      <c r="A56" s="4">
        <v>29</v>
      </c>
      <c r="B56" s="4">
        <v>-373.93299999999999</v>
      </c>
      <c r="C56" t="s">
        <v>5352</v>
      </c>
      <c r="D56" s="4">
        <v>3</v>
      </c>
      <c r="E56" s="16" t="s">
        <v>5387</v>
      </c>
      <c r="F56" s="4">
        <f t="shared" ref="F56" si="13">IF(G56="GREET",1,IF(G56="GOAL",2,IF(G56="GOAL:COOP",2,IF(G56="(GOAL:COOP)",2,IF(G56="GOAL:CIVILITY",2,IF(G56="GOAL:SUSTAIN",2,IF(G56="(GOAL:SUSTAIN)",2,IF(G56="GOAL:MAX EARN",2,IF(G56="GOAL:EQUITY",2,IF(G56="(GOAL:EQUITY)",2,IF(G56="PROPOSAL",3,IF(G56="(PROPOSAL)",3,IF(G56="CHOOSE+",4,IF(G56="CHOOSE-",4,IF(G56="(CHOOSE+)",4,IF(G56="(CHOOSE-)",4,IF(G56="ECO INFO",5,IF(G56="(ECO INFO)",5,IF(G56="$ INFO",6,IF(G56="($ INFO)",6,IF(G56="SOC INFO",7,IF(G56="(SOC INFO)",7,IF(G56="RULE INFO",8,IF(G56="EXP INFO",9,IF(G56="(EXP INFO)",9,IF(G56="MON RES",10,IF(G56="MON EARN",11,IF(G56="MON BEH",12,IF(G56="POSE HARM",13,IF(G56="(POSE HARM)",13,IF(G56="POSE CONCERN",14,IF(G56="(POSE CONCERN)",14,IF(G56="RJ APOLOGY",15,IF(G56="RJ ATONE",16,IF(G56="(RJ ATONE)",16,IF(G56="RJ JUSTIFY",17,IF(G56="RJ JUSTIFY:ECO INFO",17,IF(G56="RJ JUSTIFY:SOC INFO",17,IF(G56="RJ JUSTIFY:EXP INFO",17,IF(G56="RJ JUSTIFY:MON EARN",17,IF(G56="RJ JUSTIFY:MON BEH",17,IF(G56="RJ-",18,IF(G56="RJ FORGIVE+",19,IF(G56="RJ FORGIVE-",19,IF(G56="(RJ FORGIVE+)",19,IF(G56="(RJ FORGIVE-)",19,IF(G56="COORD",20,IF(G56="(COORD)",20,IF(G56="ENF ACK",21,IF(G56="(ENF ACK)",21,IF(G56="ENF PRAISE",22,IF(G56="ENF ASK",23,IF(G56="ENF TELL",24,IF(G56="ENF SHAME",25,IF(G56="ENF WARN",26,IF(G56="ENF THREATEN",27,IF(G56="ENF PUNISH",28,IF(G56="DEFECT",29,IF(G56="SM TALK",30,IF(G56="HUMOR",31,IF(G56="POLITE+",32,IF(G56="POLITE-",32,IF(G56="INPUT-",33,IF(G56="AMBIGUOUS",34,IF(G56="UNCODEABLE",35)))))))))))))))))))))))))))))))))))))))))))))))))))))))))))))))))</f>
        <v>3</v>
      </c>
      <c r="G56" t="s">
        <v>9379</v>
      </c>
    </row>
    <row r="57" spans="1:9" x14ac:dyDescent="0.35">
      <c r="B57" s="4">
        <v>-369.80799999999999</v>
      </c>
      <c r="C57" t="s">
        <v>5352</v>
      </c>
      <c r="D57" s="4">
        <v>3</v>
      </c>
      <c r="E57" s="16" t="s">
        <v>5388</v>
      </c>
    </row>
    <row r="58" spans="1:9" x14ac:dyDescent="0.35">
      <c r="A58" s="4">
        <v>30</v>
      </c>
      <c r="B58" s="4">
        <v>-364.80799999999999</v>
      </c>
      <c r="C58" t="s">
        <v>5349</v>
      </c>
      <c r="D58" s="4">
        <v>4</v>
      </c>
      <c r="E58" s="16" t="s">
        <v>5391</v>
      </c>
      <c r="F58" s="4">
        <f t="shared" ref="F58:F59" si="14">IF(G58="GREET",1,IF(G58="GOAL",2,IF(G58="GOAL:COOP",2,IF(G58="(GOAL:COOP)",2,IF(G58="GOAL:CIVILITY",2,IF(G58="GOAL:SUSTAIN",2,IF(G58="(GOAL:SUSTAIN)",2,IF(G58="GOAL:MAX EARN",2,IF(G58="GOAL:EQUITY",2,IF(G58="(GOAL:EQUITY)",2,IF(G58="PROPOSAL",3,IF(G58="(PROPOSAL)",3,IF(G58="CHOOSE+",4,IF(G58="CHOOSE-",4,IF(G58="(CHOOSE+)",4,IF(G58="(CHOOSE-)",4,IF(G58="ECO INFO",5,IF(G58="(ECO INFO)",5,IF(G58="$ INFO",6,IF(G58="($ INFO)",6,IF(G58="SOC INFO",7,IF(G58="(SOC INFO)",7,IF(G58="RULE INFO",8,IF(G58="EXP INFO",9,IF(G58="(EXP INFO)",9,IF(G58="MON RES",10,IF(G58="MON EARN",11,IF(G58="MON BEH",12,IF(G58="POSE HARM",13,IF(G58="(POSE HARM)",13,IF(G58="POSE CONCERN",14,IF(G58="(POSE CONCERN)",14,IF(G58="RJ APOLOGY",15,IF(G58="RJ ATONE",16,IF(G58="(RJ ATONE)",16,IF(G58="RJ JUSTIFY",17,IF(G58="RJ JUSTIFY:ECO INFO",17,IF(G58="RJ JUSTIFY:SOC INFO",17,IF(G58="RJ JUSTIFY:EXP INFO",17,IF(G58="RJ JUSTIFY:MON EARN",17,IF(G58="RJ JUSTIFY:MON BEH",17,IF(G58="RJ-",18,IF(G58="RJ FORGIVE+",19,IF(G58="RJ FORGIVE-",19,IF(G58="(RJ FORGIVE+)",19,IF(G58="(RJ FORGIVE-)",19,IF(G58="COORD",20,IF(G58="(COORD)",20,IF(G58="ENF ACK",21,IF(G58="(ENF ACK)",21,IF(G58="ENF PRAISE",22,IF(G58="ENF ASK",23,IF(G58="ENF TELL",24,IF(G58="ENF SHAME",25,IF(G58="ENF WARN",26,IF(G58="ENF THREATEN",27,IF(G58="ENF PUNISH",28,IF(G58="DEFECT",29,IF(G58="SM TALK",30,IF(G58="HUMOR",31,IF(G58="POLITE+",32,IF(G58="POLITE-",32,IF(G58="INPUT-",33,IF(G58="AMBIGUOUS",34,IF(G58="UNCODEABLE",35)))))))))))))))))))))))))))))))))))))))))))))))))))))))))))))))))</f>
        <v>4</v>
      </c>
      <c r="G58" t="s">
        <v>9372</v>
      </c>
    </row>
    <row r="59" spans="1:9" x14ac:dyDescent="0.35">
      <c r="A59" s="4">
        <v>31</v>
      </c>
      <c r="B59" s="4">
        <v>-353.5</v>
      </c>
      <c r="C59" t="s">
        <v>5366</v>
      </c>
      <c r="D59" s="4">
        <v>2</v>
      </c>
      <c r="E59" s="16" t="s">
        <v>5395</v>
      </c>
      <c r="F59" s="4">
        <f t="shared" si="14"/>
        <v>4</v>
      </c>
      <c r="G59" t="s">
        <v>9372</v>
      </c>
    </row>
    <row r="60" spans="1:9" x14ac:dyDescent="0.35">
      <c r="A60" s="4">
        <v>32</v>
      </c>
      <c r="B60" s="4">
        <v>-345.06299999999999</v>
      </c>
      <c r="C60" t="s">
        <v>5352</v>
      </c>
      <c r="D60" s="4">
        <v>3</v>
      </c>
      <c r="E60" s="16" t="s">
        <v>5398</v>
      </c>
    </row>
    <row r="61" spans="1:9" x14ac:dyDescent="0.35">
      <c r="E61" s="58" t="s">
        <v>9503</v>
      </c>
      <c r="F61" s="4">
        <f t="shared" ref="F61:J72" si="15">IF(G61="GREET",1,IF(G61="GOAL",2,IF(G61="GOAL:COOP",2,IF(G61="(GOAL:COOP)",2,IF(G61="GOAL:CIVILITY",2,IF(G61="GOAL:SUSTAIN",2,IF(G61="(GOAL:SUSTAIN)",2,IF(G61="GOAL:MAX EARN",2,IF(G61="GOAL:EQUITY",2,IF(G61="(GOAL:EQUITY)",2,IF(G61="PROPOSAL",3,IF(G61="(PROPOSAL)",3,IF(G61="CHOOSE+",4,IF(G61="CHOOSE-",4,IF(G61="(CHOOSE+)",4,IF(G61="(CHOOSE-)",4,IF(G61="ECO INFO",5,IF(G61="(ECO INFO)",5,IF(G61="$ INFO",6,IF(G61="($ INFO)",6,IF(G61="SOC INFO",7,IF(G61="(SOC INFO)",7,IF(G61="RULE INFO",8,IF(G61="EXP INFO",9,IF(G61="(EXP INFO)",9,IF(G61="MON RES",10,IF(G61="MON EARN",11,IF(G61="MON BEH",12,IF(G61="POSE HARM",13,IF(G61="(POSE HARM)",13,IF(G61="POSE CONCERN",14,IF(G61="(POSE CONCERN)",14,IF(G61="RJ APOLOGY",15,IF(G61="RJ ATONE",16,IF(G61="(RJ ATONE)",16,IF(G61="RJ JUSTIFY",17,IF(G61="RJ JUSTIFY:ECO INFO",17,IF(G61="RJ JUSTIFY:SOC INFO",17,IF(G61="RJ JUSTIFY:EXP INFO",17,IF(G61="RJ JUSTIFY:MON EARN",17,IF(G61="RJ JUSTIFY:MON BEH",17,IF(G61="RJ-",18,IF(G61="RJ FORGIVE+",19,IF(G61="RJ FORGIVE-",19,IF(G61="(RJ FORGIVE+)",19,IF(G61="(RJ FORGIVE-)",19,IF(G61="COORD",20,IF(G61="(COORD)",20,IF(G61="ENF ACK",21,IF(G61="(ENF ACK)",21,IF(G61="ENF PRAISE",22,IF(G61="ENF ASK",23,IF(G61="ENF TELL",24,IF(G61="ENF SHAME",25,IF(G61="ENF WARN",26,IF(G61="ENF THREATEN",27,IF(G61="ENF PUNISH",28,IF(G61="DEFECT",29,IF(G61="SM TALK",30,IF(G61="HUMOR",31,IF(G61="POLITE+",32,IF(G61="POLITE-",32,IF(G61="INPUT-",33,IF(G61="AMBIGUOUS",34,IF(G61="UNCODEABLE",35)))))))))))))))))))))))))))))))))))))))))))))))))))))))))))))))))</f>
        <v>22</v>
      </c>
      <c r="G61" t="s">
        <v>10418</v>
      </c>
    </row>
    <row r="62" spans="1:9" x14ac:dyDescent="0.35">
      <c r="E62" s="58" t="s">
        <v>9504</v>
      </c>
      <c r="F62" s="4">
        <f t="shared" si="15"/>
        <v>7</v>
      </c>
      <c r="G62" t="s">
        <v>9377</v>
      </c>
    </row>
    <row r="63" spans="1:9" x14ac:dyDescent="0.35">
      <c r="A63" s="4">
        <v>33</v>
      </c>
      <c r="B63" s="4">
        <v>-341.28300000000002</v>
      </c>
      <c r="C63" t="s">
        <v>5349</v>
      </c>
      <c r="D63" s="4">
        <v>4</v>
      </c>
      <c r="E63" s="16" t="s">
        <v>5399</v>
      </c>
      <c r="F63" s="4">
        <f t="shared" si="15"/>
        <v>22</v>
      </c>
      <c r="G63" s="43" t="s">
        <v>10418</v>
      </c>
    </row>
    <row r="64" spans="1:9" x14ac:dyDescent="0.35">
      <c r="A64" s="4">
        <v>34</v>
      </c>
      <c r="B64" s="4">
        <v>-211.58500000000001</v>
      </c>
      <c r="C64" t="s">
        <v>5352</v>
      </c>
      <c r="D64" s="4">
        <v>3</v>
      </c>
      <c r="E64" s="16" t="s">
        <v>5445</v>
      </c>
      <c r="F64" s="4">
        <f t="shared" si="15"/>
        <v>2</v>
      </c>
      <c r="G64" s="43" t="s">
        <v>10938</v>
      </c>
    </row>
    <row r="65" spans="1:11" x14ac:dyDescent="0.35">
      <c r="A65" s="4">
        <v>35</v>
      </c>
      <c r="B65" s="4">
        <v>-200.071</v>
      </c>
      <c r="C65" t="s">
        <v>5352</v>
      </c>
      <c r="D65" s="4">
        <v>3</v>
      </c>
      <c r="E65" s="16" t="s">
        <v>5447</v>
      </c>
    </row>
    <row r="66" spans="1:11" x14ac:dyDescent="0.35">
      <c r="E66" s="109" t="s">
        <v>10777</v>
      </c>
      <c r="F66" s="4">
        <f t="shared" si="15"/>
        <v>7</v>
      </c>
      <c r="G66" t="s">
        <v>9377</v>
      </c>
    </row>
    <row r="67" spans="1:11" x14ac:dyDescent="0.35">
      <c r="E67" s="109" t="s">
        <v>10778</v>
      </c>
      <c r="F67" s="4">
        <f t="shared" si="15"/>
        <v>23</v>
      </c>
      <c r="G67" t="s">
        <v>10129</v>
      </c>
    </row>
    <row r="68" spans="1:11" x14ac:dyDescent="0.35">
      <c r="A68" s="4">
        <v>36</v>
      </c>
      <c r="B68" s="4">
        <v>-198.08599999999899</v>
      </c>
      <c r="C68" t="s">
        <v>5362</v>
      </c>
      <c r="D68" s="4">
        <v>1</v>
      </c>
      <c r="E68" s="16" t="s">
        <v>5448</v>
      </c>
      <c r="F68" s="4">
        <f t="shared" si="15"/>
        <v>7</v>
      </c>
      <c r="G68" t="s">
        <v>9377</v>
      </c>
    </row>
    <row r="69" spans="1:11" x14ac:dyDescent="0.35">
      <c r="B69" s="4">
        <v>-191.22799999999901</v>
      </c>
      <c r="C69" t="s">
        <v>5362</v>
      </c>
      <c r="D69" s="4">
        <v>1</v>
      </c>
      <c r="E69" s="16" t="s">
        <v>5450</v>
      </c>
    </row>
    <row r="70" spans="1:11" x14ac:dyDescent="0.35">
      <c r="A70" s="4">
        <v>37</v>
      </c>
      <c r="B70" s="4">
        <v>-188.874</v>
      </c>
      <c r="C70" t="s">
        <v>5366</v>
      </c>
      <c r="D70" s="4">
        <v>2</v>
      </c>
      <c r="E70" s="16" t="s">
        <v>5452</v>
      </c>
    </row>
    <row r="71" spans="1:11" x14ac:dyDescent="0.35">
      <c r="E71" s="58" t="s">
        <v>9505</v>
      </c>
      <c r="F71" s="4">
        <f t="shared" si="15"/>
        <v>2</v>
      </c>
      <c r="G71" t="s">
        <v>10938</v>
      </c>
      <c r="I71" s="56"/>
    </row>
    <row r="72" spans="1:11" x14ac:dyDescent="0.35">
      <c r="E72" s="58" t="s">
        <v>9506</v>
      </c>
      <c r="F72" s="4">
        <f t="shared" si="15"/>
        <v>6</v>
      </c>
      <c r="G72" s="43" t="s">
        <v>10472</v>
      </c>
      <c r="H72" s="42">
        <f t="shared" si="15"/>
        <v>2</v>
      </c>
      <c r="I72" t="s">
        <v>10428</v>
      </c>
      <c r="J72" s="42">
        <f t="shared" si="15"/>
        <v>2</v>
      </c>
      <c r="K72" t="s">
        <v>12175</v>
      </c>
    </row>
    <row r="73" spans="1:11" x14ac:dyDescent="0.35">
      <c r="I73" t="s">
        <v>8814</v>
      </c>
    </row>
    <row r="74" spans="1:11" x14ac:dyDescent="0.35">
      <c r="A74" s="7">
        <v>4</v>
      </c>
      <c r="B74" s="31" t="s">
        <v>11297</v>
      </c>
    </row>
    <row r="75" spans="1:11" x14ac:dyDescent="0.35">
      <c r="B75" s="39" t="s">
        <v>10782</v>
      </c>
    </row>
    <row r="76" spans="1:11" x14ac:dyDescent="0.35">
      <c r="A76" s="4">
        <v>38</v>
      </c>
      <c r="B76" s="4">
        <v>-185.43700000000001</v>
      </c>
      <c r="C76" t="s">
        <v>5349</v>
      </c>
      <c r="D76" s="4">
        <v>4</v>
      </c>
      <c r="E76" s="16" t="s">
        <v>5453</v>
      </c>
    </row>
    <row r="77" spans="1:11" x14ac:dyDescent="0.35">
      <c r="E77" s="58" t="s">
        <v>9494</v>
      </c>
      <c r="F77" s="4">
        <f t="shared" ref="F77:H99" si="16">IF(G77="GREET",1,IF(G77="GOAL",2,IF(G77="GOAL:COOP",2,IF(G77="(GOAL:COOP)",2,IF(G77="GOAL:CIVILITY",2,IF(G77="GOAL:SUSTAIN",2,IF(G77="(GOAL:SUSTAIN)",2,IF(G77="GOAL:MAX EARN",2,IF(G77="GOAL:EQUITY",2,IF(G77="(GOAL:EQUITY)",2,IF(G77="PROPOSAL",3,IF(G77="(PROPOSAL)",3,IF(G77="CHOOSE+",4,IF(G77="CHOOSE-",4,IF(G77="(CHOOSE+)",4,IF(G77="(CHOOSE-)",4,IF(G77="ECO INFO",5,IF(G77="(ECO INFO)",5,IF(G77="$ INFO",6,IF(G77="($ INFO)",6,IF(G77="SOC INFO",7,IF(G77="(SOC INFO)",7,IF(G77="RULE INFO",8,IF(G77="EXP INFO",9,IF(G77="(EXP INFO)",9,IF(G77="MON RES",10,IF(G77="MON EARN",11,IF(G77="MON BEH",12,IF(G77="POSE HARM",13,IF(G77="(POSE HARM)",13,IF(G77="POSE CONCERN",14,IF(G77="(POSE CONCERN)",14,IF(G77="RJ APOLOGY",15,IF(G77="RJ ATONE",16,IF(G77="(RJ ATONE)",16,IF(G77="RJ JUSTIFY",17,IF(G77="RJ JUSTIFY:ECO INFO",17,IF(G77="RJ JUSTIFY:SOC INFO",17,IF(G77="RJ JUSTIFY:EXP INFO",17,IF(G77="RJ JUSTIFY:MON EARN",17,IF(G77="RJ JUSTIFY:MON BEH",17,IF(G77="RJ-",18,IF(G77="RJ FORGIVE+",19,IF(G77="RJ FORGIVE-",19,IF(G77="(RJ FORGIVE+)",19,IF(G77="(RJ FORGIVE-)",19,IF(G77="COORD",20,IF(G77="(COORD)",20,IF(G77="ENF ACK",21,IF(G77="(ENF ACK)",21,IF(G77="ENF PRAISE",22,IF(G77="ENF ASK",23,IF(G77="ENF TELL",24,IF(G77="ENF SHAME",25,IF(G77="ENF WARN",26,IF(G77="ENF THREATEN",27,IF(G77="ENF PUNISH",28,IF(G77="DEFECT",29,IF(G77="SM TALK",30,IF(G77="HUMOR",31,IF(G77="POLITE+",32,IF(G77="POLITE-",32,IF(G77="INPUT-",33,IF(G77="AMBIGUOUS",34,IF(G77="UNCODEABLE",35)))))))))))))))))))))))))))))))))))))))))))))))))))))))))))))))))</f>
        <v>3</v>
      </c>
      <c r="G77" t="s">
        <v>9379</v>
      </c>
    </row>
    <row r="78" spans="1:11" x14ac:dyDescent="0.35">
      <c r="E78" s="58" t="s">
        <v>9495</v>
      </c>
      <c r="F78" s="4">
        <f t="shared" si="16"/>
        <v>6</v>
      </c>
      <c r="G78" t="s">
        <v>10472</v>
      </c>
      <c r="H78" s="42">
        <f t="shared" ref="H78" si="17">IF(I78="GREET",1,IF(I78="GOAL",2,IF(I78="GOAL:COOP",2,IF(I78="(GOAL:COOP)",2,IF(I78="GOAL:CIVILITY",2,IF(I78="GOAL:SUSTAIN",2,IF(I78="(GOAL:SUSTAIN)",2,IF(I78="GOAL:MAX EARN",2,IF(I78="GOAL:EQUITY",2,IF(I78="(GOAL:EQUITY)",2,IF(I78="PROPOSAL",3,IF(I78="(PROPOSAL)",3,IF(I78="CHOOSE+",4,IF(I78="CHOOSE-",4,IF(I78="(CHOOSE+)",4,IF(I78="(CHOOSE-)",4,IF(I78="ECO INFO",5,IF(I78="(ECO INFO)",5,IF(I78="$ INFO",6,IF(I78="($ INFO)",6,IF(I78="SOC INFO",7,IF(I78="(SOC INFO)",7,IF(I78="RULE INFO",8,IF(I78="EXP INFO",9,IF(I78="(EXP INFO)",9,IF(I78="MON RES",10,IF(I78="MON EARN",11,IF(I78="MON BEH",12,IF(I78="POSE HARM",13,IF(I78="(POSE HARM)",13,IF(I78="POSE CONCERN",14,IF(I78="(POSE CONCERN)",14,IF(I78="RJ APOLOGY",15,IF(I78="RJ ATONE",16,IF(I78="(RJ ATONE)",16,IF(I78="RJ JUSTIFY",17,IF(I78="RJ JUSTIFY:ECO INFO",17,IF(I78="RJ JUSTIFY:SOC INFO",17,IF(I78="RJ JUSTIFY:EXP INFO",17,IF(I78="RJ JUSTIFY:MON EARN",17,IF(I78="RJ JUSTIFY:MON BEH",17,IF(I78="RJ-",18,IF(I78="RJ FORGIVE+",19,IF(I78="RJ FORGIVE-",19,IF(I78="(RJ FORGIVE+)",19,IF(I78="(RJ FORGIVE-)",19,IF(I78="COORD",20,IF(I78="(COORD)",20,IF(I78="ENF ACK",21,IF(I78="(ENF ACK)",21,IF(I78="ENF PRAISE",22,IF(I78="ENF ASK",23,IF(I78="ENF TELL",24,IF(I78="ENF SHAME",25,IF(I78="ENF WARN",26,IF(I78="ENF THREATEN",27,IF(I78="ENF PUNISH",28,IF(I78="DEFECT",29,IF(I78="SM TALK",30,IF(I78="HUMOR",31,IF(I78="POLITE+",32,IF(I78="POLITE-",32,IF(I78="INPUT-",33,IF(I78="AMBIGUOUS",34,IF(I78="UNCODEABLE",35)))))))))))))))))))))))))))))))))))))))))))))))))))))))))))))))))</f>
        <v>2</v>
      </c>
      <c r="I78" t="s">
        <v>10428</v>
      </c>
      <c r="J78" s="42">
        <f t="shared" ref="J78" si="18">IF(K78="GREET",1,IF(K78="GOAL",2,IF(K78="GOAL:COOP",2,IF(K78="(GOAL:COOP)",2,IF(K78="GOAL:CIVILITY",2,IF(K78="GOAL:SUSTAIN",2,IF(K78="(GOAL:SUSTAIN)",2,IF(K78="GOAL:MAX EARN",2,IF(K78="GOAL:EQUITY",2,IF(K78="(GOAL:EQUITY)",2,IF(K78="PROPOSAL",3,IF(K78="(PROPOSAL)",3,IF(K78="CHOOSE+",4,IF(K78="CHOOSE-",4,IF(K78="(CHOOSE+)",4,IF(K78="(CHOOSE-)",4,IF(K78="ECO INFO",5,IF(K78="(ECO INFO)",5,IF(K78="$ INFO",6,IF(K78="($ INFO)",6,IF(K78="SOC INFO",7,IF(K78="(SOC INFO)",7,IF(K78="RULE INFO",8,IF(K78="EXP INFO",9,IF(K78="(EXP INFO)",9,IF(K78="MON RES",10,IF(K78="MON EARN",11,IF(K78="MON BEH",12,IF(K78="POSE HARM",13,IF(K78="(POSE HARM)",13,IF(K78="POSE CONCERN",14,IF(K78="(POSE CONCERN)",14,IF(K78="RJ APOLOGY",15,IF(K78="RJ ATONE",16,IF(K78="(RJ ATONE)",16,IF(K78="RJ JUSTIFY",17,IF(K78="RJ JUSTIFY:ECO INFO",17,IF(K78="RJ JUSTIFY:SOC INFO",17,IF(K78="RJ JUSTIFY:EXP INFO",17,IF(K78="RJ JUSTIFY:MON EARN",17,IF(K78="RJ JUSTIFY:MON BEH",17,IF(K78="RJ-",18,IF(K78="RJ FORGIVE+",19,IF(K78="RJ FORGIVE-",19,IF(K78="(RJ FORGIVE+)",19,IF(K78="(RJ FORGIVE-)",19,IF(K78="COORD",20,IF(K78="(COORD)",20,IF(K78="ENF ACK",21,IF(K78="(ENF ACK)",21,IF(K78="ENF PRAISE",22,IF(K78="ENF ASK",23,IF(K78="ENF TELL",24,IF(K78="ENF SHAME",25,IF(K78="ENF WARN",26,IF(K78="ENF THREATEN",27,IF(K78="ENF PUNISH",28,IF(K78="DEFECT",29,IF(K78="SM TALK",30,IF(K78="HUMOR",31,IF(K78="POLITE+",32,IF(K78="POLITE-",32,IF(K78="INPUT-",33,IF(K78="AMBIGUOUS",34,IF(K78="UNCODEABLE",35)))))))))))))))))))))))))))))))))))))))))))))))))))))))))))))))))</f>
        <v>2</v>
      </c>
      <c r="K78" t="s">
        <v>12175</v>
      </c>
    </row>
    <row r="79" spans="1:11" x14ac:dyDescent="0.35">
      <c r="A79" s="4">
        <v>39</v>
      </c>
      <c r="B79" s="4">
        <v>-172.14599999999999</v>
      </c>
      <c r="C79" t="s">
        <v>5349</v>
      </c>
      <c r="D79" s="4">
        <v>4</v>
      </c>
      <c r="E79" s="16" t="s">
        <v>5457</v>
      </c>
      <c r="F79" s="4">
        <f t="shared" si="16"/>
        <v>5</v>
      </c>
      <c r="G79" t="s">
        <v>9378</v>
      </c>
    </row>
    <row r="80" spans="1:11" x14ac:dyDescent="0.35">
      <c r="A80" s="4">
        <v>40</v>
      </c>
      <c r="B80" s="4">
        <v>-158.20699999999999</v>
      </c>
      <c r="C80" t="s">
        <v>5352</v>
      </c>
      <c r="D80" s="4">
        <v>3</v>
      </c>
      <c r="E80" s="16" t="s">
        <v>5460</v>
      </c>
    </row>
    <row r="81" spans="1:9" x14ac:dyDescent="0.35">
      <c r="E81" s="58" t="s">
        <v>767</v>
      </c>
      <c r="F81" s="4">
        <f t="shared" si="16"/>
        <v>4</v>
      </c>
      <c r="G81" t="s">
        <v>9372</v>
      </c>
    </row>
    <row r="82" spans="1:9" x14ac:dyDescent="0.35">
      <c r="E82" s="58" t="s">
        <v>9496</v>
      </c>
      <c r="F82" s="4">
        <f t="shared" si="16"/>
        <v>5</v>
      </c>
      <c r="G82" t="s">
        <v>9378</v>
      </c>
    </row>
    <row r="83" spans="1:9" x14ac:dyDescent="0.35">
      <c r="A83" s="4">
        <v>41</v>
      </c>
      <c r="B83" s="4">
        <v>-149.43299999999999</v>
      </c>
      <c r="C83" t="s">
        <v>5349</v>
      </c>
      <c r="D83" s="4">
        <v>4</v>
      </c>
      <c r="E83" s="16" t="s">
        <v>4824</v>
      </c>
      <c r="F83" s="4">
        <f t="shared" si="16"/>
        <v>22</v>
      </c>
      <c r="G83" t="s">
        <v>10418</v>
      </c>
    </row>
    <row r="84" spans="1:9" x14ac:dyDescent="0.35">
      <c r="A84" s="4">
        <v>42</v>
      </c>
      <c r="B84" s="4">
        <v>-148.41200000000001</v>
      </c>
      <c r="C84" t="s">
        <v>5352</v>
      </c>
      <c r="D84" s="4">
        <v>3</v>
      </c>
      <c r="E84" s="16" t="s">
        <v>5463</v>
      </c>
    </row>
    <row r="85" spans="1:9" x14ac:dyDescent="0.35">
      <c r="E85" s="58" t="s">
        <v>10780</v>
      </c>
      <c r="F85" s="4">
        <f t="shared" si="16"/>
        <v>7</v>
      </c>
      <c r="G85" t="s">
        <v>9377</v>
      </c>
    </row>
    <row r="86" spans="1:9" x14ac:dyDescent="0.35">
      <c r="E86" s="58" t="s">
        <v>10781</v>
      </c>
      <c r="F86" s="4">
        <f t="shared" si="16"/>
        <v>9</v>
      </c>
      <c r="G86" t="s">
        <v>9373</v>
      </c>
    </row>
    <row r="87" spans="1:9" x14ac:dyDescent="0.35">
      <c r="A87" s="4">
        <v>43</v>
      </c>
      <c r="B87" s="4">
        <v>-136.982</v>
      </c>
      <c r="C87" t="s">
        <v>5362</v>
      </c>
      <c r="D87" s="4">
        <v>1</v>
      </c>
      <c r="E87" s="16" t="s">
        <v>5468</v>
      </c>
    </row>
    <row r="88" spans="1:9" x14ac:dyDescent="0.35">
      <c r="E88" s="58" t="s">
        <v>1784</v>
      </c>
      <c r="F88" s="4">
        <f t="shared" si="16"/>
        <v>4</v>
      </c>
      <c r="G88" t="s">
        <v>9372</v>
      </c>
    </row>
    <row r="89" spans="1:9" x14ac:dyDescent="0.35">
      <c r="E89" s="58" t="s">
        <v>9497</v>
      </c>
      <c r="F89" s="4">
        <f t="shared" si="16"/>
        <v>3</v>
      </c>
      <c r="G89" t="s">
        <v>9379</v>
      </c>
    </row>
    <row r="90" spans="1:9" x14ac:dyDescent="0.35">
      <c r="A90" s="4">
        <v>44</v>
      </c>
      <c r="B90" s="4">
        <v>-131.63</v>
      </c>
      <c r="C90" t="s">
        <v>5366</v>
      </c>
      <c r="D90" s="4">
        <v>2</v>
      </c>
      <c r="E90" s="16" t="s">
        <v>5471</v>
      </c>
    </row>
    <row r="91" spans="1:9" x14ac:dyDescent="0.35">
      <c r="E91" s="58" t="s">
        <v>9498</v>
      </c>
      <c r="F91" s="4">
        <f t="shared" si="16"/>
        <v>4</v>
      </c>
      <c r="G91" s="43" t="s">
        <v>9372</v>
      </c>
    </row>
    <row r="92" spans="1:9" x14ac:dyDescent="0.35">
      <c r="E92" s="58" t="s">
        <v>9400</v>
      </c>
      <c r="F92" s="4">
        <f t="shared" si="16"/>
        <v>5</v>
      </c>
      <c r="G92" s="43" t="s">
        <v>9378</v>
      </c>
      <c r="I92" s="41"/>
    </row>
    <row r="93" spans="1:9" x14ac:dyDescent="0.35">
      <c r="A93" s="4">
        <v>45</v>
      </c>
      <c r="B93" s="4">
        <v>-130.47299999999899</v>
      </c>
      <c r="C93" t="s">
        <v>5349</v>
      </c>
      <c r="D93" s="4">
        <v>4</v>
      </c>
      <c r="E93" s="16" t="s">
        <v>5472</v>
      </c>
    </row>
    <row r="94" spans="1:9" x14ac:dyDescent="0.35">
      <c r="E94" s="58" t="s">
        <v>9499</v>
      </c>
      <c r="F94" s="4">
        <f t="shared" si="16"/>
        <v>7</v>
      </c>
      <c r="G94" t="s">
        <v>9377</v>
      </c>
      <c r="H94" s="42">
        <f t="shared" si="16"/>
        <v>4</v>
      </c>
      <c r="I94" t="s">
        <v>10330</v>
      </c>
    </row>
    <row r="95" spans="1:9" x14ac:dyDescent="0.35">
      <c r="E95" s="58" t="s">
        <v>9500</v>
      </c>
      <c r="F95" s="4">
        <f t="shared" si="16"/>
        <v>9</v>
      </c>
      <c r="G95" t="s">
        <v>9373</v>
      </c>
    </row>
    <row r="96" spans="1:9" x14ac:dyDescent="0.35">
      <c r="A96" s="4">
        <v>46</v>
      </c>
      <c r="B96" s="4">
        <v>-127.366</v>
      </c>
      <c r="C96" t="s">
        <v>5352</v>
      </c>
      <c r="D96" s="4">
        <v>3</v>
      </c>
      <c r="E96" s="16" t="s">
        <v>5474</v>
      </c>
      <c r="F96" s="4">
        <f t="shared" si="16"/>
        <v>8</v>
      </c>
      <c r="G96" t="s">
        <v>9374</v>
      </c>
    </row>
    <row r="97" spans="1:10" x14ac:dyDescent="0.35">
      <c r="A97" s="4">
        <v>47</v>
      </c>
      <c r="B97" s="4">
        <v>-126.286</v>
      </c>
      <c r="C97" t="s">
        <v>5362</v>
      </c>
      <c r="D97" s="4">
        <v>1</v>
      </c>
      <c r="E97" s="16" t="s">
        <v>5476</v>
      </c>
      <c r="F97" s="4">
        <f t="shared" si="16"/>
        <v>8</v>
      </c>
      <c r="G97" s="43" t="s">
        <v>9374</v>
      </c>
    </row>
    <row r="98" spans="1:10" x14ac:dyDescent="0.35">
      <c r="B98" s="20"/>
    </row>
    <row r="99" spans="1:10" x14ac:dyDescent="0.35">
      <c r="A99" s="4">
        <v>48</v>
      </c>
      <c r="B99" s="4">
        <v>-99.444999999999993</v>
      </c>
      <c r="C99" t="s">
        <v>5352</v>
      </c>
      <c r="D99" s="4">
        <v>3</v>
      </c>
      <c r="E99" s="16" t="s">
        <v>5481</v>
      </c>
      <c r="F99" s="4">
        <f t="shared" si="16"/>
        <v>30</v>
      </c>
      <c r="G99" t="s">
        <v>9375</v>
      </c>
    </row>
    <row r="100" spans="1:10" x14ac:dyDescent="0.35">
      <c r="A100" s="4">
        <v>49</v>
      </c>
      <c r="B100" s="4">
        <v>-92.412999999999997</v>
      </c>
      <c r="C100" t="s">
        <v>5349</v>
      </c>
      <c r="D100" s="4">
        <v>4</v>
      </c>
      <c r="E100" s="16" t="s">
        <v>5485</v>
      </c>
      <c r="F100" s="4">
        <f t="shared" ref="F100" si="19">IF(G100="GREET",1,IF(G100="GOAL",2,IF(G100="GOAL:COOP",2,IF(G100="(GOAL:COOP)",2,IF(G100="GOAL:CIVILITY",2,IF(G100="GOAL:SUSTAIN",2,IF(G100="(GOAL:SUSTAIN)",2,IF(G100="GOAL:MAX EARN",2,IF(G100="GOAL:EQUITY",2,IF(G100="(GOAL:EQUITY)",2,IF(G100="PROPOSAL",3,IF(G100="(PROPOSAL)",3,IF(G100="CHOOSE+",4,IF(G100="CHOOSE-",4,IF(G100="(CHOOSE+)",4,IF(G100="(CHOOSE-)",4,IF(G100="ECO INFO",5,IF(G100="(ECO INFO)",5,IF(G100="$ INFO",6,IF(G100="($ INFO)",6,IF(G100="SOC INFO",7,IF(G100="(SOC INFO)",7,IF(G100="RULE INFO",8,IF(G100="EXP INFO",9,IF(G100="(EXP INFO)",9,IF(G100="MON RES",10,IF(G100="MON EARN",11,IF(G100="MON BEH",12,IF(G100="POSE HARM",13,IF(G100="(POSE HARM)",13,IF(G100="POSE CONCERN",14,IF(G100="(POSE CONCERN)",14,IF(G100="RJ APOLOGY",15,IF(G100="RJ ATONE",16,IF(G100="(RJ ATONE)",16,IF(G100="RJ JUSTIFY",17,IF(G100="RJ JUSTIFY:ECO INFO",17,IF(G100="RJ JUSTIFY:SOC INFO",17,IF(G100="RJ JUSTIFY:EXP INFO",17,IF(G100="RJ JUSTIFY:MON EARN",17,IF(G100="RJ JUSTIFY:MON BEH",17,IF(G100="RJ-",18,IF(G100="RJ FORGIVE+",19,IF(G100="RJ FORGIVE-",19,IF(G100="(RJ FORGIVE+)",19,IF(G100="(RJ FORGIVE-)",19,IF(G100="COORD",20,IF(G100="(COORD)",20,IF(G100="ENF ACK",21,IF(G100="(ENF ACK)",21,IF(G100="ENF PRAISE",22,IF(G100="ENF ASK",23,IF(G100="ENF TELL",24,IF(G100="ENF SHAME",25,IF(G100="ENF WARN",26,IF(G100="ENF THREATEN",27,IF(G100="ENF PUNISH",28,IF(G100="DEFECT",29,IF(G100="SM TALK",30,IF(G100="HUMOR",31,IF(G100="POLITE+",32,IF(G100="POLITE-",32,IF(G100="INPUT-",33,IF(G100="AMBIGUOUS",34,IF(G100="UNCODEABLE",35)))))))))))))))))))))))))))))))))))))))))))))))))))))))))))))))))</f>
        <v>30</v>
      </c>
      <c r="G100" t="s">
        <v>9375</v>
      </c>
    </row>
    <row r="102" spans="1:10" x14ac:dyDescent="0.35">
      <c r="A102" s="4">
        <v>50</v>
      </c>
      <c r="B102" s="4">
        <v>-95.191999999999993</v>
      </c>
      <c r="C102" t="s">
        <v>5366</v>
      </c>
      <c r="D102" s="4">
        <v>2</v>
      </c>
      <c r="E102" s="16" t="s">
        <v>125</v>
      </c>
      <c r="F102" s="4">
        <f t="shared" ref="F102" si="20">IF(G102="GREET",1,IF(G102="GOAL",2,IF(G102="GOAL:COOP",2,IF(G102="(GOAL:COOP)",2,IF(G102="GOAL:CIVILITY",2,IF(G102="GOAL:SUSTAIN",2,IF(G102="(GOAL:SUSTAIN)",2,IF(G102="GOAL:MAX EARN",2,IF(G102="GOAL:EQUITY",2,IF(G102="(GOAL:EQUITY)",2,IF(G102="PROPOSAL",3,IF(G102="(PROPOSAL)",3,IF(G102="CHOOSE+",4,IF(G102="CHOOSE-",4,IF(G102="(CHOOSE+)",4,IF(G102="(CHOOSE-)",4,IF(G102="ECO INFO",5,IF(G102="(ECO INFO)",5,IF(G102="$ INFO",6,IF(G102="($ INFO)",6,IF(G102="SOC INFO",7,IF(G102="(SOC INFO)",7,IF(G102="RULE INFO",8,IF(G102="EXP INFO",9,IF(G102="(EXP INFO)",9,IF(G102="MON RES",10,IF(G102="MON EARN",11,IF(G102="MON BEH",12,IF(G102="POSE HARM",13,IF(G102="(POSE HARM)",13,IF(G102="POSE CONCERN",14,IF(G102="(POSE CONCERN)",14,IF(G102="RJ APOLOGY",15,IF(G102="RJ ATONE",16,IF(G102="(RJ ATONE)",16,IF(G102="RJ JUSTIFY",17,IF(G102="RJ JUSTIFY:ECO INFO",17,IF(G102="RJ JUSTIFY:SOC INFO",17,IF(G102="RJ JUSTIFY:EXP INFO",17,IF(G102="RJ JUSTIFY:MON EARN",17,IF(G102="RJ JUSTIFY:MON BEH",17,IF(G102="RJ-",18,IF(G102="RJ FORGIVE+",19,IF(G102="RJ FORGIVE-",19,IF(G102="(RJ FORGIVE+)",19,IF(G102="(RJ FORGIVE-)",19,IF(G102="COORD",20,IF(G102="(COORD)",20,IF(G102="ENF ACK",21,IF(G102="(ENF ACK)",21,IF(G102="ENF PRAISE",22,IF(G102="ENF ASK",23,IF(G102="ENF TELL",24,IF(G102="ENF SHAME",25,IF(G102="ENF WARN",26,IF(G102="ENF THREATEN",27,IF(G102="ENF PUNISH",28,IF(G102="DEFECT",29,IF(G102="SM TALK",30,IF(G102="HUMOR",31,IF(G102="POLITE+",32,IF(G102="POLITE-",32,IF(G102="INPUT-",33,IF(G102="AMBIGUOUS",34,IF(G102="UNCODEABLE",35)))))))))))))))))))))))))))))))))))))))))))))))))))))))))))))))))</f>
        <v>22</v>
      </c>
      <c r="G102" t="s">
        <v>10418</v>
      </c>
    </row>
    <row r="103" spans="1:10" x14ac:dyDescent="0.35">
      <c r="A103" s="4">
        <v>51</v>
      </c>
      <c r="B103" s="4">
        <v>-63.216000000000001</v>
      </c>
      <c r="C103" t="s">
        <v>5352</v>
      </c>
      <c r="D103" s="4">
        <v>3</v>
      </c>
      <c r="E103" s="16" t="s">
        <v>5501</v>
      </c>
      <c r="F103" s="4">
        <f t="shared" ref="F103" si="21">IF(G103="GREET",1,IF(G103="GOAL",2,IF(G103="GOAL:COOP",2,IF(G103="(GOAL:COOP)",2,IF(G103="GOAL:CIVILITY",2,IF(G103="GOAL:SUSTAIN",2,IF(G103="(GOAL:SUSTAIN)",2,IF(G103="GOAL:MAX EARN",2,IF(G103="GOAL:EQUITY",2,IF(G103="(GOAL:EQUITY)",2,IF(G103="PROPOSAL",3,IF(G103="(PROPOSAL)",3,IF(G103="CHOOSE+",4,IF(G103="CHOOSE-",4,IF(G103="(CHOOSE+)",4,IF(G103="(CHOOSE-)",4,IF(G103="ECO INFO",5,IF(G103="(ECO INFO)",5,IF(G103="$ INFO",6,IF(G103="($ INFO)",6,IF(G103="SOC INFO",7,IF(G103="(SOC INFO)",7,IF(G103="RULE INFO",8,IF(G103="EXP INFO",9,IF(G103="(EXP INFO)",9,IF(G103="MON RES",10,IF(G103="MON EARN",11,IF(G103="MON BEH",12,IF(G103="POSE HARM",13,IF(G103="(POSE HARM)",13,IF(G103="POSE CONCERN",14,IF(G103="(POSE CONCERN)",14,IF(G103="RJ APOLOGY",15,IF(G103="RJ ATONE",16,IF(G103="(RJ ATONE)",16,IF(G103="RJ JUSTIFY",17,IF(G103="RJ JUSTIFY:ECO INFO",17,IF(G103="RJ JUSTIFY:SOC INFO",17,IF(G103="RJ JUSTIFY:EXP INFO",17,IF(G103="RJ JUSTIFY:MON EARN",17,IF(G103="RJ JUSTIFY:MON BEH",17,IF(G103="RJ-",18,IF(G103="RJ FORGIVE+",19,IF(G103="RJ FORGIVE-",19,IF(G103="(RJ FORGIVE+)",19,IF(G103="(RJ FORGIVE-)",19,IF(G103="COORD",20,IF(G103="(COORD)",20,IF(G103="ENF ACK",21,IF(G103="(ENF ACK)",21,IF(G103="ENF PRAISE",22,IF(G103="ENF ASK",23,IF(G103="ENF TELL",24,IF(G103="ENF SHAME",25,IF(G103="ENF WARN",26,IF(G103="ENF THREATEN",27,IF(G103="ENF PUNISH",28,IF(G103="DEFECT",29,IF(G103="SM TALK",30,IF(G103="HUMOR",31,IF(G103="POLITE+",32,IF(G103="POLITE-",32,IF(G103="INPUT-",33,IF(G103="AMBIGUOUS",34,IF(G103="UNCODEABLE",35)))))))))))))))))))))))))))))))))))))))))))))))))))))))))))))))))</f>
        <v>22</v>
      </c>
      <c r="G103" t="s">
        <v>10418</v>
      </c>
    </row>
    <row r="105" spans="1:10" s="75" customFormat="1" x14ac:dyDescent="0.35">
      <c r="A105" s="11"/>
      <c r="B105" s="11" t="s">
        <v>9230</v>
      </c>
      <c r="C105" s="15"/>
      <c r="D105" s="19"/>
      <c r="E105" s="15"/>
      <c r="F105" s="19"/>
      <c r="H105" s="80"/>
      <c r="J105" s="80"/>
    </row>
    <row r="106" spans="1:10" x14ac:dyDescent="0.35">
      <c r="B106" s="20"/>
    </row>
    <row r="107" spans="1:10" x14ac:dyDescent="0.35">
      <c r="A107" s="4">
        <v>52</v>
      </c>
      <c r="B107" s="4">
        <v>-374.366999999999</v>
      </c>
      <c r="C107" t="s">
        <v>5352</v>
      </c>
      <c r="D107" s="4">
        <v>3</v>
      </c>
      <c r="E107" s="16" t="s">
        <v>2279</v>
      </c>
      <c r="F107" s="4">
        <f t="shared" ref="F107:H170" si="22">IF(G107="GREET",1,IF(G107="GOAL",2,IF(G107="GOAL:COOP",2,IF(G107="(GOAL:COOP)",2,IF(G107="GOAL:CIVILITY",2,IF(G107="GOAL:SUSTAIN",2,IF(G107="(GOAL:SUSTAIN)",2,IF(G107="GOAL:MAX EARN",2,IF(G107="GOAL:EQUITY",2,IF(G107="(GOAL:EQUITY)",2,IF(G107="PROPOSAL",3,IF(G107="(PROPOSAL)",3,IF(G107="CHOOSE+",4,IF(G107="CHOOSE-",4,IF(G107="(CHOOSE+)",4,IF(G107="(CHOOSE-)",4,IF(G107="ECO INFO",5,IF(G107="(ECO INFO)",5,IF(G107="$ INFO",6,IF(G107="($ INFO)",6,IF(G107="SOC INFO",7,IF(G107="(SOC INFO)",7,IF(G107="RULE INFO",8,IF(G107="EXP INFO",9,IF(G107="(EXP INFO)",9,IF(G107="MON RES",10,IF(G107="MON EARN",11,IF(G107="MON BEH",12,IF(G107="POSE HARM",13,IF(G107="(POSE HARM)",13,IF(G107="POSE CONCERN",14,IF(G107="(POSE CONCERN)",14,IF(G107="RJ APOLOGY",15,IF(G107="RJ ATONE",16,IF(G107="(RJ ATONE)",16,IF(G107="RJ JUSTIFY",17,IF(G107="RJ JUSTIFY:ECO INFO",17,IF(G107="RJ JUSTIFY:SOC INFO",17,IF(G107="RJ JUSTIFY:EXP INFO",17,IF(G107="RJ JUSTIFY:MON EARN",17,IF(G107="RJ JUSTIFY:MON BEH",17,IF(G107="RJ-",18,IF(G107="RJ FORGIVE+",19,IF(G107="RJ FORGIVE-",19,IF(G107="(RJ FORGIVE+)",19,IF(G107="(RJ FORGIVE-)",19,IF(G107="COORD",20,IF(G107="(COORD)",20,IF(G107="ENF ACK",21,IF(G107="(ENF ACK)",21,IF(G107="ENF PRAISE",22,IF(G107="ENF ASK",23,IF(G107="ENF TELL",24,IF(G107="ENF SHAME",25,IF(G107="ENF WARN",26,IF(G107="ENF THREATEN",27,IF(G107="ENF PUNISH",28,IF(G107="DEFECT",29,IF(G107="SM TALK",30,IF(G107="HUMOR",31,IF(G107="POLITE+",32,IF(G107="POLITE-",32,IF(G107="INPUT-",33,IF(G107="AMBIGUOUS",34,IF(G107="UNCODEABLE",35)))))))))))))))))))))))))))))))))))))))))))))))))))))))))))))))))</f>
        <v>22</v>
      </c>
      <c r="G107" t="s">
        <v>10418</v>
      </c>
    </row>
    <row r="108" spans="1:10" x14ac:dyDescent="0.35">
      <c r="A108" s="4">
        <v>53</v>
      </c>
      <c r="B108" s="4">
        <v>-372.524</v>
      </c>
      <c r="C108" t="s">
        <v>5362</v>
      </c>
      <c r="D108" s="4">
        <v>1</v>
      </c>
      <c r="E108" s="16" t="s">
        <v>5537</v>
      </c>
      <c r="F108" s="4">
        <f t="shared" si="22"/>
        <v>22</v>
      </c>
      <c r="G108" t="s">
        <v>10418</v>
      </c>
    </row>
    <row r="109" spans="1:10" x14ac:dyDescent="0.35">
      <c r="A109" s="4">
        <v>54</v>
      </c>
      <c r="B109" s="4">
        <v>-371.04300000000001</v>
      </c>
      <c r="C109" t="s">
        <v>5366</v>
      </c>
      <c r="D109" s="4">
        <v>2</v>
      </c>
      <c r="E109" s="16" t="s">
        <v>5538</v>
      </c>
      <c r="F109" s="4">
        <f t="shared" si="22"/>
        <v>22</v>
      </c>
      <c r="G109" t="s">
        <v>10418</v>
      </c>
    </row>
    <row r="110" spans="1:10" x14ac:dyDescent="0.35">
      <c r="A110" s="4">
        <v>55</v>
      </c>
      <c r="B110" s="4">
        <v>-369.05500000000001</v>
      </c>
      <c r="C110" t="s">
        <v>5349</v>
      </c>
      <c r="D110" s="4">
        <v>4</v>
      </c>
      <c r="E110" s="16" t="s">
        <v>5539</v>
      </c>
      <c r="F110" s="4">
        <f t="shared" si="22"/>
        <v>22</v>
      </c>
      <c r="G110" t="s">
        <v>10418</v>
      </c>
    </row>
    <row r="111" spans="1:10" x14ac:dyDescent="0.35">
      <c r="B111" s="4">
        <v>-368.11799999999999</v>
      </c>
      <c r="C111" t="s">
        <v>5349</v>
      </c>
      <c r="D111" s="4">
        <v>4</v>
      </c>
      <c r="E111" s="16" t="s">
        <v>322</v>
      </c>
    </row>
    <row r="112" spans="1:10" x14ac:dyDescent="0.35">
      <c r="A112" s="4">
        <v>56</v>
      </c>
      <c r="B112" s="4">
        <v>-367.47199999999998</v>
      </c>
      <c r="C112" t="s">
        <v>5352</v>
      </c>
      <c r="D112" s="4">
        <v>3</v>
      </c>
      <c r="E112" s="16" t="s">
        <v>5540</v>
      </c>
      <c r="F112" s="4">
        <f t="shared" si="22"/>
        <v>11</v>
      </c>
      <c r="G112" t="s">
        <v>9509</v>
      </c>
    </row>
    <row r="113" spans="1:7" x14ac:dyDescent="0.35">
      <c r="A113" s="4">
        <v>57</v>
      </c>
      <c r="B113" s="4">
        <v>-363.53800000000001</v>
      </c>
      <c r="C113" t="s">
        <v>5366</v>
      </c>
      <c r="D113" s="4">
        <v>2</v>
      </c>
      <c r="E113" s="16" t="s">
        <v>5542</v>
      </c>
      <c r="F113" s="4">
        <f t="shared" si="22"/>
        <v>7</v>
      </c>
      <c r="G113" t="s">
        <v>9377</v>
      </c>
    </row>
    <row r="114" spans="1:7" x14ac:dyDescent="0.35">
      <c r="A114" s="4">
        <v>58</v>
      </c>
      <c r="B114" s="4">
        <v>-360.49799999999999</v>
      </c>
      <c r="C114" t="s">
        <v>5349</v>
      </c>
      <c r="D114" s="4">
        <v>4</v>
      </c>
      <c r="E114" s="16" t="s">
        <v>5543</v>
      </c>
      <c r="F114" s="4">
        <f t="shared" si="22"/>
        <v>22</v>
      </c>
      <c r="G114" t="s">
        <v>10418</v>
      </c>
    </row>
    <row r="115" spans="1:7" x14ac:dyDescent="0.35">
      <c r="A115" s="4">
        <v>59</v>
      </c>
      <c r="B115" s="4">
        <v>-353.34</v>
      </c>
      <c r="C115" t="s">
        <v>5366</v>
      </c>
      <c r="D115" s="4">
        <v>2</v>
      </c>
      <c r="E115" s="16" t="s">
        <v>5547</v>
      </c>
      <c r="F115" s="4">
        <f t="shared" si="22"/>
        <v>22</v>
      </c>
      <c r="G115" t="s">
        <v>10418</v>
      </c>
    </row>
    <row r="117" spans="1:7" x14ac:dyDescent="0.35">
      <c r="B117" s="20" t="s">
        <v>9232</v>
      </c>
    </row>
    <row r="118" spans="1:7" x14ac:dyDescent="0.35">
      <c r="A118" s="4">
        <v>60</v>
      </c>
      <c r="B118" s="4">
        <v>-354.46499999999997</v>
      </c>
      <c r="C118" t="s">
        <v>5362</v>
      </c>
      <c r="D118" s="4">
        <v>1</v>
      </c>
      <c r="E118" s="16" t="s">
        <v>10783</v>
      </c>
      <c r="F118" s="4">
        <f t="shared" si="22"/>
        <v>30</v>
      </c>
      <c r="G118" t="s">
        <v>9375</v>
      </c>
    </row>
    <row r="119" spans="1:7" x14ac:dyDescent="0.35">
      <c r="A119" s="4">
        <v>61</v>
      </c>
      <c r="B119" s="4">
        <v>-337.65199999999999</v>
      </c>
      <c r="C119" t="s">
        <v>5352</v>
      </c>
      <c r="D119" s="4">
        <v>3</v>
      </c>
      <c r="E119" s="16" t="s">
        <v>5551</v>
      </c>
      <c r="F119" s="4">
        <f t="shared" si="22"/>
        <v>30</v>
      </c>
      <c r="G119" t="s">
        <v>9375</v>
      </c>
    </row>
    <row r="120" spans="1:7" x14ac:dyDescent="0.35">
      <c r="A120" s="4">
        <v>62</v>
      </c>
      <c r="B120" s="4">
        <v>-333.64</v>
      </c>
      <c r="C120" t="s">
        <v>5349</v>
      </c>
      <c r="D120" s="4">
        <v>4</v>
      </c>
      <c r="E120" s="16" t="s">
        <v>5552</v>
      </c>
      <c r="F120" s="4">
        <f t="shared" si="22"/>
        <v>30</v>
      </c>
      <c r="G120" t="s">
        <v>9375</v>
      </c>
    </row>
    <row r="121" spans="1:7" x14ac:dyDescent="0.35">
      <c r="A121" s="4">
        <v>63</v>
      </c>
      <c r="B121" s="4">
        <v>-331.834</v>
      </c>
      <c r="C121" t="s">
        <v>5349</v>
      </c>
      <c r="D121" s="4">
        <v>4</v>
      </c>
      <c r="E121" s="16" t="s">
        <v>1641</v>
      </c>
    </row>
    <row r="122" spans="1:7" x14ac:dyDescent="0.35">
      <c r="A122" s="4">
        <v>64</v>
      </c>
      <c r="B122" s="4">
        <v>-324.10399999999998</v>
      </c>
      <c r="C122" t="s">
        <v>5352</v>
      </c>
      <c r="D122" s="4">
        <v>3</v>
      </c>
      <c r="E122" s="16" t="s">
        <v>5558</v>
      </c>
      <c r="F122" s="4">
        <f t="shared" si="22"/>
        <v>30</v>
      </c>
      <c r="G122" t="s">
        <v>9375</v>
      </c>
    </row>
    <row r="123" spans="1:7" x14ac:dyDescent="0.35">
      <c r="A123" s="4">
        <v>65</v>
      </c>
      <c r="B123" s="4">
        <v>-319.04000000000002</v>
      </c>
      <c r="C123" t="s">
        <v>5349</v>
      </c>
      <c r="D123" s="4">
        <v>4</v>
      </c>
      <c r="E123" s="16" t="s">
        <v>5561</v>
      </c>
      <c r="F123" s="4">
        <f t="shared" si="22"/>
        <v>30</v>
      </c>
      <c r="G123" t="s">
        <v>9375</v>
      </c>
    </row>
    <row r="124" spans="1:7" x14ac:dyDescent="0.35">
      <c r="A124" s="4">
        <v>66</v>
      </c>
      <c r="B124" s="4">
        <v>-317.98899999999998</v>
      </c>
      <c r="C124" t="s">
        <v>5362</v>
      </c>
      <c r="D124" s="4">
        <v>1</v>
      </c>
      <c r="E124" s="16" t="s">
        <v>5562</v>
      </c>
      <c r="F124" s="4">
        <f t="shared" si="22"/>
        <v>30</v>
      </c>
      <c r="G124" t="s">
        <v>9375</v>
      </c>
    </row>
    <row r="125" spans="1:7" x14ac:dyDescent="0.35">
      <c r="A125" s="4">
        <v>67</v>
      </c>
      <c r="B125" s="4">
        <v>-313.54599999999999</v>
      </c>
      <c r="C125" t="s">
        <v>5366</v>
      </c>
      <c r="D125" s="4">
        <v>2</v>
      </c>
      <c r="E125" s="16" t="s">
        <v>5565</v>
      </c>
      <c r="F125" s="4">
        <f t="shared" si="22"/>
        <v>30</v>
      </c>
      <c r="G125" t="s">
        <v>9375</v>
      </c>
    </row>
    <row r="126" spans="1:7" x14ac:dyDescent="0.35">
      <c r="A126" s="4">
        <v>68</v>
      </c>
      <c r="B126" s="4">
        <v>-299.15199999999999</v>
      </c>
      <c r="C126" t="s">
        <v>5349</v>
      </c>
      <c r="D126" s="4">
        <v>4</v>
      </c>
      <c r="E126" s="16" t="s">
        <v>5571</v>
      </c>
      <c r="F126" s="4">
        <f t="shared" si="22"/>
        <v>30</v>
      </c>
      <c r="G126" t="s">
        <v>9375</v>
      </c>
    </row>
    <row r="128" spans="1:7" x14ac:dyDescent="0.35">
      <c r="B128" s="20" t="s">
        <v>9285</v>
      </c>
    </row>
    <row r="129" spans="1:7" x14ac:dyDescent="0.35">
      <c r="A129" s="4">
        <v>69</v>
      </c>
      <c r="B129" s="4">
        <v>-297.84399999999999</v>
      </c>
      <c r="C129" t="s">
        <v>5362</v>
      </c>
      <c r="D129" s="4">
        <v>1</v>
      </c>
      <c r="E129" s="16" t="s">
        <v>5573</v>
      </c>
      <c r="F129" s="4">
        <f t="shared" si="22"/>
        <v>9</v>
      </c>
      <c r="G129" t="s">
        <v>9373</v>
      </c>
    </row>
    <row r="130" spans="1:7" x14ac:dyDescent="0.35">
      <c r="A130" s="4">
        <v>70</v>
      </c>
      <c r="B130" s="4">
        <v>-291.584</v>
      </c>
      <c r="C130" t="s">
        <v>5349</v>
      </c>
      <c r="D130" s="4">
        <v>4</v>
      </c>
      <c r="E130" s="16" t="s">
        <v>3812</v>
      </c>
      <c r="F130" s="4">
        <f t="shared" si="22"/>
        <v>9</v>
      </c>
      <c r="G130" t="s">
        <v>9373</v>
      </c>
    </row>
    <row r="131" spans="1:7" x14ac:dyDescent="0.35">
      <c r="A131" s="4">
        <v>71</v>
      </c>
      <c r="B131" s="4">
        <v>-288.98399999999998</v>
      </c>
      <c r="C131" t="s">
        <v>5352</v>
      </c>
      <c r="D131" s="4">
        <v>3</v>
      </c>
      <c r="E131" s="16" t="s">
        <v>5576</v>
      </c>
      <c r="F131" s="4">
        <f t="shared" si="22"/>
        <v>9</v>
      </c>
      <c r="G131" t="s">
        <v>9373</v>
      </c>
    </row>
    <row r="132" spans="1:7" x14ac:dyDescent="0.35">
      <c r="A132" s="4">
        <v>72</v>
      </c>
      <c r="B132" s="4">
        <v>-282.202</v>
      </c>
      <c r="C132" t="s">
        <v>5366</v>
      </c>
      <c r="D132" s="4">
        <v>2</v>
      </c>
      <c r="E132" s="16" t="s">
        <v>5581</v>
      </c>
      <c r="F132" s="4">
        <f t="shared" si="22"/>
        <v>9</v>
      </c>
      <c r="G132" t="s">
        <v>9373</v>
      </c>
    </row>
    <row r="133" spans="1:7" x14ac:dyDescent="0.35">
      <c r="A133" s="4">
        <v>73</v>
      </c>
      <c r="B133" s="4">
        <v>-281.21800000000002</v>
      </c>
      <c r="C133" t="s">
        <v>5362</v>
      </c>
      <c r="D133" s="4">
        <v>1</v>
      </c>
      <c r="E133" s="16" t="s">
        <v>5582</v>
      </c>
      <c r="F133" s="4">
        <f t="shared" si="22"/>
        <v>7</v>
      </c>
      <c r="G133" t="s">
        <v>9377</v>
      </c>
    </row>
    <row r="134" spans="1:7" x14ac:dyDescent="0.35">
      <c r="A134" s="4">
        <v>74</v>
      </c>
      <c r="B134" s="4">
        <v>-275.09399999999999</v>
      </c>
      <c r="C134" t="s">
        <v>5352</v>
      </c>
      <c r="D134" s="4">
        <v>3</v>
      </c>
      <c r="E134" s="16" t="s">
        <v>5585</v>
      </c>
      <c r="F134" s="4">
        <f t="shared" si="22"/>
        <v>7</v>
      </c>
      <c r="G134" t="s">
        <v>9377</v>
      </c>
    </row>
    <row r="135" spans="1:7" x14ac:dyDescent="0.35">
      <c r="A135" s="4">
        <v>75</v>
      </c>
      <c r="B135" s="4">
        <v>-274.92599999999999</v>
      </c>
      <c r="C135" t="s">
        <v>5349</v>
      </c>
      <c r="D135" s="4">
        <v>4</v>
      </c>
      <c r="E135" s="16" t="s">
        <v>5586</v>
      </c>
      <c r="F135" s="4">
        <f t="shared" si="22"/>
        <v>7</v>
      </c>
      <c r="G135" t="s">
        <v>9377</v>
      </c>
    </row>
    <row r="136" spans="1:7" x14ac:dyDescent="0.35">
      <c r="A136" s="4">
        <v>76</v>
      </c>
      <c r="B136" s="4">
        <v>-273.87</v>
      </c>
      <c r="C136" t="s">
        <v>5362</v>
      </c>
      <c r="D136" s="4">
        <v>1</v>
      </c>
      <c r="E136" s="16" t="s">
        <v>5587</v>
      </c>
      <c r="F136" s="4">
        <f t="shared" si="22"/>
        <v>7</v>
      </c>
      <c r="G136" t="s">
        <v>9377</v>
      </c>
    </row>
    <row r="137" spans="1:7" x14ac:dyDescent="0.35">
      <c r="A137" s="4">
        <v>77</v>
      </c>
      <c r="B137" s="4">
        <v>-270.77199999999999</v>
      </c>
      <c r="C137" t="s">
        <v>5366</v>
      </c>
      <c r="D137" s="4">
        <v>2</v>
      </c>
      <c r="E137" s="16" t="s">
        <v>5565</v>
      </c>
      <c r="F137" s="4">
        <f t="shared" si="22"/>
        <v>7</v>
      </c>
      <c r="G137" t="s">
        <v>9377</v>
      </c>
    </row>
    <row r="138" spans="1:7" x14ac:dyDescent="0.35">
      <c r="A138" s="4">
        <v>78</v>
      </c>
      <c r="B138" s="4">
        <v>-261.529</v>
      </c>
      <c r="C138" t="s">
        <v>5349</v>
      </c>
      <c r="D138" s="4">
        <v>4</v>
      </c>
      <c r="E138" s="16" t="s">
        <v>5590</v>
      </c>
      <c r="F138" s="4">
        <f t="shared" si="22"/>
        <v>7</v>
      </c>
      <c r="G138" t="s">
        <v>9377</v>
      </c>
    </row>
    <row r="140" spans="1:7" x14ac:dyDescent="0.35">
      <c r="B140" s="20" t="s">
        <v>9232</v>
      </c>
    </row>
    <row r="141" spans="1:7" ht="13.75" customHeight="1" x14ac:dyDescent="0.35">
      <c r="A141" s="4">
        <v>79</v>
      </c>
      <c r="B141" s="4">
        <v>-256.73700000000002</v>
      </c>
      <c r="C141" t="s">
        <v>5352</v>
      </c>
      <c r="D141" s="4">
        <v>3</v>
      </c>
      <c r="E141" s="16" t="s">
        <v>5591</v>
      </c>
      <c r="F141" s="4">
        <f t="shared" si="22"/>
        <v>30</v>
      </c>
      <c r="G141" t="s">
        <v>9375</v>
      </c>
    </row>
    <row r="142" spans="1:7" x14ac:dyDescent="0.35">
      <c r="A142" s="4">
        <v>80</v>
      </c>
      <c r="B142" s="4">
        <v>-253.06700000000001</v>
      </c>
      <c r="C142" t="s">
        <v>5349</v>
      </c>
      <c r="D142" s="4">
        <v>4</v>
      </c>
      <c r="E142" s="16" t="s">
        <v>5593</v>
      </c>
      <c r="F142" s="4">
        <f t="shared" si="22"/>
        <v>30</v>
      </c>
      <c r="G142" t="s">
        <v>9375</v>
      </c>
    </row>
    <row r="143" spans="1:7" x14ac:dyDescent="0.35">
      <c r="A143" s="4">
        <v>81</v>
      </c>
      <c r="B143" s="4">
        <v>-241.065</v>
      </c>
      <c r="C143" t="s">
        <v>5352</v>
      </c>
      <c r="D143" s="4">
        <v>3</v>
      </c>
      <c r="E143" s="16" t="s">
        <v>5598</v>
      </c>
      <c r="F143" s="4">
        <f t="shared" si="22"/>
        <v>30</v>
      </c>
      <c r="G143" t="s">
        <v>9375</v>
      </c>
    </row>
    <row r="144" spans="1:7" x14ac:dyDescent="0.35">
      <c r="A144" s="4">
        <v>82</v>
      </c>
      <c r="B144" s="4">
        <v>-239.065</v>
      </c>
      <c r="C144" t="s">
        <v>5362</v>
      </c>
      <c r="D144" s="4">
        <v>1</v>
      </c>
      <c r="E144" s="16" t="s">
        <v>5600</v>
      </c>
      <c r="F144" s="4">
        <f t="shared" si="22"/>
        <v>30</v>
      </c>
      <c r="G144" t="s">
        <v>9375</v>
      </c>
    </row>
    <row r="145" spans="1:9" x14ac:dyDescent="0.35">
      <c r="A145" s="4">
        <v>83</v>
      </c>
      <c r="B145" s="4">
        <v>-235.91900000000001</v>
      </c>
      <c r="C145" t="s">
        <v>5349</v>
      </c>
      <c r="D145" s="4">
        <v>4</v>
      </c>
      <c r="E145" s="16" t="s">
        <v>5602</v>
      </c>
      <c r="F145" s="4">
        <f t="shared" si="22"/>
        <v>30</v>
      </c>
      <c r="G145" t="s">
        <v>9375</v>
      </c>
    </row>
    <row r="146" spans="1:9" x14ac:dyDescent="0.35">
      <c r="A146" s="4">
        <v>84</v>
      </c>
      <c r="B146" s="4">
        <v>-228.94099999999901</v>
      </c>
      <c r="C146" t="s">
        <v>5352</v>
      </c>
      <c r="D146" s="4">
        <v>3</v>
      </c>
      <c r="E146" s="16" t="s">
        <v>5605</v>
      </c>
      <c r="F146" s="4">
        <f t="shared" si="22"/>
        <v>30</v>
      </c>
      <c r="G146" t="s">
        <v>9375</v>
      </c>
    </row>
    <row r="147" spans="1:9" x14ac:dyDescent="0.35">
      <c r="A147" s="4">
        <v>85</v>
      </c>
      <c r="B147" s="4">
        <v>-203.19399999999999</v>
      </c>
      <c r="C147" t="s">
        <v>5349</v>
      </c>
      <c r="D147" s="4">
        <v>4</v>
      </c>
      <c r="E147" s="16" t="s">
        <v>5615</v>
      </c>
      <c r="F147" s="4">
        <f t="shared" si="22"/>
        <v>30</v>
      </c>
      <c r="G147" t="s">
        <v>9375</v>
      </c>
    </row>
    <row r="149" spans="1:9" x14ac:dyDescent="0.35">
      <c r="A149" s="7" t="s">
        <v>11522</v>
      </c>
      <c r="B149" s="31" t="s">
        <v>10785</v>
      </c>
    </row>
    <row r="150" spans="1:9" x14ac:dyDescent="0.35">
      <c r="A150" s="4">
        <v>86</v>
      </c>
      <c r="B150" s="4">
        <v>-206.19399999999999</v>
      </c>
      <c r="C150" t="s">
        <v>5366</v>
      </c>
      <c r="D150" s="4">
        <v>2</v>
      </c>
      <c r="E150" s="16" t="s">
        <v>5613</v>
      </c>
      <c r="F150" s="4">
        <f t="shared" si="22"/>
        <v>3</v>
      </c>
      <c r="G150" s="43" t="s">
        <v>9379</v>
      </c>
    </row>
    <row r="151" spans="1:9" x14ac:dyDescent="0.35">
      <c r="A151" s="4">
        <v>87</v>
      </c>
      <c r="B151" s="4">
        <v>-202.476</v>
      </c>
      <c r="C151" t="s">
        <v>5362</v>
      </c>
      <c r="D151" s="4">
        <v>1</v>
      </c>
      <c r="E151" s="16" t="s">
        <v>310</v>
      </c>
      <c r="F151" s="4">
        <f t="shared" si="22"/>
        <v>4</v>
      </c>
      <c r="G151" s="43" t="s">
        <v>9372</v>
      </c>
    </row>
    <row r="152" spans="1:9" x14ac:dyDescent="0.35">
      <c r="A152" s="4">
        <v>88</v>
      </c>
      <c r="B152" s="4">
        <v>-197.78700000000001</v>
      </c>
      <c r="C152" t="s">
        <v>5349</v>
      </c>
      <c r="D152" s="4">
        <v>4</v>
      </c>
      <c r="E152" s="16" t="s">
        <v>5618</v>
      </c>
      <c r="F152" s="4">
        <f t="shared" si="22"/>
        <v>4</v>
      </c>
      <c r="G152" s="43" t="s">
        <v>9372</v>
      </c>
    </row>
    <row r="153" spans="1:9" x14ac:dyDescent="0.35">
      <c r="A153" s="4">
        <v>89</v>
      </c>
      <c r="B153" s="4">
        <v>-193.13800000000001</v>
      </c>
      <c r="C153" t="s">
        <v>5366</v>
      </c>
      <c r="D153" s="4">
        <v>2</v>
      </c>
      <c r="E153" s="16" t="s">
        <v>10784</v>
      </c>
      <c r="F153" s="4">
        <f t="shared" si="22"/>
        <v>22</v>
      </c>
      <c r="G153" s="43" t="s">
        <v>10418</v>
      </c>
    </row>
    <row r="154" spans="1:9" x14ac:dyDescent="0.35">
      <c r="A154" s="4">
        <v>90</v>
      </c>
      <c r="B154" s="4">
        <v>-183.65700000000001</v>
      </c>
      <c r="C154" t="s">
        <v>5352</v>
      </c>
      <c r="D154" s="4">
        <v>3</v>
      </c>
      <c r="E154" s="16" t="s">
        <v>5625</v>
      </c>
      <c r="F154" s="4">
        <f t="shared" si="22"/>
        <v>4</v>
      </c>
      <c r="G154" s="43" t="s">
        <v>9372</v>
      </c>
    </row>
    <row r="155" spans="1:9" x14ac:dyDescent="0.35">
      <c r="A155" s="4">
        <v>91</v>
      </c>
      <c r="B155" s="4">
        <v>-165.298</v>
      </c>
      <c r="C155" t="s">
        <v>5349</v>
      </c>
      <c r="D155" s="4">
        <v>4</v>
      </c>
      <c r="E155" s="16" t="s">
        <v>5632</v>
      </c>
      <c r="F155" s="4">
        <f t="shared" si="22"/>
        <v>3</v>
      </c>
      <c r="G155" s="43" t="s">
        <v>9379</v>
      </c>
    </row>
    <row r="156" spans="1:9" x14ac:dyDescent="0.35">
      <c r="A156" s="4">
        <v>92</v>
      </c>
      <c r="B156" s="4">
        <v>-153.56700000000001</v>
      </c>
      <c r="C156" t="s">
        <v>5362</v>
      </c>
      <c r="D156" s="4">
        <v>1</v>
      </c>
      <c r="E156" s="16" t="s">
        <v>5640</v>
      </c>
      <c r="F156" s="4">
        <f t="shared" si="22"/>
        <v>4</v>
      </c>
      <c r="G156" s="43" t="s">
        <v>9372</v>
      </c>
    </row>
    <row r="157" spans="1:9" x14ac:dyDescent="0.35">
      <c r="A157" s="4">
        <v>93</v>
      </c>
      <c r="B157" s="4">
        <v>-141.05799999999999</v>
      </c>
      <c r="C157" t="s">
        <v>5366</v>
      </c>
      <c r="D157" s="4">
        <v>2</v>
      </c>
      <c r="E157" s="16" t="s">
        <v>5645</v>
      </c>
      <c r="F157" s="4">
        <f t="shared" si="22"/>
        <v>7</v>
      </c>
      <c r="G157" s="43" t="s">
        <v>9377</v>
      </c>
      <c r="H157" s="42">
        <f t="shared" si="22"/>
        <v>4</v>
      </c>
      <c r="I157" s="43" t="s">
        <v>10330</v>
      </c>
    </row>
    <row r="158" spans="1:9" x14ac:dyDescent="0.35">
      <c r="A158" s="4">
        <v>94</v>
      </c>
      <c r="B158" s="4">
        <v>-132.923</v>
      </c>
      <c r="C158" t="s">
        <v>5352</v>
      </c>
      <c r="D158" s="4">
        <v>3</v>
      </c>
      <c r="E158" s="16" t="s">
        <v>5649</v>
      </c>
      <c r="F158" s="4">
        <f t="shared" si="22"/>
        <v>4</v>
      </c>
      <c r="G158" s="43" t="s">
        <v>9372</v>
      </c>
    </row>
    <row r="160" spans="1:9" x14ac:dyDescent="0.35">
      <c r="B160" s="20" t="s">
        <v>9232</v>
      </c>
    </row>
    <row r="161" spans="1:7" x14ac:dyDescent="0.35">
      <c r="A161" s="4">
        <v>95</v>
      </c>
      <c r="B161" s="4">
        <v>-191.464</v>
      </c>
      <c r="C161" t="s">
        <v>5352</v>
      </c>
      <c r="D161" s="4">
        <v>3</v>
      </c>
      <c r="E161" s="16" t="s">
        <v>5620</v>
      </c>
      <c r="F161" s="4">
        <f t="shared" si="22"/>
        <v>30</v>
      </c>
      <c r="G161" t="s">
        <v>9375</v>
      </c>
    </row>
    <row r="162" spans="1:7" x14ac:dyDescent="0.35">
      <c r="A162" s="4">
        <v>96</v>
      </c>
      <c r="B162" s="4">
        <v>-187.14500000000001</v>
      </c>
      <c r="C162" t="s">
        <v>5349</v>
      </c>
      <c r="D162" s="4">
        <v>4</v>
      </c>
      <c r="E162" s="16" t="s">
        <v>5623</v>
      </c>
      <c r="F162" s="4">
        <f t="shared" si="22"/>
        <v>30</v>
      </c>
      <c r="G162" t="s">
        <v>9375</v>
      </c>
    </row>
    <row r="163" spans="1:7" x14ac:dyDescent="0.35">
      <c r="A163" s="4">
        <v>97</v>
      </c>
      <c r="B163" s="4">
        <v>-174.69200000000001</v>
      </c>
      <c r="C163" t="s">
        <v>5352</v>
      </c>
      <c r="D163" s="4">
        <v>3</v>
      </c>
      <c r="E163" s="16" t="s">
        <v>5626</v>
      </c>
      <c r="F163" s="4">
        <f t="shared" si="22"/>
        <v>30</v>
      </c>
      <c r="G163" t="s">
        <v>9375</v>
      </c>
    </row>
    <row r="164" spans="1:7" x14ac:dyDescent="0.35">
      <c r="A164" s="4">
        <v>98</v>
      </c>
      <c r="B164" s="4">
        <v>-172.65199999999999</v>
      </c>
      <c r="C164" t="s">
        <v>5366</v>
      </c>
      <c r="D164" s="4">
        <v>2</v>
      </c>
      <c r="E164" s="16" t="s">
        <v>55</v>
      </c>
      <c r="F164" s="4">
        <f t="shared" si="22"/>
        <v>30</v>
      </c>
      <c r="G164" t="s">
        <v>9375</v>
      </c>
    </row>
    <row r="165" spans="1:7" x14ac:dyDescent="0.35">
      <c r="A165" s="4">
        <v>99</v>
      </c>
      <c r="B165" s="4">
        <v>-171.59299999999999</v>
      </c>
      <c r="C165" t="s">
        <v>5362</v>
      </c>
      <c r="D165" s="4">
        <v>1</v>
      </c>
      <c r="E165" s="16" t="s">
        <v>5629</v>
      </c>
      <c r="F165" s="4">
        <f t="shared" si="22"/>
        <v>30</v>
      </c>
      <c r="G165" t="s">
        <v>9375</v>
      </c>
    </row>
    <row r="166" spans="1:7" x14ac:dyDescent="0.35">
      <c r="A166" s="4">
        <v>100</v>
      </c>
      <c r="B166" s="4">
        <v>-160.47200000000001</v>
      </c>
      <c r="C166" t="s">
        <v>5349</v>
      </c>
      <c r="D166" s="4">
        <v>4</v>
      </c>
      <c r="E166" s="16" t="s">
        <v>5636</v>
      </c>
      <c r="F166" s="4">
        <f t="shared" si="22"/>
        <v>30</v>
      </c>
      <c r="G166" t="s">
        <v>9375</v>
      </c>
    </row>
    <row r="167" spans="1:7" x14ac:dyDescent="0.35">
      <c r="A167" s="4">
        <v>101</v>
      </c>
      <c r="B167" s="4">
        <v>-146.88200000000001</v>
      </c>
      <c r="C167" t="s">
        <v>5352</v>
      </c>
      <c r="D167" s="4">
        <v>3</v>
      </c>
      <c r="E167" s="16" t="s">
        <v>5642</v>
      </c>
      <c r="F167" s="4">
        <f t="shared" si="22"/>
        <v>30</v>
      </c>
      <c r="G167" t="s">
        <v>9375</v>
      </c>
    </row>
    <row r="168" spans="1:7" x14ac:dyDescent="0.35">
      <c r="A168" s="4">
        <v>102</v>
      </c>
      <c r="B168" s="4">
        <v>-143.55199999999999</v>
      </c>
      <c r="C168" t="s">
        <v>5352</v>
      </c>
      <c r="D168" s="4">
        <v>3</v>
      </c>
      <c r="E168" s="16" t="s">
        <v>5644</v>
      </c>
      <c r="F168" s="4">
        <f t="shared" si="22"/>
        <v>30</v>
      </c>
      <c r="G168" t="s">
        <v>9375</v>
      </c>
    </row>
    <row r="169" spans="1:7" x14ac:dyDescent="0.35">
      <c r="A169" s="4">
        <v>103</v>
      </c>
      <c r="B169" s="4">
        <v>-137.40199999999999</v>
      </c>
      <c r="C169" t="s">
        <v>5349</v>
      </c>
      <c r="D169" s="4">
        <v>4</v>
      </c>
      <c r="E169" s="16" t="s">
        <v>5647</v>
      </c>
      <c r="F169" s="4">
        <f t="shared" si="22"/>
        <v>30</v>
      </c>
      <c r="G169" t="s">
        <v>9375</v>
      </c>
    </row>
    <row r="170" spans="1:7" x14ac:dyDescent="0.35">
      <c r="A170" s="4">
        <v>104</v>
      </c>
      <c r="B170" s="4">
        <v>-128.66499999999999</v>
      </c>
      <c r="C170" t="s">
        <v>5349</v>
      </c>
      <c r="D170" s="4">
        <v>4</v>
      </c>
      <c r="E170" s="16" t="s">
        <v>5651</v>
      </c>
      <c r="F170" s="4">
        <f t="shared" si="22"/>
        <v>30</v>
      </c>
      <c r="G170" t="s">
        <v>9375</v>
      </c>
    </row>
    <row r="171" spans="1:7" x14ac:dyDescent="0.35">
      <c r="A171" s="4">
        <v>105</v>
      </c>
      <c r="B171" s="4">
        <v>-124.514</v>
      </c>
      <c r="C171" t="s">
        <v>5352</v>
      </c>
      <c r="D171" s="4">
        <v>3</v>
      </c>
      <c r="E171" s="16" t="s">
        <v>5653</v>
      </c>
      <c r="F171" s="4">
        <f t="shared" ref="F171:F202" si="23">IF(G171="GREET",1,IF(G171="GOAL",2,IF(G171="GOAL:COOP",2,IF(G171="(GOAL:COOP)",2,IF(G171="GOAL:CIVILITY",2,IF(G171="GOAL:SUSTAIN",2,IF(G171="(GOAL:SUSTAIN)",2,IF(G171="GOAL:MAX EARN",2,IF(G171="GOAL:EQUITY",2,IF(G171="(GOAL:EQUITY)",2,IF(G171="PROPOSAL",3,IF(G171="(PROPOSAL)",3,IF(G171="CHOOSE+",4,IF(G171="CHOOSE-",4,IF(G171="(CHOOSE+)",4,IF(G171="(CHOOSE-)",4,IF(G171="ECO INFO",5,IF(G171="(ECO INFO)",5,IF(G171="$ INFO",6,IF(G171="($ INFO)",6,IF(G171="SOC INFO",7,IF(G171="(SOC INFO)",7,IF(G171="RULE INFO",8,IF(G171="EXP INFO",9,IF(G171="(EXP INFO)",9,IF(G171="MON RES",10,IF(G171="MON EARN",11,IF(G171="MON BEH",12,IF(G171="POSE HARM",13,IF(G171="(POSE HARM)",13,IF(G171="POSE CONCERN",14,IF(G171="(POSE CONCERN)",14,IF(G171="RJ APOLOGY",15,IF(G171="RJ ATONE",16,IF(G171="(RJ ATONE)",16,IF(G171="RJ JUSTIFY",17,IF(G171="RJ JUSTIFY:ECO INFO",17,IF(G171="RJ JUSTIFY:SOC INFO",17,IF(G171="RJ JUSTIFY:EXP INFO",17,IF(G171="RJ JUSTIFY:MON EARN",17,IF(G171="RJ JUSTIFY:MON BEH",17,IF(G171="RJ-",18,IF(G171="RJ FORGIVE+",19,IF(G171="RJ FORGIVE-",19,IF(G171="(RJ FORGIVE+)",19,IF(G171="(RJ FORGIVE-)",19,IF(G171="COORD",20,IF(G171="(COORD)",20,IF(G171="ENF ACK",21,IF(G171="(ENF ACK)",21,IF(G171="ENF PRAISE",22,IF(G171="ENF ASK",23,IF(G171="ENF TELL",24,IF(G171="ENF SHAME",25,IF(G171="ENF WARN",26,IF(G171="ENF THREATEN",27,IF(G171="ENF PUNISH",28,IF(G171="DEFECT",29,IF(G171="SM TALK",30,IF(G171="HUMOR",31,IF(G171="POLITE+",32,IF(G171="POLITE-",32,IF(G171="INPUT-",33,IF(G171="AMBIGUOUS",34,IF(G171="UNCODEABLE",35)))))))))))))))))))))))))))))))))))))))))))))))))))))))))))))))))</f>
        <v>30</v>
      </c>
      <c r="G171" t="s">
        <v>9375</v>
      </c>
    </row>
    <row r="172" spans="1:7" x14ac:dyDescent="0.35">
      <c r="A172" s="4">
        <v>106</v>
      </c>
      <c r="B172" s="4">
        <v>-123.732</v>
      </c>
      <c r="C172" t="s">
        <v>5366</v>
      </c>
      <c r="D172" s="4">
        <v>2</v>
      </c>
      <c r="E172" s="16" t="s">
        <v>5654</v>
      </c>
      <c r="F172" s="4">
        <f t="shared" si="23"/>
        <v>30</v>
      </c>
      <c r="G172" t="s">
        <v>9375</v>
      </c>
    </row>
    <row r="173" spans="1:7" x14ac:dyDescent="0.35">
      <c r="A173" s="4">
        <v>107</v>
      </c>
      <c r="B173" s="4">
        <v>-122.16200000000001</v>
      </c>
      <c r="C173" t="s">
        <v>5349</v>
      </c>
      <c r="D173" s="4">
        <v>4</v>
      </c>
      <c r="E173" s="16" t="s">
        <v>5655</v>
      </c>
      <c r="F173" s="4">
        <f t="shared" si="23"/>
        <v>30</v>
      </c>
      <c r="G173" t="s">
        <v>9375</v>
      </c>
    </row>
    <row r="174" spans="1:7" x14ac:dyDescent="0.35">
      <c r="A174" s="4">
        <v>108</v>
      </c>
      <c r="B174" s="4">
        <v>-110.502</v>
      </c>
      <c r="C174" t="s">
        <v>5362</v>
      </c>
      <c r="D174" s="4">
        <v>1</v>
      </c>
      <c r="E174" s="16" t="s">
        <v>5659</v>
      </c>
      <c r="F174" s="4">
        <f t="shared" si="23"/>
        <v>30</v>
      </c>
      <c r="G174" t="s">
        <v>9375</v>
      </c>
    </row>
    <row r="175" spans="1:7" x14ac:dyDescent="0.35">
      <c r="A175" s="4">
        <v>109</v>
      </c>
      <c r="B175" s="4">
        <v>-104.184</v>
      </c>
      <c r="C175" t="s">
        <v>5349</v>
      </c>
      <c r="D175" s="4">
        <v>4</v>
      </c>
      <c r="E175" s="16" t="s">
        <v>5662</v>
      </c>
      <c r="F175" s="4">
        <f t="shared" si="23"/>
        <v>30</v>
      </c>
      <c r="G175" t="s">
        <v>9375</v>
      </c>
    </row>
    <row r="176" spans="1:7" x14ac:dyDescent="0.35">
      <c r="A176" s="4">
        <v>110</v>
      </c>
      <c r="B176" s="4">
        <v>-99.951999999999998</v>
      </c>
      <c r="C176" t="s">
        <v>5362</v>
      </c>
      <c r="D176" s="4">
        <v>1</v>
      </c>
      <c r="E176" s="16" t="s">
        <v>5663</v>
      </c>
      <c r="F176" s="4">
        <f t="shared" si="23"/>
        <v>30</v>
      </c>
      <c r="G176" t="s">
        <v>9375</v>
      </c>
    </row>
    <row r="177" spans="1:7" x14ac:dyDescent="0.35">
      <c r="A177" s="4">
        <v>111</v>
      </c>
      <c r="B177" s="4">
        <v>-99.477000000000004</v>
      </c>
      <c r="C177" t="s">
        <v>5366</v>
      </c>
      <c r="D177" s="4">
        <v>2</v>
      </c>
      <c r="E177" s="16" t="s">
        <v>5664</v>
      </c>
      <c r="F177" s="4">
        <f t="shared" si="23"/>
        <v>30</v>
      </c>
      <c r="G177" t="s">
        <v>9375</v>
      </c>
    </row>
    <row r="178" spans="1:7" x14ac:dyDescent="0.35">
      <c r="A178" s="4">
        <v>112</v>
      </c>
      <c r="B178" s="4">
        <v>-91.542999999999907</v>
      </c>
      <c r="C178" t="s">
        <v>5352</v>
      </c>
      <c r="D178" s="4">
        <v>3</v>
      </c>
      <c r="E178" s="16" t="s">
        <v>5667</v>
      </c>
      <c r="F178" s="4">
        <f t="shared" si="23"/>
        <v>30</v>
      </c>
      <c r="G178" t="s">
        <v>9375</v>
      </c>
    </row>
    <row r="179" spans="1:7" x14ac:dyDescent="0.35">
      <c r="A179" s="4">
        <v>113</v>
      </c>
      <c r="B179" s="4">
        <v>-89.150999999999996</v>
      </c>
      <c r="C179" t="s">
        <v>5362</v>
      </c>
      <c r="D179" s="4">
        <v>1</v>
      </c>
      <c r="E179" s="16" t="s">
        <v>5669</v>
      </c>
      <c r="F179" s="4">
        <f t="shared" si="23"/>
        <v>30</v>
      </c>
      <c r="G179" t="s">
        <v>9375</v>
      </c>
    </row>
    <row r="180" spans="1:7" x14ac:dyDescent="0.35">
      <c r="B180" s="4">
        <v>-86.838999999999999</v>
      </c>
      <c r="C180" t="s">
        <v>5362</v>
      </c>
      <c r="D180" s="4">
        <v>1</v>
      </c>
      <c r="E180" s="16" t="s">
        <v>5671</v>
      </c>
    </row>
    <row r="181" spans="1:7" x14ac:dyDescent="0.35">
      <c r="A181" s="4">
        <v>114</v>
      </c>
      <c r="B181" s="4">
        <v>-79.823999999999998</v>
      </c>
      <c r="C181" t="s">
        <v>5352</v>
      </c>
      <c r="D181" s="4">
        <v>3</v>
      </c>
      <c r="E181" s="16" t="s">
        <v>4064</v>
      </c>
      <c r="F181" s="4">
        <f t="shared" si="23"/>
        <v>30</v>
      </c>
      <c r="G181" t="s">
        <v>9375</v>
      </c>
    </row>
    <row r="182" spans="1:7" x14ac:dyDescent="0.35">
      <c r="A182" s="4">
        <v>115</v>
      </c>
      <c r="B182" s="4">
        <v>-66.028999999999996</v>
      </c>
      <c r="C182" t="s">
        <v>5349</v>
      </c>
      <c r="D182" s="4">
        <v>4</v>
      </c>
      <c r="E182" s="16" t="s">
        <v>5678</v>
      </c>
      <c r="F182" s="4">
        <f t="shared" si="23"/>
        <v>30</v>
      </c>
      <c r="G182" t="s">
        <v>9375</v>
      </c>
    </row>
    <row r="183" spans="1:7" x14ac:dyDescent="0.35">
      <c r="A183" s="4">
        <v>116</v>
      </c>
      <c r="B183" s="4">
        <v>-63.608999999999902</v>
      </c>
      <c r="C183" t="s">
        <v>5362</v>
      </c>
      <c r="D183" s="4">
        <v>1</v>
      </c>
      <c r="E183" s="16" t="s">
        <v>5680</v>
      </c>
      <c r="F183" s="4">
        <f t="shared" si="23"/>
        <v>30</v>
      </c>
      <c r="G183" t="s">
        <v>9375</v>
      </c>
    </row>
    <row r="184" spans="1:7" x14ac:dyDescent="0.35">
      <c r="A184" s="4">
        <v>117</v>
      </c>
      <c r="B184" s="4">
        <v>-61.207999999999998</v>
      </c>
      <c r="C184" t="s">
        <v>5366</v>
      </c>
      <c r="D184" s="4">
        <v>2</v>
      </c>
      <c r="E184" s="16" t="s">
        <v>5681</v>
      </c>
      <c r="F184" s="4">
        <f t="shared" si="23"/>
        <v>30</v>
      </c>
      <c r="G184" t="s">
        <v>9375</v>
      </c>
    </row>
    <row r="185" spans="1:7" x14ac:dyDescent="0.35">
      <c r="A185" s="4">
        <v>118</v>
      </c>
      <c r="B185" s="4">
        <v>-57.943999999999903</v>
      </c>
      <c r="C185" t="s">
        <v>5349</v>
      </c>
      <c r="D185" s="4">
        <v>4</v>
      </c>
      <c r="E185" s="16" t="s">
        <v>5683</v>
      </c>
      <c r="F185" s="4">
        <f t="shared" si="23"/>
        <v>30</v>
      </c>
      <c r="G185" t="s">
        <v>9375</v>
      </c>
    </row>
    <row r="186" spans="1:7" x14ac:dyDescent="0.35">
      <c r="A186" s="4">
        <v>119</v>
      </c>
      <c r="B186" s="4">
        <v>-52.521000000000001</v>
      </c>
      <c r="C186" t="s">
        <v>5362</v>
      </c>
      <c r="D186" s="4">
        <v>1</v>
      </c>
      <c r="E186" s="16" t="s">
        <v>5684</v>
      </c>
      <c r="F186" s="4">
        <f t="shared" si="23"/>
        <v>30</v>
      </c>
      <c r="G186" t="s">
        <v>9375</v>
      </c>
    </row>
    <row r="187" spans="1:7" x14ac:dyDescent="0.35">
      <c r="A187" s="4">
        <v>120</v>
      </c>
      <c r="B187" s="4">
        <v>-36.817</v>
      </c>
      <c r="C187" t="s">
        <v>5352</v>
      </c>
      <c r="D187" s="4">
        <v>3</v>
      </c>
      <c r="E187" s="16" t="s">
        <v>5692</v>
      </c>
      <c r="F187" s="4">
        <f t="shared" si="23"/>
        <v>30</v>
      </c>
      <c r="G187" t="s">
        <v>9375</v>
      </c>
    </row>
    <row r="188" spans="1:7" x14ac:dyDescent="0.35">
      <c r="A188" s="4">
        <v>121</v>
      </c>
      <c r="B188" s="4">
        <v>-32.863</v>
      </c>
      <c r="C188" t="s">
        <v>5362</v>
      </c>
      <c r="D188" s="4">
        <v>1</v>
      </c>
      <c r="E188" s="16" t="s">
        <v>5694</v>
      </c>
      <c r="F188" s="4">
        <f t="shared" si="23"/>
        <v>30</v>
      </c>
      <c r="G188" t="s">
        <v>9375</v>
      </c>
    </row>
    <row r="189" spans="1:7" x14ac:dyDescent="0.35">
      <c r="A189" s="4">
        <v>122</v>
      </c>
      <c r="B189" s="4">
        <v>-29.393999999999998</v>
      </c>
      <c r="C189" t="s">
        <v>5366</v>
      </c>
      <c r="D189" s="4">
        <v>2</v>
      </c>
      <c r="E189" s="16" t="s">
        <v>5695</v>
      </c>
      <c r="F189" s="4">
        <f t="shared" si="23"/>
        <v>30</v>
      </c>
      <c r="G189" t="s">
        <v>9375</v>
      </c>
    </row>
    <row r="190" spans="1:7" x14ac:dyDescent="0.35">
      <c r="A190" s="4">
        <v>123</v>
      </c>
      <c r="B190" s="4">
        <v>-29.274999999999999</v>
      </c>
      <c r="C190" t="s">
        <v>5349</v>
      </c>
      <c r="D190" s="4">
        <v>4</v>
      </c>
      <c r="E190" s="16" t="s">
        <v>5696</v>
      </c>
      <c r="F190" s="4">
        <f t="shared" si="23"/>
        <v>30</v>
      </c>
      <c r="G190" t="s">
        <v>9375</v>
      </c>
    </row>
    <row r="191" spans="1:7" x14ac:dyDescent="0.35">
      <c r="A191" s="4">
        <v>124</v>
      </c>
      <c r="B191" s="4">
        <v>-27.047999999999998</v>
      </c>
      <c r="C191" t="s">
        <v>5352</v>
      </c>
      <c r="D191" s="4">
        <v>3</v>
      </c>
      <c r="E191" s="16" t="s">
        <v>5698</v>
      </c>
      <c r="F191" s="4">
        <f t="shared" si="23"/>
        <v>30</v>
      </c>
      <c r="G191" t="s">
        <v>9375</v>
      </c>
    </row>
    <row r="193" spans="1:10" x14ac:dyDescent="0.35">
      <c r="A193" s="4">
        <v>125</v>
      </c>
      <c r="B193" s="4">
        <v>-21.941999999999901</v>
      </c>
      <c r="C193" t="s">
        <v>5352</v>
      </c>
      <c r="D193" s="4">
        <v>3</v>
      </c>
      <c r="E193" s="16" t="s">
        <v>1569</v>
      </c>
      <c r="F193" s="4">
        <f t="shared" si="23"/>
        <v>22</v>
      </c>
      <c r="G193" t="s">
        <v>10418</v>
      </c>
    </row>
    <row r="194" spans="1:10" x14ac:dyDescent="0.35">
      <c r="A194" s="4">
        <v>126</v>
      </c>
      <c r="B194" s="4">
        <v>-21.844999999999999</v>
      </c>
      <c r="C194" t="s">
        <v>5349</v>
      </c>
      <c r="D194" s="4">
        <v>4</v>
      </c>
      <c r="E194" s="16" t="s">
        <v>5702</v>
      </c>
      <c r="F194" s="4">
        <f t="shared" si="23"/>
        <v>22</v>
      </c>
      <c r="G194" t="s">
        <v>10418</v>
      </c>
    </row>
    <row r="196" spans="1:10" x14ac:dyDescent="0.35">
      <c r="B196" s="21" t="s">
        <v>9233</v>
      </c>
      <c r="C196" s="22"/>
      <c r="D196" s="21"/>
      <c r="E196" s="23"/>
    </row>
    <row r="197" spans="1:10" x14ac:dyDescent="0.35">
      <c r="B197" s="20"/>
    </row>
    <row r="198" spans="1:10" x14ac:dyDescent="0.35">
      <c r="A198" s="4">
        <v>127</v>
      </c>
      <c r="B198" s="4">
        <v>31.518999999999998</v>
      </c>
      <c r="C198" t="s">
        <v>5352</v>
      </c>
      <c r="D198" s="4">
        <v>3</v>
      </c>
      <c r="E198" s="16" t="s">
        <v>5703</v>
      </c>
      <c r="F198" s="4">
        <f t="shared" si="23"/>
        <v>9</v>
      </c>
      <c r="G198" s="43" t="s">
        <v>9373</v>
      </c>
      <c r="I198" s="65"/>
    </row>
    <row r="199" spans="1:10" x14ac:dyDescent="0.35">
      <c r="A199" s="4">
        <v>128</v>
      </c>
      <c r="B199" s="4">
        <v>88.022999999999996</v>
      </c>
      <c r="C199" t="s">
        <v>5362</v>
      </c>
      <c r="D199" s="4">
        <v>1</v>
      </c>
      <c r="E199" s="16" t="s">
        <v>5713</v>
      </c>
      <c r="F199" s="4">
        <f t="shared" si="23"/>
        <v>7</v>
      </c>
      <c r="G199" s="43" t="s">
        <v>9377</v>
      </c>
    </row>
    <row r="201" spans="1:10" x14ac:dyDescent="0.35">
      <c r="A201" s="4">
        <v>129</v>
      </c>
      <c r="B201" s="4">
        <v>32.415999999999997</v>
      </c>
      <c r="C201" t="s">
        <v>5349</v>
      </c>
      <c r="D201" s="4">
        <v>4</v>
      </c>
      <c r="E201" s="16" t="s">
        <v>5704</v>
      </c>
      <c r="F201" s="4">
        <f t="shared" si="23"/>
        <v>10</v>
      </c>
      <c r="G201" s="43" t="s">
        <v>10136</v>
      </c>
    </row>
    <row r="202" spans="1:10" x14ac:dyDescent="0.35">
      <c r="A202" s="4">
        <v>130</v>
      </c>
      <c r="B202" s="4">
        <v>37.375</v>
      </c>
      <c r="C202" t="s">
        <v>5352</v>
      </c>
      <c r="D202" s="4">
        <v>3</v>
      </c>
      <c r="E202" s="16" t="s">
        <v>415</v>
      </c>
      <c r="F202" s="4">
        <f t="shared" si="23"/>
        <v>10</v>
      </c>
      <c r="G202" s="43" t="s">
        <v>10136</v>
      </c>
    </row>
    <row r="203" spans="1:10" x14ac:dyDescent="0.35">
      <c r="B203" s="4">
        <v>54.537999999999997</v>
      </c>
      <c r="C203" t="s">
        <v>5352</v>
      </c>
      <c r="D203" s="4">
        <v>3</v>
      </c>
      <c r="E203" s="16" t="s">
        <v>5706</v>
      </c>
    </row>
    <row r="205" spans="1:10" s="75" customFormat="1" x14ac:dyDescent="0.35">
      <c r="A205" s="11"/>
      <c r="B205" s="11" t="s">
        <v>9229</v>
      </c>
      <c r="C205" s="15"/>
      <c r="D205" s="19"/>
      <c r="E205" s="15"/>
      <c r="F205" s="19"/>
      <c r="H205" s="80"/>
      <c r="J205" s="80"/>
    </row>
    <row r="206" spans="1:10" x14ac:dyDescent="0.35">
      <c r="B206" s="20" t="s">
        <v>9285</v>
      </c>
    </row>
    <row r="207" spans="1:10" x14ac:dyDescent="0.35">
      <c r="A207" s="4">
        <v>131</v>
      </c>
      <c r="B207" s="4">
        <v>-375.65899999999999</v>
      </c>
      <c r="C207" t="s">
        <v>5349</v>
      </c>
      <c r="D207" s="4">
        <v>4</v>
      </c>
      <c r="E207" s="16" t="s">
        <v>2973</v>
      </c>
      <c r="F207" s="4">
        <f t="shared" ref="F207:H270" si="24">IF(G207="GREET",1,IF(G207="GOAL",2,IF(G207="GOAL:COOP",2,IF(G207="(GOAL:COOP)",2,IF(G207="GOAL:CIVILITY",2,IF(G207="GOAL:SUSTAIN",2,IF(G207="(GOAL:SUSTAIN)",2,IF(G207="GOAL:MAX EARN",2,IF(G207="GOAL:EQUITY",2,IF(G207="(GOAL:EQUITY)",2,IF(G207="PROPOSAL",3,IF(G207="(PROPOSAL)",3,IF(G207="CHOOSE+",4,IF(G207="CHOOSE-",4,IF(G207="(CHOOSE+)",4,IF(G207="(CHOOSE-)",4,IF(G207="ECO INFO",5,IF(G207="(ECO INFO)",5,IF(G207="$ INFO",6,IF(G207="($ INFO)",6,IF(G207="SOC INFO",7,IF(G207="(SOC INFO)",7,IF(G207="RULE INFO",8,IF(G207="EXP INFO",9,IF(G207="(EXP INFO)",9,IF(G207="MON RES",10,IF(G207="MON EARN",11,IF(G207="MON BEH",12,IF(G207="POSE HARM",13,IF(G207="(POSE HARM)",13,IF(G207="POSE CONCERN",14,IF(G207="(POSE CONCERN)",14,IF(G207="RJ APOLOGY",15,IF(G207="RJ ATONE",16,IF(G207="(RJ ATONE)",16,IF(G207="RJ JUSTIFY",17,IF(G207="RJ JUSTIFY:ECO INFO",17,IF(G207="RJ JUSTIFY:SOC INFO",17,IF(G207="RJ JUSTIFY:EXP INFO",17,IF(G207="RJ JUSTIFY:MON EARN",17,IF(G207="RJ JUSTIFY:MON BEH",17,IF(G207="RJ-",18,IF(G207="RJ FORGIVE+",19,IF(G207="RJ FORGIVE-",19,IF(G207="(RJ FORGIVE+)",19,IF(G207="(RJ FORGIVE-)",19,IF(G207="COORD",20,IF(G207="(COORD)",20,IF(G207="ENF ACK",21,IF(G207="(ENF ACK)",21,IF(G207="ENF PRAISE",22,IF(G207="ENF ASK",23,IF(G207="ENF TELL",24,IF(G207="ENF SHAME",25,IF(G207="ENF WARN",26,IF(G207="ENF THREATEN",27,IF(G207="ENF PUNISH",28,IF(G207="DEFECT",29,IF(G207="SM TALK",30,IF(G207="HUMOR",31,IF(G207="POLITE+",32,IF(G207="POLITE-",32,IF(G207="INPUT-",33,IF(G207="AMBIGUOUS",34,IF(G207="UNCODEABLE",35)))))))))))))))))))))))))))))))))))))))))))))))))))))))))))))))))</f>
        <v>9</v>
      </c>
      <c r="G207" t="s">
        <v>9373</v>
      </c>
    </row>
    <row r="208" spans="1:10" x14ac:dyDescent="0.35">
      <c r="A208" s="4">
        <v>132</v>
      </c>
      <c r="B208" s="4">
        <v>-371.611999999999</v>
      </c>
      <c r="C208" t="s">
        <v>5352</v>
      </c>
      <c r="D208" s="4">
        <v>3</v>
      </c>
      <c r="E208" s="16" t="s">
        <v>5739</v>
      </c>
      <c r="F208" s="4">
        <f t="shared" si="24"/>
        <v>9</v>
      </c>
      <c r="G208" t="s">
        <v>9373</v>
      </c>
    </row>
    <row r="209" spans="1:9" x14ac:dyDescent="0.35">
      <c r="A209" s="4">
        <v>133</v>
      </c>
      <c r="B209" s="4">
        <v>-366.52800000000002</v>
      </c>
      <c r="C209" t="s">
        <v>5349</v>
      </c>
      <c r="D209" s="4">
        <v>4</v>
      </c>
      <c r="E209" s="16" t="s">
        <v>5743</v>
      </c>
      <c r="F209" s="4">
        <f t="shared" si="24"/>
        <v>9</v>
      </c>
      <c r="G209" t="s">
        <v>9373</v>
      </c>
    </row>
    <row r="210" spans="1:9" x14ac:dyDescent="0.35">
      <c r="A210" s="4">
        <v>134</v>
      </c>
      <c r="B210" s="4">
        <v>-362.43900000000002</v>
      </c>
      <c r="C210" t="s">
        <v>5362</v>
      </c>
      <c r="D210" s="4">
        <v>1</v>
      </c>
      <c r="E210" s="16" t="s">
        <v>5745</v>
      </c>
      <c r="F210" s="4">
        <f t="shared" si="24"/>
        <v>7</v>
      </c>
      <c r="G210" t="s">
        <v>9377</v>
      </c>
    </row>
    <row r="211" spans="1:9" x14ac:dyDescent="0.35">
      <c r="A211" s="4">
        <v>135</v>
      </c>
      <c r="B211" s="4">
        <v>-357.04599999999999</v>
      </c>
      <c r="C211" t="s">
        <v>5352</v>
      </c>
      <c r="D211" s="4">
        <v>3</v>
      </c>
      <c r="E211" s="16" t="s">
        <v>5749</v>
      </c>
      <c r="F211" s="4">
        <f t="shared" si="24"/>
        <v>7</v>
      </c>
      <c r="G211" t="s">
        <v>9377</v>
      </c>
    </row>
    <row r="212" spans="1:9" x14ac:dyDescent="0.35">
      <c r="A212" s="4">
        <v>136</v>
      </c>
      <c r="B212" s="4">
        <v>-342.80799999999999</v>
      </c>
      <c r="C212" t="s">
        <v>5362</v>
      </c>
      <c r="D212" s="4">
        <v>1</v>
      </c>
      <c r="E212" s="16" t="s">
        <v>5755</v>
      </c>
      <c r="F212" s="4">
        <f t="shared" si="24"/>
        <v>7</v>
      </c>
      <c r="G212" t="s">
        <v>9377</v>
      </c>
    </row>
    <row r="214" spans="1:9" x14ac:dyDescent="0.35">
      <c r="B214" s="20" t="s">
        <v>9232</v>
      </c>
    </row>
    <row r="215" spans="1:9" x14ac:dyDescent="0.35">
      <c r="A215" s="4">
        <v>137</v>
      </c>
      <c r="B215" s="4">
        <v>-358.33300000000003</v>
      </c>
      <c r="C215" t="s">
        <v>5349</v>
      </c>
      <c r="D215" s="4">
        <v>4</v>
      </c>
      <c r="E215" s="16" t="s">
        <v>5748</v>
      </c>
      <c r="F215" s="4">
        <f t="shared" si="24"/>
        <v>30</v>
      </c>
      <c r="G215" t="s">
        <v>9375</v>
      </c>
    </row>
    <row r="217" spans="1:9" x14ac:dyDescent="0.35">
      <c r="B217" s="20" t="s">
        <v>9347</v>
      </c>
    </row>
    <row r="218" spans="1:9" x14ac:dyDescent="0.35">
      <c r="A218" s="4">
        <v>138</v>
      </c>
      <c r="B218" s="4">
        <v>-355.00099999999998</v>
      </c>
      <c r="C218" t="s">
        <v>5366</v>
      </c>
      <c r="D218" s="4">
        <v>2</v>
      </c>
      <c r="E218" s="16" t="s">
        <v>5751</v>
      </c>
      <c r="F218" s="4">
        <f t="shared" si="24"/>
        <v>5</v>
      </c>
      <c r="G218" t="s">
        <v>9378</v>
      </c>
    </row>
    <row r="219" spans="1:9" x14ac:dyDescent="0.35">
      <c r="A219" s="4">
        <v>139</v>
      </c>
      <c r="B219" s="4">
        <v>-328.61599999999999</v>
      </c>
      <c r="C219" t="s">
        <v>5352</v>
      </c>
      <c r="D219" s="4">
        <v>3</v>
      </c>
      <c r="E219" s="16" t="s">
        <v>5758</v>
      </c>
      <c r="F219" s="4">
        <f t="shared" si="24"/>
        <v>5</v>
      </c>
      <c r="G219" t="s">
        <v>9378</v>
      </c>
    </row>
    <row r="220" spans="1:9" x14ac:dyDescent="0.35">
      <c r="A220" s="4">
        <v>140</v>
      </c>
      <c r="B220" s="4">
        <v>-325.97800000000001</v>
      </c>
      <c r="C220" t="s">
        <v>5349</v>
      </c>
      <c r="D220" s="4">
        <v>4</v>
      </c>
      <c r="E220" s="16" t="s">
        <v>5759</v>
      </c>
      <c r="F220" s="4">
        <f t="shared" si="24"/>
        <v>5</v>
      </c>
      <c r="G220" t="s">
        <v>9378</v>
      </c>
    </row>
    <row r="221" spans="1:9" x14ac:dyDescent="0.35">
      <c r="B221" s="4">
        <v>-320.226</v>
      </c>
      <c r="C221" t="s">
        <v>5349</v>
      </c>
      <c r="D221" s="4">
        <v>4</v>
      </c>
      <c r="E221" s="16" t="s">
        <v>5763</v>
      </c>
    </row>
    <row r="222" spans="1:9" x14ac:dyDescent="0.35">
      <c r="A222" s="4">
        <v>141</v>
      </c>
      <c r="B222" s="4">
        <v>-309.267</v>
      </c>
      <c r="C222" t="s">
        <v>5352</v>
      </c>
      <c r="D222" s="4">
        <v>3</v>
      </c>
      <c r="E222" s="16" t="s">
        <v>5768</v>
      </c>
      <c r="F222" s="4">
        <f t="shared" si="24"/>
        <v>5</v>
      </c>
      <c r="G222" t="s">
        <v>9378</v>
      </c>
    </row>
    <row r="223" spans="1:9" x14ac:dyDescent="0.35">
      <c r="A223" s="4">
        <v>142</v>
      </c>
      <c r="B223" s="4">
        <v>-286.87599999999998</v>
      </c>
      <c r="C223" t="s">
        <v>5366</v>
      </c>
      <c r="D223" s="4">
        <v>2</v>
      </c>
      <c r="E223" s="16" t="s">
        <v>5776</v>
      </c>
      <c r="F223" s="4">
        <f t="shared" si="24"/>
        <v>5</v>
      </c>
      <c r="G223" t="s">
        <v>9378</v>
      </c>
    </row>
    <row r="224" spans="1:9" x14ac:dyDescent="0.35">
      <c r="A224" s="4">
        <v>143</v>
      </c>
      <c r="B224" s="4">
        <v>-274.495</v>
      </c>
      <c r="C224" t="s">
        <v>5362</v>
      </c>
      <c r="D224" s="4">
        <v>1</v>
      </c>
      <c r="E224" s="16" t="s">
        <v>5780</v>
      </c>
      <c r="F224" s="4">
        <f t="shared" si="24"/>
        <v>9</v>
      </c>
      <c r="G224" t="s">
        <v>9373</v>
      </c>
      <c r="H224" s="42">
        <f t="shared" si="24"/>
        <v>7</v>
      </c>
      <c r="I224" s="43" t="s">
        <v>9377</v>
      </c>
    </row>
    <row r="225" spans="1:7" x14ac:dyDescent="0.35">
      <c r="A225" s="4">
        <v>144</v>
      </c>
      <c r="B225" s="4">
        <v>-249.50899999999999</v>
      </c>
      <c r="C225" t="s">
        <v>5366</v>
      </c>
      <c r="D225" s="4">
        <v>2</v>
      </c>
      <c r="E225" s="16" t="s">
        <v>5787</v>
      </c>
      <c r="F225" s="4">
        <f t="shared" si="24"/>
        <v>7</v>
      </c>
      <c r="G225" t="s">
        <v>9377</v>
      </c>
    </row>
    <row r="226" spans="1:7" x14ac:dyDescent="0.35">
      <c r="B226" s="4">
        <v>-231.19200000000001</v>
      </c>
      <c r="C226" t="s">
        <v>5366</v>
      </c>
      <c r="D226" s="4">
        <v>2</v>
      </c>
      <c r="E226" s="16" t="s">
        <v>5791</v>
      </c>
    </row>
    <row r="227" spans="1:7" x14ac:dyDescent="0.35">
      <c r="A227" s="4">
        <v>145</v>
      </c>
      <c r="B227" s="4">
        <v>-322.26</v>
      </c>
      <c r="C227" t="s">
        <v>5362</v>
      </c>
      <c r="D227" s="4">
        <v>1</v>
      </c>
      <c r="E227" s="16" t="s">
        <v>5761</v>
      </c>
      <c r="F227" s="4">
        <f t="shared" si="24"/>
        <v>10</v>
      </c>
      <c r="G227" t="s">
        <v>10136</v>
      </c>
    </row>
    <row r="228" spans="1:7" x14ac:dyDescent="0.35">
      <c r="B228" s="4">
        <v>-315.89499999999998</v>
      </c>
      <c r="C228" t="s">
        <v>5362</v>
      </c>
      <c r="D228" s="4">
        <v>1</v>
      </c>
      <c r="E228" s="16" t="s">
        <v>5765</v>
      </c>
    </row>
    <row r="229" spans="1:7" x14ac:dyDescent="0.35">
      <c r="A229" s="4">
        <v>146</v>
      </c>
      <c r="B229" s="4">
        <v>-306.94900000000001</v>
      </c>
      <c r="C229" t="s">
        <v>5349</v>
      </c>
      <c r="D229" s="4">
        <v>4</v>
      </c>
      <c r="E229" s="16" t="s">
        <v>5769</v>
      </c>
      <c r="F229" s="4">
        <f t="shared" si="24"/>
        <v>10</v>
      </c>
      <c r="G229" t="s">
        <v>10136</v>
      </c>
    </row>
    <row r="230" spans="1:7" x14ac:dyDescent="0.35">
      <c r="A230" s="4">
        <v>147</v>
      </c>
      <c r="B230" s="4">
        <v>-295.10500000000002</v>
      </c>
      <c r="C230" t="s">
        <v>5362</v>
      </c>
      <c r="D230" s="4">
        <v>1</v>
      </c>
      <c r="E230" s="16" t="s">
        <v>5773</v>
      </c>
      <c r="F230" s="4">
        <f t="shared" si="24"/>
        <v>5</v>
      </c>
      <c r="G230" t="s">
        <v>9378</v>
      </c>
    </row>
    <row r="231" spans="1:7" x14ac:dyDescent="0.35">
      <c r="A231" s="4">
        <v>148</v>
      </c>
      <c r="B231" s="4">
        <v>-289.99599999999998</v>
      </c>
      <c r="C231" t="s">
        <v>5352</v>
      </c>
      <c r="D231" s="4">
        <v>3</v>
      </c>
      <c r="E231" s="16" t="s">
        <v>5774</v>
      </c>
      <c r="F231" s="4">
        <f t="shared" si="24"/>
        <v>5</v>
      </c>
      <c r="G231" t="s">
        <v>9378</v>
      </c>
    </row>
    <row r="232" spans="1:7" x14ac:dyDescent="0.35">
      <c r="A232" s="4">
        <v>149</v>
      </c>
      <c r="B232" s="4">
        <v>-280.71699999999998</v>
      </c>
      <c r="C232" t="s">
        <v>5352</v>
      </c>
      <c r="D232" s="4">
        <v>3</v>
      </c>
      <c r="E232" s="16" t="s">
        <v>5778</v>
      </c>
    </row>
    <row r="233" spans="1:7" x14ac:dyDescent="0.35">
      <c r="E233" s="58" t="s">
        <v>11298</v>
      </c>
      <c r="F233" s="4">
        <f t="shared" si="24"/>
        <v>24</v>
      </c>
      <c r="G233" s="43" t="s">
        <v>10409</v>
      </c>
    </row>
    <row r="234" spans="1:7" x14ac:dyDescent="0.35">
      <c r="E234" s="58" t="s">
        <v>11299</v>
      </c>
      <c r="F234" s="4">
        <f t="shared" si="24"/>
        <v>22</v>
      </c>
      <c r="G234" s="43" t="s">
        <v>10418</v>
      </c>
    </row>
    <row r="235" spans="1:7" x14ac:dyDescent="0.35">
      <c r="A235" s="4">
        <v>150</v>
      </c>
      <c r="B235" s="4">
        <v>-277.142</v>
      </c>
      <c r="C235" t="s">
        <v>5366</v>
      </c>
      <c r="D235" s="4">
        <v>2</v>
      </c>
      <c r="E235" s="16" t="s">
        <v>5779</v>
      </c>
    </row>
    <row r="236" spans="1:7" x14ac:dyDescent="0.35">
      <c r="E236" s="58" t="s">
        <v>9507</v>
      </c>
      <c r="F236" s="4">
        <f t="shared" si="24"/>
        <v>8</v>
      </c>
      <c r="G236" t="s">
        <v>9374</v>
      </c>
    </row>
    <row r="237" spans="1:7" x14ac:dyDescent="0.35">
      <c r="E237" s="58" t="s">
        <v>10786</v>
      </c>
      <c r="F237" s="4">
        <f t="shared" si="24"/>
        <v>5</v>
      </c>
      <c r="G237" s="43" t="s">
        <v>9378</v>
      </c>
    </row>
    <row r="238" spans="1:7" x14ac:dyDescent="0.35">
      <c r="A238" s="4">
        <v>151</v>
      </c>
      <c r="B238" s="4">
        <v>-271.23700000000002</v>
      </c>
      <c r="C238" t="s">
        <v>5362</v>
      </c>
      <c r="D238" s="4">
        <v>1</v>
      </c>
      <c r="E238" s="16" t="s">
        <v>1784</v>
      </c>
      <c r="F238" s="4">
        <f t="shared" si="24"/>
        <v>8</v>
      </c>
      <c r="G238" t="s">
        <v>9374</v>
      </c>
    </row>
    <row r="240" spans="1:7" x14ac:dyDescent="0.35">
      <c r="B240" s="20" t="s">
        <v>9265</v>
      </c>
    </row>
    <row r="241" spans="1:7" x14ac:dyDescent="0.35">
      <c r="A241" s="4">
        <v>152</v>
      </c>
      <c r="B241" s="4">
        <v>-246.42099999999999</v>
      </c>
      <c r="C241" t="s">
        <v>5352</v>
      </c>
      <c r="D241" s="4">
        <v>3</v>
      </c>
      <c r="E241" s="16" t="s">
        <v>5788</v>
      </c>
      <c r="F241" s="4">
        <f t="shared" si="24"/>
        <v>30</v>
      </c>
      <c r="G241" t="s">
        <v>9375</v>
      </c>
    </row>
    <row r="242" spans="1:7" x14ac:dyDescent="0.35">
      <c r="A242" s="4">
        <v>153</v>
      </c>
      <c r="B242" s="4">
        <v>-241.17400000000001</v>
      </c>
      <c r="C242" t="s">
        <v>5349</v>
      </c>
      <c r="D242" s="4">
        <v>4</v>
      </c>
      <c r="E242" s="16" t="s">
        <v>5789</v>
      </c>
      <c r="F242" s="4">
        <f t="shared" si="24"/>
        <v>30</v>
      </c>
      <c r="G242" t="s">
        <v>9375</v>
      </c>
    </row>
    <row r="243" spans="1:7" x14ac:dyDescent="0.35">
      <c r="A243" s="4">
        <v>154</v>
      </c>
      <c r="B243" s="4">
        <v>-240.37200000000001</v>
      </c>
      <c r="C243" t="s">
        <v>5362</v>
      </c>
      <c r="D243" s="4">
        <v>1</v>
      </c>
      <c r="E243" s="16" t="s">
        <v>5790</v>
      </c>
      <c r="F243" s="4">
        <f t="shared" si="24"/>
        <v>30</v>
      </c>
      <c r="G243" t="s">
        <v>9375</v>
      </c>
    </row>
    <row r="244" spans="1:7" x14ac:dyDescent="0.35">
      <c r="A244" s="4">
        <v>155</v>
      </c>
      <c r="B244" s="4">
        <v>-224.27599999999899</v>
      </c>
      <c r="C244" t="s">
        <v>5362</v>
      </c>
      <c r="D244" s="4">
        <v>1</v>
      </c>
      <c r="E244" s="16" t="s">
        <v>5793</v>
      </c>
      <c r="F244" s="4">
        <f t="shared" si="24"/>
        <v>30</v>
      </c>
      <c r="G244" t="s">
        <v>9375</v>
      </c>
    </row>
    <row r="245" spans="1:7" x14ac:dyDescent="0.35">
      <c r="B245" s="4">
        <v>-217.74799999999999</v>
      </c>
      <c r="C245" t="s">
        <v>5362</v>
      </c>
      <c r="D245" s="4">
        <v>1</v>
      </c>
      <c r="E245" s="16" t="s">
        <v>5794</v>
      </c>
    </row>
    <row r="246" spans="1:7" x14ac:dyDescent="0.35">
      <c r="A246" s="4">
        <v>156</v>
      </c>
      <c r="B246" s="4">
        <v>-216.6</v>
      </c>
      <c r="C246" t="s">
        <v>5352</v>
      </c>
      <c r="D246" s="4">
        <v>3</v>
      </c>
      <c r="E246" s="16" t="s">
        <v>5795</v>
      </c>
      <c r="F246" s="4">
        <f t="shared" si="24"/>
        <v>30</v>
      </c>
      <c r="G246" t="s">
        <v>9375</v>
      </c>
    </row>
    <row r="247" spans="1:7" x14ac:dyDescent="0.35">
      <c r="A247" s="4">
        <v>157</v>
      </c>
      <c r="B247" s="4">
        <v>-216.45400000000001</v>
      </c>
      <c r="C247" t="s">
        <v>5349</v>
      </c>
      <c r="D247" s="4">
        <v>4</v>
      </c>
      <c r="E247" s="16" t="s">
        <v>5796</v>
      </c>
      <c r="F247" s="4">
        <f t="shared" si="24"/>
        <v>30</v>
      </c>
      <c r="G247" t="s">
        <v>9375</v>
      </c>
    </row>
    <row r="248" spans="1:7" x14ac:dyDescent="0.35">
      <c r="B248" s="4">
        <v>-213.98599999999999</v>
      </c>
      <c r="C248" t="s">
        <v>5349</v>
      </c>
      <c r="D248" s="4">
        <v>4</v>
      </c>
      <c r="E248" s="16" t="s">
        <v>1421</v>
      </c>
    </row>
    <row r="249" spans="1:7" x14ac:dyDescent="0.35">
      <c r="A249" s="4">
        <v>158</v>
      </c>
      <c r="B249" s="4">
        <v>-212.33</v>
      </c>
      <c r="C249" t="s">
        <v>5352</v>
      </c>
      <c r="D249" s="4">
        <v>3</v>
      </c>
      <c r="E249" s="16" t="s">
        <v>5797</v>
      </c>
      <c r="F249" s="4">
        <f t="shared" si="24"/>
        <v>30</v>
      </c>
      <c r="G249" t="s">
        <v>9375</v>
      </c>
    </row>
    <row r="250" spans="1:7" x14ac:dyDescent="0.35">
      <c r="A250" s="4">
        <v>159</v>
      </c>
      <c r="B250" s="4">
        <v>-205.524</v>
      </c>
      <c r="C250" t="s">
        <v>5362</v>
      </c>
      <c r="D250" s="4">
        <v>1</v>
      </c>
      <c r="E250" s="16" t="s">
        <v>5799</v>
      </c>
      <c r="F250" s="4">
        <f t="shared" si="24"/>
        <v>30</v>
      </c>
      <c r="G250" t="s">
        <v>9375</v>
      </c>
    </row>
    <row r="251" spans="1:7" x14ac:dyDescent="0.35">
      <c r="A251" s="4">
        <v>160</v>
      </c>
      <c r="B251" s="4">
        <v>-199.226</v>
      </c>
      <c r="C251" t="s">
        <v>5352</v>
      </c>
      <c r="D251" s="4">
        <v>3</v>
      </c>
      <c r="E251" s="16" t="s">
        <v>5801</v>
      </c>
      <c r="F251" s="4">
        <f t="shared" si="24"/>
        <v>30</v>
      </c>
      <c r="G251" t="s">
        <v>9375</v>
      </c>
    </row>
    <row r="252" spans="1:7" x14ac:dyDescent="0.35">
      <c r="A252" s="4">
        <v>161</v>
      </c>
      <c r="B252" s="4">
        <v>-195.39500000000001</v>
      </c>
      <c r="C252" t="s">
        <v>5349</v>
      </c>
      <c r="D252" s="4">
        <v>4</v>
      </c>
      <c r="E252" s="16" t="s">
        <v>5803</v>
      </c>
      <c r="F252" s="4">
        <f t="shared" si="24"/>
        <v>30</v>
      </c>
      <c r="G252" t="s">
        <v>9375</v>
      </c>
    </row>
    <row r="253" spans="1:7" x14ac:dyDescent="0.35">
      <c r="A253" s="4">
        <v>162</v>
      </c>
      <c r="B253" s="4">
        <v>-194.19399999999999</v>
      </c>
      <c r="C253" t="s">
        <v>5366</v>
      </c>
      <c r="D253" s="4">
        <v>2</v>
      </c>
      <c r="E253" s="16" t="s">
        <v>5804</v>
      </c>
      <c r="F253" s="4">
        <f t="shared" si="24"/>
        <v>30</v>
      </c>
      <c r="G253" t="s">
        <v>9375</v>
      </c>
    </row>
    <row r="254" spans="1:7" x14ac:dyDescent="0.35">
      <c r="B254" s="4">
        <v>-184.12099999999899</v>
      </c>
      <c r="C254" t="s">
        <v>5366</v>
      </c>
      <c r="D254" s="4">
        <v>2</v>
      </c>
      <c r="E254" s="16" t="s">
        <v>5808</v>
      </c>
    </row>
    <row r="255" spans="1:7" x14ac:dyDescent="0.35">
      <c r="A255" s="4">
        <v>163</v>
      </c>
      <c r="B255" s="4">
        <v>-187.89</v>
      </c>
      <c r="C255" t="s">
        <v>5362</v>
      </c>
      <c r="D255" s="4">
        <v>1</v>
      </c>
      <c r="E255" s="16" t="s">
        <v>5806</v>
      </c>
      <c r="F255" s="4">
        <f t="shared" si="24"/>
        <v>30</v>
      </c>
      <c r="G255" t="s">
        <v>9375</v>
      </c>
    </row>
    <row r="256" spans="1:7" x14ac:dyDescent="0.35">
      <c r="A256" s="4">
        <v>164</v>
      </c>
      <c r="B256" s="4">
        <v>-186.11699999999999</v>
      </c>
      <c r="C256" t="s">
        <v>5349</v>
      </c>
      <c r="D256" s="4">
        <v>4</v>
      </c>
      <c r="E256" s="16" t="s">
        <v>5807</v>
      </c>
      <c r="F256" s="4">
        <f t="shared" si="24"/>
        <v>30</v>
      </c>
      <c r="G256" t="s">
        <v>9375</v>
      </c>
    </row>
    <row r="257" spans="1:7" x14ac:dyDescent="0.35">
      <c r="B257" s="4">
        <v>-181.29300000000001</v>
      </c>
      <c r="C257" t="s">
        <v>5349</v>
      </c>
      <c r="D257" s="4">
        <v>4</v>
      </c>
      <c r="E257" s="16" t="s">
        <v>5809</v>
      </c>
    </row>
    <row r="258" spans="1:7" x14ac:dyDescent="0.35">
      <c r="A258" s="4">
        <v>165</v>
      </c>
      <c r="B258" s="4">
        <v>-175.935</v>
      </c>
      <c r="C258" t="s">
        <v>5352</v>
      </c>
      <c r="D258" s="4">
        <v>3</v>
      </c>
      <c r="E258" s="16" t="s">
        <v>5812</v>
      </c>
      <c r="F258" s="4">
        <f t="shared" si="24"/>
        <v>30</v>
      </c>
      <c r="G258" t="s">
        <v>9375</v>
      </c>
    </row>
    <row r="259" spans="1:7" x14ac:dyDescent="0.35">
      <c r="B259" s="4">
        <v>-170.41299999999899</v>
      </c>
      <c r="C259" t="s">
        <v>5352</v>
      </c>
      <c r="D259" s="4">
        <v>3</v>
      </c>
      <c r="E259" s="16" t="s">
        <v>5813</v>
      </c>
    </row>
    <row r="260" spans="1:7" x14ac:dyDescent="0.35">
      <c r="A260" s="4">
        <v>166</v>
      </c>
      <c r="B260" s="4">
        <v>-170.07</v>
      </c>
      <c r="C260" t="s">
        <v>5362</v>
      </c>
      <c r="D260" s="4">
        <v>1</v>
      </c>
      <c r="E260" s="16" t="s">
        <v>5814</v>
      </c>
      <c r="F260" s="4">
        <f t="shared" si="24"/>
        <v>30</v>
      </c>
      <c r="G260" t="s">
        <v>9375</v>
      </c>
    </row>
    <row r="261" spans="1:7" x14ac:dyDescent="0.35">
      <c r="B261" s="4">
        <v>-165.89500000000001</v>
      </c>
      <c r="C261" t="s">
        <v>5362</v>
      </c>
      <c r="D261" s="4">
        <v>1</v>
      </c>
      <c r="E261" s="16" t="s">
        <v>5816</v>
      </c>
    </row>
    <row r="262" spans="1:7" x14ac:dyDescent="0.35">
      <c r="A262" s="4">
        <v>167</v>
      </c>
      <c r="B262" s="4">
        <v>-162.60499999999999</v>
      </c>
      <c r="C262" t="s">
        <v>5366</v>
      </c>
      <c r="D262" s="4">
        <v>2</v>
      </c>
      <c r="E262" s="16" t="s">
        <v>5818</v>
      </c>
      <c r="F262" s="4">
        <f t="shared" si="24"/>
        <v>30</v>
      </c>
      <c r="G262" t="s">
        <v>9375</v>
      </c>
    </row>
    <row r="263" spans="1:7" x14ac:dyDescent="0.35">
      <c r="A263" s="4">
        <v>168</v>
      </c>
      <c r="B263" s="4">
        <v>-159.827</v>
      </c>
      <c r="C263" t="s">
        <v>5352</v>
      </c>
      <c r="D263" s="4">
        <v>3</v>
      </c>
      <c r="E263" s="16" t="s">
        <v>5820</v>
      </c>
      <c r="F263" s="4">
        <f t="shared" si="24"/>
        <v>30</v>
      </c>
      <c r="G263" t="s">
        <v>9375</v>
      </c>
    </row>
    <row r="264" spans="1:7" x14ac:dyDescent="0.35">
      <c r="A264" s="4">
        <v>169</v>
      </c>
      <c r="B264" s="4">
        <v>-156.37899999999999</v>
      </c>
      <c r="C264" t="s">
        <v>5349</v>
      </c>
      <c r="D264" s="4">
        <v>4</v>
      </c>
      <c r="E264" s="16" t="s">
        <v>5821</v>
      </c>
      <c r="F264" s="4">
        <f t="shared" si="24"/>
        <v>30</v>
      </c>
      <c r="G264" t="s">
        <v>9375</v>
      </c>
    </row>
    <row r="265" spans="1:7" x14ac:dyDescent="0.35">
      <c r="A265" s="4">
        <v>170</v>
      </c>
      <c r="B265" s="4">
        <v>-155.54300000000001</v>
      </c>
      <c r="C265" t="s">
        <v>5362</v>
      </c>
      <c r="D265" s="4">
        <v>1</v>
      </c>
      <c r="E265" s="16" t="s">
        <v>5822</v>
      </c>
      <c r="F265" s="4">
        <f t="shared" si="24"/>
        <v>30</v>
      </c>
      <c r="G265" t="s">
        <v>9375</v>
      </c>
    </row>
    <row r="266" spans="1:7" x14ac:dyDescent="0.35">
      <c r="A266" s="4">
        <v>171</v>
      </c>
      <c r="B266" s="4">
        <v>-150.69999999999999</v>
      </c>
      <c r="C266" t="s">
        <v>5352</v>
      </c>
      <c r="D266" s="4">
        <v>3</v>
      </c>
      <c r="E266" s="16" t="s">
        <v>5823</v>
      </c>
      <c r="F266" s="4">
        <f t="shared" si="24"/>
        <v>30</v>
      </c>
      <c r="G266" t="s">
        <v>9375</v>
      </c>
    </row>
    <row r="267" spans="1:7" x14ac:dyDescent="0.35">
      <c r="A267" s="4">
        <v>172</v>
      </c>
      <c r="B267" s="4">
        <v>-148.893</v>
      </c>
      <c r="C267" t="s">
        <v>5366</v>
      </c>
      <c r="D267" s="4">
        <v>2</v>
      </c>
      <c r="E267" s="16" t="s">
        <v>5824</v>
      </c>
      <c r="F267" s="4">
        <f t="shared" si="24"/>
        <v>30</v>
      </c>
      <c r="G267" t="s">
        <v>9375</v>
      </c>
    </row>
    <row r="268" spans="1:7" x14ac:dyDescent="0.35">
      <c r="A268" s="4">
        <v>173</v>
      </c>
      <c r="B268" s="4">
        <v>-146.941</v>
      </c>
      <c r="C268" t="s">
        <v>5366</v>
      </c>
      <c r="D268" s="4">
        <v>2</v>
      </c>
      <c r="E268" s="16" t="s">
        <v>5825</v>
      </c>
      <c r="F268" s="4">
        <f t="shared" si="24"/>
        <v>30</v>
      </c>
      <c r="G268" t="s">
        <v>9375</v>
      </c>
    </row>
    <row r="269" spans="1:7" x14ac:dyDescent="0.35">
      <c r="A269" s="4">
        <v>174</v>
      </c>
      <c r="B269" s="4">
        <v>-142.75899999999999</v>
      </c>
      <c r="C269" t="s">
        <v>5349</v>
      </c>
      <c r="D269" s="4">
        <v>4</v>
      </c>
      <c r="E269" s="16" t="s">
        <v>5826</v>
      </c>
      <c r="F269" s="4">
        <f t="shared" si="24"/>
        <v>30</v>
      </c>
      <c r="G269" t="s">
        <v>9375</v>
      </c>
    </row>
    <row r="270" spans="1:7" x14ac:dyDescent="0.35">
      <c r="A270" s="4">
        <v>175</v>
      </c>
      <c r="B270" s="4">
        <v>-136.834</v>
      </c>
      <c r="C270" t="s">
        <v>5352</v>
      </c>
      <c r="D270" s="4">
        <v>3</v>
      </c>
      <c r="E270" s="16" t="s">
        <v>5828</v>
      </c>
      <c r="F270" s="4">
        <f t="shared" si="24"/>
        <v>30</v>
      </c>
      <c r="G270" t="s">
        <v>9375</v>
      </c>
    </row>
    <row r="271" spans="1:7" x14ac:dyDescent="0.35">
      <c r="A271" s="4">
        <v>176</v>
      </c>
      <c r="B271" s="4">
        <v>-132.64099999999999</v>
      </c>
      <c r="C271" t="s">
        <v>5352</v>
      </c>
      <c r="D271" s="4">
        <v>3</v>
      </c>
      <c r="E271" s="16" t="s">
        <v>5830</v>
      </c>
      <c r="F271" s="4">
        <f t="shared" ref="F271:F297" si="25">IF(G271="GREET",1,IF(G271="GOAL",2,IF(G271="GOAL:COOP",2,IF(G271="(GOAL:COOP)",2,IF(G271="GOAL:CIVILITY",2,IF(G271="GOAL:SUSTAIN",2,IF(G271="(GOAL:SUSTAIN)",2,IF(G271="GOAL:MAX EARN",2,IF(G271="GOAL:EQUITY",2,IF(G271="(GOAL:EQUITY)",2,IF(G271="PROPOSAL",3,IF(G271="(PROPOSAL)",3,IF(G271="CHOOSE+",4,IF(G271="CHOOSE-",4,IF(G271="(CHOOSE+)",4,IF(G271="(CHOOSE-)",4,IF(G271="ECO INFO",5,IF(G271="(ECO INFO)",5,IF(G271="$ INFO",6,IF(G271="($ INFO)",6,IF(G271="SOC INFO",7,IF(G271="(SOC INFO)",7,IF(G271="RULE INFO",8,IF(G271="EXP INFO",9,IF(G271="(EXP INFO)",9,IF(G271="MON RES",10,IF(G271="MON EARN",11,IF(G271="MON BEH",12,IF(G271="POSE HARM",13,IF(G271="(POSE HARM)",13,IF(G271="POSE CONCERN",14,IF(G271="(POSE CONCERN)",14,IF(G271="RJ APOLOGY",15,IF(G271="RJ ATONE",16,IF(G271="(RJ ATONE)",16,IF(G271="RJ JUSTIFY",17,IF(G271="RJ JUSTIFY:ECO INFO",17,IF(G271="RJ JUSTIFY:SOC INFO",17,IF(G271="RJ JUSTIFY:EXP INFO",17,IF(G271="RJ JUSTIFY:MON EARN",17,IF(G271="RJ JUSTIFY:MON BEH",17,IF(G271="RJ-",18,IF(G271="RJ FORGIVE+",19,IF(G271="RJ FORGIVE-",19,IF(G271="(RJ FORGIVE+)",19,IF(G271="(RJ FORGIVE-)",19,IF(G271="COORD",20,IF(G271="(COORD)",20,IF(G271="ENF ACK",21,IF(G271="(ENF ACK)",21,IF(G271="ENF PRAISE",22,IF(G271="ENF ASK",23,IF(G271="ENF TELL",24,IF(G271="ENF SHAME",25,IF(G271="ENF WARN",26,IF(G271="ENF THREATEN",27,IF(G271="ENF PUNISH",28,IF(G271="DEFECT",29,IF(G271="SM TALK",30,IF(G271="HUMOR",31,IF(G271="POLITE+",32,IF(G271="POLITE-",32,IF(G271="INPUT-",33,IF(G271="AMBIGUOUS",34,IF(G271="UNCODEABLE",35)))))))))))))))))))))))))))))))))))))))))))))))))))))))))))))))))</f>
        <v>30</v>
      </c>
      <c r="G271" t="s">
        <v>9375</v>
      </c>
    </row>
    <row r="272" spans="1:7" x14ac:dyDescent="0.35">
      <c r="A272" s="4">
        <v>177</v>
      </c>
      <c r="B272" s="4">
        <v>-127.229</v>
      </c>
      <c r="C272" t="s">
        <v>5366</v>
      </c>
      <c r="D272" s="4">
        <v>2</v>
      </c>
      <c r="E272" s="16" t="s">
        <v>5833</v>
      </c>
      <c r="F272" s="4">
        <f t="shared" si="25"/>
        <v>30</v>
      </c>
      <c r="G272" t="s">
        <v>9375</v>
      </c>
    </row>
    <row r="273" spans="1:9" x14ac:dyDescent="0.35">
      <c r="A273" s="4">
        <v>178</v>
      </c>
      <c r="B273" s="4">
        <v>-128.36500000000001</v>
      </c>
      <c r="C273" t="s">
        <v>5362</v>
      </c>
      <c r="D273" s="4">
        <v>1</v>
      </c>
      <c r="E273" s="16" t="s">
        <v>5832</v>
      </c>
      <c r="F273" s="4">
        <f t="shared" si="25"/>
        <v>30</v>
      </c>
      <c r="G273" s="43" t="s">
        <v>9375</v>
      </c>
      <c r="I273" s="65"/>
    </row>
    <row r="274" spans="1:9" x14ac:dyDescent="0.35">
      <c r="A274" s="4">
        <v>179</v>
      </c>
      <c r="B274" s="4">
        <v>-111.062</v>
      </c>
      <c r="C274" t="s">
        <v>5352</v>
      </c>
      <c r="D274" s="4">
        <v>3</v>
      </c>
      <c r="E274" s="16" t="s">
        <v>5836</v>
      </c>
      <c r="F274" s="4">
        <f t="shared" si="25"/>
        <v>30</v>
      </c>
      <c r="G274" s="43" t="s">
        <v>9375</v>
      </c>
    </row>
    <row r="275" spans="1:9" x14ac:dyDescent="0.35">
      <c r="A275" s="4">
        <v>180</v>
      </c>
      <c r="B275" s="4">
        <v>-106.508</v>
      </c>
      <c r="C275" t="s">
        <v>5362</v>
      </c>
      <c r="D275" s="4">
        <v>1</v>
      </c>
      <c r="E275" s="16" t="s">
        <v>5839</v>
      </c>
      <c r="F275" s="4">
        <f t="shared" si="25"/>
        <v>30</v>
      </c>
      <c r="G275" s="43" t="s">
        <v>9375</v>
      </c>
    </row>
    <row r="276" spans="1:9" x14ac:dyDescent="0.35">
      <c r="A276" s="4">
        <v>181</v>
      </c>
      <c r="B276" s="4">
        <v>-99.334999999999994</v>
      </c>
      <c r="C276" t="s">
        <v>5349</v>
      </c>
      <c r="D276" s="4">
        <v>4</v>
      </c>
      <c r="E276" s="16" t="s">
        <v>5842</v>
      </c>
      <c r="F276" s="4">
        <f t="shared" si="25"/>
        <v>30</v>
      </c>
      <c r="G276" s="43" t="s">
        <v>9375</v>
      </c>
    </row>
    <row r="277" spans="1:9" x14ac:dyDescent="0.35">
      <c r="A277" s="4">
        <v>182</v>
      </c>
      <c r="B277" s="4">
        <v>-93.408999999999907</v>
      </c>
      <c r="C277" t="s">
        <v>5352</v>
      </c>
      <c r="D277" s="4">
        <v>3</v>
      </c>
      <c r="E277" s="16" t="s">
        <v>5845</v>
      </c>
      <c r="F277" s="4">
        <f t="shared" si="25"/>
        <v>30</v>
      </c>
      <c r="G277" s="43" t="s">
        <v>9375</v>
      </c>
    </row>
    <row r="278" spans="1:9" x14ac:dyDescent="0.35">
      <c r="B278" s="4">
        <v>-89.736000000000004</v>
      </c>
      <c r="C278" t="s">
        <v>5352</v>
      </c>
      <c r="D278" s="4">
        <v>3</v>
      </c>
      <c r="E278" s="16" t="s">
        <v>5847</v>
      </c>
      <c r="G278" s="43"/>
    </row>
    <row r="279" spans="1:9" x14ac:dyDescent="0.35">
      <c r="A279" s="4">
        <v>183</v>
      </c>
      <c r="B279" s="4">
        <v>-86.876000000000005</v>
      </c>
      <c r="C279" t="s">
        <v>5362</v>
      </c>
      <c r="D279" s="4">
        <v>1</v>
      </c>
      <c r="E279" s="16" t="s">
        <v>5849</v>
      </c>
      <c r="F279" s="4">
        <f t="shared" si="25"/>
        <v>30</v>
      </c>
      <c r="G279" s="43" t="s">
        <v>9375</v>
      </c>
    </row>
    <row r="280" spans="1:9" x14ac:dyDescent="0.35">
      <c r="B280" s="4">
        <v>-85.123999999999995</v>
      </c>
      <c r="C280" t="s">
        <v>5362</v>
      </c>
      <c r="D280" s="4">
        <v>1</v>
      </c>
      <c r="E280" s="16" t="s">
        <v>5851</v>
      </c>
      <c r="G280" s="43"/>
    </row>
    <row r="281" spans="1:9" x14ac:dyDescent="0.35">
      <c r="A281" s="4">
        <v>184</v>
      </c>
      <c r="B281" s="4">
        <v>-77.456999999999994</v>
      </c>
      <c r="C281" t="s">
        <v>5349</v>
      </c>
      <c r="D281" s="4">
        <v>4</v>
      </c>
      <c r="E281" s="16" t="s">
        <v>5853</v>
      </c>
      <c r="F281" s="4">
        <f t="shared" si="25"/>
        <v>30</v>
      </c>
      <c r="G281" s="43" t="s">
        <v>9375</v>
      </c>
    </row>
    <row r="282" spans="1:9" x14ac:dyDescent="0.35">
      <c r="B282" s="4">
        <v>-72.417000000000002</v>
      </c>
      <c r="C282" t="s">
        <v>5349</v>
      </c>
      <c r="D282" s="4">
        <v>4</v>
      </c>
      <c r="E282" s="16" t="s">
        <v>5856</v>
      </c>
      <c r="G282" s="43"/>
    </row>
    <row r="283" spans="1:9" x14ac:dyDescent="0.35">
      <c r="A283" s="4">
        <v>185</v>
      </c>
      <c r="B283" s="4">
        <v>-65.281000000000006</v>
      </c>
      <c r="C283" t="s">
        <v>5352</v>
      </c>
      <c r="D283" s="4">
        <v>3</v>
      </c>
      <c r="E283" s="16" t="s">
        <v>5858</v>
      </c>
      <c r="F283" s="4">
        <f t="shared" si="25"/>
        <v>30</v>
      </c>
      <c r="G283" s="43" t="s">
        <v>9375</v>
      </c>
    </row>
    <row r="284" spans="1:9" x14ac:dyDescent="0.35">
      <c r="A284" s="4">
        <v>186</v>
      </c>
      <c r="B284" s="4">
        <v>-59.188000000000002</v>
      </c>
      <c r="C284" t="s">
        <v>5362</v>
      </c>
      <c r="D284" s="4">
        <v>1</v>
      </c>
      <c r="E284" s="16" t="s">
        <v>5860</v>
      </c>
      <c r="F284" s="4">
        <f t="shared" si="25"/>
        <v>30</v>
      </c>
      <c r="G284" s="43" t="s">
        <v>9375</v>
      </c>
    </row>
    <row r="285" spans="1:9" x14ac:dyDescent="0.35">
      <c r="A285" s="4">
        <v>187</v>
      </c>
      <c r="B285" s="4">
        <v>-49.411999999999999</v>
      </c>
      <c r="C285" t="s">
        <v>5362</v>
      </c>
      <c r="D285" s="4">
        <v>1</v>
      </c>
      <c r="E285" s="16" t="s">
        <v>5862</v>
      </c>
      <c r="F285" s="4">
        <f t="shared" si="25"/>
        <v>30</v>
      </c>
      <c r="G285" t="s">
        <v>9375</v>
      </c>
    </row>
    <row r="286" spans="1:9" x14ac:dyDescent="0.35">
      <c r="A286" s="4">
        <v>188</v>
      </c>
      <c r="B286" s="4">
        <v>-39.817</v>
      </c>
      <c r="C286" t="s">
        <v>5349</v>
      </c>
      <c r="D286" s="4">
        <v>4</v>
      </c>
      <c r="E286" s="16" t="s">
        <v>5863</v>
      </c>
      <c r="F286" s="4">
        <f t="shared" si="25"/>
        <v>30</v>
      </c>
      <c r="G286" t="s">
        <v>9375</v>
      </c>
    </row>
    <row r="287" spans="1:9" x14ac:dyDescent="0.35">
      <c r="A287" s="4">
        <v>189</v>
      </c>
      <c r="B287" s="4">
        <v>-35.448</v>
      </c>
      <c r="C287" t="s">
        <v>5362</v>
      </c>
      <c r="D287" s="4">
        <v>1</v>
      </c>
      <c r="E287" s="16" t="s">
        <v>1150</v>
      </c>
      <c r="F287" s="4">
        <f t="shared" si="25"/>
        <v>30</v>
      </c>
      <c r="G287" t="s">
        <v>9375</v>
      </c>
    </row>
    <row r="288" spans="1:9" x14ac:dyDescent="0.35">
      <c r="A288" s="4">
        <v>190</v>
      </c>
      <c r="B288" s="4">
        <v>-33.811</v>
      </c>
      <c r="C288" t="s">
        <v>5349</v>
      </c>
      <c r="D288" s="4">
        <v>4</v>
      </c>
      <c r="E288" s="16" t="s">
        <v>5865</v>
      </c>
      <c r="F288" s="4">
        <f t="shared" si="25"/>
        <v>30</v>
      </c>
      <c r="G288" t="s">
        <v>9375</v>
      </c>
    </row>
    <row r="289" spans="1:7" x14ac:dyDescent="0.35">
      <c r="A289" s="4">
        <v>191</v>
      </c>
      <c r="B289" s="4">
        <v>-32.984000000000002</v>
      </c>
      <c r="C289" t="s">
        <v>5366</v>
      </c>
      <c r="D289" s="4">
        <v>2</v>
      </c>
      <c r="E289" s="16" t="s">
        <v>355</v>
      </c>
      <c r="F289" s="4">
        <f t="shared" si="25"/>
        <v>31</v>
      </c>
      <c r="G289" t="s">
        <v>9386</v>
      </c>
    </row>
    <row r="290" spans="1:7" x14ac:dyDescent="0.35">
      <c r="A290" s="4">
        <v>192</v>
      </c>
      <c r="B290" s="4">
        <v>-25.815000000000001</v>
      </c>
      <c r="C290" t="s">
        <v>5352</v>
      </c>
      <c r="D290" s="4">
        <v>3</v>
      </c>
      <c r="E290" s="16" t="s">
        <v>5866</v>
      </c>
      <c r="F290" s="4">
        <f t="shared" si="25"/>
        <v>30</v>
      </c>
      <c r="G290" t="s">
        <v>9375</v>
      </c>
    </row>
    <row r="291" spans="1:7" x14ac:dyDescent="0.35">
      <c r="A291" s="4">
        <v>193</v>
      </c>
      <c r="B291" s="4">
        <v>-24.340999999999902</v>
      </c>
      <c r="C291" t="s">
        <v>5366</v>
      </c>
      <c r="D291" s="4">
        <v>2</v>
      </c>
      <c r="E291" s="16" t="s">
        <v>386</v>
      </c>
      <c r="F291" s="4">
        <f t="shared" si="25"/>
        <v>30</v>
      </c>
      <c r="G291" t="s">
        <v>9375</v>
      </c>
    </row>
    <row r="292" spans="1:7" x14ac:dyDescent="0.35">
      <c r="A292" s="4">
        <v>194</v>
      </c>
      <c r="B292" s="4">
        <v>-22.48</v>
      </c>
      <c r="C292" t="s">
        <v>5349</v>
      </c>
      <c r="D292" s="4">
        <v>4</v>
      </c>
      <c r="E292" s="16" t="s">
        <v>5867</v>
      </c>
      <c r="F292" s="4">
        <f t="shared" si="25"/>
        <v>30</v>
      </c>
      <c r="G292" t="s">
        <v>9375</v>
      </c>
    </row>
    <row r="293" spans="1:7" x14ac:dyDescent="0.35">
      <c r="A293" s="4">
        <v>195</v>
      </c>
      <c r="B293" s="4">
        <v>-21.216999999999999</v>
      </c>
      <c r="C293" t="s">
        <v>5362</v>
      </c>
      <c r="D293" s="4">
        <v>1</v>
      </c>
      <c r="E293" s="16" t="s">
        <v>5868</v>
      </c>
      <c r="F293" s="4">
        <f t="shared" si="25"/>
        <v>30</v>
      </c>
      <c r="G293" t="s">
        <v>9375</v>
      </c>
    </row>
    <row r="295" spans="1:7" x14ac:dyDescent="0.35">
      <c r="B295" s="21" t="s">
        <v>9234</v>
      </c>
      <c r="C295" s="22"/>
      <c r="D295" s="21"/>
      <c r="E295" s="23"/>
    </row>
    <row r="296" spans="1:7" x14ac:dyDescent="0.35">
      <c r="B296" s="20" t="s">
        <v>9232</v>
      </c>
    </row>
    <row r="297" spans="1:7" x14ac:dyDescent="0.35">
      <c r="A297" s="4">
        <v>196</v>
      </c>
      <c r="B297" s="4">
        <v>130.83600000000001</v>
      </c>
      <c r="C297" t="s">
        <v>5362</v>
      </c>
      <c r="D297" s="4">
        <v>1</v>
      </c>
      <c r="E297" s="16" t="s">
        <v>5878</v>
      </c>
      <c r="F297" s="4">
        <f t="shared" si="25"/>
        <v>30</v>
      </c>
      <c r="G297" t="s">
        <v>9375</v>
      </c>
    </row>
    <row r="300" spans="1:7" x14ac:dyDescent="0.35">
      <c r="A300" s="8" t="s">
        <v>11929</v>
      </c>
    </row>
    <row r="301" spans="1:7" x14ac:dyDescent="0.35">
      <c r="B301" s="98" t="s">
        <v>11936</v>
      </c>
    </row>
    <row r="302" spans="1:7" x14ac:dyDescent="0.35">
      <c r="A302" s="7" t="s">
        <v>11933</v>
      </c>
      <c r="B302" s="4">
        <v>4</v>
      </c>
      <c r="C302" t="s">
        <v>12012</v>
      </c>
    </row>
    <row r="303" spans="1:7" x14ac:dyDescent="0.35">
      <c r="A303" s="7" t="s">
        <v>11934</v>
      </c>
      <c r="B303" s="4">
        <v>4</v>
      </c>
      <c r="C303" t="s">
        <v>11958</v>
      </c>
    </row>
    <row r="304" spans="1:7" x14ac:dyDescent="0.35">
      <c r="A304" s="7" t="s">
        <v>11935</v>
      </c>
      <c r="B304" s="4" t="s">
        <v>11932</v>
      </c>
    </row>
    <row r="306" spans="1:10" x14ac:dyDescent="0.35">
      <c r="A306" s="7" t="s">
        <v>12080</v>
      </c>
      <c r="B306" s="4">
        <v>4</v>
      </c>
    </row>
    <row r="307" spans="1:10" x14ac:dyDescent="0.35">
      <c r="A307" s="4" t="s">
        <v>12082</v>
      </c>
      <c r="B307" s="4">
        <v>1</v>
      </c>
    </row>
    <row r="310" spans="1:10" x14ac:dyDescent="0.35">
      <c r="B310" s="8" t="s">
        <v>12198</v>
      </c>
      <c r="F310"/>
      <c r="H310"/>
      <c r="J310"/>
    </row>
    <row r="311" spans="1:10" x14ac:dyDescent="0.35">
      <c r="A311" s="8" t="s">
        <v>12202</v>
      </c>
      <c r="B311" s="139" t="s">
        <v>12230</v>
      </c>
      <c r="C311" s="113" t="s">
        <v>12231</v>
      </c>
      <c r="F311"/>
      <c r="H311"/>
      <c r="J311"/>
    </row>
    <row r="312" spans="1:10" x14ac:dyDescent="0.35">
      <c r="A312" s="7" t="s">
        <v>12083</v>
      </c>
      <c r="B312" s="102">
        <v>2</v>
      </c>
      <c r="C312" s="102">
        <v>2</v>
      </c>
      <c r="F312"/>
      <c r="H312"/>
      <c r="J312"/>
    </row>
    <row r="313" spans="1:10" x14ac:dyDescent="0.35">
      <c r="A313" s="7" t="s">
        <v>12084</v>
      </c>
      <c r="B313" s="102">
        <v>2</v>
      </c>
      <c r="C313" s="102">
        <v>2</v>
      </c>
      <c r="F313"/>
      <c r="H313"/>
      <c r="J313"/>
    </row>
    <row r="314" spans="1:10" x14ac:dyDescent="0.35">
      <c r="B314"/>
      <c r="C314" s="4"/>
      <c r="F314"/>
      <c r="H314"/>
      <c r="J314"/>
    </row>
    <row r="315" spans="1:10" x14ac:dyDescent="0.35">
      <c r="A315" s="8" t="s">
        <v>12203</v>
      </c>
      <c r="B315"/>
      <c r="C315" s="4"/>
      <c r="E315" s="16" t="s">
        <v>12216</v>
      </c>
      <c r="F315"/>
      <c r="H315"/>
      <c r="J315"/>
    </row>
    <row r="316" spans="1:10" x14ac:dyDescent="0.35">
      <c r="A316" s="7" t="s">
        <v>12083</v>
      </c>
      <c r="B316" s="102">
        <v>2</v>
      </c>
      <c r="C316" s="102" t="s">
        <v>11932</v>
      </c>
      <c r="F316"/>
      <c r="H316"/>
      <c r="J316"/>
    </row>
    <row r="317" spans="1:10" x14ac:dyDescent="0.35">
      <c r="A317" s="7" t="s">
        <v>12084</v>
      </c>
      <c r="B317" s="102">
        <v>2</v>
      </c>
      <c r="C317" s="102" t="s">
        <v>11932</v>
      </c>
      <c r="F317"/>
      <c r="H317"/>
      <c r="J317"/>
    </row>
    <row r="318" spans="1:10" x14ac:dyDescent="0.35">
      <c r="B318"/>
      <c r="C318" s="4"/>
      <c r="F318"/>
      <c r="H318"/>
      <c r="J318"/>
    </row>
    <row r="319" spans="1:10" x14ac:dyDescent="0.35">
      <c r="A319" s="8" t="s">
        <v>12204</v>
      </c>
      <c r="B319"/>
      <c r="C319" s="4"/>
      <c r="F319"/>
      <c r="H319"/>
      <c r="J319"/>
    </row>
    <row r="320" spans="1:10" x14ac:dyDescent="0.35">
      <c r="A320" s="7" t="s">
        <v>12083</v>
      </c>
      <c r="B320" s="102" t="s">
        <v>11932</v>
      </c>
      <c r="C320" s="102" t="s">
        <v>11932</v>
      </c>
      <c r="F320"/>
      <c r="H320"/>
      <c r="J320"/>
    </row>
    <row r="321" spans="1:10" x14ac:dyDescent="0.35">
      <c r="A321" s="7" t="s">
        <v>12084</v>
      </c>
      <c r="B321" s="102" t="s">
        <v>11932</v>
      </c>
      <c r="C321" s="102" t="s">
        <v>11932</v>
      </c>
      <c r="F321"/>
      <c r="H321"/>
      <c r="J321"/>
    </row>
    <row r="322" spans="1:10" x14ac:dyDescent="0.35">
      <c r="B322"/>
      <c r="C322" s="4"/>
      <c r="F322"/>
      <c r="H322"/>
      <c r="J322"/>
    </row>
    <row r="323" spans="1:10" x14ac:dyDescent="0.35">
      <c r="A323" s="7" t="s">
        <v>12080</v>
      </c>
      <c r="B323"/>
      <c r="C323" s="4"/>
      <c r="F323"/>
      <c r="H323"/>
      <c r="J323"/>
    </row>
    <row r="324" spans="1:10" x14ac:dyDescent="0.35">
      <c r="A324" s="7" t="s">
        <v>12083</v>
      </c>
      <c r="B324" s="102">
        <v>2</v>
      </c>
      <c r="C324" s="102">
        <v>2</v>
      </c>
      <c r="F324"/>
      <c r="H324"/>
      <c r="J324"/>
    </row>
    <row r="325" spans="1:10" x14ac:dyDescent="0.35">
      <c r="A325" s="7" t="s">
        <v>12084</v>
      </c>
      <c r="B325" s="102">
        <v>2</v>
      </c>
      <c r="C325" s="102">
        <v>2</v>
      </c>
      <c r="F325"/>
      <c r="H325"/>
      <c r="J325"/>
    </row>
    <row r="326" spans="1:10" x14ac:dyDescent="0.35">
      <c r="B326"/>
      <c r="C326" s="4"/>
    </row>
    <row r="328" spans="1:10" x14ac:dyDescent="0.35">
      <c r="A328" s="8" t="s">
        <v>12089</v>
      </c>
    </row>
    <row r="330" spans="1:10" x14ac:dyDescent="0.35">
      <c r="A330" s="113" t="s">
        <v>11933</v>
      </c>
    </row>
    <row r="331" spans="1:10" x14ac:dyDescent="0.35">
      <c r="A331" s="113"/>
    </row>
    <row r="332" spans="1:10" x14ac:dyDescent="0.35">
      <c r="A332" s="116" t="s">
        <v>12090</v>
      </c>
    </row>
    <row r="333" spans="1:10" x14ac:dyDescent="0.35">
      <c r="A333" s="4" t="s">
        <v>12091</v>
      </c>
      <c r="B333" s="4">
        <v>4</v>
      </c>
    </row>
    <row r="334" spans="1:10" x14ac:dyDescent="0.35">
      <c r="A334" s="4" t="s">
        <v>12092</v>
      </c>
      <c r="B334" s="4">
        <v>4</v>
      </c>
    </row>
    <row r="335" spans="1:10" x14ac:dyDescent="0.35">
      <c r="A335" s="4" t="s">
        <v>12093</v>
      </c>
      <c r="B335" s="4">
        <v>4</v>
      </c>
    </row>
    <row r="336" spans="1:10" x14ac:dyDescent="0.35">
      <c r="A336" s="4" t="s">
        <v>12094</v>
      </c>
    </row>
    <row r="337" spans="1:5" x14ac:dyDescent="0.35">
      <c r="A337" s="37" t="s">
        <v>12098</v>
      </c>
      <c r="B337" s="117">
        <f>(B333+B334+B335)/3</f>
        <v>4</v>
      </c>
    </row>
    <row r="338" spans="1:5" x14ac:dyDescent="0.35">
      <c r="A338" s="37"/>
    </row>
    <row r="339" spans="1:5" x14ac:dyDescent="0.35">
      <c r="A339" s="116" t="s">
        <v>12095</v>
      </c>
    </row>
    <row r="340" spans="1:5" x14ac:dyDescent="0.35">
      <c r="A340" s="4" t="s">
        <v>12091</v>
      </c>
      <c r="B340" s="4">
        <v>3</v>
      </c>
    </row>
    <row r="341" spans="1:5" x14ac:dyDescent="0.35">
      <c r="A341" s="4" t="s">
        <v>12092</v>
      </c>
    </row>
    <row r="342" spans="1:5" x14ac:dyDescent="0.35">
      <c r="A342" s="4" t="s">
        <v>12093</v>
      </c>
    </row>
    <row r="343" spans="1:5" x14ac:dyDescent="0.35">
      <c r="A343" s="4" t="s">
        <v>12094</v>
      </c>
    </row>
    <row r="344" spans="1:5" x14ac:dyDescent="0.35">
      <c r="A344" s="37" t="s">
        <v>12098</v>
      </c>
      <c r="B344" s="4">
        <v>3</v>
      </c>
    </row>
    <row r="345" spans="1:5" x14ac:dyDescent="0.35">
      <c r="A345" s="37"/>
    </row>
    <row r="346" spans="1:5" x14ac:dyDescent="0.35">
      <c r="A346" s="113" t="s">
        <v>11934</v>
      </c>
    </row>
    <row r="347" spans="1:5" x14ac:dyDescent="0.35">
      <c r="A347" s="113"/>
    </row>
    <row r="348" spans="1:5" x14ac:dyDescent="0.35">
      <c r="A348" s="116" t="s">
        <v>12090</v>
      </c>
    </row>
    <row r="349" spans="1:5" x14ac:dyDescent="0.35">
      <c r="A349" s="4" t="s">
        <v>12091</v>
      </c>
      <c r="B349" s="4">
        <v>4</v>
      </c>
      <c r="E349" s="16" t="s">
        <v>12125</v>
      </c>
    </row>
    <row r="350" spans="1:5" x14ac:dyDescent="0.35">
      <c r="A350" s="4" t="s">
        <v>12092</v>
      </c>
    </row>
    <row r="351" spans="1:5" x14ac:dyDescent="0.35">
      <c r="A351" s="4" t="s">
        <v>12093</v>
      </c>
    </row>
    <row r="352" spans="1:5" x14ac:dyDescent="0.35">
      <c r="A352" s="4" t="s">
        <v>12094</v>
      </c>
    </row>
    <row r="353" spans="1:5" x14ac:dyDescent="0.35">
      <c r="A353" s="37" t="s">
        <v>12098</v>
      </c>
      <c r="B353" s="117">
        <v>4</v>
      </c>
    </row>
    <row r="354" spans="1:5" x14ac:dyDescent="0.35">
      <c r="A354" s="37"/>
    </row>
    <row r="355" spans="1:5" x14ac:dyDescent="0.35">
      <c r="A355" s="116" t="s">
        <v>12095</v>
      </c>
    </row>
    <row r="356" spans="1:5" x14ac:dyDescent="0.35">
      <c r="A356" s="4" t="s">
        <v>12091</v>
      </c>
      <c r="B356" s="4">
        <v>4</v>
      </c>
      <c r="E356" s="16" t="s">
        <v>12125</v>
      </c>
    </row>
    <row r="357" spans="1:5" x14ac:dyDescent="0.35">
      <c r="A357" s="4" t="s">
        <v>12092</v>
      </c>
    </row>
    <row r="358" spans="1:5" x14ac:dyDescent="0.35">
      <c r="A358" s="4" t="s">
        <v>12093</v>
      </c>
    </row>
    <row r="359" spans="1:5" x14ac:dyDescent="0.35">
      <c r="A359" s="4" t="s">
        <v>12094</v>
      </c>
    </row>
    <row r="360" spans="1:5" x14ac:dyDescent="0.35">
      <c r="A360" s="37" t="s">
        <v>12098</v>
      </c>
      <c r="B360" s="4">
        <v>4</v>
      </c>
    </row>
    <row r="362" spans="1:5" x14ac:dyDescent="0.35">
      <c r="A362" s="113" t="s">
        <v>11935</v>
      </c>
    </row>
    <row r="363" spans="1:5" x14ac:dyDescent="0.35">
      <c r="A363" s="113"/>
    </row>
    <row r="364" spans="1:5" x14ac:dyDescent="0.35">
      <c r="A364" s="116" t="s">
        <v>12090</v>
      </c>
      <c r="E364" s="16" t="s">
        <v>11932</v>
      </c>
    </row>
    <row r="365" spans="1:5" x14ac:dyDescent="0.35">
      <c r="A365" s="4" t="s">
        <v>12091</v>
      </c>
    </row>
    <row r="366" spans="1:5" x14ac:dyDescent="0.35">
      <c r="A366" s="4" t="s">
        <v>12092</v>
      </c>
    </row>
    <row r="367" spans="1:5" x14ac:dyDescent="0.35">
      <c r="A367" s="4" t="s">
        <v>12093</v>
      </c>
    </row>
    <row r="368" spans="1:5" x14ac:dyDescent="0.35">
      <c r="A368" s="4" t="s">
        <v>12094</v>
      </c>
    </row>
    <row r="369" spans="1:5" x14ac:dyDescent="0.35">
      <c r="A369" s="37" t="s">
        <v>12098</v>
      </c>
    </row>
    <row r="371" spans="1:5" x14ac:dyDescent="0.35">
      <c r="A371" s="116" t="s">
        <v>12095</v>
      </c>
      <c r="E371" s="16" t="s">
        <v>11932</v>
      </c>
    </row>
    <row r="372" spans="1:5" x14ac:dyDescent="0.35">
      <c r="A372" s="4" t="s">
        <v>12091</v>
      </c>
    </row>
    <row r="373" spans="1:5" x14ac:dyDescent="0.35">
      <c r="A373" s="4" t="s">
        <v>12092</v>
      </c>
    </row>
    <row r="374" spans="1:5" x14ac:dyDescent="0.35">
      <c r="A374" s="4" t="s">
        <v>12093</v>
      </c>
    </row>
    <row r="375" spans="1:5" x14ac:dyDescent="0.35">
      <c r="A375" s="4" t="s">
        <v>12094</v>
      </c>
    </row>
    <row r="376" spans="1:5" x14ac:dyDescent="0.35">
      <c r="A376" s="39" t="s">
        <v>12098</v>
      </c>
    </row>
    <row r="377" spans="1:5" x14ac:dyDescent="0.35">
      <c r="A377" s="37"/>
    </row>
    <row r="378" spans="1:5" x14ac:dyDescent="0.35">
      <c r="A378" s="8" t="s">
        <v>12227</v>
      </c>
      <c r="B378" s="117">
        <f>(B333+B334+B335+B340+B349+B356)/6</f>
        <v>3.8333333333333335</v>
      </c>
      <c r="C378" s="119"/>
    </row>
  </sheetData>
  <pageMargins left="0.7" right="0.7" top="0.75" bottom="0.75" header="0.3" footer="0.3"/>
  <pageSetup orientation="portrait" horizontalDpi="0" verticalDpi="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0-000000000000}">
  <sheetPr codeName="Sheet206">
    <tabColor theme="9" tint="0.39997558519241921"/>
  </sheetPr>
  <dimension ref="A1:N320"/>
  <sheetViews>
    <sheetView zoomScale="80" zoomScaleNormal="80" workbookViewId="0">
      <selection activeCell="G1" sqref="G1"/>
    </sheetView>
  </sheetViews>
  <sheetFormatPr defaultRowHeight="14.5" x14ac:dyDescent="0.35"/>
  <cols>
    <col min="1" max="1" width="9" style="4" customWidth="1"/>
    <col min="2" max="2" width="10.54296875" style="4" customWidth="1"/>
    <col min="3" max="3" width="7.453125" customWidth="1"/>
    <col min="4" max="4" width="7.453125" style="4" customWidth="1"/>
    <col min="5" max="5" width="99.1796875" style="16" customWidth="1"/>
    <col min="7" max="7" width="8.90625" style="42"/>
    <col min="9" max="9" width="9.81640625" style="42" customWidth="1"/>
  </cols>
  <sheetData>
    <row r="1" spans="1:14" x14ac:dyDescent="0.35">
      <c r="A1" s="146" t="s">
        <v>9322</v>
      </c>
      <c r="B1" s="144"/>
      <c r="C1" s="144"/>
      <c r="D1" s="144"/>
      <c r="E1" s="151"/>
      <c r="F1" s="153"/>
      <c r="G1" s="141" t="s">
        <v>9368</v>
      </c>
      <c r="H1" s="36"/>
      <c r="I1" s="124"/>
      <c r="J1" s="36"/>
      <c r="K1" s="36"/>
      <c r="L1" s="36"/>
    </row>
    <row r="2" spans="1:14" x14ac:dyDescent="0.35">
      <c r="A2" s="7" t="s">
        <v>9223</v>
      </c>
      <c r="B2" s="7" t="s">
        <v>3</v>
      </c>
      <c r="C2" s="7" t="s">
        <v>9459</v>
      </c>
      <c r="D2" s="7" t="s">
        <v>9224</v>
      </c>
      <c r="E2" s="8" t="s">
        <v>9225</v>
      </c>
      <c r="F2" s="6"/>
      <c r="G2" s="124"/>
      <c r="H2" s="36"/>
      <c r="I2" s="124"/>
      <c r="J2" s="36"/>
      <c r="K2" s="36"/>
      <c r="L2" s="36"/>
    </row>
    <row r="3" spans="1:14" s="75" customFormat="1" x14ac:dyDescent="0.35">
      <c r="A3" s="11"/>
      <c r="B3" s="11" t="s">
        <v>9227</v>
      </c>
      <c r="C3" s="15"/>
      <c r="D3" s="19"/>
      <c r="E3" s="15"/>
      <c r="F3" s="13"/>
      <c r="G3" s="149" t="s">
        <v>9370</v>
      </c>
      <c r="H3" s="150" t="s">
        <v>9382</v>
      </c>
      <c r="I3" s="149" t="s">
        <v>9370</v>
      </c>
      <c r="J3" s="150" t="s">
        <v>9369</v>
      </c>
      <c r="K3" s="150" t="s">
        <v>9370</v>
      </c>
      <c r="L3" s="150" t="s">
        <v>9369</v>
      </c>
      <c r="M3" s="150"/>
      <c r="N3" s="150"/>
    </row>
    <row r="4" spans="1:14" x14ac:dyDescent="0.35">
      <c r="A4" s="7"/>
      <c r="B4" s="7"/>
      <c r="C4" s="8"/>
      <c r="E4" s="8"/>
      <c r="F4" s="6"/>
    </row>
    <row r="5" spans="1:14" s="6" customFormat="1" x14ac:dyDescent="0.35">
      <c r="A5" s="7">
        <v>3</v>
      </c>
      <c r="B5" s="31" t="s">
        <v>10457</v>
      </c>
      <c r="D5" s="7"/>
      <c r="E5" s="8"/>
      <c r="G5" s="68"/>
      <c r="I5" s="68"/>
    </row>
    <row r="6" spans="1:14" x14ac:dyDescent="0.35">
      <c r="A6" s="4">
        <v>1</v>
      </c>
      <c r="B6" s="4">
        <v>-405.820999999999</v>
      </c>
      <c r="C6" t="s">
        <v>5360</v>
      </c>
      <c r="D6" s="4">
        <v>4</v>
      </c>
      <c r="E6" s="16" t="s">
        <v>5361</v>
      </c>
    </row>
    <row r="7" spans="1:14" x14ac:dyDescent="0.35">
      <c r="E7" s="58" t="s">
        <v>9924</v>
      </c>
      <c r="G7" s="42">
        <f>IF(H7="GREET",1,IF(H7="GOAL",2,IF(H7="GOAL:COOP",2,IF(H7="(GOAL:COOP)",2,IF(H7="GOAL:CIVILITY",2,IF(H7="GOAL:SUSTAIN",2,IF(H7="(GOAL:SUSTAIN)",2,IF(H7="GOAL:MAX EARN",2,IF(H7="GOAL:EQUITY",2,IF(H7="(GOAL:EQUITY)",2,IF(H7="PROPOSAL",3,IF(H7="(PROPOSAL)",3,IF(H7="CHOOSE+",4,IF(H7="CHOOSE-",4,IF(H7="(CHOOSE+)",4,IF(H7="(CHOOSE-)",4,IF(H7="ECO INFO",5,IF(H7="(ECO INFO)",5,IF(H7="$ INFO",6,IF(H7="($ INFO)",6,IF(H7="SOC INFO",7,IF(H7="(SOC INFO)",7,IF(H7="RULE INFO",8,IF(H7="EXP INFO",9,IF(H7="(EXP INFO)",9,IF(H7="MON RES",10,IF(H7="MON EARN",11,IF(H7="MON BEH",12,IF(H7="POSE HARM",13,IF(H7="(POSE HARM)",13,IF(H7="POSE CONCERN",14,IF(H7="(POSE CONCERN)",14,IF(H7="RJ APOLOGY",15,IF(H7="RJ ATONE",16,IF(H7="(RJ ATONE)",16,IF(H7="RJ JUSTIFY",17,IF(H7="RJ JUSTIFY:ECO INFO",17,IF(H7="RJ JUSTIFY:SOC INFO",17,IF(H7="RJ JUSTIFY:EXP INFO",17,IF(H7="RJ JUSTIFY:MON EARN",17,IF(H7="RJ JUSTIFY:MON BEH",17,IF(H7="RJ-",18,IF(H7="RJ FORGIVE+",19,IF(H7="RJ FORGIVE-",19,IF(H7="(RJ FORGIVE+)",19,IF(H7="(RJ FORGIVE-)",19,IF(H7="COORD",20,IF(H7="(COORD)",20,IF(H7="ENF ACK",21,IF(H7="(ENF ACK)",21,IF(H7="ENF PRAISE",22,IF(H7="ENF ASK",23,IF(H7="ENF TELL",24,IF(H7="ENF SHAME",25,IF(H7="ENF WARN",26,IF(H7="ENF THREATEN",27,IF(H7="ENF PUNISH",28,IF(H7="DEFECT",29,IF(H7="SM TALK",30,IF(H7="HUMOR",31,IF(H7="POLITE+",32,IF(H7="POLITE-",32,IF(H7="INPUT-",33,IF(H7="AMBIGUOUS",34,IF(H7="UNCODEABLE",35)))))))))))))))))))))))))))))))))))))))))))))))))))))))))))))))))</f>
        <v>3</v>
      </c>
      <c r="H7" t="s">
        <v>9379</v>
      </c>
    </row>
    <row r="8" spans="1:14" x14ac:dyDescent="0.35">
      <c r="E8" s="58" t="s">
        <v>9925</v>
      </c>
      <c r="G8" s="42">
        <f t="shared" ref="G8:G71" si="0">IF(H8="GREET",1,IF(H8="GOAL",2,IF(H8="GOAL:COOP",2,IF(H8="(GOAL:COOP)",2,IF(H8="GOAL:CIVILITY",2,IF(H8="GOAL:SUSTAIN",2,IF(H8="(GOAL:SUSTAIN)",2,IF(H8="GOAL:MAX EARN",2,IF(H8="GOAL:EQUITY",2,IF(H8="(GOAL:EQUITY)",2,IF(H8="PROPOSAL",3,IF(H8="(PROPOSAL)",3,IF(H8="CHOOSE+",4,IF(H8="CHOOSE-",4,IF(H8="(CHOOSE+)",4,IF(H8="(CHOOSE-)",4,IF(H8="ECO INFO",5,IF(H8="(ECO INFO)",5,IF(H8="$ INFO",6,IF(H8="($ INFO)",6,IF(H8="SOC INFO",7,IF(H8="(SOC INFO)",7,IF(H8="RULE INFO",8,IF(H8="EXP INFO",9,IF(H8="(EXP INFO)",9,IF(H8="MON RES",10,IF(H8="MON EARN",11,IF(H8="MON BEH",12,IF(H8="POSE HARM",13,IF(H8="(POSE HARM)",13,IF(H8="POSE CONCERN",14,IF(H8="(POSE CONCERN)",14,IF(H8="RJ APOLOGY",15,IF(H8="RJ ATONE",16,IF(H8="(RJ ATONE)",16,IF(H8="RJ JUSTIFY",17,IF(H8="RJ JUSTIFY:ECO INFO",17,IF(H8="RJ JUSTIFY:SOC INFO",17,IF(H8="RJ JUSTIFY:EXP INFO",17,IF(H8="RJ JUSTIFY:MON EARN",17,IF(H8="RJ JUSTIFY:MON BEH",17,IF(H8="RJ-",18,IF(H8="RJ FORGIVE+",19,IF(H8="RJ FORGIVE-",19,IF(H8="(RJ FORGIVE+)",19,IF(H8="(RJ FORGIVE-)",19,IF(H8="COORD",20,IF(H8="(COORD)",20,IF(H8="ENF ACK",21,IF(H8="(ENF ACK)",21,IF(H8="ENF PRAISE",22,IF(H8="ENF ASK",23,IF(H8="ENF TELL",24,IF(H8="ENF SHAME",25,IF(H8="ENF WARN",26,IF(H8="ENF THREATEN",27,IF(H8="ENF PUNISH",28,IF(H8="DEFECT",29,IF(H8="SM TALK",30,IF(H8="HUMOR",31,IF(H8="POLITE+",32,IF(H8="POLITE-",32,IF(H8="INPUT-",33,IF(H8="AMBIGUOUS",34,IF(H8="UNCODEABLE",35)))))))))))))))))))))))))))))))))))))))))))))))))))))))))))))))))</f>
        <v>6</v>
      </c>
      <c r="H8" t="s">
        <v>10472</v>
      </c>
    </row>
    <row r="9" spans="1:14" x14ac:dyDescent="0.35">
      <c r="A9" s="4">
        <v>2</v>
      </c>
      <c r="B9" s="4">
        <v>-398.70699999999999</v>
      </c>
      <c r="C9" t="s">
        <v>5365</v>
      </c>
      <c r="D9" s="4">
        <v>3</v>
      </c>
      <c r="E9" s="16" t="s">
        <v>136</v>
      </c>
      <c r="G9" s="42">
        <f t="shared" si="0"/>
        <v>6</v>
      </c>
      <c r="H9" t="s">
        <v>10472</v>
      </c>
      <c r="I9" s="42">
        <f>IF(J9="GREET",1,IF(J9="GOAL",2,IF(J9="GOAL:COOP",2,IF(J9="(GOAL:COOP)",2,IF(J9="GOAL:CIVILITY",2,IF(J9="GOAL:SUSTAIN",2,IF(J9="(GOAL:SUSTAIN)",2,IF(J9="GOAL:MAX EARN",2,IF(J9="GOAL:EQUITY",2,IF(J9="(GOAL:EQUITY)",2,IF(J9="PROPOSAL",3,IF(J9="(PROPOSAL)",3,IF(J9="CHOOSE+",4,IF(J9="CHOOSE-",4,IF(J9="(CHOOSE+)",4,IF(J9="(CHOOSE-)",4,IF(J9="ECO INFO",5,IF(J9="(ECO INFO)",5,IF(J9="$ INFO",6,IF(J9="($ INFO)",6,IF(J9="SOC INFO",7,IF(J9="(SOC INFO)",7,IF(J9="RULE INFO",8,IF(J9="EXP INFO",9,IF(J9="(EXP INFO)",9,IF(J9="MON RES",10,IF(J9="MON EARN",11,IF(J9="MON BEH",12,IF(J9="POSE HARM",13,IF(J9="(POSE HARM)",13,IF(J9="POSE CONCERN",14,IF(J9="(POSE CONCERN)",14,IF(J9="RJ APOLOGY",15,IF(J9="RJ ATONE",16,IF(J9="(RJ ATONE)",16,IF(J9="RJ JUSTIFY",17,IF(J9="RJ JUSTIFY:ECO INFO",17,IF(J9="RJ JUSTIFY:SOC INFO",17,IF(J9="RJ JUSTIFY:EXP INFO",17,IF(J9="RJ JUSTIFY:MON EARN",17,IF(J9="RJ JUSTIFY:MON BEH",17,IF(J9="RJ-",18,IF(J9="RJ FORGIVE+",19,IF(J9="RJ FORGIVE-",19,IF(J9="(RJ FORGIVE+)",19,IF(J9="(RJ FORGIVE-)",19,IF(J9="COORD",20,IF(J9="(COORD)",20,IF(J9="ENF ACK",21,IF(J9="(ENF ACK)",21,IF(J9="ENF PRAISE",22,IF(J9="ENF ASK",23,IF(J9="ENF TELL",24,IF(J9="ENF SHAME",25,IF(J9="ENF WARN",26,IF(J9="ENF THREATEN",27,IF(J9="ENF PUNISH",28,IF(J9="DEFECT",29,IF(J9="SM TALK",30,IF(J9="HUMOR",31,IF(J9="POLITE+",32,IF(J9="POLITE-",32,IF(J9="INPUT-",33,IF(J9="AMBIGUOUS",34,IF(J9="UNCODEABLE",35)))))))))))))))))))))))))))))))))))))))))))))))))))))))))))))))))</f>
        <v>4</v>
      </c>
      <c r="J9" t="s">
        <v>10330</v>
      </c>
    </row>
    <row r="10" spans="1:14" x14ac:dyDescent="0.35">
      <c r="A10" s="4">
        <v>3</v>
      </c>
      <c r="B10" s="4">
        <v>-395.59100000000001</v>
      </c>
      <c r="C10" t="s">
        <v>5369</v>
      </c>
      <c r="D10" s="4">
        <v>1</v>
      </c>
      <c r="E10" s="16" t="s">
        <v>415</v>
      </c>
      <c r="G10" s="42">
        <f t="shared" si="0"/>
        <v>6</v>
      </c>
      <c r="H10" t="s">
        <v>10472</v>
      </c>
      <c r="I10" s="42">
        <f>IF(J10="GREET",1,IF(J10="GOAL",2,IF(J10="GOAL:COOP",2,IF(J10="(GOAL:COOP)",2,IF(J10="GOAL:CIVILITY",2,IF(J10="GOAL:SUSTAIN",2,IF(J10="(GOAL:SUSTAIN)",2,IF(J10="GOAL:MAX EARN",2,IF(J10="GOAL:EQUITY",2,IF(J10="(GOAL:EQUITY)",2,IF(J10="PROPOSAL",3,IF(J10="(PROPOSAL)",3,IF(J10="CHOOSE+",4,IF(J10="CHOOSE-",4,IF(J10="(CHOOSE+)",4,IF(J10="(CHOOSE-)",4,IF(J10="ECO INFO",5,IF(J10="(ECO INFO)",5,IF(J10="$ INFO",6,IF(J10="($ INFO)",6,IF(J10="SOC INFO",7,IF(J10="(SOC INFO)",7,IF(J10="RULE INFO",8,IF(J10="EXP INFO",9,IF(J10="(EXP INFO)",9,IF(J10="MON RES",10,IF(J10="MON EARN",11,IF(J10="MON BEH",12,IF(J10="POSE HARM",13,IF(J10="(POSE HARM)",13,IF(J10="POSE CONCERN",14,IF(J10="(POSE CONCERN)",14,IF(J10="RJ APOLOGY",15,IF(J10="RJ ATONE",16,IF(J10="(RJ ATONE)",16,IF(J10="RJ JUSTIFY",17,IF(J10="RJ JUSTIFY:ECO INFO",17,IF(J10="RJ JUSTIFY:SOC INFO",17,IF(J10="RJ JUSTIFY:EXP INFO",17,IF(J10="RJ JUSTIFY:MON EARN",17,IF(J10="RJ JUSTIFY:MON BEH",17,IF(J10="RJ-",18,IF(J10="RJ FORGIVE+",19,IF(J10="RJ FORGIVE-",19,IF(J10="(RJ FORGIVE+)",19,IF(J10="(RJ FORGIVE-)",19,IF(J10="COORD",20,IF(J10="(COORD)",20,IF(J10="ENF ACK",21,IF(J10="(ENF ACK)",21,IF(J10="ENF PRAISE",22,IF(J10="ENF ASK",23,IF(J10="ENF TELL",24,IF(J10="ENF SHAME",25,IF(J10="ENF WARN",26,IF(J10="ENF THREATEN",27,IF(J10="ENF PUNISH",28,IF(J10="DEFECT",29,IF(J10="SM TALK",30,IF(J10="HUMOR",31,IF(J10="POLITE+",32,IF(J10="POLITE-",32,IF(J10="INPUT-",33,IF(J10="AMBIGUOUS",34,IF(J10="UNCODEABLE",35)))))))))))))))))))))))))))))))))))))))))))))))))))))))))))))))))</f>
        <v>4</v>
      </c>
      <c r="J10" t="s">
        <v>10330</v>
      </c>
    </row>
    <row r="11" spans="1:14" x14ac:dyDescent="0.35">
      <c r="A11" s="4">
        <v>4</v>
      </c>
      <c r="B11" s="4">
        <v>-384.30599999999998</v>
      </c>
      <c r="C11" t="s">
        <v>5360</v>
      </c>
      <c r="D11" s="4">
        <v>4</v>
      </c>
      <c r="E11" s="16" t="s">
        <v>5381</v>
      </c>
      <c r="G11" s="42">
        <f t="shared" si="0"/>
        <v>12</v>
      </c>
      <c r="H11" t="s">
        <v>10124</v>
      </c>
    </row>
    <row r="12" spans="1:14" x14ac:dyDescent="0.35">
      <c r="A12" s="4">
        <v>5</v>
      </c>
      <c r="B12" s="4">
        <v>-381.108</v>
      </c>
      <c r="C12" t="s">
        <v>5383</v>
      </c>
      <c r="D12" s="4">
        <v>2</v>
      </c>
      <c r="E12" s="16" t="s">
        <v>5384</v>
      </c>
      <c r="G12" s="42">
        <f t="shared" si="0"/>
        <v>31</v>
      </c>
      <c r="H12" t="s">
        <v>9386</v>
      </c>
    </row>
    <row r="14" spans="1:14" x14ac:dyDescent="0.35">
      <c r="B14" s="20" t="s">
        <v>9418</v>
      </c>
    </row>
    <row r="15" spans="1:14" x14ac:dyDescent="0.35">
      <c r="A15" s="4">
        <v>6</v>
      </c>
      <c r="B15" s="4">
        <v>-366.72699999999998</v>
      </c>
      <c r="C15" t="s">
        <v>5365</v>
      </c>
      <c r="D15" s="4">
        <v>3</v>
      </c>
      <c r="E15" s="16" t="s">
        <v>5390</v>
      </c>
      <c r="G15" s="42">
        <f t="shared" si="0"/>
        <v>7</v>
      </c>
      <c r="H15" t="s">
        <v>9377</v>
      </c>
    </row>
    <row r="16" spans="1:14" x14ac:dyDescent="0.35">
      <c r="A16" s="4">
        <v>7</v>
      </c>
      <c r="B16" s="4">
        <v>-360.851</v>
      </c>
      <c r="C16" t="s">
        <v>5369</v>
      </c>
      <c r="D16" s="4">
        <v>1</v>
      </c>
      <c r="E16" s="16" t="s">
        <v>5393</v>
      </c>
      <c r="G16" s="42">
        <f t="shared" si="0"/>
        <v>31</v>
      </c>
      <c r="H16" t="s">
        <v>9386</v>
      </c>
    </row>
    <row r="17" spans="1:10" x14ac:dyDescent="0.35">
      <c r="A17" s="4">
        <v>8</v>
      </c>
      <c r="B17" s="4">
        <v>-357.13400000000001</v>
      </c>
      <c r="C17" t="s">
        <v>5360</v>
      </c>
      <c r="D17" s="4">
        <v>4</v>
      </c>
      <c r="E17" s="16" t="s">
        <v>10381</v>
      </c>
      <c r="G17" s="42">
        <f t="shared" si="0"/>
        <v>31</v>
      </c>
      <c r="H17" t="s">
        <v>9386</v>
      </c>
    </row>
    <row r="18" spans="1:10" x14ac:dyDescent="0.35">
      <c r="B18" s="4">
        <v>-340.37099999999998</v>
      </c>
      <c r="C18" t="s">
        <v>5360</v>
      </c>
      <c r="D18" s="4">
        <v>4</v>
      </c>
      <c r="E18" s="16" t="s">
        <v>5400</v>
      </c>
      <c r="G18" s="42">
        <f t="shared" si="0"/>
        <v>9</v>
      </c>
      <c r="H18" t="s">
        <v>9373</v>
      </c>
    </row>
    <row r="19" spans="1:10" x14ac:dyDescent="0.35">
      <c r="A19" s="4">
        <v>9</v>
      </c>
      <c r="B19" s="4">
        <v>-338.56699999999898</v>
      </c>
      <c r="C19" t="s">
        <v>5383</v>
      </c>
      <c r="D19" s="4">
        <v>2</v>
      </c>
      <c r="E19" s="16" t="s">
        <v>5401</v>
      </c>
      <c r="G19" s="42">
        <f t="shared" si="0"/>
        <v>3</v>
      </c>
      <c r="H19" s="43" t="s">
        <v>9379</v>
      </c>
    </row>
    <row r="20" spans="1:10" x14ac:dyDescent="0.35">
      <c r="A20" s="4">
        <v>10</v>
      </c>
      <c r="B20" s="4">
        <v>-325.68599999999998</v>
      </c>
      <c r="C20" t="s">
        <v>5360</v>
      </c>
      <c r="D20" s="4">
        <v>4</v>
      </c>
      <c r="E20" s="16" t="s">
        <v>5405</v>
      </c>
    </row>
    <row r="21" spans="1:10" x14ac:dyDescent="0.35">
      <c r="E21" s="58" t="s">
        <v>10382</v>
      </c>
      <c r="G21" s="42">
        <f t="shared" si="0"/>
        <v>4</v>
      </c>
      <c r="H21" s="43" t="s">
        <v>9380</v>
      </c>
    </row>
    <row r="22" spans="1:10" x14ac:dyDescent="0.35">
      <c r="E22" s="58" t="s">
        <v>10383</v>
      </c>
      <c r="G22" s="42">
        <f t="shared" si="0"/>
        <v>6</v>
      </c>
      <c r="H22" t="s">
        <v>10472</v>
      </c>
      <c r="I22" s="42">
        <f>IF(J22="GREET",1,IF(J22="GOAL",2,IF(J22="GOAL:COOP",2,IF(J22="(GOAL:COOP)",2,IF(J22="GOAL:CIVILITY",2,IF(J22="GOAL:SUSTAIN",2,IF(J22="(GOAL:SUSTAIN)",2,IF(J22="GOAL:MAX EARN",2,IF(J22="GOAL:EQUITY",2,IF(J22="(GOAL:EQUITY)",2,IF(J22="PROPOSAL",3,IF(J22="(PROPOSAL)",3,IF(J22="CHOOSE+",4,IF(J22="CHOOSE-",4,IF(J22="(CHOOSE+)",4,IF(J22="(CHOOSE-)",4,IF(J22="ECO INFO",5,IF(J22="(ECO INFO)",5,IF(J22="$ INFO",6,IF(J22="($ INFO)",6,IF(J22="SOC INFO",7,IF(J22="(SOC INFO)",7,IF(J22="RULE INFO",8,IF(J22="EXP INFO",9,IF(J22="(EXP INFO)",9,IF(J22="MON RES",10,IF(J22="MON EARN",11,IF(J22="MON BEH",12,IF(J22="POSE HARM",13,IF(J22="(POSE HARM)",13,IF(J22="POSE CONCERN",14,IF(J22="(POSE CONCERN)",14,IF(J22="RJ APOLOGY",15,IF(J22="RJ ATONE",16,IF(J22="(RJ ATONE)",16,IF(J22="RJ JUSTIFY",17,IF(J22="RJ JUSTIFY:ECO INFO",17,IF(J22="RJ JUSTIFY:SOC INFO",17,IF(J22="RJ JUSTIFY:EXP INFO",17,IF(J22="RJ JUSTIFY:MON EARN",17,IF(J22="RJ JUSTIFY:MON BEH",17,IF(J22="RJ-",18,IF(J22="RJ FORGIVE+",19,IF(J22="RJ FORGIVE-",19,IF(J22="(RJ FORGIVE+)",19,IF(J22="(RJ FORGIVE-)",19,IF(J22="COORD",20,IF(J22="(COORD)",20,IF(J22="ENF ACK",21,IF(J22="(ENF ACK)",21,IF(J22="ENF PRAISE",22,IF(J22="ENF ASK",23,IF(J22="ENF TELL",24,IF(J22="ENF SHAME",25,IF(J22="ENF WARN",26,IF(J22="ENF THREATEN",27,IF(J22="ENF PUNISH",28,IF(J22="DEFECT",29,IF(J22="SM TALK",30,IF(J22="HUMOR",31,IF(J22="POLITE+",32,IF(J22="POLITE-",32,IF(J22="INPUT-",33,IF(J22="AMBIGUOUS",34,IF(J22="UNCODEABLE",35)))))))))))))))))))))))))))))))))))))))))))))))))))))))))))))))))</f>
        <v>2</v>
      </c>
      <c r="J22" t="s">
        <v>12179</v>
      </c>
    </row>
    <row r="23" spans="1:10" x14ac:dyDescent="0.35">
      <c r="A23" s="4">
        <v>11</v>
      </c>
      <c r="B23" s="4">
        <v>-306.85399999999998</v>
      </c>
      <c r="C23" t="s">
        <v>5360</v>
      </c>
      <c r="D23" s="4">
        <v>4</v>
      </c>
      <c r="E23" s="16" t="s">
        <v>5413</v>
      </c>
      <c r="G23" s="42">
        <f t="shared" si="0"/>
        <v>9</v>
      </c>
      <c r="H23" t="s">
        <v>9373</v>
      </c>
    </row>
    <row r="24" spans="1:10" x14ac:dyDescent="0.35">
      <c r="A24" s="4">
        <v>12</v>
      </c>
      <c r="B24" s="4">
        <v>-288.48599999999999</v>
      </c>
      <c r="C24" t="s">
        <v>5369</v>
      </c>
      <c r="D24" s="4">
        <v>1</v>
      </c>
      <c r="E24" s="16" t="s">
        <v>5419</v>
      </c>
      <c r="G24" s="42">
        <f t="shared" si="0"/>
        <v>9</v>
      </c>
      <c r="H24" t="s">
        <v>9373</v>
      </c>
    </row>
    <row r="25" spans="1:10" x14ac:dyDescent="0.35">
      <c r="A25" s="4">
        <v>13</v>
      </c>
      <c r="B25" s="4">
        <v>-266.93900000000002</v>
      </c>
      <c r="C25" t="s">
        <v>5369</v>
      </c>
      <c r="D25" s="4">
        <v>1</v>
      </c>
      <c r="E25" s="16" t="s">
        <v>5423</v>
      </c>
      <c r="G25" s="42">
        <f t="shared" si="0"/>
        <v>30</v>
      </c>
      <c r="H25" t="s">
        <v>9375</v>
      </c>
    </row>
    <row r="26" spans="1:10" x14ac:dyDescent="0.35">
      <c r="A26" s="4">
        <v>14</v>
      </c>
      <c r="B26" s="4">
        <v>-265.35300000000001</v>
      </c>
      <c r="C26" t="s">
        <v>5360</v>
      </c>
      <c r="D26" s="4">
        <v>4</v>
      </c>
      <c r="E26" s="16" t="s">
        <v>5426</v>
      </c>
    </row>
    <row r="27" spans="1:10" x14ac:dyDescent="0.35">
      <c r="E27" s="58" t="s">
        <v>10384</v>
      </c>
      <c r="G27" s="42">
        <f t="shared" si="0"/>
        <v>9</v>
      </c>
      <c r="H27" t="s">
        <v>9373</v>
      </c>
    </row>
    <row r="28" spans="1:10" x14ac:dyDescent="0.35">
      <c r="E28" s="58" t="s">
        <v>10385</v>
      </c>
      <c r="G28" s="42">
        <f t="shared" si="0"/>
        <v>7</v>
      </c>
      <c r="H28" t="s">
        <v>9377</v>
      </c>
    </row>
    <row r="29" spans="1:10" x14ac:dyDescent="0.35">
      <c r="A29" s="4">
        <v>15</v>
      </c>
      <c r="B29" s="4">
        <v>-253.11699999999999</v>
      </c>
      <c r="C29" t="s">
        <v>5369</v>
      </c>
      <c r="D29" s="4">
        <v>1</v>
      </c>
      <c r="E29" s="16" t="s">
        <v>5429</v>
      </c>
      <c r="G29" s="42">
        <f t="shared" si="0"/>
        <v>9</v>
      </c>
      <c r="H29" t="s">
        <v>9373</v>
      </c>
    </row>
    <row r="30" spans="1:10" x14ac:dyDescent="0.35">
      <c r="B30" s="4">
        <v>-224.07400000000001</v>
      </c>
      <c r="C30" t="s">
        <v>5369</v>
      </c>
      <c r="D30" s="4">
        <v>1</v>
      </c>
      <c r="E30" s="16" t="s">
        <v>5437</v>
      </c>
    </row>
    <row r="31" spans="1:10" x14ac:dyDescent="0.35">
      <c r="A31" s="4">
        <v>16</v>
      </c>
      <c r="B31" s="4">
        <v>-241.07599999999999</v>
      </c>
      <c r="C31" t="s">
        <v>5365</v>
      </c>
      <c r="D31" s="4">
        <v>3</v>
      </c>
      <c r="E31" s="16" t="s">
        <v>5433</v>
      </c>
      <c r="G31" s="42">
        <f t="shared" si="0"/>
        <v>7</v>
      </c>
      <c r="H31" t="s">
        <v>9377</v>
      </c>
    </row>
    <row r="32" spans="1:10" x14ac:dyDescent="0.35">
      <c r="A32" s="4">
        <v>17</v>
      </c>
      <c r="B32" s="4">
        <v>-206.10599999999999</v>
      </c>
      <c r="C32" t="s">
        <v>5360</v>
      </c>
      <c r="D32" s="4">
        <v>4</v>
      </c>
      <c r="E32" s="16" t="s">
        <v>914</v>
      </c>
      <c r="G32" s="42">
        <f t="shared" si="0"/>
        <v>7</v>
      </c>
      <c r="H32" t="s">
        <v>9377</v>
      </c>
    </row>
    <row r="34" spans="1:10" x14ac:dyDescent="0.35">
      <c r="B34" s="20" t="s">
        <v>9251</v>
      </c>
    </row>
    <row r="35" spans="1:10" x14ac:dyDescent="0.35">
      <c r="A35" s="4">
        <v>18</v>
      </c>
      <c r="B35" s="4">
        <v>-242.649</v>
      </c>
      <c r="C35" t="s">
        <v>5383</v>
      </c>
      <c r="D35" s="4">
        <v>2</v>
      </c>
      <c r="E35" s="16" t="s">
        <v>5432</v>
      </c>
      <c r="G35" s="42">
        <f t="shared" si="0"/>
        <v>8</v>
      </c>
      <c r="H35" t="s">
        <v>9374</v>
      </c>
    </row>
    <row r="36" spans="1:10" x14ac:dyDescent="0.35">
      <c r="A36" s="4">
        <v>19</v>
      </c>
      <c r="B36" s="4">
        <v>-218.49599999999899</v>
      </c>
      <c r="C36" t="s">
        <v>5360</v>
      </c>
      <c r="D36" s="4">
        <v>4</v>
      </c>
      <c r="E36" s="16" t="s">
        <v>5441</v>
      </c>
    </row>
    <row r="37" spans="1:10" ht="13.75" customHeight="1" x14ac:dyDescent="0.35">
      <c r="E37" s="58" t="s">
        <v>9926</v>
      </c>
      <c r="G37" s="42">
        <f t="shared" si="0"/>
        <v>8</v>
      </c>
      <c r="H37" s="43" t="s">
        <v>9374</v>
      </c>
    </row>
    <row r="38" spans="1:10" x14ac:dyDescent="0.35">
      <c r="E38" s="58" t="s">
        <v>10787</v>
      </c>
      <c r="G38" s="42">
        <f t="shared" si="0"/>
        <v>6</v>
      </c>
      <c r="H38" t="s">
        <v>10472</v>
      </c>
    </row>
    <row r="39" spans="1:10" x14ac:dyDescent="0.35">
      <c r="A39" s="4">
        <v>20</v>
      </c>
      <c r="B39" s="4">
        <v>-212.59</v>
      </c>
      <c r="C39" t="s">
        <v>5365</v>
      </c>
      <c r="D39" s="4">
        <v>3</v>
      </c>
      <c r="E39" s="16" t="s">
        <v>5444</v>
      </c>
      <c r="G39" s="42">
        <f t="shared" si="0"/>
        <v>8</v>
      </c>
      <c r="H39" s="43" t="s">
        <v>9374</v>
      </c>
    </row>
    <row r="40" spans="1:10" x14ac:dyDescent="0.35">
      <c r="A40" s="4">
        <v>21</v>
      </c>
      <c r="B40" s="4">
        <v>-190.65199999999999</v>
      </c>
      <c r="C40" t="s">
        <v>5365</v>
      </c>
      <c r="D40" s="4">
        <v>3</v>
      </c>
      <c r="E40" s="16" t="s">
        <v>5451</v>
      </c>
      <c r="G40" s="42">
        <f t="shared" si="0"/>
        <v>4</v>
      </c>
      <c r="H40" s="43" t="s">
        <v>9372</v>
      </c>
    </row>
    <row r="41" spans="1:10" x14ac:dyDescent="0.35">
      <c r="A41" s="4">
        <v>22</v>
      </c>
      <c r="B41" s="4">
        <v>-183.81399999999999</v>
      </c>
      <c r="C41" t="s">
        <v>5360</v>
      </c>
      <c r="D41" s="4">
        <v>4</v>
      </c>
      <c r="E41" s="16" t="s">
        <v>1956</v>
      </c>
      <c r="G41" s="42">
        <f t="shared" si="0"/>
        <v>4</v>
      </c>
      <c r="H41" s="43" t="s">
        <v>9372</v>
      </c>
      <c r="J41" s="43"/>
    </row>
    <row r="43" spans="1:10" x14ac:dyDescent="0.35">
      <c r="B43" s="20" t="s">
        <v>9232</v>
      </c>
    </row>
    <row r="44" spans="1:10" x14ac:dyDescent="0.35">
      <c r="A44" s="4">
        <v>23</v>
      </c>
      <c r="B44" s="4">
        <v>-173.59299999999999</v>
      </c>
      <c r="C44" t="s">
        <v>5360</v>
      </c>
      <c r="D44" s="4">
        <v>4</v>
      </c>
      <c r="E44" s="16" t="s">
        <v>5455</v>
      </c>
      <c r="G44" s="42">
        <f t="shared" si="0"/>
        <v>30</v>
      </c>
      <c r="H44" t="s">
        <v>9375</v>
      </c>
    </row>
    <row r="45" spans="1:10" x14ac:dyDescent="0.35">
      <c r="B45" s="4">
        <v>-167.857</v>
      </c>
      <c r="C45" t="s">
        <v>5360</v>
      </c>
      <c r="D45" s="4">
        <v>4</v>
      </c>
      <c r="E45" s="16" t="s">
        <v>5458</v>
      </c>
    </row>
    <row r="46" spans="1:10" x14ac:dyDescent="0.35">
      <c r="A46" s="4">
        <v>24</v>
      </c>
      <c r="B46" s="4">
        <v>-137.81700000000001</v>
      </c>
      <c r="C46" t="s">
        <v>5365</v>
      </c>
      <c r="D46" s="4">
        <v>3</v>
      </c>
      <c r="E46" s="16" t="s">
        <v>5467</v>
      </c>
    </row>
    <row r="47" spans="1:10" x14ac:dyDescent="0.35">
      <c r="E47" s="58" t="s">
        <v>10386</v>
      </c>
      <c r="G47" s="42">
        <f t="shared" si="0"/>
        <v>30</v>
      </c>
      <c r="H47" t="s">
        <v>9375</v>
      </c>
      <c r="J47" s="41"/>
    </row>
    <row r="48" spans="1:10" x14ac:dyDescent="0.35">
      <c r="E48" s="58" t="s">
        <v>10387</v>
      </c>
      <c r="G48" s="42">
        <f t="shared" si="0"/>
        <v>9</v>
      </c>
      <c r="H48" t="s">
        <v>9373</v>
      </c>
    </row>
    <row r="49" spans="1:8" x14ac:dyDescent="0.35">
      <c r="A49" s="4">
        <v>25</v>
      </c>
      <c r="B49" s="4">
        <v>-135.60599999999999</v>
      </c>
      <c r="C49" t="s">
        <v>5360</v>
      </c>
      <c r="D49" s="4">
        <v>4</v>
      </c>
      <c r="E49" s="16" t="s">
        <v>5469</v>
      </c>
      <c r="G49" s="42">
        <f t="shared" si="0"/>
        <v>30</v>
      </c>
      <c r="H49" t="s">
        <v>9375</v>
      </c>
    </row>
    <row r="50" spans="1:8" x14ac:dyDescent="0.35">
      <c r="A50" s="4">
        <v>26</v>
      </c>
      <c r="B50" s="4">
        <v>-129.53200000000001</v>
      </c>
      <c r="C50" t="s">
        <v>5365</v>
      </c>
      <c r="D50" s="4">
        <v>3</v>
      </c>
      <c r="E50" s="16" t="s">
        <v>5473</v>
      </c>
      <c r="G50" s="42">
        <f t="shared" si="0"/>
        <v>30</v>
      </c>
      <c r="H50" t="s">
        <v>9375</v>
      </c>
    </row>
    <row r="51" spans="1:8" x14ac:dyDescent="0.35">
      <c r="A51" s="4">
        <v>27</v>
      </c>
      <c r="B51" s="4">
        <v>-127.251</v>
      </c>
      <c r="C51" t="s">
        <v>5369</v>
      </c>
      <c r="D51" s="4">
        <v>1</v>
      </c>
      <c r="E51" s="16" t="s">
        <v>10388</v>
      </c>
      <c r="G51" s="42">
        <f t="shared" si="0"/>
        <v>31</v>
      </c>
      <c r="H51" t="s">
        <v>9386</v>
      </c>
    </row>
    <row r="52" spans="1:8" x14ac:dyDescent="0.35">
      <c r="A52" s="4">
        <v>28</v>
      </c>
      <c r="B52" s="4">
        <v>-118.536</v>
      </c>
      <c r="C52" t="s">
        <v>5360</v>
      </c>
      <c r="D52" s="4">
        <v>4</v>
      </c>
      <c r="E52" s="16" t="s">
        <v>5477</v>
      </c>
      <c r="G52" s="42">
        <f t="shared" si="0"/>
        <v>31</v>
      </c>
      <c r="H52" t="s">
        <v>9386</v>
      </c>
    </row>
    <row r="53" spans="1:8" x14ac:dyDescent="0.35">
      <c r="A53" s="4">
        <v>29</v>
      </c>
      <c r="B53" s="4">
        <v>-104.04799999999901</v>
      </c>
      <c r="C53" t="s">
        <v>5369</v>
      </c>
      <c r="D53" s="4">
        <v>1</v>
      </c>
      <c r="E53" s="16" t="s">
        <v>5480</v>
      </c>
      <c r="G53" s="42">
        <f t="shared" si="0"/>
        <v>30</v>
      </c>
      <c r="H53" t="s">
        <v>9375</v>
      </c>
    </row>
    <row r="54" spans="1:8" x14ac:dyDescent="0.35">
      <c r="A54" s="4">
        <v>30</v>
      </c>
      <c r="B54" s="4">
        <v>-97.367000000000004</v>
      </c>
      <c r="C54" t="s">
        <v>5365</v>
      </c>
      <c r="D54" s="4">
        <v>3</v>
      </c>
      <c r="E54" s="16" t="s">
        <v>5482</v>
      </c>
      <c r="G54" s="42">
        <f t="shared" si="0"/>
        <v>30</v>
      </c>
      <c r="H54" t="s">
        <v>9375</v>
      </c>
    </row>
    <row r="55" spans="1:8" x14ac:dyDescent="0.35">
      <c r="A55" s="4">
        <v>31</v>
      </c>
      <c r="B55" s="4">
        <v>-85.331999999999994</v>
      </c>
      <c r="C55" t="s">
        <v>5365</v>
      </c>
      <c r="D55" s="4">
        <v>3</v>
      </c>
      <c r="E55" s="16" t="s">
        <v>10389</v>
      </c>
      <c r="G55" s="42">
        <f t="shared" si="0"/>
        <v>30</v>
      </c>
      <c r="H55" t="s">
        <v>9375</v>
      </c>
    </row>
    <row r="56" spans="1:8" x14ac:dyDescent="0.35">
      <c r="A56" s="4">
        <v>32</v>
      </c>
      <c r="B56" s="4">
        <v>-79.716999999999999</v>
      </c>
      <c r="C56" t="s">
        <v>5360</v>
      </c>
      <c r="D56" s="4">
        <v>4</v>
      </c>
      <c r="E56" s="16" t="s">
        <v>5491</v>
      </c>
      <c r="G56" s="42">
        <f t="shared" si="0"/>
        <v>30</v>
      </c>
      <c r="H56" t="s">
        <v>9375</v>
      </c>
    </row>
    <row r="57" spans="1:8" x14ac:dyDescent="0.35">
      <c r="B57" s="4">
        <v>-74.165000000000006</v>
      </c>
      <c r="C57" t="s">
        <v>5360</v>
      </c>
      <c r="D57" s="4">
        <v>4</v>
      </c>
      <c r="E57" s="16" t="s">
        <v>5493</v>
      </c>
    </row>
    <row r="58" spans="1:8" x14ac:dyDescent="0.35">
      <c r="B58" s="4">
        <v>-72.953999999999994</v>
      </c>
      <c r="C58" t="s">
        <v>5360</v>
      </c>
      <c r="D58" s="4">
        <v>4</v>
      </c>
      <c r="E58" s="16" t="s">
        <v>10390</v>
      </c>
    </row>
    <row r="59" spans="1:8" x14ac:dyDescent="0.35">
      <c r="A59" s="4">
        <v>33</v>
      </c>
      <c r="B59" s="4">
        <v>-70.942999999999998</v>
      </c>
      <c r="C59" t="s">
        <v>5365</v>
      </c>
      <c r="D59" s="4">
        <v>3</v>
      </c>
      <c r="E59" s="16" t="s">
        <v>5495</v>
      </c>
      <c r="G59" s="42">
        <f t="shared" si="0"/>
        <v>30</v>
      </c>
      <c r="H59" t="s">
        <v>9375</v>
      </c>
    </row>
    <row r="60" spans="1:8" x14ac:dyDescent="0.35">
      <c r="B60" s="4">
        <v>-67.873999999999995</v>
      </c>
      <c r="C60" t="s">
        <v>5365</v>
      </c>
      <c r="D60" s="4">
        <v>3</v>
      </c>
      <c r="E60" s="16" t="s">
        <v>215</v>
      </c>
      <c r="G60" s="42">
        <f t="shared" si="0"/>
        <v>31</v>
      </c>
      <c r="H60" t="s">
        <v>9386</v>
      </c>
    </row>
    <row r="61" spans="1:8" x14ac:dyDescent="0.35">
      <c r="A61" s="4">
        <v>34</v>
      </c>
      <c r="B61" s="4">
        <v>-65.557000000000002</v>
      </c>
      <c r="C61" t="s">
        <v>5360</v>
      </c>
      <c r="D61" s="4">
        <v>4</v>
      </c>
      <c r="E61" s="16" t="s">
        <v>5498</v>
      </c>
      <c r="G61" s="42">
        <f t="shared" si="0"/>
        <v>30</v>
      </c>
      <c r="H61" t="s">
        <v>9375</v>
      </c>
    </row>
    <row r="62" spans="1:8" x14ac:dyDescent="0.35">
      <c r="B62" s="4">
        <v>-62.66</v>
      </c>
      <c r="C62" t="s">
        <v>5360</v>
      </c>
      <c r="D62" s="4">
        <v>4</v>
      </c>
      <c r="E62" s="16" t="s">
        <v>140</v>
      </c>
    </row>
    <row r="64" spans="1:8" x14ac:dyDescent="0.35">
      <c r="B64" s="21" t="s">
        <v>9279</v>
      </c>
      <c r="C64" s="22"/>
      <c r="D64" s="21"/>
      <c r="E64" s="23"/>
    </row>
    <row r="65" spans="1:8" x14ac:dyDescent="0.35">
      <c r="B65" s="20"/>
    </row>
    <row r="66" spans="1:8" x14ac:dyDescent="0.35">
      <c r="A66" s="4">
        <v>35</v>
      </c>
      <c r="B66" s="4">
        <v>92.686999999999998</v>
      </c>
      <c r="C66" t="s">
        <v>5383</v>
      </c>
      <c r="D66" s="4">
        <v>2</v>
      </c>
      <c r="E66" s="16">
        <v>3</v>
      </c>
      <c r="G66" s="42">
        <f t="shared" si="0"/>
        <v>12</v>
      </c>
      <c r="H66" t="s">
        <v>10124</v>
      </c>
    </row>
    <row r="67" spans="1:8" x14ac:dyDescent="0.35">
      <c r="A67" s="4">
        <v>36</v>
      </c>
      <c r="B67" s="4">
        <v>106.124</v>
      </c>
      <c r="C67" t="s">
        <v>5365</v>
      </c>
      <c r="D67" s="4">
        <v>3</v>
      </c>
      <c r="E67" s="16" t="s">
        <v>10391</v>
      </c>
      <c r="G67" s="42">
        <f t="shared" si="0"/>
        <v>7</v>
      </c>
      <c r="H67" t="s">
        <v>9377</v>
      </c>
    </row>
    <row r="68" spans="1:8" x14ac:dyDescent="0.35">
      <c r="A68" s="4">
        <v>37</v>
      </c>
      <c r="B68" s="4">
        <v>116.639</v>
      </c>
      <c r="C68" t="s">
        <v>5383</v>
      </c>
      <c r="D68" s="4">
        <v>2</v>
      </c>
      <c r="E68" s="16" t="s">
        <v>5513</v>
      </c>
      <c r="G68" s="42">
        <f t="shared" si="0"/>
        <v>20</v>
      </c>
      <c r="H68" s="43" t="s">
        <v>9472</v>
      </c>
    </row>
    <row r="69" spans="1:8" x14ac:dyDescent="0.35">
      <c r="A69" s="4">
        <v>38</v>
      </c>
      <c r="B69" s="4">
        <v>132.99600000000001</v>
      </c>
      <c r="C69" t="s">
        <v>5365</v>
      </c>
      <c r="D69" s="4">
        <v>3</v>
      </c>
      <c r="E69" s="16" t="s">
        <v>140</v>
      </c>
      <c r="G69" s="42">
        <f t="shared" si="0"/>
        <v>31</v>
      </c>
      <c r="H69" t="s">
        <v>9386</v>
      </c>
    </row>
    <row r="70" spans="1:8" x14ac:dyDescent="0.35">
      <c r="A70" s="4">
        <v>39</v>
      </c>
      <c r="B70" s="4">
        <v>137.76300000000001</v>
      </c>
      <c r="C70" t="s">
        <v>5360</v>
      </c>
      <c r="D70" s="4">
        <v>4</v>
      </c>
      <c r="E70" s="16" t="s">
        <v>5516</v>
      </c>
      <c r="G70" s="42">
        <f t="shared" si="0"/>
        <v>31</v>
      </c>
      <c r="H70" t="s">
        <v>9386</v>
      </c>
    </row>
    <row r="71" spans="1:8" x14ac:dyDescent="0.35">
      <c r="A71" s="4">
        <v>40</v>
      </c>
      <c r="B71" s="4">
        <v>167.447</v>
      </c>
      <c r="C71" t="s">
        <v>5383</v>
      </c>
      <c r="D71" s="4">
        <v>2</v>
      </c>
      <c r="E71" s="16" t="s">
        <v>5521</v>
      </c>
      <c r="G71" s="42">
        <f t="shared" si="0"/>
        <v>11</v>
      </c>
      <c r="H71" t="s">
        <v>9509</v>
      </c>
    </row>
    <row r="73" spans="1:8" x14ac:dyDescent="0.35">
      <c r="A73" s="4">
        <v>41</v>
      </c>
      <c r="B73" s="4">
        <v>177.78700000000001</v>
      </c>
      <c r="C73" t="s">
        <v>5360</v>
      </c>
      <c r="D73" s="4">
        <v>4</v>
      </c>
      <c r="E73" s="16" t="s">
        <v>5524</v>
      </c>
      <c r="G73" s="42">
        <f t="shared" ref="G73:G78" si="1">IF(H73="GREET",1,IF(H73="GOAL",2,IF(H73="GOAL:COOP",2,IF(H73="(GOAL:COOP)",2,IF(H73="GOAL:CIVILITY",2,IF(H73="GOAL:SUSTAIN",2,IF(H73="(GOAL:SUSTAIN)",2,IF(H73="GOAL:MAX EARN",2,IF(H73="GOAL:EQUITY",2,IF(H73="(GOAL:EQUITY)",2,IF(H73="PROPOSAL",3,IF(H73="(PROPOSAL)",3,IF(H73="CHOOSE+",4,IF(H73="CHOOSE-",4,IF(H73="(CHOOSE+)",4,IF(H73="(CHOOSE-)",4,IF(H73="ECO INFO",5,IF(H73="(ECO INFO)",5,IF(H73="$ INFO",6,IF(H73="($ INFO)",6,IF(H73="SOC INFO",7,IF(H73="(SOC INFO)",7,IF(H73="RULE INFO",8,IF(H73="EXP INFO",9,IF(H73="(EXP INFO)",9,IF(H73="MON RES",10,IF(H73="MON EARN",11,IF(H73="MON BEH",12,IF(H73="POSE HARM",13,IF(H73="(POSE HARM)",13,IF(H73="POSE CONCERN",14,IF(H73="(POSE CONCERN)",14,IF(H73="RJ APOLOGY",15,IF(H73="RJ ATONE",16,IF(H73="(RJ ATONE)",16,IF(H73="RJ JUSTIFY",17,IF(H73="RJ JUSTIFY:ECO INFO",17,IF(H73="RJ JUSTIFY:SOC INFO",17,IF(H73="RJ JUSTIFY:EXP INFO",17,IF(H73="RJ JUSTIFY:MON EARN",17,IF(H73="RJ JUSTIFY:MON BEH",17,IF(H73="RJ-",18,IF(H73="RJ FORGIVE+",19,IF(H73="RJ FORGIVE-",19,IF(H73="(RJ FORGIVE+)",19,IF(H73="(RJ FORGIVE-)",19,IF(H73="COORD",20,IF(H73="(COORD)",20,IF(H73="ENF ACK",21,IF(H73="(ENF ACK)",21,IF(H73="ENF PRAISE",22,IF(H73="ENF ASK",23,IF(H73="ENF TELL",24,IF(H73="ENF SHAME",25,IF(H73="ENF WARN",26,IF(H73="ENF THREATEN",27,IF(H73="ENF PUNISH",28,IF(H73="DEFECT",29,IF(H73="SM TALK",30,IF(H73="HUMOR",31,IF(H73="POLITE+",32,IF(H73="POLITE-",32,IF(H73="INPUT-",33,IF(H73="AMBIGUOUS",34,IF(H73="UNCODEABLE",35)))))))))))))))))))))))))))))))))))))))))))))))))))))))))))))))))</f>
        <v>7</v>
      </c>
      <c r="H73" t="s">
        <v>9377</v>
      </c>
    </row>
    <row r="74" spans="1:8" x14ac:dyDescent="0.35">
      <c r="A74" s="4">
        <v>42</v>
      </c>
      <c r="B74" s="4">
        <v>201.90700000000001</v>
      </c>
      <c r="C74" t="s">
        <v>5360</v>
      </c>
      <c r="D74" s="4">
        <v>4</v>
      </c>
      <c r="E74" s="16" t="s">
        <v>5529</v>
      </c>
      <c r="G74" s="42">
        <f t="shared" si="1"/>
        <v>31</v>
      </c>
      <c r="H74" t="s">
        <v>9386</v>
      </c>
    </row>
    <row r="75" spans="1:8" x14ac:dyDescent="0.35">
      <c r="B75" s="4">
        <v>214.16299999999899</v>
      </c>
      <c r="C75" t="s">
        <v>5360</v>
      </c>
      <c r="D75" s="4">
        <v>4</v>
      </c>
      <c r="E75" s="16" t="s">
        <v>5531</v>
      </c>
      <c r="H75" s="56"/>
    </row>
    <row r="76" spans="1:8" x14ac:dyDescent="0.35">
      <c r="A76" s="4">
        <v>43</v>
      </c>
      <c r="B76" s="4">
        <v>215.023</v>
      </c>
      <c r="C76" t="s">
        <v>5383</v>
      </c>
      <c r="D76" s="4">
        <v>2</v>
      </c>
      <c r="E76" s="16" t="s">
        <v>5532</v>
      </c>
      <c r="G76" s="42">
        <f t="shared" si="1"/>
        <v>31</v>
      </c>
      <c r="H76" t="s">
        <v>9386</v>
      </c>
    </row>
    <row r="77" spans="1:8" x14ac:dyDescent="0.35">
      <c r="A77" s="4">
        <v>44</v>
      </c>
      <c r="B77" s="4">
        <v>216.86099999999999</v>
      </c>
      <c r="C77" t="s">
        <v>5369</v>
      </c>
      <c r="D77" s="4">
        <v>1</v>
      </c>
      <c r="E77" s="16" t="s">
        <v>10392</v>
      </c>
      <c r="G77" s="42">
        <f t="shared" si="1"/>
        <v>31</v>
      </c>
      <c r="H77" t="s">
        <v>9386</v>
      </c>
    </row>
    <row r="78" spans="1:8" x14ac:dyDescent="0.35">
      <c r="A78" s="4">
        <v>45</v>
      </c>
      <c r="B78" s="4">
        <v>219.13900000000001</v>
      </c>
      <c r="C78" t="s">
        <v>5365</v>
      </c>
      <c r="D78" s="4">
        <v>3</v>
      </c>
      <c r="E78" s="16" t="s">
        <v>2832</v>
      </c>
      <c r="G78" s="42">
        <f t="shared" si="1"/>
        <v>31</v>
      </c>
      <c r="H78" t="s">
        <v>9386</v>
      </c>
    </row>
    <row r="79" spans="1:8" x14ac:dyDescent="0.35">
      <c r="B79" s="4">
        <v>225.34099999999901</v>
      </c>
      <c r="C79" t="s">
        <v>5365</v>
      </c>
      <c r="D79" s="4">
        <v>3</v>
      </c>
      <c r="E79" s="16" t="s">
        <v>5535</v>
      </c>
      <c r="H79" s="56"/>
    </row>
    <row r="81" spans="1:10" s="75" customFormat="1" x14ac:dyDescent="0.35">
      <c r="A81" s="11"/>
      <c r="B81" s="11" t="s">
        <v>9230</v>
      </c>
      <c r="C81" s="15"/>
      <c r="D81" s="19"/>
      <c r="E81" s="15"/>
      <c r="F81" s="13"/>
      <c r="G81" s="80"/>
      <c r="I81" s="80"/>
    </row>
    <row r="82" spans="1:10" x14ac:dyDescent="0.35">
      <c r="B82" s="20" t="s">
        <v>9285</v>
      </c>
    </row>
    <row r="83" spans="1:10" x14ac:dyDescent="0.35">
      <c r="A83" s="4">
        <v>46</v>
      </c>
      <c r="B83" s="4">
        <v>-339.34</v>
      </c>
      <c r="C83" t="s">
        <v>5383</v>
      </c>
      <c r="D83" s="4">
        <v>2</v>
      </c>
      <c r="E83" s="16" t="s">
        <v>5550</v>
      </c>
      <c r="G83" s="42">
        <f t="shared" ref="G83" si="2">IF(H83="GREET",1,IF(H83="GOAL",2,IF(H83="GOAL:COOP",2,IF(H83="(GOAL:COOP)",2,IF(H83="GOAL:CIVILITY",2,IF(H83="GOAL:SUSTAIN",2,IF(H83="(GOAL:SUSTAIN)",2,IF(H83="GOAL:MAX EARN",2,IF(H83="GOAL:EQUITY",2,IF(H83="(GOAL:EQUITY)",2,IF(H83="PROPOSAL",3,IF(H83="(PROPOSAL)",3,IF(H83="CHOOSE+",4,IF(H83="CHOOSE-",4,IF(H83="(CHOOSE+)",4,IF(H83="(CHOOSE-)",4,IF(H83="ECO INFO",5,IF(H83="(ECO INFO)",5,IF(H83="$ INFO",6,IF(H83="($ INFO)",6,IF(H83="SOC INFO",7,IF(H83="(SOC INFO)",7,IF(H83="RULE INFO",8,IF(H83="EXP INFO",9,IF(H83="(EXP INFO)",9,IF(H83="MON RES",10,IF(H83="MON EARN",11,IF(H83="MON BEH",12,IF(H83="POSE HARM",13,IF(H83="(POSE HARM)",13,IF(H83="POSE CONCERN",14,IF(H83="(POSE CONCERN)",14,IF(H83="RJ APOLOGY",15,IF(H83="RJ ATONE",16,IF(H83="(RJ ATONE)",16,IF(H83="RJ JUSTIFY",17,IF(H83="RJ JUSTIFY:ECO INFO",17,IF(H83="RJ JUSTIFY:SOC INFO",17,IF(H83="RJ JUSTIFY:EXP INFO",17,IF(H83="RJ JUSTIFY:MON EARN",17,IF(H83="RJ JUSTIFY:MON BEH",17,IF(H83="RJ-",18,IF(H83="RJ FORGIVE+",19,IF(H83="RJ FORGIVE-",19,IF(H83="(RJ FORGIVE+)",19,IF(H83="(RJ FORGIVE-)",19,IF(H83="COORD",20,IF(H83="(COORD)",20,IF(H83="ENF ACK",21,IF(H83="(ENF ACK)",21,IF(H83="ENF PRAISE",22,IF(H83="ENF ASK",23,IF(H83="ENF TELL",24,IF(H83="ENF SHAME",25,IF(H83="ENF WARN",26,IF(H83="ENF THREATEN",27,IF(H83="ENF PUNISH",28,IF(H83="DEFECT",29,IF(H83="SM TALK",30,IF(H83="HUMOR",31,IF(H83="POLITE+",32,IF(H83="POLITE-",32,IF(H83="INPUT-",33,IF(H83="AMBIGUOUS",34,IF(H83="UNCODEABLE",35)))))))))))))))))))))))))))))))))))))))))))))))))))))))))))))))))</f>
        <v>9</v>
      </c>
      <c r="H83" t="s">
        <v>9373</v>
      </c>
      <c r="J83" s="41"/>
    </row>
    <row r="85" spans="1:10" x14ac:dyDescent="0.35">
      <c r="B85" s="20" t="s">
        <v>9232</v>
      </c>
    </row>
    <row r="86" spans="1:10" x14ac:dyDescent="0.35">
      <c r="A86" s="4">
        <v>47</v>
      </c>
      <c r="B86" s="4">
        <v>-355.80799999999999</v>
      </c>
      <c r="C86" t="s">
        <v>5360</v>
      </c>
      <c r="D86" s="4">
        <v>4</v>
      </c>
      <c r="E86" s="16" t="s">
        <v>2029</v>
      </c>
      <c r="G86" s="42">
        <f t="shared" ref="G86" si="3">IF(H86="GREET",1,IF(H86="GOAL",2,IF(H86="GOAL:COOP",2,IF(H86="(GOAL:COOP)",2,IF(H86="GOAL:CIVILITY",2,IF(H86="GOAL:SUSTAIN",2,IF(H86="(GOAL:SUSTAIN)",2,IF(H86="GOAL:MAX EARN",2,IF(H86="GOAL:EQUITY",2,IF(H86="(GOAL:EQUITY)",2,IF(H86="PROPOSAL",3,IF(H86="(PROPOSAL)",3,IF(H86="CHOOSE+",4,IF(H86="CHOOSE-",4,IF(H86="(CHOOSE+)",4,IF(H86="(CHOOSE-)",4,IF(H86="ECO INFO",5,IF(H86="(ECO INFO)",5,IF(H86="$ INFO",6,IF(H86="($ INFO)",6,IF(H86="SOC INFO",7,IF(H86="(SOC INFO)",7,IF(H86="RULE INFO",8,IF(H86="EXP INFO",9,IF(H86="(EXP INFO)",9,IF(H86="MON RES",10,IF(H86="MON EARN",11,IF(H86="MON BEH",12,IF(H86="POSE HARM",13,IF(H86="(POSE HARM)",13,IF(H86="POSE CONCERN",14,IF(H86="(POSE CONCERN)",14,IF(H86="RJ APOLOGY",15,IF(H86="RJ ATONE",16,IF(H86="(RJ ATONE)",16,IF(H86="RJ JUSTIFY",17,IF(H86="RJ JUSTIFY:ECO INFO",17,IF(H86="RJ JUSTIFY:SOC INFO",17,IF(H86="RJ JUSTIFY:EXP INFO",17,IF(H86="RJ JUSTIFY:MON EARN",17,IF(H86="RJ JUSTIFY:MON BEH",17,IF(H86="RJ-",18,IF(H86="RJ FORGIVE+",19,IF(H86="RJ FORGIVE-",19,IF(H86="(RJ FORGIVE+)",19,IF(H86="(RJ FORGIVE-)",19,IF(H86="COORD",20,IF(H86="(COORD)",20,IF(H86="ENF ACK",21,IF(H86="(ENF ACK)",21,IF(H86="ENF PRAISE",22,IF(H86="ENF ASK",23,IF(H86="ENF TELL",24,IF(H86="ENF SHAME",25,IF(H86="ENF WARN",26,IF(H86="ENF THREATEN",27,IF(H86="ENF PUNISH",28,IF(H86="DEFECT",29,IF(H86="SM TALK",30,IF(H86="HUMOR",31,IF(H86="POLITE+",32,IF(H86="POLITE-",32,IF(H86="INPUT-",33,IF(H86="AMBIGUOUS",34,IF(H86="UNCODEABLE",35)))))))))))))))))))))))))))))))))))))))))))))))))))))))))))))))))</f>
        <v>30</v>
      </c>
      <c r="H86" t="s">
        <v>9375</v>
      </c>
    </row>
    <row r="87" spans="1:10" x14ac:dyDescent="0.35">
      <c r="B87" s="4">
        <v>-328.00199999999899</v>
      </c>
      <c r="C87" t="s">
        <v>5360</v>
      </c>
      <c r="D87" s="4">
        <v>4</v>
      </c>
      <c r="E87" s="16" t="s">
        <v>5555</v>
      </c>
    </row>
    <row r="88" spans="1:10" x14ac:dyDescent="0.35">
      <c r="A88" s="4">
        <v>48</v>
      </c>
      <c r="B88" s="4">
        <v>-333.02099999999899</v>
      </c>
      <c r="C88" t="s">
        <v>5365</v>
      </c>
      <c r="D88" s="4">
        <v>3</v>
      </c>
      <c r="E88" s="16" t="s">
        <v>5553</v>
      </c>
      <c r="G88" s="42">
        <f t="shared" ref="G88:G106" si="4">IF(H88="GREET",1,IF(H88="GOAL",2,IF(H88="GOAL:COOP",2,IF(H88="(GOAL:COOP)",2,IF(H88="GOAL:CIVILITY",2,IF(H88="GOAL:SUSTAIN",2,IF(H88="(GOAL:SUSTAIN)",2,IF(H88="GOAL:MAX EARN",2,IF(H88="GOAL:EQUITY",2,IF(H88="(GOAL:EQUITY)",2,IF(H88="PROPOSAL",3,IF(H88="(PROPOSAL)",3,IF(H88="CHOOSE+",4,IF(H88="CHOOSE-",4,IF(H88="(CHOOSE+)",4,IF(H88="(CHOOSE-)",4,IF(H88="ECO INFO",5,IF(H88="(ECO INFO)",5,IF(H88="$ INFO",6,IF(H88="($ INFO)",6,IF(H88="SOC INFO",7,IF(H88="(SOC INFO)",7,IF(H88="RULE INFO",8,IF(H88="EXP INFO",9,IF(H88="(EXP INFO)",9,IF(H88="MON RES",10,IF(H88="MON EARN",11,IF(H88="MON BEH",12,IF(H88="POSE HARM",13,IF(H88="(POSE HARM)",13,IF(H88="POSE CONCERN",14,IF(H88="(POSE CONCERN)",14,IF(H88="RJ APOLOGY",15,IF(H88="RJ ATONE",16,IF(H88="(RJ ATONE)",16,IF(H88="RJ JUSTIFY",17,IF(H88="RJ JUSTIFY:ECO INFO",17,IF(H88="RJ JUSTIFY:SOC INFO",17,IF(H88="RJ JUSTIFY:EXP INFO",17,IF(H88="RJ JUSTIFY:MON EARN",17,IF(H88="RJ JUSTIFY:MON BEH",17,IF(H88="RJ-",18,IF(H88="RJ FORGIVE+",19,IF(H88="RJ FORGIVE-",19,IF(H88="(RJ FORGIVE+)",19,IF(H88="(RJ FORGIVE-)",19,IF(H88="COORD",20,IF(H88="(COORD)",20,IF(H88="ENF ACK",21,IF(H88="(ENF ACK)",21,IF(H88="ENF PRAISE",22,IF(H88="ENF ASK",23,IF(H88="ENF TELL",24,IF(H88="ENF SHAME",25,IF(H88="ENF WARN",26,IF(H88="ENF THREATEN",27,IF(H88="ENF PUNISH",28,IF(H88="DEFECT",29,IF(H88="SM TALK",30,IF(H88="HUMOR",31,IF(H88="POLITE+",32,IF(H88="POLITE-",32,IF(H88="INPUT-",33,IF(H88="AMBIGUOUS",34,IF(H88="UNCODEABLE",35)))))))))))))))))))))))))))))))))))))))))))))))))))))))))))))))))</f>
        <v>30</v>
      </c>
      <c r="H88" t="s">
        <v>9375</v>
      </c>
    </row>
    <row r="89" spans="1:10" x14ac:dyDescent="0.35">
      <c r="A89" s="4">
        <v>49</v>
      </c>
      <c r="B89" s="4">
        <v>-325.87700000000001</v>
      </c>
      <c r="C89" t="s">
        <v>5369</v>
      </c>
      <c r="D89" s="4">
        <v>1</v>
      </c>
      <c r="E89" s="16" t="s">
        <v>5556</v>
      </c>
      <c r="G89" s="42">
        <f t="shared" si="4"/>
        <v>30</v>
      </c>
      <c r="H89" t="s">
        <v>9375</v>
      </c>
    </row>
    <row r="90" spans="1:10" x14ac:dyDescent="0.35">
      <c r="A90" s="4">
        <v>50</v>
      </c>
      <c r="B90" s="4">
        <v>-321.85300000000001</v>
      </c>
      <c r="C90" t="s">
        <v>5383</v>
      </c>
      <c r="D90" s="4">
        <v>2</v>
      </c>
      <c r="E90" s="16" t="s">
        <v>5559</v>
      </c>
      <c r="G90" s="42">
        <f t="shared" si="4"/>
        <v>30</v>
      </c>
      <c r="H90" t="s">
        <v>9375</v>
      </c>
    </row>
    <row r="91" spans="1:10" x14ac:dyDescent="0.35">
      <c r="A91" s="4">
        <v>51</v>
      </c>
      <c r="B91" s="4">
        <v>-316.79500000000002</v>
      </c>
      <c r="C91" t="s">
        <v>5365</v>
      </c>
      <c r="D91" s="4">
        <v>3</v>
      </c>
      <c r="E91" s="16" t="s">
        <v>5563</v>
      </c>
      <c r="G91" s="42">
        <f t="shared" si="4"/>
        <v>30</v>
      </c>
      <c r="H91" t="s">
        <v>9375</v>
      </c>
    </row>
    <row r="92" spans="1:10" x14ac:dyDescent="0.35">
      <c r="A92" s="4">
        <v>52</v>
      </c>
      <c r="B92" s="4">
        <v>-316.48</v>
      </c>
      <c r="C92" t="s">
        <v>5360</v>
      </c>
      <c r="D92" s="4">
        <v>4</v>
      </c>
      <c r="E92" s="16" t="s">
        <v>140</v>
      </c>
      <c r="G92" s="42">
        <f t="shared" si="4"/>
        <v>31</v>
      </c>
      <c r="H92" t="s">
        <v>9386</v>
      </c>
    </row>
    <row r="93" spans="1:10" x14ac:dyDescent="0.35">
      <c r="A93" s="4">
        <v>53</v>
      </c>
      <c r="B93" s="4">
        <v>-310.98399999999998</v>
      </c>
      <c r="C93" t="s">
        <v>5369</v>
      </c>
      <c r="D93" s="4">
        <v>1</v>
      </c>
      <c r="E93" s="16" t="s">
        <v>5566</v>
      </c>
      <c r="G93" s="42">
        <f t="shared" si="4"/>
        <v>30</v>
      </c>
      <c r="H93" t="s">
        <v>9375</v>
      </c>
    </row>
    <row r="94" spans="1:10" x14ac:dyDescent="0.35">
      <c r="A94" s="4">
        <v>54</v>
      </c>
      <c r="B94" s="4">
        <v>-301.58</v>
      </c>
      <c r="C94" t="s">
        <v>5365</v>
      </c>
      <c r="D94" s="4">
        <v>3</v>
      </c>
      <c r="E94" s="16" t="s">
        <v>10393</v>
      </c>
      <c r="G94" s="42">
        <f t="shared" si="4"/>
        <v>31</v>
      </c>
      <c r="H94" t="s">
        <v>9386</v>
      </c>
    </row>
    <row r="95" spans="1:10" x14ac:dyDescent="0.35">
      <c r="A95" s="4">
        <v>55</v>
      </c>
      <c r="B95" s="4">
        <v>-300.30900000000003</v>
      </c>
      <c r="C95" t="s">
        <v>5360</v>
      </c>
      <c r="D95" s="4">
        <v>4</v>
      </c>
      <c r="E95" s="16" t="s">
        <v>5570</v>
      </c>
      <c r="G95" s="42">
        <f t="shared" si="4"/>
        <v>30</v>
      </c>
      <c r="H95" t="s">
        <v>9375</v>
      </c>
    </row>
    <row r="96" spans="1:10" x14ac:dyDescent="0.35">
      <c r="A96" s="4">
        <v>56</v>
      </c>
      <c r="B96" s="4">
        <v>-300.14</v>
      </c>
      <c r="C96" t="s">
        <v>5365</v>
      </c>
      <c r="D96" s="4">
        <v>3</v>
      </c>
      <c r="E96" s="16" t="s">
        <v>215</v>
      </c>
      <c r="G96" s="42">
        <f t="shared" si="4"/>
        <v>30</v>
      </c>
      <c r="H96" t="s">
        <v>9375</v>
      </c>
    </row>
    <row r="97" spans="1:12" x14ac:dyDescent="0.35">
      <c r="A97" s="4">
        <v>57</v>
      </c>
      <c r="B97" s="4">
        <v>-286.04300000000001</v>
      </c>
      <c r="C97" t="s">
        <v>5383</v>
      </c>
      <c r="D97" s="4">
        <v>2</v>
      </c>
      <c r="E97" s="16" t="s">
        <v>5577</v>
      </c>
      <c r="G97" s="42">
        <f t="shared" si="4"/>
        <v>30</v>
      </c>
      <c r="H97" t="s">
        <v>9375</v>
      </c>
    </row>
    <row r="98" spans="1:12" x14ac:dyDescent="0.35">
      <c r="A98" s="4">
        <v>58</v>
      </c>
      <c r="B98" s="4">
        <v>-284.022999999999</v>
      </c>
      <c r="C98" t="s">
        <v>5369</v>
      </c>
      <c r="D98" s="4">
        <v>1</v>
      </c>
      <c r="E98" s="16" t="s">
        <v>5580</v>
      </c>
      <c r="G98" s="42">
        <f t="shared" si="4"/>
        <v>30</v>
      </c>
      <c r="H98" t="s">
        <v>9375</v>
      </c>
    </row>
    <row r="99" spans="1:12" x14ac:dyDescent="0.35">
      <c r="A99" s="4">
        <v>59</v>
      </c>
      <c r="B99" s="4">
        <v>-280.885999999999</v>
      </c>
      <c r="C99" t="s">
        <v>5383</v>
      </c>
      <c r="D99" s="4">
        <v>2</v>
      </c>
      <c r="E99" s="16" t="s">
        <v>5583</v>
      </c>
      <c r="G99" s="42">
        <f t="shared" si="4"/>
        <v>30</v>
      </c>
      <c r="H99" t="s">
        <v>9375</v>
      </c>
    </row>
    <row r="100" spans="1:12" x14ac:dyDescent="0.35">
      <c r="A100" s="4">
        <v>60</v>
      </c>
      <c r="B100" s="4">
        <v>-270.19200000000001</v>
      </c>
      <c r="C100" t="s">
        <v>5369</v>
      </c>
      <c r="D100" s="4">
        <v>1</v>
      </c>
      <c r="E100" s="16" t="s">
        <v>5588</v>
      </c>
      <c r="G100" s="42">
        <f t="shared" si="4"/>
        <v>30</v>
      </c>
      <c r="H100" t="s">
        <v>9375</v>
      </c>
    </row>
    <row r="101" spans="1:12" x14ac:dyDescent="0.35">
      <c r="A101" s="4">
        <v>61</v>
      </c>
      <c r="B101" s="4">
        <v>-263.14499999999998</v>
      </c>
      <c r="C101" t="s">
        <v>5360</v>
      </c>
      <c r="D101" s="4">
        <v>4</v>
      </c>
      <c r="E101" s="16" t="s">
        <v>3868</v>
      </c>
      <c r="G101" s="42">
        <f t="shared" si="4"/>
        <v>30</v>
      </c>
      <c r="H101" t="s">
        <v>9375</v>
      </c>
    </row>
    <row r="102" spans="1:12" x14ac:dyDescent="0.35">
      <c r="A102" s="4">
        <v>62</v>
      </c>
      <c r="B102" s="4">
        <v>-250.33699999999999</v>
      </c>
      <c r="C102" t="s">
        <v>5383</v>
      </c>
      <c r="D102" s="4">
        <v>2</v>
      </c>
      <c r="E102" s="16" t="s">
        <v>5594</v>
      </c>
      <c r="G102" s="42">
        <f t="shared" si="4"/>
        <v>30</v>
      </c>
      <c r="H102" t="s">
        <v>9375</v>
      </c>
    </row>
    <row r="103" spans="1:12" x14ac:dyDescent="0.35">
      <c r="B103" s="4">
        <v>-241.28399999999999</v>
      </c>
      <c r="C103" t="s">
        <v>5383</v>
      </c>
      <c r="D103" s="4">
        <v>2</v>
      </c>
      <c r="E103" s="16" t="s">
        <v>5597</v>
      </c>
    </row>
    <row r="104" spans="1:12" x14ac:dyDescent="0.35">
      <c r="A104" s="4">
        <v>63</v>
      </c>
      <c r="B104" s="4">
        <v>-245.94299999999899</v>
      </c>
      <c r="C104" t="s">
        <v>5369</v>
      </c>
      <c r="D104" s="4">
        <v>1</v>
      </c>
      <c r="E104" s="16" t="s">
        <v>1635</v>
      </c>
      <c r="G104" s="42">
        <f t="shared" si="4"/>
        <v>30</v>
      </c>
      <c r="H104" t="s">
        <v>9375</v>
      </c>
    </row>
    <row r="105" spans="1:12" x14ac:dyDescent="0.35">
      <c r="A105" s="4">
        <v>64</v>
      </c>
      <c r="B105" s="4">
        <v>-236.809</v>
      </c>
      <c r="C105" t="s">
        <v>5369</v>
      </c>
      <c r="D105" s="4">
        <v>1</v>
      </c>
      <c r="E105" s="16" t="s">
        <v>5601</v>
      </c>
      <c r="G105" s="42">
        <f t="shared" si="4"/>
        <v>30</v>
      </c>
      <c r="H105" t="s">
        <v>9375</v>
      </c>
    </row>
    <row r="106" spans="1:12" x14ac:dyDescent="0.35">
      <c r="A106" s="4">
        <v>65</v>
      </c>
      <c r="B106" s="4">
        <v>-231.00399999999999</v>
      </c>
      <c r="C106" t="s">
        <v>5365</v>
      </c>
      <c r="D106" s="4">
        <v>3</v>
      </c>
      <c r="E106" s="16" t="s">
        <v>10394</v>
      </c>
      <c r="G106" s="42">
        <f t="shared" si="4"/>
        <v>30</v>
      </c>
      <c r="H106" t="s">
        <v>9375</v>
      </c>
    </row>
    <row r="108" spans="1:12" x14ac:dyDescent="0.35">
      <c r="A108" s="4">
        <v>66</v>
      </c>
      <c r="B108" s="4">
        <v>-227.602</v>
      </c>
      <c r="C108" t="s">
        <v>5360</v>
      </c>
      <c r="D108" s="4">
        <v>4</v>
      </c>
      <c r="E108" s="16" t="s">
        <v>5606</v>
      </c>
    </row>
    <row r="109" spans="1:12" x14ac:dyDescent="0.35">
      <c r="E109" s="61" t="s">
        <v>10397</v>
      </c>
      <c r="G109" s="42">
        <f t="shared" ref="G109:I157" si="5">IF(H109="GREET",1,IF(H109="GOAL",2,IF(H109="GOAL:COOP",2,IF(H109="(GOAL:COOP)",2,IF(H109="GOAL:CIVILITY",2,IF(H109="GOAL:SUSTAIN",2,IF(H109="(GOAL:SUSTAIN)",2,IF(H109="GOAL:MAX EARN",2,IF(H109="GOAL:EQUITY",2,IF(H109="(GOAL:EQUITY)",2,IF(H109="PROPOSAL",3,IF(H109="(PROPOSAL)",3,IF(H109="CHOOSE+",4,IF(H109="CHOOSE-",4,IF(H109="(CHOOSE+)",4,IF(H109="(CHOOSE-)",4,IF(H109="ECO INFO",5,IF(H109="(ECO INFO)",5,IF(H109="$ INFO",6,IF(H109="($ INFO)",6,IF(H109="SOC INFO",7,IF(H109="(SOC INFO)",7,IF(H109="RULE INFO",8,IF(H109="EXP INFO",9,IF(H109="(EXP INFO)",9,IF(H109="MON RES",10,IF(H109="MON EARN",11,IF(H109="MON BEH",12,IF(H109="POSE HARM",13,IF(H109="(POSE HARM)",13,IF(H109="POSE CONCERN",14,IF(H109="(POSE CONCERN)",14,IF(H109="RJ APOLOGY",15,IF(H109="RJ ATONE",16,IF(H109="(RJ ATONE)",16,IF(H109="RJ JUSTIFY",17,IF(H109="RJ JUSTIFY:ECO INFO",17,IF(H109="RJ JUSTIFY:SOC INFO",17,IF(H109="RJ JUSTIFY:EXP INFO",17,IF(H109="RJ JUSTIFY:MON EARN",17,IF(H109="RJ JUSTIFY:MON BEH",17,IF(H109="RJ-",18,IF(H109="RJ FORGIVE+",19,IF(H109="RJ FORGIVE-",19,IF(H109="(RJ FORGIVE+)",19,IF(H109="(RJ FORGIVE-)",19,IF(H109="COORD",20,IF(H109="(COORD)",20,IF(H109="ENF ACK",21,IF(H109="(ENF ACK)",21,IF(H109="ENF PRAISE",22,IF(H109="ENF ASK",23,IF(H109="ENF TELL",24,IF(H109="ENF SHAME",25,IF(H109="ENF WARN",26,IF(H109="ENF THREATEN",27,IF(H109="ENF PUNISH",28,IF(H109="DEFECT",29,IF(H109="SM TALK",30,IF(H109="HUMOR",31,IF(H109="POLITE+",32,IF(H109="POLITE-",32,IF(H109="INPUT-",33,IF(H109="AMBIGUOUS",34,IF(H109="UNCODEABLE",35)))))))))))))))))))))))))))))))))))))))))))))))))))))))))))))))))</f>
        <v>9</v>
      </c>
      <c r="H109" s="43" t="s">
        <v>9373</v>
      </c>
      <c r="K109" s="41"/>
      <c r="L109" s="41"/>
    </row>
    <row r="110" spans="1:12" x14ac:dyDescent="0.35">
      <c r="E110" s="61" t="s">
        <v>10398</v>
      </c>
      <c r="G110" s="42">
        <f t="shared" si="5"/>
        <v>7</v>
      </c>
      <c r="H110" t="s">
        <v>9377</v>
      </c>
      <c r="L110" s="41"/>
    </row>
    <row r="111" spans="1:12" x14ac:dyDescent="0.35">
      <c r="A111" s="4">
        <v>67</v>
      </c>
      <c r="B111" s="4">
        <v>-222.495</v>
      </c>
      <c r="C111" t="s">
        <v>5369</v>
      </c>
      <c r="D111" s="4">
        <v>1</v>
      </c>
      <c r="E111" s="16" t="s">
        <v>5608</v>
      </c>
      <c r="G111" s="42">
        <f t="shared" si="5"/>
        <v>30</v>
      </c>
      <c r="H111" t="s">
        <v>9375</v>
      </c>
    </row>
    <row r="112" spans="1:12" x14ac:dyDescent="0.35">
      <c r="A112" s="4">
        <v>68</v>
      </c>
      <c r="B112" s="4">
        <v>-210.679</v>
      </c>
      <c r="C112" t="s">
        <v>5369</v>
      </c>
      <c r="D112" s="4">
        <v>1</v>
      </c>
      <c r="E112" s="16" t="s">
        <v>5611</v>
      </c>
      <c r="G112" s="42">
        <f t="shared" si="5"/>
        <v>7</v>
      </c>
      <c r="H112" t="s">
        <v>9377</v>
      </c>
    </row>
    <row r="113" spans="1:8" x14ac:dyDescent="0.35">
      <c r="B113" s="4">
        <v>-198.79900000000001</v>
      </c>
      <c r="C113" t="s">
        <v>5369</v>
      </c>
      <c r="D113" s="4">
        <v>1</v>
      </c>
      <c r="E113" s="16" t="s">
        <v>5616</v>
      </c>
    </row>
    <row r="115" spans="1:8" x14ac:dyDescent="0.35">
      <c r="A115" s="4">
        <v>69</v>
      </c>
      <c r="B115" s="4">
        <v>-187.953</v>
      </c>
      <c r="C115" t="s">
        <v>5360</v>
      </c>
      <c r="D115" s="4">
        <v>4</v>
      </c>
      <c r="E115" s="16" t="s">
        <v>5622</v>
      </c>
      <c r="G115" s="42">
        <f t="shared" si="5"/>
        <v>30</v>
      </c>
      <c r="H115" t="s">
        <v>9375</v>
      </c>
    </row>
    <row r="116" spans="1:8" x14ac:dyDescent="0.35">
      <c r="A116" s="4">
        <v>70</v>
      </c>
      <c r="B116" s="4">
        <v>-182.50799999999899</v>
      </c>
      <c r="C116" t="s">
        <v>5383</v>
      </c>
      <c r="D116" s="4">
        <v>2</v>
      </c>
      <c r="E116" s="16" t="s">
        <v>55</v>
      </c>
      <c r="G116" s="42">
        <f t="shared" si="5"/>
        <v>30</v>
      </c>
      <c r="H116" t="s">
        <v>9375</v>
      </c>
    </row>
    <row r="117" spans="1:8" x14ac:dyDescent="0.35">
      <c r="A117" s="4">
        <v>71</v>
      </c>
      <c r="B117" s="4">
        <v>-173.31099999999901</v>
      </c>
      <c r="C117" t="s">
        <v>5369</v>
      </c>
      <c r="D117" s="4">
        <v>1</v>
      </c>
      <c r="E117" s="16" t="s">
        <v>5627</v>
      </c>
      <c r="G117" s="42">
        <f t="shared" si="5"/>
        <v>30</v>
      </c>
      <c r="H117" t="s">
        <v>9375</v>
      </c>
    </row>
    <row r="118" spans="1:8" x14ac:dyDescent="0.35">
      <c r="A118" s="4">
        <v>72</v>
      </c>
      <c r="B118" s="4">
        <v>-164.024</v>
      </c>
      <c r="C118" t="s">
        <v>5365</v>
      </c>
      <c r="D118" s="4">
        <v>3</v>
      </c>
      <c r="E118" s="16" t="s">
        <v>5633</v>
      </c>
      <c r="G118" s="42">
        <f t="shared" si="5"/>
        <v>30</v>
      </c>
      <c r="H118" t="s">
        <v>9375</v>
      </c>
    </row>
    <row r="119" spans="1:8" x14ac:dyDescent="0.35">
      <c r="A119" s="4">
        <v>73</v>
      </c>
      <c r="B119" s="4">
        <v>-161.114</v>
      </c>
      <c r="C119" t="s">
        <v>5360</v>
      </c>
      <c r="D119" s="4">
        <v>4</v>
      </c>
      <c r="E119" s="16" t="s">
        <v>5634</v>
      </c>
      <c r="G119" s="42">
        <f t="shared" si="5"/>
        <v>30</v>
      </c>
      <c r="H119" t="s">
        <v>9375</v>
      </c>
    </row>
    <row r="120" spans="1:8" x14ac:dyDescent="0.35">
      <c r="A120" s="4">
        <v>74</v>
      </c>
      <c r="B120" s="4">
        <v>-155.35</v>
      </c>
      <c r="C120" t="s">
        <v>5365</v>
      </c>
      <c r="D120" s="4">
        <v>3</v>
      </c>
      <c r="E120" s="16" t="s">
        <v>5637</v>
      </c>
      <c r="G120" s="42">
        <f t="shared" si="5"/>
        <v>30</v>
      </c>
      <c r="H120" t="s">
        <v>9375</v>
      </c>
    </row>
    <row r="121" spans="1:8" x14ac:dyDescent="0.35">
      <c r="A121" s="4">
        <v>75</v>
      </c>
      <c r="B121" s="4">
        <v>-152.261</v>
      </c>
      <c r="C121" t="s">
        <v>5383</v>
      </c>
      <c r="D121" s="4">
        <v>2</v>
      </c>
      <c r="E121" s="16" t="s">
        <v>5641</v>
      </c>
      <c r="G121" s="42">
        <f t="shared" si="5"/>
        <v>30</v>
      </c>
      <c r="H121" t="s">
        <v>9375</v>
      </c>
    </row>
    <row r="122" spans="1:8" x14ac:dyDescent="0.35">
      <c r="A122" s="4">
        <v>76</v>
      </c>
      <c r="B122" s="4">
        <v>-138.10299999999901</v>
      </c>
      <c r="C122" t="s">
        <v>5360</v>
      </c>
      <c r="D122" s="4">
        <v>4</v>
      </c>
      <c r="E122" s="16" t="s">
        <v>5646</v>
      </c>
      <c r="G122" s="42">
        <f t="shared" si="5"/>
        <v>30</v>
      </c>
      <c r="H122" t="s">
        <v>9375</v>
      </c>
    </row>
    <row r="123" spans="1:8" x14ac:dyDescent="0.35">
      <c r="A123" s="4">
        <v>77</v>
      </c>
      <c r="B123" s="4">
        <v>-110.544</v>
      </c>
      <c r="C123" t="s">
        <v>5383</v>
      </c>
      <c r="D123" s="4">
        <v>2</v>
      </c>
      <c r="E123" s="16" t="s">
        <v>5658</v>
      </c>
      <c r="G123" s="42">
        <f t="shared" si="5"/>
        <v>30</v>
      </c>
      <c r="H123" t="s">
        <v>9375</v>
      </c>
    </row>
    <row r="124" spans="1:8" x14ac:dyDescent="0.35">
      <c r="A124" s="4">
        <v>78</v>
      </c>
      <c r="B124" s="4">
        <v>-99.331999999999994</v>
      </c>
      <c r="C124" t="s">
        <v>5365</v>
      </c>
      <c r="D124" s="4">
        <v>3</v>
      </c>
      <c r="E124" s="16" t="s">
        <v>5665</v>
      </c>
      <c r="G124" s="42">
        <f t="shared" si="5"/>
        <v>30</v>
      </c>
      <c r="H124" t="s">
        <v>9375</v>
      </c>
    </row>
    <row r="125" spans="1:8" x14ac:dyDescent="0.35">
      <c r="A125" s="4">
        <v>79</v>
      </c>
      <c r="B125" s="4">
        <v>-94.206999999999994</v>
      </c>
      <c r="C125" t="s">
        <v>5360</v>
      </c>
      <c r="D125" s="4">
        <v>4</v>
      </c>
      <c r="E125" s="16" t="s">
        <v>5666</v>
      </c>
      <c r="G125" s="42">
        <f t="shared" si="5"/>
        <v>30</v>
      </c>
      <c r="H125" t="s">
        <v>9375</v>
      </c>
    </row>
    <row r="126" spans="1:8" x14ac:dyDescent="0.35">
      <c r="A126" s="4">
        <v>80</v>
      </c>
      <c r="B126" s="4">
        <v>-91.236999999999995</v>
      </c>
      <c r="C126" t="s">
        <v>5360</v>
      </c>
      <c r="D126" s="4">
        <v>4</v>
      </c>
      <c r="E126" s="16" t="s">
        <v>5668</v>
      </c>
      <c r="G126" s="42">
        <f t="shared" si="5"/>
        <v>30</v>
      </c>
      <c r="H126" t="s">
        <v>9375</v>
      </c>
    </row>
    <row r="127" spans="1:8" x14ac:dyDescent="0.35">
      <c r="A127" s="4">
        <v>81</v>
      </c>
      <c r="B127" s="4">
        <v>-87.561999999999998</v>
      </c>
      <c r="C127" t="s">
        <v>5383</v>
      </c>
      <c r="D127" s="4">
        <v>2</v>
      </c>
      <c r="E127" s="16" t="s">
        <v>55</v>
      </c>
      <c r="G127" s="42">
        <f t="shared" si="5"/>
        <v>30</v>
      </c>
      <c r="H127" t="s">
        <v>9375</v>
      </c>
    </row>
    <row r="128" spans="1:8" x14ac:dyDescent="0.35">
      <c r="A128" s="4">
        <v>82</v>
      </c>
      <c r="B128" s="4">
        <v>-86.143999999999906</v>
      </c>
      <c r="C128" t="s">
        <v>5365</v>
      </c>
      <c r="D128" s="4">
        <v>3</v>
      </c>
      <c r="E128" s="16" t="s">
        <v>5672</v>
      </c>
      <c r="G128" s="42">
        <f t="shared" si="5"/>
        <v>30</v>
      </c>
      <c r="H128" t="s">
        <v>9375</v>
      </c>
    </row>
    <row r="129" spans="1:10" x14ac:dyDescent="0.35">
      <c r="A129" s="4">
        <v>83</v>
      </c>
      <c r="B129" s="4">
        <v>-67.94</v>
      </c>
      <c r="C129" t="s">
        <v>5360</v>
      </c>
      <c r="D129" s="4">
        <v>4</v>
      </c>
      <c r="E129" s="16" t="s">
        <v>5677</v>
      </c>
      <c r="G129" s="42">
        <f t="shared" si="5"/>
        <v>30</v>
      </c>
      <c r="H129" t="s">
        <v>9375</v>
      </c>
    </row>
    <row r="130" spans="1:10" x14ac:dyDescent="0.35">
      <c r="B130" s="4">
        <v>-46.773000000000003</v>
      </c>
      <c r="C130" t="s">
        <v>5360</v>
      </c>
      <c r="D130" s="4">
        <v>4</v>
      </c>
      <c r="E130" s="16" t="s">
        <v>5689</v>
      </c>
    </row>
    <row r="131" spans="1:10" x14ac:dyDescent="0.35">
      <c r="A131" s="4">
        <v>84</v>
      </c>
      <c r="B131" s="4">
        <v>-51.508999999999901</v>
      </c>
      <c r="C131" t="s">
        <v>5369</v>
      </c>
      <c r="D131" s="4">
        <v>1</v>
      </c>
      <c r="E131" s="16" t="s">
        <v>5685</v>
      </c>
      <c r="G131" s="42">
        <f t="shared" si="5"/>
        <v>30</v>
      </c>
      <c r="H131" t="s">
        <v>9375</v>
      </c>
    </row>
    <row r="132" spans="1:10" x14ac:dyDescent="0.35">
      <c r="A132" s="4">
        <v>85</v>
      </c>
      <c r="B132" s="4">
        <v>-47.161999999999999</v>
      </c>
      <c r="C132" t="s">
        <v>5383</v>
      </c>
      <c r="D132" s="4">
        <v>2</v>
      </c>
      <c r="E132" s="16" t="s">
        <v>5687</v>
      </c>
      <c r="G132" s="42">
        <f t="shared" si="5"/>
        <v>30</v>
      </c>
      <c r="H132" t="s">
        <v>9375</v>
      </c>
    </row>
    <row r="133" spans="1:10" x14ac:dyDescent="0.35">
      <c r="A133" s="4">
        <v>86</v>
      </c>
      <c r="B133" s="4">
        <v>-40.725999999999999</v>
      </c>
      <c r="C133" t="s">
        <v>5360</v>
      </c>
      <c r="D133" s="4">
        <v>4</v>
      </c>
      <c r="E133" s="16" t="s">
        <v>5690</v>
      </c>
      <c r="G133" s="42">
        <f t="shared" si="5"/>
        <v>30</v>
      </c>
      <c r="H133" t="s">
        <v>9375</v>
      </c>
    </row>
    <row r="134" spans="1:10" x14ac:dyDescent="0.35">
      <c r="A134" s="4">
        <v>87</v>
      </c>
      <c r="B134" s="4">
        <v>-28.636999999999901</v>
      </c>
      <c r="C134" t="s">
        <v>5369</v>
      </c>
      <c r="D134" s="4">
        <v>1</v>
      </c>
      <c r="E134" s="16" t="s">
        <v>5697</v>
      </c>
      <c r="G134" s="42">
        <f t="shared" si="5"/>
        <v>30</v>
      </c>
      <c r="H134" t="s">
        <v>9375</v>
      </c>
    </row>
    <row r="135" spans="1:10" x14ac:dyDescent="0.35">
      <c r="A135" s="4">
        <v>88</v>
      </c>
      <c r="B135" s="4">
        <v>-20.794</v>
      </c>
      <c r="C135" t="s">
        <v>5360</v>
      </c>
      <c r="D135" s="4">
        <v>4</v>
      </c>
      <c r="E135" s="16" t="s">
        <v>873</v>
      </c>
      <c r="G135" s="42">
        <f t="shared" si="5"/>
        <v>30</v>
      </c>
      <c r="H135" t="s">
        <v>9375</v>
      </c>
    </row>
    <row r="137" spans="1:10" x14ac:dyDescent="0.35">
      <c r="B137" s="21" t="s">
        <v>9233</v>
      </c>
      <c r="C137" s="22"/>
      <c r="D137" s="21"/>
      <c r="E137" s="23"/>
    </row>
    <row r="138" spans="1:10" x14ac:dyDescent="0.35">
      <c r="B138" s="89"/>
    </row>
    <row r="139" spans="1:10" x14ac:dyDescent="0.35">
      <c r="A139" s="4">
        <v>89</v>
      </c>
      <c r="B139" s="4">
        <v>69.775999999999996</v>
      </c>
      <c r="C139" t="s">
        <v>5365</v>
      </c>
      <c r="D139" s="4">
        <v>3</v>
      </c>
      <c r="E139" s="16" t="s">
        <v>5708</v>
      </c>
      <c r="G139" s="42">
        <f t="shared" si="5"/>
        <v>22</v>
      </c>
      <c r="H139" t="s">
        <v>10418</v>
      </c>
    </row>
    <row r="140" spans="1:10" x14ac:dyDescent="0.35">
      <c r="A140" s="4">
        <v>90</v>
      </c>
      <c r="B140" s="4">
        <v>85.009</v>
      </c>
      <c r="C140" t="s">
        <v>5360</v>
      </c>
      <c r="D140" s="4">
        <v>4</v>
      </c>
      <c r="E140" s="16" t="s">
        <v>5712</v>
      </c>
      <c r="G140" s="42">
        <f t="shared" si="5"/>
        <v>32</v>
      </c>
      <c r="H140" t="s">
        <v>9376</v>
      </c>
    </row>
    <row r="142" spans="1:10" x14ac:dyDescent="0.35">
      <c r="A142" s="7">
        <v>0</v>
      </c>
      <c r="B142" s="47" t="s">
        <v>12154</v>
      </c>
    </row>
    <row r="143" spans="1:10" x14ac:dyDescent="0.35">
      <c r="A143" s="4">
        <v>91</v>
      </c>
      <c r="B143" s="4">
        <v>77.673000000000002</v>
      </c>
      <c r="C143" t="s">
        <v>5360</v>
      </c>
      <c r="D143" s="4">
        <v>4</v>
      </c>
      <c r="E143" s="16" t="s">
        <v>5710</v>
      </c>
      <c r="G143" s="42">
        <f t="shared" si="5"/>
        <v>27</v>
      </c>
      <c r="H143" s="43" t="s">
        <v>11680</v>
      </c>
      <c r="J143" s="41"/>
    </row>
    <row r="144" spans="1:10" x14ac:dyDescent="0.35">
      <c r="A144" s="4">
        <v>92</v>
      </c>
      <c r="B144" s="4">
        <v>117.72399999999899</v>
      </c>
      <c r="C144" t="s">
        <v>5383</v>
      </c>
      <c r="D144" s="4">
        <v>2</v>
      </c>
      <c r="E144" s="16" t="s">
        <v>5718</v>
      </c>
      <c r="G144" s="42">
        <f t="shared" si="5"/>
        <v>18</v>
      </c>
      <c r="H144" s="43" t="s">
        <v>9721</v>
      </c>
      <c r="J144" s="38" t="s">
        <v>10788</v>
      </c>
    </row>
    <row r="145" spans="1:12" x14ac:dyDescent="0.35">
      <c r="B145" s="4">
        <v>132.64400000000001</v>
      </c>
      <c r="C145" t="s">
        <v>5383</v>
      </c>
      <c r="D145" s="4">
        <v>2</v>
      </c>
      <c r="E145" s="16" t="s">
        <v>5721</v>
      </c>
      <c r="H145" s="41"/>
    </row>
    <row r="146" spans="1:12" x14ac:dyDescent="0.35">
      <c r="A146" s="4">
        <v>93</v>
      </c>
      <c r="B146" s="4">
        <v>129.465</v>
      </c>
      <c r="C146" t="s">
        <v>5369</v>
      </c>
      <c r="D146" s="4">
        <v>1</v>
      </c>
      <c r="E146" s="16" t="s">
        <v>11300</v>
      </c>
      <c r="G146" s="42">
        <f t="shared" si="5"/>
        <v>25</v>
      </c>
      <c r="H146" t="s">
        <v>9648</v>
      </c>
      <c r="L146" s="41"/>
    </row>
    <row r="147" spans="1:12" x14ac:dyDescent="0.35">
      <c r="A147" s="4">
        <v>94</v>
      </c>
      <c r="B147" s="4">
        <v>155.72899999999899</v>
      </c>
      <c r="C147" t="s">
        <v>5360</v>
      </c>
      <c r="D147" s="4">
        <v>4</v>
      </c>
      <c r="E147" s="16" t="s">
        <v>5723</v>
      </c>
      <c r="G147" s="42">
        <f t="shared" si="5"/>
        <v>7</v>
      </c>
      <c r="H147" t="s">
        <v>9377</v>
      </c>
      <c r="I147" s="42">
        <f>IF(J147="GREET",1,IF(J147="GOAL",2,IF(J147="GOAL:COOP",2,IF(J147="(GOAL:COOP)",2,IF(J147="GOAL:CIVILITY",2,IF(J147="GOAL:SUSTAIN",2,IF(J147="(GOAL:SUSTAIN)",2,IF(J147="GOAL:MAX EARN",2,IF(J147="GOAL:EQUITY",2,IF(J147="(GOAL:EQUITY)",2,IF(J147="PROPOSAL",3,IF(J147="(PROPOSAL)",3,IF(J147="CHOOSE+",4,IF(J147="CHOOSE-",4,IF(J147="(CHOOSE+)",4,IF(J147="(CHOOSE-)",4,IF(J147="ECO INFO",5,IF(J147="(ECO INFO)",5,IF(J147="$ INFO",6,IF(J147="($ INFO)",6,IF(J147="SOC INFO",7,IF(J147="(SOC INFO)",7,IF(J147="RULE INFO",8,IF(J147="EXP INFO",9,IF(J147="(EXP INFO)",9,IF(J147="MON RES",10,IF(J147="MON EARN",11,IF(J147="MON BEH",12,IF(J147="POSE HARM",13,IF(J147="(POSE HARM)",13,IF(J147="POSE CONCERN",14,IF(J147="(POSE CONCERN)",14,IF(J147="RJ APOLOGY",15,IF(J147="RJ ATONE",16,IF(J147="(RJ ATONE)",16,IF(J147="RJ JUSTIFY",17,IF(J147="RJ JUSTIFY:ECO INFO",17,IF(J147="RJ JUSTIFY:SOC INFO",17,IF(J147="RJ JUSTIFY:EXP INFO",17,IF(J147="RJ JUSTIFY:MON EARN",17,IF(J147="RJ JUSTIFY:MON BEH",17,IF(J147="RJ-",18,IF(J147="RJ FORGIVE+",19,IF(J147="RJ FORGIVE-",19,IF(J147="(RJ FORGIVE+)",19,IF(J147="(RJ FORGIVE-)",19,IF(J147="COORD",20,IF(J147="(COORD)",20,IF(J147="ENF ACK",21,IF(J147="(ENF ACK)",21,IF(J147="ENF PRAISE",22,IF(J147="ENF ASK",23,IF(J147="ENF TELL",24,IF(J147="(ENF SHAME)",25,IF(J147="ENF WARN",26,IF(J147="ENF THREATEN",27,IF(J147="ENF PUNISH",28,IF(J147="DEFECT",29,IF(J147="SM TALK",30,IF(J147="HUMOR",31,IF(J147="POLITE+",32,IF(J147="POLITE-",32,IF(J147="INPUT-",33,IF(J147="AMBIGUOUS",34,IF(J147="UNCODEABLE",35)))))))))))))))))))))))))))))))))))))))))))))))))))))))))))))))))</f>
        <v>25</v>
      </c>
      <c r="J147" t="s">
        <v>10460</v>
      </c>
    </row>
    <row r="148" spans="1:12" x14ac:dyDescent="0.35">
      <c r="A148" s="4">
        <v>95</v>
      </c>
      <c r="B148" s="4">
        <v>162.07299999999901</v>
      </c>
      <c r="C148" t="s">
        <v>5360</v>
      </c>
      <c r="D148" s="4">
        <v>4</v>
      </c>
      <c r="E148" s="16" t="s">
        <v>5724</v>
      </c>
      <c r="G148" s="42">
        <f t="shared" si="5"/>
        <v>32</v>
      </c>
      <c r="H148" t="s">
        <v>9392</v>
      </c>
    </row>
    <row r="149" spans="1:12" x14ac:dyDescent="0.35">
      <c r="A149" s="4">
        <v>96</v>
      </c>
      <c r="B149" s="4">
        <v>173.94799999999901</v>
      </c>
      <c r="C149" t="s">
        <v>5383</v>
      </c>
      <c r="D149" s="4">
        <v>2</v>
      </c>
      <c r="E149" s="16" t="s">
        <v>5725</v>
      </c>
      <c r="G149" s="42">
        <f>IF(H149="GREET",1,IF(H149="GOAL",2,IF(H149="GOAL:COOP",2,IF(H149="(GOAL:COOP)",2,IF(H149="GOAL:CIVILITY",2,IF(H149="GOAL:SUSTAIN",2,IF(H149="(GOAL:SUSTAIN)",2,IF(H149="GOAL:MAX EARN",2,IF(H149="GOAL:EQUITY",2,IF(H149="(GOAL:EQUITY)",2,IF(H149="PROPOSAL",3,IF(H149="(PROPOSAL)",3,IF(H149="CHOOSE+",4,IF(H149="CHOOSE-",4,IF(H149="(CHOOSE+)",4,IF(H149="(CHOOSE-)",4,IF(H149="ECO INFO",5,IF(H149="(ECO INFO)",5,IF(H149="$ INFO",6,IF(H149="($ INFO)",6,IF(H149="SOC INFO",7,IF(H149="(SOC INFO)",7,IF(H149="RULE INFO",8,IF(H149="EXP INFO",9,IF(H149="(EXP INFO)",9,IF(H149="MON RES",10,IF(H149="MON EARN",11,IF(H149="MON BEH",12,IF(H149="POSE HARM",13,IF(H149="(POSE HARM)",13,IF(H149="POSE CONCERN",14,IF(H149="(POSE CONCERN)",14,IF(H149="RJ APOLOGY",15,IF(H149="RJ ATONE",16,IF(H149="(RJ ATONE)",16,IF(H149="RJ JUSTIFY",17,IF(H149="RJ JUSTIFY:ECO INFO",17,IF(H149="RJ JUSTIFY:SOC INFO",17,IF(H149="RJ JUSTIFY:HUMOR",17,IF(H149="RJ JUSTIFY:MON EARN",17,IF(H149="RJ JUSTIFY:MON BEH",17,IF(H149="RJ-",18,IF(H149="RJ FORGIVE+",19,IF(H149="RJ FORGIVE-",19,IF(H149="(RJ FORGIVE+)",19,IF(H149="(RJ FORGIVE-)",19,IF(H149="COORD",20,IF(H149="(COORD)",20,IF(H149="ENF ACK",21,IF(H149="(ENF ACK)",21,IF(H149="ENF PRAISE",22,IF(H149="ENF ASK",23,IF(H149="ENF TELL",24,IF(H149="ENF SHAME",25,IF(H149="ENF WARN",26,IF(H149="ENF THREATEN",27,IF(H149="ENF PUNISH",28,IF(H149="DEFECT",29,IF(H149="SM TALK",30,IF(H149="HUMOR",31,IF(H149="POLITE+",32,IF(H149="POLITE-",32,IF(H149="INPUT-",33,IF(H149="AMBIGUOUS",34,IF(H149="UNCODEABLE",35)))))))))))))))))))))))))))))))))))))))))))))))))))))))))))))))))</f>
        <v>17</v>
      </c>
      <c r="H149" s="43" t="s">
        <v>12192</v>
      </c>
    </row>
    <row r="150" spans="1:12" x14ac:dyDescent="0.35">
      <c r="A150" s="4">
        <v>97</v>
      </c>
      <c r="B150" s="4">
        <v>184.43199999999999</v>
      </c>
      <c r="C150" t="s">
        <v>5365</v>
      </c>
      <c r="D150" s="4">
        <v>3</v>
      </c>
      <c r="E150" s="16" t="s">
        <v>422</v>
      </c>
      <c r="G150" s="42">
        <f t="shared" ref="G150:G152" si="6">IF(H150="GREET",1,IF(H150="GOAL",2,IF(H150="GOAL:COOP",2,IF(H150="(GOAL:COOP)",2,IF(H150="GOAL:CIVILITY",2,IF(H150="GOAL:SUSTAIN",2,IF(H150="(GOAL:SUSTAIN)",2,IF(H150="GOAL:MAX EARN",2,IF(H150="GOAL:EQUITY",2,IF(H150="(GOAL:EQUITY)",2,IF(H150="PROPOSAL",3,IF(H150="(PROPOSAL)",3,IF(H150="CHOOSE+",4,IF(H150="CHOOSE-",4,IF(H150="(CHOOSE+)",4,IF(H150="(CHOOSE-)",4,IF(H150="ECO INFO",5,IF(H150="(ECO INFO)",5,IF(H150="$ INFO",6,IF(H150="($ INFO)",6,IF(H150="SOC INFO",7,IF(H150="(SOC INFO)",7,IF(H150="RULE INFO",8,IF(H150="EXP INFO",9,IF(H150="(EXP INFO)",9,IF(H150="MON RES",10,IF(H150="MON EARN",11,IF(H150="MON BEH",12,IF(H150="POSE HARM",13,IF(H150="(POSE HARM)",13,IF(H150="POSE CONCERN",14,IF(H150="(POSE CONCERN)",14,IF(H150="RJ APOLOGY",15,IF(H150="RJ ATONE",16,IF(H150="(RJ ATONE)",16,IF(H150="RJ JUSTIFY",17,IF(H150="RJ JUSTIFY:ECO INFO",17,IF(H150="RJ JUSTIFY:SOC INFO",17,IF(H150="RJ JUSTIFY:HUMOR",17,IF(H150="RJ JUSTIFY:MON EARN",17,IF(H150="RJ JUSTIFY:MON BEH",17,IF(H150="RJ-",18,IF(H150="RJ FORGIVE+",19,IF(H150="RJ FORGIVE-",19,IF(H150="(RJ FORGIVE+)",19,IF(H150="(RJ FORGIVE-)",19,IF(H150="COORD",20,IF(H150="(COORD)",20,IF(H150="ENF ACK",21,IF(H150="(ENF ACK)",21,IF(H150="ENF PRAISE",22,IF(H150="ENF ASK",23,IF(H150="ENF TELL",24,IF(H150="ENF SHAME",25,IF(H150="ENF WARN",26,IF(H150="ENF THREATEN",27,IF(H150="ENF PUNISH",28,IF(H150="DEFECT",29,IF(H150="SM TALK",30,IF(H150="HUMOR",31,IF(H150="POLITE+",32,IF(H150="POLITE-",32,IF(H150="INPUT-",33,IF(H150="AMBIGUOUS",34,IF(H150="UNCODEABLE",35)))))))))))))))))))))))))))))))))))))))))))))))))))))))))))))))))</f>
        <v>31</v>
      </c>
      <c r="H150" t="s">
        <v>9386</v>
      </c>
    </row>
    <row r="151" spans="1:12" x14ac:dyDescent="0.35">
      <c r="A151" s="4">
        <v>98</v>
      </c>
      <c r="B151" s="4">
        <v>192.673</v>
      </c>
      <c r="C151" t="s">
        <v>5360</v>
      </c>
      <c r="D151" s="4">
        <v>4</v>
      </c>
      <c r="E151" s="16" t="s">
        <v>5729</v>
      </c>
      <c r="G151" s="42">
        <f t="shared" si="6"/>
        <v>6</v>
      </c>
      <c r="H151" s="43" t="s">
        <v>10472</v>
      </c>
      <c r="I151" s="42">
        <f t="shared" si="5"/>
        <v>19</v>
      </c>
      <c r="J151" s="43" t="s">
        <v>12177</v>
      </c>
    </row>
    <row r="152" spans="1:12" x14ac:dyDescent="0.35">
      <c r="A152" s="4">
        <v>99</v>
      </c>
      <c r="B152" s="4">
        <v>209.30799999999999</v>
      </c>
      <c r="C152" t="s">
        <v>5383</v>
      </c>
      <c r="D152" s="4">
        <v>2</v>
      </c>
      <c r="E152" s="16" t="s">
        <v>5734</v>
      </c>
      <c r="F152" s="56"/>
      <c r="G152" s="42">
        <f t="shared" si="6"/>
        <v>18</v>
      </c>
      <c r="H152" s="43" t="s">
        <v>9721</v>
      </c>
      <c r="L152" s="41"/>
    </row>
    <row r="153" spans="1:12" x14ac:dyDescent="0.35">
      <c r="B153" s="4">
        <v>217.65199999999999</v>
      </c>
      <c r="C153" t="s">
        <v>5383</v>
      </c>
      <c r="D153" s="4">
        <v>2</v>
      </c>
      <c r="E153" s="16" t="s">
        <v>5735</v>
      </c>
    </row>
    <row r="155" spans="1:12" x14ac:dyDescent="0.35">
      <c r="A155" s="7">
        <v>2</v>
      </c>
      <c r="B155" s="31" t="s">
        <v>10789</v>
      </c>
    </row>
    <row r="156" spans="1:12" x14ac:dyDescent="0.35">
      <c r="A156" s="4">
        <v>100</v>
      </c>
      <c r="B156" s="4">
        <v>231.66499999999999</v>
      </c>
      <c r="C156" t="s">
        <v>5360</v>
      </c>
      <c r="D156" s="4">
        <v>4</v>
      </c>
      <c r="E156" s="16" t="s">
        <v>5736</v>
      </c>
      <c r="G156" s="42">
        <f t="shared" si="5"/>
        <v>3</v>
      </c>
      <c r="H156" t="s">
        <v>9379</v>
      </c>
    </row>
    <row r="157" spans="1:12" x14ac:dyDescent="0.35">
      <c r="A157" s="4">
        <v>101</v>
      </c>
      <c r="B157" s="4">
        <v>241.25599999999901</v>
      </c>
      <c r="C157" t="s">
        <v>5365</v>
      </c>
      <c r="D157" s="4">
        <v>3</v>
      </c>
      <c r="E157" s="16" t="s">
        <v>5737</v>
      </c>
      <c r="G157" s="42">
        <f t="shared" si="5"/>
        <v>4</v>
      </c>
      <c r="H157" t="s">
        <v>9372</v>
      </c>
    </row>
    <row r="159" spans="1:12" s="75" customFormat="1" x14ac:dyDescent="0.35">
      <c r="A159" s="11"/>
      <c r="B159" s="11" t="s">
        <v>9229</v>
      </c>
      <c r="C159" s="15"/>
      <c r="D159" s="19"/>
      <c r="E159" s="15"/>
      <c r="F159" s="13"/>
      <c r="G159" s="80"/>
      <c r="I159" s="80"/>
    </row>
    <row r="160" spans="1:12" x14ac:dyDescent="0.35">
      <c r="B160" s="31" t="s">
        <v>11301</v>
      </c>
    </row>
    <row r="161" spans="1:8" x14ac:dyDescent="0.35">
      <c r="A161" s="4">
        <v>102</v>
      </c>
      <c r="B161" s="4">
        <v>-376.12699999999899</v>
      </c>
      <c r="C161" t="s">
        <v>5360</v>
      </c>
      <c r="D161" s="4">
        <v>4</v>
      </c>
      <c r="E161" s="16" t="s">
        <v>5738</v>
      </c>
      <c r="G161" s="42">
        <f t="shared" ref="G161:G162" si="7">IF(H161="GREET",1,IF(H161="GOAL",2,IF(H161="GOAL:COOP",2,IF(H161="(GOAL:COOP)",2,IF(H161="GOAL:CIVILITY",2,IF(H161="GOAL:SUSTAIN",2,IF(H161="(GOAL:SUSTAIN)",2,IF(H161="GOAL:MAX EARN",2,IF(H161="GOAL:EQUITY",2,IF(H161="(GOAL:EQUITY)",2,IF(H161="PROPOSAL",3,IF(H161="(PROPOSAL)",3,IF(H161="CHOOSE+",4,IF(H161="CHOOSE-",4,IF(H161="(CHOOSE+)",4,IF(H161="(CHOOSE-)",4,IF(H161="ECO INFO",5,IF(H161="(ECO INFO)",5,IF(H161="$ INFO",6,IF(H161="($ INFO)",6,IF(H161="SOC INFO",7,IF(H161="(SOC INFO)",7,IF(H161="RULE INFO",8,IF(H161="EXP INFO",9,IF(H161="(EXP INFO)",9,IF(H161="MON RES",10,IF(H161="MON EARN",11,IF(H161="MON BEH",12,IF(H161="POSE HARM",13,IF(H161="(POSE HARM)",13,IF(H161="POSE CONCERN",14,IF(H161="(POSE CONCERN)",14,IF(H161="RJ APOLOGY",15,IF(H161="RJ ATONE",16,IF(H161="(RJ ATONE)",16,IF(H161="RJ JUSTIFY",17,IF(H161="RJ JUSTIFY:ECO INFO",17,IF(H161="RJ JUSTIFY:SOC INFO",17,IF(H161="RJ JUSTIFY:EXP INFO",17,IF(H161="RJ JUSTIFY:MON EARN",17,IF(H161="RJ JUSTIFY:MON BEH",17,IF(H161="RJ-",18,IF(H161="RJ FORGIVE+",19,IF(H161="RJ FORGIVE-",19,IF(H161="(RJ FORGIVE+)",19,IF(H161="(RJ FORGIVE-)",19,IF(H161="COORD",20,IF(H161="(COORD)",20,IF(H161="ENF ACK",21,IF(H161="(ENF ACK)",21,IF(H161="ENF PRAISE",22,IF(H161="ENF ASK",23,IF(H161="ENF TELL",24,IF(H161="ENF SHAME",25,IF(H161="ENF WARN",26,IF(H161="ENF THREATEN",27,IF(H161="ENF PUNISH",28,IF(H161="DEFECT",29,IF(H161="SM TALK",30,IF(H161="HUMOR",31,IF(H161="POLITE+",32,IF(H161="POLITE-",32,IF(H161="INPUT-",33,IF(H161="AMBIGUOUS",34,IF(H161="UNCODEABLE",35)))))))))))))))))))))))))))))))))))))))))))))))))))))))))))))))))</f>
        <v>4</v>
      </c>
      <c r="H161" t="s">
        <v>9372</v>
      </c>
    </row>
    <row r="162" spans="1:8" x14ac:dyDescent="0.35">
      <c r="A162" s="4">
        <v>103</v>
      </c>
      <c r="B162" s="4">
        <v>-369.077</v>
      </c>
      <c r="C162" t="s">
        <v>5383</v>
      </c>
      <c r="D162" s="4">
        <v>2</v>
      </c>
      <c r="E162" s="16" t="s">
        <v>5741</v>
      </c>
      <c r="G162" s="42">
        <f t="shared" si="7"/>
        <v>29</v>
      </c>
      <c r="H162" t="s">
        <v>9422</v>
      </c>
    </row>
    <row r="164" spans="1:8" x14ac:dyDescent="0.35">
      <c r="A164" s="4">
        <v>104</v>
      </c>
      <c r="B164" s="4">
        <v>-367.41699999999997</v>
      </c>
      <c r="C164" t="s">
        <v>5365</v>
      </c>
      <c r="D164" s="4">
        <v>3</v>
      </c>
      <c r="E164" s="16" t="s">
        <v>5742</v>
      </c>
      <c r="G164" s="42">
        <f t="shared" ref="G164:G166" si="8">IF(H164="GREET",1,IF(H164="GOAL",2,IF(H164="GOAL:COOP",2,IF(H164="(GOAL:COOP)",2,IF(H164="GOAL:CIVILITY",2,IF(H164="GOAL:SUSTAIN",2,IF(H164="(GOAL:SUSTAIN)",2,IF(H164="GOAL:MAX EARN",2,IF(H164="GOAL:EQUITY",2,IF(H164="(GOAL:EQUITY)",2,IF(H164="PROPOSAL",3,IF(H164="(PROPOSAL)",3,IF(H164="CHOOSE+",4,IF(H164="CHOOSE-",4,IF(H164="(CHOOSE+)",4,IF(H164="(CHOOSE-)",4,IF(H164="ECO INFO",5,IF(H164="(ECO INFO)",5,IF(H164="$ INFO",6,IF(H164="($ INFO)",6,IF(H164="SOC INFO",7,IF(H164="(SOC INFO)",7,IF(H164="RULE INFO",8,IF(H164="EXP INFO",9,IF(H164="(EXP INFO)",9,IF(H164="MON RES",10,IF(H164="MON EARN",11,IF(H164="MON BEH",12,IF(H164="POSE HARM",13,IF(H164="(POSE HARM)",13,IF(H164="POSE CONCERN",14,IF(H164="(POSE CONCERN)",14,IF(H164="RJ APOLOGY",15,IF(H164="RJ ATONE",16,IF(H164="(RJ ATONE)",16,IF(H164="RJ JUSTIFY",17,IF(H164="RJ JUSTIFY:ECO INFO",17,IF(H164="RJ JUSTIFY:SOC INFO",17,IF(H164="RJ JUSTIFY:EXP INFO",17,IF(H164="RJ JUSTIFY:MON EARN",17,IF(H164="RJ JUSTIFY:MON BEH",17,IF(H164="RJ-",18,IF(H164="RJ FORGIVE+",19,IF(H164="RJ FORGIVE-",19,IF(H164="(RJ FORGIVE+)",19,IF(H164="(RJ FORGIVE-)",19,IF(H164="COORD",20,IF(H164="(COORD)",20,IF(H164="ENF ACK",21,IF(H164="(ENF ACK)",21,IF(H164="ENF PRAISE",22,IF(H164="ENF ASK",23,IF(H164="ENF TELL",24,IF(H164="ENF SHAME",25,IF(H164="ENF WARN",26,IF(H164="ENF THREATEN",27,IF(H164="ENF PUNISH",28,IF(H164="DEFECT",29,IF(H164="SM TALK",30,IF(H164="HUMOR",31,IF(H164="POLITE+",32,IF(H164="POLITE-",32,IF(H164="INPUT-",33,IF(H164="AMBIGUOUS",34,IF(H164="UNCODEABLE",35)))))))))))))))))))))))))))))))))))))))))))))))))))))))))))))))))</f>
        <v>7</v>
      </c>
      <c r="H164" s="43" t="s">
        <v>9377</v>
      </c>
    </row>
    <row r="165" spans="1:8" x14ac:dyDescent="0.35">
      <c r="A165" s="4">
        <v>105</v>
      </c>
      <c r="B165" s="4">
        <v>-362.09699999999998</v>
      </c>
      <c r="C165" t="s">
        <v>5369</v>
      </c>
      <c r="D165" s="4">
        <v>1</v>
      </c>
      <c r="E165" s="16" t="s">
        <v>5746</v>
      </c>
      <c r="G165" s="42">
        <f t="shared" si="8"/>
        <v>7</v>
      </c>
      <c r="H165" s="43" t="s">
        <v>9377</v>
      </c>
    </row>
    <row r="166" spans="1:8" x14ac:dyDescent="0.35">
      <c r="A166" s="4">
        <v>106</v>
      </c>
      <c r="B166" s="4">
        <v>-359.68799999999999</v>
      </c>
      <c r="C166" t="s">
        <v>5360</v>
      </c>
      <c r="D166" s="4">
        <v>4</v>
      </c>
      <c r="E166" s="16" t="s">
        <v>415</v>
      </c>
      <c r="G166" s="42">
        <f t="shared" si="8"/>
        <v>7</v>
      </c>
      <c r="H166" s="43" t="s">
        <v>9377</v>
      </c>
    </row>
    <row r="167" spans="1:8" x14ac:dyDescent="0.35">
      <c r="H167" s="43"/>
    </row>
    <row r="168" spans="1:8" x14ac:dyDescent="0.35">
      <c r="A168" s="4">
        <v>107</v>
      </c>
      <c r="B168" s="4">
        <v>-348.065</v>
      </c>
      <c r="C168" t="s">
        <v>5369</v>
      </c>
      <c r="D168" s="4">
        <v>1</v>
      </c>
      <c r="E168" s="16" t="s">
        <v>5753</v>
      </c>
      <c r="G168" s="42">
        <f t="shared" ref="G168" si="9">IF(H168="GREET",1,IF(H168="GOAL",2,IF(H168="GOAL:COOP",2,IF(H168="(GOAL:COOP)",2,IF(H168="GOAL:CIVILITY",2,IF(H168="GOAL:SUSTAIN",2,IF(H168="(GOAL:SUSTAIN)",2,IF(H168="GOAL:MAX EARN",2,IF(H168="GOAL:EQUITY",2,IF(H168="(GOAL:EQUITY)",2,IF(H168="PROPOSAL",3,IF(H168="(PROPOSAL)",3,IF(H168="CHOOSE+",4,IF(H168="CHOOSE-",4,IF(H168="(CHOOSE+)",4,IF(H168="(CHOOSE-)",4,IF(H168="ECO INFO",5,IF(H168="(ECO INFO)",5,IF(H168="$ INFO",6,IF(H168="($ INFO)",6,IF(H168="SOC INFO",7,IF(H168="(SOC INFO)",7,IF(H168="RULE INFO",8,IF(H168="EXP INFO",9,IF(H168="(EXP INFO)",9,IF(H168="MON RES",10,IF(H168="MON EARN",11,IF(H168="MON BEH",12,IF(H168="POSE HARM",13,IF(H168="(POSE HARM)",13,IF(H168="POSE CONCERN",14,IF(H168="(POSE CONCERN)",14,IF(H168="RJ APOLOGY",15,IF(H168="RJ ATONE",16,IF(H168="(RJ ATONE)",16,IF(H168="RJ JUSTIFY",17,IF(H168="RJ JUSTIFY:ECO INFO",17,IF(H168="RJ JUSTIFY:SOC INFO",17,IF(H168="RJ JUSTIFY:EXP INFO",17,IF(H168="RJ JUSTIFY:MON EARN",17,IF(H168="RJ JUSTIFY:MON BEH",17,IF(H168="RJ-",18,IF(H168="RJ FORGIVE+",19,IF(H168="RJ FORGIVE-",19,IF(H168="(RJ FORGIVE+)",19,IF(H168="(RJ FORGIVE-)",19,IF(H168="COORD",20,IF(H168="(COORD)",20,IF(H168="ENF ACK",21,IF(H168="(ENF ACK)",21,IF(H168="ENF PRAISE",22,IF(H168="ENF ASK",23,IF(H168="ENF TELL",24,IF(H168="ENF SHAME",25,IF(H168="ENF WARN",26,IF(H168="ENF THREATEN",27,IF(H168="ENF PUNISH",28,IF(H168="DEFECT",29,IF(H168="SM TALK",30,IF(H168="HUMOR",31,IF(H168="POLITE+",32,IF(H168="POLITE-",32,IF(H168="INPUT-",33,IF(H168="AMBIGUOUS",34,IF(H168="UNCODEABLE",35)))))))))))))))))))))))))))))))))))))))))))))))))))))))))))))))))</f>
        <v>9</v>
      </c>
      <c r="H168" t="s">
        <v>9373</v>
      </c>
    </row>
    <row r="170" spans="1:8" x14ac:dyDescent="0.35">
      <c r="B170" s="31" t="s">
        <v>11301</v>
      </c>
    </row>
    <row r="171" spans="1:8" x14ac:dyDescent="0.35">
      <c r="A171" s="4">
        <v>108</v>
      </c>
      <c r="B171" s="4">
        <v>-344.14599999999899</v>
      </c>
      <c r="C171" t="s">
        <v>5360</v>
      </c>
      <c r="D171" s="4">
        <v>4</v>
      </c>
      <c r="E171" s="16" t="s">
        <v>5754</v>
      </c>
      <c r="G171" s="42">
        <f t="shared" ref="G171:I233" si="10">IF(H171="GREET",1,IF(H171="GOAL",2,IF(H171="GOAL:COOP",2,IF(H171="(GOAL:COOP)",2,IF(H171="GOAL:CIVILITY",2,IF(H171="GOAL:SUSTAIN",2,IF(H171="(GOAL:SUSTAIN)",2,IF(H171="GOAL:MAX EARN",2,IF(H171="GOAL:EQUITY",2,IF(H171="(GOAL:EQUITY)",2,IF(H171="PROPOSAL",3,IF(H171="(PROPOSAL)",3,IF(H171="CHOOSE+",4,IF(H171="CHOOSE-",4,IF(H171="(CHOOSE+)",4,IF(H171="(CHOOSE-)",4,IF(H171="ECO INFO",5,IF(H171="(ECO INFO)",5,IF(H171="$ INFO",6,IF(H171="($ INFO)",6,IF(H171="SOC INFO",7,IF(H171="(SOC INFO)",7,IF(H171="RULE INFO",8,IF(H171="EXP INFO",9,IF(H171="(EXP INFO)",9,IF(H171="MON RES",10,IF(H171="MON EARN",11,IF(H171="MON BEH",12,IF(H171="POSE HARM",13,IF(H171="(POSE HARM)",13,IF(H171="POSE CONCERN",14,IF(H171="(POSE CONCERN)",14,IF(H171="RJ APOLOGY",15,IF(H171="RJ ATONE",16,IF(H171="(RJ ATONE)",16,IF(H171="RJ JUSTIFY",17,IF(H171="RJ JUSTIFY:ECO INFO",17,IF(H171="RJ JUSTIFY:SOC INFO",17,IF(H171="RJ JUSTIFY:EXP INFO",17,IF(H171="RJ JUSTIFY:MON EARN",17,IF(H171="RJ JUSTIFY:MON BEH",17,IF(H171="RJ-",18,IF(H171="RJ FORGIVE+",19,IF(H171="RJ FORGIVE-",19,IF(H171="(RJ FORGIVE+)",19,IF(H171="(RJ FORGIVE-)",19,IF(H171="COORD",20,IF(H171="(COORD)",20,IF(H171="ENF ACK",21,IF(H171="(ENF ACK)",21,IF(H171="ENF PRAISE",22,IF(H171="ENF ASK",23,IF(H171="ENF TELL",24,IF(H171="ENF SHAME",25,IF(H171="ENF WARN",26,IF(H171="ENF THREATEN",27,IF(H171="ENF PUNISH",28,IF(H171="DEFECT",29,IF(H171="SM TALK",30,IF(H171="HUMOR",31,IF(H171="POLITE+",32,IF(H171="POLITE-",32,IF(H171="INPUT-",33,IF(H171="AMBIGUOUS",34,IF(H171="UNCODEABLE",35)))))))))))))))))))))))))))))))))))))))))))))))))))))))))))))))))</f>
        <v>3</v>
      </c>
      <c r="H171" s="43" t="s">
        <v>9379</v>
      </c>
    </row>
    <row r="172" spans="1:8" x14ac:dyDescent="0.35">
      <c r="A172" s="4">
        <v>109</v>
      </c>
      <c r="B172" s="4">
        <v>-332.62299999999999</v>
      </c>
      <c r="C172" t="s">
        <v>5383</v>
      </c>
      <c r="D172" s="4">
        <v>2</v>
      </c>
      <c r="E172" s="16" t="s">
        <v>5757</v>
      </c>
      <c r="G172" s="42">
        <f t="shared" si="10"/>
        <v>7</v>
      </c>
      <c r="H172" t="s">
        <v>9377</v>
      </c>
    </row>
    <row r="173" spans="1:8" x14ac:dyDescent="0.35">
      <c r="A173" s="4">
        <v>110</v>
      </c>
      <c r="B173" s="4">
        <v>-310.74099999999999</v>
      </c>
      <c r="C173" t="s">
        <v>5383</v>
      </c>
      <c r="D173" s="4">
        <v>2</v>
      </c>
      <c r="E173" s="16" t="s">
        <v>5767</v>
      </c>
      <c r="G173" s="42">
        <f t="shared" si="10"/>
        <v>11</v>
      </c>
      <c r="H173" t="s">
        <v>9509</v>
      </c>
    </row>
    <row r="174" spans="1:8" x14ac:dyDescent="0.35">
      <c r="A174" s="4">
        <v>111</v>
      </c>
      <c r="B174" s="4">
        <v>-321.87599999999998</v>
      </c>
      <c r="C174" t="s">
        <v>5360</v>
      </c>
      <c r="D174" s="4">
        <v>4</v>
      </c>
      <c r="E174" s="16" t="s">
        <v>5762</v>
      </c>
      <c r="G174" s="42">
        <f t="shared" si="10"/>
        <v>6</v>
      </c>
      <c r="H174" t="s">
        <v>10472</v>
      </c>
    </row>
    <row r="175" spans="1:8" x14ac:dyDescent="0.35">
      <c r="B175" s="4">
        <v>-306.712999999999</v>
      </c>
      <c r="C175" t="s">
        <v>5360</v>
      </c>
      <c r="D175" s="4">
        <v>4</v>
      </c>
      <c r="E175" s="16" t="s">
        <v>5770</v>
      </c>
    </row>
    <row r="176" spans="1:8" x14ac:dyDescent="0.35">
      <c r="A176" s="4">
        <v>112</v>
      </c>
      <c r="B176" s="4">
        <v>-297.94299999999998</v>
      </c>
      <c r="C176" t="s">
        <v>5383</v>
      </c>
      <c r="D176" s="4">
        <v>2</v>
      </c>
      <c r="E176" s="16" t="s">
        <v>5772</v>
      </c>
      <c r="G176" s="42">
        <f t="shared" si="10"/>
        <v>6</v>
      </c>
      <c r="H176" t="s">
        <v>10472</v>
      </c>
    </row>
    <row r="177" spans="1:10" x14ac:dyDescent="0.35">
      <c r="A177" s="4">
        <v>113</v>
      </c>
      <c r="B177" s="4">
        <v>-283.851</v>
      </c>
      <c r="C177" t="s">
        <v>5360</v>
      </c>
      <c r="D177" s="4">
        <v>4</v>
      </c>
      <c r="E177" s="16" t="s">
        <v>5777</v>
      </c>
      <c r="G177" s="42">
        <f t="shared" si="10"/>
        <v>24</v>
      </c>
      <c r="H177" t="s">
        <v>10409</v>
      </c>
    </row>
    <row r="178" spans="1:10" x14ac:dyDescent="0.35">
      <c r="A178" s="4">
        <v>114</v>
      </c>
      <c r="B178" s="4">
        <v>-275.56700000000001</v>
      </c>
      <c r="C178" t="s">
        <v>5383</v>
      </c>
      <c r="D178" s="4">
        <v>2</v>
      </c>
      <c r="E178" s="16" t="s">
        <v>140</v>
      </c>
      <c r="G178" s="42">
        <f t="shared" si="10"/>
        <v>29</v>
      </c>
      <c r="H178" t="s">
        <v>9422</v>
      </c>
    </row>
    <row r="179" spans="1:10" x14ac:dyDescent="0.35">
      <c r="A179" s="4">
        <v>115</v>
      </c>
      <c r="B179" s="4">
        <v>-229.73099999999999</v>
      </c>
      <c r="C179" t="s">
        <v>5360</v>
      </c>
      <c r="D179" s="4">
        <v>4</v>
      </c>
      <c r="E179" s="16" t="s">
        <v>5792</v>
      </c>
    </row>
    <row r="180" spans="1:10" x14ac:dyDescent="0.35">
      <c r="E180" s="61" t="s">
        <v>10399</v>
      </c>
      <c r="G180" s="42">
        <f t="shared" si="10"/>
        <v>8</v>
      </c>
      <c r="H180" s="43" t="s">
        <v>9374</v>
      </c>
    </row>
    <row r="181" spans="1:10" x14ac:dyDescent="0.35">
      <c r="E181" s="61" t="s">
        <v>10400</v>
      </c>
      <c r="G181" s="42">
        <f t="shared" si="10"/>
        <v>3</v>
      </c>
      <c r="H181" s="43" t="s">
        <v>9379</v>
      </c>
    </row>
    <row r="182" spans="1:10" x14ac:dyDescent="0.35">
      <c r="A182" s="4">
        <v>116</v>
      </c>
      <c r="B182" s="4">
        <v>-206.92699999999999</v>
      </c>
      <c r="C182" t="s">
        <v>5383</v>
      </c>
      <c r="D182" s="4">
        <v>2</v>
      </c>
      <c r="E182" s="16" t="s">
        <v>5798</v>
      </c>
      <c r="G182" s="42">
        <f t="shared" si="10"/>
        <v>7</v>
      </c>
      <c r="H182" s="43" t="s">
        <v>9377</v>
      </c>
    </row>
    <row r="183" spans="1:10" x14ac:dyDescent="0.35">
      <c r="A183" s="4">
        <v>117</v>
      </c>
      <c r="B183" s="4">
        <v>-202.625</v>
      </c>
      <c r="C183" t="s">
        <v>5383</v>
      </c>
      <c r="D183" s="4">
        <v>2</v>
      </c>
      <c r="E183" s="16" t="s">
        <v>5800</v>
      </c>
      <c r="G183" s="42">
        <f t="shared" si="10"/>
        <v>7</v>
      </c>
      <c r="H183" t="s">
        <v>9377</v>
      </c>
    </row>
    <row r="184" spans="1:10" x14ac:dyDescent="0.35">
      <c r="A184" s="4">
        <v>118</v>
      </c>
      <c r="B184" s="4">
        <v>-197.577</v>
      </c>
      <c r="C184" t="s">
        <v>5360</v>
      </c>
      <c r="D184" s="4">
        <v>4</v>
      </c>
      <c r="E184" s="16" t="s">
        <v>5802</v>
      </c>
      <c r="G184" s="42">
        <f t="shared" si="10"/>
        <v>7</v>
      </c>
      <c r="H184" t="s">
        <v>9377</v>
      </c>
    </row>
    <row r="185" spans="1:10" x14ac:dyDescent="0.35">
      <c r="A185" s="4">
        <v>119</v>
      </c>
      <c r="B185" s="4">
        <v>-192.09599999999901</v>
      </c>
      <c r="C185" t="s">
        <v>5383</v>
      </c>
      <c r="D185" s="4">
        <v>2</v>
      </c>
      <c r="E185" s="16" t="s">
        <v>5805</v>
      </c>
      <c r="G185" s="42">
        <f t="shared" si="10"/>
        <v>7</v>
      </c>
      <c r="H185" t="s">
        <v>9377</v>
      </c>
    </row>
    <row r="186" spans="1:10" x14ac:dyDescent="0.35">
      <c r="A186" s="4">
        <v>120</v>
      </c>
      <c r="B186" s="4">
        <v>-184.63499999999999</v>
      </c>
      <c r="C186" t="s">
        <v>5360</v>
      </c>
      <c r="D186" s="4">
        <v>4</v>
      </c>
      <c r="E186" s="16" t="s">
        <v>1887</v>
      </c>
      <c r="G186" s="42">
        <f t="shared" si="10"/>
        <v>7</v>
      </c>
      <c r="H186" t="s">
        <v>9377</v>
      </c>
    </row>
    <row r="187" spans="1:10" x14ac:dyDescent="0.35">
      <c r="A187" s="4">
        <v>121</v>
      </c>
      <c r="B187" s="4">
        <v>-161.37</v>
      </c>
      <c r="C187" t="s">
        <v>5365</v>
      </c>
      <c r="D187" s="4">
        <v>3</v>
      </c>
      <c r="E187" s="16" t="s">
        <v>5819</v>
      </c>
      <c r="G187" s="42">
        <f t="shared" si="10"/>
        <v>7</v>
      </c>
      <c r="H187" t="s">
        <v>9377</v>
      </c>
    </row>
    <row r="188" spans="1:10" x14ac:dyDescent="0.35">
      <c r="A188" s="4">
        <v>122</v>
      </c>
      <c r="B188" s="4">
        <v>-110.655</v>
      </c>
      <c r="C188" t="s">
        <v>5383</v>
      </c>
      <c r="D188" s="4">
        <v>2</v>
      </c>
      <c r="E188" s="16" t="s">
        <v>5837</v>
      </c>
      <c r="G188" s="42">
        <f t="shared" si="10"/>
        <v>2</v>
      </c>
      <c r="H188" s="43" t="s">
        <v>10938</v>
      </c>
    </row>
    <row r="189" spans="1:10" x14ac:dyDescent="0.35">
      <c r="A189" s="4">
        <v>123</v>
      </c>
      <c r="B189" s="4">
        <v>-103.372999999999</v>
      </c>
      <c r="C189" t="s">
        <v>5360</v>
      </c>
      <c r="D189" s="4">
        <v>4</v>
      </c>
      <c r="E189" s="16" t="s">
        <v>5840</v>
      </c>
      <c r="G189" s="42">
        <f t="shared" si="10"/>
        <v>7</v>
      </c>
      <c r="H189" s="43" t="s">
        <v>9377</v>
      </c>
      <c r="J189" s="41"/>
    </row>
    <row r="190" spans="1:10" x14ac:dyDescent="0.35">
      <c r="B190"/>
      <c r="E190" s="39"/>
      <c r="H190" s="41"/>
      <c r="J190" s="41"/>
    </row>
    <row r="191" spans="1:10" x14ac:dyDescent="0.35">
      <c r="A191" s="7">
        <v>0</v>
      </c>
      <c r="B191" s="64" t="s">
        <v>10401</v>
      </c>
    </row>
    <row r="192" spans="1:10" x14ac:dyDescent="0.35">
      <c r="A192" s="42">
        <v>124</v>
      </c>
      <c r="B192" s="4">
        <v>-94.411000000000001</v>
      </c>
      <c r="C192" t="s">
        <v>5360</v>
      </c>
      <c r="D192" s="4">
        <v>4</v>
      </c>
      <c r="E192" s="16" t="s">
        <v>5844</v>
      </c>
    </row>
    <row r="193" spans="1:8" x14ac:dyDescent="0.35">
      <c r="B193" s="4">
        <v>-87.850999999999999</v>
      </c>
      <c r="C193" t="s">
        <v>5360</v>
      </c>
      <c r="D193" s="4">
        <v>4</v>
      </c>
      <c r="E193" s="16" t="s">
        <v>5848</v>
      </c>
    </row>
    <row r="194" spans="1:8" x14ac:dyDescent="0.35">
      <c r="B194" s="4">
        <v>-85.688999999999993</v>
      </c>
      <c r="C194" t="s">
        <v>5360</v>
      </c>
      <c r="D194" s="4">
        <v>4</v>
      </c>
      <c r="E194" s="16" t="s">
        <v>5850</v>
      </c>
    </row>
    <row r="195" spans="1:8" x14ac:dyDescent="0.35">
      <c r="B195" s="4">
        <v>-82.177000000000007</v>
      </c>
      <c r="C195" t="s">
        <v>5360</v>
      </c>
      <c r="D195" s="4">
        <v>4</v>
      </c>
      <c r="E195" s="16" t="s">
        <v>5852</v>
      </c>
    </row>
    <row r="196" spans="1:8" x14ac:dyDescent="0.35">
      <c r="B196" s="4">
        <v>-75.146000000000001</v>
      </c>
      <c r="C196" t="s">
        <v>5360</v>
      </c>
      <c r="D196" s="4">
        <v>4</v>
      </c>
      <c r="E196" s="16" t="s">
        <v>5855</v>
      </c>
    </row>
    <row r="197" spans="1:8" x14ac:dyDescent="0.35">
      <c r="E197" s="88" t="s">
        <v>10790</v>
      </c>
      <c r="G197" s="42">
        <f t="shared" si="10"/>
        <v>13</v>
      </c>
      <c r="H197" t="s">
        <v>9388</v>
      </c>
    </row>
    <row r="198" spans="1:8" x14ac:dyDescent="0.35">
      <c r="E198" s="88" t="s">
        <v>10402</v>
      </c>
      <c r="G198" s="42">
        <f t="shared" si="10"/>
        <v>7</v>
      </c>
      <c r="H198" t="s">
        <v>9377</v>
      </c>
    </row>
    <row r="199" spans="1:8" x14ac:dyDescent="0.35">
      <c r="A199" s="4">
        <v>125</v>
      </c>
      <c r="B199" s="4">
        <v>-76.245000000000005</v>
      </c>
      <c r="C199" t="s">
        <v>5383</v>
      </c>
      <c r="D199" s="4">
        <v>2</v>
      </c>
      <c r="E199" s="16" t="s">
        <v>5854</v>
      </c>
      <c r="G199" s="42">
        <f t="shared" si="10"/>
        <v>18</v>
      </c>
      <c r="H199" t="s">
        <v>9721</v>
      </c>
    </row>
    <row r="201" spans="1:8" x14ac:dyDescent="0.35">
      <c r="B201" s="20" t="s">
        <v>9265</v>
      </c>
    </row>
    <row r="202" spans="1:8" x14ac:dyDescent="0.35">
      <c r="A202" s="4">
        <v>126</v>
      </c>
      <c r="B202" s="4">
        <v>-178.90299999999999</v>
      </c>
      <c r="C202" t="s">
        <v>5383</v>
      </c>
      <c r="D202" s="4">
        <v>2</v>
      </c>
      <c r="E202" s="16" t="s">
        <v>5810</v>
      </c>
      <c r="G202" s="42">
        <f t="shared" si="10"/>
        <v>30</v>
      </c>
      <c r="H202" t="s">
        <v>9375</v>
      </c>
    </row>
    <row r="203" spans="1:8" x14ac:dyDescent="0.35">
      <c r="A203" s="4">
        <v>127</v>
      </c>
      <c r="B203" s="4">
        <v>-170.04900000000001</v>
      </c>
      <c r="C203" t="s">
        <v>5360</v>
      </c>
      <c r="D203" s="4">
        <v>4</v>
      </c>
      <c r="E203" s="16" t="s">
        <v>5815</v>
      </c>
      <c r="G203" s="42">
        <f t="shared" si="10"/>
        <v>30</v>
      </c>
      <c r="H203" t="s">
        <v>9375</v>
      </c>
    </row>
    <row r="204" spans="1:8" x14ac:dyDescent="0.35">
      <c r="B204" s="4">
        <v>-165.34700000000001</v>
      </c>
      <c r="C204" t="s">
        <v>5360</v>
      </c>
      <c r="D204" s="4">
        <v>4</v>
      </c>
      <c r="E204" s="16" t="s">
        <v>5817</v>
      </c>
    </row>
    <row r="205" spans="1:8" x14ac:dyDescent="0.35">
      <c r="A205" s="4">
        <v>128</v>
      </c>
      <c r="B205" s="4">
        <v>-142.75899999999999</v>
      </c>
      <c r="C205" t="s">
        <v>5383</v>
      </c>
      <c r="D205" s="4">
        <v>2</v>
      </c>
      <c r="E205" s="16" t="s">
        <v>5827</v>
      </c>
      <c r="G205" s="42">
        <f t="shared" si="10"/>
        <v>30</v>
      </c>
      <c r="H205" t="s">
        <v>9375</v>
      </c>
    </row>
    <row r="206" spans="1:8" x14ac:dyDescent="0.35">
      <c r="A206" s="4">
        <v>129</v>
      </c>
      <c r="B206" s="4">
        <v>-139.441</v>
      </c>
      <c r="C206" t="s">
        <v>5360</v>
      </c>
      <c r="D206" s="4">
        <v>4</v>
      </c>
      <c r="E206" s="16" t="s">
        <v>140</v>
      </c>
      <c r="G206" s="42">
        <f t="shared" si="10"/>
        <v>31</v>
      </c>
      <c r="H206" t="s">
        <v>9386</v>
      </c>
    </row>
    <row r="207" spans="1:8" x14ac:dyDescent="0.35">
      <c r="A207" s="4">
        <v>130</v>
      </c>
      <c r="B207" s="4">
        <v>-135.52099999999999</v>
      </c>
      <c r="C207" t="s">
        <v>5360</v>
      </c>
      <c r="D207" s="4">
        <v>4</v>
      </c>
      <c r="E207" s="16" t="s">
        <v>5829</v>
      </c>
      <c r="G207" s="42">
        <f t="shared" si="10"/>
        <v>30</v>
      </c>
      <c r="H207" t="s">
        <v>9375</v>
      </c>
    </row>
    <row r="208" spans="1:8" x14ac:dyDescent="0.35">
      <c r="A208" s="4">
        <v>131</v>
      </c>
      <c r="B208" s="4">
        <v>-134.078</v>
      </c>
      <c r="C208" t="s">
        <v>5365</v>
      </c>
      <c r="D208" s="4">
        <v>3</v>
      </c>
      <c r="E208" s="16" t="s">
        <v>422</v>
      </c>
      <c r="G208" s="42">
        <f t="shared" si="10"/>
        <v>31</v>
      </c>
      <c r="H208" t="s">
        <v>9386</v>
      </c>
    </row>
    <row r="209" spans="1:10" x14ac:dyDescent="0.35">
      <c r="A209" s="4">
        <v>132</v>
      </c>
      <c r="B209" s="4">
        <v>-129.11799999999999</v>
      </c>
      <c r="C209" t="s">
        <v>5383</v>
      </c>
      <c r="D209" s="4">
        <v>2</v>
      </c>
      <c r="E209" s="16" t="s">
        <v>5831</v>
      </c>
      <c r="G209" s="42">
        <f t="shared" si="10"/>
        <v>30</v>
      </c>
      <c r="H209" t="s">
        <v>9375</v>
      </c>
    </row>
    <row r="210" spans="1:10" x14ac:dyDescent="0.35">
      <c r="A210" s="4">
        <v>133</v>
      </c>
      <c r="B210" s="4">
        <v>-125.706</v>
      </c>
      <c r="C210" t="s">
        <v>5360</v>
      </c>
      <c r="D210" s="4">
        <v>4</v>
      </c>
      <c r="E210" s="16" t="s">
        <v>5834</v>
      </c>
      <c r="G210" s="42">
        <f t="shared" si="10"/>
        <v>30</v>
      </c>
      <c r="H210" t="s">
        <v>9375</v>
      </c>
    </row>
    <row r="211" spans="1:10" x14ac:dyDescent="0.35">
      <c r="A211" s="4">
        <v>134</v>
      </c>
      <c r="B211" s="4">
        <v>-119.962</v>
      </c>
      <c r="C211" t="s">
        <v>5365</v>
      </c>
      <c r="D211" s="4">
        <v>3</v>
      </c>
      <c r="E211" s="16" t="s">
        <v>5835</v>
      </c>
      <c r="G211" s="42">
        <f t="shared" si="10"/>
        <v>30</v>
      </c>
      <c r="H211" t="s">
        <v>9375</v>
      </c>
    </row>
    <row r="213" spans="1:10" x14ac:dyDescent="0.35">
      <c r="B213" s="20" t="s">
        <v>9304</v>
      </c>
    </row>
    <row r="214" spans="1:10" x14ac:dyDescent="0.35">
      <c r="A214" s="4">
        <v>135</v>
      </c>
      <c r="B214" s="4">
        <v>-34.582999999999998</v>
      </c>
      <c r="C214" t="s">
        <v>5360</v>
      </c>
      <c r="D214" s="4">
        <v>4</v>
      </c>
      <c r="E214" s="16" t="s">
        <v>5864</v>
      </c>
    </row>
    <row r="215" spans="1:10" x14ac:dyDescent="0.35">
      <c r="E215" s="58" t="s">
        <v>10395</v>
      </c>
      <c r="G215" s="42">
        <f t="shared" si="10"/>
        <v>2</v>
      </c>
      <c r="H215" s="43" t="s">
        <v>10938</v>
      </c>
    </row>
    <row r="216" spans="1:10" x14ac:dyDescent="0.35">
      <c r="E216" s="58" t="s">
        <v>10396</v>
      </c>
      <c r="G216" s="42">
        <f t="shared" si="10"/>
        <v>7</v>
      </c>
      <c r="H216" t="s">
        <v>9377</v>
      </c>
      <c r="I216" s="42">
        <f t="shared" si="10"/>
        <v>6</v>
      </c>
      <c r="J216" t="s">
        <v>10472</v>
      </c>
    </row>
    <row r="218" spans="1:10" x14ac:dyDescent="0.35">
      <c r="B218" s="21" t="s">
        <v>9279</v>
      </c>
      <c r="C218" s="22"/>
      <c r="D218" s="21"/>
      <c r="E218" s="23"/>
    </row>
    <row r="219" spans="1:10" x14ac:dyDescent="0.35">
      <c r="B219" s="20"/>
    </row>
    <row r="220" spans="1:10" x14ac:dyDescent="0.35">
      <c r="A220" s="4">
        <v>136</v>
      </c>
      <c r="B220" s="4">
        <v>77.759</v>
      </c>
      <c r="C220" t="s">
        <v>5360</v>
      </c>
      <c r="D220" s="4">
        <v>4</v>
      </c>
      <c r="E220" s="16" t="s">
        <v>5869</v>
      </c>
      <c r="G220" s="42">
        <f t="shared" si="10"/>
        <v>20</v>
      </c>
      <c r="H220" s="43" t="s">
        <v>9472</v>
      </c>
      <c r="J220" t="s">
        <v>11302</v>
      </c>
    </row>
    <row r="221" spans="1:10" x14ac:dyDescent="0.35">
      <c r="A221" s="4">
        <v>137</v>
      </c>
      <c r="B221" s="4">
        <v>92.789000000000001</v>
      </c>
      <c r="C221" t="s">
        <v>5383</v>
      </c>
      <c r="D221" s="4">
        <v>2</v>
      </c>
      <c r="E221" s="16" t="s">
        <v>5870</v>
      </c>
      <c r="G221" s="42">
        <f t="shared" si="10"/>
        <v>29</v>
      </c>
      <c r="H221" t="s">
        <v>9422</v>
      </c>
    </row>
    <row r="222" spans="1:10" x14ac:dyDescent="0.35">
      <c r="A222" s="4">
        <v>138</v>
      </c>
      <c r="B222" s="4">
        <v>100.735</v>
      </c>
      <c r="C222" t="s">
        <v>5360</v>
      </c>
      <c r="D222" s="4">
        <v>4</v>
      </c>
      <c r="E222" s="16" t="s">
        <v>5873</v>
      </c>
      <c r="G222" s="42">
        <f t="shared" si="10"/>
        <v>24</v>
      </c>
      <c r="H222" t="s">
        <v>10409</v>
      </c>
      <c r="J222" t="s">
        <v>11303</v>
      </c>
    </row>
    <row r="223" spans="1:10" x14ac:dyDescent="0.35">
      <c r="B223" s="4">
        <v>115.551</v>
      </c>
      <c r="C223" t="s">
        <v>5360</v>
      </c>
      <c r="D223" s="4">
        <v>4</v>
      </c>
      <c r="E223" s="16" t="s">
        <v>5874</v>
      </c>
    </row>
    <row r="225" spans="1:12" x14ac:dyDescent="0.35">
      <c r="A225" s="7">
        <v>0</v>
      </c>
      <c r="B225" s="31" t="s">
        <v>12155</v>
      </c>
    </row>
    <row r="226" spans="1:12" x14ac:dyDescent="0.35">
      <c r="A226" s="4">
        <v>139</v>
      </c>
      <c r="B226" s="4">
        <v>126.94799999999999</v>
      </c>
      <c r="C226" t="s">
        <v>5365</v>
      </c>
      <c r="D226" s="4">
        <v>3</v>
      </c>
      <c r="E226" s="16" t="s">
        <v>5877</v>
      </c>
      <c r="G226" s="42">
        <f t="shared" si="10"/>
        <v>25</v>
      </c>
      <c r="H226" s="43" t="s">
        <v>9648</v>
      </c>
      <c r="K226" s="41"/>
    </row>
    <row r="227" spans="1:12" x14ac:dyDescent="0.35">
      <c r="A227" s="4">
        <v>140</v>
      </c>
      <c r="B227" s="4">
        <v>140.679</v>
      </c>
      <c r="C227" t="s">
        <v>5360</v>
      </c>
      <c r="D227" s="4">
        <v>4</v>
      </c>
      <c r="E227" s="16" t="s">
        <v>5880</v>
      </c>
      <c r="G227" s="42">
        <f t="shared" si="10"/>
        <v>17</v>
      </c>
      <c r="H227" s="43" t="s">
        <v>12184</v>
      </c>
    </row>
    <row r="228" spans="1:12" x14ac:dyDescent="0.35">
      <c r="A228" s="4">
        <v>141</v>
      </c>
      <c r="B228" s="4">
        <v>143.553</v>
      </c>
      <c r="C228" t="s">
        <v>5383</v>
      </c>
      <c r="D228" s="4">
        <v>2</v>
      </c>
      <c r="E228" s="16" t="s">
        <v>5881</v>
      </c>
      <c r="F228" s="56"/>
      <c r="G228" s="42">
        <f t="shared" si="10"/>
        <v>12</v>
      </c>
      <c r="H228" s="43" t="s">
        <v>10124</v>
      </c>
    </row>
    <row r="229" spans="1:12" x14ac:dyDescent="0.35">
      <c r="A229" s="4">
        <v>142</v>
      </c>
      <c r="B229" s="4">
        <v>151.791</v>
      </c>
      <c r="C229" t="s">
        <v>5360</v>
      </c>
      <c r="D229" s="4">
        <v>4</v>
      </c>
      <c r="E229" s="16" t="s">
        <v>5883</v>
      </c>
      <c r="G229" s="42">
        <f t="shared" si="10"/>
        <v>19</v>
      </c>
      <c r="H229" s="43" t="s">
        <v>9732</v>
      </c>
      <c r="K229" s="41"/>
    </row>
    <row r="230" spans="1:12" x14ac:dyDescent="0.35">
      <c r="A230" s="4">
        <v>143</v>
      </c>
      <c r="B230" s="4">
        <v>156.72399999999999</v>
      </c>
      <c r="C230" t="s">
        <v>5365</v>
      </c>
      <c r="D230" s="4">
        <v>3</v>
      </c>
      <c r="E230" s="16" t="s">
        <v>5885</v>
      </c>
      <c r="G230" s="42">
        <f t="shared" si="10"/>
        <v>13</v>
      </c>
      <c r="H230" t="s">
        <v>9388</v>
      </c>
    </row>
    <row r="231" spans="1:12" x14ac:dyDescent="0.35">
      <c r="A231" s="4">
        <v>144</v>
      </c>
      <c r="B231" s="4">
        <v>168.88099999999901</v>
      </c>
      <c r="C231" t="s">
        <v>5383</v>
      </c>
      <c r="D231" s="4">
        <v>2</v>
      </c>
      <c r="E231" s="16" t="s">
        <v>5888</v>
      </c>
      <c r="F231" s="56"/>
      <c r="G231" s="42">
        <f t="shared" si="10"/>
        <v>17</v>
      </c>
      <c r="H231" s="43" t="s">
        <v>12184</v>
      </c>
    </row>
    <row r="232" spans="1:12" x14ac:dyDescent="0.35">
      <c r="A232" s="4">
        <v>145</v>
      </c>
      <c r="B232" s="4">
        <v>171.98</v>
      </c>
      <c r="C232" t="s">
        <v>5365</v>
      </c>
      <c r="D232" s="4">
        <v>3</v>
      </c>
      <c r="E232" s="16" t="s">
        <v>5890</v>
      </c>
      <c r="F232" s="28"/>
      <c r="G232" s="42">
        <f t="shared" si="10"/>
        <v>19</v>
      </c>
      <c r="H232" t="s">
        <v>9723</v>
      </c>
    </row>
    <row r="233" spans="1:12" x14ac:dyDescent="0.35">
      <c r="A233" s="4">
        <v>146</v>
      </c>
      <c r="B233" s="4">
        <v>179.15199999999999</v>
      </c>
      <c r="C233" t="s">
        <v>5360</v>
      </c>
      <c r="D233" s="4">
        <v>4</v>
      </c>
      <c r="E233" s="16" t="s">
        <v>5892</v>
      </c>
      <c r="G233" s="42">
        <f t="shared" si="10"/>
        <v>9</v>
      </c>
      <c r="H233" s="43" t="s">
        <v>9373</v>
      </c>
      <c r="I233" s="42">
        <f>IF(J233="GREET",1,IF(J233="GOAL",2,IF(J233="GOAL:COOP",2,IF(J233="(GOAL:COOP)",2,IF(J233="GOAL:CIVILITY",2,IF(J233="GOAL:SUSTAIN",2,IF(J233="(GOAL:SUSTAIN)",2,IF(J233="GOAL:MAX EARN",2,IF(J233="GOAL:EQUITY",2,IF(J233="(GOAL:EQUITY)",2,IF(J233="PROPOSAL",3,IF(J233="(PROPOSAL)",3,IF(J233="CHOOSE+",4,IF(J233="CHOOSE-",4,IF(J233="(CHOOSE+)",4,IF(J233="(CHOOSE-)",4,IF(J233="ECO INFO",5,IF(J233="(ECO INFO)",5,IF(J233="$ INFO",6,IF(J233="($ INFO)",6,IF(J233="SOC INFO",7,IF(J233="(SOC INFO)",7,IF(J233="RULE INFO",8,IF(J233="EXP INFO",9,IF(J233="(EXP INFO)",9,IF(J233="MON RES",10,IF(J233="MON EARN",11,IF(J233="MON BEH",12,IF(J233="POSE HARM",13,IF(J233="(POSE HARM)",13,IF(J233="POSE CONCERN",14,IF(J233="(POSE CONCERN)",14,IF(J233="RJ APOLOGY",15,IF(J233="RJ ATONE",16,IF(J233="(RJ ATONE)",16,IF(J233="RJ JUSTIFY",17,IF(J233="RJ JUSTIFY:ECO INFO",17,IF(J233="RJ JUSTIFY:SOC INFO",17,IF(J233="RJ JUSTIFY:EXP INFO",17,IF(J233="RJ JUSTIFY:MON EARN",17,IF(J233="RJ JUSTIFY:MON BEH",17,IF(J233="RJ-",18,IF(J233="RJ FORGIVE+",19,IF(J233="RJ FORGIVE-",19,IF(J233="(RJ FORGIVE+)",19,IF(J233="(RJ FORGIVE-)",19,IF(J233="COORD",20,IF(J233="(COORD)",20,IF(J233="ENF ACK",21,IF(J233="(ENF ACK)",21,IF(J233="ENF PRAISE",22,IF(J233="ENF ASK",23,IF(J233="ENF TELL",24,IF(J233="ENF SHAME",25,IF(J233="(ENF WARN)",26,IF(J233="ENF THREATEN",27,IF(J233="ENF PUNISH",28,IF(J233="DEFECT",29,IF(J233="SM TALK",30,IF(J233="HUMOR",31,IF(J233="POLITE+",32,IF(J233="POLITE-",32,IF(J233="INPUT-",33,IF(J233="AMBIGUOUS",34,IF(J233="UNCODEABLE",35)))))))))))))))))))))))))))))))))))))))))))))))))))))))))))))))))</f>
        <v>26</v>
      </c>
      <c r="J233" s="43" t="s">
        <v>11304</v>
      </c>
      <c r="L233" s="96" t="s">
        <v>11305</v>
      </c>
    </row>
    <row r="234" spans="1:12" x14ac:dyDescent="0.35">
      <c r="B234" s="4">
        <v>187.11099999999999</v>
      </c>
      <c r="C234" t="s">
        <v>5360</v>
      </c>
      <c r="D234" s="4">
        <v>4</v>
      </c>
      <c r="E234" s="16" t="s">
        <v>5893</v>
      </c>
    </row>
    <row r="235" spans="1:12" x14ac:dyDescent="0.35">
      <c r="A235" s="4">
        <v>147</v>
      </c>
      <c r="B235" s="4">
        <v>187.524</v>
      </c>
      <c r="C235" t="s">
        <v>5365</v>
      </c>
      <c r="D235" s="4">
        <v>3</v>
      </c>
      <c r="E235" s="16" t="s">
        <v>2643</v>
      </c>
      <c r="G235" s="42">
        <f t="shared" ref="G235:G239" si="11">IF(H235="GREET",1,IF(H235="GOAL",2,IF(H235="GOAL:COOP",2,IF(H235="(GOAL:COOP)",2,IF(H235="GOAL:CIVILITY",2,IF(H235="GOAL:SUSTAIN",2,IF(H235="(GOAL:SUSTAIN)",2,IF(H235="GOAL:MAX EARN",2,IF(H235="GOAL:EQUITY",2,IF(H235="(GOAL:EQUITY)",2,IF(H235="PROPOSAL",3,IF(H235="(PROPOSAL)",3,IF(H235="CHOOSE+",4,IF(H235="CHOOSE-",4,IF(H235="(CHOOSE+)",4,IF(H235="(CHOOSE-)",4,IF(H235="ECO INFO",5,IF(H235="(ECO INFO)",5,IF(H235="$ INFO",6,IF(H235="($ INFO)",6,IF(H235="SOC INFO",7,IF(H235="(SOC INFO)",7,IF(H235="RULE INFO",8,IF(H235="EXP INFO",9,IF(H235="(EXP INFO)",9,IF(H235="MON RES",10,IF(H235="MON EARN",11,IF(H235="MON BEH",12,IF(H235="POSE HARM",13,IF(H235="(POSE HARM)",13,IF(H235="POSE CONCERN",14,IF(H235="(POSE CONCERN)",14,IF(H235="RJ APOLOGY",15,IF(H235="RJ ATONE",16,IF(H235="(RJ ATONE)",16,IF(H235="RJ JUSTIFY",17,IF(H235="RJ JUSTIFY:ECO INFO",17,IF(H235="RJ JUSTIFY:SOC INFO",17,IF(H235="RJ JUSTIFY:EXP INFO",17,IF(H235="RJ JUSTIFY:MON EARN",17,IF(H235="RJ JUSTIFY:MON BEH",17,IF(H235="RJ-",18,IF(H235="RJ FORGIVE+",19,IF(H235="RJ FORGIVE-",19,IF(H235="(RJ FORGIVE+)",19,IF(H235="(RJ FORGIVE-)",19,IF(H235="COORD",20,IF(H235="(COORD)",20,IF(H235="ENF ACK",21,IF(H235="(ENF ACK)",21,IF(H235="ENF PRAISE",22,IF(H235="ENF ASK",23,IF(H235="ENF TELL",24,IF(H235="ENF SHAME",25,IF(H235="ENF WARN",26,IF(H235="ENF THREATEN",27,IF(H235="ENF PUNISH",28,IF(H235="DEFECT",29,IF(H235="SM TALK",30,IF(H235="HUMOR",31,IF(H235="POLITE+",32,IF(H235="POLITE-",32,IF(H235="INPUT-",33,IF(H235="AMBIGUOUS",34,IF(H235="UNCODEABLE",35)))))))))))))))))))))))))))))))))))))))))))))))))))))))))))))))))</f>
        <v>9</v>
      </c>
      <c r="H235" s="43" t="s">
        <v>9373</v>
      </c>
    </row>
    <row r="236" spans="1:12" x14ac:dyDescent="0.35">
      <c r="A236" s="4">
        <v>148</v>
      </c>
      <c r="B236" s="4">
        <v>190.44099999999901</v>
      </c>
      <c r="C236" t="s">
        <v>5383</v>
      </c>
      <c r="D236" s="4">
        <v>2</v>
      </c>
      <c r="E236" s="16" t="s">
        <v>5894</v>
      </c>
      <c r="G236" s="42">
        <f t="shared" si="11"/>
        <v>16</v>
      </c>
      <c r="H236" t="s">
        <v>9707</v>
      </c>
    </row>
    <row r="237" spans="1:12" x14ac:dyDescent="0.35">
      <c r="A237" s="4">
        <v>149</v>
      </c>
      <c r="B237" s="4">
        <v>202.279</v>
      </c>
      <c r="C237" t="s">
        <v>5360</v>
      </c>
      <c r="D237" s="4">
        <v>4</v>
      </c>
      <c r="E237" s="16" t="s">
        <v>5895</v>
      </c>
      <c r="G237" s="42">
        <f t="shared" si="11"/>
        <v>19</v>
      </c>
      <c r="H237" s="43" t="s">
        <v>9732</v>
      </c>
      <c r="J237" s="41"/>
    </row>
    <row r="238" spans="1:12" x14ac:dyDescent="0.35">
      <c r="A238" s="4">
        <v>150</v>
      </c>
      <c r="B238" s="4">
        <v>206.06799999999899</v>
      </c>
      <c r="C238" t="s">
        <v>5365</v>
      </c>
      <c r="D238" s="4">
        <v>3</v>
      </c>
      <c r="E238" s="16" t="s">
        <v>5897</v>
      </c>
      <c r="G238" s="42">
        <f t="shared" si="11"/>
        <v>28</v>
      </c>
      <c r="H238" s="43" t="s">
        <v>11306</v>
      </c>
      <c r="J238" s="41"/>
    </row>
    <row r="239" spans="1:12" x14ac:dyDescent="0.35">
      <c r="A239" s="4">
        <v>151</v>
      </c>
      <c r="B239" s="4">
        <v>233.023</v>
      </c>
      <c r="C239" t="s">
        <v>5360</v>
      </c>
      <c r="D239" s="4">
        <v>4</v>
      </c>
      <c r="E239" s="16" t="s">
        <v>5901</v>
      </c>
      <c r="G239" s="42">
        <f t="shared" si="11"/>
        <v>9</v>
      </c>
      <c r="H239" t="s">
        <v>9373</v>
      </c>
    </row>
    <row r="242" spans="1:9" x14ac:dyDescent="0.35">
      <c r="A242" s="8" t="s">
        <v>11929</v>
      </c>
    </row>
    <row r="243" spans="1:9" x14ac:dyDescent="0.35">
      <c r="B243" s="98" t="s">
        <v>11936</v>
      </c>
    </row>
    <row r="244" spans="1:9" x14ac:dyDescent="0.35">
      <c r="A244" s="7" t="s">
        <v>12235</v>
      </c>
      <c r="B244" s="4">
        <v>0</v>
      </c>
      <c r="C244" t="s">
        <v>11953</v>
      </c>
    </row>
    <row r="245" spans="1:9" x14ac:dyDescent="0.35">
      <c r="A245" s="7" t="s">
        <v>12236</v>
      </c>
      <c r="B245" s="4">
        <v>0</v>
      </c>
      <c r="C245" t="s">
        <v>11953</v>
      </c>
    </row>
    <row r="246" spans="1:9" x14ac:dyDescent="0.35">
      <c r="A246" s="7" t="s">
        <v>12237</v>
      </c>
      <c r="B246" s="4">
        <v>0</v>
      </c>
      <c r="C246" t="s">
        <v>11953</v>
      </c>
    </row>
    <row r="248" spans="1:9" x14ac:dyDescent="0.35">
      <c r="A248" s="7" t="s">
        <v>12080</v>
      </c>
      <c r="B248" s="4">
        <v>0</v>
      </c>
    </row>
    <row r="249" spans="1:9" x14ac:dyDescent="0.35">
      <c r="A249" s="4" t="s">
        <v>12082</v>
      </c>
      <c r="B249" s="4">
        <v>1</v>
      </c>
    </row>
    <row r="252" spans="1:9" x14ac:dyDescent="0.35">
      <c r="B252" s="8" t="s">
        <v>12198</v>
      </c>
      <c r="G252"/>
      <c r="I252"/>
    </row>
    <row r="253" spans="1:9" x14ac:dyDescent="0.35">
      <c r="A253" s="8" t="s">
        <v>12199</v>
      </c>
      <c r="B253" s="113" t="s">
        <v>12230</v>
      </c>
      <c r="C253" s="113" t="s">
        <v>12231</v>
      </c>
      <c r="G253"/>
      <c r="I253"/>
    </row>
    <row r="254" spans="1:9" x14ac:dyDescent="0.35">
      <c r="A254" s="7" t="s">
        <v>12083</v>
      </c>
      <c r="B254" s="102">
        <v>1</v>
      </c>
      <c r="C254" s="102">
        <v>1</v>
      </c>
      <c r="G254"/>
      <c r="I254"/>
    </row>
    <row r="255" spans="1:9" x14ac:dyDescent="0.35">
      <c r="A255" s="7" t="s">
        <v>12084</v>
      </c>
      <c r="B255" s="102">
        <v>1</v>
      </c>
      <c r="C255" s="102">
        <v>1</v>
      </c>
      <c r="G255"/>
      <c r="I255"/>
    </row>
    <row r="256" spans="1:9" x14ac:dyDescent="0.35">
      <c r="B256"/>
      <c r="C256" s="4"/>
      <c r="G256"/>
      <c r="I256"/>
    </row>
    <row r="257" spans="1:9" x14ac:dyDescent="0.35">
      <c r="A257" s="8" t="s">
        <v>12200</v>
      </c>
      <c r="B257"/>
      <c r="C257" s="4"/>
      <c r="G257"/>
      <c r="I257"/>
    </row>
    <row r="258" spans="1:9" x14ac:dyDescent="0.35">
      <c r="A258" s="7" t="s">
        <v>12083</v>
      </c>
      <c r="B258" s="102" t="s">
        <v>11932</v>
      </c>
      <c r="C258" s="102" t="s">
        <v>11932</v>
      </c>
      <c r="G258"/>
      <c r="I258"/>
    </row>
    <row r="259" spans="1:9" x14ac:dyDescent="0.35">
      <c r="A259" s="7" t="s">
        <v>12084</v>
      </c>
      <c r="B259" s="102" t="s">
        <v>11932</v>
      </c>
      <c r="C259" s="102" t="s">
        <v>11932</v>
      </c>
      <c r="G259"/>
      <c r="I259"/>
    </row>
    <row r="260" spans="1:9" x14ac:dyDescent="0.35">
      <c r="B260"/>
      <c r="C260" s="4"/>
      <c r="G260"/>
      <c r="I260"/>
    </row>
    <row r="261" spans="1:9" x14ac:dyDescent="0.35">
      <c r="A261" s="8" t="s">
        <v>12201</v>
      </c>
      <c r="B261"/>
      <c r="C261" s="4"/>
      <c r="G261"/>
      <c r="I261"/>
    </row>
    <row r="262" spans="1:9" x14ac:dyDescent="0.35">
      <c r="A262" s="7" t="s">
        <v>12083</v>
      </c>
      <c r="B262" s="102">
        <v>3</v>
      </c>
      <c r="C262" s="102">
        <v>3</v>
      </c>
      <c r="G262"/>
      <c r="I262"/>
    </row>
    <row r="263" spans="1:9" x14ac:dyDescent="0.35">
      <c r="A263" s="7" t="s">
        <v>12084</v>
      </c>
      <c r="B263" s="102">
        <v>3</v>
      </c>
      <c r="C263" s="102">
        <v>3</v>
      </c>
      <c r="G263"/>
      <c r="I263"/>
    </row>
    <row r="264" spans="1:9" x14ac:dyDescent="0.35">
      <c r="B264"/>
      <c r="C264" s="4"/>
      <c r="G264"/>
      <c r="I264"/>
    </row>
    <row r="265" spans="1:9" x14ac:dyDescent="0.35">
      <c r="A265" s="7" t="s">
        <v>12080</v>
      </c>
      <c r="B265"/>
      <c r="C265" s="4"/>
      <c r="G265"/>
      <c r="I265"/>
    </row>
    <row r="266" spans="1:9" x14ac:dyDescent="0.35">
      <c r="A266" s="7" t="s">
        <v>12083</v>
      </c>
      <c r="B266" s="102">
        <v>3</v>
      </c>
      <c r="C266" s="102">
        <v>3</v>
      </c>
      <c r="G266"/>
      <c r="I266"/>
    </row>
    <row r="267" spans="1:9" x14ac:dyDescent="0.35">
      <c r="A267" s="7" t="s">
        <v>12084</v>
      </c>
      <c r="B267" s="102">
        <v>3</v>
      </c>
      <c r="C267" s="102">
        <v>3</v>
      </c>
      <c r="G267"/>
      <c r="I267"/>
    </row>
    <row r="270" spans="1:9" x14ac:dyDescent="0.35">
      <c r="A270" s="8" t="s">
        <v>12089</v>
      </c>
    </row>
    <row r="272" spans="1:9" x14ac:dyDescent="0.35">
      <c r="A272" s="113" t="s">
        <v>11933</v>
      </c>
    </row>
    <row r="273" spans="1:5" x14ac:dyDescent="0.35">
      <c r="A273" s="113"/>
    </row>
    <row r="274" spans="1:5" x14ac:dyDescent="0.35">
      <c r="A274" s="116" t="s">
        <v>12090</v>
      </c>
      <c r="E274" s="16" t="s">
        <v>11932</v>
      </c>
    </row>
    <row r="275" spans="1:5" x14ac:dyDescent="0.35">
      <c r="A275" s="4" t="s">
        <v>12091</v>
      </c>
    </row>
    <row r="276" spans="1:5" x14ac:dyDescent="0.35">
      <c r="A276" s="4" t="s">
        <v>12092</v>
      </c>
    </row>
    <row r="277" spans="1:5" x14ac:dyDescent="0.35">
      <c r="A277" s="4" t="s">
        <v>12093</v>
      </c>
    </row>
    <row r="278" spans="1:5" x14ac:dyDescent="0.35">
      <c r="A278" s="4" t="s">
        <v>12094</v>
      </c>
    </row>
    <row r="279" spans="1:5" x14ac:dyDescent="0.35">
      <c r="A279" s="37" t="s">
        <v>12098</v>
      </c>
      <c r="B279" s="117"/>
    </row>
    <row r="280" spans="1:5" x14ac:dyDescent="0.35">
      <c r="A280" s="37"/>
    </row>
    <row r="281" spans="1:5" x14ac:dyDescent="0.35">
      <c r="A281" s="116" t="s">
        <v>12095</v>
      </c>
    </row>
    <row r="282" spans="1:5" x14ac:dyDescent="0.35">
      <c r="A282" s="4" t="s">
        <v>12091</v>
      </c>
      <c r="B282" s="4">
        <v>3</v>
      </c>
    </row>
    <row r="283" spans="1:5" x14ac:dyDescent="0.35">
      <c r="A283" s="4" t="s">
        <v>12092</v>
      </c>
    </row>
    <row r="284" spans="1:5" x14ac:dyDescent="0.35">
      <c r="A284" s="4" t="s">
        <v>12093</v>
      </c>
    </row>
    <row r="285" spans="1:5" x14ac:dyDescent="0.35">
      <c r="A285" s="4" t="s">
        <v>12094</v>
      </c>
    </row>
    <row r="286" spans="1:5" x14ac:dyDescent="0.35">
      <c r="A286" s="37" t="s">
        <v>12098</v>
      </c>
      <c r="B286" s="4">
        <v>3</v>
      </c>
    </row>
    <row r="287" spans="1:5" x14ac:dyDescent="0.35">
      <c r="A287" s="37"/>
    </row>
    <row r="288" spans="1:5" x14ac:dyDescent="0.35">
      <c r="A288" s="113" t="s">
        <v>11934</v>
      </c>
    </row>
    <row r="289" spans="1:5" x14ac:dyDescent="0.35">
      <c r="A289" s="113"/>
    </row>
    <row r="290" spans="1:5" x14ac:dyDescent="0.35">
      <c r="A290" s="116" t="s">
        <v>12090</v>
      </c>
      <c r="E290" s="16" t="s">
        <v>11932</v>
      </c>
    </row>
    <row r="291" spans="1:5" x14ac:dyDescent="0.35">
      <c r="A291" s="4" t="s">
        <v>12091</v>
      </c>
    </row>
    <row r="292" spans="1:5" x14ac:dyDescent="0.35">
      <c r="A292" s="4" t="s">
        <v>12092</v>
      </c>
    </row>
    <row r="293" spans="1:5" x14ac:dyDescent="0.35">
      <c r="A293" s="4" t="s">
        <v>12093</v>
      </c>
    </row>
    <row r="294" spans="1:5" x14ac:dyDescent="0.35">
      <c r="A294" s="4" t="s">
        <v>12094</v>
      </c>
    </row>
    <row r="295" spans="1:5" x14ac:dyDescent="0.35">
      <c r="A295" s="37" t="s">
        <v>12098</v>
      </c>
      <c r="B295" s="117"/>
    </row>
    <row r="296" spans="1:5" x14ac:dyDescent="0.35">
      <c r="A296" s="37"/>
    </row>
    <row r="297" spans="1:5" x14ac:dyDescent="0.35">
      <c r="A297" s="116" t="s">
        <v>12095</v>
      </c>
      <c r="E297" s="16" t="s">
        <v>11932</v>
      </c>
    </row>
    <row r="298" spans="1:5" x14ac:dyDescent="0.35">
      <c r="A298" s="4" t="s">
        <v>12091</v>
      </c>
    </row>
    <row r="299" spans="1:5" x14ac:dyDescent="0.35">
      <c r="A299" s="4" t="s">
        <v>12092</v>
      </c>
    </row>
    <row r="300" spans="1:5" x14ac:dyDescent="0.35">
      <c r="A300" s="4" t="s">
        <v>12093</v>
      </c>
    </row>
    <row r="301" spans="1:5" x14ac:dyDescent="0.35">
      <c r="A301" s="4" t="s">
        <v>12094</v>
      </c>
    </row>
    <row r="302" spans="1:5" x14ac:dyDescent="0.35">
      <c r="A302" s="37" t="s">
        <v>12098</v>
      </c>
    </row>
    <row r="304" spans="1:5" x14ac:dyDescent="0.35">
      <c r="A304" s="113" t="s">
        <v>11935</v>
      </c>
    </row>
    <row r="305" spans="1:5" x14ac:dyDescent="0.35">
      <c r="A305" s="113"/>
    </row>
    <row r="306" spans="1:5" x14ac:dyDescent="0.35">
      <c r="A306" s="116" t="s">
        <v>12090</v>
      </c>
      <c r="E306" s="16" t="s">
        <v>11932</v>
      </c>
    </row>
    <row r="307" spans="1:5" x14ac:dyDescent="0.35">
      <c r="A307" s="4" t="s">
        <v>12091</v>
      </c>
    </row>
    <row r="308" spans="1:5" x14ac:dyDescent="0.35">
      <c r="A308" s="4" t="s">
        <v>12092</v>
      </c>
    </row>
    <row r="309" spans="1:5" x14ac:dyDescent="0.35">
      <c r="A309" s="4" t="s">
        <v>12093</v>
      </c>
    </row>
    <row r="310" spans="1:5" x14ac:dyDescent="0.35">
      <c r="A310" s="4" t="s">
        <v>12094</v>
      </c>
    </row>
    <row r="311" spans="1:5" x14ac:dyDescent="0.35">
      <c r="A311" s="37" t="s">
        <v>12098</v>
      </c>
    </row>
    <row r="313" spans="1:5" x14ac:dyDescent="0.35">
      <c r="A313" s="116" t="s">
        <v>12095</v>
      </c>
    </row>
    <row r="314" spans="1:5" x14ac:dyDescent="0.35">
      <c r="A314" s="4" t="s">
        <v>12091</v>
      </c>
      <c r="B314" s="4">
        <v>2</v>
      </c>
    </row>
    <row r="315" spans="1:5" x14ac:dyDescent="0.35">
      <c r="A315" s="4" t="s">
        <v>12092</v>
      </c>
    </row>
    <row r="316" spans="1:5" x14ac:dyDescent="0.35">
      <c r="A316" s="4" t="s">
        <v>12093</v>
      </c>
    </row>
    <row r="317" spans="1:5" x14ac:dyDescent="0.35">
      <c r="A317" s="4" t="s">
        <v>12094</v>
      </c>
    </row>
    <row r="318" spans="1:5" x14ac:dyDescent="0.35">
      <c r="A318" s="39" t="s">
        <v>12098</v>
      </c>
      <c r="B318" s="4">
        <v>2</v>
      </c>
    </row>
    <row r="319" spans="1:5" x14ac:dyDescent="0.35">
      <c r="A319" s="37"/>
    </row>
    <row r="320" spans="1:5" x14ac:dyDescent="0.35">
      <c r="A320" s="8" t="s">
        <v>12227</v>
      </c>
      <c r="B320" s="117">
        <f>(B282+B314)/2</f>
        <v>2.5</v>
      </c>
      <c r="C320" s="119"/>
    </row>
  </sheetData>
  <phoneticPr fontId="25"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0-000000000000}">
  <sheetPr codeName="Sheet207">
    <tabColor theme="9" tint="0.59999389629810485"/>
  </sheetPr>
  <dimension ref="A1:K239"/>
  <sheetViews>
    <sheetView zoomScale="80" zoomScaleNormal="80" workbookViewId="0">
      <selection activeCell="F1" sqref="F1"/>
    </sheetView>
  </sheetViews>
  <sheetFormatPr defaultRowHeight="14.5" x14ac:dyDescent="0.35"/>
  <cols>
    <col min="1" max="1" width="8.7265625" style="4" customWidth="1"/>
    <col min="2" max="2" width="10.36328125" style="4" customWidth="1"/>
    <col min="3" max="3" width="7.54296875" customWidth="1"/>
    <col min="4" max="4" width="8.453125" style="4" customWidth="1"/>
    <col min="5" max="5" width="88.81640625" style="16" customWidth="1"/>
    <col min="6" max="6" width="8.90625" style="42"/>
    <col min="8" max="8" width="8.90625" style="42"/>
    <col min="10" max="10" width="8.90625" style="42"/>
  </cols>
  <sheetData>
    <row r="1" spans="1:11" x14ac:dyDescent="0.35">
      <c r="A1" s="14" t="s">
        <v>9323</v>
      </c>
      <c r="B1" s="10"/>
      <c r="C1" s="14"/>
      <c r="D1" s="18"/>
      <c r="E1" s="14"/>
      <c r="F1" s="141" t="s">
        <v>9368</v>
      </c>
      <c r="G1" s="36"/>
      <c r="H1" s="124"/>
      <c r="I1" s="36"/>
      <c r="J1" s="124"/>
      <c r="K1" s="36"/>
    </row>
    <row r="2" spans="1:11" x14ac:dyDescent="0.35">
      <c r="A2" s="7" t="s">
        <v>9223</v>
      </c>
      <c r="B2" s="7" t="s">
        <v>3</v>
      </c>
      <c r="C2" s="7" t="s">
        <v>9459</v>
      </c>
      <c r="D2" s="7" t="s">
        <v>9224</v>
      </c>
      <c r="E2" s="8" t="s">
        <v>9225</v>
      </c>
      <c r="F2" s="124"/>
      <c r="G2" s="36"/>
      <c r="H2" s="124"/>
      <c r="I2" s="36"/>
      <c r="J2" s="124"/>
      <c r="K2" s="36"/>
    </row>
    <row r="3" spans="1:11" x14ac:dyDescent="0.35">
      <c r="A3" s="7"/>
      <c r="B3" s="11" t="s">
        <v>9227</v>
      </c>
      <c r="C3" s="15"/>
      <c r="D3" s="19"/>
      <c r="E3" s="15"/>
      <c r="F3" s="42" t="s">
        <v>9370</v>
      </c>
      <c r="G3" t="s">
        <v>9382</v>
      </c>
      <c r="H3" s="42" t="s">
        <v>9370</v>
      </c>
      <c r="I3" t="s">
        <v>9369</v>
      </c>
      <c r="J3" s="42" t="s">
        <v>9370</v>
      </c>
      <c r="K3" t="s">
        <v>9369</v>
      </c>
    </row>
    <row r="4" spans="1:11" s="6" customFormat="1" x14ac:dyDescent="0.35">
      <c r="A4" s="7"/>
      <c r="B4" s="8" t="s">
        <v>11307</v>
      </c>
      <c r="D4" s="7"/>
      <c r="E4" s="8"/>
      <c r="F4" s="68"/>
      <c r="H4" s="68"/>
      <c r="J4" s="68"/>
    </row>
    <row r="5" spans="1:11" s="6" customFormat="1" x14ac:dyDescent="0.35">
      <c r="A5" s="7">
        <v>4</v>
      </c>
      <c r="B5" s="8" t="s">
        <v>11308</v>
      </c>
      <c r="D5" s="7"/>
      <c r="E5" s="8"/>
      <c r="F5" s="68"/>
      <c r="H5" s="68"/>
      <c r="J5" s="68"/>
    </row>
    <row r="6" spans="1:11" s="6" customFormat="1" x14ac:dyDescent="0.35">
      <c r="A6" s="7">
        <v>4</v>
      </c>
      <c r="B6" s="8" t="s">
        <v>11309</v>
      </c>
      <c r="D6" s="7"/>
      <c r="E6" s="8"/>
      <c r="F6" s="68"/>
      <c r="H6" s="68"/>
      <c r="J6" s="68"/>
    </row>
    <row r="7" spans="1:11" x14ac:dyDescent="0.35">
      <c r="A7" s="4">
        <v>1</v>
      </c>
      <c r="B7" s="4">
        <v>-415.22199999999998</v>
      </c>
      <c r="C7" t="s">
        <v>5910</v>
      </c>
      <c r="D7" s="4">
        <v>4</v>
      </c>
      <c r="E7" s="16" t="s">
        <v>5911</v>
      </c>
    </row>
    <row r="8" spans="1:11" x14ac:dyDescent="0.35">
      <c r="E8" s="58" t="s">
        <v>9927</v>
      </c>
      <c r="F8" s="42">
        <f>IF(G8="GREET",1,IF(G8="GOAL",2,IF(G8="GOAL:COOP",2,IF(G8="(GOAL:COOP)",2,IF(G8="GOAL:CIVILITY",2,IF(G8="GOAL:SUSTAIN",2,IF(G8="(GOAL:SUSTAIN)",2,IF(G8="GOAL:MAX EARN",2,IF(G8="GOAL:EQUITY",2,IF(G8="(GOAL:EQUITY)",2,IF(G8="PROPOSAL",3,IF(G8="(PROPOSAL)",3,IF(G8="CHOOSE+",4,IF(G8="CHOOSE-",4,IF(G8="(CHOOSE+)",4,IF(G8="(CHOOSE-)",4,IF(G8="ECO INFO",5,IF(G8="(ECO INFO)",5,IF(G8="$ INFO",6,IF(G8="($ INFO)",6,IF(G8="SOC INFO",7,IF(G8="(SOC INFO)",7,IF(G8="RULE INFO",8,IF(G8="EXP INFO",9,IF(G8="(EXP INFO)",9,IF(G8="MON RES",10,IF(G8="MON EARN",11,IF(G8="MON BEH",12,IF(G8="POSE HARM",13,IF(G8="(POSE HARM)",13,IF(G8="POSE CONCERN",14,IF(G8="(POSE CONCERN)",14,IF(G8="RJ APOLOGY",15,IF(G8="RJ ATONE",16,IF(G8="(RJ ATONE)",16,IF(G8="RJ JUSTIFY",17,IF(G8="RJ JUSTIFY:ECO INFO",17,IF(G8="RJ JUSTIFY:SOC INFO",17,IF(G8="RJ JUSTIFY:EXP INFO",17,IF(G8="RJ JUSTIFY:MON EARN",17,IF(G8="RJ JUSTIFY:MON BEH",17,IF(G8="RJ-",18,IF(G8="RJ FORGIVE+",19,IF(G8="RJ FORGIVE-",19,IF(G8="(RJ FORGIVE+)",19,IF(G8="(RJ FORGIVE-)",19,IF(G8="COORD",20,IF(G8="(COORD)",20,IF(G8="ENF ACK",21,IF(G8="(ENF ACK)",21,IF(G8="ENF PRAISE",22,IF(G8="ENF ASK",23,IF(G8="ENF TELL",24,IF(G8="ENF SHAME",25,IF(G8="ENF WARN",26,IF(G8="ENF THREATEN",27,IF(G8="ENF PUNISH",28,IF(G8="DEFECT",29,IF(G8="SM TALK",30,IF(G8="HUMOR",31,IF(G8="POLITE+",32,IF(G8="POLITE-",32,IF(G8="INPUT-",33,IF(G8="AMBIGUOUS",34,IF(G8="UNCODEABLE",35)))))))))))))))))))))))))))))))))))))))))))))))))))))))))))))))))</f>
        <v>3</v>
      </c>
      <c r="G8" t="s">
        <v>9379</v>
      </c>
    </row>
    <row r="9" spans="1:11" x14ac:dyDescent="0.35">
      <c r="E9" s="58" t="s">
        <v>9928</v>
      </c>
      <c r="F9" s="42">
        <f t="shared" ref="F9:H33" si="0">IF(G9="GREET",1,IF(G9="GOAL",2,IF(G9="GOAL:COOP",2,IF(G9="(GOAL:COOP)",2,IF(G9="GOAL:CIVILITY",2,IF(G9="GOAL:SUSTAIN",2,IF(G9="(GOAL:SUSTAIN)",2,IF(G9="GOAL:MAX EARN",2,IF(G9="GOAL:EQUITY",2,IF(G9="(GOAL:EQUITY)",2,IF(G9="PROPOSAL",3,IF(G9="(PROPOSAL)",3,IF(G9="CHOOSE+",4,IF(G9="CHOOSE-",4,IF(G9="(CHOOSE+)",4,IF(G9="(CHOOSE-)",4,IF(G9="ECO INFO",5,IF(G9="(ECO INFO)",5,IF(G9="$ INFO",6,IF(G9="($ INFO)",6,IF(G9="SOC INFO",7,IF(G9="(SOC INFO)",7,IF(G9="RULE INFO",8,IF(G9="EXP INFO",9,IF(G9="(EXP INFO)",9,IF(G9="MON RES",10,IF(G9="MON EARN",11,IF(G9="MON BEH",12,IF(G9="POSE HARM",13,IF(G9="(POSE HARM)",13,IF(G9="POSE CONCERN",14,IF(G9="(POSE CONCERN)",14,IF(G9="RJ APOLOGY",15,IF(G9="RJ ATONE",16,IF(G9="(RJ ATONE)",16,IF(G9="RJ JUSTIFY",17,IF(G9="RJ JUSTIFY:ECO INFO",17,IF(G9="RJ JUSTIFY:SOC INFO",17,IF(G9="RJ JUSTIFY:EXP INFO",17,IF(G9="RJ JUSTIFY:MON EARN",17,IF(G9="RJ JUSTIFY:MON BEH",17,IF(G9="RJ-",18,IF(G9="RJ FORGIVE+",19,IF(G9="RJ FORGIVE-",19,IF(G9="(RJ FORGIVE+)",19,IF(G9="(RJ FORGIVE-)",19,IF(G9="COORD",20,IF(G9="(COORD)",20,IF(G9="ENF ACK",21,IF(G9="(ENF ACK)",21,IF(G9="ENF PRAISE",22,IF(G9="ENF ASK",23,IF(G9="ENF TELL",24,IF(G9="ENF SHAME",25,IF(G9="ENF WARN",26,IF(G9="ENF THREATEN",27,IF(G9="ENF PUNISH",28,IF(G9="DEFECT",29,IF(G9="SM TALK",30,IF(G9="HUMOR",31,IF(G9="POLITE+",32,IF(G9="POLITE-",32,IF(G9="INPUT-",33,IF(G9="AMBIGUOUS",34,IF(G9="UNCODEABLE",35)))))))))))))))))))))))))))))))))))))))))))))))))))))))))))))))))</f>
        <v>5</v>
      </c>
      <c r="G9" t="s">
        <v>9378</v>
      </c>
    </row>
    <row r="10" spans="1:11" x14ac:dyDescent="0.35">
      <c r="A10" s="4">
        <v>2</v>
      </c>
      <c r="B10" s="4">
        <v>-404.95699999999999</v>
      </c>
      <c r="C10" t="s">
        <v>5916</v>
      </c>
      <c r="D10" s="4">
        <v>3</v>
      </c>
      <c r="E10" s="16" t="s">
        <v>5917</v>
      </c>
      <c r="F10" s="42">
        <f t="shared" si="0"/>
        <v>3</v>
      </c>
      <c r="G10" t="s">
        <v>9379</v>
      </c>
      <c r="H10" s="42">
        <f>IF(I10="GREET",1,IF(I10="GOAL",2,IF(I10="GOAL:COOP",2,IF(I10="(GOAL:COOP)",2,IF(I10="GOAL:CIVILITY",2,IF(I10="GOAL:SUSTAIN",2,IF(I10="(GOAL:SUSTAIN)",2,IF(I10="GOAL:MAX EARN",2,IF(I10="GOAL:EQUITY",2,IF(I10="(GOAL:EQUITY)",2,IF(I10="PROPOSAL",3,IF(I10="(PROPOSAL)",3,IF(I10="CHOOSE+",4,IF(I10="CHOOSE-",4,IF(I10="(CHOOSE+)",4,IF(I10="(CHOOSE-)",4,IF(I10="ECO INFO",5,IF(I10="(ECO INFO)",5,IF(I10="$ INFO",6,IF(I10="($ INFO)",6,IF(I10="SOC INFO",7,IF(I10="(SOC INFO)",7,IF(I10="RULE INFO",8,IF(I10="EXP INFO",9,IF(I10="(EXP INFO)",9,IF(I10="MON RES",10,IF(I10="MON EARN",11,IF(I10="MON BEH",12,IF(I10="POSE HARM",13,IF(I10="(POSE HARM)",13,IF(I10="POSE CONCERN",14,IF(I10="(POSE CONCERN)",14,IF(I10="RJ APOLOGY",15,IF(I10="RJ ATONE",16,IF(I10="(RJ ATONE)",16,IF(I10="RJ JUSTIFY",17,IF(I10="RJ JUSTIFY:ECO INFO",17,IF(I10="RJ JUSTIFY:SOC INFO",17,IF(I10="RJ JUSTIFY:EXP INFO",17,IF(I10="RJ JUSTIFY:MON EARN",17,IF(I10="RJ JUSTIFY:MON BEH",17,IF(I10="RJ-",18,IF(I10="RJ FORGIVE+",19,IF(I10="RJ FORGIVE-",19,IF(I10="(RJ FORGIVE+)",19,IF(I10="(RJ FORGIVE-)",19,IF(I10="COORD",20,IF(I10="(COORD)",20,IF(I10="ENF ACK",21,IF(I10="(ENF ACK)",21,IF(I10="ENF PRAISE",22,IF(I10="ENF ASK",23,IF(I10="ENF TELL",24,IF(I10="ENF SHAME",25,IF(I10="ENF WARN",26,IF(I10="ENF THREATEN",27,IF(I10="ENF PUNISH",28,IF(I10="DEFECT",29,IF(I10="SM TALK",30,IF(I10="HUMOR",31,IF(I10="POLITE+",32,IF(I10="POLITE-",32,IF(I10="INPUT-",33,IF(I10="AMBIGUOUS",34,IF(I10="UNCODEABLE",35)))))))))))))))))))))))))))))))))))))))))))))))))))))))))))))))))</f>
        <v>4</v>
      </c>
      <c r="I10" t="s">
        <v>10330</v>
      </c>
    </row>
    <row r="11" spans="1:11" x14ac:dyDescent="0.35">
      <c r="A11" s="4">
        <v>3</v>
      </c>
      <c r="B11" s="4">
        <v>-402.14599999999899</v>
      </c>
      <c r="C11" t="s">
        <v>5918</v>
      </c>
      <c r="D11" s="4">
        <v>1</v>
      </c>
      <c r="E11" s="16" t="s">
        <v>5919</v>
      </c>
      <c r="F11" s="42">
        <f t="shared" si="0"/>
        <v>4</v>
      </c>
      <c r="G11" t="s">
        <v>9372</v>
      </c>
    </row>
    <row r="12" spans="1:11" x14ac:dyDescent="0.35">
      <c r="A12" s="4">
        <v>4</v>
      </c>
      <c r="B12" s="4">
        <v>-396.21699999999998</v>
      </c>
      <c r="C12" t="s">
        <v>5910</v>
      </c>
      <c r="D12" s="4">
        <v>4</v>
      </c>
      <c r="E12" s="16" t="s">
        <v>5928</v>
      </c>
    </row>
    <row r="13" spans="1:11" x14ac:dyDescent="0.35">
      <c r="E13" s="58" t="s">
        <v>9929</v>
      </c>
      <c r="F13" s="42">
        <f t="shared" si="0"/>
        <v>3</v>
      </c>
      <c r="G13" t="s">
        <v>9379</v>
      </c>
    </row>
    <row r="14" spans="1:11" x14ac:dyDescent="0.35">
      <c r="E14" s="58" t="s">
        <v>9930</v>
      </c>
      <c r="F14" s="42">
        <f t="shared" si="0"/>
        <v>6</v>
      </c>
      <c r="G14" t="s">
        <v>10472</v>
      </c>
    </row>
    <row r="15" spans="1:11" x14ac:dyDescent="0.35">
      <c r="A15" s="4">
        <v>5</v>
      </c>
      <c r="B15" s="4">
        <v>-387.11500000000001</v>
      </c>
      <c r="C15" t="s">
        <v>5916</v>
      </c>
      <c r="D15" s="4">
        <v>3</v>
      </c>
      <c r="E15" s="16" t="s">
        <v>5929</v>
      </c>
      <c r="F15" s="42">
        <f t="shared" si="0"/>
        <v>3</v>
      </c>
      <c r="G15" t="s">
        <v>9379</v>
      </c>
    </row>
    <row r="16" spans="1:11" x14ac:dyDescent="0.35">
      <c r="A16" s="4">
        <v>6</v>
      </c>
      <c r="B16" s="4">
        <v>-380.423</v>
      </c>
      <c r="C16" t="s">
        <v>5910</v>
      </c>
      <c r="D16" s="4">
        <v>4</v>
      </c>
      <c r="E16" s="16" t="s">
        <v>1755</v>
      </c>
      <c r="F16" s="42">
        <f t="shared" si="0"/>
        <v>4</v>
      </c>
      <c r="G16" t="s">
        <v>9372</v>
      </c>
    </row>
    <row r="17" spans="1:10" x14ac:dyDescent="0.35">
      <c r="A17" s="4">
        <v>7</v>
      </c>
      <c r="B17" s="4">
        <v>-377.26799999999997</v>
      </c>
      <c r="C17" t="s">
        <v>5916</v>
      </c>
      <c r="D17" s="4">
        <v>3</v>
      </c>
      <c r="E17" s="16" t="s">
        <v>1142</v>
      </c>
      <c r="F17" s="42">
        <f t="shared" si="0"/>
        <v>4</v>
      </c>
      <c r="G17" t="s">
        <v>9372</v>
      </c>
    </row>
    <row r="18" spans="1:10" x14ac:dyDescent="0.35">
      <c r="A18" s="4">
        <v>8</v>
      </c>
      <c r="B18" s="4">
        <v>-372.075999999999</v>
      </c>
      <c r="C18" t="s">
        <v>5910</v>
      </c>
      <c r="D18" s="4">
        <v>4</v>
      </c>
      <c r="E18" s="16" t="s">
        <v>5935</v>
      </c>
      <c r="F18" s="42">
        <f t="shared" si="0"/>
        <v>3</v>
      </c>
      <c r="G18" t="s">
        <v>9379</v>
      </c>
    </row>
    <row r="19" spans="1:10" x14ac:dyDescent="0.35">
      <c r="A19" s="4">
        <v>9</v>
      </c>
      <c r="B19" s="4">
        <v>-369.96600000000001</v>
      </c>
      <c r="C19" t="s">
        <v>5936</v>
      </c>
      <c r="D19" s="4">
        <v>2</v>
      </c>
      <c r="E19" s="16" t="s">
        <v>5937</v>
      </c>
    </row>
    <row r="20" spans="1:10" x14ac:dyDescent="0.35">
      <c r="E20" s="58" t="s">
        <v>9931</v>
      </c>
      <c r="F20" s="42">
        <f t="shared" si="0"/>
        <v>4</v>
      </c>
      <c r="G20" t="s">
        <v>9372</v>
      </c>
      <c r="J20" s="42" t="s">
        <v>11312</v>
      </c>
    </row>
    <row r="21" spans="1:10" x14ac:dyDescent="0.35">
      <c r="E21" s="58" t="s">
        <v>9932</v>
      </c>
      <c r="F21" s="42">
        <f t="shared" si="0"/>
        <v>6</v>
      </c>
      <c r="G21" t="s">
        <v>10472</v>
      </c>
      <c r="H21" s="42">
        <f t="shared" si="0"/>
        <v>7</v>
      </c>
      <c r="I21" t="s">
        <v>9377</v>
      </c>
    </row>
    <row r="22" spans="1:10" x14ac:dyDescent="0.35">
      <c r="A22" s="4">
        <v>10</v>
      </c>
      <c r="B22" s="4">
        <v>-299.25400000000002</v>
      </c>
      <c r="C22" t="s">
        <v>5918</v>
      </c>
      <c r="D22" s="4">
        <v>1</v>
      </c>
      <c r="E22" s="16" t="s">
        <v>5962</v>
      </c>
    </row>
    <row r="23" spans="1:10" x14ac:dyDescent="0.35">
      <c r="E23" s="58" t="s">
        <v>11310</v>
      </c>
      <c r="F23" s="42">
        <f t="shared" si="0"/>
        <v>8</v>
      </c>
      <c r="G23" t="s">
        <v>9374</v>
      </c>
      <c r="H23" s="42">
        <f t="shared" si="0"/>
        <v>4</v>
      </c>
      <c r="I23" t="s">
        <v>10330</v>
      </c>
      <c r="J23" s="42" t="s">
        <v>11313</v>
      </c>
    </row>
    <row r="24" spans="1:10" x14ac:dyDescent="0.35">
      <c r="E24" s="58" t="s">
        <v>11311</v>
      </c>
      <c r="F24" s="42">
        <f t="shared" si="0"/>
        <v>3</v>
      </c>
      <c r="G24" t="s">
        <v>9379</v>
      </c>
    </row>
    <row r="25" spans="1:10" x14ac:dyDescent="0.35">
      <c r="A25" s="4">
        <v>11</v>
      </c>
      <c r="B25" s="4">
        <v>-255.81200000000001</v>
      </c>
      <c r="C25" t="s">
        <v>5916</v>
      </c>
      <c r="D25" s="4">
        <v>3</v>
      </c>
      <c r="E25" s="16" t="s">
        <v>5978</v>
      </c>
      <c r="F25" s="42">
        <f t="shared" si="0"/>
        <v>3</v>
      </c>
      <c r="G25" t="s">
        <v>9379</v>
      </c>
    </row>
    <row r="26" spans="1:10" x14ac:dyDescent="0.35">
      <c r="A26" s="4">
        <v>12</v>
      </c>
      <c r="B26" s="4">
        <v>-184.774</v>
      </c>
      <c r="C26" t="s">
        <v>5910</v>
      </c>
      <c r="D26" s="4">
        <v>4</v>
      </c>
      <c r="E26" s="16" t="s">
        <v>5995</v>
      </c>
      <c r="F26" s="42">
        <f t="shared" si="0"/>
        <v>4</v>
      </c>
      <c r="G26" t="s">
        <v>9372</v>
      </c>
    </row>
    <row r="27" spans="1:10" x14ac:dyDescent="0.35">
      <c r="A27" s="4">
        <v>13</v>
      </c>
      <c r="B27" s="4">
        <v>-157.875</v>
      </c>
      <c r="C27" t="s">
        <v>5916</v>
      </c>
      <c r="D27" s="4">
        <v>3</v>
      </c>
      <c r="E27" s="16" t="s">
        <v>6005</v>
      </c>
      <c r="F27" s="42">
        <f t="shared" si="0"/>
        <v>3</v>
      </c>
      <c r="G27" t="s">
        <v>9379</v>
      </c>
    </row>
    <row r="28" spans="1:10" x14ac:dyDescent="0.35">
      <c r="A28" s="4">
        <v>14</v>
      </c>
      <c r="B28" s="4">
        <v>-132.48400000000001</v>
      </c>
      <c r="C28" t="s">
        <v>5910</v>
      </c>
      <c r="D28" s="4">
        <v>4</v>
      </c>
      <c r="E28" s="16" t="s">
        <v>6011</v>
      </c>
      <c r="F28" s="42">
        <f t="shared" si="0"/>
        <v>4</v>
      </c>
      <c r="G28" t="s">
        <v>9372</v>
      </c>
    </row>
    <row r="29" spans="1:10" x14ac:dyDescent="0.35">
      <c r="A29" s="4">
        <v>15</v>
      </c>
      <c r="B29" s="4">
        <v>-130.46</v>
      </c>
      <c r="C29" t="s">
        <v>5918</v>
      </c>
      <c r="D29" s="4">
        <v>1</v>
      </c>
      <c r="E29" s="16" t="s">
        <v>6013</v>
      </c>
      <c r="F29" s="42">
        <f t="shared" si="0"/>
        <v>5</v>
      </c>
      <c r="G29" t="s">
        <v>9378</v>
      </c>
    </row>
    <row r="30" spans="1:10" x14ac:dyDescent="0.35">
      <c r="A30" s="4">
        <v>16</v>
      </c>
      <c r="B30" s="4">
        <v>-121.601</v>
      </c>
      <c r="C30" t="s">
        <v>5910</v>
      </c>
      <c r="D30" s="4">
        <v>4</v>
      </c>
      <c r="E30" s="16" t="s">
        <v>68</v>
      </c>
      <c r="F30" s="42">
        <f t="shared" si="0"/>
        <v>5</v>
      </c>
      <c r="G30" t="s">
        <v>9378</v>
      </c>
    </row>
    <row r="31" spans="1:10" x14ac:dyDescent="0.35">
      <c r="A31" s="4">
        <v>17</v>
      </c>
      <c r="B31" s="4">
        <v>-111.148</v>
      </c>
      <c r="C31" t="s">
        <v>5916</v>
      </c>
      <c r="D31" s="4">
        <v>3</v>
      </c>
      <c r="E31" s="16" t="s">
        <v>6018</v>
      </c>
      <c r="F31" s="42">
        <f t="shared" si="0"/>
        <v>5</v>
      </c>
      <c r="G31" t="s">
        <v>9378</v>
      </c>
    </row>
    <row r="32" spans="1:10" x14ac:dyDescent="0.35">
      <c r="B32" s="4">
        <v>-91.355999999999995</v>
      </c>
      <c r="C32" t="s">
        <v>5916</v>
      </c>
      <c r="D32" s="4">
        <v>3</v>
      </c>
      <c r="E32" s="16" t="s">
        <v>6023</v>
      </c>
    </row>
    <row r="33" spans="1:9" x14ac:dyDescent="0.35">
      <c r="A33" s="4">
        <v>18</v>
      </c>
      <c r="B33" s="4">
        <v>-94.777000000000001</v>
      </c>
      <c r="C33" t="s">
        <v>5918</v>
      </c>
      <c r="D33" s="4">
        <v>1</v>
      </c>
      <c r="E33" s="16" t="s">
        <v>6021</v>
      </c>
      <c r="F33" s="42">
        <f t="shared" si="0"/>
        <v>5</v>
      </c>
      <c r="G33" t="s">
        <v>9378</v>
      </c>
    </row>
    <row r="35" spans="1:9" x14ac:dyDescent="0.35">
      <c r="B35" s="20" t="s">
        <v>9232</v>
      </c>
    </row>
    <row r="36" spans="1:9" x14ac:dyDescent="0.35">
      <c r="A36" s="4">
        <v>19</v>
      </c>
      <c r="B36" s="4">
        <v>-351.86799999999999</v>
      </c>
      <c r="C36" t="s">
        <v>5918</v>
      </c>
      <c r="D36" s="4">
        <v>1</v>
      </c>
      <c r="E36" s="16" t="s">
        <v>5943</v>
      </c>
      <c r="F36" s="42">
        <f t="shared" ref="F36:F52" si="1">IF(G36="GREET",1,IF(G36="GOAL",2,IF(G36="GOAL:COOP",2,IF(G36="(GOAL:COOP)",2,IF(G36="GOAL:CIVILITY",2,IF(G36="GOAL:SUSTAIN",2,IF(G36="(GOAL:SUSTAIN)",2,IF(G36="GOAL:MAX EARN",2,IF(G36="GOAL:EQUITY",2,IF(G36="(GOAL:EQUITY)",2,IF(G36="PROPOSAL",3,IF(G36="(PROPOSAL)",3,IF(G36="CHOOSE+",4,IF(G36="CHOOSE-",4,IF(G36="(CHOOSE+)",4,IF(G36="(CHOOSE-)",4,IF(G36="ECO INFO",5,IF(G36="(ECO INFO)",5,IF(G36="$ INFO",6,IF(G36="($ INFO)",6,IF(G36="SOC INFO",7,IF(G36="(SOC INFO)",7,IF(G36="RULE INFO",8,IF(G36="EXP INFO",9,IF(G36="(EXP INFO)",9,IF(G36="MON RES",10,IF(G36="MON EARN",11,IF(G36="MON BEH",12,IF(G36="POSE HARM",13,IF(G36="(POSE HARM)",13,IF(G36="POSE CONCERN",14,IF(G36="(POSE CONCERN)",14,IF(G36="RJ APOLOGY",15,IF(G36="RJ ATONE",16,IF(G36="(RJ ATONE)",16,IF(G36="RJ JUSTIFY",17,IF(G36="RJ JUSTIFY:ECO INFO",17,IF(G36="RJ JUSTIFY:SOC INFO",17,IF(G36="RJ JUSTIFY:EXP INFO",17,IF(G36="RJ JUSTIFY:MON EARN",17,IF(G36="RJ JUSTIFY:MON BEH",17,IF(G36="RJ-",18,IF(G36="RJ FORGIVE+",19,IF(G36="RJ FORGIVE-",19,IF(G36="(RJ FORGIVE+)",19,IF(G36="(RJ FORGIVE-)",19,IF(G36="COORD",20,IF(G36="(COORD)",20,IF(G36="ENF ACK",21,IF(G36="(ENF ACK)",21,IF(G36="ENF PRAISE",22,IF(G36="ENF ASK",23,IF(G36="ENF TELL",24,IF(G36="ENF SHAME",25,IF(G36="ENF WARN",26,IF(G36="ENF THREATEN",27,IF(G36="ENF PUNISH",28,IF(G36="DEFECT",29,IF(G36="SM TALK",30,IF(G36="HUMOR",31,IF(G36="POLITE+",32,IF(G36="POLITE-",32,IF(G36="INPUT-",33,IF(G36="AMBIGUOUS",34,IF(G36="UNCODEABLE",35)))))))))))))))))))))))))))))))))))))))))))))))))))))))))))))))))</f>
        <v>30</v>
      </c>
      <c r="G36" t="s">
        <v>9375</v>
      </c>
    </row>
    <row r="37" spans="1:9" x14ac:dyDescent="0.35">
      <c r="A37" s="4">
        <v>20</v>
      </c>
      <c r="B37" s="4">
        <v>-333.86900000000003</v>
      </c>
      <c r="C37" t="s">
        <v>5910</v>
      </c>
      <c r="D37" s="4">
        <v>4</v>
      </c>
      <c r="E37" s="16" t="s">
        <v>5951</v>
      </c>
      <c r="F37" s="42">
        <f t="shared" si="1"/>
        <v>30</v>
      </c>
      <c r="G37" t="s">
        <v>9375</v>
      </c>
    </row>
    <row r="38" spans="1:9" x14ac:dyDescent="0.35">
      <c r="A38" s="4">
        <v>21</v>
      </c>
      <c r="B38" s="4">
        <v>-325.572</v>
      </c>
      <c r="C38" t="s">
        <v>5918</v>
      </c>
      <c r="D38" s="4">
        <v>1</v>
      </c>
      <c r="E38" s="16" t="s">
        <v>5953</v>
      </c>
      <c r="F38" s="42">
        <f t="shared" si="1"/>
        <v>30</v>
      </c>
      <c r="G38" t="s">
        <v>9375</v>
      </c>
    </row>
    <row r="40" spans="1:9" x14ac:dyDescent="0.35">
      <c r="A40" s="7">
        <v>3</v>
      </c>
      <c r="B40" s="31" t="s">
        <v>10302</v>
      </c>
    </row>
    <row r="41" spans="1:9" x14ac:dyDescent="0.35">
      <c r="A41" s="4">
        <v>22</v>
      </c>
      <c r="B41" s="4">
        <v>-321.02800000000002</v>
      </c>
      <c r="C41" t="s">
        <v>5916</v>
      </c>
      <c r="D41" s="4">
        <v>3</v>
      </c>
      <c r="E41" s="16" t="s">
        <v>5955</v>
      </c>
      <c r="F41" s="42">
        <f t="shared" si="1"/>
        <v>3</v>
      </c>
      <c r="G41" t="s">
        <v>9379</v>
      </c>
    </row>
    <row r="42" spans="1:9" x14ac:dyDescent="0.35">
      <c r="B42" s="4">
        <v>-298.92399999999998</v>
      </c>
      <c r="C42" t="s">
        <v>5916</v>
      </c>
      <c r="D42" s="4">
        <v>3</v>
      </c>
      <c r="E42" s="16" t="s">
        <v>10791</v>
      </c>
    </row>
    <row r="43" spans="1:9" x14ac:dyDescent="0.35">
      <c r="A43" s="4">
        <v>23</v>
      </c>
      <c r="B43" s="4">
        <v>-309.34899999999999</v>
      </c>
      <c r="C43" t="s">
        <v>5910</v>
      </c>
      <c r="D43" s="4">
        <v>4</v>
      </c>
      <c r="E43" s="16" t="s">
        <v>5960</v>
      </c>
      <c r="F43" s="42">
        <f t="shared" si="1"/>
        <v>4</v>
      </c>
      <c r="G43" t="s">
        <v>9372</v>
      </c>
    </row>
    <row r="44" spans="1:9" x14ac:dyDescent="0.35">
      <c r="A44" s="4">
        <v>24</v>
      </c>
      <c r="B44" s="4">
        <v>-256.53399999999999</v>
      </c>
      <c r="C44" t="s">
        <v>5910</v>
      </c>
      <c r="D44" s="4">
        <v>4</v>
      </c>
      <c r="E44" s="16" t="s">
        <v>5977</v>
      </c>
      <c r="F44" s="42">
        <f t="shared" si="1"/>
        <v>8</v>
      </c>
      <c r="G44" t="s">
        <v>9374</v>
      </c>
    </row>
    <row r="45" spans="1:9" x14ac:dyDescent="0.35">
      <c r="A45" s="4">
        <v>25</v>
      </c>
      <c r="B45" s="4">
        <v>-246.69200000000001</v>
      </c>
      <c r="C45" t="s">
        <v>5916</v>
      </c>
      <c r="D45" s="4">
        <v>3</v>
      </c>
      <c r="E45" s="16" t="s">
        <v>1257</v>
      </c>
      <c r="F45" s="42">
        <f t="shared" si="1"/>
        <v>8</v>
      </c>
      <c r="G45" t="s">
        <v>9374</v>
      </c>
    </row>
    <row r="46" spans="1:9" x14ac:dyDescent="0.35">
      <c r="A46" s="4">
        <v>26</v>
      </c>
      <c r="B46" s="4">
        <v>-241.66</v>
      </c>
      <c r="C46" t="s">
        <v>5918</v>
      </c>
      <c r="D46" s="4">
        <v>1</v>
      </c>
      <c r="E46" s="16" t="s">
        <v>90</v>
      </c>
      <c r="F46" s="42">
        <f t="shared" si="1"/>
        <v>8</v>
      </c>
      <c r="G46" t="s">
        <v>9374</v>
      </c>
      <c r="H46" s="42">
        <f t="shared" ref="H46" si="2">IF(I46="GREET",1,IF(I46="GOAL",2,IF(I46="GOAL:COOP",2,IF(I46="(GOAL:COOP)",2,IF(I46="GOAL:CIVILITY",2,IF(I46="GOAL:SUSTAIN",2,IF(I46="(GOAL:SUSTAIN)",2,IF(I46="GOAL:MAX EARN",2,IF(I46="GOAL:EQUITY",2,IF(I46="(GOAL:EQUITY)",2,IF(I46="PROPOSAL",3,IF(I46="(PROPOSAL)",3,IF(I46="CHOOSE+",4,IF(I46="CHOOSE-",4,IF(I46="(CHOOSE+)",4,IF(I46="(CHOOSE-)",4,IF(I46="ECO INFO",5,IF(I46="(ECO INFO)",5,IF(I46="$ INFO",6,IF(I46="($ INFO)",6,IF(I46="SOC INFO",7,IF(I46="(SOC INFO)",7,IF(I46="RULE INFO",8,IF(I46="EXP INFO",9,IF(I46="(EXP INFO)",9,IF(I46="MON RES",10,IF(I46="MON EARN",11,IF(I46="MON BEH",12,IF(I46="POSE HARM",13,IF(I46="(POSE HARM)",13,IF(I46="POSE CONCERN",14,IF(I46="(POSE CONCERN)",14,IF(I46="RJ APOLOGY",15,IF(I46="RJ ATONE",16,IF(I46="(RJ ATONE)",16,IF(I46="RJ JUSTIFY",17,IF(I46="RJ JUSTIFY:ECO INFO",17,IF(I46="RJ JUSTIFY:SOC INFO",17,IF(I46="RJ JUSTIFY:EXP INFO",17,IF(I46="RJ JUSTIFY:MON EARN",17,IF(I46="RJ JUSTIFY:MON BEH",17,IF(I46="RJ-",18,IF(I46="RJ FORGIVE+",19,IF(I46="RJ FORGIVE-",19,IF(I46="(RJ FORGIVE+)",19,IF(I46="(RJ FORGIVE-)",19,IF(I46="COORD",20,IF(I46="(COORD)",20,IF(I46="ENF ACK",21,IF(I46="(ENF ACK)",21,IF(I46="ENF PRAISE",22,IF(I46="ENF ASK",23,IF(I46="ENF TELL",24,IF(I46="ENF SHAME",25,IF(I46="ENF WARN",26,IF(I46="ENF THREATEN",27,IF(I46="ENF PUNISH",28,IF(I46="DEFECT",29,IF(I46="SM TALK",30,IF(I46="HUMOR",31,IF(I46="POLITE+",32,IF(I46="POLITE-",32,IF(I46="INPUT-",33,IF(I46="AMBIGUOUS",34,IF(I46="UNCODEABLE",35)))))))))))))))))))))))))))))))))))))))))))))))))))))))))))))))))</f>
        <v>4</v>
      </c>
      <c r="I46" t="s">
        <v>10330</v>
      </c>
    </row>
    <row r="48" spans="1:9" x14ac:dyDescent="0.35">
      <c r="A48" s="4">
        <v>27</v>
      </c>
      <c r="B48" s="4">
        <v>-92.429000000000002</v>
      </c>
      <c r="C48" t="s">
        <v>5910</v>
      </c>
      <c r="D48" s="4">
        <v>4</v>
      </c>
      <c r="E48" s="16" t="s">
        <v>6022</v>
      </c>
      <c r="F48" s="42">
        <f t="shared" si="1"/>
        <v>22</v>
      </c>
      <c r="G48" t="s">
        <v>10418</v>
      </c>
    </row>
    <row r="50" spans="1:11" x14ac:dyDescent="0.35">
      <c r="B50" s="21" t="s">
        <v>9279</v>
      </c>
      <c r="C50" s="22"/>
      <c r="D50" s="21"/>
      <c r="E50" s="23"/>
    </row>
    <row r="51" spans="1:11" x14ac:dyDescent="0.35">
      <c r="B51" s="20"/>
    </row>
    <row r="52" spans="1:11" x14ac:dyDescent="0.35">
      <c r="A52" s="4">
        <v>28</v>
      </c>
      <c r="B52" s="4">
        <v>94.015000000000001</v>
      </c>
      <c r="C52" t="s">
        <v>5910</v>
      </c>
      <c r="D52" s="4">
        <v>4</v>
      </c>
      <c r="E52" s="16" t="s">
        <v>10792</v>
      </c>
      <c r="F52" s="42">
        <f t="shared" si="1"/>
        <v>22</v>
      </c>
      <c r="G52" t="s">
        <v>10418</v>
      </c>
    </row>
    <row r="54" spans="1:11" x14ac:dyDescent="0.35">
      <c r="A54" s="7"/>
      <c r="B54" s="11" t="s">
        <v>9230</v>
      </c>
      <c r="C54" s="15"/>
      <c r="D54" s="19"/>
      <c r="E54" s="15"/>
    </row>
    <row r="55" spans="1:11" x14ac:dyDescent="0.35">
      <c r="B55" s="20"/>
    </row>
    <row r="56" spans="1:11" x14ac:dyDescent="0.35">
      <c r="A56" s="4">
        <v>29</v>
      </c>
      <c r="B56" s="4">
        <v>-376.1</v>
      </c>
      <c r="C56" t="s">
        <v>5916</v>
      </c>
      <c r="D56" s="4">
        <v>3</v>
      </c>
      <c r="E56" s="16" t="s">
        <v>6042</v>
      </c>
      <c r="F56" s="42">
        <f t="shared" ref="F56:F74" si="3">IF(G56="GREET",1,IF(G56="GOAL",2,IF(G56="GOAL:COOP",2,IF(G56="(GOAL:COOP)",2,IF(G56="GOAL:CIVILITY",2,IF(G56="GOAL:SUSTAIN",2,IF(G56="(GOAL:SUSTAIN)",2,IF(G56="GOAL:MAX EARN",2,IF(G56="GOAL:EQUITY",2,IF(G56="(GOAL:EQUITY)",2,IF(G56="PROPOSAL",3,IF(G56="(PROPOSAL)",3,IF(G56="CHOOSE+",4,IF(G56="CHOOSE-",4,IF(G56="(CHOOSE+)",4,IF(G56="(CHOOSE-)",4,IF(G56="ECO INFO",5,IF(G56="(ECO INFO)",5,IF(G56="$ INFO",6,IF(G56="($ INFO)",6,IF(G56="SOC INFO",7,IF(G56="(SOC INFO)",7,IF(G56="RULE INFO",8,IF(G56="EXP INFO",9,IF(G56="(EXP INFO)",9,IF(G56="MON RES",10,IF(G56="MON EARN",11,IF(G56="MON BEH",12,IF(G56="POSE HARM",13,IF(G56="(POSE HARM)",13,IF(G56="POSE CONCERN",14,IF(G56="(POSE CONCERN)",14,IF(G56="RJ APOLOGY",15,IF(G56="RJ ATONE",16,IF(G56="(RJ ATONE)",16,IF(G56="RJ JUSTIFY",17,IF(G56="RJ JUSTIFY:ECO INFO",17,IF(G56="RJ JUSTIFY:SOC INFO",17,IF(G56="RJ JUSTIFY:EXP INFO",17,IF(G56="RJ JUSTIFY:MON EARN",17,IF(G56="RJ JUSTIFY:MON BEH",17,IF(G56="RJ-",18,IF(G56="RJ FORGIVE+",19,IF(G56="RJ FORGIVE-",19,IF(G56="(RJ FORGIVE+)",19,IF(G56="(RJ FORGIVE-)",19,IF(G56="COORD",20,IF(G56="(COORD)",20,IF(G56="ENF ACK",21,IF(G56="(ENF ACK)",21,IF(G56="ENF PRAISE",22,IF(G56="ENF ASK",23,IF(G56="ENF TELL",24,IF(G56="ENF SHAME",25,IF(G56="ENF WARN",26,IF(G56="ENF THREATEN",27,IF(G56="ENF PUNISH",28,IF(G56="DEFECT",29,IF(G56="SM TALK",30,IF(G56="HUMOR",31,IF(G56="POLITE+",32,IF(G56="POLITE-",32,IF(G56="INPUT-",33,IF(G56="AMBIGUOUS",34,IF(G56="UNCODEABLE",35)))))))))))))))))))))))))))))))))))))))))))))))))))))))))))))))))</f>
        <v>22</v>
      </c>
      <c r="G56" t="s">
        <v>10418</v>
      </c>
    </row>
    <row r="57" spans="1:11" x14ac:dyDescent="0.35">
      <c r="A57" s="4">
        <v>30</v>
      </c>
      <c r="B57" s="4">
        <v>-375.10500000000002</v>
      </c>
      <c r="C57" t="s">
        <v>5918</v>
      </c>
      <c r="D57" s="4">
        <v>1</v>
      </c>
      <c r="E57" s="16" t="s">
        <v>2281</v>
      </c>
      <c r="F57" s="42">
        <f t="shared" si="3"/>
        <v>22</v>
      </c>
      <c r="G57" t="s">
        <v>10418</v>
      </c>
    </row>
    <row r="58" spans="1:11" x14ac:dyDescent="0.35">
      <c r="A58" s="4">
        <v>31</v>
      </c>
      <c r="B58" s="4">
        <v>-370.77800000000002</v>
      </c>
      <c r="C58" t="s">
        <v>5910</v>
      </c>
      <c r="D58" s="4">
        <v>4</v>
      </c>
      <c r="E58" s="16" t="s">
        <v>6046</v>
      </c>
      <c r="F58" s="42">
        <f t="shared" si="3"/>
        <v>22</v>
      </c>
      <c r="G58" t="s">
        <v>10418</v>
      </c>
    </row>
    <row r="59" spans="1:11" x14ac:dyDescent="0.35">
      <c r="A59" s="4">
        <v>32</v>
      </c>
      <c r="B59" s="4">
        <v>-370.09699999999998</v>
      </c>
      <c r="C59" t="s">
        <v>5916</v>
      </c>
      <c r="D59" s="4">
        <v>3</v>
      </c>
      <c r="E59" s="16" t="s">
        <v>6048</v>
      </c>
      <c r="F59" s="42">
        <f t="shared" si="3"/>
        <v>22</v>
      </c>
      <c r="G59" t="s">
        <v>10418</v>
      </c>
    </row>
    <row r="61" spans="1:11" x14ac:dyDescent="0.35">
      <c r="A61" s="7">
        <v>2</v>
      </c>
      <c r="B61" s="31" t="s">
        <v>12014</v>
      </c>
    </row>
    <row r="62" spans="1:11" x14ac:dyDescent="0.35">
      <c r="A62" s="4">
        <v>33</v>
      </c>
      <c r="B62" s="4">
        <v>-339.15100000000001</v>
      </c>
      <c r="C62" t="s">
        <v>5916</v>
      </c>
      <c r="D62" s="4">
        <v>3</v>
      </c>
      <c r="E62" s="16" t="s">
        <v>6058</v>
      </c>
      <c r="F62" s="42">
        <f t="shared" si="3"/>
        <v>3</v>
      </c>
      <c r="G62" t="s">
        <v>9379</v>
      </c>
      <c r="H62" s="42">
        <f t="shared" ref="H62:H63" si="4">IF(I62="GREET",1,IF(I62="GOAL",2,IF(I62="GOAL:COOP",2,IF(I62="(GOAL:COOP)",2,IF(I62="GOAL:CIVILITY",2,IF(I62="GOAL:SUSTAIN",2,IF(I62="(GOAL:SUSTAIN)",2,IF(I62="GOAL:MAX EARN",2,IF(I62="GOAL:EQUITY",2,IF(I62="(GOAL:EQUITY)",2,IF(I62="PROPOSAL",3,IF(I62="(PROPOSAL)",3,IF(I62="CHOOSE+",4,IF(I62="CHOOSE-",4,IF(I62="(CHOOSE+)",4,IF(I62="(CHOOSE-)",4,IF(I62="ECO INFO",5,IF(I62="(ECO INFO)",5,IF(I62="$ INFO",6,IF(I62="($ INFO)",6,IF(I62="SOC INFO",7,IF(I62="(SOC INFO)",7,IF(I62="RULE INFO",8,IF(I62="EXP INFO",9,IF(I62="(EXP INFO)",9,IF(I62="MON RES",10,IF(I62="MON EARN",11,IF(I62="MON BEH",12,IF(I62="POSE HARM",13,IF(I62="(POSE HARM)",13,IF(I62="POSE CONCERN",14,IF(I62="(POSE CONCERN)",14,IF(I62="RJ APOLOGY",15,IF(I62="RJ ATONE",16,IF(I62="(RJ ATONE)",16,IF(I62="RJ JUSTIFY",17,IF(I62="RJ JUSTIFY:ECO INFO",17,IF(I62="RJ JUSTIFY:SOC INFO",17,IF(I62="RJ JUSTIFY:EXP INFO",17,IF(I62="RJ JUSTIFY:MON EARN",17,IF(I62="RJ JUSTIFY:MON BEH",17,IF(I62="RJ-",18,IF(I62="RJ FORGIVE+",19,IF(I62="RJ FORGIVE-",19,IF(I62="(RJ FORGIVE+)",19,IF(I62="(RJ FORGIVE-)",19,IF(I62="COORD",20,IF(I62="(COORD)",20,IF(I62="ENF ACK",21,IF(I62="(ENF ACK)",21,IF(I62="ENF PRAISE",22,IF(I62="ENF ASK",23,IF(I62="ENF TELL",24,IF(I62="ENF SHAME",25,IF(I62="ENF WARN",26,IF(I62="ENF THREATEN",27,IF(I62="ENF PUNISH",28,IF(I62="DEFECT",29,IF(I62="SM TALK",30,IF(I62="HUMOR",31,IF(I62="POLITE+",32,IF(I62="POLITE-",32,IF(I62="INPUT-",33,IF(I62="AMBIGUOUS",34,IF(I62="UNCODEABLE",35)))))))))))))))))))))))))))))))))))))))))))))))))))))))))))))))))</f>
        <v>2</v>
      </c>
      <c r="I62" t="s">
        <v>10938</v>
      </c>
    </row>
    <row r="63" spans="1:11" x14ac:dyDescent="0.35">
      <c r="B63" s="4">
        <v>-295.772999999999</v>
      </c>
      <c r="C63" t="s">
        <v>5916</v>
      </c>
      <c r="D63" s="4">
        <v>3</v>
      </c>
      <c r="E63" s="16" t="s">
        <v>6071</v>
      </c>
      <c r="F63" s="42">
        <f t="shared" si="3"/>
        <v>6</v>
      </c>
      <c r="G63" t="s">
        <v>10472</v>
      </c>
      <c r="H63" s="42">
        <f t="shared" si="4"/>
        <v>2</v>
      </c>
      <c r="I63" t="s">
        <v>10428</v>
      </c>
      <c r="J63" s="42">
        <f t="shared" ref="J63" si="5">IF(K63="GREET",1,IF(K63="GOAL",2,IF(K63="GOAL:COOP",2,IF(K63="(GOAL:COOP)",2,IF(K63="GOAL:CIVILITY",2,IF(K63="GOAL:SUSTAIN",2,IF(K63="(GOAL:SUSTAIN)",2,IF(K63="GOAL:MAX EARN",2,IF(K63="GOAL:EQUITY",2,IF(K63="(GOAL:EQUITY)",2,IF(K63="PROPOSAL",3,IF(K63="(PROPOSAL)",3,IF(K63="CHOOSE+",4,IF(K63="CHOOSE-",4,IF(K63="(CHOOSE+)",4,IF(K63="(CHOOSE-)",4,IF(K63="ECO INFO",5,IF(K63="(ECO INFO)",5,IF(K63="$ INFO",6,IF(K63="($ INFO)",6,IF(K63="SOC INFO",7,IF(K63="(SOC INFO)",7,IF(K63="RULE INFO",8,IF(K63="EXP INFO",9,IF(K63="(EXP INFO)",9,IF(K63="MON RES",10,IF(K63="MON EARN",11,IF(K63="MON BEH",12,IF(K63="POSE HARM",13,IF(K63="(POSE HARM)",13,IF(K63="POSE CONCERN",14,IF(K63="(POSE CONCERN)",14,IF(K63="RJ APOLOGY",15,IF(K63="RJ ATONE",16,IF(K63="(RJ ATONE)",16,IF(K63="RJ JUSTIFY",17,IF(K63="RJ JUSTIFY:ECO INFO",17,IF(K63="RJ JUSTIFY:SOC INFO",17,IF(K63="RJ JUSTIFY:EXP INFO",17,IF(K63="RJ JUSTIFY:MON EARN",17,IF(K63="RJ JUSTIFY:MON BEH",17,IF(K63="RJ-",18,IF(K63="RJ FORGIVE+",19,IF(K63="RJ FORGIVE-",19,IF(K63="(RJ FORGIVE+)",19,IF(K63="(RJ FORGIVE-)",19,IF(K63="COORD",20,IF(K63="(COORD)",20,IF(K63="ENF ACK",21,IF(K63="(ENF ACK)",21,IF(K63="ENF PRAISE",22,IF(K63="ENF ASK",23,IF(K63="ENF TELL",24,IF(K63="ENF SHAME",25,IF(K63="ENF WARN",26,IF(K63="ENF THREATEN",27,IF(K63="ENF PUNISH",28,IF(K63="DEFECT",29,IF(K63="SM TALK",30,IF(K63="HUMOR",31,IF(K63="POLITE+",32,IF(K63="POLITE-",32,IF(K63="INPUT-",33,IF(K63="AMBIGUOUS",34,IF(K63="UNCODEABLE",35)))))))))))))))))))))))))))))))))))))))))))))))))))))))))))))))))</f>
        <v>2</v>
      </c>
      <c r="K63" t="s">
        <v>12175</v>
      </c>
    </row>
    <row r="64" spans="1:11" x14ac:dyDescent="0.35">
      <c r="A64" s="4">
        <v>34</v>
      </c>
      <c r="B64" s="4">
        <v>-307.38299999999998</v>
      </c>
      <c r="C64" t="s">
        <v>5910</v>
      </c>
      <c r="D64" s="4">
        <v>4</v>
      </c>
      <c r="E64" s="16" t="s">
        <v>6066</v>
      </c>
      <c r="F64" s="42">
        <f t="shared" si="3"/>
        <v>3</v>
      </c>
      <c r="G64" t="s">
        <v>9379</v>
      </c>
    </row>
    <row r="65" spans="1:9" x14ac:dyDescent="0.35">
      <c r="B65" s="4">
        <v>-286.832999999999</v>
      </c>
      <c r="C65" t="s">
        <v>5910</v>
      </c>
      <c r="D65" s="4">
        <v>4</v>
      </c>
      <c r="E65" s="16" t="s">
        <v>6072</v>
      </c>
    </row>
    <row r="66" spans="1:9" x14ac:dyDescent="0.35">
      <c r="A66" s="4">
        <v>35</v>
      </c>
      <c r="B66" s="4">
        <v>-282.43</v>
      </c>
      <c r="C66" t="s">
        <v>5916</v>
      </c>
      <c r="D66" s="4">
        <v>3</v>
      </c>
      <c r="E66" s="16" t="s">
        <v>6073</v>
      </c>
      <c r="F66" s="42">
        <f t="shared" si="3"/>
        <v>3</v>
      </c>
      <c r="G66" t="s">
        <v>9379</v>
      </c>
      <c r="H66" s="42">
        <f t="shared" ref="H66" si="6">IF(I66="GREET",1,IF(I66="GOAL",2,IF(I66="GOAL:COOP",2,IF(I66="(GOAL:COOP)",2,IF(I66="GOAL:CIVILITY",2,IF(I66="GOAL:SUSTAIN",2,IF(I66="(GOAL:SUSTAIN)",2,IF(I66="GOAL:MAX EARN",2,IF(I66="GOAL:EQUITY",2,IF(I66="(GOAL:EQUITY)",2,IF(I66="PROPOSAL",3,IF(I66="(PROPOSAL)",3,IF(I66="CHOOSE+",4,IF(I66="CHOOSE-",4,IF(I66="(CHOOSE+)",4,IF(I66="(CHOOSE-)",4,IF(I66="ECO INFO",5,IF(I66="(ECO INFO)",5,IF(I66="$ INFO",6,IF(I66="($ INFO)",6,IF(I66="SOC INFO",7,IF(I66="(SOC INFO)",7,IF(I66="RULE INFO",8,IF(I66="EXP INFO",9,IF(I66="(EXP INFO)",9,IF(I66="MON RES",10,IF(I66="MON EARN",11,IF(I66="MON BEH",12,IF(I66="POSE HARM",13,IF(I66="(POSE HARM)",13,IF(I66="POSE CONCERN",14,IF(I66="(POSE CONCERN)",14,IF(I66="RJ APOLOGY",15,IF(I66="RJ ATONE",16,IF(I66="(RJ ATONE)",16,IF(I66="RJ JUSTIFY",17,IF(I66="RJ JUSTIFY:ECO INFO",17,IF(I66="RJ JUSTIFY:SOC INFO",17,IF(I66="RJ JUSTIFY:EXP INFO",17,IF(I66="RJ JUSTIFY:MON EARN",17,IF(I66="RJ JUSTIFY:MON BEH",17,IF(I66="RJ-",18,IF(I66="RJ FORGIVE+",19,IF(I66="RJ FORGIVE-",19,IF(I66="(RJ FORGIVE+)",19,IF(I66="(RJ FORGIVE-)",19,IF(I66="COORD",20,IF(I66="(COORD)",20,IF(I66="ENF ACK",21,IF(I66="(ENF ACK)",21,IF(I66="ENF PRAISE",22,IF(I66="ENF ASK",23,IF(I66="ENF TELL",24,IF(I66="ENF SHAME",25,IF(I66="ENF WARN",26,IF(I66="ENF THREATEN",27,IF(I66="ENF PUNISH",28,IF(I66="DEFECT",29,IF(I66="SM TALK",30,IF(I66="HUMOR",31,IF(I66="POLITE+",32,IF(I66="POLITE-",32,IF(I66="INPUT-",33,IF(I66="AMBIGUOUS",34,IF(I66="UNCODEABLE",35)))))))))))))))))))))))))))))))))))))))))))))))))))))))))))))))))</f>
        <v>4</v>
      </c>
      <c r="I66" t="s">
        <v>10330</v>
      </c>
    </row>
    <row r="67" spans="1:9" x14ac:dyDescent="0.35">
      <c r="A67" s="4">
        <v>36</v>
      </c>
      <c r="B67" s="4">
        <v>-265.89299999999997</v>
      </c>
      <c r="C67" t="s">
        <v>5910</v>
      </c>
      <c r="D67" s="4">
        <v>4</v>
      </c>
      <c r="E67" s="16" t="s">
        <v>6077</v>
      </c>
      <c r="F67" s="42">
        <f t="shared" si="3"/>
        <v>4</v>
      </c>
      <c r="G67" t="s">
        <v>9372</v>
      </c>
    </row>
    <row r="68" spans="1:9" x14ac:dyDescent="0.35">
      <c r="A68" s="4">
        <v>37</v>
      </c>
      <c r="B68" s="4">
        <v>-252.31</v>
      </c>
      <c r="C68" t="s">
        <v>5916</v>
      </c>
      <c r="D68" s="4">
        <v>3</v>
      </c>
      <c r="E68" s="16" t="s">
        <v>6079</v>
      </c>
      <c r="F68" s="42">
        <f t="shared" si="3"/>
        <v>7</v>
      </c>
      <c r="G68" t="s">
        <v>9377</v>
      </c>
    </row>
    <row r="69" spans="1:9" x14ac:dyDescent="0.35">
      <c r="A69" s="4">
        <v>38</v>
      </c>
      <c r="B69" s="4">
        <v>-238.744</v>
      </c>
      <c r="C69" t="s">
        <v>5916</v>
      </c>
      <c r="D69" s="4">
        <v>3</v>
      </c>
      <c r="E69" s="16" t="s">
        <v>6084</v>
      </c>
      <c r="F69" s="42">
        <f t="shared" si="3"/>
        <v>10</v>
      </c>
      <c r="G69" t="s">
        <v>10136</v>
      </c>
    </row>
    <row r="70" spans="1:9" x14ac:dyDescent="0.35">
      <c r="A70" s="4">
        <v>39</v>
      </c>
      <c r="B70" s="4">
        <v>-241.726</v>
      </c>
      <c r="C70" t="s">
        <v>5910</v>
      </c>
      <c r="D70" s="4">
        <v>4</v>
      </c>
      <c r="E70" s="16" t="s">
        <v>6083</v>
      </c>
      <c r="F70" s="42">
        <f t="shared" si="3"/>
        <v>7</v>
      </c>
      <c r="G70" t="s">
        <v>9377</v>
      </c>
    </row>
    <row r="71" spans="1:9" x14ac:dyDescent="0.35">
      <c r="A71" s="4">
        <v>40</v>
      </c>
      <c r="B71" s="4">
        <v>-225.45</v>
      </c>
      <c r="C71" t="s">
        <v>5910</v>
      </c>
      <c r="D71" s="4">
        <v>4</v>
      </c>
      <c r="E71" s="16" t="s">
        <v>6087</v>
      </c>
      <c r="F71" s="42">
        <f t="shared" si="3"/>
        <v>7</v>
      </c>
      <c r="G71" t="s">
        <v>9377</v>
      </c>
    </row>
    <row r="72" spans="1:9" x14ac:dyDescent="0.35">
      <c r="E72" s="58" t="s">
        <v>10795</v>
      </c>
      <c r="F72" s="42">
        <f t="shared" si="3"/>
        <v>7</v>
      </c>
      <c r="G72" t="s">
        <v>9377</v>
      </c>
    </row>
    <row r="73" spans="1:9" x14ac:dyDescent="0.35">
      <c r="E73" s="58" t="s">
        <v>10796</v>
      </c>
      <c r="F73" s="42">
        <f t="shared" si="3"/>
        <v>22</v>
      </c>
      <c r="G73" t="s">
        <v>10418</v>
      </c>
    </row>
    <row r="74" spans="1:9" x14ac:dyDescent="0.35">
      <c r="A74" s="4">
        <v>41</v>
      </c>
      <c r="B74" s="4">
        <v>-213.05699999999999</v>
      </c>
      <c r="C74" t="s">
        <v>5916</v>
      </c>
      <c r="D74" s="4">
        <v>3</v>
      </c>
      <c r="E74" s="16" t="s">
        <v>6094</v>
      </c>
      <c r="F74" s="42">
        <f t="shared" si="3"/>
        <v>22</v>
      </c>
      <c r="G74" t="s">
        <v>10418</v>
      </c>
    </row>
    <row r="76" spans="1:9" x14ac:dyDescent="0.35">
      <c r="A76" s="7" t="s">
        <v>12110</v>
      </c>
      <c r="B76" s="29" t="s">
        <v>10794</v>
      </c>
    </row>
    <row r="77" spans="1:9" x14ac:dyDescent="0.35">
      <c r="A77" s="4">
        <v>42</v>
      </c>
      <c r="B77" s="4">
        <v>-196.57</v>
      </c>
      <c r="C77" t="s">
        <v>5910</v>
      </c>
      <c r="D77" s="4">
        <v>4</v>
      </c>
      <c r="E77" s="16" t="s">
        <v>6098</v>
      </c>
    </row>
    <row r="78" spans="1:9" x14ac:dyDescent="0.35">
      <c r="E78" s="58" t="s">
        <v>6098</v>
      </c>
      <c r="F78" s="42">
        <f t="shared" ref="F78:F99" si="7">IF(G78="GREET",1,IF(G78="GOAL",2,IF(G78="GOAL:COOP",2,IF(G78="(GOAL:COOP)",2,IF(G78="GOAL:CIVILITY",2,IF(G78="GOAL:SUSTAIN",2,IF(G78="(GOAL:SUSTAIN)",2,IF(G78="GOAL:MAX EARN",2,IF(G78="GOAL:EQUITY",2,IF(G78="(GOAL:EQUITY)",2,IF(G78="PROPOSAL",3,IF(G78="(PROPOSAL)",3,IF(G78="CHOOSE+",4,IF(G78="CHOOSE-",4,IF(G78="(CHOOSE+)",4,IF(G78="(CHOOSE-)",4,IF(G78="ECO INFO",5,IF(G78="(ECO INFO)",5,IF(G78="$ INFO",6,IF(G78="($ INFO)",6,IF(G78="SOC INFO",7,IF(G78="(SOC INFO)",7,IF(G78="RULE INFO",8,IF(G78="EXP INFO",9,IF(G78="(EXP INFO)",9,IF(G78="MON RES",10,IF(G78="MON EARN",11,IF(G78="MON BEH",12,IF(G78="POSE HARM",13,IF(G78="(POSE HARM)",13,IF(G78="POSE CONCERN",14,IF(G78="(POSE CONCERN)",14,IF(G78="RJ APOLOGY",15,IF(G78="RJ ATONE",16,IF(G78="(RJ ATONE)",16,IF(G78="RJ JUSTIFY",17,IF(G78="RJ JUSTIFY:ECO INFO",17,IF(G78="RJ JUSTIFY:SOC INFO",17,IF(G78="RJ JUSTIFY:EXP INFO",17,IF(G78="RJ JUSTIFY:MON EARN",17,IF(G78="RJ JUSTIFY:MON BEH",17,IF(G78="RJ-",18,IF(G78="RJ FORGIVE+",19,IF(G78="RJ FORGIVE-",19,IF(G78="(RJ FORGIVE+)",19,IF(G78="(RJ FORGIVE-)",19,IF(G78="COORD",20,IF(G78="(COORD)",20,IF(G78="ENF ACK",21,IF(G78="(ENF ACK)",21,IF(G78="ENF PRAISE",22,IF(G78="ENF ASK",23,IF(G78="ENF TELL",24,IF(G78="ENF SHAME",25,IF(G78="ENF WARN",26,IF(G78="ENF THREATEN",27,IF(G78="ENF PUNISH",28,IF(G78="DEFECT",29,IF(G78="SM TALK",30,IF(G78="HUMOR",31,IF(G78="POLITE+",32,IF(G78="POLITE-",32,IF(G78="INPUT-",33,IF(G78="AMBIGUOUS",34,IF(G78="UNCODEABLE",35)))))))))))))))))))))))))))))))))))))))))))))))))))))))))))))))))</f>
        <v>8</v>
      </c>
      <c r="G78" t="s">
        <v>9374</v>
      </c>
    </row>
    <row r="79" spans="1:9" x14ac:dyDescent="0.35">
      <c r="E79" s="58" t="s">
        <v>4824</v>
      </c>
      <c r="F79" s="42">
        <f t="shared" si="7"/>
        <v>22</v>
      </c>
      <c r="G79" t="s">
        <v>10418</v>
      </c>
    </row>
    <row r="80" spans="1:9" x14ac:dyDescent="0.35">
      <c r="A80" s="4">
        <v>43</v>
      </c>
      <c r="B80" s="4">
        <v>-178.97299999999899</v>
      </c>
      <c r="C80" t="s">
        <v>5916</v>
      </c>
      <c r="D80" s="4">
        <v>3</v>
      </c>
      <c r="E80" s="16" t="s">
        <v>6102</v>
      </c>
      <c r="F80" s="42">
        <f t="shared" si="7"/>
        <v>3</v>
      </c>
      <c r="G80" t="s">
        <v>9379</v>
      </c>
    </row>
    <row r="81" spans="1:7" x14ac:dyDescent="0.35">
      <c r="A81" s="4">
        <v>44</v>
      </c>
      <c r="B81" s="4">
        <v>-175.37700000000001</v>
      </c>
      <c r="C81" t="s">
        <v>5918</v>
      </c>
      <c r="D81" s="4">
        <v>1</v>
      </c>
      <c r="E81" s="16" t="s">
        <v>167</v>
      </c>
      <c r="F81" s="42">
        <f t="shared" si="7"/>
        <v>4</v>
      </c>
      <c r="G81" t="s">
        <v>9372</v>
      </c>
    </row>
    <row r="82" spans="1:7" x14ac:dyDescent="0.35">
      <c r="A82" s="4">
        <v>45</v>
      </c>
      <c r="B82" s="4">
        <v>-174.68299999999999</v>
      </c>
      <c r="C82" t="s">
        <v>5936</v>
      </c>
      <c r="D82" s="4">
        <v>2</v>
      </c>
      <c r="E82" s="16" t="s">
        <v>167</v>
      </c>
      <c r="F82" s="42">
        <f t="shared" si="7"/>
        <v>4</v>
      </c>
      <c r="G82" t="s">
        <v>9372</v>
      </c>
    </row>
    <row r="83" spans="1:7" x14ac:dyDescent="0.35">
      <c r="A83" s="4">
        <v>46</v>
      </c>
      <c r="B83" s="4">
        <v>-171.83099999999999</v>
      </c>
      <c r="C83" t="s">
        <v>5916</v>
      </c>
      <c r="D83" s="4">
        <v>3</v>
      </c>
      <c r="E83" s="16" t="s">
        <v>1755</v>
      </c>
      <c r="F83" s="42">
        <f t="shared" si="7"/>
        <v>4</v>
      </c>
      <c r="G83" t="s">
        <v>9372</v>
      </c>
    </row>
    <row r="84" spans="1:7" x14ac:dyDescent="0.35">
      <c r="A84" s="4">
        <v>47</v>
      </c>
      <c r="B84" s="4">
        <v>-162.01400000000001</v>
      </c>
      <c r="C84" t="s">
        <v>5910</v>
      </c>
      <c r="D84" s="4">
        <v>4</v>
      </c>
      <c r="E84" s="16" t="s">
        <v>6108</v>
      </c>
    </row>
    <row r="85" spans="1:7" x14ac:dyDescent="0.35">
      <c r="E85" s="58" t="s">
        <v>10793</v>
      </c>
      <c r="F85" s="42">
        <f t="shared" si="7"/>
        <v>4</v>
      </c>
      <c r="G85" t="s">
        <v>9372</v>
      </c>
    </row>
    <row r="86" spans="1:7" x14ac:dyDescent="0.35">
      <c r="E86" s="58" t="s">
        <v>4824</v>
      </c>
      <c r="F86" s="42">
        <f t="shared" si="7"/>
        <v>22</v>
      </c>
      <c r="G86" t="s">
        <v>10418</v>
      </c>
    </row>
    <row r="88" spans="1:7" x14ac:dyDescent="0.35">
      <c r="B88" s="20" t="s">
        <v>9282</v>
      </c>
    </row>
    <row r="89" spans="1:7" x14ac:dyDescent="0.35">
      <c r="A89" s="4">
        <v>48</v>
      </c>
      <c r="B89" s="4">
        <v>-198.863</v>
      </c>
      <c r="C89" t="s">
        <v>5916</v>
      </c>
      <c r="D89" s="4">
        <v>3</v>
      </c>
      <c r="E89" s="16" t="s">
        <v>6097</v>
      </c>
      <c r="F89" s="42">
        <f t="shared" si="7"/>
        <v>12</v>
      </c>
      <c r="G89" t="s">
        <v>10124</v>
      </c>
    </row>
    <row r="90" spans="1:7" x14ac:dyDescent="0.35">
      <c r="A90" s="4">
        <v>49</v>
      </c>
      <c r="B90" s="4">
        <v>-192.21700000000001</v>
      </c>
      <c r="C90" t="s">
        <v>5918</v>
      </c>
      <c r="D90" s="4">
        <v>1</v>
      </c>
      <c r="E90" s="16" t="s">
        <v>1212</v>
      </c>
      <c r="F90" s="42">
        <f t="shared" si="7"/>
        <v>1</v>
      </c>
      <c r="G90" t="s">
        <v>10885</v>
      </c>
    </row>
    <row r="91" spans="1:7" x14ac:dyDescent="0.35">
      <c r="A91" s="4">
        <v>50</v>
      </c>
      <c r="B91" s="4">
        <v>-186.03799999999899</v>
      </c>
      <c r="C91" t="s">
        <v>5936</v>
      </c>
      <c r="D91" s="4">
        <v>2</v>
      </c>
      <c r="E91" s="16" t="s">
        <v>6099</v>
      </c>
      <c r="F91" s="42">
        <f t="shared" si="7"/>
        <v>1</v>
      </c>
      <c r="G91" t="s">
        <v>10885</v>
      </c>
    </row>
    <row r="92" spans="1:7" x14ac:dyDescent="0.35">
      <c r="A92" s="4">
        <v>51</v>
      </c>
      <c r="B92" s="4">
        <v>-160.04900000000001</v>
      </c>
      <c r="C92" t="s">
        <v>5918</v>
      </c>
      <c r="D92" s="4">
        <v>1</v>
      </c>
      <c r="E92" s="16" t="s">
        <v>2772</v>
      </c>
      <c r="F92" s="42">
        <f t="shared" si="7"/>
        <v>7</v>
      </c>
      <c r="G92" t="s">
        <v>9377</v>
      </c>
    </row>
    <row r="94" spans="1:7" x14ac:dyDescent="0.35">
      <c r="B94" s="20" t="s">
        <v>9263</v>
      </c>
    </row>
    <row r="95" spans="1:7" x14ac:dyDescent="0.35">
      <c r="A95" s="4">
        <v>52</v>
      </c>
      <c r="B95" s="4">
        <v>-153.65700000000001</v>
      </c>
      <c r="C95" t="s">
        <v>5916</v>
      </c>
      <c r="D95" s="4">
        <v>3</v>
      </c>
      <c r="E95" s="16" t="s">
        <v>6110</v>
      </c>
      <c r="F95" s="42">
        <f t="shared" si="7"/>
        <v>11</v>
      </c>
      <c r="G95" t="s">
        <v>9509</v>
      </c>
    </row>
    <row r="96" spans="1:7" x14ac:dyDescent="0.35">
      <c r="A96" s="4">
        <v>53</v>
      </c>
      <c r="B96" s="4">
        <v>-141.012</v>
      </c>
      <c r="C96" t="s">
        <v>5918</v>
      </c>
      <c r="D96" s="4">
        <v>1</v>
      </c>
      <c r="E96" s="16" t="s">
        <v>6113</v>
      </c>
      <c r="F96" s="42">
        <f t="shared" si="7"/>
        <v>7</v>
      </c>
      <c r="G96" t="s">
        <v>9377</v>
      </c>
    </row>
    <row r="97" spans="1:7" x14ac:dyDescent="0.35">
      <c r="A97" s="4">
        <v>54</v>
      </c>
      <c r="B97" s="4">
        <v>-133.03299999999999</v>
      </c>
      <c r="C97" t="s">
        <v>5910</v>
      </c>
      <c r="D97" s="4">
        <v>4</v>
      </c>
      <c r="E97" s="16" t="s">
        <v>6116</v>
      </c>
      <c r="F97" s="42">
        <f t="shared" si="7"/>
        <v>11</v>
      </c>
      <c r="G97" t="s">
        <v>9509</v>
      </c>
    </row>
    <row r="98" spans="1:7" x14ac:dyDescent="0.35">
      <c r="A98" s="4">
        <v>55</v>
      </c>
      <c r="B98" s="4">
        <v>-124.676</v>
      </c>
      <c r="C98" t="s">
        <v>5918</v>
      </c>
      <c r="D98" s="4">
        <v>1</v>
      </c>
      <c r="E98" s="16" t="s">
        <v>6119</v>
      </c>
      <c r="F98" s="42">
        <f t="shared" si="7"/>
        <v>11</v>
      </c>
      <c r="G98" t="s">
        <v>9509</v>
      </c>
    </row>
    <row r="99" spans="1:7" x14ac:dyDescent="0.35">
      <c r="A99" s="4">
        <v>56</v>
      </c>
      <c r="B99" s="4">
        <v>-110.215</v>
      </c>
      <c r="C99" t="s">
        <v>5910</v>
      </c>
      <c r="D99" s="4">
        <v>4</v>
      </c>
      <c r="E99" s="16" t="s">
        <v>6123</v>
      </c>
      <c r="F99" s="42">
        <f t="shared" si="7"/>
        <v>7</v>
      </c>
      <c r="G99" t="s">
        <v>9377</v>
      </c>
    </row>
    <row r="101" spans="1:7" x14ac:dyDescent="0.35">
      <c r="B101" s="20" t="s">
        <v>9285</v>
      </c>
    </row>
    <row r="102" spans="1:7" x14ac:dyDescent="0.35">
      <c r="A102" s="4">
        <v>57</v>
      </c>
      <c r="B102" s="4">
        <v>-94.001000000000005</v>
      </c>
      <c r="C102" t="s">
        <v>5918</v>
      </c>
      <c r="D102" s="4">
        <v>1</v>
      </c>
      <c r="E102" s="16" t="s">
        <v>9933</v>
      </c>
      <c r="F102" s="42">
        <f t="shared" ref="F102:F122" si="8">IF(G102="GREET",1,IF(G102="GOAL",2,IF(G102="GOAL:COOP",2,IF(G102="(GOAL:COOP)",2,IF(G102="GOAL:CIVILITY",2,IF(G102="GOAL:SUSTAIN",2,IF(G102="(GOAL:SUSTAIN)",2,IF(G102="GOAL:MAX EARN",2,IF(G102="GOAL:EQUITY",2,IF(G102="(GOAL:EQUITY)",2,IF(G102="PROPOSAL",3,IF(G102="(PROPOSAL)",3,IF(G102="CHOOSE+",4,IF(G102="CHOOSE-",4,IF(G102="(CHOOSE+)",4,IF(G102="(CHOOSE-)",4,IF(G102="ECO INFO",5,IF(G102="(ECO INFO)",5,IF(G102="$ INFO",6,IF(G102="($ INFO)",6,IF(G102="SOC INFO",7,IF(G102="(SOC INFO)",7,IF(G102="RULE INFO",8,IF(G102="EXP INFO",9,IF(G102="(EXP INFO)",9,IF(G102="MON RES",10,IF(G102="MON EARN",11,IF(G102="MON BEH",12,IF(G102="POSE HARM",13,IF(G102="(POSE HARM)",13,IF(G102="POSE CONCERN",14,IF(G102="(POSE CONCERN)",14,IF(G102="RJ APOLOGY",15,IF(G102="RJ ATONE",16,IF(G102="(RJ ATONE)",16,IF(G102="RJ JUSTIFY",17,IF(G102="RJ JUSTIFY:ECO INFO",17,IF(G102="RJ JUSTIFY:SOC INFO",17,IF(G102="RJ JUSTIFY:EXP INFO",17,IF(G102="RJ JUSTIFY:MON EARN",17,IF(G102="RJ JUSTIFY:MON BEH",17,IF(G102="RJ-",18,IF(G102="RJ FORGIVE+",19,IF(G102="RJ FORGIVE-",19,IF(G102="(RJ FORGIVE+)",19,IF(G102="(RJ FORGIVE-)",19,IF(G102="COORD",20,IF(G102="(COORD)",20,IF(G102="ENF ACK",21,IF(G102="(ENF ACK)",21,IF(G102="ENF PRAISE",22,IF(G102="ENF ASK",23,IF(G102="ENF TELL",24,IF(G102="ENF SHAME",25,IF(G102="ENF WARN",26,IF(G102="ENF THREATEN",27,IF(G102="ENF PUNISH",28,IF(G102="DEFECT",29,IF(G102="SM TALK",30,IF(G102="HUMOR",31,IF(G102="POLITE+",32,IF(G102="POLITE-",32,IF(G102="INPUT-",33,IF(G102="AMBIGUOUS",34,IF(G102="UNCODEABLE",35)))))))))))))))))))))))))))))))))))))))))))))))))))))))))))))))))</f>
        <v>9</v>
      </c>
      <c r="G102" t="s">
        <v>9373</v>
      </c>
    </row>
    <row r="103" spans="1:7" x14ac:dyDescent="0.35">
      <c r="A103" s="4">
        <v>58</v>
      </c>
      <c r="B103" s="4">
        <v>-83.656000000000006</v>
      </c>
      <c r="C103" t="s">
        <v>5916</v>
      </c>
      <c r="D103" s="4">
        <v>3</v>
      </c>
      <c r="E103" s="16" t="s">
        <v>6129</v>
      </c>
      <c r="F103" s="42">
        <f t="shared" si="8"/>
        <v>9</v>
      </c>
      <c r="G103" t="s">
        <v>9373</v>
      </c>
    </row>
    <row r="104" spans="1:7" x14ac:dyDescent="0.35">
      <c r="A104" s="4">
        <v>59</v>
      </c>
      <c r="B104" s="4">
        <v>-74.973999999999904</v>
      </c>
      <c r="C104" t="s">
        <v>5916</v>
      </c>
      <c r="D104" s="4">
        <v>3</v>
      </c>
      <c r="E104" s="16" t="s">
        <v>6133</v>
      </c>
      <c r="F104" s="42">
        <f t="shared" si="8"/>
        <v>7</v>
      </c>
      <c r="G104" t="s">
        <v>9377</v>
      </c>
    </row>
    <row r="105" spans="1:7" x14ac:dyDescent="0.35">
      <c r="A105" s="4">
        <v>60</v>
      </c>
      <c r="B105" s="4">
        <v>-79.873000000000005</v>
      </c>
      <c r="C105" t="s">
        <v>5918</v>
      </c>
      <c r="D105" s="4">
        <v>1</v>
      </c>
      <c r="E105" s="16" t="s">
        <v>6131</v>
      </c>
      <c r="F105" s="42">
        <f t="shared" si="8"/>
        <v>9</v>
      </c>
      <c r="G105" t="s">
        <v>9373</v>
      </c>
    </row>
    <row r="106" spans="1:7" x14ac:dyDescent="0.35">
      <c r="A106" s="4">
        <v>61</v>
      </c>
      <c r="B106" s="4">
        <v>-75.234999999999999</v>
      </c>
      <c r="C106" t="s">
        <v>5910</v>
      </c>
      <c r="D106" s="4">
        <v>4</v>
      </c>
      <c r="E106" s="16" t="s">
        <v>6132</v>
      </c>
      <c r="F106" s="42">
        <f t="shared" si="8"/>
        <v>9</v>
      </c>
      <c r="G106" t="s">
        <v>9373</v>
      </c>
    </row>
    <row r="107" spans="1:7" x14ac:dyDescent="0.35">
      <c r="A107" s="4">
        <v>62</v>
      </c>
      <c r="B107" s="4">
        <v>-28.526999999999902</v>
      </c>
      <c r="C107" t="s">
        <v>5916</v>
      </c>
      <c r="D107" s="4">
        <v>3</v>
      </c>
      <c r="E107" s="16" t="s">
        <v>6151</v>
      </c>
      <c r="F107" s="42">
        <f t="shared" si="8"/>
        <v>9</v>
      </c>
      <c r="G107" t="s">
        <v>9373</v>
      </c>
    </row>
    <row r="108" spans="1:7" x14ac:dyDescent="0.35">
      <c r="A108" s="4">
        <v>63</v>
      </c>
      <c r="B108" s="4">
        <v>-22.972999999999999</v>
      </c>
      <c r="C108" t="s">
        <v>5910</v>
      </c>
      <c r="D108" s="4">
        <v>4</v>
      </c>
      <c r="E108" s="16" t="s">
        <v>6155</v>
      </c>
      <c r="F108" s="42">
        <f t="shared" si="8"/>
        <v>7</v>
      </c>
      <c r="G108" t="s">
        <v>9377</v>
      </c>
    </row>
    <row r="110" spans="1:7" x14ac:dyDescent="0.35">
      <c r="B110" s="21" t="s">
        <v>9233</v>
      </c>
      <c r="C110" s="22"/>
      <c r="D110" s="21"/>
      <c r="E110" s="23"/>
    </row>
    <row r="111" spans="1:7" x14ac:dyDescent="0.35">
      <c r="B111" s="20"/>
    </row>
    <row r="112" spans="1:7" x14ac:dyDescent="0.35">
      <c r="A112" s="4">
        <v>64</v>
      </c>
      <c r="B112" s="4">
        <v>7.4390000000000001</v>
      </c>
      <c r="C112" t="s">
        <v>5918</v>
      </c>
      <c r="D112" s="4">
        <v>1</v>
      </c>
      <c r="E112" s="16" t="s">
        <v>6156</v>
      </c>
      <c r="F112" s="42">
        <f t="shared" si="8"/>
        <v>7</v>
      </c>
      <c r="G112" t="s">
        <v>9377</v>
      </c>
    </row>
    <row r="114" spans="1:7" x14ac:dyDescent="0.35">
      <c r="B114" s="31" t="s">
        <v>9284</v>
      </c>
    </row>
    <row r="115" spans="1:7" x14ac:dyDescent="0.35">
      <c r="A115" s="4">
        <v>65</v>
      </c>
      <c r="B115" s="4">
        <v>47.430999999999997</v>
      </c>
      <c r="C115" t="s">
        <v>5918</v>
      </c>
      <c r="D115" s="4">
        <v>1</v>
      </c>
      <c r="E115" s="16" t="s">
        <v>6158</v>
      </c>
      <c r="F115" s="42">
        <f t="shared" si="8"/>
        <v>10</v>
      </c>
      <c r="G115" t="s">
        <v>10136</v>
      </c>
    </row>
    <row r="116" spans="1:7" x14ac:dyDescent="0.35">
      <c r="A116" s="4">
        <v>66</v>
      </c>
      <c r="B116" s="4">
        <v>56.433</v>
      </c>
      <c r="C116" t="s">
        <v>5916</v>
      </c>
      <c r="D116" s="4">
        <v>3</v>
      </c>
      <c r="E116" s="16" t="s">
        <v>6159</v>
      </c>
      <c r="F116" s="42">
        <f t="shared" si="8"/>
        <v>10</v>
      </c>
      <c r="G116" t="s">
        <v>10136</v>
      </c>
    </row>
    <row r="117" spans="1:7" x14ac:dyDescent="0.35">
      <c r="A117" s="4">
        <v>67</v>
      </c>
      <c r="B117" s="4">
        <v>60.953999999999901</v>
      </c>
      <c r="C117" t="s">
        <v>5910</v>
      </c>
      <c r="D117" s="4">
        <v>4</v>
      </c>
      <c r="E117" s="16" t="s">
        <v>9934</v>
      </c>
      <c r="F117" s="42">
        <f t="shared" si="8"/>
        <v>10</v>
      </c>
      <c r="G117" t="s">
        <v>10136</v>
      </c>
    </row>
    <row r="118" spans="1:7" x14ac:dyDescent="0.35">
      <c r="A118" s="4">
        <v>68</v>
      </c>
      <c r="B118" s="4">
        <v>83.537000000000006</v>
      </c>
      <c r="C118" t="s">
        <v>5916</v>
      </c>
      <c r="D118" s="4">
        <v>3</v>
      </c>
      <c r="E118" s="16" t="s">
        <v>9935</v>
      </c>
      <c r="F118" s="42">
        <f t="shared" si="8"/>
        <v>10</v>
      </c>
      <c r="G118" t="s">
        <v>10136</v>
      </c>
    </row>
    <row r="119" spans="1:7" x14ac:dyDescent="0.35">
      <c r="A119" s="4">
        <v>69</v>
      </c>
      <c r="B119" s="4">
        <v>96.227000000000004</v>
      </c>
      <c r="C119" t="s">
        <v>5910</v>
      </c>
      <c r="D119" s="4">
        <v>4</v>
      </c>
      <c r="E119" s="16" t="s">
        <v>9936</v>
      </c>
      <c r="F119" s="42">
        <f t="shared" si="8"/>
        <v>10</v>
      </c>
      <c r="G119" t="s">
        <v>10136</v>
      </c>
    </row>
    <row r="121" spans="1:7" x14ac:dyDescent="0.35">
      <c r="A121" s="4">
        <v>70</v>
      </c>
      <c r="B121" s="4">
        <v>236.23400000000001</v>
      </c>
      <c r="C121" t="s">
        <v>5910</v>
      </c>
      <c r="D121" s="4">
        <v>4</v>
      </c>
      <c r="E121" s="16" t="s">
        <v>6164</v>
      </c>
      <c r="F121" s="42">
        <f t="shared" si="8"/>
        <v>22</v>
      </c>
      <c r="G121" t="s">
        <v>10418</v>
      </c>
    </row>
    <row r="122" spans="1:7" x14ac:dyDescent="0.35">
      <c r="A122" s="4">
        <v>71</v>
      </c>
      <c r="B122" s="4">
        <v>241.12700000000001</v>
      </c>
      <c r="C122" t="s">
        <v>5918</v>
      </c>
      <c r="D122" s="4">
        <v>1</v>
      </c>
      <c r="E122" s="16" t="s">
        <v>6165</v>
      </c>
      <c r="F122" s="42">
        <f t="shared" si="8"/>
        <v>22</v>
      </c>
      <c r="G122" t="s">
        <v>10418</v>
      </c>
    </row>
    <row r="124" spans="1:7" x14ac:dyDescent="0.35">
      <c r="A124" s="7"/>
      <c r="B124" s="11" t="s">
        <v>9229</v>
      </c>
      <c r="C124" s="15"/>
      <c r="D124" s="19"/>
      <c r="E124" s="15"/>
    </row>
    <row r="125" spans="1:7" x14ac:dyDescent="0.35">
      <c r="B125" s="20" t="s">
        <v>9285</v>
      </c>
    </row>
    <row r="126" spans="1:7" x14ac:dyDescent="0.35">
      <c r="A126" s="4">
        <v>72</v>
      </c>
      <c r="B126" s="4">
        <v>-356.05900000000003</v>
      </c>
      <c r="C126" t="s">
        <v>5916</v>
      </c>
      <c r="D126" s="4">
        <v>3</v>
      </c>
      <c r="E126" s="16" t="s">
        <v>6171</v>
      </c>
      <c r="F126" s="42">
        <f t="shared" ref="F126:F150" si="9">IF(G126="GREET",1,IF(G126="GOAL",2,IF(G126="GOAL:COOP",2,IF(G126="(GOAL:COOP)",2,IF(G126="GOAL:CIVILITY",2,IF(G126="GOAL:SUSTAIN",2,IF(G126="(GOAL:SUSTAIN)",2,IF(G126="GOAL:MAX EARN",2,IF(G126="GOAL:EQUITY",2,IF(G126="(GOAL:EQUITY)",2,IF(G126="PROPOSAL",3,IF(G126="(PROPOSAL)",3,IF(G126="CHOOSE+",4,IF(G126="CHOOSE-",4,IF(G126="(CHOOSE+)",4,IF(G126="(CHOOSE-)",4,IF(G126="ECO INFO",5,IF(G126="(ECO INFO)",5,IF(G126="$ INFO",6,IF(G126="($ INFO)",6,IF(G126="SOC INFO",7,IF(G126="(SOC INFO)",7,IF(G126="RULE INFO",8,IF(G126="EXP INFO",9,IF(G126="(EXP INFO)",9,IF(G126="MON RES",10,IF(G126="MON EARN",11,IF(G126="MON BEH",12,IF(G126="POSE HARM",13,IF(G126="(POSE HARM)",13,IF(G126="POSE CONCERN",14,IF(G126="(POSE CONCERN)",14,IF(G126="RJ APOLOGY",15,IF(G126="RJ ATONE",16,IF(G126="(RJ ATONE)",16,IF(G126="RJ JUSTIFY",17,IF(G126="RJ JUSTIFY:ECO INFO",17,IF(G126="RJ JUSTIFY:SOC INFO",17,IF(G126="RJ JUSTIFY:EXP INFO",17,IF(G126="RJ JUSTIFY:MON EARN",17,IF(G126="RJ JUSTIFY:MON BEH",17,IF(G126="RJ-",18,IF(G126="RJ FORGIVE+",19,IF(G126="RJ FORGIVE-",19,IF(G126="(RJ FORGIVE+)",19,IF(G126="(RJ FORGIVE-)",19,IF(G126="COORD",20,IF(G126="(COORD)",20,IF(G126="ENF ACK",21,IF(G126="(ENF ACK)",21,IF(G126="ENF PRAISE",22,IF(G126="ENF ASK",23,IF(G126="ENF TELL",24,IF(G126="ENF SHAME",25,IF(G126="ENF WARN",26,IF(G126="ENF THREATEN",27,IF(G126="ENF PUNISH",28,IF(G126="DEFECT",29,IF(G126="SM TALK",30,IF(G126="HUMOR",31,IF(G126="POLITE+",32,IF(G126="POLITE-",32,IF(G126="INPUT-",33,IF(G126="AMBIGUOUS",34,IF(G126="UNCODEABLE",35)))))))))))))))))))))))))))))))))))))))))))))))))))))))))))))))))</f>
        <v>9</v>
      </c>
      <c r="G126" t="s">
        <v>9373</v>
      </c>
    </row>
    <row r="127" spans="1:7" x14ac:dyDescent="0.35">
      <c r="A127" s="4">
        <v>73</v>
      </c>
      <c r="B127" s="4">
        <v>-306.80099999999999</v>
      </c>
      <c r="C127" t="s">
        <v>5916</v>
      </c>
      <c r="D127" s="4">
        <v>3</v>
      </c>
      <c r="E127" s="16" t="s">
        <v>6181</v>
      </c>
      <c r="F127" s="42">
        <f t="shared" si="9"/>
        <v>9</v>
      </c>
      <c r="G127" t="s">
        <v>9373</v>
      </c>
    </row>
    <row r="128" spans="1:7" x14ac:dyDescent="0.35">
      <c r="A128" s="4">
        <v>74</v>
      </c>
      <c r="B128" s="4">
        <v>-272.570999999999</v>
      </c>
      <c r="C128" t="s">
        <v>5910</v>
      </c>
      <c r="D128" s="4">
        <v>4</v>
      </c>
      <c r="E128" s="16" t="s">
        <v>6186</v>
      </c>
      <c r="F128" s="42">
        <f t="shared" si="9"/>
        <v>9</v>
      </c>
      <c r="G128" t="s">
        <v>9373</v>
      </c>
    </row>
    <row r="129" spans="1:9" x14ac:dyDescent="0.35">
      <c r="A129" s="4">
        <v>75</v>
      </c>
      <c r="B129" s="4">
        <v>-313.80099999999999</v>
      </c>
      <c r="C129" t="s">
        <v>5910</v>
      </c>
      <c r="D129" s="4">
        <v>4</v>
      </c>
      <c r="E129" s="16" t="s">
        <v>6180</v>
      </c>
      <c r="F129" s="42">
        <f t="shared" si="9"/>
        <v>22</v>
      </c>
      <c r="G129" t="s">
        <v>10418</v>
      </c>
    </row>
    <row r="130" spans="1:9" x14ac:dyDescent="0.35">
      <c r="A130" s="4">
        <v>76</v>
      </c>
      <c r="B130" s="4">
        <v>-263.02499999999998</v>
      </c>
      <c r="C130" t="s">
        <v>5918</v>
      </c>
      <c r="D130" s="4">
        <v>1</v>
      </c>
      <c r="E130" s="16" t="s">
        <v>6188</v>
      </c>
    </row>
    <row r="131" spans="1:9" x14ac:dyDescent="0.35">
      <c r="E131" s="58" t="s">
        <v>10798</v>
      </c>
      <c r="F131" s="42">
        <f t="shared" si="9"/>
        <v>6</v>
      </c>
      <c r="G131" t="s">
        <v>10472</v>
      </c>
    </row>
    <row r="132" spans="1:9" x14ac:dyDescent="0.35">
      <c r="E132" s="58" t="s">
        <v>10797</v>
      </c>
      <c r="F132" s="42">
        <f t="shared" si="9"/>
        <v>7</v>
      </c>
      <c r="G132" t="s">
        <v>9377</v>
      </c>
    </row>
    <row r="133" spans="1:9" x14ac:dyDescent="0.35">
      <c r="A133" s="4">
        <v>77</v>
      </c>
      <c r="B133" s="4">
        <v>-222.87899999999999</v>
      </c>
      <c r="C133" t="s">
        <v>5910</v>
      </c>
      <c r="D133" s="4">
        <v>4</v>
      </c>
      <c r="E133" s="16" t="s">
        <v>6194</v>
      </c>
      <c r="F133" s="42">
        <f t="shared" si="9"/>
        <v>9</v>
      </c>
      <c r="G133" t="s">
        <v>9373</v>
      </c>
    </row>
    <row r="134" spans="1:9" x14ac:dyDescent="0.35">
      <c r="A134" s="4">
        <v>78</v>
      </c>
      <c r="B134" s="4">
        <v>-213.952</v>
      </c>
      <c r="C134" t="s">
        <v>5916</v>
      </c>
      <c r="D134" s="4">
        <v>3</v>
      </c>
      <c r="E134" s="16" t="s">
        <v>6196</v>
      </c>
      <c r="F134" s="42">
        <f t="shared" si="9"/>
        <v>7</v>
      </c>
      <c r="G134" t="s">
        <v>9377</v>
      </c>
    </row>
    <row r="135" spans="1:9" x14ac:dyDescent="0.35">
      <c r="A135" s="4">
        <v>79</v>
      </c>
      <c r="B135" s="4">
        <v>-185.505</v>
      </c>
      <c r="C135" t="s">
        <v>5918</v>
      </c>
      <c r="D135" s="4">
        <v>1</v>
      </c>
      <c r="E135" s="16" t="s">
        <v>3812</v>
      </c>
      <c r="F135" s="42">
        <f t="shared" si="9"/>
        <v>7</v>
      </c>
      <c r="G135" t="s">
        <v>9377</v>
      </c>
    </row>
    <row r="137" spans="1:9" x14ac:dyDescent="0.35">
      <c r="A137" s="4">
        <v>80</v>
      </c>
      <c r="B137" s="4">
        <v>-185.14699999999999</v>
      </c>
      <c r="C137" t="s">
        <v>5916</v>
      </c>
      <c r="D137" s="4">
        <v>3</v>
      </c>
      <c r="E137" s="16" t="s">
        <v>6200</v>
      </c>
      <c r="F137" s="42">
        <f t="shared" si="9"/>
        <v>2</v>
      </c>
      <c r="G137" t="s">
        <v>10428</v>
      </c>
    </row>
    <row r="138" spans="1:9" x14ac:dyDescent="0.35">
      <c r="A138" s="4">
        <v>81</v>
      </c>
      <c r="B138" s="4">
        <v>-176.10599999999999</v>
      </c>
      <c r="C138" t="s">
        <v>5910</v>
      </c>
      <c r="D138" s="4">
        <v>4</v>
      </c>
      <c r="E138" s="16" t="s">
        <v>6201</v>
      </c>
      <c r="F138" s="42">
        <f t="shared" si="9"/>
        <v>2</v>
      </c>
      <c r="G138" t="s">
        <v>10428</v>
      </c>
    </row>
    <row r="139" spans="1:9" x14ac:dyDescent="0.35">
      <c r="A139" s="4">
        <v>82</v>
      </c>
      <c r="B139" s="4">
        <v>-168.35900000000001</v>
      </c>
      <c r="C139" t="s">
        <v>5910</v>
      </c>
      <c r="D139" s="4">
        <v>4</v>
      </c>
      <c r="E139" s="16" t="s">
        <v>6203</v>
      </c>
      <c r="F139" s="42">
        <f t="shared" si="9"/>
        <v>22</v>
      </c>
      <c r="G139" t="s">
        <v>10418</v>
      </c>
    </row>
    <row r="141" spans="1:9" x14ac:dyDescent="0.35">
      <c r="B141" s="20" t="s">
        <v>9285</v>
      </c>
    </row>
    <row r="142" spans="1:9" x14ac:dyDescent="0.35">
      <c r="A142" s="4">
        <v>83</v>
      </c>
      <c r="B142" s="4">
        <v>-132.82900000000001</v>
      </c>
      <c r="C142" t="s">
        <v>5916</v>
      </c>
      <c r="D142" s="4">
        <v>3</v>
      </c>
      <c r="E142" s="16" t="s">
        <v>6209</v>
      </c>
      <c r="F142" s="42">
        <f t="shared" si="9"/>
        <v>6</v>
      </c>
      <c r="G142" t="s">
        <v>10472</v>
      </c>
      <c r="H142" s="42">
        <f t="shared" ref="H142:H144" si="10">IF(I142="GREET",1,IF(I142="GOAL",2,IF(I142="GOAL:COOP",2,IF(I142="(GOAL:COOP)",2,IF(I142="GOAL:CIVILITY",2,IF(I142="GOAL:SUSTAIN",2,IF(I142="(GOAL:SUSTAIN)",2,IF(I142="GOAL:MAX EARN",2,IF(I142="GOAL:EQUITY",2,IF(I142="(GOAL:EQUITY)",2,IF(I142="PROPOSAL",3,IF(I142="(PROPOSAL)",3,IF(I142="CHOOSE+",4,IF(I142="CHOOSE-",4,IF(I142="(CHOOSE+)",4,IF(I142="(CHOOSE-)",4,IF(I142="ECO INFO",5,IF(I142="(ECO INFO)",5,IF(I142="$ INFO",6,IF(I142="($ INFO)",6,IF(I142="SOC INFO",7,IF(I142="(SOC INFO)",7,IF(I142="RULE INFO",8,IF(I142="EXP INFO",9,IF(I142="(EXP INFO)",9,IF(I142="MON RES",10,IF(I142="MON EARN",11,IF(I142="MON BEH",12,IF(I142="POSE HARM",13,IF(I142="(POSE HARM)",13,IF(I142="POSE CONCERN",14,IF(I142="(POSE CONCERN)",14,IF(I142="RJ APOLOGY",15,IF(I142="RJ ATONE",16,IF(I142="(RJ ATONE)",16,IF(I142="RJ JUSTIFY",17,IF(I142="RJ JUSTIFY:ECO INFO",17,IF(I142="RJ JUSTIFY:SOC INFO",17,IF(I142="RJ JUSTIFY:EXP INFO",17,IF(I142="RJ JUSTIFY:MON EARN",17,IF(I142="RJ JUSTIFY:MON BEH",17,IF(I142="RJ-",18,IF(I142="RJ FORGIVE+",19,IF(I142="RJ FORGIVE-",19,IF(I142="(RJ FORGIVE+)",19,IF(I142="(RJ FORGIVE-)",19,IF(I142="COORD",20,IF(I142="(COORD)",20,IF(I142="ENF ACK",21,IF(I142="(ENF ACK)",21,IF(I142="ENF PRAISE",22,IF(I142="ENF ASK",23,IF(I142="ENF TELL",24,IF(I142="ENF SHAME",25,IF(I142="ENF WARN",26,IF(I142="ENF THREATEN",27,IF(I142="ENF PUNISH",28,IF(I142="DEFECT",29,IF(I142="SM TALK",30,IF(I142="HUMOR",31,IF(I142="POLITE+",32,IF(I142="POLITE-",32,IF(I142="INPUT-",33,IF(I142="AMBIGUOUS",34,IF(I142="UNCODEABLE",35)))))))))))))))))))))))))))))))))))))))))))))))))))))))))))))))))</f>
        <v>2</v>
      </c>
      <c r="I142" t="s">
        <v>10938</v>
      </c>
    </row>
    <row r="143" spans="1:9" x14ac:dyDescent="0.35">
      <c r="A143" s="4">
        <v>84</v>
      </c>
      <c r="B143" s="4">
        <v>-114.97399999999899</v>
      </c>
      <c r="C143" t="s">
        <v>5910</v>
      </c>
      <c r="D143" s="4">
        <v>4</v>
      </c>
      <c r="E143" s="16" t="s">
        <v>6218</v>
      </c>
      <c r="F143" s="42">
        <f t="shared" si="9"/>
        <v>6</v>
      </c>
      <c r="G143" t="s">
        <v>10472</v>
      </c>
      <c r="H143" s="42">
        <f t="shared" si="10"/>
        <v>2</v>
      </c>
      <c r="I143" t="s">
        <v>10938</v>
      </c>
    </row>
    <row r="144" spans="1:9" x14ac:dyDescent="0.35">
      <c r="A144" s="4">
        <v>85</v>
      </c>
      <c r="B144" s="4">
        <v>-114.307</v>
      </c>
      <c r="C144" t="s">
        <v>5918</v>
      </c>
      <c r="D144" s="4">
        <v>1</v>
      </c>
      <c r="E144" s="16" t="s">
        <v>6219</v>
      </c>
      <c r="F144" s="42">
        <f t="shared" si="9"/>
        <v>6</v>
      </c>
      <c r="G144" t="s">
        <v>10472</v>
      </c>
      <c r="H144" s="42">
        <f t="shared" si="10"/>
        <v>2</v>
      </c>
      <c r="I144" t="s">
        <v>10938</v>
      </c>
    </row>
    <row r="145" spans="1:7" x14ac:dyDescent="0.35">
      <c r="A145" s="4">
        <v>86</v>
      </c>
      <c r="B145" s="4">
        <v>-91.497999999999905</v>
      </c>
      <c r="C145" t="s">
        <v>5916</v>
      </c>
      <c r="D145" s="4">
        <v>3</v>
      </c>
      <c r="E145" s="16" t="s">
        <v>6226</v>
      </c>
      <c r="F145" s="42">
        <f t="shared" si="9"/>
        <v>35</v>
      </c>
      <c r="G145" t="s">
        <v>9391</v>
      </c>
    </row>
    <row r="146" spans="1:7" x14ac:dyDescent="0.35">
      <c r="A146" s="4">
        <v>87</v>
      </c>
      <c r="B146" s="4">
        <v>-47.505000000000003</v>
      </c>
      <c r="C146" t="s">
        <v>5916</v>
      </c>
      <c r="D146" s="4">
        <v>3</v>
      </c>
      <c r="E146" s="16" t="s">
        <v>6236</v>
      </c>
      <c r="F146" s="42">
        <f t="shared" si="9"/>
        <v>9</v>
      </c>
      <c r="G146" t="s">
        <v>9373</v>
      </c>
    </row>
    <row r="147" spans="1:7" x14ac:dyDescent="0.35">
      <c r="A147" s="4">
        <v>88</v>
      </c>
      <c r="B147" s="4">
        <v>-37.368000000000002</v>
      </c>
      <c r="C147" t="s">
        <v>5910</v>
      </c>
      <c r="D147" s="4">
        <v>4</v>
      </c>
      <c r="E147" s="16" t="s">
        <v>6239</v>
      </c>
      <c r="F147" s="42">
        <f t="shared" si="9"/>
        <v>9</v>
      </c>
      <c r="G147" t="s">
        <v>9373</v>
      </c>
    </row>
    <row r="148" spans="1:7" x14ac:dyDescent="0.35">
      <c r="B148" s="4">
        <v>-29.406999999999901</v>
      </c>
      <c r="C148" t="s">
        <v>5910</v>
      </c>
      <c r="D148" s="4">
        <v>4</v>
      </c>
      <c r="E148" s="16" t="s">
        <v>6241</v>
      </c>
    </row>
    <row r="150" spans="1:7" x14ac:dyDescent="0.35">
      <c r="A150" s="4">
        <v>89</v>
      </c>
      <c r="B150" s="4">
        <v>-21.689</v>
      </c>
      <c r="C150" t="s">
        <v>5918</v>
      </c>
      <c r="D150" s="4">
        <v>1</v>
      </c>
      <c r="E150" s="16" t="s">
        <v>6242</v>
      </c>
      <c r="F150" s="42">
        <f t="shared" si="9"/>
        <v>22</v>
      </c>
      <c r="G150" t="s">
        <v>10418</v>
      </c>
    </row>
    <row r="152" spans="1:7" x14ac:dyDescent="0.35">
      <c r="B152" s="21" t="s">
        <v>9279</v>
      </c>
      <c r="C152" s="22"/>
      <c r="D152" s="21"/>
      <c r="E152" s="23"/>
    </row>
    <row r="153" spans="1:7" x14ac:dyDescent="0.35">
      <c r="B153" s="31" t="s">
        <v>9324</v>
      </c>
    </row>
    <row r="154" spans="1:7" x14ac:dyDescent="0.35">
      <c r="A154" s="4">
        <v>90</v>
      </c>
      <c r="B154" s="4">
        <v>21.96</v>
      </c>
      <c r="C154" t="s">
        <v>5916</v>
      </c>
      <c r="D154" s="4">
        <v>3</v>
      </c>
      <c r="E154" s="16" t="s">
        <v>6245</v>
      </c>
      <c r="F154" s="42">
        <f t="shared" ref="F154:F158" si="11">IF(G154="GREET",1,IF(G154="GOAL",2,IF(G154="GOAL:COOP",2,IF(G154="(GOAL:COOP)",2,IF(G154="GOAL:CIVILITY",2,IF(G154="GOAL:SUSTAIN",2,IF(G154="(GOAL:SUSTAIN)",2,IF(G154="GOAL:MAX EARN",2,IF(G154="GOAL:EQUITY",2,IF(G154="(GOAL:EQUITY)",2,IF(G154="PROPOSAL",3,IF(G154="(PROPOSAL)",3,IF(G154="CHOOSE+",4,IF(G154="CHOOSE-",4,IF(G154="(CHOOSE+)",4,IF(G154="(CHOOSE-)",4,IF(G154="ECO INFO",5,IF(G154="(ECO INFO)",5,IF(G154="$ INFO",6,IF(G154="($ INFO)",6,IF(G154="SOC INFO",7,IF(G154="(SOC INFO)",7,IF(G154="RULE INFO",8,IF(G154="EXP INFO",9,IF(G154="(EXP INFO)",9,IF(G154="MON RES",10,IF(G154="MON EARN",11,IF(G154="MON BEH",12,IF(G154="POSE HARM",13,IF(G154="(POSE HARM)",13,IF(G154="POSE CONCERN",14,IF(G154="(POSE CONCERN)",14,IF(G154="RJ APOLOGY",15,IF(G154="RJ ATONE",16,IF(G154="(RJ ATONE)",16,IF(G154="RJ JUSTIFY",17,IF(G154="RJ JUSTIFY:ECO INFO",17,IF(G154="RJ JUSTIFY:SOC INFO",17,IF(G154="RJ JUSTIFY:EXP INFO",17,IF(G154="RJ JUSTIFY:MON EARN",17,IF(G154="RJ JUSTIFY:MON BEH",17,IF(G154="RJ-",18,IF(G154="RJ FORGIVE+",19,IF(G154="RJ FORGIVE-",19,IF(G154="(RJ FORGIVE+)",19,IF(G154="(RJ FORGIVE-)",19,IF(G154="COORD",20,IF(G154="(COORD)",20,IF(G154="ENF ACK",21,IF(G154="(ENF ACK)",21,IF(G154="ENF PRAISE",22,IF(G154="ENF ASK",23,IF(G154="ENF TELL",24,IF(G154="ENF SHAME",25,IF(G154="ENF WARN",26,IF(G154="ENF THREATEN",27,IF(G154="ENF PUNISH",28,IF(G154="DEFECT",29,IF(G154="SM TALK",30,IF(G154="HUMOR",31,IF(G154="POLITE+",32,IF(G154="POLITE-",32,IF(G154="INPUT-",33,IF(G154="AMBIGUOUS",34,IF(G154="UNCODEABLE",35)))))))))))))))))))))))))))))))))))))))))))))))))))))))))))))))))</f>
        <v>10</v>
      </c>
      <c r="G154" t="s">
        <v>10136</v>
      </c>
    </row>
    <row r="155" spans="1:7" x14ac:dyDescent="0.35">
      <c r="A155" s="4">
        <v>91</v>
      </c>
      <c r="B155" s="4">
        <v>33.836999999999897</v>
      </c>
      <c r="C155" t="s">
        <v>5918</v>
      </c>
      <c r="D155" s="4">
        <v>1</v>
      </c>
      <c r="E155" s="16" t="s">
        <v>6246</v>
      </c>
      <c r="F155" s="42">
        <f t="shared" si="11"/>
        <v>10</v>
      </c>
      <c r="G155" t="s">
        <v>10136</v>
      </c>
    </row>
    <row r="156" spans="1:7" x14ac:dyDescent="0.35">
      <c r="A156" s="4">
        <v>92</v>
      </c>
      <c r="B156" s="4">
        <v>48.648000000000003</v>
      </c>
      <c r="C156" t="s">
        <v>5916</v>
      </c>
      <c r="D156" s="4">
        <v>3</v>
      </c>
      <c r="E156" s="16" t="s">
        <v>6247</v>
      </c>
      <c r="F156" s="42">
        <f t="shared" si="11"/>
        <v>3</v>
      </c>
      <c r="G156" t="s">
        <v>9379</v>
      </c>
    </row>
    <row r="157" spans="1:7" x14ac:dyDescent="0.35">
      <c r="A157" s="4">
        <v>93</v>
      </c>
      <c r="B157" s="4">
        <v>53.983999999999902</v>
      </c>
      <c r="C157" t="s">
        <v>5916</v>
      </c>
      <c r="D157" s="4">
        <v>3</v>
      </c>
      <c r="E157" s="16" t="s">
        <v>140</v>
      </c>
      <c r="F157" s="42">
        <f t="shared" si="11"/>
        <v>31</v>
      </c>
      <c r="G157" t="s">
        <v>9386</v>
      </c>
    </row>
    <row r="158" spans="1:7" x14ac:dyDescent="0.35">
      <c r="A158" s="4">
        <v>94</v>
      </c>
      <c r="B158" s="4">
        <v>82.180999999999997</v>
      </c>
      <c r="C158" t="s">
        <v>5918</v>
      </c>
      <c r="D158" s="4">
        <v>1</v>
      </c>
      <c r="E158" s="16" t="s">
        <v>6248</v>
      </c>
      <c r="F158" s="42">
        <f t="shared" si="11"/>
        <v>4</v>
      </c>
      <c r="G158" t="s">
        <v>9380</v>
      </c>
    </row>
    <row r="161" spans="1:10" x14ac:dyDescent="0.35">
      <c r="A161" s="8" t="s">
        <v>11929</v>
      </c>
    </row>
    <row r="162" spans="1:10" x14ac:dyDescent="0.35">
      <c r="B162" s="98" t="s">
        <v>11936</v>
      </c>
    </row>
    <row r="163" spans="1:10" x14ac:dyDescent="0.35">
      <c r="A163" s="7" t="s">
        <v>12235</v>
      </c>
      <c r="B163" s="4">
        <v>2</v>
      </c>
      <c r="C163" t="s">
        <v>12013</v>
      </c>
    </row>
    <row r="164" spans="1:10" x14ac:dyDescent="0.35">
      <c r="A164" s="7" t="s">
        <v>12236</v>
      </c>
      <c r="B164" s="4">
        <v>2</v>
      </c>
      <c r="C164" t="s">
        <v>11958</v>
      </c>
    </row>
    <row r="165" spans="1:10" x14ac:dyDescent="0.35">
      <c r="A165" s="7" t="s">
        <v>12237</v>
      </c>
      <c r="B165" s="4" t="s">
        <v>11932</v>
      </c>
    </row>
    <row r="167" spans="1:10" x14ac:dyDescent="0.35">
      <c r="A167" s="7" t="s">
        <v>12080</v>
      </c>
      <c r="B167" s="4">
        <v>2</v>
      </c>
    </row>
    <row r="168" spans="1:10" x14ac:dyDescent="0.35">
      <c r="A168" s="4" t="s">
        <v>12082</v>
      </c>
      <c r="B168" s="4">
        <v>1</v>
      </c>
    </row>
    <row r="171" spans="1:10" x14ac:dyDescent="0.35">
      <c r="B171" s="8" t="s">
        <v>12198</v>
      </c>
      <c r="F171"/>
      <c r="H171"/>
      <c r="J171"/>
    </row>
    <row r="172" spans="1:10" x14ac:dyDescent="0.35">
      <c r="A172" s="8" t="s">
        <v>12199</v>
      </c>
      <c r="B172" s="113" t="s">
        <v>12230</v>
      </c>
      <c r="C172" s="113" t="s">
        <v>12231</v>
      </c>
      <c r="F172"/>
      <c r="H172"/>
      <c r="J172"/>
    </row>
    <row r="173" spans="1:10" x14ac:dyDescent="0.35">
      <c r="A173" s="7" t="s">
        <v>12083</v>
      </c>
      <c r="B173">
        <v>1</v>
      </c>
      <c r="C173" s="102">
        <v>1</v>
      </c>
      <c r="F173"/>
      <c r="H173"/>
      <c r="J173"/>
    </row>
    <row r="174" spans="1:10" x14ac:dyDescent="0.35">
      <c r="A174" s="7" t="s">
        <v>12084</v>
      </c>
      <c r="B174">
        <v>1</v>
      </c>
      <c r="C174" s="102">
        <v>1</v>
      </c>
      <c r="F174"/>
      <c r="H174"/>
      <c r="J174"/>
    </row>
    <row r="175" spans="1:10" x14ac:dyDescent="0.35">
      <c r="B175"/>
      <c r="C175" s="4"/>
      <c r="F175"/>
      <c r="H175"/>
      <c r="J175"/>
    </row>
    <row r="176" spans="1:10" x14ac:dyDescent="0.35">
      <c r="A176" s="8" t="s">
        <v>12200</v>
      </c>
      <c r="B176"/>
      <c r="C176" s="4"/>
      <c r="E176" s="16" t="s">
        <v>12215</v>
      </c>
      <c r="F176"/>
      <c r="H176"/>
      <c r="J176"/>
    </row>
    <row r="177" spans="1:10" x14ac:dyDescent="0.35">
      <c r="A177" s="7" t="s">
        <v>12083</v>
      </c>
      <c r="B177">
        <v>1</v>
      </c>
      <c r="C177" s="102" t="s">
        <v>11932</v>
      </c>
      <c r="F177"/>
      <c r="H177"/>
      <c r="J177"/>
    </row>
    <row r="178" spans="1:10" x14ac:dyDescent="0.35">
      <c r="A178" s="7" t="s">
        <v>12084</v>
      </c>
      <c r="B178">
        <v>1</v>
      </c>
      <c r="C178" s="102" t="s">
        <v>11932</v>
      </c>
      <c r="F178"/>
      <c r="H178"/>
      <c r="J178"/>
    </row>
    <row r="179" spans="1:10" x14ac:dyDescent="0.35">
      <c r="B179"/>
      <c r="C179" s="4"/>
      <c r="F179"/>
      <c r="H179"/>
      <c r="J179"/>
    </row>
    <row r="180" spans="1:10" x14ac:dyDescent="0.35">
      <c r="A180" s="8" t="s">
        <v>12201</v>
      </c>
      <c r="B180"/>
      <c r="C180" s="4"/>
      <c r="F180"/>
      <c r="H180"/>
      <c r="J180"/>
    </row>
    <row r="181" spans="1:10" x14ac:dyDescent="0.35">
      <c r="A181" s="7" t="s">
        <v>12083</v>
      </c>
      <c r="B181" s="4">
        <v>1</v>
      </c>
      <c r="C181" s="102" t="s">
        <v>11932</v>
      </c>
      <c r="E181" s="16" t="s">
        <v>12217</v>
      </c>
      <c r="F181"/>
      <c r="H181"/>
      <c r="J181"/>
    </row>
    <row r="182" spans="1:10" x14ac:dyDescent="0.35">
      <c r="A182" s="7" t="s">
        <v>12084</v>
      </c>
      <c r="B182" s="102" t="s">
        <v>11932</v>
      </c>
      <c r="C182" s="102" t="s">
        <v>11932</v>
      </c>
      <c r="F182"/>
      <c r="H182"/>
      <c r="J182"/>
    </row>
    <row r="183" spans="1:10" x14ac:dyDescent="0.35">
      <c r="B183"/>
      <c r="C183" s="4"/>
      <c r="F183"/>
      <c r="H183"/>
      <c r="J183"/>
    </row>
    <row r="184" spans="1:10" x14ac:dyDescent="0.35">
      <c r="A184" s="7" t="s">
        <v>12080</v>
      </c>
      <c r="B184"/>
      <c r="C184" s="4"/>
      <c r="F184"/>
      <c r="H184"/>
      <c r="J184"/>
    </row>
    <row r="185" spans="1:10" x14ac:dyDescent="0.35">
      <c r="A185" s="7" t="s">
        <v>12083</v>
      </c>
      <c r="B185">
        <v>1</v>
      </c>
      <c r="C185" s="102">
        <v>1</v>
      </c>
      <c r="F185"/>
      <c r="H185"/>
      <c r="J185"/>
    </row>
    <row r="186" spans="1:10" x14ac:dyDescent="0.35">
      <c r="A186" s="7" t="s">
        <v>12084</v>
      </c>
      <c r="B186">
        <v>1</v>
      </c>
      <c r="C186" s="102">
        <v>1</v>
      </c>
      <c r="F186"/>
      <c r="H186"/>
      <c r="J186"/>
    </row>
    <row r="189" spans="1:10" x14ac:dyDescent="0.35">
      <c r="A189" s="8" t="s">
        <v>12089</v>
      </c>
    </row>
    <row r="191" spans="1:10" x14ac:dyDescent="0.35">
      <c r="A191" s="113" t="s">
        <v>11933</v>
      </c>
    </row>
    <row r="192" spans="1:10" x14ac:dyDescent="0.35">
      <c r="A192" s="113"/>
    </row>
    <row r="193" spans="1:2" x14ac:dyDescent="0.35">
      <c r="A193" s="116" t="s">
        <v>12090</v>
      </c>
    </row>
    <row r="194" spans="1:2" x14ac:dyDescent="0.35">
      <c r="A194" s="4" t="s">
        <v>12091</v>
      </c>
      <c r="B194" s="4">
        <v>4</v>
      </c>
    </row>
    <row r="195" spans="1:2" x14ac:dyDescent="0.35">
      <c r="A195" s="4" t="s">
        <v>12092</v>
      </c>
      <c r="B195" s="4">
        <v>3</v>
      </c>
    </row>
    <row r="196" spans="1:2" x14ac:dyDescent="0.35">
      <c r="A196" s="4" t="s">
        <v>12093</v>
      </c>
    </row>
    <row r="197" spans="1:2" x14ac:dyDescent="0.35">
      <c r="A197" s="4" t="s">
        <v>12094</v>
      </c>
    </row>
    <row r="198" spans="1:2" x14ac:dyDescent="0.35">
      <c r="A198" s="37" t="s">
        <v>12098</v>
      </c>
      <c r="B198" s="117">
        <f>(B194+B195)/2</f>
        <v>3.5</v>
      </c>
    </row>
    <row r="199" spans="1:2" x14ac:dyDescent="0.35">
      <c r="A199" s="37"/>
    </row>
    <row r="200" spans="1:2" x14ac:dyDescent="0.35">
      <c r="A200" s="116" t="s">
        <v>12095</v>
      </c>
    </row>
    <row r="201" spans="1:2" x14ac:dyDescent="0.35">
      <c r="A201" s="4" t="s">
        <v>12091</v>
      </c>
      <c r="B201" s="4">
        <v>3</v>
      </c>
    </row>
    <row r="202" spans="1:2" x14ac:dyDescent="0.35">
      <c r="A202" s="4" t="s">
        <v>12092</v>
      </c>
    </row>
    <row r="203" spans="1:2" x14ac:dyDescent="0.35">
      <c r="A203" s="4" t="s">
        <v>12093</v>
      </c>
    </row>
    <row r="204" spans="1:2" x14ac:dyDescent="0.35">
      <c r="A204" s="4" t="s">
        <v>12094</v>
      </c>
    </row>
    <row r="205" spans="1:2" x14ac:dyDescent="0.35">
      <c r="A205" s="37" t="s">
        <v>12098</v>
      </c>
      <c r="B205" s="4">
        <v>3</v>
      </c>
    </row>
    <row r="206" spans="1:2" x14ac:dyDescent="0.35">
      <c r="A206" s="37"/>
    </row>
    <row r="207" spans="1:2" x14ac:dyDescent="0.35">
      <c r="A207" s="113" t="s">
        <v>11934</v>
      </c>
    </row>
    <row r="208" spans="1:2" x14ac:dyDescent="0.35">
      <c r="A208" s="113"/>
    </row>
    <row r="209" spans="1:5" x14ac:dyDescent="0.35">
      <c r="A209" s="116" t="s">
        <v>12090</v>
      </c>
    </row>
    <row r="210" spans="1:5" x14ac:dyDescent="0.35">
      <c r="A210" s="4" t="s">
        <v>12091</v>
      </c>
      <c r="B210" s="4">
        <v>2</v>
      </c>
    </row>
    <row r="211" spans="1:5" x14ac:dyDescent="0.35">
      <c r="A211" s="4" t="s">
        <v>12092</v>
      </c>
      <c r="B211" s="4">
        <v>4</v>
      </c>
      <c r="E211" s="16" t="s">
        <v>12126</v>
      </c>
    </row>
    <row r="212" spans="1:5" x14ac:dyDescent="0.35">
      <c r="A212" s="4" t="s">
        <v>12093</v>
      </c>
    </row>
    <row r="213" spans="1:5" x14ac:dyDescent="0.35">
      <c r="A213" s="4" t="s">
        <v>12094</v>
      </c>
    </row>
    <row r="214" spans="1:5" x14ac:dyDescent="0.35">
      <c r="A214" s="37" t="s">
        <v>12098</v>
      </c>
      <c r="B214" s="117">
        <f>(B210+B211)/2</f>
        <v>3</v>
      </c>
    </row>
    <row r="215" spans="1:5" x14ac:dyDescent="0.35">
      <c r="A215" s="37"/>
    </row>
    <row r="216" spans="1:5" x14ac:dyDescent="0.35">
      <c r="A216" s="116" t="s">
        <v>12095</v>
      </c>
    </row>
    <row r="217" spans="1:5" x14ac:dyDescent="0.35">
      <c r="A217" s="4" t="s">
        <v>12091</v>
      </c>
      <c r="B217" s="4">
        <v>4</v>
      </c>
      <c r="E217" s="16" t="s">
        <v>12126</v>
      </c>
    </row>
    <row r="218" spans="1:5" x14ac:dyDescent="0.35">
      <c r="A218" s="4" t="s">
        <v>12092</v>
      </c>
    </row>
    <row r="219" spans="1:5" x14ac:dyDescent="0.35">
      <c r="A219" s="4" t="s">
        <v>12093</v>
      </c>
    </row>
    <row r="220" spans="1:5" x14ac:dyDescent="0.35">
      <c r="A220" s="4" t="s">
        <v>12094</v>
      </c>
    </row>
    <row r="221" spans="1:5" x14ac:dyDescent="0.35">
      <c r="A221" s="37" t="s">
        <v>12098</v>
      </c>
      <c r="B221" s="4">
        <v>4</v>
      </c>
    </row>
    <row r="223" spans="1:5" x14ac:dyDescent="0.35">
      <c r="A223" s="113" t="s">
        <v>11935</v>
      </c>
    </row>
    <row r="224" spans="1:5" x14ac:dyDescent="0.35">
      <c r="A224" s="113"/>
    </row>
    <row r="225" spans="1:5" x14ac:dyDescent="0.35">
      <c r="A225" s="116" t="s">
        <v>12090</v>
      </c>
      <c r="E225" s="16" t="s">
        <v>11932</v>
      </c>
    </row>
    <row r="226" spans="1:5" x14ac:dyDescent="0.35">
      <c r="A226" s="4" t="s">
        <v>12091</v>
      </c>
    </row>
    <row r="227" spans="1:5" x14ac:dyDescent="0.35">
      <c r="A227" s="4" t="s">
        <v>12092</v>
      </c>
    </row>
    <row r="228" spans="1:5" x14ac:dyDescent="0.35">
      <c r="A228" s="4" t="s">
        <v>12093</v>
      </c>
    </row>
    <row r="229" spans="1:5" x14ac:dyDescent="0.35">
      <c r="A229" s="4" t="s">
        <v>12094</v>
      </c>
    </row>
    <row r="230" spans="1:5" x14ac:dyDescent="0.35">
      <c r="A230" s="37" t="s">
        <v>12098</v>
      </c>
    </row>
    <row r="232" spans="1:5" x14ac:dyDescent="0.35">
      <c r="A232" s="116" t="s">
        <v>12095</v>
      </c>
      <c r="E232" s="16" t="s">
        <v>11932</v>
      </c>
    </row>
    <row r="233" spans="1:5" x14ac:dyDescent="0.35">
      <c r="A233" s="4" t="s">
        <v>12091</v>
      </c>
    </row>
    <row r="234" spans="1:5" x14ac:dyDescent="0.35">
      <c r="A234" s="4" t="s">
        <v>12092</v>
      </c>
    </row>
    <row r="235" spans="1:5" x14ac:dyDescent="0.35">
      <c r="A235" s="4" t="s">
        <v>12093</v>
      </c>
    </row>
    <row r="236" spans="1:5" x14ac:dyDescent="0.35">
      <c r="A236" s="4" t="s">
        <v>12094</v>
      </c>
    </row>
    <row r="237" spans="1:5" x14ac:dyDescent="0.35">
      <c r="A237" s="39" t="s">
        <v>12098</v>
      </c>
    </row>
    <row r="238" spans="1:5" x14ac:dyDescent="0.35">
      <c r="A238" s="37"/>
    </row>
    <row r="239" spans="1:5" x14ac:dyDescent="0.35">
      <c r="A239" s="8" t="s">
        <v>12227</v>
      </c>
      <c r="B239" s="117">
        <f>(B194+B195+B201+B210+B211+B217)/6</f>
        <v>3.3333333333333335</v>
      </c>
      <c r="C239" s="119"/>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F00-000000000000}">
  <sheetPr codeName="Sheet208">
    <tabColor theme="9" tint="0.59999389629810485"/>
  </sheetPr>
  <dimension ref="A1:K260"/>
  <sheetViews>
    <sheetView zoomScale="80" zoomScaleNormal="80" workbookViewId="0">
      <selection activeCell="F1" sqref="F1"/>
    </sheetView>
  </sheetViews>
  <sheetFormatPr defaultRowHeight="14.5" x14ac:dyDescent="0.35"/>
  <cols>
    <col min="1" max="1" width="8.6328125" style="4" customWidth="1"/>
    <col min="2" max="2" width="10.36328125" style="4" customWidth="1"/>
    <col min="3" max="3" width="7.453125" customWidth="1"/>
    <col min="4" max="4" width="7.1796875" style="4" customWidth="1"/>
    <col min="5" max="5" width="86.453125" style="16" customWidth="1"/>
    <col min="6" max="6" width="8.90625" style="42"/>
    <col min="8" max="8" width="9.453125" style="42" customWidth="1"/>
    <col min="10" max="10" width="8.90625" style="42"/>
  </cols>
  <sheetData>
    <row r="1" spans="1:11" x14ac:dyDescent="0.35">
      <c r="A1" s="14" t="s">
        <v>9325</v>
      </c>
      <c r="B1" s="10"/>
      <c r="C1" s="14"/>
      <c r="D1" s="18"/>
      <c r="E1" s="14"/>
      <c r="F1" s="141" t="s">
        <v>9368</v>
      </c>
      <c r="G1" s="36"/>
      <c r="H1" s="124"/>
      <c r="I1" s="36"/>
      <c r="J1" s="124"/>
      <c r="K1" s="36"/>
    </row>
    <row r="2" spans="1:11" x14ac:dyDescent="0.35">
      <c r="A2" s="7" t="s">
        <v>9223</v>
      </c>
      <c r="B2" s="7" t="s">
        <v>3</v>
      </c>
      <c r="C2" s="7" t="s">
        <v>9459</v>
      </c>
      <c r="D2" s="7" t="s">
        <v>9224</v>
      </c>
      <c r="E2" s="8" t="s">
        <v>9225</v>
      </c>
      <c r="F2" s="124"/>
      <c r="G2" s="36"/>
      <c r="H2" s="124"/>
      <c r="I2" s="36"/>
      <c r="J2" s="124"/>
      <c r="K2" s="36"/>
    </row>
    <row r="3" spans="1:11" x14ac:dyDescent="0.35">
      <c r="A3" s="7"/>
      <c r="B3" s="11" t="s">
        <v>9227</v>
      </c>
      <c r="C3" s="15"/>
      <c r="D3" s="19"/>
      <c r="E3" s="15"/>
      <c r="F3" s="42" t="s">
        <v>9370</v>
      </c>
      <c r="G3" t="s">
        <v>9382</v>
      </c>
      <c r="H3" s="42" t="s">
        <v>9370</v>
      </c>
      <c r="I3" t="s">
        <v>9369</v>
      </c>
      <c r="J3" s="42" t="s">
        <v>9370</v>
      </c>
      <c r="K3" t="s">
        <v>9369</v>
      </c>
    </row>
    <row r="4" spans="1:11" x14ac:dyDescent="0.35">
      <c r="A4" s="7"/>
      <c r="B4" s="7"/>
      <c r="C4" s="8"/>
      <c r="E4" s="8"/>
    </row>
    <row r="5" spans="1:11" s="6" customFormat="1" x14ac:dyDescent="0.35">
      <c r="A5" s="7">
        <v>4</v>
      </c>
      <c r="B5" s="31" t="s">
        <v>10802</v>
      </c>
      <c r="D5" s="7"/>
      <c r="E5" s="8"/>
      <c r="F5" s="68"/>
      <c r="H5" s="68"/>
      <c r="J5" s="68"/>
    </row>
    <row r="6" spans="1:11" x14ac:dyDescent="0.35">
      <c r="A6" s="4">
        <v>1</v>
      </c>
      <c r="B6" s="4">
        <v>-421.98500000000001</v>
      </c>
      <c r="C6" t="s">
        <v>5905</v>
      </c>
      <c r="D6" s="4">
        <v>1</v>
      </c>
      <c r="E6" s="16" t="s">
        <v>10799</v>
      </c>
      <c r="F6" s="42">
        <f>IF(G6="GREET",1,IF(G6="GOAL",2,IF(G6="GOAL:COOP",2,IF(G6="(GOAL:COOP)",2,IF(G6="GOAL:CIVILITY",2,IF(G6="GOAL:SUSTAIN",2,IF(G6="(GOAL:SUSTAIN)",2,IF(G6="GOAL:MAX EARN",2,IF(G6="GOAL:EQUITY",2,IF(G6="(GOAL:EQUITY)",2,IF(G6="PROPOSAL",3,IF(G6="(PROPOSAL)",3,IF(G6="CHOOSE+",4,IF(G6="CHOOSE-",4,IF(G6="(CHOOSE+)",4,IF(G6="(CHOOSE-)",4,IF(G6="ECO INFO",5,IF(G6="(ECO INFO)",5,IF(G6="$ INFO",6,IF(G6="($ INFO)",6,IF(G6="SOC INFO",7,IF(G6="(SOC INFO)",7,IF(G6="RULE INFO",8,IF(G6="EXP INFO",9,IF(G6="(EXP INFO)",9,IF(G6="MON RES",10,IF(G6="MON EARN",11,IF(G6="MON BEH",12,IF(G6="POSE HARM",13,IF(G6="(POSE HARM)",13,IF(G6="POSE CONCERN",14,IF(G6="(POSE CONCERN)",14,IF(G6="RJ APOLOGY",15,IF(G6="RJ ATONE",16,IF(G6="(RJ ATONE)",16,IF(G6="RJ JUSTIFY",17,IF(G6="RJ JUSTIFY:ECO INFO",17,IF(G6="RJ JUSTIFY:SOC INFO",17,IF(G6="RJ JUSTIFY:EXP INFO",17,IF(G6="RJ JUSTIFY:MON EARN",17,IF(G6="RJ JUSTIFY:MON BEH",17,IF(G6="RJ-",18,IF(G6="RJ FORGIVE+",19,IF(G6="RJ FORGIVE-",19,IF(G6="(RJ FORGIVE+)",19,IF(G6="(RJ FORGIVE-)",19,IF(G6="COORD",20,IF(G6="(COORD)",20,IF(G6="ENF ACK",21,IF(G6="(ENF ACK)",21,IF(G6="ENF PRAISE",22,IF(G6="ENF ASK",23,IF(G6="ENF TELL",24,IF(G6="ENF SHAME",25,IF(G6="ENF WARN",26,IF(G6="ENF THREATEN",27,IF(G6="ENF PUNISH",28,IF(G6="DEFECT",29,IF(G6="SM TALK",30,IF(G6="HUMOR",31,IF(G6="POLITE+",32,IF(G6="POLITE-",32,IF(G6="INPUT-",33,IF(G6="AMBIGUOUS",34,IF(G6="UNCODEABLE",35)))))))))))))))))))))))))))))))))))))))))))))))))))))))))))))))))</f>
        <v>35</v>
      </c>
      <c r="G6" t="s">
        <v>9391</v>
      </c>
    </row>
    <row r="7" spans="1:11" x14ac:dyDescent="0.35">
      <c r="A7" s="4">
        <v>2</v>
      </c>
      <c r="B7" s="4">
        <v>-417.202</v>
      </c>
      <c r="C7" t="s">
        <v>5907</v>
      </c>
      <c r="D7" s="4">
        <v>4</v>
      </c>
      <c r="E7" s="16" t="s">
        <v>5908</v>
      </c>
      <c r="F7" s="42">
        <f t="shared" ref="F7:F46" si="0">IF(G7="GREET",1,IF(G7="GOAL",2,IF(G7="GOAL:COOP",2,IF(G7="(GOAL:COOP)",2,IF(G7="GOAL:CIVILITY",2,IF(G7="GOAL:SUSTAIN",2,IF(G7="(GOAL:SUSTAIN)",2,IF(G7="GOAL:MAX EARN",2,IF(G7="GOAL:EQUITY",2,IF(G7="(GOAL:EQUITY)",2,IF(G7="PROPOSAL",3,IF(G7="(PROPOSAL)",3,IF(G7="CHOOSE+",4,IF(G7="CHOOSE-",4,IF(G7="(CHOOSE+)",4,IF(G7="(CHOOSE-)",4,IF(G7="ECO INFO",5,IF(G7="(ECO INFO)",5,IF(G7="$ INFO",6,IF(G7="($ INFO)",6,IF(G7="SOC INFO",7,IF(G7="(SOC INFO)",7,IF(G7="RULE INFO",8,IF(G7="EXP INFO",9,IF(G7="(EXP INFO)",9,IF(G7="MON RES",10,IF(G7="MON EARN",11,IF(G7="MON BEH",12,IF(G7="POSE HARM",13,IF(G7="(POSE HARM)",13,IF(G7="POSE CONCERN",14,IF(G7="(POSE CONCERN)",14,IF(G7="RJ APOLOGY",15,IF(G7="RJ ATONE",16,IF(G7="(RJ ATONE)",16,IF(G7="RJ JUSTIFY",17,IF(G7="RJ JUSTIFY:ECO INFO",17,IF(G7="RJ JUSTIFY:SOC INFO",17,IF(G7="RJ JUSTIFY:EXP INFO",17,IF(G7="RJ JUSTIFY:MON EARN",17,IF(G7="RJ JUSTIFY:MON BEH",17,IF(G7="RJ-",18,IF(G7="RJ FORGIVE+",19,IF(G7="RJ FORGIVE-",19,IF(G7="(RJ FORGIVE+)",19,IF(G7="(RJ FORGIVE-)",19,IF(G7="COORD",20,IF(G7="(COORD)",20,IF(G7="ENF ACK",21,IF(G7="(ENF ACK)",21,IF(G7="ENF PRAISE",22,IF(G7="ENF ASK",23,IF(G7="ENF TELL",24,IF(G7="ENF SHAME",25,IF(G7="ENF WARN",26,IF(G7="ENF THREATEN",27,IF(G7="ENF PUNISH",28,IF(G7="DEFECT",29,IF(G7="SM TALK",30,IF(G7="HUMOR",31,IF(G7="POLITE+",32,IF(G7="POLITE-",32,IF(G7="INPUT-",33,IF(G7="AMBIGUOUS",34,IF(G7="UNCODEABLE",35)))))))))))))))))))))))))))))))))))))))))))))))))))))))))))))))))</f>
        <v>3</v>
      </c>
      <c r="G7" t="s">
        <v>9379</v>
      </c>
    </row>
    <row r="8" spans="1:11" x14ac:dyDescent="0.35">
      <c r="B8" s="4">
        <v>-411.108</v>
      </c>
      <c r="C8" t="s">
        <v>5907</v>
      </c>
      <c r="D8" s="4">
        <v>4</v>
      </c>
      <c r="E8" s="16" t="s">
        <v>5915</v>
      </c>
      <c r="F8" s="42">
        <f t="shared" si="0"/>
        <v>5</v>
      </c>
      <c r="G8" t="s">
        <v>9378</v>
      </c>
    </row>
    <row r="9" spans="1:11" x14ac:dyDescent="0.35">
      <c r="A9" s="4">
        <v>3</v>
      </c>
      <c r="B9" s="4">
        <v>-400.24099999999999</v>
      </c>
      <c r="C9" t="s">
        <v>5905</v>
      </c>
      <c r="D9" s="4">
        <v>1</v>
      </c>
      <c r="E9" s="16" t="s">
        <v>5922</v>
      </c>
      <c r="F9" s="42">
        <f t="shared" si="0"/>
        <v>5</v>
      </c>
      <c r="G9" t="s">
        <v>9378</v>
      </c>
      <c r="H9" s="42">
        <f>IF(I9="GREET",1,IF(I9="GOAL",2,IF(I9="GOAL:COOP",2,IF(I9="(GOAL:COOP)",2,IF(I9="GOAL:CIVILITY",2,IF(I9="GOAL:SUSTAIN",2,IF(I9="(GOAL:SUSTAIN)",2,IF(I9="GOAL:MAX EARN",2,IF(I9="GOAL:EQUITY",2,IF(I9="(GOAL:EQUITY)",2,IF(I9="PROPOSAL",3,IF(I9="(PROPOSAL)",3,IF(I9="CHOOSE+",4,IF(I9="CHOOSE-",4,IF(I9="(CHOOSE+)",4,IF(I9="(CHOOSE-)",4,IF(I9="ECO INFO",5,IF(I9="(ECO INFO)",5,IF(I9="$ INFO",6,IF(I9="($ INFO)",6,IF(I9="SOC INFO",7,IF(I9="(SOC INFO)",7,IF(I9="RULE INFO",8,IF(I9="EXP INFO",9,IF(I9="(EXP INFO)",9,IF(I9="MON RES",10,IF(I9="MON EARN",11,IF(I9="MON BEH",12,IF(I9="POSE HARM",13,IF(I9="(POSE HARM)",13,IF(I9="POSE CONCERN",14,IF(I9="(POSE CONCERN)",14,IF(I9="RJ APOLOGY",15,IF(I9="RJ ATONE",16,IF(I9="(RJ ATONE)",16,IF(I9="RJ JUSTIFY",17,IF(I9="RJ JUSTIFY:ECO INFO",17,IF(I9="RJ JUSTIFY:SOC INFO",17,IF(I9="RJ JUSTIFY:EXP INFO",17,IF(I9="RJ JUSTIFY:MON EARN",17,IF(I9="RJ JUSTIFY:MON BEH",17,IF(I9="RJ-",18,IF(I9="RJ FORGIVE+",19,IF(I9="RJ FORGIVE-",19,IF(I9="(RJ FORGIVE+)",19,IF(I9="(RJ FORGIVE-)",19,IF(I9="COORD",20,IF(I9="(COORD)",20,IF(I9="ENF ACK",21,IF(I9="(ENF ACK)",21,IF(I9="ENF PRAISE",22,IF(I9="ENF ASK",23,IF(I9="ENF TELL",24,IF(I9="ENF SHAME",25,IF(I9="ENF WARN",26,IF(I9="ENF THREATEN",27,IF(I9="ENF PUNISH",28,IF(I9="DEFECT",29,IF(I9="SM TALK",30,IF(I9="HUMOR",31,IF(I9="POLITE+",32,IF(I9="POLITE-",32,IF(I9="INPUT-",33,IF(I9="AMBIGUOUS",34,IF(I9="UNCODEABLE",35)))))))))))))))))))))))))))))))))))))))))))))))))))))))))))))))))</f>
        <v>4</v>
      </c>
      <c r="I9" t="s">
        <v>10429</v>
      </c>
    </row>
    <row r="10" spans="1:11" x14ac:dyDescent="0.35">
      <c r="A10" s="4">
        <v>4</v>
      </c>
      <c r="B10" s="4">
        <v>-385.14</v>
      </c>
      <c r="C10" t="s">
        <v>5907</v>
      </c>
      <c r="D10" s="4">
        <v>4</v>
      </c>
      <c r="E10" s="16" t="s">
        <v>5931</v>
      </c>
    </row>
    <row r="11" spans="1:11" x14ac:dyDescent="0.35">
      <c r="E11" s="58" t="s">
        <v>9939</v>
      </c>
      <c r="F11" s="42">
        <f t="shared" si="0"/>
        <v>3</v>
      </c>
      <c r="G11" t="s">
        <v>9379</v>
      </c>
    </row>
    <row r="12" spans="1:11" x14ac:dyDescent="0.35">
      <c r="E12" s="58" t="s">
        <v>9938</v>
      </c>
      <c r="F12" s="42">
        <f t="shared" si="0"/>
        <v>5</v>
      </c>
      <c r="G12" t="s">
        <v>9378</v>
      </c>
    </row>
    <row r="13" spans="1:11" x14ac:dyDescent="0.35">
      <c r="A13" s="4">
        <v>5</v>
      </c>
      <c r="B13" s="4">
        <v>-397.29399999999998</v>
      </c>
      <c r="C13" t="s">
        <v>5923</v>
      </c>
      <c r="D13" s="4">
        <v>2</v>
      </c>
      <c r="E13" s="16" t="s">
        <v>5924</v>
      </c>
      <c r="F13" s="42">
        <f t="shared" si="0"/>
        <v>5</v>
      </c>
      <c r="G13" t="s">
        <v>9378</v>
      </c>
      <c r="H13" s="42">
        <f>IF(I13="GREET",1,IF(I13="GOAL",2,IF(I13="GOAL:COOP",2,IF(I13="(GOAL:COOP)",2,IF(I13="GOAL:CIVILITY",2,IF(I13="GOAL:SUSTAIN",2,IF(I13="(GOAL:SUSTAIN)",2,IF(I13="GOAL:MAX EARN",2,IF(I13="GOAL:EQUITY",2,IF(I13="(GOAL:EQUITY)",2,IF(I13="PROPOSAL",3,IF(I13="(PROPOSAL)",3,IF(I13="CHOOSE+",4,IF(I13="CHOOSE-",4,IF(I13="(CHOOSE+)",4,IF(I13="(CHOOSE-)",4,IF(I13="ECO INFO",5,IF(I13="(ECO INFO)",5,IF(I13="$ INFO",6,IF(I13="($ INFO)",6,IF(I13="SOC INFO",7,IF(I13="(SOC INFO)",7,IF(I13="RULE INFO",8,IF(I13="EXP INFO",9,IF(I13="(EXP INFO)",9,IF(I13="MON RES",10,IF(I13="MON EARN",11,IF(I13="MON BEH",12,IF(I13="POSE HARM",13,IF(I13="(POSE HARM)",13,IF(I13="POSE CONCERN",14,IF(I13="(POSE CONCERN)",14,IF(I13="RJ APOLOGY",15,IF(I13="RJ ATONE",16,IF(I13="(RJ ATONE)",16,IF(I13="RJ JUSTIFY",17,IF(I13="RJ JUSTIFY:ECO INFO",17,IF(I13="RJ JUSTIFY:SOC INFO",17,IF(I13="RJ JUSTIFY:EXP INFO",17,IF(I13="RJ JUSTIFY:MON EARN",17,IF(I13="RJ JUSTIFY:MON BEH",17,IF(I13="RJ-",18,IF(I13="RJ FORGIVE+",19,IF(I13="RJ FORGIVE-",19,IF(I13="(RJ FORGIVE+)",19,IF(I13="(RJ FORGIVE-)",19,IF(I13="COORD",20,IF(I13="(COORD)",20,IF(I13="ENF ACK",21,IF(I13="(ENF ACK)",21,IF(I13="ENF PRAISE",22,IF(I13="ENF ASK",23,IF(I13="ENF TELL",24,IF(I13="ENF SHAME",25,IF(I13="ENF WARN",26,IF(I13="ENF THREATEN",27,IF(I13="ENF PUNISH",28,IF(I13="DEFECT",29,IF(I13="SM TALK",30,IF(I13="HUMOR",31,IF(I13="POLITE+",32,IF(I13="POLITE-",32,IF(I13="INPUT-",33,IF(I13="AMBIGUOUS",34,IF(I13="UNCODEABLE",35)))))))))))))))))))))))))))))))))))))))))))))))))))))))))))))))))</f>
        <v>4</v>
      </c>
      <c r="I13" t="s">
        <v>10429</v>
      </c>
    </row>
    <row r="14" spans="1:11" x14ac:dyDescent="0.35">
      <c r="A14" s="4">
        <v>6</v>
      </c>
      <c r="B14" s="4">
        <v>-364.70299999999997</v>
      </c>
      <c r="C14" t="s">
        <v>5923</v>
      </c>
      <c r="D14" s="4">
        <v>2</v>
      </c>
      <c r="E14" s="16" t="s">
        <v>5940</v>
      </c>
    </row>
    <row r="15" spans="1:11" x14ac:dyDescent="0.35">
      <c r="E15" s="58" t="s">
        <v>9937</v>
      </c>
      <c r="F15" s="42">
        <f t="shared" si="0"/>
        <v>5</v>
      </c>
      <c r="G15" t="s">
        <v>9378</v>
      </c>
      <c r="H15" s="42">
        <f>IF(I15="GREET",1,IF(I15="GOAL",2,IF(I15="GOAL:COOP",2,IF(I15="(GOAL:COOP)",2,IF(I15="GOAL:CIVILITY",2,IF(I15="GOAL:SUSTAIN",2,IF(I15="(GOAL:SUSTAIN)",2,IF(I15="GOAL:MAX EARN",2,IF(I15="GOAL:EQUITY",2,IF(I15="(GOAL:EQUITY)",2,IF(I15="PROPOSAL",3,IF(I15="(PROPOSAL)",3,IF(I15="CHOOSE+",4,IF(I15="CHOOSE-",4,IF(I15="(CHOOSE+)",4,IF(I15="(CHOOSE-)",4,IF(I15="ECO INFO",5,IF(I15="(ECO INFO)",5,IF(I15="$ INFO",6,IF(I15="($ INFO)",6,IF(I15="SOC INFO",7,IF(I15="(SOC INFO)",7,IF(I15="RULE INFO",8,IF(I15="EXP INFO",9,IF(I15="(EXP INFO)",9,IF(I15="MON RES",10,IF(I15="MON EARN",11,IF(I15="MON BEH",12,IF(I15="POSE HARM",13,IF(I15="(POSE HARM)",13,IF(I15="POSE CONCERN",14,IF(I15="(POSE CONCERN)",14,IF(I15="RJ APOLOGY",15,IF(I15="RJ ATONE",16,IF(I15="(RJ ATONE)",16,IF(I15="RJ JUSTIFY",17,IF(I15="RJ JUSTIFY:ECO INFO",17,IF(I15="RJ JUSTIFY:SOC INFO",17,IF(I15="RJ JUSTIFY:EXP INFO",17,IF(I15="RJ JUSTIFY:MON EARN",17,IF(I15="RJ JUSTIFY:MON BEH",17,IF(I15="RJ-",18,IF(I15="RJ FORGIVE+",19,IF(I15="RJ FORGIVE-",19,IF(I15="(RJ FORGIVE+)",19,IF(I15="(RJ FORGIVE-)",19,IF(I15="COORD",20,IF(I15="(COORD)",20,IF(I15="ENF ACK",21,IF(I15="(ENF ACK)",21,IF(I15="ENF PRAISE",22,IF(I15="ENF ASK",23,IF(I15="ENF TELL",24,IF(I15="ENF SHAME",25,IF(I15="ENF WARN",26,IF(I15="ENF THREATEN",27,IF(I15="ENF PUNISH",28,IF(I15="DEFECT",29,IF(I15="SM TALK",30,IF(I15="HUMOR",31,IF(I15="POLITE+",32,IF(I15="POLITE-",32,IF(I15="INPUT-",33,IF(I15="AMBIGUOUS",34,IF(I15="UNCODEABLE",35)))))))))))))))))))))))))))))))))))))))))))))))))))))))))))))))))</f>
        <v>2</v>
      </c>
      <c r="I15" t="s">
        <v>10428</v>
      </c>
      <c r="J15" s="42">
        <f>IF(K15="GREET",1,IF(K15="GOAL",2,IF(K15="GOAL:COOP",2,IF(K15="(GOAL:COOP)",2,IF(K15="GOAL:CIVILITY",2,IF(K15="GOAL:SUSTAIN",2,IF(K15="(GOAL:SUSTAIN)",2,IF(K15="GOAL:MAX EARN",2,IF(K15="GOAL:EQUITY",2,IF(K15="(GOAL:EQUITY)",2,IF(K15="PROPOSAL",3,IF(K15="(PROPOSAL)",3,IF(K15="CHOOSE+",4,IF(K15="CHOOSE-",4,IF(K15="(CHOOSE+)",4,IF(K15="(CHOOSE-)",4,IF(K15="ECO INFO",5,IF(K15="(ECO INFO)",5,IF(K15="$ INFO",6,IF(K15="($ INFO)",6,IF(K15="SOC INFO",7,IF(K15="(SOC INFO)",7,IF(K15="RULE INFO",8,IF(K15="EXP INFO",9,IF(K15="(EXP INFO)",9,IF(K15="MON RES",10,IF(K15="MON EARN",11,IF(K15="MON BEH",12,IF(K15="POSE HARM",13,IF(K15="(POSE HARM)",13,IF(K15="POSE CONCERN",14,IF(K15="(POSE CONCERN)",14,IF(K15="RJ APOLOGY",15,IF(K15="RJ ATONE",16,IF(K15="(RJ ATONE)",16,IF(K15="RJ JUSTIFY",17,IF(K15="RJ JUSTIFY:ECO INFO",17,IF(K15="RJ JUSTIFY:SOC INFO",17,IF(K15="RJ JUSTIFY:EXP INFO",17,IF(K15="RJ JUSTIFY:MON EARN",17,IF(K15="RJ JUSTIFY:MON BEH",17,IF(K15="RJ-",18,IF(K15="RJ FORGIVE+",19,IF(K15="RJ FORGIVE-",19,IF(K15="(RJ FORGIVE+)",19,IF(K15="(RJ FORGIVE-)",19,IF(K15="COORD",20,IF(K15="(COORD)",20,IF(K15="ENF ACK",21,IF(K15="(ENF ACK)",21,IF(K15="ENF PRAISE",22,IF(K15="ENF ASK",23,IF(K15="ENF TELL",24,IF(K15="ENF SHAME",25,IF(K15="ENF WARN",26,IF(K15="ENF THREATEN",27,IF(K15="ENF PUNISH",28,IF(K15="DEFECT",29,IF(K15="SM TALK",30,IF(K15="HUMOR",31,IF(K15="POLITE+",32,IF(K15="POLITE-",32,IF(K15="INPUT-",33,IF(K15="AMBIGUOUS",34,IF(K15="UNCODEABLE",35)))))))))))))))))))))))))))))))))))))))))))))))))))))))))))))))))</f>
        <v>2</v>
      </c>
      <c r="K15" t="s">
        <v>12175</v>
      </c>
    </row>
    <row r="16" spans="1:11" x14ac:dyDescent="0.35">
      <c r="E16" s="58" t="s">
        <v>11314</v>
      </c>
      <c r="F16" s="42">
        <f t="shared" si="0"/>
        <v>3</v>
      </c>
      <c r="G16" t="s">
        <v>9379</v>
      </c>
    </row>
    <row r="17" spans="1:9" x14ac:dyDescent="0.35">
      <c r="A17" s="4">
        <v>7</v>
      </c>
      <c r="B17" s="4">
        <v>-386.99400000000003</v>
      </c>
      <c r="C17" t="s">
        <v>5905</v>
      </c>
      <c r="D17" s="4">
        <v>1</v>
      </c>
      <c r="E17" s="16" t="s">
        <v>5930</v>
      </c>
      <c r="F17" s="42">
        <f t="shared" si="0"/>
        <v>3</v>
      </c>
      <c r="G17" t="s">
        <v>9379</v>
      </c>
    </row>
    <row r="18" spans="1:9" x14ac:dyDescent="0.35">
      <c r="B18" s="4">
        <v>-360.24900000000002</v>
      </c>
      <c r="C18" t="s">
        <v>5905</v>
      </c>
      <c r="D18" s="4">
        <v>1</v>
      </c>
      <c r="E18" s="16" t="s">
        <v>5941</v>
      </c>
    </row>
    <row r="19" spans="1:9" x14ac:dyDescent="0.35">
      <c r="A19" s="4">
        <v>8</v>
      </c>
      <c r="B19" s="4">
        <v>-379.01299999999998</v>
      </c>
      <c r="C19" t="s">
        <v>5907</v>
      </c>
      <c r="D19" s="4">
        <v>4</v>
      </c>
      <c r="E19" s="16" t="s">
        <v>5934</v>
      </c>
      <c r="F19" s="42">
        <f t="shared" si="0"/>
        <v>4</v>
      </c>
      <c r="G19" t="s">
        <v>9372</v>
      </c>
    </row>
    <row r="20" spans="1:9" x14ac:dyDescent="0.35">
      <c r="A20" s="4">
        <v>9</v>
      </c>
      <c r="B20" s="4">
        <v>-349.97899999999998</v>
      </c>
      <c r="C20" t="s">
        <v>5945</v>
      </c>
      <c r="D20" s="4">
        <v>3</v>
      </c>
      <c r="E20" s="16" t="s">
        <v>5946</v>
      </c>
    </row>
    <row r="21" spans="1:9" x14ac:dyDescent="0.35">
      <c r="E21" s="58" t="s">
        <v>10800</v>
      </c>
      <c r="F21" s="42">
        <f t="shared" si="0"/>
        <v>3</v>
      </c>
      <c r="G21" t="s">
        <v>9379</v>
      </c>
    </row>
    <row r="22" spans="1:9" x14ac:dyDescent="0.35">
      <c r="E22" s="58" t="s">
        <v>10801</v>
      </c>
      <c r="F22" s="42">
        <f t="shared" si="0"/>
        <v>5</v>
      </c>
      <c r="G22" t="s">
        <v>9378</v>
      </c>
    </row>
    <row r="23" spans="1:9" x14ac:dyDescent="0.35">
      <c r="A23" s="4">
        <v>10</v>
      </c>
      <c r="B23" s="4">
        <v>-338.55699999999899</v>
      </c>
      <c r="C23" t="s">
        <v>5907</v>
      </c>
      <c r="D23" s="4">
        <v>4</v>
      </c>
      <c r="E23" s="16" t="s">
        <v>5373</v>
      </c>
      <c r="F23" s="42">
        <f t="shared" si="0"/>
        <v>8</v>
      </c>
      <c r="G23" t="s">
        <v>9374</v>
      </c>
    </row>
    <row r="24" spans="1:9" x14ac:dyDescent="0.35">
      <c r="A24" s="4">
        <v>11</v>
      </c>
      <c r="B24" s="4">
        <v>-309.83699999999999</v>
      </c>
      <c r="C24" t="s">
        <v>5923</v>
      </c>
      <c r="D24" s="4">
        <v>2</v>
      </c>
      <c r="E24" s="16" t="s">
        <v>5959</v>
      </c>
      <c r="F24" s="42">
        <f t="shared" si="0"/>
        <v>8</v>
      </c>
      <c r="G24" t="s">
        <v>9374</v>
      </c>
      <c r="H24" s="42">
        <f>IF(I24="GREET",1,IF(I24="GOAL",2,IF(I24="GOAL:COOP",2,IF(I24="(GOAL:COOP)",2,IF(I24="GOAL:CIVILITY",2,IF(I24="GOAL:SUSTAIN",2,IF(I24="(GOAL:SUSTAIN)",2,IF(I24="GOAL:MAX EARN",2,IF(I24="GOAL:EQUITY",2,IF(I24="(GOAL:EQUITY)",2,IF(I24="PROPOSAL",3,IF(I24="(PROPOSAL)",3,IF(I24="CHOOSE+",4,IF(I24="CHOOSE-",4,IF(I24="(CHOOSE+)",4,IF(I24="(CHOOSE-)",4,IF(I24="ECO INFO",5,IF(I24="(ECO INFO)",5,IF(I24="$ INFO",6,IF(I24="($ INFO)",6,IF(I24="SOC INFO",7,IF(I24="(SOC INFO)",7,IF(I24="RULE INFO",8,IF(I24="EXP INFO",9,IF(I24="(EXP INFO)",9,IF(I24="MON RES",10,IF(I24="MON EARN",11,IF(I24="MON BEH",12,IF(I24="POSE HARM",13,IF(I24="(POSE HARM)",13,IF(I24="POSE CONCERN",14,IF(I24="(POSE CONCERN)",14,IF(I24="RJ APOLOGY",15,IF(I24="RJ ATONE",16,IF(I24="(RJ ATONE)",16,IF(I24="RJ JUSTIFY",17,IF(I24="RJ JUSTIFY:ECO INFO",17,IF(I24="RJ JUSTIFY:SOC INFO",17,IF(I24="RJ JUSTIFY:EXP INFO",17,IF(I24="RJ JUSTIFY:MON EARN",17,IF(I24="RJ JUSTIFY:MON BEH",17,IF(I24="RJ-",18,IF(I24="RJ FORGIVE+",19,IF(I24="RJ FORGIVE-",19,IF(I24="(RJ FORGIVE+)",19,IF(I24="(RJ FORGIVE-)",19,IF(I24="COORD",20,IF(I24="(COORD)",20,IF(I24="ENF ACK",21,IF(I24="(ENF ACK)",21,IF(I24="ENF PRAISE",22,IF(I24="ENF ASK",23,IF(I24="ENF TELL",24,IF(I24="ENF SHAME",25,IF(I24="ENF WARN",26,IF(I24="ENF THREATEN",27,IF(I24="ENF PUNISH",28,IF(I24="DEFECT",29,IF(I24="SM TALK",30,IF(I24="HUMOR",31,IF(I24="POLITE+",32,IF(I24="POLITE-",32,IF(I24="INPUT-",33,IF(I24="AMBIGUOUS",34,IF(I24="UNCODEABLE",35)))))))))))))))))))))))))))))))))))))))))))))))))))))))))))))))))</f>
        <v>4</v>
      </c>
      <c r="I24" t="s">
        <v>10330</v>
      </c>
    </row>
    <row r="25" spans="1:9" x14ac:dyDescent="0.35">
      <c r="A25" s="4">
        <v>12</v>
      </c>
      <c r="B25" s="4">
        <v>-294.88799999999998</v>
      </c>
      <c r="C25" t="s">
        <v>5945</v>
      </c>
      <c r="D25" s="4">
        <v>3</v>
      </c>
      <c r="E25" s="16" t="s">
        <v>1739</v>
      </c>
      <c r="F25" s="42">
        <f t="shared" si="0"/>
        <v>8</v>
      </c>
      <c r="G25" t="s">
        <v>9374</v>
      </c>
      <c r="H25" s="42">
        <f>IF(I25="GREET",1,IF(I25="GOAL",2,IF(I25="GOAL:COOP",2,IF(I25="(GOAL:COOP)",2,IF(I25="GOAL:CIVILITY",2,IF(I25="GOAL:SUSTAIN",2,IF(I25="(GOAL:SUSTAIN)",2,IF(I25="GOAL:MAX EARN",2,IF(I25="GOAL:EQUITY",2,IF(I25="(GOAL:EQUITY)",2,IF(I25="PROPOSAL",3,IF(I25="(PROPOSAL)",3,IF(I25="CHOOSE+",4,IF(I25="CHOOSE-",4,IF(I25="(CHOOSE+)",4,IF(I25="(CHOOSE-)",4,IF(I25="ECO INFO",5,IF(I25="(ECO INFO)",5,IF(I25="$ INFO",6,IF(I25="($ INFO)",6,IF(I25="SOC INFO",7,IF(I25="(SOC INFO)",7,IF(I25="RULE INFO",8,IF(I25="EXP INFO",9,IF(I25="(EXP INFO)",9,IF(I25="MON RES",10,IF(I25="MON EARN",11,IF(I25="MON BEH",12,IF(I25="POSE HARM",13,IF(I25="(POSE HARM)",13,IF(I25="POSE CONCERN",14,IF(I25="(POSE CONCERN)",14,IF(I25="RJ APOLOGY",15,IF(I25="RJ ATONE",16,IF(I25="(RJ ATONE)",16,IF(I25="RJ JUSTIFY",17,IF(I25="RJ JUSTIFY:ECO INFO",17,IF(I25="RJ JUSTIFY:SOC INFO",17,IF(I25="RJ JUSTIFY:EXP INFO",17,IF(I25="RJ JUSTIFY:MON EARN",17,IF(I25="RJ JUSTIFY:MON BEH",17,IF(I25="RJ-",18,IF(I25="RJ FORGIVE+",19,IF(I25="RJ FORGIVE-",19,IF(I25="(RJ FORGIVE+)",19,IF(I25="(RJ FORGIVE-)",19,IF(I25="COORD",20,IF(I25="(COORD)",20,IF(I25="ENF ACK",21,IF(I25="(ENF ACK)",21,IF(I25="ENF PRAISE",22,IF(I25="ENF ASK",23,IF(I25="ENF TELL",24,IF(I25="ENF SHAME",25,IF(I25="ENF WARN",26,IF(I25="ENF THREATEN",27,IF(I25="ENF PUNISH",28,IF(I25="DEFECT",29,IF(I25="SM TALK",30,IF(I25="HUMOR",31,IF(I25="POLITE+",32,IF(I25="POLITE-",32,IF(I25="INPUT-",33,IF(I25="AMBIGUOUS",34,IF(I25="UNCODEABLE",35)))))))))))))))))))))))))))))))))))))))))))))))))))))))))))))))))</f>
        <v>4</v>
      </c>
      <c r="I25" t="s">
        <v>10330</v>
      </c>
    </row>
    <row r="27" spans="1:9" x14ac:dyDescent="0.35">
      <c r="A27" s="7">
        <v>4</v>
      </c>
      <c r="B27" s="31" t="s">
        <v>10552</v>
      </c>
    </row>
    <row r="28" spans="1:9" x14ac:dyDescent="0.35">
      <c r="A28" s="7"/>
      <c r="B28" s="39" t="s">
        <v>11316</v>
      </c>
    </row>
    <row r="29" spans="1:9" x14ac:dyDescent="0.35">
      <c r="A29" s="4">
        <v>13</v>
      </c>
      <c r="B29" s="4">
        <v>-351.07900000000001</v>
      </c>
      <c r="C29" t="s">
        <v>5907</v>
      </c>
      <c r="D29" s="4">
        <v>4</v>
      </c>
      <c r="E29" s="16" t="s">
        <v>5944</v>
      </c>
      <c r="F29" s="42">
        <f t="shared" si="0"/>
        <v>3</v>
      </c>
      <c r="G29" t="s">
        <v>9379</v>
      </c>
    </row>
    <row r="30" spans="1:9" x14ac:dyDescent="0.35">
      <c r="A30" s="4">
        <v>14</v>
      </c>
      <c r="B30" s="4">
        <v>-336.84699999999998</v>
      </c>
      <c r="C30" t="s">
        <v>5905</v>
      </c>
      <c r="D30" s="4">
        <v>1</v>
      </c>
      <c r="E30" s="16" t="s">
        <v>5949</v>
      </c>
      <c r="F30" s="42">
        <f t="shared" si="0"/>
        <v>7</v>
      </c>
      <c r="G30" t="s">
        <v>9377</v>
      </c>
      <c r="H30" s="42">
        <f>IF(I30="GREET",1,IF(I30="GOAL",2,IF(I30="GOAL:COOP",2,IF(I30="(GOAL:COOP)",2,IF(I30="GOAL:CIVILITY",2,IF(I30="GOAL:SUSTAIN",2,IF(I30="(GOAL:SUSTAIN)",2,IF(I30="GOAL:MAX EARN",2,IF(I30="GOAL:EQUITY",2,IF(I30="(GOAL:EQUITY)",2,IF(I30="PROPOSAL",3,IF(I30="(PROPOSAL)",3,IF(I30="CHOOSE+",4,IF(I30="CHOOSE-",4,IF(I30="(CHOOSE+)",4,IF(I30="(CHOOSE-)",4,IF(I30="ECO INFO",5,IF(I30="(ECO INFO)",5,IF(I30="$ INFO",6,IF(I30="($ INFO)",6,IF(I30="SOC INFO",7,IF(I30="(SOC INFO)",7,IF(I30="RULE INFO",8,IF(I30="EXP INFO",9,IF(I30="(EXP INFO)",9,IF(I30="MON RES",10,IF(I30="MON EARN",11,IF(I30="MON BEH",12,IF(I30="POSE HARM",13,IF(I30="(POSE HARM)",13,IF(I30="POSE CONCERN",14,IF(I30="(POSE CONCERN)",14,IF(I30="RJ APOLOGY",15,IF(I30="RJ ATONE",16,IF(I30="(RJ ATONE)",16,IF(I30="RJ JUSTIFY",17,IF(I30="RJ JUSTIFY:ECO INFO",17,IF(I30="RJ JUSTIFY:SOC INFO",17,IF(I30="RJ JUSTIFY:EXP INFO",17,IF(I30="RJ JUSTIFY:MON EARN",17,IF(I30="RJ JUSTIFY:MON BEH",17,IF(I30="RJ-",18,IF(I30="RJ FORGIVE+",19,IF(I30="RJ FORGIVE-",19,IF(I30="(RJ FORGIVE+)",19,IF(I30="(RJ FORGIVE-)",19,IF(I30="COORD",20,IF(I30="(COORD)",20,IF(I30="ENF ACK",21,IF(I30="(ENF ACK)",21,IF(I30="ENF PRAISE",22,IF(I30="ENF ASK",23,IF(I30="ENF TELL",24,IF(I30="ENF SHAME",25,IF(I30="ENF WARN",26,IF(I30="ENF THREATEN",27,IF(I30="ENF PUNISH",28,IF(I30="DEFECT",29,IF(I30="SM TALK",30,IF(I30="HUMOR",31,IF(I30="POLITE+",32,IF(I30="POLITE-",32,IF(I30="INPUT-",33,IF(I30="AMBIGUOUS",34,IF(I30="UNCODEABLE",35)))))))))))))))))))))))))))))))))))))))))))))))))))))))))))))))))</f>
        <v>4</v>
      </c>
      <c r="I30" t="s">
        <v>10429</v>
      </c>
    </row>
    <row r="31" spans="1:9" x14ac:dyDescent="0.35">
      <c r="A31" s="4">
        <v>15</v>
      </c>
      <c r="B31" s="4">
        <v>-316.303</v>
      </c>
      <c r="C31" t="s">
        <v>5945</v>
      </c>
      <c r="D31" s="4">
        <v>3</v>
      </c>
      <c r="E31" s="16" t="s">
        <v>5958</v>
      </c>
      <c r="F31" s="42">
        <f t="shared" si="0"/>
        <v>4</v>
      </c>
      <c r="G31" t="s">
        <v>9372</v>
      </c>
    </row>
    <row r="32" spans="1:9" x14ac:dyDescent="0.35">
      <c r="A32" s="4">
        <v>16</v>
      </c>
      <c r="B32" s="4">
        <v>-298.81200000000001</v>
      </c>
      <c r="C32" t="s">
        <v>5905</v>
      </c>
      <c r="D32" s="4">
        <v>1</v>
      </c>
      <c r="E32" s="16" t="s">
        <v>5964</v>
      </c>
      <c r="F32" s="42">
        <f t="shared" si="0"/>
        <v>4</v>
      </c>
      <c r="G32" t="s">
        <v>9372</v>
      </c>
    </row>
    <row r="33" spans="1:9" x14ac:dyDescent="0.35">
      <c r="B33" s="4">
        <v>-288.31900000000002</v>
      </c>
      <c r="C33" t="s">
        <v>5905</v>
      </c>
      <c r="D33" s="4">
        <v>1</v>
      </c>
      <c r="E33" s="16" t="s">
        <v>5967</v>
      </c>
      <c r="F33" s="42">
        <f t="shared" si="0"/>
        <v>7</v>
      </c>
      <c r="G33" t="s">
        <v>9377</v>
      </c>
      <c r="H33" s="42">
        <f>IF(I33="GREET",1,IF(I33="GOAL",2,IF(I33="GOAL:COOP",2,IF(I33="(GOAL:COOP)",2,IF(I33="GOAL:CIVILITY",2,IF(I33="GOAL:SUSTAIN",2,IF(I33="(GOAL:SUSTAIN)",2,IF(I33="GOAL:MAX EARN",2,IF(I33="GOAL:EQUITY",2,IF(I33="(GOAL:EQUITY)",2,IF(I33="PROPOSAL",3,IF(I33="(PROPOSAL)",3,IF(I33="CHOOSE+",4,IF(I33="CHOOSE-",4,IF(I33="(CHOOSE+)",4,IF(I33="(CHOOSE-)",4,IF(I33="ECO INFO",5,IF(I33="(ECO INFO)",5,IF(I33="$ INFO",6,IF(I33="($ INFO)",6,IF(I33="SOC INFO",7,IF(I33="(SOC INFO)",7,IF(I33="RULE INFO",8,IF(I33="EXP INFO",9,IF(I33="(EXP INFO)",9,IF(I33="MON RES",10,IF(I33="MON EARN",11,IF(I33="MON BEH",12,IF(I33="POSE HARM",13,IF(I33="(POSE HARM)",13,IF(I33="POSE CONCERN",14,IF(I33="(POSE CONCERN)",14,IF(I33="RJ APOLOGY",15,IF(I33="RJ ATONE",16,IF(I33="(RJ ATONE)",16,IF(I33="RJ JUSTIFY",17,IF(I33="RJ JUSTIFY:ECO INFO",17,IF(I33="RJ JUSTIFY:SOC INFO",17,IF(I33="RJ JUSTIFY:EXP INFO",17,IF(I33="RJ JUSTIFY:MON EARN",17,IF(I33="RJ JUSTIFY:MON BEH",17,IF(I33="RJ-",18,IF(I33="RJ FORGIVE+",19,IF(I33="RJ FORGIVE-",19,IF(I33="(RJ FORGIVE+)",19,IF(I33="(RJ FORGIVE-)",19,IF(I33="COORD",20,IF(I33="(COORD)",20,IF(I33="ENF ACK",21,IF(I33="(ENF ACK)",21,IF(I33="ENF PRAISE",22,IF(I33="ENF ASK",23,IF(I33="ENF TELL",24,IF(I33="ENF SHAME",25,IF(I33="ENF WARN",26,IF(I33="ENF THREATEN",27,IF(I33="ENF PUNISH",28,IF(I33="DEFECT",29,IF(I33="SM TALK",30,IF(I33="HUMOR",31,IF(I33="POLITE+",32,IF(I33="POLITE-",32,IF(I33="INPUT-",33,IF(I33="AMBIGUOUS",34,IF(I33="UNCODEABLE",35)))))))))))))))))))))))))))))))))))))))))))))))))))))))))))))))))</f>
        <v>2</v>
      </c>
      <c r="I33" t="s">
        <v>12178</v>
      </c>
    </row>
    <row r="34" spans="1:9" x14ac:dyDescent="0.35">
      <c r="A34" s="4">
        <v>17</v>
      </c>
      <c r="B34" s="4">
        <v>-289.24200000000002</v>
      </c>
      <c r="C34" t="s">
        <v>5923</v>
      </c>
      <c r="D34" s="4">
        <v>2</v>
      </c>
      <c r="E34" s="16" t="s">
        <v>5966</v>
      </c>
      <c r="F34" s="42">
        <f t="shared" si="0"/>
        <v>4</v>
      </c>
      <c r="G34" t="s">
        <v>9372</v>
      </c>
    </row>
    <row r="35" spans="1:9" x14ac:dyDescent="0.35">
      <c r="A35" s="4">
        <v>18</v>
      </c>
      <c r="B35" s="4">
        <v>-274.61</v>
      </c>
      <c r="C35" t="s">
        <v>5907</v>
      </c>
      <c r="D35" s="4">
        <v>4</v>
      </c>
      <c r="E35" s="16" t="s">
        <v>5971</v>
      </c>
    </row>
    <row r="36" spans="1:9" x14ac:dyDescent="0.35">
      <c r="E36" s="58" t="s">
        <v>9941</v>
      </c>
      <c r="F36" s="42">
        <f t="shared" si="0"/>
        <v>4</v>
      </c>
      <c r="G36" t="s">
        <v>9372</v>
      </c>
    </row>
    <row r="37" spans="1:9" x14ac:dyDescent="0.35">
      <c r="E37" s="58" t="s">
        <v>9942</v>
      </c>
      <c r="F37" s="42">
        <f t="shared" si="0"/>
        <v>6</v>
      </c>
      <c r="G37" t="s">
        <v>10472</v>
      </c>
      <c r="H37" s="42">
        <f>IF(I37="GREET",1,IF(I37="GOAL",2,IF(I37="GOAL:COOP",2,IF(I37="(GOAL:COOP)",2,IF(I37="GOAL:CIVILITY",2,IF(I37="GOAL:SUSTAIN",2,IF(I37="(GOAL:SUSTAIN)",2,IF(I37="GOAL:MAX EARN",2,IF(I37="GOAL:EQUITY",2,IF(I37="(GOAL:EQUITY)",2,IF(I37="PROPOSAL",3,IF(I37="(PROPOSAL)",3,IF(I37="CHOOSE+",4,IF(I37="CHOOSE-",4,IF(I37="(CHOOSE+)",4,IF(I37="(CHOOSE-)",4,IF(I37="ECO INFO",5,IF(I37="(ECO INFO)",5,IF(I37="$ INFO",6,IF(I37="($ INFO)",6,IF(I37="SOC INFO",7,IF(I37="(SOC INFO)",7,IF(I37="RULE INFO",8,IF(I37="EXP INFO",9,IF(I37="(EXP INFO)",9,IF(I37="MON RES",10,IF(I37="MON EARN",11,IF(I37="MON BEH",12,IF(I37="POSE HARM",13,IF(I37="(POSE HARM)",13,IF(I37="POSE CONCERN",14,IF(I37="(POSE CONCERN)",14,IF(I37="RJ APOLOGY",15,IF(I37="RJ ATONE",16,IF(I37="(RJ ATONE)",16,IF(I37="RJ JUSTIFY",17,IF(I37="RJ JUSTIFY:ECO INFO",17,IF(I37="RJ JUSTIFY:SOC INFO",17,IF(I37="RJ JUSTIFY:EXP INFO",17,IF(I37="RJ JUSTIFY:MON EARN",17,IF(I37="RJ JUSTIFY:MON BEH",17,IF(I37="RJ-",18,IF(I37="RJ FORGIVE+",19,IF(I37="RJ FORGIVE-",19,IF(I37="(RJ FORGIVE+)",19,IF(I37="(RJ FORGIVE-)",19,IF(I37="COORD",20,IF(I37="(COORD)",20,IF(I37="ENF ACK",21,IF(I37="(ENF ACK)",21,IF(I37="ENF PRAISE",22,IF(I37="ENF ASK",23,IF(I37="ENF TELL",24,IF(I37="ENF SHAME",25,IF(I37="ENF WARN",26,IF(I37="ENF THREATEN",27,IF(I37="ENF PUNISH",28,IF(I37="DEFECT",29,IF(I37="SM TALK",30,IF(I37="HUMOR",31,IF(I37="POLITE+",32,IF(I37="POLITE-",32,IF(I37="INPUT-",33,IF(I37="AMBIGUOUS",34,IF(I37="UNCODEABLE",35)))))))))))))))))))))))))))))))))))))))))))))))))))))))))))))))))</f>
        <v>2</v>
      </c>
      <c r="I37" t="s">
        <v>12175</v>
      </c>
    </row>
    <row r="38" spans="1:9" x14ac:dyDescent="0.35">
      <c r="E38" s="39"/>
    </row>
    <row r="39" spans="1:9" x14ac:dyDescent="0.35">
      <c r="A39" s="4">
        <v>19</v>
      </c>
      <c r="B39" s="4">
        <v>-268.55200000000002</v>
      </c>
      <c r="C39" t="s">
        <v>5905</v>
      </c>
      <c r="D39" s="4">
        <v>1</v>
      </c>
      <c r="E39" s="16" t="s">
        <v>5973</v>
      </c>
      <c r="F39" s="42">
        <f t="shared" si="0"/>
        <v>22</v>
      </c>
      <c r="G39" t="s">
        <v>10418</v>
      </c>
    </row>
    <row r="40" spans="1:9" x14ac:dyDescent="0.35">
      <c r="A40" s="4">
        <v>20</v>
      </c>
      <c r="B40" s="4">
        <v>-264.28100000000001</v>
      </c>
      <c r="C40" t="s">
        <v>5907</v>
      </c>
      <c r="D40" s="4">
        <v>4</v>
      </c>
      <c r="E40" s="16" t="s">
        <v>5974</v>
      </c>
      <c r="F40" s="42">
        <f t="shared" si="0"/>
        <v>22</v>
      </c>
      <c r="G40" t="s">
        <v>10418</v>
      </c>
    </row>
    <row r="41" spans="1:9" x14ac:dyDescent="0.35">
      <c r="A41" s="4">
        <v>21</v>
      </c>
      <c r="B41" s="4">
        <v>-260.90499999999997</v>
      </c>
      <c r="C41" t="s">
        <v>5905</v>
      </c>
      <c r="D41" s="4">
        <v>1</v>
      </c>
      <c r="E41" s="16" t="s">
        <v>5975</v>
      </c>
      <c r="F41" s="42">
        <f t="shared" si="0"/>
        <v>22</v>
      </c>
      <c r="G41" t="s">
        <v>10418</v>
      </c>
    </row>
    <row r="42" spans="1:9" x14ac:dyDescent="0.35">
      <c r="A42" s="4">
        <v>22</v>
      </c>
      <c r="B42" s="4">
        <v>-260.12599999999998</v>
      </c>
      <c r="C42" t="s">
        <v>5907</v>
      </c>
      <c r="D42" s="4">
        <v>4</v>
      </c>
      <c r="E42" s="16" t="s">
        <v>5976</v>
      </c>
      <c r="F42" s="42">
        <f t="shared" si="0"/>
        <v>22</v>
      </c>
      <c r="G42" t="s">
        <v>10418</v>
      </c>
    </row>
    <row r="43" spans="1:9" x14ac:dyDescent="0.35">
      <c r="A43" s="4">
        <v>23</v>
      </c>
      <c r="B43" s="4">
        <v>-241.41800000000001</v>
      </c>
      <c r="C43" t="s">
        <v>5945</v>
      </c>
      <c r="D43" s="4">
        <v>3</v>
      </c>
      <c r="E43" s="16" t="s">
        <v>5980</v>
      </c>
      <c r="F43" s="42">
        <f t="shared" si="0"/>
        <v>22</v>
      </c>
      <c r="G43" t="s">
        <v>10418</v>
      </c>
    </row>
    <row r="45" spans="1:9" x14ac:dyDescent="0.35">
      <c r="B45" s="31" t="s">
        <v>11315</v>
      </c>
    </row>
    <row r="46" spans="1:9" x14ac:dyDescent="0.35">
      <c r="A46" s="4">
        <v>24</v>
      </c>
      <c r="B46" s="4">
        <v>-224.619</v>
      </c>
      <c r="C46" t="s">
        <v>5907</v>
      </c>
      <c r="D46" s="4">
        <v>4</v>
      </c>
      <c r="E46" s="16" t="s">
        <v>5985</v>
      </c>
      <c r="F46" s="42">
        <f t="shared" si="0"/>
        <v>3</v>
      </c>
      <c r="G46" t="s">
        <v>9379</v>
      </c>
    </row>
    <row r="48" spans="1:9" x14ac:dyDescent="0.35">
      <c r="B48" s="20" t="s">
        <v>9232</v>
      </c>
    </row>
    <row r="49" spans="1:7" x14ac:dyDescent="0.35">
      <c r="A49" s="4">
        <v>25</v>
      </c>
      <c r="B49" s="4">
        <v>-217.613</v>
      </c>
      <c r="C49" t="s">
        <v>5923</v>
      </c>
      <c r="D49" s="4">
        <v>2</v>
      </c>
      <c r="E49" s="16" t="s">
        <v>5987</v>
      </c>
      <c r="F49" s="42">
        <f t="shared" ref="F49:F75" si="1">IF(G49="GREET",1,IF(G49="GOAL",2,IF(G49="GOAL:COOP",2,IF(G49="(GOAL:COOP)",2,IF(G49="GOAL:CIVILITY",2,IF(G49="GOAL:SUSTAIN",2,IF(G49="(GOAL:SUSTAIN)",2,IF(G49="GOAL:MAX EARN",2,IF(G49="GOAL:EQUITY",2,IF(G49="(GOAL:EQUITY)",2,IF(G49="PROPOSAL",3,IF(G49="(PROPOSAL)",3,IF(G49="CHOOSE+",4,IF(G49="CHOOSE-",4,IF(G49="(CHOOSE+)",4,IF(G49="(CHOOSE-)",4,IF(G49="ECO INFO",5,IF(G49="(ECO INFO)",5,IF(G49="$ INFO",6,IF(G49="($ INFO)",6,IF(G49="SOC INFO",7,IF(G49="(SOC INFO)",7,IF(G49="RULE INFO",8,IF(G49="EXP INFO",9,IF(G49="(EXP INFO)",9,IF(G49="MON RES",10,IF(G49="MON EARN",11,IF(G49="MON BEH",12,IF(G49="POSE HARM",13,IF(G49="(POSE HARM)",13,IF(G49="POSE CONCERN",14,IF(G49="(POSE CONCERN)",14,IF(G49="RJ APOLOGY",15,IF(G49="RJ ATONE",16,IF(G49="(RJ ATONE)",16,IF(G49="RJ JUSTIFY",17,IF(G49="RJ JUSTIFY:ECO INFO",17,IF(G49="RJ JUSTIFY:SOC INFO",17,IF(G49="RJ JUSTIFY:EXP INFO",17,IF(G49="RJ JUSTIFY:MON EARN",17,IF(G49="RJ JUSTIFY:MON BEH",17,IF(G49="RJ-",18,IF(G49="RJ FORGIVE+",19,IF(G49="RJ FORGIVE-",19,IF(G49="(RJ FORGIVE+)",19,IF(G49="(RJ FORGIVE-)",19,IF(G49="COORD",20,IF(G49="(COORD)",20,IF(G49="ENF ACK",21,IF(G49="(ENF ACK)",21,IF(G49="ENF PRAISE",22,IF(G49="ENF ASK",23,IF(G49="ENF TELL",24,IF(G49="ENF SHAME",25,IF(G49="ENF WARN",26,IF(G49="ENF THREATEN",27,IF(G49="ENF PUNISH",28,IF(G49="DEFECT",29,IF(G49="SM TALK",30,IF(G49="HUMOR",31,IF(G49="POLITE+",32,IF(G49="POLITE-",32,IF(G49="INPUT-",33,IF(G49="AMBIGUOUS",34,IF(G49="UNCODEABLE",35)))))))))))))))))))))))))))))))))))))))))))))))))))))))))))))))))</f>
        <v>30</v>
      </c>
      <c r="G49" t="s">
        <v>9375</v>
      </c>
    </row>
    <row r="50" spans="1:7" x14ac:dyDescent="0.35">
      <c r="A50" s="4">
        <v>26</v>
      </c>
      <c r="B50" s="4">
        <v>-204.172</v>
      </c>
      <c r="C50" t="s">
        <v>5907</v>
      </c>
      <c r="D50" s="4">
        <v>4</v>
      </c>
      <c r="E50" s="16" t="s">
        <v>5990</v>
      </c>
      <c r="F50" s="42">
        <f t="shared" si="1"/>
        <v>30</v>
      </c>
      <c r="G50" t="s">
        <v>9375</v>
      </c>
    </row>
    <row r="51" spans="1:7" x14ac:dyDescent="0.35">
      <c r="B51" s="4">
        <v>-201.024</v>
      </c>
      <c r="C51" t="s">
        <v>5907</v>
      </c>
      <c r="D51" s="4">
        <v>4</v>
      </c>
      <c r="E51" s="16" t="s">
        <v>5991</v>
      </c>
      <c r="F51" s="42">
        <f t="shared" si="1"/>
        <v>30</v>
      </c>
      <c r="G51" t="s">
        <v>9375</v>
      </c>
    </row>
    <row r="52" spans="1:7" x14ac:dyDescent="0.35">
      <c r="A52" s="4">
        <v>27</v>
      </c>
      <c r="B52" s="4">
        <v>-191.119</v>
      </c>
      <c r="C52" t="s">
        <v>5905</v>
      </c>
      <c r="D52" s="4">
        <v>1</v>
      </c>
      <c r="E52" s="16" t="s">
        <v>5993</v>
      </c>
      <c r="F52" s="42">
        <f t="shared" si="1"/>
        <v>30</v>
      </c>
      <c r="G52" t="s">
        <v>9375</v>
      </c>
    </row>
    <row r="53" spans="1:7" x14ac:dyDescent="0.35">
      <c r="A53" s="4">
        <v>28</v>
      </c>
      <c r="B53" s="4">
        <v>-183.78700000000001</v>
      </c>
      <c r="C53" t="s">
        <v>5945</v>
      </c>
      <c r="D53" s="4">
        <v>3</v>
      </c>
      <c r="E53" s="16" t="s">
        <v>9943</v>
      </c>
      <c r="F53" s="42">
        <f t="shared" si="1"/>
        <v>31</v>
      </c>
      <c r="G53" t="s">
        <v>9386</v>
      </c>
    </row>
    <row r="54" spans="1:7" x14ac:dyDescent="0.35">
      <c r="A54" s="4">
        <v>29</v>
      </c>
      <c r="B54" s="4">
        <v>-180.99199999999999</v>
      </c>
      <c r="C54" t="s">
        <v>5905</v>
      </c>
      <c r="D54" s="4">
        <v>1</v>
      </c>
      <c r="E54" s="16" t="s">
        <v>5996</v>
      </c>
      <c r="F54" s="42">
        <f t="shared" si="1"/>
        <v>30</v>
      </c>
      <c r="G54" t="s">
        <v>9375</v>
      </c>
    </row>
    <row r="55" spans="1:7" x14ac:dyDescent="0.35">
      <c r="A55" s="4">
        <v>30</v>
      </c>
      <c r="B55" s="4">
        <v>-177.10599999999999</v>
      </c>
      <c r="C55" t="s">
        <v>5945</v>
      </c>
      <c r="D55" s="4">
        <v>3</v>
      </c>
      <c r="E55" s="16" t="s">
        <v>5998</v>
      </c>
      <c r="F55" s="42">
        <f t="shared" si="1"/>
        <v>31</v>
      </c>
      <c r="G55" t="s">
        <v>9386</v>
      </c>
    </row>
    <row r="56" spans="1:7" x14ac:dyDescent="0.35">
      <c r="A56" s="4">
        <v>31</v>
      </c>
      <c r="B56" s="4">
        <v>-172.56700000000001</v>
      </c>
      <c r="C56" t="s">
        <v>5907</v>
      </c>
      <c r="D56" s="4">
        <v>4</v>
      </c>
      <c r="E56" s="16" t="s">
        <v>5999</v>
      </c>
      <c r="F56" s="42">
        <f t="shared" si="1"/>
        <v>30</v>
      </c>
      <c r="G56" t="s">
        <v>9375</v>
      </c>
    </row>
    <row r="57" spans="1:7" x14ac:dyDescent="0.35">
      <c r="A57" s="4">
        <v>32</v>
      </c>
      <c r="B57" s="4">
        <v>-168.32400000000001</v>
      </c>
      <c r="C57" t="s">
        <v>5923</v>
      </c>
      <c r="D57" s="4">
        <v>2</v>
      </c>
      <c r="E57" s="16" t="s">
        <v>140</v>
      </c>
      <c r="F57" s="42">
        <f t="shared" si="1"/>
        <v>31</v>
      </c>
      <c r="G57" t="s">
        <v>9386</v>
      </c>
    </row>
    <row r="58" spans="1:7" x14ac:dyDescent="0.35">
      <c r="A58" s="4">
        <v>33</v>
      </c>
      <c r="B58" s="4">
        <v>-167.655</v>
      </c>
      <c r="C58" t="s">
        <v>5945</v>
      </c>
      <c r="D58" s="4">
        <v>3</v>
      </c>
      <c r="E58" s="16" t="s">
        <v>6001</v>
      </c>
      <c r="F58" s="42">
        <f t="shared" si="1"/>
        <v>30</v>
      </c>
      <c r="G58" t="s">
        <v>9375</v>
      </c>
    </row>
    <row r="59" spans="1:7" x14ac:dyDescent="0.35">
      <c r="A59" s="4">
        <v>34</v>
      </c>
      <c r="B59" s="4">
        <v>-159.666</v>
      </c>
      <c r="C59" t="s">
        <v>5905</v>
      </c>
      <c r="D59" s="4">
        <v>1</v>
      </c>
      <c r="E59" s="16" t="s">
        <v>6004</v>
      </c>
      <c r="F59" s="42">
        <f t="shared" si="1"/>
        <v>30</v>
      </c>
      <c r="G59" t="s">
        <v>9375</v>
      </c>
    </row>
    <row r="60" spans="1:7" x14ac:dyDescent="0.35">
      <c r="B60" s="4">
        <v>-154.71899999999999</v>
      </c>
      <c r="C60" t="s">
        <v>5905</v>
      </c>
      <c r="D60" s="4">
        <v>1</v>
      </c>
      <c r="E60" s="16" t="s">
        <v>6006</v>
      </c>
    </row>
    <row r="61" spans="1:7" x14ac:dyDescent="0.35">
      <c r="A61" s="4">
        <v>35</v>
      </c>
      <c r="B61" s="4">
        <v>-136.18</v>
      </c>
      <c r="C61" t="s">
        <v>5945</v>
      </c>
      <c r="D61" s="4">
        <v>3</v>
      </c>
      <c r="E61" s="16" t="s">
        <v>6010</v>
      </c>
      <c r="F61" s="42">
        <f t="shared" si="1"/>
        <v>30</v>
      </c>
      <c r="G61" t="s">
        <v>9375</v>
      </c>
    </row>
    <row r="62" spans="1:7" x14ac:dyDescent="0.35">
      <c r="B62" s="4">
        <v>-131.60399999999899</v>
      </c>
      <c r="C62" t="s">
        <v>5945</v>
      </c>
      <c r="D62" s="4">
        <v>3</v>
      </c>
      <c r="E62" s="16" t="s">
        <v>6012</v>
      </c>
    </row>
    <row r="64" spans="1:7" x14ac:dyDescent="0.35">
      <c r="A64" s="4">
        <v>36</v>
      </c>
      <c r="B64" s="4">
        <v>-143.09</v>
      </c>
      <c r="C64" t="s">
        <v>5907</v>
      </c>
      <c r="D64" s="4">
        <v>4</v>
      </c>
      <c r="E64" s="16" t="s">
        <v>6008</v>
      </c>
      <c r="F64" s="42">
        <f t="shared" si="1"/>
        <v>24</v>
      </c>
      <c r="G64" t="s">
        <v>10409</v>
      </c>
    </row>
    <row r="65" spans="1:9" x14ac:dyDescent="0.35">
      <c r="A65" s="4">
        <v>37</v>
      </c>
      <c r="B65" s="4">
        <v>-119.307999999999</v>
      </c>
      <c r="C65" t="s">
        <v>5905</v>
      </c>
      <c r="D65" s="4">
        <v>1</v>
      </c>
      <c r="E65" s="16" t="s">
        <v>6016</v>
      </c>
    </row>
    <row r="66" spans="1:9" x14ac:dyDescent="0.35">
      <c r="B66" s="4">
        <v>-102.874</v>
      </c>
      <c r="C66" t="s">
        <v>5905</v>
      </c>
      <c r="D66" s="4">
        <v>1</v>
      </c>
      <c r="E66" s="16" t="s">
        <v>6020</v>
      </c>
    </row>
    <row r="67" spans="1:9" x14ac:dyDescent="0.35">
      <c r="E67" s="58" t="s">
        <v>9624</v>
      </c>
      <c r="F67" s="42">
        <f t="shared" si="1"/>
        <v>21</v>
      </c>
      <c r="G67" t="s">
        <v>9613</v>
      </c>
    </row>
    <row r="68" spans="1:9" x14ac:dyDescent="0.35">
      <c r="E68" s="57" t="s">
        <v>9940</v>
      </c>
      <c r="F68" s="42">
        <f t="shared" si="1"/>
        <v>24</v>
      </c>
      <c r="G68" t="s">
        <v>10409</v>
      </c>
    </row>
    <row r="69" spans="1:9" x14ac:dyDescent="0.35">
      <c r="E69" s="58" t="s">
        <v>6020</v>
      </c>
      <c r="F69" s="42">
        <f t="shared" si="1"/>
        <v>7</v>
      </c>
      <c r="G69" t="s">
        <v>9377</v>
      </c>
    </row>
    <row r="70" spans="1:9" x14ac:dyDescent="0.35">
      <c r="A70" s="4">
        <v>38</v>
      </c>
      <c r="B70" s="4">
        <v>-91.471000000000004</v>
      </c>
      <c r="C70" t="s">
        <v>5907</v>
      </c>
      <c r="D70" s="4">
        <v>4</v>
      </c>
      <c r="E70" s="16" t="s">
        <v>55</v>
      </c>
      <c r="F70" s="42">
        <f t="shared" si="1"/>
        <v>21</v>
      </c>
      <c r="G70" t="s">
        <v>9613</v>
      </c>
    </row>
    <row r="71" spans="1:9" x14ac:dyDescent="0.35">
      <c r="A71" s="4">
        <v>39</v>
      </c>
      <c r="B71" s="4">
        <v>-72.391999999999996</v>
      </c>
      <c r="C71" t="s">
        <v>5905</v>
      </c>
      <c r="D71" s="4">
        <v>1</v>
      </c>
      <c r="E71" s="16" t="s">
        <v>6028</v>
      </c>
      <c r="F71" s="42">
        <f t="shared" si="1"/>
        <v>22</v>
      </c>
      <c r="G71" t="s">
        <v>10418</v>
      </c>
    </row>
    <row r="72" spans="1:9" x14ac:dyDescent="0.35">
      <c r="A72" s="4">
        <v>40</v>
      </c>
      <c r="B72" s="4">
        <v>-70.852000000000004</v>
      </c>
      <c r="C72" t="s">
        <v>5907</v>
      </c>
      <c r="D72" s="4">
        <v>4</v>
      </c>
      <c r="E72" s="16" t="s">
        <v>6029</v>
      </c>
    </row>
    <row r="73" spans="1:9" x14ac:dyDescent="0.35">
      <c r="E73" s="58" t="s">
        <v>10803</v>
      </c>
      <c r="F73" s="42">
        <f t="shared" si="1"/>
        <v>8</v>
      </c>
      <c r="G73" t="s">
        <v>9374</v>
      </c>
    </row>
    <row r="74" spans="1:9" x14ac:dyDescent="0.35">
      <c r="E74" s="58" t="s">
        <v>10805</v>
      </c>
      <c r="F74" s="42">
        <f t="shared" si="1"/>
        <v>22</v>
      </c>
      <c r="G74" t="s">
        <v>10418</v>
      </c>
    </row>
    <row r="75" spans="1:9" x14ac:dyDescent="0.35">
      <c r="A75" s="4">
        <v>41</v>
      </c>
      <c r="B75" s="4">
        <v>-65.965000000000003</v>
      </c>
      <c r="C75" t="s">
        <v>5923</v>
      </c>
      <c r="D75" s="4">
        <v>2</v>
      </c>
      <c r="E75" s="16" t="s">
        <v>10804</v>
      </c>
      <c r="F75" s="42">
        <f t="shared" si="1"/>
        <v>22</v>
      </c>
      <c r="G75" t="s">
        <v>10418</v>
      </c>
    </row>
    <row r="78" spans="1:9" x14ac:dyDescent="0.35">
      <c r="B78" s="107" t="s">
        <v>9231</v>
      </c>
      <c r="C78" s="22"/>
      <c r="D78" s="21"/>
      <c r="E78" s="23"/>
    </row>
    <row r="79" spans="1:9" x14ac:dyDescent="0.35">
      <c r="B79" s="20"/>
    </row>
    <row r="80" spans="1:9" ht="13.75" customHeight="1" x14ac:dyDescent="0.35">
      <c r="A80" s="4">
        <v>42</v>
      </c>
      <c r="B80" s="4">
        <v>68.2</v>
      </c>
      <c r="C80" t="s">
        <v>5905</v>
      </c>
      <c r="D80" s="4">
        <v>1</v>
      </c>
      <c r="E80" s="16" t="s">
        <v>6031</v>
      </c>
      <c r="F80" s="42">
        <f t="shared" ref="F80" si="2">IF(G80="GREET",1,IF(G80="GOAL",2,IF(G80="GOAL:COOP",2,IF(G80="(GOAL:COOP)",2,IF(G80="GOAL:CIVILITY",2,IF(G80="GOAL:SUSTAIN",2,IF(G80="(GOAL:SUSTAIN)",2,IF(G80="GOAL:MAX EARN",2,IF(G80="GOAL:EQUITY",2,IF(G80="(GOAL:EQUITY)",2,IF(G80="PROPOSAL",3,IF(G80="(PROPOSAL)",3,IF(G80="CHOOSE+",4,IF(G80="CHOOSE-",4,IF(G80="(CHOOSE+)",4,IF(G80="(CHOOSE-)",4,IF(G80="ECO INFO",5,IF(G80="(ECO INFO)",5,IF(G80="$ INFO",6,IF(G80="($ INFO)",6,IF(G80="SOC INFO",7,IF(G80="(SOC INFO)",7,IF(G80="RULE INFO",8,IF(G80="EXP INFO",9,IF(G80="(EXP INFO)",9,IF(G80="MON RES",10,IF(G80="MON EARN",11,IF(G80="MON BEH",12,IF(G80="POSE HARM",13,IF(G80="(POSE HARM)",13,IF(G80="POSE CONCERN",14,IF(G80="(POSE CONCERN)",14,IF(G80="RJ APOLOGY",15,IF(G80="RJ ATONE",16,IF(G80="(RJ ATONE)",16,IF(G80="RJ JUSTIFY",17,IF(G80="RJ JUSTIFY:ECO INFO",17,IF(G80="RJ JUSTIFY:SOC INFO",17,IF(G80="RJ JUSTIFY:EXP INFO",17,IF(G80="RJ JUSTIFY:MON EARN",17,IF(G80="RJ JUSTIFY:MON BEH",17,IF(G80="RJ-",18,IF(G80="RJ FORGIVE+",19,IF(G80="RJ FORGIVE-",19,IF(G80="(RJ FORGIVE+)",19,IF(G80="(RJ FORGIVE-)",19,IF(G80="COORD",20,IF(G80="(COORD)",20,IF(G80="ENF ACK",21,IF(G80="(ENF ACK)",21,IF(G80="ENF PRAISE",22,IF(G80="ENF ASK",23,IF(G80="ENF TELL",24,IF(G80="ENF SHAME",25,IF(G80="ENF WARN",26,IF(G80="ENF THREATEN",27,IF(G80="ENF PUNISH",28,IF(G80="DEFECT",29,IF(G80="SM TALK",30,IF(G80="HUMOR",31,IF(G80="POLITE+",32,IF(G80="POLITE-",32,IF(G80="INPUT-",33,IF(G80="AMBIGUOUS",34,IF(G80="UNCODEABLE",35)))))))))))))))))))))))))))))))))))))))))))))))))))))))))))))))))</f>
        <v>7</v>
      </c>
      <c r="G80" t="s">
        <v>9377</v>
      </c>
      <c r="H80" s="42">
        <f t="shared" ref="H80" si="3">IF(I80="GREET",1,IF(I80="GOAL",2,IF(I80="GOAL:COOP",2,IF(I80="(GOAL:COOP)",2,IF(I80="GOAL:CIVILITY",2,IF(I80="GOAL:SUSTAIN",2,IF(I80="(GOAL:SUSTAIN)",2,IF(I80="GOAL:MAX EARN",2,IF(I80="GOAL:EQUITY",2,IF(I80="(GOAL:EQUITY)",2,IF(I80="PROPOSAL",3,IF(I80="(PROPOSAL)",3,IF(I80="CHOOSE+",4,IF(I80="CHOOSE-",4,IF(I80="(CHOOSE+)",4,IF(I80="(CHOOSE-)",4,IF(I80="ECO INFO",5,IF(I80="(ECO INFO)",5,IF(I80="$ INFO",6,IF(I80="($ INFO)",6,IF(I80="SOC INFO",7,IF(I80="(SOC INFO)",7,IF(I80="RULE INFO",8,IF(I80="EXP INFO",9,IF(I80="(EXP INFO)",9,IF(I80="MON RES",10,IF(I80="MON EARN",11,IF(I80="MON BEH",12,IF(I80="POSE HARM",13,IF(I80="(POSE HARM)",13,IF(I80="POSE CONCERN",14,IF(I80="(POSE CONCERN)",14,IF(I80="RJ APOLOGY",15,IF(I80="RJ ATONE",16,IF(I80="(RJ ATONE)",16,IF(I80="RJ JUSTIFY",17,IF(I80="RJ JUSTIFY:ECO INFO",17,IF(I80="RJ JUSTIFY:SOC INFO",17,IF(I80="RJ JUSTIFY:EXP INFO",17,IF(I80="RJ JUSTIFY:MON EARN",17,IF(I80="RJ JUSTIFY:MON BEH",17,IF(I80="RJ-",18,IF(I80="RJ FORGIVE+",19,IF(I80="RJ FORGIVE-",19,IF(I80="(RJ FORGIVE+)",19,IF(I80="(RJ FORGIVE-)",19,IF(I80="COORD",20,IF(I80="(COORD)",20,IF(I80="ENF ACK",21,IF(I80="(ENF ACK)",21,IF(I80="ENF PRAISE",22,IF(I80="ENF ASK",23,IF(I80="ENF TELL",24,IF(I80="ENF SHAME",25,IF(I80="ENF WARN",26,IF(I80="ENF THREATEN",27,IF(I80="ENF PUNISH",28,IF(I80="DEFECT",29,IF(I80="SM TALK",30,IF(I80="HUMOR",31,IF(I80="POLITE+",32,IF(I80="POLITE-",32,IF(I80="INPUT-",33,IF(I80="AMBIGUOUS",34,IF(I80="UNCODEABLE",35)))))))))))))))))))))))))))))))))))))))))))))))))))))))))))))))))</f>
        <v>10</v>
      </c>
      <c r="I80" t="s">
        <v>10136</v>
      </c>
    </row>
    <row r="81" spans="1:9" ht="13.75" customHeight="1" x14ac:dyDescent="0.35">
      <c r="B81" s="31"/>
    </row>
    <row r="82" spans="1:9" x14ac:dyDescent="0.35">
      <c r="A82" s="4">
        <v>43</v>
      </c>
      <c r="B82" s="4">
        <v>80.215999999999994</v>
      </c>
      <c r="C82" t="s">
        <v>5907</v>
      </c>
      <c r="D82" s="4">
        <v>4</v>
      </c>
      <c r="E82" s="16" t="s">
        <v>6032</v>
      </c>
    </row>
    <row r="83" spans="1:9" x14ac:dyDescent="0.35">
      <c r="E83" s="58" t="s">
        <v>10806</v>
      </c>
      <c r="F83" s="42">
        <f t="shared" ref="F83:H120" si="4">IF(G83="GREET",1,IF(G83="GOAL",2,IF(G83="GOAL:COOP",2,IF(G83="(GOAL:COOP)",2,IF(G83="GOAL:CIVILITY",2,IF(G83="GOAL:SUSTAIN",2,IF(G83="(GOAL:SUSTAIN)",2,IF(G83="GOAL:MAX EARN",2,IF(G83="GOAL:EQUITY",2,IF(G83="(GOAL:EQUITY)",2,IF(G83="PROPOSAL",3,IF(G83="(PROPOSAL)",3,IF(G83="CHOOSE+",4,IF(G83="CHOOSE-",4,IF(G83="(CHOOSE+)",4,IF(G83="(CHOOSE-)",4,IF(G83="ECO INFO",5,IF(G83="(ECO INFO)",5,IF(G83="$ INFO",6,IF(G83="($ INFO)",6,IF(G83="SOC INFO",7,IF(G83="(SOC INFO)",7,IF(G83="RULE INFO",8,IF(G83="EXP INFO",9,IF(G83="(EXP INFO)",9,IF(G83="MON RES",10,IF(G83="MON EARN",11,IF(G83="MON BEH",12,IF(G83="POSE HARM",13,IF(G83="(POSE HARM)",13,IF(G83="POSE CONCERN",14,IF(G83="(POSE CONCERN)",14,IF(G83="RJ APOLOGY",15,IF(G83="RJ ATONE",16,IF(G83="(RJ ATONE)",16,IF(G83="RJ JUSTIFY",17,IF(G83="RJ JUSTIFY:ECO INFO",17,IF(G83="RJ JUSTIFY:SOC INFO",17,IF(G83="RJ JUSTIFY:EXP INFO",17,IF(G83="RJ JUSTIFY:MON EARN",17,IF(G83="RJ JUSTIFY:MON BEH",17,IF(G83="RJ-",18,IF(G83="RJ FORGIVE+",19,IF(G83="RJ FORGIVE-",19,IF(G83="(RJ FORGIVE+)",19,IF(G83="(RJ FORGIVE-)",19,IF(G83="COORD",20,IF(G83="(COORD)",20,IF(G83="ENF ACK",21,IF(G83="(ENF ACK)",21,IF(G83="ENF PRAISE",22,IF(G83="ENF ASK",23,IF(G83="ENF TELL",24,IF(G83="ENF SHAME",25,IF(G83="ENF WARN",26,IF(G83="ENF THREATEN",27,IF(G83="ENF PUNISH",28,IF(G83="DEFECT",29,IF(G83="SM TALK",30,IF(G83="HUMOR",31,IF(G83="POLITE+",32,IF(G83="POLITE-",32,IF(G83="INPUT-",33,IF(G83="AMBIGUOUS",34,IF(G83="UNCODEABLE",35)))))))))))))))))))))))))))))))))))))))))))))))))))))))))))))))))</f>
        <v>3</v>
      </c>
      <c r="G83" t="s">
        <v>9379</v>
      </c>
    </row>
    <row r="84" spans="1:9" x14ac:dyDescent="0.35">
      <c r="E84" s="58" t="s">
        <v>10807</v>
      </c>
      <c r="F84" s="42">
        <f t="shared" si="4"/>
        <v>5</v>
      </c>
      <c r="G84" t="s">
        <v>9378</v>
      </c>
    </row>
    <row r="85" spans="1:9" x14ac:dyDescent="0.35">
      <c r="A85" s="4">
        <v>44</v>
      </c>
      <c r="B85" s="4">
        <v>109.56</v>
      </c>
      <c r="C85" t="s">
        <v>5905</v>
      </c>
      <c r="D85" s="4">
        <v>1</v>
      </c>
      <c r="E85" s="16" t="s">
        <v>6034</v>
      </c>
      <c r="F85" s="42">
        <f t="shared" si="4"/>
        <v>5</v>
      </c>
      <c r="G85" t="s">
        <v>9378</v>
      </c>
      <c r="H85" s="42">
        <f t="shared" ref="H85" si="5">IF(I85="GREET",1,IF(I85="GOAL",2,IF(I85="GOAL:COOP",2,IF(I85="(GOAL:COOP)",2,IF(I85="GOAL:CIVILITY",2,IF(I85="GOAL:SUSTAIN",2,IF(I85="(GOAL:SUSTAIN)",2,IF(I85="GOAL:MAX EARN",2,IF(I85="GOAL:EQUITY",2,IF(I85="(GOAL:EQUITY)",2,IF(I85="PROPOSAL",3,IF(I85="(PROPOSAL)",3,IF(I85="CHOOSE+",4,IF(I85="CHOOSE-",4,IF(I85="(CHOOSE+)",4,IF(I85="(CHOOSE-)",4,IF(I85="ECO INFO",5,IF(I85="(ECO INFO)",5,IF(I85="$ INFO",6,IF(I85="($ INFO)",6,IF(I85="SOC INFO",7,IF(I85="(SOC INFO)",7,IF(I85="RULE INFO",8,IF(I85="EXP INFO",9,IF(I85="(EXP INFO)",9,IF(I85="MON RES",10,IF(I85="MON EARN",11,IF(I85="MON BEH",12,IF(I85="POSE HARM",13,IF(I85="(POSE HARM)",13,IF(I85="POSE CONCERN",14,IF(I85="(POSE CONCERN)",14,IF(I85="RJ APOLOGY",15,IF(I85="RJ ATONE",16,IF(I85="(RJ ATONE)",16,IF(I85="RJ JUSTIFY",17,IF(I85="RJ JUSTIFY:ECO INFO",17,IF(I85="RJ JUSTIFY:SOC INFO",17,IF(I85="RJ JUSTIFY:EXP INFO",17,IF(I85="RJ JUSTIFY:MON EARN",17,IF(I85="RJ JUSTIFY:MON BEH",17,IF(I85="RJ-",18,IF(I85="RJ FORGIVE+",19,IF(I85="RJ FORGIVE-",19,IF(I85="(RJ FORGIVE+)",19,IF(I85="(RJ FORGIVE-)",19,IF(I85="COORD",20,IF(I85="(COORD)",20,IF(I85="ENF ACK",21,IF(I85="(ENF ACK)",21,IF(I85="ENF PRAISE",22,IF(I85="ENF ASK",23,IF(I85="ENF TELL",24,IF(I85="ENF SHAME",25,IF(I85="ENF WARN",26,IF(I85="ENF THREATEN",27,IF(I85="ENF PUNISH",28,IF(I85="DEFECT",29,IF(I85="SM TALK",30,IF(I85="HUMOR",31,IF(I85="POLITE+",32,IF(I85="POLITE-",32,IF(I85="INPUT-",33,IF(I85="AMBIGUOUS",34,IF(I85="UNCODEABLE",35)))))))))))))))))))))))))))))))))))))))))))))))))))))))))))))))))</f>
        <v>4</v>
      </c>
      <c r="I85" t="s">
        <v>10429</v>
      </c>
    </row>
    <row r="86" spans="1:9" x14ac:dyDescent="0.35">
      <c r="A86" s="4">
        <v>45</v>
      </c>
      <c r="B86" s="4">
        <v>113.76799999999901</v>
      </c>
      <c r="C86" t="s">
        <v>5907</v>
      </c>
      <c r="D86" s="4">
        <v>4</v>
      </c>
      <c r="E86" s="16" t="s">
        <v>6035</v>
      </c>
      <c r="F86" s="42">
        <f t="shared" si="4"/>
        <v>5</v>
      </c>
      <c r="G86" t="s">
        <v>9378</v>
      </c>
    </row>
    <row r="88" spans="1:9" x14ac:dyDescent="0.35">
      <c r="A88" s="4">
        <v>46</v>
      </c>
      <c r="B88" s="4">
        <v>127.21599999999999</v>
      </c>
      <c r="C88" t="s">
        <v>5907</v>
      </c>
      <c r="D88" s="4">
        <v>4</v>
      </c>
      <c r="E88" s="16" t="s">
        <v>6036</v>
      </c>
      <c r="F88" s="42">
        <f t="shared" si="4"/>
        <v>22</v>
      </c>
      <c r="G88" t="s">
        <v>10418</v>
      </c>
    </row>
    <row r="90" spans="1:9" x14ac:dyDescent="0.35">
      <c r="A90" s="7"/>
      <c r="B90" s="11" t="s">
        <v>9230</v>
      </c>
      <c r="C90" s="15"/>
      <c r="D90" s="19"/>
      <c r="E90" s="15"/>
    </row>
    <row r="91" spans="1:9" x14ac:dyDescent="0.35">
      <c r="B91" s="20"/>
    </row>
    <row r="92" spans="1:9" x14ac:dyDescent="0.35">
      <c r="A92" s="4">
        <v>47</v>
      </c>
      <c r="B92" s="4">
        <v>-376.53399999999999</v>
      </c>
      <c r="C92" t="s">
        <v>5907</v>
      </c>
      <c r="D92" s="4">
        <v>4</v>
      </c>
      <c r="E92" s="16" t="s">
        <v>6041</v>
      </c>
      <c r="F92" s="42">
        <f t="shared" si="4"/>
        <v>22</v>
      </c>
      <c r="G92" t="s">
        <v>10418</v>
      </c>
    </row>
    <row r="93" spans="1:9" x14ac:dyDescent="0.35">
      <c r="B93" s="4">
        <v>-372.06900000000002</v>
      </c>
      <c r="C93" t="s">
        <v>5907</v>
      </c>
      <c r="D93" s="4">
        <v>4</v>
      </c>
      <c r="E93" s="16" t="s">
        <v>6045</v>
      </c>
    </row>
    <row r="94" spans="1:9" x14ac:dyDescent="0.35">
      <c r="A94" s="4">
        <v>48</v>
      </c>
      <c r="B94" s="4">
        <v>-375.108</v>
      </c>
      <c r="C94" t="s">
        <v>5905</v>
      </c>
      <c r="D94" s="4">
        <v>1</v>
      </c>
      <c r="E94" s="16" t="s">
        <v>6044</v>
      </c>
      <c r="F94" s="42">
        <f t="shared" si="4"/>
        <v>22</v>
      </c>
      <c r="G94" t="s">
        <v>10418</v>
      </c>
    </row>
    <row r="96" spans="1:9" x14ac:dyDescent="0.35">
      <c r="A96" s="4">
        <v>49</v>
      </c>
      <c r="B96" s="4">
        <v>-370.75099999999998</v>
      </c>
      <c r="C96" t="s">
        <v>5945</v>
      </c>
      <c r="D96" s="4">
        <v>3</v>
      </c>
      <c r="E96" s="16" t="s">
        <v>6047</v>
      </c>
      <c r="F96" s="42">
        <f t="shared" si="4"/>
        <v>11</v>
      </c>
      <c r="G96" t="s">
        <v>9509</v>
      </c>
    </row>
    <row r="97" spans="1:7" x14ac:dyDescent="0.35">
      <c r="A97" s="4">
        <v>50</v>
      </c>
      <c r="B97" s="4">
        <v>-361.46100000000001</v>
      </c>
      <c r="C97" t="s">
        <v>5905</v>
      </c>
      <c r="D97" s="4">
        <v>1</v>
      </c>
      <c r="E97" s="16" t="s">
        <v>6052</v>
      </c>
      <c r="F97" s="42">
        <f t="shared" si="4"/>
        <v>11</v>
      </c>
      <c r="G97" t="s">
        <v>9509</v>
      </c>
    </row>
    <row r="98" spans="1:7" x14ac:dyDescent="0.35">
      <c r="A98" s="4">
        <v>51</v>
      </c>
      <c r="B98" s="4">
        <v>-360.06199999999899</v>
      </c>
      <c r="C98" t="s">
        <v>5923</v>
      </c>
      <c r="D98" s="4">
        <v>2</v>
      </c>
      <c r="E98" s="16" t="s">
        <v>6053</v>
      </c>
    </row>
    <row r="99" spans="1:7" x14ac:dyDescent="0.35">
      <c r="E99" s="58" t="s">
        <v>10808</v>
      </c>
      <c r="F99" s="42">
        <f t="shared" si="4"/>
        <v>22</v>
      </c>
      <c r="G99" t="s">
        <v>10418</v>
      </c>
    </row>
    <row r="100" spans="1:7" x14ac:dyDescent="0.35">
      <c r="E100" s="58" t="s">
        <v>10809</v>
      </c>
      <c r="F100" s="42">
        <f t="shared" si="4"/>
        <v>11</v>
      </c>
      <c r="G100" t="s">
        <v>9509</v>
      </c>
    </row>
    <row r="101" spans="1:7" x14ac:dyDescent="0.35">
      <c r="A101" s="4">
        <v>52</v>
      </c>
      <c r="B101" s="4">
        <v>-352.59500000000003</v>
      </c>
      <c r="C101" t="s">
        <v>5907</v>
      </c>
      <c r="D101" s="4">
        <v>4</v>
      </c>
      <c r="E101" s="16" t="s">
        <v>6055</v>
      </c>
      <c r="F101" s="42">
        <f t="shared" si="4"/>
        <v>5</v>
      </c>
      <c r="G101" t="s">
        <v>9378</v>
      </c>
    </row>
    <row r="102" spans="1:7" x14ac:dyDescent="0.35">
      <c r="E102" s="58"/>
    </row>
    <row r="103" spans="1:7" x14ac:dyDescent="0.35">
      <c r="A103" s="4">
        <v>53</v>
      </c>
      <c r="B103" s="4">
        <v>-345.29599999999999</v>
      </c>
      <c r="C103" t="s">
        <v>5907</v>
      </c>
      <c r="D103" s="4">
        <v>4</v>
      </c>
      <c r="E103" s="16" t="s">
        <v>6057</v>
      </c>
      <c r="F103" s="42">
        <f t="shared" si="4"/>
        <v>9</v>
      </c>
      <c r="G103" t="s">
        <v>9373</v>
      </c>
    </row>
    <row r="104" spans="1:7" x14ac:dyDescent="0.35">
      <c r="A104" s="4">
        <v>54</v>
      </c>
      <c r="B104" s="4">
        <v>-331.61</v>
      </c>
      <c r="C104" t="s">
        <v>5923</v>
      </c>
      <c r="D104" s="4">
        <v>2</v>
      </c>
      <c r="E104" s="16" t="s">
        <v>6060</v>
      </c>
      <c r="F104" s="42">
        <f t="shared" si="4"/>
        <v>9</v>
      </c>
      <c r="G104" t="s">
        <v>9373</v>
      </c>
    </row>
    <row r="105" spans="1:7" x14ac:dyDescent="0.35">
      <c r="A105" s="4">
        <v>55</v>
      </c>
      <c r="B105" s="4">
        <v>-319.510999999999</v>
      </c>
      <c r="C105" t="s">
        <v>5907</v>
      </c>
      <c r="D105" s="4">
        <v>4</v>
      </c>
      <c r="E105" s="16" t="s">
        <v>6062</v>
      </c>
      <c r="F105" s="42">
        <f t="shared" si="4"/>
        <v>11</v>
      </c>
      <c r="G105" t="s">
        <v>9509</v>
      </c>
    </row>
    <row r="106" spans="1:7" x14ac:dyDescent="0.35">
      <c r="A106" s="4">
        <v>56</v>
      </c>
      <c r="B106" s="4">
        <v>-315.61599999999999</v>
      </c>
      <c r="C106" t="s">
        <v>5923</v>
      </c>
      <c r="D106" s="4">
        <v>2</v>
      </c>
      <c r="E106" s="16" t="s">
        <v>6063</v>
      </c>
      <c r="F106" s="42">
        <f t="shared" si="4"/>
        <v>9</v>
      </c>
      <c r="G106" t="s">
        <v>9373</v>
      </c>
    </row>
    <row r="107" spans="1:7" x14ac:dyDescent="0.35">
      <c r="B107" s="4">
        <v>-307.279</v>
      </c>
      <c r="C107" t="s">
        <v>5923</v>
      </c>
      <c r="D107" s="4">
        <v>2</v>
      </c>
      <c r="E107" s="16" t="s">
        <v>6067</v>
      </c>
    </row>
    <row r="108" spans="1:7" x14ac:dyDescent="0.35">
      <c r="A108" s="4">
        <v>57</v>
      </c>
      <c r="B108" s="4">
        <v>-302.91699999999997</v>
      </c>
      <c r="C108" t="s">
        <v>5905</v>
      </c>
      <c r="D108" s="4">
        <v>1</v>
      </c>
      <c r="E108" s="16" t="s">
        <v>6070</v>
      </c>
      <c r="F108" s="42">
        <f t="shared" si="4"/>
        <v>5</v>
      </c>
      <c r="G108" t="s">
        <v>9378</v>
      </c>
    </row>
    <row r="109" spans="1:7" x14ac:dyDescent="0.35">
      <c r="A109" s="4">
        <v>58</v>
      </c>
      <c r="B109" s="4">
        <v>-313.851</v>
      </c>
      <c r="C109" t="s">
        <v>5945</v>
      </c>
      <c r="D109" s="4">
        <v>3</v>
      </c>
      <c r="E109" s="16" t="s">
        <v>6064</v>
      </c>
      <c r="F109" s="42">
        <f t="shared" si="4"/>
        <v>11</v>
      </c>
      <c r="G109" t="s">
        <v>9509</v>
      </c>
    </row>
    <row r="110" spans="1:7" x14ac:dyDescent="0.35">
      <c r="A110" s="4">
        <v>59</v>
      </c>
      <c r="B110" s="4">
        <v>-279.31700000000001</v>
      </c>
      <c r="C110" t="s">
        <v>5905</v>
      </c>
      <c r="D110" s="4">
        <v>1</v>
      </c>
      <c r="E110" s="16" t="s">
        <v>6074</v>
      </c>
      <c r="F110" s="42">
        <f t="shared" si="4"/>
        <v>5</v>
      </c>
      <c r="G110" t="s">
        <v>9378</v>
      </c>
    </row>
    <row r="111" spans="1:7" x14ac:dyDescent="0.35">
      <c r="B111" s="4">
        <v>-264.71199999999999</v>
      </c>
      <c r="C111" t="s">
        <v>5905</v>
      </c>
      <c r="D111" s="4">
        <v>1</v>
      </c>
      <c r="E111" s="16" t="s">
        <v>6078</v>
      </c>
    </row>
    <row r="112" spans="1:7" x14ac:dyDescent="0.35">
      <c r="A112" s="4">
        <v>60</v>
      </c>
      <c r="B112" s="4">
        <v>-246.89099999999999</v>
      </c>
      <c r="C112" t="s">
        <v>5907</v>
      </c>
      <c r="D112" s="4">
        <v>4</v>
      </c>
      <c r="E112" s="16" t="s">
        <v>6082</v>
      </c>
      <c r="F112" s="42">
        <f t="shared" si="4"/>
        <v>7</v>
      </c>
      <c r="G112" t="s">
        <v>9377</v>
      </c>
    </row>
    <row r="113" spans="1:9" x14ac:dyDescent="0.35">
      <c r="A113" s="4">
        <v>61</v>
      </c>
      <c r="B113" s="4">
        <v>-221.489</v>
      </c>
      <c r="C113" t="s">
        <v>5905</v>
      </c>
      <c r="D113" s="4">
        <v>1</v>
      </c>
      <c r="E113" s="16" t="s">
        <v>6089</v>
      </c>
      <c r="F113" s="42">
        <f t="shared" si="4"/>
        <v>7</v>
      </c>
      <c r="G113" t="s">
        <v>9377</v>
      </c>
      <c r="H113" s="42">
        <f t="shared" si="4"/>
        <v>6</v>
      </c>
      <c r="I113" t="s">
        <v>10472</v>
      </c>
    </row>
    <row r="114" spans="1:9" x14ac:dyDescent="0.35">
      <c r="A114" s="4">
        <v>62</v>
      </c>
      <c r="B114" s="4">
        <v>-218.541</v>
      </c>
      <c r="C114" t="s">
        <v>5907</v>
      </c>
      <c r="D114" s="4">
        <v>4</v>
      </c>
      <c r="E114" s="16" t="s">
        <v>6090</v>
      </c>
      <c r="F114" s="42">
        <f t="shared" si="4"/>
        <v>7</v>
      </c>
      <c r="G114" t="s">
        <v>9377</v>
      </c>
    </row>
    <row r="115" spans="1:9" x14ac:dyDescent="0.35">
      <c r="A115" s="4">
        <v>63</v>
      </c>
      <c r="B115" s="4">
        <v>-214.63099999999901</v>
      </c>
      <c r="C115" t="s">
        <v>5945</v>
      </c>
      <c r="D115" s="4">
        <v>3</v>
      </c>
      <c r="E115" s="16" t="s">
        <v>6092</v>
      </c>
      <c r="F115" s="42">
        <f t="shared" si="4"/>
        <v>7</v>
      </c>
      <c r="G115" t="s">
        <v>9377</v>
      </c>
    </row>
    <row r="116" spans="1:9" x14ac:dyDescent="0.35">
      <c r="A116" s="4">
        <v>64</v>
      </c>
      <c r="B116" s="4">
        <v>-209.483</v>
      </c>
      <c r="C116" t="s">
        <v>5923</v>
      </c>
      <c r="D116" s="4">
        <v>2</v>
      </c>
      <c r="E116" s="16" t="s">
        <v>873</v>
      </c>
      <c r="F116" s="42">
        <f t="shared" si="4"/>
        <v>22</v>
      </c>
      <c r="G116" t="s">
        <v>10418</v>
      </c>
    </row>
    <row r="117" spans="1:9" x14ac:dyDescent="0.35">
      <c r="B117" s="4">
        <v>-199.94799999999901</v>
      </c>
      <c r="C117" t="s">
        <v>5923</v>
      </c>
      <c r="D117" s="4">
        <v>2</v>
      </c>
      <c r="E117" s="16" t="s">
        <v>6096</v>
      </c>
    </row>
    <row r="118" spans="1:9" x14ac:dyDescent="0.35">
      <c r="A118" s="4">
        <v>65</v>
      </c>
      <c r="B118" s="4">
        <v>-180.56299999999999</v>
      </c>
      <c r="C118" t="s">
        <v>5905</v>
      </c>
      <c r="D118" s="4">
        <v>1</v>
      </c>
      <c r="E118" s="16" t="s">
        <v>6101</v>
      </c>
      <c r="F118" s="42">
        <f t="shared" si="4"/>
        <v>9</v>
      </c>
      <c r="G118" t="s">
        <v>9373</v>
      </c>
    </row>
    <row r="119" spans="1:9" x14ac:dyDescent="0.35">
      <c r="A119" s="4">
        <v>66</v>
      </c>
      <c r="B119" s="4">
        <v>-178.65299999999999</v>
      </c>
      <c r="C119" t="s">
        <v>5907</v>
      </c>
      <c r="D119" s="4">
        <v>4</v>
      </c>
      <c r="E119" s="16" t="s">
        <v>6103</v>
      </c>
      <c r="F119" s="42">
        <f t="shared" si="4"/>
        <v>7</v>
      </c>
      <c r="G119" t="s">
        <v>9377</v>
      </c>
    </row>
    <row r="120" spans="1:9" x14ac:dyDescent="0.35">
      <c r="A120" s="4">
        <v>67</v>
      </c>
      <c r="B120" s="4">
        <v>-166.18899999999999</v>
      </c>
      <c r="C120" t="s">
        <v>5905</v>
      </c>
      <c r="D120" s="4">
        <v>1</v>
      </c>
      <c r="E120" s="16" t="s">
        <v>6106</v>
      </c>
      <c r="F120" s="42">
        <f t="shared" si="4"/>
        <v>22</v>
      </c>
      <c r="G120" t="s">
        <v>10418</v>
      </c>
    </row>
    <row r="121" spans="1:9" x14ac:dyDescent="0.35">
      <c r="B121" s="4">
        <v>-156.30099999999999</v>
      </c>
      <c r="C121" t="s">
        <v>5905</v>
      </c>
      <c r="D121" s="4">
        <v>1</v>
      </c>
      <c r="E121" s="16" t="s">
        <v>6109</v>
      </c>
    </row>
    <row r="122" spans="1:9" x14ac:dyDescent="0.35">
      <c r="A122" s="4">
        <v>68</v>
      </c>
      <c r="B122" s="4">
        <v>-132.386</v>
      </c>
      <c r="C122" t="s">
        <v>5945</v>
      </c>
      <c r="D122" s="4">
        <v>3</v>
      </c>
      <c r="E122" s="16" t="s">
        <v>6117</v>
      </c>
      <c r="F122" s="42">
        <f t="shared" ref="F122" si="6">IF(G122="GREET",1,IF(G122="GOAL",2,IF(G122="GOAL:COOP",2,IF(G122="(GOAL:COOP)",2,IF(G122="GOAL:CIVILITY",2,IF(G122="GOAL:SUSTAIN",2,IF(G122="(GOAL:SUSTAIN)",2,IF(G122="GOAL:MAX EARN",2,IF(G122="GOAL:EQUITY",2,IF(G122="(GOAL:EQUITY)",2,IF(G122="PROPOSAL",3,IF(G122="(PROPOSAL)",3,IF(G122="CHOOSE+",4,IF(G122="CHOOSE-",4,IF(G122="(CHOOSE+)",4,IF(G122="(CHOOSE-)",4,IF(G122="ECO INFO",5,IF(G122="(ECO INFO)",5,IF(G122="$ INFO",6,IF(G122="($ INFO)",6,IF(G122="SOC INFO",7,IF(G122="(SOC INFO)",7,IF(G122="RULE INFO",8,IF(G122="EXP INFO",9,IF(G122="(EXP INFO)",9,IF(G122="MON RES",10,IF(G122="MON EARN",11,IF(G122="MON BEH",12,IF(G122="POSE HARM",13,IF(G122="(POSE HARM)",13,IF(G122="POSE CONCERN",14,IF(G122="(POSE CONCERN)",14,IF(G122="RJ APOLOGY",15,IF(G122="RJ ATONE",16,IF(G122="(RJ ATONE)",16,IF(G122="RJ JUSTIFY",17,IF(G122="RJ JUSTIFY:ECO INFO",17,IF(G122="RJ JUSTIFY:SOC INFO",17,IF(G122="RJ JUSTIFY:EXP INFO",17,IF(G122="RJ JUSTIFY:MON EARN",17,IF(G122="RJ JUSTIFY:MON BEH",17,IF(G122="RJ-",18,IF(G122="RJ FORGIVE+",19,IF(G122="RJ FORGIVE-",19,IF(G122="(RJ FORGIVE+)",19,IF(G122="(RJ FORGIVE-)",19,IF(G122="COORD",20,IF(G122="(COORD)",20,IF(G122="ENF ACK",21,IF(G122="(ENF ACK)",21,IF(G122="ENF PRAISE",22,IF(G122="ENF ASK",23,IF(G122="ENF TELL",24,IF(G122="ENF SHAME",25,IF(G122="ENF WARN",26,IF(G122="ENF THREATEN",27,IF(G122="ENF PUNISH",28,IF(G122="DEFECT",29,IF(G122="SM TALK",30,IF(G122="HUMOR",31,IF(G122="POLITE+",32,IF(G122="POLITE-",32,IF(G122="INPUT-",33,IF(G122="AMBIGUOUS",34,IF(G122="UNCODEABLE",35)))))))))))))))))))))))))))))))))))))))))))))))))))))))))))))))))</f>
        <v>5</v>
      </c>
      <c r="G122" t="s">
        <v>9378</v>
      </c>
    </row>
    <row r="123" spans="1:9" x14ac:dyDescent="0.35">
      <c r="A123" s="4">
        <v>69</v>
      </c>
      <c r="B123" s="4">
        <v>-119.822</v>
      </c>
      <c r="C123" t="s">
        <v>5905</v>
      </c>
      <c r="D123" s="4">
        <v>1</v>
      </c>
      <c r="E123" s="16" t="s">
        <v>6120</v>
      </c>
      <c r="F123" s="42">
        <f t="shared" ref="F123" si="7">IF(G123="GREET",1,IF(G123="GOAL",2,IF(G123="GOAL:COOP",2,IF(G123="(GOAL:COOP)",2,IF(G123="GOAL:CIVILITY",2,IF(G123="GOAL:SUSTAIN",2,IF(G123="(GOAL:SUSTAIN)",2,IF(G123="GOAL:MAX EARN",2,IF(G123="GOAL:EQUITY",2,IF(G123="(GOAL:EQUITY)",2,IF(G123="PROPOSAL",3,IF(G123="(PROPOSAL)",3,IF(G123="CHOOSE+",4,IF(G123="CHOOSE-",4,IF(G123="(CHOOSE+)",4,IF(G123="(CHOOSE-)",4,IF(G123="ECO INFO",5,IF(G123="(ECO INFO)",5,IF(G123="$ INFO",6,IF(G123="($ INFO)",6,IF(G123="SOC INFO",7,IF(G123="(SOC INFO)",7,IF(G123="RULE INFO",8,IF(G123="EXP INFO",9,IF(G123="(EXP INFO)",9,IF(G123="MON RES",10,IF(G123="MON EARN",11,IF(G123="MON BEH",12,IF(G123="POSE HARM",13,IF(G123="(POSE HARM)",13,IF(G123="POSE CONCERN",14,IF(G123="(POSE CONCERN)",14,IF(G123="RJ APOLOGY",15,IF(G123="RJ ATONE",16,IF(G123="(RJ ATONE)",16,IF(G123="RJ JUSTIFY",17,IF(G123="RJ JUSTIFY:ECO INFO",17,IF(G123="RJ JUSTIFY:SOC INFO",17,IF(G123="RJ JUSTIFY:EXP INFO",17,IF(G123="RJ JUSTIFY:MON EARN",17,IF(G123="RJ JUSTIFY:MON BEH",17,IF(G123="RJ-",18,IF(G123="RJ FORGIVE+",19,IF(G123="RJ FORGIVE-",19,IF(G123="(RJ FORGIVE+)",19,IF(G123="(RJ FORGIVE-)",19,IF(G123="COORD",20,IF(G123="(COORD)",20,IF(G123="ENF ACK",21,IF(G123="(ENF ACK)",21,IF(G123="ENF PRAISE",22,IF(G123="ENF ASK",23,IF(G123="ENF TELL",24,IF(G123="ENF SHAME",25,IF(G123="ENF WARN",26,IF(G123="ENF THREATEN",27,IF(G123="ENF PUNISH",28,IF(G123="DEFECT",29,IF(G123="SM TALK",30,IF(G123="HUMOR",31,IF(G123="POLITE+",32,IF(G123="POLITE-",32,IF(G123="INPUT-",33,IF(G123="AMBIGUOUS",34,IF(G123="UNCODEABLE",35)))))))))))))))))))))))))))))))))))))))))))))))))))))))))))))))))</f>
        <v>5</v>
      </c>
      <c r="G123" t="s">
        <v>9378</v>
      </c>
    </row>
    <row r="124" spans="1:9" x14ac:dyDescent="0.35">
      <c r="A124" s="4">
        <v>70</v>
      </c>
      <c r="B124" s="4">
        <v>-113.494</v>
      </c>
      <c r="C124" t="s">
        <v>5905</v>
      </c>
      <c r="D124" s="4">
        <v>1</v>
      </c>
      <c r="E124" s="16" t="s">
        <v>6121</v>
      </c>
      <c r="F124" s="42">
        <f t="shared" ref="F124" si="8">IF(G124="GREET",1,IF(G124="GOAL",2,IF(G124="GOAL:COOP",2,IF(G124="(GOAL:COOP)",2,IF(G124="GOAL:CIVILITY",2,IF(G124="GOAL:SUSTAIN",2,IF(G124="(GOAL:SUSTAIN)",2,IF(G124="GOAL:MAX EARN",2,IF(G124="GOAL:EQUITY",2,IF(G124="(GOAL:EQUITY)",2,IF(G124="PROPOSAL",3,IF(G124="(PROPOSAL)",3,IF(G124="CHOOSE+",4,IF(G124="CHOOSE-",4,IF(G124="(CHOOSE+)",4,IF(G124="(CHOOSE-)",4,IF(G124="ECO INFO",5,IF(G124="(ECO INFO)",5,IF(G124="$ INFO",6,IF(G124="($ INFO)",6,IF(G124="SOC INFO",7,IF(G124="(SOC INFO)",7,IF(G124="RULE INFO",8,IF(G124="EXP INFO",9,IF(G124="(EXP INFO)",9,IF(G124="MON RES",10,IF(G124="MON EARN",11,IF(G124="MON BEH",12,IF(G124="POSE HARM",13,IF(G124="(POSE HARM)",13,IF(G124="POSE CONCERN",14,IF(G124="(POSE CONCERN)",14,IF(G124="RJ APOLOGY",15,IF(G124="RJ ATONE",16,IF(G124="(RJ ATONE)",16,IF(G124="RJ JUSTIFY",17,IF(G124="RJ JUSTIFY:ECO INFO",17,IF(G124="RJ JUSTIFY:SOC INFO",17,IF(G124="RJ JUSTIFY:EXP INFO",17,IF(G124="RJ JUSTIFY:MON EARN",17,IF(G124="RJ JUSTIFY:MON BEH",17,IF(G124="RJ-",18,IF(G124="RJ FORGIVE+",19,IF(G124="RJ FORGIVE-",19,IF(G124="(RJ FORGIVE+)",19,IF(G124="(RJ FORGIVE-)",19,IF(G124="COORD",20,IF(G124="(COORD)",20,IF(G124="ENF ACK",21,IF(G124="(ENF ACK)",21,IF(G124="ENF PRAISE",22,IF(G124="ENF ASK",23,IF(G124="ENF TELL",24,IF(G124="ENF SHAME",25,IF(G124="ENF WARN",26,IF(G124="ENF THREATEN",27,IF(G124="ENF PUNISH",28,IF(G124="DEFECT",29,IF(G124="SM TALK",30,IF(G124="HUMOR",31,IF(G124="POLITE+",32,IF(G124="POLITE-",32,IF(G124="INPUT-",33,IF(G124="AMBIGUOUS",34,IF(G124="UNCODEABLE",35)))))))))))))))))))))))))))))))))))))))))))))))))))))))))))))))))</f>
        <v>7</v>
      </c>
      <c r="G124" t="s">
        <v>9377</v>
      </c>
    </row>
    <row r="125" spans="1:9" x14ac:dyDescent="0.35">
      <c r="A125" s="4">
        <v>71</v>
      </c>
      <c r="B125" s="4">
        <v>-111.831</v>
      </c>
      <c r="C125" t="s">
        <v>5907</v>
      </c>
      <c r="D125" s="4">
        <v>4</v>
      </c>
      <c r="E125" s="16" t="s">
        <v>6122</v>
      </c>
      <c r="F125" s="42">
        <f t="shared" ref="F125" si="9">IF(G125="GREET",1,IF(G125="GOAL",2,IF(G125="GOAL:COOP",2,IF(G125="(GOAL:COOP)",2,IF(G125="GOAL:CIVILITY",2,IF(G125="GOAL:SUSTAIN",2,IF(G125="(GOAL:SUSTAIN)",2,IF(G125="GOAL:MAX EARN",2,IF(G125="GOAL:EQUITY",2,IF(G125="(GOAL:EQUITY)",2,IF(G125="PROPOSAL",3,IF(G125="(PROPOSAL)",3,IF(G125="CHOOSE+",4,IF(G125="CHOOSE-",4,IF(G125="(CHOOSE+)",4,IF(G125="(CHOOSE-)",4,IF(G125="ECO INFO",5,IF(G125="(ECO INFO)",5,IF(G125="$ INFO",6,IF(G125="($ INFO)",6,IF(G125="SOC INFO",7,IF(G125="(SOC INFO)",7,IF(G125="RULE INFO",8,IF(G125="EXP INFO",9,IF(G125="(EXP INFO)",9,IF(G125="MON RES",10,IF(G125="MON EARN",11,IF(G125="MON BEH",12,IF(G125="POSE HARM",13,IF(G125="(POSE HARM)",13,IF(G125="POSE CONCERN",14,IF(G125="(POSE CONCERN)",14,IF(G125="RJ APOLOGY",15,IF(G125="RJ ATONE",16,IF(G125="(RJ ATONE)",16,IF(G125="RJ JUSTIFY",17,IF(G125="RJ JUSTIFY:ECO INFO",17,IF(G125="RJ JUSTIFY:SOC INFO",17,IF(G125="RJ JUSTIFY:EXP INFO",17,IF(G125="RJ JUSTIFY:MON EARN",17,IF(G125="RJ JUSTIFY:MON BEH",17,IF(G125="RJ-",18,IF(G125="RJ FORGIVE+",19,IF(G125="RJ FORGIVE-",19,IF(G125="(RJ FORGIVE+)",19,IF(G125="(RJ FORGIVE-)",19,IF(G125="COORD",20,IF(G125="(COORD)",20,IF(G125="ENF ACK",21,IF(G125="(ENF ACK)",21,IF(G125="ENF PRAISE",22,IF(G125="ENF ASK",23,IF(G125="ENF TELL",24,IF(G125="ENF SHAME",25,IF(G125="ENF WARN",26,IF(G125="ENF THREATEN",27,IF(G125="ENF PUNISH",28,IF(G125="DEFECT",29,IF(G125="SM TALK",30,IF(G125="HUMOR",31,IF(G125="POLITE+",32,IF(G125="POLITE-",32,IF(G125="INPUT-",33,IF(G125="AMBIGUOUS",34,IF(G125="UNCODEABLE",35)))))))))))))))))))))))))))))))))))))))))))))))))))))))))))))))))</f>
        <v>5</v>
      </c>
      <c r="G125" t="s">
        <v>9378</v>
      </c>
      <c r="H125" s="42">
        <f t="shared" ref="H125" si="10">IF(I125="GREET",1,IF(I125="GOAL",2,IF(I125="GOAL:COOP",2,IF(I125="(GOAL:COOP)",2,IF(I125="GOAL:CIVILITY",2,IF(I125="GOAL:SUSTAIN",2,IF(I125="(GOAL:SUSTAIN)",2,IF(I125="GOAL:MAX EARN",2,IF(I125="GOAL:EQUITY",2,IF(I125="(GOAL:EQUITY)",2,IF(I125="PROPOSAL",3,IF(I125="(PROPOSAL)",3,IF(I125="CHOOSE+",4,IF(I125="CHOOSE-",4,IF(I125="(CHOOSE+)",4,IF(I125="(CHOOSE-)",4,IF(I125="ECO INFO",5,IF(I125="(ECO INFO)",5,IF(I125="$ INFO",6,IF(I125="($ INFO)",6,IF(I125="SOC INFO",7,IF(I125="(SOC INFO)",7,IF(I125="RULE INFO",8,IF(I125="EXP INFO",9,IF(I125="(EXP INFO)",9,IF(I125="MON RES",10,IF(I125="MON EARN",11,IF(I125="MON BEH",12,IF(I125="POSE HARM",13,IF(I125="(POSE HARM)",13,IF(I125="POSE CONCERN",14,IF(I125="(POSE CONCERN)",14,IF(I125="RJ APOLOGY",15,IF(I125="RJ ATONE",16,IF(I125="(RJ ATONE)",16,IF(I125="RJ JUSTIFY",17,IF(I125="RJ JUSTIFY:ECO INFO",17,IF(I125="RJ JUSTIFY:SOC INFO",17,IF(I125="RJ JUSTIFY:EXP INFO",17,IF(I125="RJ JUSTIFY:MON EARN",17,IF(I125="RJ JUSTIFY:MON BEH",17,IF(I125="RJ-",18,IF(I125="RJ FORGIVE+",19,IF(I125="RJ FORGIVE-",19,IF(I125="(RJ FORGIVE+)",19,IF(I125="(RJ FORGIVE-)",19,IF(I125="COORD",20,IF(I125="(COORD)",20,IF(I125="ENF ACK",21,IF(I125="(ENF ACK)",21,IF(I125="ENF PRAISE",22,IF(I125="ENF ASK",23,IF(I125="ENF TELL",24,IF(I125="ENF SHAME",25,IF(I125="ENF WARN",26,IF(I125="ENF THREATEN",27,IF(I125="ENF PUNISH",28,IF(I125="DEFECT",29,IF(I125="SM TALK",30,IF(I125="HUMOR",31,IF(I125="POLITE+",32,IF(I125="POLITE-",32,IF(I125="INPUT-",33,IF(I125="AMBIGUOUS",34,IF(I125="UNCODEABLE",35)))))))))))))))))))))))))))))))))))))))))))))))))))))))))))))))))</f>
        <v>3</v>
      </c>
      <c r="I125" t="s">
        <v>10329</v>
      </c>
    </row>
    <row r="126" spans="1:9" x14ac:dyDescent="0.35">
      <c r="A126" s="4">
        <v>72</v>
      </c>
      <c r="B126" s="4">
        <v>-105.069</v>
      </c>
      <c r="C126" t="s">
        <v>5905</v>
      </c>
      <c r="D126" s="4">
        <v>1</v>
      </c>
      <c r="E126" s="16" t="s">
        <v>2899</v>
      </c>
      <c r="F126" s="42">
        <f t="shared" ref="F126" si="11">IF(G126="GREET",1,IF(G126="GOAL",2,IF(G126="GOAL:COOP",2,IF(G126="(GOAL:COOP)",2,IF(G126="GOAL:CIVILITY",2,IF(G126="GOAL:SUSTAIN",2,IF(G126="(GOAL:SUSTAIN)",2,IF(G126="GOAL:MAX EARN",2,IF(G126="GOAL:EQUITY",2,IF(G126="(GOAL:EQUITY)",2,IF(G126="PROPOSAL",3,IF(G126="(PROPOSAL)",3,IF(G126="CHOOSE+",4,IF(G126="CHOOSE-",4,IF(G126="(CHOOSE+)",4,IF(G126="(CHOOSE-)",4,IF(G126="ECO INFO",5,IF(G126="(ECO INFO)",5,IF(G126="$ INFO",6,IF(G126="($ INFO)",6,IF(G126="SOC INFO",7,IF(G126="(SOC INFO)",7,IF(G126="RULE INFO",8,IF(G126="EXP INFO",9,IF(G126="(EXP INFO)",9,IF(G126="MON RES",10,IF(G126="MON EARN",11,IF(G126="MON BEH",12,IF(G126="POSE HARM",13,IF(G126="(POSE HARM)",13,IF(G126="POSE CONCERN",14,IF(G126="(POSE CONCERN)",14,IF(G126="RJ APOLOGY",15,IF(G126="RJ ATONE",16,IF(G126="(RJ ATONE)",16,IF(G126="RJ JUSTIFY",17,IF(G126="RJ JUSTIFY:ECO INFO",17,IF(G126="RJ JUSTIFY:SOC INFO",17,IF(G126="RJ JUSTIFY:EXP INFO",17,IF(G126="RJ JUSTIFY:MON EARN",17,IF(G126="RJ JUSTIFY:MON BEH",17,IF(G126="RJ-",18,IF(G126="RJ FORGIVE+",19,IF(G126="RJ FORGIVE-",19,IF(G126="(RJ FORGIVE+)",19,IF(G126="(RJ FORGIVE-)",19,IF(G126="COORD",20,IF(G126="(COORD)",20,IF(G126="ENF ACK",21,IF(G126="(ENF ACK)",21,IF(G126="ENF PRAISE",22,IF(G126="ENF ASK",23,IF(G126="ENF TELL",24,IF(G126="ENF SHAME",25,IF(G126="ENF WARN",26,IF(G126="ENF THREATEN",27,IF(G126="ENF PUNISH",28,IF(G126="DEFECT",29,IF(G126="SM TALK",30,IF(G126="HUMOR",31,IF(G126="POLITE+",32,IF(G126="POLITE-",32,IF(G126="INPUT-",33,IF(G126="AMBIGUOUS",34,IF(G126="UNCODEABLE",35)))))))))))))))))))))))))))))))))))))))))))))))))))))))))))))))))</f>
        <v>4</v>
      </c>
      <c r="G126" t="s">
        <v>9372</v>
      </c>
    </row>
    <row r="127" spans="1:9" x14ac:dyDescent="0.35">
      <c r="B127" s="4">
        <v>-97.452999999999903</v>
      </c>
      <c r="C127" t="s">
        <v>5905</v>
      </c>
      <c r="D127" s="4">
        <v>1</v>
      </c>
      <c r="E127" s="16" t="s">
        <v>6125</v>
      </c>
    </row>
    <row r="128" spans="1:9" x14ac:dyDescent="0.35">
      <c r="A128" s="4">
        <v>73</v>
      </c>
      <c r="B128" s="4">
        <v>-73.617999999999995</v>
      </c>
      <c r="C128" t="s">
        <v>5905</v>
      </c>
      <c r="D128" s="4">
        <v>1</v>
      </c>
      <c r="E128" s="16" t="s">
        <v>6134</v>
      </c>
      <c r="F128" s="42">
        <f t="shared" ref="F128" si="12">IF(G128="GREET",1,IF(G128="GOAL",2,IF(G128="GOAL:COOP",2,IF(G128="(GOAL:COOP)",2,IF(G128="GOAL:CIVILITY",2,IF(G128="GOAL:SUSTAIN",2,IF(G128="(GOAL:SUSTAIN)",2,IF(G128="GOAL:MAX EARN",2,IF(G128="GOAL:EQUITY",2,IF(G128="(GOAL:EQUITY)",2,IF(G128="PROPOSAL",3,IF(G128="(PROPOSAL)",3,IF(G128="CHOOSE+",4,IF(G128="CHOOSE-",4,IF(G128="(CHOOSE+)",4,IF(G128="(CHOOSE-)",4,IF(G128="ECO INFO",5,IF(G128="(ECO INFO)",5,IF(G128="$ INFO",6,IF(G128="($ INFO)",6,IF(G128="SOC INFO",7,IF(G128="(SOC INFO)",7,IF(G128="RULE INFO",8,IF(G128="EXP INFO",9,IF(G128="(EXP INFO)",9,IF(G128="MON RES",10,IF(G128="MON EARN",11,IF(G128="MON BEH",12,IF(G128="POSE HARM",13,IF(G128="(POSE HARM)",13,IF(G128="POSE CONCERN",14,IF(G128="(POSE CONCERN)",14,IF(G128="RJ APOLOGY",15,IF(G128="RJ ATONE",16,IF(G128="(RJ ATONE)",16,IF(G128="RJ JUSTIFY",17,IF(G128="RJ JUSTIFY:ECO INFO",17,IF(G128="RJ JUSTIFY:SOC INFO",17,IF(G128="RJ JUSTIFY:EXP INFO",17,IF(G128="RJ JUSTIFY:MON EARN",17,IF(G128="RJ JUSTIFY:MON BEH",17,IF(G128="RJ-",18,IF(G128="RJ FORGIVE+",19,IF(G128="RJ FORGIVE-",19,IF(G128="(RJ FORGIVE+)",19,IF(G128="(RJ FORGIVE-)",19,IF(G128="COORD",20,IF(G128="(COORD)",20,IF(G128="ENF ACK",21,IF(G128="(ENF ACK)",21,IF(G128="ENF PRAISE",22,IF(G128="ENF ASK",23,IF(G128="ENF TELL",24,IF(G128="ENF SHAME",25,IF(G128="ENF WARN",26,IF(G128="ENF THREATEN",27,IF(G128="ENF PUNISH",28,IF(G128="DEFECT",29,IF(G128="SM TALK",30,IF(G128="HUMOR",31,IF(G128="POLITE+",32,IF(G128="POLITE-",32,IF(G128="INPUT-",33,IF(G128="AMBIGUOUS",34,IF(G128="UNCODEABLE",35)))))))))))))))))))))))))))))))))))))))))))))))))))))))))))))))))</f>
        <v>8</v>
      </c>
      <c r="G128" t="s">
        <v>9374</v>
      </c>
    </row>
    <row r="129" spans="1:7" x14ac:dyDescent="0.35">
      <c r="A129" s="4">
        <v>74</v>
      </c>
      <c r="B129" s="4">
        <v>-48.756999999999998</v>
      </c>
      <c r="C129" t="s">
        <v>5907</v>
      </c>
      <c r="D129" s="4">
        <v>4</v>
      </c>
      <c r="E129" s="16" t="s">
        <v>6141</v>
      </c>
      <c r="F129" s="42">
        <f t="shared" ref="F129" si="13">IF(G129="GREET",1,IF(G129="GOAL",2,IF(G129="GOAL:COOP",2,IF(G129="(GOAL:COOP)",2,IF(G129="GOAL:CIVILITY",2,IF(G129="GOAL:SUSTAIN",2,IF(G129="(GOAL:SUSTAIN)",2,IF(G129="GOAL:MAX EARN",2,IF(G129="GOAL:EQUITY",2,IF(G129="(GOAL:EQUITY)",2,IF(G129="PROPOSAL",3,IF(G129="(PROPOSAL)",3,IF(G129="CHOOSE+",4,IF(G129="CHOOSE-",4,IF(G129="(CHOOSE+)",4,IF(G129="(CHOOSE-)",4,IF(G129="ECO INFO",5,IF(G129="(ECO INFO)",5,IF(G129="$ INFO",6,IF(G129="($ INFO)",6,IF(G129="SOC INFO",7,IF(G129="(SOC INFO)",7,IF(G129="RULE INFO",8,IF(G129="EXP INFO",9,IF(G129="(EXP INFO)",9,IF(G129="MON RES",10,IF(G129="MON EARN",11,IF(G129="MON BEH",12,IF(G129="POSE HARM",13,IF(G129="(POSE HARM)",13,IF(G129="POSE CONCERN",14,IF(G129="(POSE CONCERN)",14,IF(G129="RJ APOLOGY",15,IF(G129="RJ ATONE",16,IF(G129="(RJ ATONE)",16,IF(G129="RJ JUSTIFY",17,IF(G129="RJ JUSTIFY:ECO INFO",17,IF(G129="RJ JUSTIFY:SOC INFO",17,IF(G129="RJ JUSTIFY:EXP INFO",17,IF(G129="RJ JUSTIFY:MON EARN",17,IF(G129="RJ JUSTIFY:MON BEH",17,IF(G129="RJ-",18,IF(G129="RJ FORGIVE+",19,IF(G129="RJ FORGIVE-",19,IF(G129="(RJ FORGIVE+)",19,IF(G129="(RJ FORGIVE-)",19,IF(G129="COORD",20,IF(G129="(COORD)",20,IF(G129="ENF ACK",21,IF(G129="(ENF ACK)",21,IF(G129="ENF PRAISE",22,IF(G129="ENF ASK",23,IF(G129="ENF TELL",24,IF(G129="ENF SHAME",25,IF(G129="ENF WARN",26,IF(G129="ENF THREATEN",27,IF(G129="ENF PUNISH",28,IF(G129="DEFECT",29,IF(G129="SM TALK",30,IF(G129="HUMOR",31,IF(G129="POLITE+",32,IF(G129="POLITE-",32,IF(G129="INPUT-",33,IF(G129="AMBIGUOUS",34,IF(G129="UNCODEABLE",35)))))))))))))))))))))))))))))))))))))))))))))))))))))))))))))))))</f>
        <v>8</v>
      </c>
      <c r="G129" t="s">
        <v>9374</v>
      </c>
    </row>
    <row r="130" spans="1:7" x14ac:dyDescent="0.35">
      <c r="A130" s="4">
        <v>75</v>
      </c>
      <c r="B130" s="4">
        <v>-35.485999999999997</v>
      </c>
      <c r="C130" t="s">
        <v>5905</v>
      </c>
      <c r="D130" s="4">
        <v>1</v>
      </c>
      <c r="E130" s="16" t="s">
        <v>6147</v>
      </c>
      <c r="F130" s="42">
        <f t="shared" ref="F130" si="14">IF(G130="GREET",1,IF(G130="GOAL",2,IF(G130="GOAL:COOP",2,IF(G130="(GOAL:COOP)",2,IF(G130="GOAL:CIVILITY",2,IF(G130="GOAL:SUSTAIN",2,IF(G130="(GOAL:SUSTAIN)",2,IF(G130="GOAL:MAX EARN",2,IF(G130="GOAL:EQUITY",2,IF(G130="(GOAL:EQUITY)",2,IF(G130="PROPOSAL",3,IF(G130="(PROPOSAL)",3,IF(G130="CHOOSE+",4,IF(G130="CHOOSE-",4,IF(G130="(CHOOSE+)",4,IF(G130="(CHOOSE-)",4,IF(G130="ECO INFO",5,IF(G130="(ECO INFO)",5,IF(G130="$ INFO",6,IF(G130="($ INFO)",6,IF(G130="SOC INFO",7,IF(G130="(SOC INFO)",7,IF(G130="RULE INFO",8,IF(G130="EXP INFO",9,IF(G130="(EXP INFO)",9,IF(G130="MON RES",10,IF(G130="MON EARN",11,IF(G130="MON BEH",12,IF(G130="POSE HARM",13,IF(G130="(POSE HARM)",13,IF(G130="POSE CONCERN",14,IF(G130="(POSE CONCERN)",14,IF(G130="RJ APOLOGY",15,IF(G130="RJ ATONE",16,IF(G130="(RJ ATONE)",16,IF(G130="RJ JUSTIFY",17,IF(G130="RJ JUSTIFY:ECO INFO",17,IF(G130="RJ JUSTIFY:SOC INFO",17,IF(G130="RJ JUSTIFY:EXP INFO",17,IF(G130="RJ JUSTIFY:MON EARN",17,IF(G130="RJ JUSTIFY:MON BEH",17,IF(G130="RJ-",18,IF(G130="RJ FORGIVE+",19,IF(G130="RJ FORGIVE-",19,IF(G130="(RJ FORGIVE+)",19,IF(G130="(RJ FORGIVE-)",19,IF(G130="COORD",20,IF(G130="(COORD)",20,IF(G130="ENF ACK",21,IF(G130="(ENF ACK)",21,IF(G130="ENF PRAISE",22,IF(G130="ENF ASK",23,IF(G130="ENF TELL",24,IF(G130="ENF SHAME",25,IF(G130="ENF WARN",26,IF(G130="ENF THREATEN",27,IF(G130="ENF PUNISH",28,IF(G130="DEFECT",29,IF(G130="SM TALK",30,IF(G130="HUMOR",31,IF(G130="POLITE+",32,IF(G130="POLITE-",32,IF(G130="INPUT-",33,IF(G130="AMBIGUOUS",34,IF(G130="UNCODEABLE",35)))))))))))))))))))))))))))))))))))))))))))))))))))))))))))))))))</f>
        <v>8</v>
      </c>
      <c r="G130" t="s">
        <v>9374</v>
      </c>
    </row>
    <row r="131" spans="1:7" x14ac:dyDescent="0.35">
      <c r="A131" s="4">
        <v>76</v>
      </c>
      <c r="B131" s="4">
        <v>-72.405000000000001</v>
      </c>
      <c r="C131" t="s">
        <v>5945</v>
      </c>
      <c r="D131" s="4">
        <v>3</v>
      </c>
      <c r="E131" s="16" t="s">
        <v>6135</v>
      </c>
      <c r="F131" s="42">
        <f t="shared" ref="F131" si="15">IF(G131="GREET",1,IF(G131="GOAL",2,IF(G131="GOAL:COOP",2,IF(G131="(GOAL:COOP)",2,IF(G131="GOAL:CIVILITY",2,IF(G131="GOAL:SUSTAIN",2,IF(G131="(GOAL:SUSTAIN)",2,IF(G131="GOAL:MAX EARN",2,IF(G131="GOAL:EQUITY",2,IF(G131="(GOAL:EQUITY)",2,IF(G131="PROPOSAL",3,IF(G131="(PROPOSAL)",3,IF(G131="CHOOSE+",4,IF(G131="CHOOSE-",4,IF(G131="(CHOOSE+)",4,IF(G131="(CHOOSE-)",4,IF(G131="ECO INFO",5,IF(G131="(ECO INFO)",5,IF(G131="$ INFO",6,IF(G131="($ INFO)",6,IF(G131="SOC INFO",7,IF(G131="(SOC INFO)",7,IF(G131="RULE INFO",8,IF(G131="EXP INFO",9,IF(G131="(EXP INFO)",9,IF(G131="MON RES",10,IF(G131="MON EARN",11,IF(G131="MON BEH",12,IF(G131="POSE HARM",13,IF(G131="(POSE HARM)",13,IF(G131="POSE CONCERN",14,IF(G131="(POSE CONCERN)",14,IF(G131="RJ APOLOGY",15,IF(G131="RJ ATONE",16,IF(G131="(RJ ATONE)",16,IF(G131="RJ JUSTIFY",17,IF(G131="RJ JUSTIFY:ECO INFO",17,IF(G131="RJ JUSTIFY:SOC INFO",17,IF(G131="RJ JUSTIFY:EXP INFO",17,IF(G131="RJ JUSTIFY:MON EARN",17,IF(G131="RJ JUSTIFY:MON BEH",17,IF(G131="RJ-",18,IF(G131="RJ FORGIVE+",19,IF(G131="RJ FORGIVE-",19,IF(G131="(RJ FORGIVE+)",19,IF(G131="(RJ FORGIVE-)",19,IF(G131="COORD",20,IF(G131="(COORD)",20,IF(G131="ENF ACK",21,IF(G131="(ENF ACK)",21,IF(G131="ENF PRAISE",22,IF(G131="ENF ASK",23,IF(G131="ENF TELL",24,IF(G131="ENF SHAME",25,IF(G131="ENF WARN",26,IF(G131="ENF THREATEN",27,IF(G131="ENF PUNISH",28,IF(G131="DEFECT",29,IF(G131="SM TALK",30,IF(G131="HUMOR",31,IF(G131="POLITE+",32,IF(G131="POLITE-",32,IF(G131="INPUT-",33,IF(G131="AMBIGUOUS",34,IF(G131="UNCODEABLE",35)))))))))))))))))))))))))))))))))))))))))))))))))))))))))))))))))</f>
        <v>7</v>
      </c>
      <c r="G131" t="s">
        <v>9377</v>
      </c>
    </row>
    <row r="132" spans="1:7" x14ac:dyDescent="0.35">
      <c r="A132" s="4">
        <v>77</v>
      </c>
      <c r="B132" s="4">
        <v>-52.222999999999999</v>
      </c>
      <c r="C132" t="s">
        <v>5905</v>
      </c>
      <c r="D132" s="4">
        <v>1</v>
      </c>
      <c r="E132" s="16" t="s">
        <v>6138</v>
      </c>
      <c r="F132" s="42">
        <f t="shared" ref="F132" si="16">IF(G132="GREET",1,IF(G132="GOAL",2,IF(G132="GOAL:COOP",2,IF(G132="(GOAL:COOP)",2,IF(G132="GOAL:CIVILITY",2,IF(G132="GOAL:SUSTAIN",2,IF(G132="(GOAL:SUSTAIN)",2,IF(G132="GOAL:MAX EARN",2,IF(G132="GOAL:EQUITY",2,IF(G132="(GOAL:EQUITY)",2,IF(G132="PROPOSAL",3,IF(G132="(PROPOSAL)",3,IF(G132="CHOOSE+",4,IF(G132="CHOOSE-",4,IF(G132="(CHOOSE+)",4,IF(G132="(CHOOSE-)",4,IF(G132="ECO INFO",5,IF(G132="(ECO INFO)",5,IF(G132="$ INFO",6,IF(G132="($ INFO)",6,IF(G132="SOC INFO",7,IF(G132="(SOC INFO)",7,IF(G132="RULE INFO",8,IF(G132="EXP INFO",9,IF(G132="(EXP INFO)",9,IF(G132="MON RES",10,IF(G132="MON EARN",11,IF(G132="MON BEH",12,IF(G132="POSE HARM",13,IF(G132="(POSE HARM)",13,IF(G132="POSE CONCERN",14,IF(G132="(POSE CONCERN)",14,IF(G132="RJ APOLOGY",15,IF(G132="RJ ATONE",16,IF(G132="(RJ ATONE)",16,IF(G132="RJ JUSTIFY",17,IF(G132="RJ JUSTIFY:ECO INFO",17,IF(G132="RJ JUSTIFY:SOC INFO",17,IF(G132="RJ JUSTIFY:EXP INFO",17,IF(G132="RJ JUSTIFY:MON EARN",17,IF(G132="RJ JUSTIFY:MON BEH",17,IF(G132="RJ-",18,IF(G132="RJ FORGIVE+",19,IF(G132="RJ FORGIVE-",19,IF(G132="(RJ FORGIVE+)",19,IF(G132="(RJ FORGIVE-)",19,IF(G132="COORD",20,IF(G132="(COORD)",20,IF(G132="ENF ACK",21,IF(G132="(ENF ACK)",21,IF(G132="ENF PRAISE",22,IF(G132="ENF ASK",23,IF(G132="ENF TELL",24,IF(G132="ENF SHAME",25,IF(G132="ENF WARN",26,IF(G132="ENF THREATEN",27,IF(G132="ENF PUNISH",28,IF(G132="DEFECT",29,IF(G132="SM TALK",30,IF(G132="HUMOR",31,IF(G132="POLITE+",32,IF(G132="POLITE-",32,IF(G132="INPUT-",33,IF(G132="AMBIGUOUS",34,IF(G132="UNCODEABLE",35)))))))))))))))))))))))))))))))))))))))))))))))))))))))))))))))))</f>
        <v>7</v>
      </c>
      <c r="G132" t="s">
        <v>9377</v>
      </c>
    </row>
    <row r="133" spans="1:7" x14ac:dyDescent="0.35">
      <c r="A133" s="4">
        <v>78</v>
      </c>
      <c r="B133" s="4">
        <v>-45.703000000000003</v>
      </c>
      <c r="C133" t="s">
        <v>5945</v>
      </c>
      <c r="D133" s="4">
        <v>3</v>
      </c>
      <c r="E133" s="16" t="s">
        <v>6142</v>
      </c>
      <c r="F133" s="42">
        <f t="shared" ref="F133:F134" si="17">IF(G133="GREET",1,IF(G133="GOAL",2,IF(G133="GOAL:COOP",2,IF(G133="(GOAL:COOP)",2,IF(G133="GOAL:CIVILITY",2,IF(G133="GOAL:SUSTAIN",2,IF(G133="(GOAL:SUSTAIN)",2,IF(G133="GOAL:MAX EARN",2,IF(G133="GOAL:EQUITY",2,IF(G133="(GOAL:EQUITY)",2,IF(G133="PROPOSAL",3,IF(G133="(PROPOSAL)",3,IF(G133="CHOOSE+",4,IF(G133="CHOOSE-",4,IF(G133="(CHOOSE+)",4,IF(G133="(CHOOSE-)",4,IF(G133="ECO INFO",5,IF(G133="(ECO INFO)",5,IF(G133="$ INFO",6,IF(G133="($ INFO)",6,IF(G133="SOC INFO",7,IF(G133="(SOC INFO)",7,IF(G133="RULE INFO",8,IF(G133="EXP INFO",9,IF(G133="(EXP INFO)",9,IF(G133="MON RES",10,IF(G133="MON EARN",11,IF(G133="MON BEH",12,IF(G133="POSE HARM",13,IF(G133="(POSE HARM)",13,IF(G133="POSE CONCERN",14,IF(G133="(POSE CONCERN)",14,IF(G133="RJ APOLOGY",15,IF(G133="RJ ATONE",16,IF(G133="(RJ ATONE)",16,IF(G133="RJ JUSTIFY",17,IF(G133="RJ JUSTIFY:ECO INFO",17,IF(G133="RJ JUSTIFY:SOC INFO",17,IF(G133="RJ JUSTIFY:EXP INFO",17,IF(G133="RJ JUSTIFY:MON EARN",17,IF(G133="RJ JUSTIFY:MON BEH",17,IF(G133="RJ-",18,IF(G133="RJ FORGIVE+",19,IF(G133="RJ FORGIVE-",19,IF(G133="(RJ FORGIVE+)",19,IF(G133="(RJ FORGIVE-)",19,IF(G133="COORD",20,IF(G133="(COORD)",20,IF(G133="ENF ACK",21,IF(G133="(ENF ACK)",21,IF(G133="ENF PRAISE",22,IF(G133="ENF ASK",23,IF(G133="ENF TELL",24,IF(G133="ENF SHAME",25,IF(G133="ENF WARN",26,IF(G133="ENF THREATEN",27,IF(G133="ENF PUNISH",28,IF(G133="DEFECT",29,IF(G133="SM TALK",30,IF(G133="HUMOR",31,IF(G133="POLITE+",32,IF(G133="POLITE-",32,IF(G133="INPUT-",33,IF(G133="AMBIGUOUS",34,IF(G133="UNCODEABLE",35)))))))))))))))))))))))))))))))))))))))))))))))))))))))))))))))))</f>
        <v>7</v>
      </c>
      <c r="G133" t="s">
        <v>9377</v>
      </c>
    </row>
    <row r="134" spans="1:7" x14ac:dyDescent="0.35">
      <c r="A134" s="4">
        <v>79</v>
      </c>
      <c r="B134" s="4">
        <v>-25.547999999999998</v>
      </c>
      <c r="C134" t="s">
        <v>5905</v>
      </c>
      <c r="D134" s="4">
        <v>1</v>
      </c>
      <c r="E134" s="16" t="s">
        <v>6152</v>
      </c>
      <c r="F134" s="42">
        <f t="shared" si="17"/>
        <v>7</v>
      </c>
      <c r="G134" t="s">
        <v>9377</v>
      </c>
    </row>
    <row r="136" spans="1:7" x14ac:dyDescent="0.35">
      <c r="B136" s="21" t="s">
        <v>9233</v>
      </c>
      <c r="C136" s="22"/>
      <c r="D136" s="21"/>
      <c r="E136" s="23"/>
    </row>
    <row r="137" spans="1:7" x14ac:dyDescent="0.35">
      <c r="A137" s="4">
        <v>80</v>
      </c>
      <c r="B137" s="4">
        <v>18.914000000000001</v>
      </c>
      <c r="C137" t="s">
        <v>5905</v>
      </c>
      <c r="D137" s="4">
        <v>1</v>
      </c>
      <c r="E137" s="16" t="s">
        <v>6157</v>
      </c>
      <c r="F137" s="42">
        <f t="shared" ref="F137" si="18">IF(G137="GREET",1,IF(G137="GOAL",2,IF(G137="GOAL:COOP",2,IF(G137="(GOAL:COOP)",2,IF(G137="GOAL:CIVILITY",2,IF(G137="GOAL:SUSTAIN",2,IF(G137="(GOAL:SUSTAIN)",2,IF(G137="GOAL:MAX EARN",2,IF(G137="GOAL:EQUITY",2,IF(G137="(GOAL:EQUITY)",2,IF(G137="PROPOSAL",3,IF(G137="(PROPOSAL)",3,IF(G137="CHOOSE+",4,IF(G137="CHOOSE-",4,IF(G137="(CHOOSE+)",4,IF(G137="(CHOOSE-)",4,IF(G137="ECO INFO",5,IF(G137="(ECO INFO)",5,IF(G137="$ INFO",6,IF(G137="($ INFO)",6,IF(G137="SOC INFO",7,IF(G137="(SOC INFO)",7,IF(G137="RULE INFO",8,IF(G137="EXP INFO",9,IF(G137="(EXP INFO)",9,IF(G137="MON RES",10,IF(G137="MON EARN",11,IF(G137="MON BEH",12,IF(G137="POSE HARM",13,IF(G137="(POSE HARM)",13,IF(G137="POSE CONCERN",14,IF(G137="(POSE CONCERN)",14,IF(G137="RJ APOLOGY",15,IF(G137="RJ ATONE",16,IF(G137="(RJ ATONE)",16,IF(G137="RJ JUSTIFY",17,IF(G137="RJ JUSTIFY:ECO INFO",17,IF(G137="RJ JUSTIFY:SOC INFO",17,IF(G137="RJ JUSTIFY:EXP INFO",17,IF(G137="RJ JUSTIFY:MON EARN",17,IF(G137="RJ JUSTIFY:MON BEH",17,IF(G137="RJ-",18,IF(G137="RJ FORGIVE+",19,IF(G137="RJ FORGIVE-",19,IF(G137="(RJ FORGIVE+)",19,IF(G137="(RJ FORGIVE-)",19,IF(G137="COORD",20,IF(G137="(COORD)",20,IF(G137="ENF ACK",21,IF(G137="(ENF ACK)",21,IF(G137="ENF PRAISE",22,IF(G137="ENF ASK",23,IF(G137="ENF TELL",24,IF(G137="ENF SHAME",25,IF(G137="ENF WARN",26,IF(G137="ENF THREATEN",27,IF(G137="ENF PUNISH",28,IF(G137="DEFECT",29,IF(G137="SM TALK",30,IF(G137="HUMOR",31,IF(G137="POLITE+",32,IF(G137="POLITE-",32,IF(G137="INPUT-",33,IF(G137="AMBIGUOUS",34,IF(G137="UNCODEABLE",35)))))))))))))))))))))))))))))))))))))))))))))))))))))))))))))))))</f>
        <v>7</v>
      </c>
      <c r="G137" t="s">
        <v>9377</v>
      </c>
    </row>
    <row r="139" spans="1:7" x14ac:dyDescent="0.35">
      <c r="A139" s="7"/>
      <c r="B139" s="11" t="s">
        <v>9229</v>
      </c>
      <c r="C139" s="15"/>
      <c r="D139" s="19"/>
      <c r="E139" s="15"/>
    </row>
    <row r="140" spans="1:7" x14ac:dyDescent="0.35">
      <c r="B140" s="31" t="s">
        <v>9263</v>
      </c>
    </row>
    <row r="141" spans="1:7" x14ac:dyDescent="0.35">
      <c r="A141" s="4">
        <v>81</v>
      </c>
      <c r="B141" s="4">
        <v>-351.88299999999998</v>
      </c>
      <c r="C141" t="s">
        <v>5905</v>
      </c>
      <c r="D141" s="4">
        <v>1</v>
      </c>
      <c r="E141" s="16" t="s">
        <v>6173</v>
      </c>
      <c r="F141" s="42">
        <f t="shared" ref="F141:H165" si="19">IF(G141="GREET",1,IF(G141="GOAL",2,IF(G141="GOAL:COOP",2,IF(G141="(GOAL:COOP)",2,IF(G141="GOAL:CIVILITY",2,IF(G141="GOAL:SUSTAIN",2,IF(G141="(GOAL:SUSTAIN)",2,IF(G141="GOAL:MAX EARN",2,IF(G141="GOAL:EQUITY",2,IF(G141="(GOAL:EQUITY)",2,IF(G141="PROPOSAL",3,IF(G141="(PROPOSAL)",3,IF(G141="CHOOSE+",4,IF(G141="CHOOSE-",4,IF(G141="(CHOOSE+)",4,IF(G141="(CHOOSE-)",4,IF(G141="ECO INFO",5,IF(G141="(ECO INFO)",5,IF(G141="$ INFO",6,IF(G141="($ INFO)",6,IF(G141="SOC INFO",7,IF(G141="(SOC INFO)",7,IF(G141="RULE INFO",8,IF(G141="EXP INFO",9,IF(G141="(EXP INFO)",9,IF(G141="MON RES",10,IF(G141="MON EARN",11,IF(G141="MON BEH",12,IF(G141="POSE HARM",13,IF(G141="(POSE HARM)",13,IF(G141="POSE CONCERN",14,IF(G141="(POSE CONCERN)",14,IF(G141="RJ APOLOGY",15,IF(G141="RJ ATONE",16,IF(G141="(RJ ATONE)",16,IF(G141="RJ JUSTIFY",17,IF(G141="RJ JUSTIFY:ECO INFO",17,IF(G141="RJ JUSTIFY:SOC INFO",17,IF(G141="RJ JUSTIFY:EXP INFO",17,IF(G141="RJ JUSTIFY:MON EARN",17,IF(G141="RJ JUSTIFY:MON BEH",17,IF(G141="RJ-",18,IF(G141="RJ FORGIVE+",19,IF(G141="RJ FORGIVE-",19,IF(G141="(RJ FORGIVE+)",19,IF(G141="(RJ FORGIVE-)",19,IF(G141="COORD",20,IF(G141="(COORD)",20,IF(G141="ENF ACK",21,IF(G141="(ENF ACK)",21,IF(G141="ENF PRAISE",22,IF(G141="ENF ASK",23,IF(G141="ENF TELL",24,IF(G141="ENF SHAME",25,IF(G141="ENF WARN",26,IF(G141="ENF THREATEN",27,IF(G141="ENF PUNISH",28,IF(G141="DEFECT",29,IF(G141="SM TALK",30,IF(G141="HUMOR",31,IF(G141="POLITE+",32,IF(G141="POLITE-",32,IF(G141="INPUT-",33,IF(G141="AMBIGUOUS",34,IF(G141="UNCODEABLE",35)))))))))))))))))))))))))))))))))))))))))))))))))))))))))))))))))</f>
        <v>11</v>
      </c>
      <c r="G141" t="s">
        <v>9509</v>
      </c>
    </row>
    <row r="142" spans="1:7" x14ac:dyDescent="0.35">
      <c r="A142" s="4">
        <v>82</v>
      </c>
      <c r="B142" s="4">
        <v>-330.12199999999899</v>
      </c>
      <c r="C142" t="s">
        <v>5905</v>
      </c>
      <c r="D142" s="4">
        <v>1</v>
      </c>
      <c r="E142" s="16" t="s">
        <v>6175</v>
      </c>
      <c r="F142" s="42">
        <f t="shared" si="19"/>
        <v>5</v>
      </c>
      <c r="G142" t="s">
        <v>9378</v>
      </c>
    </row>
    <row r="143" spans="1:7" x14ac:dyDescent="0.35">
      <c r="A143" s="4">
        <v>83</v>
      </c>
      <c r="B143" s="4">
        <v>-320.82400000000001</v>
      </c>
      <c r="C143" t="s">
        <v>5905</v>
      </c>
      <c r="D143" s="4">
        <v>1</v>
      </c>
      <c r="E143" s="16" t="s">
        <v>6177</v>
      </c>
      <c r="F143" s="42">
        <f t="shared" si="19"/>
        <v>11</v>
      </c>
      <c r="G143" t="s">
        <v>9509</v>
      </c>
    </row>
    <row r="144" spans="1:7" x14ac:dyDescent="0.35">
      <c r="A144" s="4">
        <v>84</v>
      </c>
      <c r="B144" s="4">
        <v>-376.76900000000001</v>
      </c>
      <c r="C144" t="s">
        <v>5945</v>
      </c>
      <c r="D144" s="4">
        <v>3</v>
      </c>
      <c r="E144" s="16" t="s">
        <v>6166</v>
      </c>
      <c r="F144" s="42">
        <f t="shared" si="19"/>
        <v>11</v>
      </c>
      <c r="G144" t="s">
        <v>9509</v>
      </c>
    </row>
    <row r="145" spans="1:9" x14ac:dyDescent="0.35">
      <c r="B145" s="4">
        <v>-350.56</v>
      </c>
      <c r="C145" t="s">
        <v>5945</v>
      </c>
      <c r="D145" s="4">
        <v>3</v>
      </c>
      <c r="E145" s="16">
        <v>107</v>
      </c>
    </row>
    <row r="146" spans="1:9" x14ac:dyDescent="0.35">
      <c r="A146" s="4">
        <v>85</v>
      </c>
      <c r="B146" s="4">
        <v>-318.31099999999998</v>
      </c>
      <c r="C146" t="s">
        <v>5907</v>
      </c>
      <c r="D146" s="4">
        <v>4</v>
      </c>
      <c r="E146" s="16" t="s">
        <v>6178</v>
      </c>
      <c r="F146" s="42">
        <f t="shared" si="19"/>
        <v>11</v>
      </c>
      <c r="G146" t="s">
        <v>9509</v>
      </c>
    </row>
    <row r="148" spans="1:9" x14ac:dyDescent="0.35">
      <c r="A148" s="4">
        <v>86</v>
      </c>
      <c r="B148" s="4">
        <v>-274.80200000000002</v>
      </c>
      <c r="C148" t="s">
        <v>5945</v>
      </c>
      <c r="D148" s="4">
        <v>3</v>
      </c>
      <c r="E148" s="16" t="s">
        <v>6185</v>
      </c>
      <c r="F148" s="42">
        <f t="shared" si="19"/>
        <v>7</v>
      </c>
      <c r="G148" t="s">
        <v>9377</v>
      </c>
    </row>
    <row r="149" spans="1:9" x14ac:dyDescent="0.35">
      <c r="B149" s="4">
        <v>-270.897999999999</v>
      </c>
      <c r="C149" t="s">
        <v>5945</v>
      </c>
      <c r="D149" s="4">
        <v>3</v>
      </c>
      <c r="E149" s="16" t="s">
        <v>6187</v>
      </c>
    </row>
    <row r="150" spans="1:9" x14ac:dyDescent="0.35">
      <c r="A150" s="4">
        <v>87</v>
      </c>
      <c r="B150" s="4">
        <v>-247.15</v>
      </c>
      <c r="C150" t="s">
        <v>5907</v>
      </c>
      <c r="D150" s="4">
        <v>4</v>
      </c>
      <c r="E150" s="16" t="s">
        <v>6190</v>
      </c>
      <c r="F150" s="42">
        <f t="shared" si="19"/>
        <v>7</v>
      </c>
      <c r="G150" t="s">
        <v>9377</v>
      </c>
    </row>
    <row r="151" spans="1:9" x14ac:dyDescent="0.35">
      <c r="A151" s="4">
        <v>88</v>
      </c>
      <c r="B151" s="4">
        <v>-231.12799999999999</v>
      </c>
      <c r="C151" t="s">
        <v>5905</v>
      </c>
      <c r="D151" s="4">
        <v>1</v>
      </c>
      <c r="E151" s="16" t="s">
        <v>6192</v>
      </c>
      <c r="F151" s="42">
        <f t="shared" si="19"/>
        <v>7</v>
      </c>
      <c r="G151" t="s">
        <v>9377</v>
      </c>
      <c r="H151" s="42">
        <f t="shared" si="19"/>
        <v>6</v>
      </c>
      <c r="I151" t="s">
        <v>10472</v>
      </c>
    </row>
    <row r="152" spans="1:9" x14ac:dyDescent="0.35">
      <c r="A152" s="4">
        <v>89</v>
      </c>
      <c r="B152" s="4">
        <v>-106.166</v>
      </c>
      <c r="C152" t="s">
        <v>5907</v>
      </c>
      <c r="D152" s="4">
        <v>4</v>
      </c>
      <c r="E152" s="16" t="s">
        <v>6221</v>
      </c>
      <c r="F152" s="42">
        <f t="shared" si="19"/>
        <v>14</v>
      </c>
      <c r="G152" t="s">
        <v>9381</v>
      </c>
      <c r="H152" s="42">
        <f t="shared" si="19"/>
        <v>2</v>
      </c>
      <c r="I152" t="s">
        <v>12175</v>
      </c>
    </row>
    <row r="153" spans="1:9" x14ac:dyDescent="0.35">
      <c r="A153" s="4">
        <v>90</v>
      </c>
      <c r="B153" s="4">
        <v>-80.09</v>
      </c>
      <c r="C153" t="s">
        <v>5905</v>
      </c>
      <c r="D153" s="4">
        <v>1</v>
      </c>
      <c r="E153" s="16" t="s">
        <v>6229</v>
      </c>
      <c r="F153" s="42">
        <f t="shared" si="19"/>
        <v>6</v>
      </c>
      <c r="G153" t="s">
        <v>10472</v>
      </c>
    </row>
    <row r="154" spans="1:9" x14ac:dyDescent="0.35">
      <c r="A154" s="4">
        <v>91</v>
      </c>
      <c r="B154" s="4">
        <v>-63.92</v>
      </c>
      <c r="C154" t="s">
        <v>5905</v>
      </c>
      <c r="D154" s="4">
        <v>1</v>
      </c>
      <c r="E154" s="16" t="s">
        <v>6232</v>
      </c>
      <c r="F154" s="42">
        <f t="shared" si="19"/>
        <v>7</v>
      </c>
      <c r="G154" t="s">
        <v>9377</v>
      </c>
    </row>
    <row r="156" spans="1:9" x14ac:dyDescent="0.35">
      <c r="A156" s="7">
        <v>3</v>
      </c>
      <c r="B156" s="31" t="s">
        <v>10810</v>
      </c>
    </row>
    <row r="157" spans="1:9" x14ac:dyDescent="0.35">
      <c r="A157" s="4">
        <v>92</v>
      </c>
      <c r="B157" s="4">
        <v>-236.90899999999999</v>
      </c>
      <c r="C157" t="s">
        <v>5907</v>
      </c>
      <c r="D157" s="4">
        <v>4</v>
      </c>
      <c r="E157" s="16" t="s">
        <v>6191</v>
      </c>
      <c r="F157" s="42">
        <f t="shared" si="19"/>
        <v>3</v>
      </c>
      <c r="G157" t="s">
        <v>9379</v>
      </c>
    </row>
    <row r="158" spans="1:9" x14ac:dyDescent="0.35">
      <c r="A158" s="4">
        <v>93</v>
      </c>
      <c r="B158" s="4">
        <v>-226.63200000000001</v>
      </c>
      <c r="C158" t="s">
        <v>5907</v>
      </c>
      <c r="D158" s="4">
        <v>4</v>
      </c>
      <c r="E158" s="16" t="s">
        <v>6193</v>
      </c>
      <c r="F158" s="42">
        <f t="shared" si="19"/>
        <v>3</v>
      </c>
      <c r="G158" t="s">
        <v>9379</v>
      </c>
    </row>
    <row r="159" spans="1:9" x14ac:dyDescent="0.35">
      <c r="A159" s="4">
        <v>94</v>
      </c>
      <c r="B159" s="4">
        <v>-220.08599999999899</v>
      </c>
      <c r="C159" t="s">
        <v>5945</v>
      </c>
      <c r="D159" s="4">
        <v>3</v>
      </c>
      <c r="E159" s="16" t="s">
        <v>6195</v>
      </c>
      <c r="F159" s="42">
        <f t="shared" si="19"/>
        <v>4</v>
      </c>
      <c r="G159" t="s">
        <v>9372</v>
      </c>
    </row>
    <row r="160" spans="1:9" x14ac:dyDescent="0.35">
      <c r="A160" s="4">
        <v>95</v>
      </c>
      <c r="B160" s="4">
        <v>-162.35399999999899</v>
      </c>
      <c r="C160" t="s">
        <v>5905</v>
      </c>
      <c r="D160" s="4">
        <v>1</v>
      </c>
      <c r="E160" s="16" t="s">
        <v>6205</v>
      </c>
      <c r="F160" s="42">
        <f t="shared" si="19"/>
        <v>9</v>
      </c>
      <c r="G160" t="s">
        <v>9373</v>
      </c>
    </row>
    <row r="161" spans="1:7" x14ac:dyDescent="0.35">
      <c r="A161" s="4">
        <v>96</v>
      </c>
      <c r="B161" s="4">
        <v>-138.077</v>
      </c>
      <c r="C161" t="s">
        <v>5907</v>
      </c>
      <c r="D161" s="4">
        <v>4</v>
      </c>
      <c r="E161" s="16" t="s">
        <v>3302</v>
      </c>
      <c r="F161" s="42">
        <f t="shared" si="19"/>
        <v>9</v>
      </c>
      <c r="G161" t="s">
        <v>9373</v>
      </c>
    </row>
    <row r="162" spans="1:7" x14ac:dyDescent="0.35">
      <c r="A162" s="4">
        <v>97</v>
      </c>
      <c r="B162" s="4">
        <v>-130.56299999999999</v>
      </c>
      <c r="C162" t="s">
        <v>5905</v>
      </c>
      <c r="D162" s="4">
        <v>1</v>
      </c>
      <c r="E162" s="16" t="s">
        <v>6210</v>
      </c>
      <c r="F162" s="42">
        <f t="shared" si="19"/>
        <v>9</v>
      </c>
      <c r="G162" t="s">
        <v>9373</v>
      </c>
    </row>
    <row r="163" spans="1:7" x14ac:dyDescent="0.35">
      <c r="A163" s="4">
        <v>98</v>
      </c>
      <c r="B163" s="4">
        <v>-126.831</v>
      </c>
      <c r="C163" t="s">
        <v>5945</v>
      </c>
      <c r="D163" s="4">
        <v>3</v>
      </c>
      <c r="E163" s="16" t="s">
        <v>6212</v>
      </c>
      <c r="F163" s="42">
        <f t="shared" si="19"/>
        <v>7</v>
      </c>
      <c r="G163" t="s">
        <v>9377</v>
      </c>
    </row>
    <row r="164" spans="1:7" x14ac:dyDescent="0.35">
      <c r="B164" s="4">
        <v>-124.28</v>
      </c>
      <c r="C164" t="s">
        <v>5945</v>
      </c>
      <c r="D164" s="4">
        <v>3</v>
      </c>
      <c r="E164" s="16" t="s">
        <v>6213</v>
      </c>
    </row>
    <row r="165" spans="1:7" x14ac:dyDescent="0.35">
      <c r="A165" s="4">
        <v>99</v>
      </c>
      <c r="B165" s="4">
        <v>-121.208</v>
      </c>
      <c r="C165" t="s">
        <v>5907</v>
      </c>
      <c r="D165" s="4">
        <v>4</v>
      </c>
      <c r="E165" s="16" t="s">
        <v>6214</v>
      </c>
      <c r="F165" s="42">
        <f t="shared" si="19"/>
        <v>7</v>
      </c>
      <c r="G165" t="s">
        <v>9377</v>
      </c>
    </row>
    <row r="166" spans="1:7" x14ac:dyDescent="0.35">
      <c r="A166" s="4">
        <v>100</v>
      </c>
      <c r="B166" s="4">
        <v>-117.878999999999</v>
      </c>
      <c r="C166" t="s">
        <v>5907</v>
      </c>
      <c r="D166" s="4">
        <v>4</v>
      </c>
      <c r="E166" s="16" t="s">
        <v>6217</v>
      </c>
      <c r="F166" s="42">
        <f t="shared" ref="F166" si="20">IF(G166="GREET",1,IF(G166="GOAL",2,IF(G166="GOAL:COOP",2,IF(G166="(GOAL:COOP)",2,IF(G166="GOAL:CIVILITY",2,IF(G166="GOAL:SUSTAIN",2,IF(G166="(GOAL:SUSTAIN)",2,IF(G166="GOAL:MAX EARN",2,IF(G166="GOAL:EQUITY",2,IF(G166="(GOAL:EQUITY)",2,IF(G166="PROPOSAL",3,IF(G166="(PROPOSAL)",3,IF(G166="CHOOSE+",4,IF(G166="CHOOSE-",4,IF(G166="(CHOOSE+)",4,IF(G166="(CHOOSE-)",4,IF(G166="ECO INFO",5,IF(G166="(ECO INFO)",5,IF(G166="$ INFO",6,IF(G166="($ INFO)",6,IF(G166="SOC INFO",7,IF(G166="(SOC INFO)",7,IF(G166="RULE INFO",8,IF(G166="EXP INFO",9,IF(G166="(EXP INFO)",9,IF(G166="MON RES",10,IF(G166="MON EARN",11,IF(G166="MON BEH",12,IF(G166="POSE HARM",13,IF(G166="(POSE HARM)",13,IF(G166="POSE CONCERN",14,IF(G166="(POSE CONCERN)",14,IF(G166="RJ APOLOGY",15,IF(G166="RJ ATONE",16,IF(G166="(RJ ATONE)",16,IF(G166="RJ JUSTIFY",17,IF(G166="RJ JUSTIFY:ECO INFO",17,IF(G166="RJ JUSTIFY:SOC INFO",17,IF(G166="RJ JUSTIFY:EXP INFO",17,IF(G166="RJ JUSTIFY:MON EARN",17,IF(G166="RJ JUSTIFY:MON BEH",17,IF(G166="RJ-",18,IF(G166="RJ FORGIVE+",19,IF(G166="RJ FORGIVE-",19,IF(G166="(RJ FORGIVE+)",19,IF(G166="(RJ FORGIVE-)",19,IF(G166="COORD",20,IF(G166="(COORD)",20,IF(G166="ENF ACK",21,IF(G166="(ENF ACK)",21,IF(G166="ENF PRAISE",22,IF(G166="ENF ASK",23,IF(G166="ENF TELL",24,IF(G166="ENF SHAME",25,IF(G166="ENF WARN",26,IF(G166="ENF THREATEN",27,IF(G166="ENF PUNISH",28,IF(G166="DEFECT",29,IF(G166="SM TALK",30,IF(G166="HUMOR",31,IF(G166="POLITE+",32,IF(G166="POLITE-",32,IF(G166="INPUT-",33,IF(G166="AMBIGUOUS",34,IF(G166="UNCODEABLE",35)))))))))))))))))))))))))))))))))))))))))))))))))))))))))))))))))</f>
        <v>7</v>
      </c>
      <c r="G166" t="s">
        <v>9377</v>
      </c>
    </row>
    <row r="167" spans="1:7" x14ac:dyDescent="0.35">
      <c r="A167" s="4">
        <v>101</v>
      </c>
      <c r="B167" s="4">
        <v>-112.107</v>
      </c>
      <c r="C167" t="s">
        <v>5905</v>
      </c>
      <c r="D167" s="4">
        <v>1</v>
      </c>
      <c r="E167" s="16" t="s">
        <v>6220</v>
      </c>
      <c r="F167" s="42">
        <f t="shared" ref="F167" si="21">IF(G167="GREET",1,IF(G167="GOAL",2,IF(G167="GOAL:COOP",2,IF(G167="(GOAL:COOP)",2,IF(G167="GOAL:CIVILITY",2,IF(G167="GOAL:SUSTAIN",2,IF(G167="(GOAL:SUSTAIN)",2,IF(G167="GOAL:MAX EARN",2,IF(G167="GOAL:EQUITY",2,IF(G167="(GOAL:EQUITY)",2,IF(G167="PROPOSAL",3,IF(G167="(PROPOSAL)",3,IF(G167="CHOOSE+",4,IF(G167="CHOOSE-",4,IF(G167="(CHOOSE+)",4,IF(G167="(CHOOSE-)",4,IF(G167="ECO INFO",5,IF(G167="(ECO INFO)",5,IF(G167="$ INFO",6,IF(G167="($ INFO)",6,IF(G167="SOC INFO",7,IF(G167="(SOC INFO)",7,IF(G167="RULE INFO",8,IF(G167="EXP INFO",9,IF(G167="(EXP INFO)",9,IF(G167="MON RES",10,IF(G167="MON EARN",11,IF(G167="MON BEH",12,IF(G167="POSE HARM",13,IF(G167="(POSE HARM)",13,IF(G167="POSE CONCERN",14,IF(G167="(POSE CONCERN)",14,IF(G167="RJ APOLOGY",15,IF(G167="RJ ATONE",16,IF(G167="(RJ ATONE)",16,IF(G167="RJ JUSTIFY",17,IF(G167="RJ JUSTIFY:ECO INFO",17,IF(G167="RJ JUSTIFY:SOC INFO",17,IF(G167="RJ JUSTIFY:EXP INFO",17,IF(G167="RJ JUSTIFY:MON EARN",17,IF(G167="RJ JUSTIFY:MON BEH",17,IF(G167="RJ-",18,IF(G167="RJ FORGIVE+",19,IF(G167="RJ FORGIVE-",19,IF(G167="(RJ FORGIVE+)",19,IF(G167="(RJ FORGIVE-)",19,IF(G167="COORD",20,IF(G167="(COORD)",20,IF(G167="ENF ACK",21,IF(G167="(ENF ACK)",21,IF(G167="ENF PRAISE",22,IF(G167="ENF ASK",23,IF(G167="ENF TELL",24,IF(G167="ENF SHAME",25,IF(G167="ENF WARN",26,IF(G167="ENF THREATEN",27,IF(G167="ENF PUNISH",28,IF(G167="DEFECT",29,IF(G167="SM TALK",30,IF(G167="HUMOR",31,IF(G167="POLITE+",32,IF(G167="POLITE-",32,IF(G167="INPUT-",33,IF(G167="AMBIGUOUS",34,IF(G167="UNCODEABLE",35)))))))))))))))))))))))))))))))))))))))))))))))))))))))))))))))))</f>
        <v>4</v>
      </c>
      <c r="G167" t="s">
        <v>9372</v>
      </c>
    </row>
    <row r="169" spans="1:7" x14ac:dyDescent="0.35">
      <c r="B169" s="20" t="s">
        <v>9265</v>
      </c>
    </row>
    <row r="170" spans="1:7" x14ac:dyDescent="0.35">
      <c r="A170" s="4">
        <v>102</v>
      </c>
      <c r="B170" s="4">
        <v>-97.319000000000003</v>
      </c>
      <c r="C170" t="s">
        <v>5945</v>
      </c>
      <c r="D170" s="4">
        <v>3</v>
      </c>
      <c r="E170" s="16" t="s">
        <v>9944</v>
      </c>
      <c r="F170" s="42">
        <f t="shared" ref="F170" si="22">IF(G170="GREET",1,IF(G170="GOAL",2,IF(G170="GOAL:COOP",2,IF(G170="(GOAL:COOP)",2,IF(G170="GOAL:CIVILITY",2,IF(G170="GOAL:SUSTAIN",2,IF(G170="(GOAL:SUSTAIN)",2,IF(G170="GOAL:MAX EARN",2,IF(G170="GOAL:EQUITY",2,IF(G170="(GOAL:EQUITY)",2,IF(G170="PROPOSAL",3,IF(G170="(PROPOSAL)",3,IF(G170="CHOOSE+",4,IF(G170="CHOOSE-",4,IF(G170="(CHOOSE+)",4,IF(G170="(CHOOSE-)",4,IF(G170="ECO INFO",5,IF(G170="(ECO INFO)",5,IF(G170="$ INFO",6,IF(G170="($ INFO)",6,IF(G170="SOC INFO",7,IF(G170="(SOC INFO)",7,IF(G170="RULE INFO",8,IF(G170="EXP INFO",9,IF(G170="(EXP INFO)",9,IF(G170="MON RES",10,IF(G170="MON EARN",11,IF(G170="MON BEH",12,IF(G170="POSE HARM",13,IF(G170="(POSE HARM)",13,IF(G170="POSE CONCERN",14,IF(G170="(POSE CONCERN)",14,IF(G170="RJ APOLOGY",15,IF(G170="RJ ATONE",16,IF(G170="(RJ ATONE)",16,IF(G170="RJ JUSTIFY",17,IF(G170="RJ JUSTIFY:ECO INFO",17,IF(G170="RJ JUSTIFY:SOC INFO",17,IF(G170="RJ JUSTIFY:EXP INFO",17,IF(G170="RJ JUSTIFY:MON EARN",17,IF(G170="RJ JUSTIFY:MON BEH",17,IF(G170="RJ-",18,IF(G170="RJ FORGIVE+",19,IF(G170="RJ FORGIVE-",19,IF(G170="(RJ FORGIVE+)",19,IF(G170="(RJ FORGIVE-)",19,IF(G170="COORD",20,IF(G170="(COORD)",20,IF(G170="ENF ACK",21,IF(G170="(ENF ACK)",21,IF(G170="ENF PRAISE",22,IF(G170="ENF ASK",23,IF(G170="ENF TELL",24,IF(G170="ENF SHAME",25,IF(G170="ENF WARN",26,IF(G170="ENF THREATEN",27,IF(G170="ENF PUNISH",28,IF(G170="DEFECT",29,IF(G170="SM TALK",30,IF(G170="HUMOR",31,IF(G170="POLITE+",32,IF(G170="POLITE-",32,IF(G170="INPUT-",33,IF(G170="AMBIGUOUS",34,IF(G170="UNCODEABLE",35)))))))))))))))))))))))))))))))))))))))))))))))))))))))))))))))))</f>
        <v>30</v>
      </c>
      <c r="G170" t="s">
        <v>9375</v>
      </c>
    </row>
    <row r="171" spans="1:7" x14ac:dyDescent="0.35">
      <c r="A171" s="4">
        <v>103</v>
      </c>
      <c r="B171" s="4">
        <v>-51.511000000000003</v>
      </c>
      <c r="C171" t="s">
        <v>5945</v>
      </c>
      <c r="D171" s="4">
        <v>3</v>
      </c>
      <c r="E171" s="16" t="s">
        <v>6234</v>
      </c>
      <c r="F171" s="42">
        <f t="shared" ref="F171" si="23">IF(G171="GREET",1,IF(G171="GOAL",2,IF(G171="GOAL:COOP",2,IF(G171="(GOAL:COOP)",2,IF(G171="GOAL:CIVILITY",2,IF(G171="GOAL:SUSTAIN",2,IF(G171="(GOAL:SUSTAIN)",2,IF(G171="GOAL:MAX EARN",2,IF(G171="GOAL:EQUITY",2,IF(G171="(GOAL:EQUITY)",2,IF(G171="PROPOSAL",3,IF(G171="(PROPOSAL)",3,IF(G171="CHOOSE+",4,IF(G171="CHOOSE-",4,IF(G171="(CHOOSE+)",4,IF(G171="(CHOOSE-)",4,IF(G171="ECO INFO",5,IF(G171="(ECO INFO)",5,IF(G171="$ INFO",6,IF(G171="($ INFO)",6,IF(G171="SOC INFO",7,IF(G171="(SOC INFO)",7,IF(G171="RULE INFO",8,IF(G171="EXP INFO",9,IF(G171="(EXP INFO)",9,IF(G171="MON RES",10,IF(G171="MON EARN",11,IF(G171="MON BEH",12,IF(G171="POSE HARM",13,IF(G171="(POSE HARM)",13,IF(G171="POSE CONCERN",14,IF(G171="(POSE CONCERN)",14,IF(G171="RJ APOLOGY",15,IF(G171="RJ ATONE",16,IF(G171="(RJ ATONE)",16,IF(G171="RJ JUSTIFY",17,IF(G171="RJ JUSTIFY:ECO INFO",17,IF(G171="RJ JUSTIFY:SOC INFO",17,IF(G171="RJ JUSTIFY:EXP INFO",17,IF(G171="RJ JUSTIFY:MON EARN",17,IF(G171="RJ JUSTIFY:MON BEH",17,IF(G171="RJ-",18,IF(G171="RJ FORGIVE+",19,IF(G171="RJ FORGIVE-",19,IF(G171="(RJ FORGIVE+)",19,IF(G171="(RJ FORGIVE-)",19,IF(G171="COORD",20,IF(G171="(COORD)",20,IF(G171="ENF ACK",21,IF(G171="(ENF ACK)",21,IF(G171="ENF PRAISE",22,IF(G171="ENF ASK",23,IF(G171="ENF TELL",24,IF(G171="ENF SHAME",25,IF(G171="ENF WARN",26,IF(G171="ENF THREATEN",27,IF(G171="ENF PUNISH",28,IF(G171="DEFECT",29,IF(G171="SM TALK",30,IF(G171="HUMOR",31,IF(G171="POLITE+",32,IF(G171="POLITE-",32,IF(G171="INPUT-",33,IF(G171="AMBIGUOUS",34,IF(G171="UNCODEABLE",35)))))))))))))))))))))))))))))))))))))))))))))))))))))))))))))))))</f>
        <v>30</v>
      </c>
      <c r="G171" t="s">
        <v>9375</v>
      </c>
    </row>
    <row r="172" spans="1:7" x14ac:dyDescent="0.35">
      <c r="A172" s="4">
        <v>104</v>
      </c>
      <c r="B172" s="4">
        <v>-38.454999999999998</v>
      </c>
      <c r="C172" t="s">
        <v>5905</v>
      </c>
      <c r="D172" s="4">
        <v>1</v>
      </c>
      <c r="E172" s="16" t="s">
        <v>6238</v>
      </c>
      <c r="F172" s="42">
        <f t="shared" ref="F172" si="24">IF(G172="GREET",1,IF(G172="GOAL",2,IF(G172="GOAL:COOP",2,IF(G172="(GOAL:COOP)",2,IF(G172="GOAL:CIVILITY",2,IF(G172="GOAL:SUSTAIN",2,IF(G172="(GOAL:SUSTAIN)",2,IF(G172="GOAL:MAX EARN",2,IF(G172="GOAL:EQUITY",2,IF(G172="(GOAL:EQUITY)",2,IF(G172="PROPOSAL",3,IF(G172="(PROPOSAL)",3,IF(G172="CHOOSE+",4,IF(G172="CHOOSE-",4,IF(G172="(CHOOSE+)",4,IF(G172="(CHOOSE-)",4,IF(G172="ECO INFO",5,IF(G172="(ECO INFO)",5,IF(G172="$ INFO",6,IF(G172="($ INFO)",6,IF(G172="SOC INFO",7,IF(G172="(SOC INFO)",7,IF(G172="RULE INFO",8,IF(G172="EXP INFO",9,IF(G172="(EXP INFO)",9,IF(G172="MON RES",10,IF(G172="MON EARN",11,IF(G172="MON BEH",12,IF(G172="POSE HARM",13,IF(G172="(POSE HARM)",13,IF(G172="POSE CONCERN",14,IF(G172="(POSE CONCERN)",14,IF(G172="RJ APOLOGY",15,IF(G172="RJ ATONE",16,IF(G172="(RJ ATONE)",16,IF(G172="RJ JUSTIFY",17,IF(G172="RJ JUSTIFY:ECO INFO",17,IF(G172="RJ JUSTIFY:SOC INFO",17,IF(G172="RJ JUSTIFY:EXP INFO",17,IF(G172="RJ JUSTIFY:MON EARN",17,IF(G172="RJ JUSTIFY:MON BEH",17,IF(G172="RJ-",18,IF(G172="RJ FORGIVE+",19,IF(G172="RJ FORGIVE-",19,IF(G172="(RJ FORGIVE+)",19,IF(G172="(RJ FORGIVE-)",19,IF(G172="COORD",20,IF(G172="(COORD)",20,IF(G172="ENF ACK",21,IF(G172="(ENF ACK)",21,IF(G172="ENF PRAISE",22,IF(G172="ENF ASK",23,IF(G172="ENF TELL",24,IF(G172="ENF SHAME",25,IF(G172="ENF WARN",26,IF(G172="ENF THREATEN",27,IF(G172="ENF PUNISH",28,IF(G172="DEFECT",29,IF(G172="SM TALK",30,IF(G172="HUMOR",31,IF(G172="POLITE+",32,IF(G172="POLITE-",32,IF(G172="INPUT-",33,IF(G172="AMBIGUOUS",34,IF(G172="UNCODEABLE",35)))))))))))))))))))))))))))))))))))))))))))))))))))))))))))))))))</f>
        <v>30</v>
      </c>
      <c r="G172" t="s">
        <v>9375</v>
      </c>
    </row>
    <row r="174" spans="1:7" x14ac:dyDescent="0.35">
      <c r="B174" s="21" t="s">
        <v>9234</v>
      </c>
      <c r="C174" s="22"/>
      <c r="D174" s="21"/>
      <c r="E174" s="23"/>
    </row>
    <row r="175" spans="1:7" x14ac:dyDescent="0.35">
      <c r="B175" s="20" t="s">
        <v>9265</v>
      </c>
    </row>
    <row r="176" spans="1:7" x14ac:dyDescent="0.35">
      <c r="A176" s="4">
        <v>105</v>
      </c>
      <c r="B176" s="4">
        <v>8.1479999999999997</v>
      </c>
      <c r="C176" t="s">
        <v>5907</v>
      </c>
      <c r="D176" s="4">
        <v>4</v>
      </c>
      <c r="E176" s="16" t="s">
        <v>6243</v>
      </c>
      <c r="F176" s="42">
        <f t="shared" ref="F176" si="25">IF(G176="GREET",1,IF(G176="GOAL",2,IF(G176="GOAL:COOP",2,IF(G176="(GOAL:COOP)",2,IF(G176="GOAL:CIVILITY",2,IF(G176="GOAL:SUSTAIN",2,IF(G176="(GOAL:SUSTAIN)",2,IF(G176="GOAL:MAX EARN",2,IF(G176="GOAL:EQUITY",2,IF(G176="(GOAL:EQUITY)",2,IF(G176="PROPOSAL",3,IF(G176="(PROPOSAL)",3,IF(G176="CHOOSE+",4,IF(G176="CHOOSE-",4,IF(G176="(CHOOSE+)",4,IF(G176="(CHOOSE-)",4,IF(G176="ECO INFO",5,IF(G176="(ECO INFO)",5,IF(G176="$ INFO",6,IF(G176="($ INFO)",6,IF(G176="SOC INFO",7,IF(G176="(SOC INFO)",7,IF(G176="RULE INFO",8,IF(G176="EXP INFO",9,IF(G176="(EXP INFO)",9,IF(G176="MON RES",10,IF(G176="MON EARN",11,IF(G176="MON BEH",12,IF(G176="POSE HARM",13,IF(G176="(POSE HARM)",13,IF(G176="POSE CONCERN",14,IF(G176="(POSE CONCERN)",14,IF(G176="RJ APOLOGY",15,IF(G176="RJ ATONE",16,IF(G176="(RJ ATONE)",16,IF(G176="RJ JUSTIFY",17,IF(G176="RJ JUSTIFY:ECO INFO",17,IF(G176="RJ JUSTIFY:SOC INFO",17,IF(G176="RJ JUSTIFY:EXP INFO",17,IF(G176="RJ JUSTIFY:MON EARN",17,IF(G176="RJ JUSTIFY:MON BEH",17,IF(G176="RJ-",18,IF(G176="RJ FORGIVE+",19,IF(G176="RJ FORGIVE-",19,IF(G176="(RJ FORGIVE+)",19,IF(G176="(RJ FORGIVE-)",19,IF(G176="COORD",20,IF(G176="(COORD)",20,IF(G176="ENF ACK",21,IF(G176="(ENF ACK)",21,IF(G176="ENF PRAISE",22,IF(G176="ENF ASK",23,IF(G176="ENF TELL",24,IF(G176="ENF SHAME",25,IF(G176="ENF WARN",26,IF(G176="ENF THREATEN",27,IF(G176="ENF PUNISH",28,IF(G176="DEFECT",29,IF(G176="SM TALK",30,IF(G176="HUMOR",31,IF(G176="POLITE+",32,IF(G176="POLITE-",32,IF(G176="INPUT-",33,IF(G176="AMBIGUOUS",34,IF(G176="UNCODEABLE",35)))))))))))))))))))))))))))))))))))))))))))))))))))))))))))))))))</f>
        <v>30</v>
      </c>
      <c r="G176" t="s">
        <v>9375</v>
      </c>
    </row>
    <row r="177" spans="1:10" x14ac:dyDescent="0.35">
      <c r="B177" s="4">
        <v>13.034000000000001</v>
      </c>
      <c r="C177" t="s">
        <v>5907</v>
      </c>
      <c r="D177" s="4">
        <v>4</v>
      </c>
      <c r="E177" s="16" t="s">
        <v>6244</v>
      </c>
    </row>
    <row r="178" spans="1:10" x14ac:dyDescent="0.35">
      <c r="A178" s="4">
        <v>106</v>
      </c>
      <c r="B178" s="4">
        <v>102.68600000000001</v>
      </c>
      <c r="C178" t="s">
        <v>5945</v>
      </c>
      <c r="D178" s="4">
        <v>3</v>
      </c>
      <c r="E178" s="16" t="s">
        <v>6249</v>
      </c>
      <c r="F178" s="42">
        <f t="shared" ref="F178" si="26">IF(G178="GREET",1,IF(G178="GOAL",2,IF(G178="GOAL:COOP",2,IF(G178="(GOAL:COOP)",2,IF(G178="GOAL:CIVILITY",2,IF(G178="GOAL:SUSTAIN",2,IF(G178="(GOAL:SUSTAIN)",2,IF(G178="GOAL:MAX EARN",2,IF(G178="GOAL:EQUITY",2,IF(G178="(GOAL:EQUITY)",2,IF(G178="PROPOSAL",3,IF(G178="(PROPOSAL)",3,IF(G178="CHOOSE+",4,IF(G178="CHOOSE-",4,IF(G178="(CHOOSE+)",4,IF(G178="(CHOOSE-)",4,IF(G178="ECO INFO",5,IF(G178="(ECO INFO)",5,IF(G178="$ INFO",6,IF(G178="($ INFO)",6,IF(G178="SOC INFO",7,IF(G178="(SOC INFO)",7,IF(G178="RULE INFO",8,IF(G178="EXP INFO",9,IF(G178="(EXP INFO)",9,IF(G178="MON RES",10,IF(G178="MON EARN",11,IF(G178="MON BEH",12,IF(G178="POSE HARM",13,IF(G178="(POSE HARM)",13,IF(G178="POSE CONCERN",14,IF(G178="(POSE CONCERN)",14,IF(G178="RJ APOLOGY",15,IF(G178="RJ ATONE",16,IF(G178="(RJ ATONE)",16,IF(G178="RJ JUSTIFY",17,IF(G178="RJ JUSTIFY:ECO INFO",17,IF(G178="RJ JUSTIFY:SOC INFO",17,IF(G178="RJ JUSTIFY:EXP INFO",17,IF(G178="RJ JUSTIFY:MON EARN",17,IF(G178="RJ JUSTIFY:MON BEH",17,IF(G178="RJ-",18,IF(G178="RJ FORGIVE+",19,IF(G178="RJ FORGIVE-",19,IF(G178="(RJ FORGIVE+)",19,IF(G178="(RJ FORGIVE-)",19,IF(G178="COORD",20,IF(G178="(COORD)",20,IF(G178="ENF ACK",21,IF(G178="(ENF ACK)",21,IF(G178="ENF PRAISE",22,IF(G178="ENF ASK",23,IF(G178="ENF TELL",24,IF(G178="ENF SHAME",25,IF(G178="ENF WARN",26,IF(G178="ENF THREATEN",27,IF(G178="ENF PUNISH",28,IF(G178="DEFECT",29,IF(G178="SM TALK",30,IF(G178="HUMOR",31,IF(G178="POLITE+",32,IF(G178="POLITE-",32,IF(G178="INPUT-",33,IF(G178="AMBIGUOUS",34,IF(G178="UNCODEABLE",35)))))))))))))))))))))))))))))))))))))))))))))))))))))))))))))))))</f>
        <v>30</v>
      </c>
      <c r="G178" t="s">
        <v>9375</v>
      </c>
    </row>
    <row r="179" spans="1:10" x14ac:dyDescent="0.35">
      <c r="A179" s="4">
        <v>107</v>
      </c>
      <c r="B179" s="4">
        <v>112.642</v>
      </c>
      <c r="C179" t="s">
        <v>5907</v>
      </c>
      <c r="D179" s="4">
        <v>4</v>
      </c>
      <c r="E179" s="16" t="s">
        <v>6250</v>
      </c>
      <c r="F179" s="42">
        <f t="shared" ref="F179" si="27">IF(G179="GREET",1,IF(G179="GOAL",2,IF(G179="GOAL:COOP",2,IF(G179="(GOAL:COOP)",2,IF(G179="GOAL:CIVILITY",2,IF(G179="GOAL:SUSTAIN",2,IF(G179="(GOAL:SUSTAIN)",2,IF(G179="GOAL:MAX EARN",2,IF(G179="GOAL:EQUITY",2,IF(G179="(GOAL:EQUITY)",2,IF(G179="PROPOSAL",3,IF(G179="(PROPOSAL)",3,IF(G179="CHOOSE+",4,IF(G179="CHOOSE-",4,IF(G179="(CHOOSE+)",4,IF(G179="(CHOOSE-)",4,IF(G179="ECO INFO",5,IF(G179="(ECO INFO)",5,IF(G179="$ INFO",6,IF(G179="($ INFO)",6,IF(G179="SOC INFO",7,IF(G179="(SOC INFO)",7,IF(G179="RULE INFO",8,IF(G179="EXP INFO",9,IF(G179="(EXP INFO)",9,IF(G179="MON RES",10,IF(G179="MON EARN",11,IF(G179="MON BEH",12,IF(G179="POSE HARM",13,IF(G179="(POSE HARM)",13,IF(G179="POSE CONCERN",14,IF(G179="(POSE CONCERN)",14,IF(G179="RJ APOLOGY",15,IF(G179="RJ ATONE",16,IF(G179="(RJ ATONE)",16,IF(G179="RJ JUSTIFY",17,IF(G179="RJ JUSTIFY:ECO INFO",17,IF(G179="RJ JUSTIFY:SOC INFO",17,IF(G179="RJ JUSTIFY:EXP INFO",17,IF(G179="RJ JUSTIFY:MON EARN",17,IF(G179="RJ JUSTIFY:MON BEH",17,IF(G179="RJ-",18,IF(G179="RJ FORGIVE+",19,IF(G179="RJ FORGIVE-",19,IF(G179="(RJ FORGIVE+)",19,IF(G179="(RJ FORGIVE-)",19,IF(G179="COORD",20,IF(G179="(COORD)",20,IF(G179="ENF ACK",21,IF(G179="(ENF ACK)",21,IF(G179="ENF PRAISE",22,IF(G179="ENF ASK",23,IF(G179="ENF TELL",24,IF(G179="ENF SHAME",25,IF(G179="ENF WARN",26,IF(G179="ENF THREATEN",27,IF(G179="ENF PUNISH",28,IF(G179="DEFECT",29,IF(G179="SM TALK",30,IF(G179="HUMOR",31,IF(G179="POLITE+",32,IF(G179="POLITE-",32,IF(G179="INPUT-",33,IF(G179="AMBIGUOUS",34,IF(G179="UNCODEABLE",35)))))))))))))))))))))))))))))))))))))))))))))))))))))))))))))))))</f>
        <v>30</v>
      </c>
      <c r="G179" t="s">
        <v>9375</v>
      </c>
    </row>
    <row r="180" spans="1:10" x14ac:dyDescent="0.35">
      <c r="A180" s="4">
        <v>108</v>
      </c>
      <c r="B180" s="4">
        <v>119.553</v>
      </c>
      <c r="C180" t="s">
        <v>5945</v>
      </c>
      <c r="D180" s="4">
        <v>3</v>
      </c>
      <c r="E180" s="16" t="s">
        <v>6251</v>
      </c>
      <c r="F180" s="42">
        <f t="shared" ref="F180" si="28">IF(G180="GREET",1,IF(G180="GOAL",2,IF(G180="GOAL:COOP",2,IF(G180="(GOAL:COOP)",2,IF(G180="GOAL:CIVILITY",2,IF(G180="GOAL:SUSTAIN",2,IF(G180="(GOAL:SUSTAIN)",2,IF(G180="GOAL:MAX EARN",2,IF(G180="GOAL:EQUITY",2,IF(G180="(GOAL:EQUITY)",2,IF(G180="PROPOSAL",3,IF(G180="(PROPOSAL)",3,IF(G180="CHOOSE+",4,IF(G180="CHOOSE-",4,IF(G180="(CHOOSE+)",4,IF(G180="(CHOOSE-)",4,IF(G180="ECO INFO",5,IF(G180="(ECO INFO)",5,IF(G180="$ INFO",6,IF(G180="($ INFO)",6,IF(G180="SOC INFO",7,IF(G180="(SOC INFO)",7,IF(G180="RULE INFO",8,IF(G180="EXP INFO",9,IF(G180="(EXP INFO)",9,IF(G180="MON RES",10,IF(G180="MON EARN",11,IF(G180="MON BEH",12,IF(G180="POSE HARM",13,IF(G180="(POSE HARM)",13,IF(G180="POSE CONCERN",14,IF(G180="(POSE CONCERN)",14,IF(G180="RJ APOLOGY",15,IF(G180="RJ ATONE",16,IF(G180="(RJ ATONE)",16,IF(G180="RJ JUSTIFY",17,IF(G180="RJ JUSTIFY:ECO INFO",17,IF(G180="RJ JUSTIFY:SOC INFO",17,IF(G180="RJ JUSTIFY:EXP INFO",17,IF(G180="RJ JUSTIFY:MON EARN",17,IF(G180="RJ JUSTIFY:MON BEH",17,IF(G180="RJ-",18,IF(G180="RJ FORGIVE+",19,IF(G180="RJ FORGIVE-",19,IF(G180="(RJ FORGIVE+)",19,IF(G180="(RJ FORGIVE-)",19,IF(G180="COORD",20,IF(G180="(COORD)",20,IF(G180="ENF ACK",21,IF(G180="(ENF ACK)",21,IF(G180="ENF PRAISE",22,IF(G180="ENF ASK",23,IF(G180="ENF TELL",24,IF(G180="ENF SHAME",25,IF(G180="ENF WARN",26,IF(G180="ENF THREATEN",27,IF(G180="ENF PUNISH",28,IF(G180="DEFECT",29,IF(G180="SM TALK",30,IF(G180="HUMOR",31,IF(G180="POLITE+",32,IF(G180="POLITE-",32,IF(G180="INPUT-",33,IF(G180="AMBIGUOUS",34,IF(G180="UNCODEABLE",35)))))))))))))))))))))))))))))))))))))))))))))))))))))))))))))))))</f>
        <v>31</v>
      </c>
      <c r="G180" t="s">
        <v>9386</v>
      </c>
    </row>
    <row r="182" spans="1:10" x14ac:dyDescent="0.35">
      <c r="A182" s="8" t="s">
        <v>11929</v>
      </c>
    </row>
    <row r="183" spans="1:10" x14ac:dyDescent="0.35">
      <c r="B183" s="98" t="s">
        <v>11936</v>
      </c>
    </row>
    <row r="184" spans="1:10" x14ac:dyDescent="0.35">
      <c r="A184" s="7" t="s">
        <v>11933</v>
      </c>
      <c r="B184" s="4">
        <v>4</v>
      </c>
      <c r="C184" t="s">
        <v>12015</v>
      </c>
    </row>
    <row r="185" spans="1:10" x14ac:dyDescent="0.35">
      <c r="A185" s="7" t="s">
        <v>11934</v>
      </c>
      <c r="B185" s="4" t="s">
        <v>11932</v>
      </c>
    </row>
    <row r="186" spans="1:10" x14ac:dyDescent="0.35">
      <c r="A186" s="7" t="s">
        <v>11935</v>
      </c>
      <c r="B186" s="4" t="s">
        <v>11932</v>
      </c>
    </row>
    <row r="188" spans="1:10" x14ac:dyDescent="0.35">
      <c r="A188" s="7" t="s">
        <v>12081</v>
      </c>
      <c r="B188" s="4">
        <v>4</v>
      </c>
    </row>
    <row r="189" spans="1:10" x14ac:dyDescent="0.35">
      <c r="A189" s="4" t="s">
        <v>12082</v>
      </c>
      <c r="B189" s="4">
        <v>1</v>
      </c>
    </row>
    <row r="192" spans="1:10" x14ac:dyDescent="0.35">
      <c r="B192" s="8" t="s">
        <v>12198</v>
      </c>
      <c r="F192"/>
      <c r="H192"/>
      <c r="J192"/>
    </row>
    <row r="193" spans="1:10" x14ac:dyDescent="0.35">
      <c r="A193" s="8" t="s">
        <v>12202</v>
      </c>
      <c r="B193" s="138" t="s">
        <v>12230</v>
      </c>
      <c r="C193" s="113" t="s">
        <v>12231</v>
      </c>
      <c r="F193"/>
      <c r="H193"/>
      <c r="J193"/>
    </row>
    <row r="194" spans="1:10" x14ac:dyDescent="0.35">
      <c r="A194" s="7" t="s">
        <v>12083</v>
      </c>
      <c r="B194" s="102">
        <v>1</v>
      </c>
      <c r="C194" s="102">
        <v>1</v>
      </c>
      <c r="F194"/>
      <c r="H194"/>
      <c r="J194"/>
    </row>
    <row r="195" spans="1:10" x14ac:dyDescent="0.35">
      <c r="A195" s="7" t="s">
        <v>12084</v>
      </c>
      <c r="B195" s="4">
        <v>1</v>
      </c>
      <c r="C195" s="102">
        <v>1</v>
      </c>
      <c r="F195"/>
      <c r="H195"/>
      <c r="J195"/>
    </row>
    <row r="196" spans="1:10" x14ac:dyDescent="0.35">
      <c r="B196"/>
      <c r="C196" s="4"/>
      <c r="F196"/>
      <c r="H196"/>
      <c r="J196"/>
    </row>
    <row r="197" spans="1:10" x14ac:dyDescent="0.35">
      <c r="A197" s="8" t="s">
        <v>12203</v>
      </c>
      <c r="B197"/>
      <c r="C197" s="4"/>
      <c r="F197"/>
      <c r="H197"/>
      <c r="J197"/>
    </row>
    <row r="198" spans="1:10" x14ac:dyDescent="0.35">
      <c r="A198" s="7" t="s">
        <v>12083</v>
      </c>
      <c r="B198" s="102" t="s">
        <v>11932</v>
      </c>
      <c r="C198" s="102" t="s">
        <v>11932</v>
      </c>
      <c r="F198"/>
      <c r="H198"/>
      <c r="J198"/>
    </row>
    <row r="199" spans="1:10" x14ac:dyDescent="0.35">
      <c r="A199" s="7" t="s">
        <v>12084</v>
      </c>
      <c r="B199" s="102" t="s">
        <v>11932</v>
      </c>
      <c r="C199" s="102" t="s">
        <v>11932</v>
      </c>
      <c r="F199"/>
      <c r="H199"/>
      <c r="J199"/>
    </row>
    <row r="200" spans="1:10" x14ac:dyDescent="0.35">
      <c r="C200" s="4"/>
      <c r="F200"/>
      <c r="H200"/>
      <c r="J200"/>
    </row>
    <row r="201" spans="1:10" x14ac:dyDescent="0.35">
      <c r="A201" s="8" t="s">
        <v>12204</v>
      </c>
      <c r="C201" s="4"/>
      <c r="F201"/>
      <c r="H201"/>
      <c r="J201"/>
    </row>
    <row r="202" spans="1:10" x14ac:dyDescent="0.35">
      <c r="A202" s="7" t="s">
        <v>12083</v>
      </c>
      <c r="B202" s="102" t="s">
        <v>11932</v>
      </c>
      <c r="C202" s="102" t="s">
        <v>11932</v>
      </c>
      <c r="F202"/>
      <c r="H202"/>
      <c r="J202"/>
    </row>
    <row r="203" spans="1:10" x14ac:dyDescent="0.35">
      <c r="A203" s="7" t="s">
        <v>12084</v>
      </c>
      <c r="B203" s="102" t="s">
        <v>11932</v>
      </c>
      <c r="C203" s="102" t="s">
        <v>11932</v>
      </c>
      <c r="F203"/>
      <c r="H203"/>
      <c r="J203"/>
    </row>
    <row r="204" spans="1:10" x14ac:dyDescent="0.35">
      <c r="B204"/>
      <c r="C204" s="4"/>
      <c r="F204"/>
      <c r="H204"/>
      <c r="J204"/>
    </row>
    <row r="205" spans="1:10" x14ac:dyDescent="0.35">
      <c r="A205" s="7" t="s">
        <v>12080</v>
      </c>
      <c r="B205"/>
      <c r="C205" s="4"/>
      <c r="F205"/>
      <c r="H205"/>
      <c r="J205"/>
    </row>
    <row r="206" spans="1:10" x14ac:dyDescent="0.35">
      <c r="A206" s="7" t="s">
        <v>12083</v>
      </c>
      <c r="B206" s="102">
        <v>1</v>
      </c>
      <c r="C206" s="102">
        <v>1</v>
      </c>
      <c r="F206"/>
      <c r="H206"/>
      <c r="J206"/>
    </row>
    <row r="207" spans="1:10" x14ac:dyDescent="0.35">
      <c r="A207" s="7" t="s">
        <v>12084</v>
      </c>
      <c r="B207" s="4">
        <v>1</v>
      </c>
      <c r="C207" s="102">
        <v>1</v>
      </c>
      <c r="F207"/>
      <c r="H207"/>
      <c r="J207"/>
    </row>
    <row r="210" spans="1:2" x14ac:dyDescent="0.35">
      <c r="A210" s="8" t="s">
        <v>12089</v>
      </c>
    </row>
    <row r="212" spans="1:2" x14ac:dyDescent="0.35">
      <c r="A212" s="113" t="s">
        <v>11933</v>
      </c>
    </row>
    <row r="213" spans="1:2" x14ac:dyDescent="0.35">
      <c r="A213" s="113"/>
    </row>
    <row r="214" spans="1:2" x14ac:dyDescent="0.35">
      <c r="A214" s="116" t="s">
        <v>12090</v>
      </c>
    </row>
    <row r="215" spans="1:2" x14ac:dyDescent="0.35">
      <c r="A215" s="4" t="s">
        <v>12091</v>
      </c>
      <c r="B215" s="4">
        <v>4</v>
      </c>
    </row>
    <row r="216" spans="1:2" x14ac:dyDescent="0.35">
      <c r="A216" s="4" t="s">
        <v>12092</v>
      </c>
    </row>
    <row r="217" spans="1:2" x14ac:dyDescent="0.35">
      <c r="A217" s="4" t="s">
        <v>12093</v>
      </c>
    </row>
    <row r="218" spans="1:2" x14ac:dyDescent="0.35">
      <c r="A218" s="4" t="s">
        <v>12094</v>
      </c>
    </row>
    <row r="219" spans="1:2" x14ac:dyDescent="0.35">
      <c r="A219" s="37" t="s">
        <v>12098</v>
      </c>
      <c r="B219" s="117">
        <v>4</v>
      </c>
    </row>
    <row r="220" spans="1:2" x14ac:dyDescent="0.35">
      <c r="A220" s="37"/>
    </row>
    <row r="221" spans="1:2" x14ac:dyDescent="0.35">
      <c r="A221" s="116" t="s">
        <v>12095</v>
      </c>
    </row>
    <row r="222" spans="1:2" x14ac:dyDescent="0.35">
      <c r="A222" s="4" t="s">
        <v>12091</v>
      </c>
      <c r="B222" s="4">
        <v>4</v>
      </c>
    </row>
    <row r="223" spans="1:2" x14ac:dyDescent="0.35">
      <c r="A223" s="4" t="s">
        <v>12092</v>
      </c>
    </row>
    <row r="224" spans="1:2" x14ac:dyDescent="0.35">
      <c r="A224" s="4" t="s">
        <v>12093</v>
      </c>
    </row>
    <row r="225" spans="1:5" x14ac:dyDescent="0.35">
      <c r="A225" s="4" t="s">
        <v>12094</v>
      </c>
    </row>
    <row r="226" spans="1:5" x14ac:dyDescent="0.35">
      <c r="A226" s="37" t="s">
        <v>12098</v>
      </c>
      <c r="B226" s="4">
        <v>4</v>
      </c>
    </row>
    <row r="227" spans="1:5" x14ac:dyDescent="0.35">
      <c r="A227" s="37"/>
    </row>
    <row r="228" spans="1:5" x14ac:dyDescent="0.35">
      <c r="A228" s="113" t="s">
        <v>11934</v>
      </c>
    </row>
    <row r="229" spans="1:5" x14ac:dyDescent="0.35">
      <c r="A229" s="113"/>
    </row>
    <row r="230" spans="1:5" x14ac:dyDescent="0.35">
      <c r="A230" s="116" t="s">
        <v>12090</v>
      </c>
      <c r="E230" s="16" t="s">
        <v>11932</v>
      </c>
    </row>
    <row r="231" spans="1:5" x14ac:dyDescent="0.35">
      <c r="A231" s="4" t="s">
        <v>12091</v>
      </c>
    </row>
    <row r="232" spans="1:5" x14ac:dyDescent="0.35">
      <c r="A232" s="4" t="s">
        <v>12092</v>
      </c>
    </row>
    <row r="233" spans="1:5" x14ac:dyDescent="0.35">
      <c r="A233" s="4" t="s">
        <v>12093</v>
      </c>
    </row>
    <row r="234" spans="1:5" x14ac:dyDescent="0.35">
      <c r="A234" s="4" t="s">
        <v>12094</v>
      </c>
    </row>
    <row r="235" spans="1:5" x14ac:dyDescent="0.35">
      <c r="A235" s="37" t="s">
        <v>12098</v>
      </c>
      <c r="B235" s="117"/>
    </row>
    <row r="236" spans="1:5" x14ac:dyDescent="0.35">
      <c r="A236" s="37"/>
    </row>
    <row r="237" spans="1:5" x14ac:dyDescent="0.35">
      <c r="A237" s="116" t="s">
        <v>12095</v>
      </c>
      <c r="E237" s="16" t="s">
        <v>11932</v>
      </c>
    </row>
    <row r="238" spans="1:5" x14ac:dyDescent="0.35">
      <c r="A238" s="4" t="s">
        <v>12091</v>
      </c>
    </row>
    <row r="239" spans="1:5" x14ac:dyDescent="0.35">
      <c r="A239" s="4" t="s">
        <v>12092</v>
      </c>
    </row>
    <row r="240" spans="1:5" x14ac:dyDescent="0.35">
      <c r="A240" s="4" t="s">
        <v>12093</v>
      </c>
    </row>
    <row r="241" spans="1:5" x14ac:dyDescent="0.35">
      <c r="A241" s="4" t="s">
        <v>12094</v>
      </c>
    </row>
    <row r="242" spans="1:5" x14ac:dyDescent="0.35">
      <c r="A242" s="37" t="s">
        <v>12098</v>
      </c>
    </row>
    <row r="244" spans="1:5" x14ac:dyDescent="0.35">
      <c r="A244" s="113" t="s">
        <v>11935</v>
      </c>
    </row>
    <row r="245" spans="1:5" x14ac:dyDescent="0.35">
      <c r="A245" s="113"/>
    </row>
    <row r="246" spans="1:5" x14ac:dyDescent="0.35">
      <c r="A246" s="116" t="s">
        <v>12090</v>
      </c>
      <c r="E246" s="16" t="s">
        <v>11932</v>
      </c>
    </row>
    <row r="247" spans="1:5" x14ac:dyDescent="0.35">
      <c r="A247" s="4" t="s">
        <v>12091</v>
      </c>
    </row>
    <row r="248" spans="1:5" x14ac:dyDescent="0.35">
      <c r="A248" s="4" t="s">
        <v>12092</v>
      </c>
    </row>
    <row r="249" spans="1:5" x14ac:dyDescent="0.35">
      <c r="A249" s="4" t="s">
        <v>12093</v>
      </c>
    </row>
    <row r="250" spans="1:5" x14ac:dyDescent="0.35">
      <c r="A250" s="4" t="s">
        <v>12094</v>
      </c>
    </row>
    <row r="251" spans="1:5" x14ac:dyDescent="0.35">
      <c r="A251" s="37" t="s">
        <v>12098</v>
      </c>
    </row>
    <row r="253" spans="1:5" x14ac:dyDescent="0.35">
      <c r="A253" s="116" t="s">
        <v>12095</v>
      </c>
    </row>
    <row r="254" spans="1:5" x14ac:dyDescent="0.35">
      <c r="A254" s="4" t="s">
        <v>12091</v>
      </c>
      <c r="B254" s="4">
        <v>3</v>
      </c>
    </row>
    <row r="255" spans="1:5" x14ac:dyDescent="0.35">
      <c r="A255" s="4" t="s">
        <v>12092</v>
      </c>
    </row>
    <row r="256" spans="1:5" x14ac:dyDescent="0.35">
      <c r="A256" s="4" t="s">
        <v>12093</v>
      </c>
    </row>
    <row r="257" spans="1:3" x14ac:dyDescent="0.35">
      <c r="A257" s="4" t="s">
        <v>12094</v>
      </c>
    </row>
    <row r="258" spans="1:3" x14ac:dyDescent="0.35">
      <c r="A258" s="39" t="s">
        <v>12098</v>
      </c>
    </row>
    <row r="259" spans="1:3" x14ac:dyDescent="0.35">
      <c r="A259" s="37"/>
    </row>
    <row r="260" spans="1:3" x14ac:dyDescent="0.35">
      <c r="A260" s="8" t="s">
        <v>12227</v>
      </c>
      <c r="B260" s="117">
        <f>(B215+B222+B254)/3</f>
        <v>3.6666666666666665</v>
      </c>
      <c r="C260" s="119"/>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200-000000000000}">
  <sheetPr codeName="Sheet209">
    <tabColor theme="9" tint="0.39997558519241921"/>
  </sheetPr>
  <dimension ref="A1:K306"/>
  <sheetViews>
    <sheetView topLeftCell="A4" zoomScale="80" zoomScaleNormal="80" workbookViewId="0">
      <selection activeCell="F1" sqref="F1"/>
    </sheetView>
  </sheetViews>
  <sheetFormatPr defaultRowHeight="14.5" x14ac:dyDescent="0.35"/>
  <cols>
    <col min="1" max="1" width="8.81640625" style="4" customWidth="1"/>
    <col min="2" max="2" width="11.6328125" style="4" customWidth="1"/>
    <col min="3" max="3" width="7.90625" customWidth="1"/>
    <col min="4" max="4" width="8.453125" style="4" customWidth="1"/>
    <col min="5" max="5" width="87.453125" style="16" customWidth="1"/>
    <col min="6" max="6" width="8.90625" style="42"/>
    <col min="8" max="8" width="8.90625" style="42"/>
  </cols>
  <sheetData>
    <row r="1" spans="1:11" x14ac:dyDescent="0.35">
      <c r="A1" s="146" t="s">
        <v>9326</v>
      </c>
      <c r="B1" s="148"/>
      <c r="C1" s="151"/>
      <c r="D1" s="148"/>
      <c r="E1" s="145"/>
      <c r="F1" s="141" t="s">
        <v>9368</v>
      </c>
      <c r="G1" s="36"/>
      <c r="H1" s="124"/>
      <c r="I1" s="36"/>
      <c r="J1" s="36"/>
      <c r="K1" s="36"/>
    </row>
    <row r="2" spans="1:11" x14ac:dyDescent="0.35">
      <c r="A2" s="7" t="s">
        <v>9223</v>
      </c>
      <c r="B2" s="7" t="s">
        <v>3</v>
      </c>
      <c r="C2" s="7" t="s">
        <v>9459</v>
      </c>
      <c r="D2" s="7" t="s">
        <v>9224</v>
      </c>
      <c r="E2" s="8" t="s">
        <v>9225</v>
      </c>
      <c r="F2" s="124"/>
      <c r="G2" s="36"/>
      <c r="H2" s="124"/>
      <c r="I2" s="36"/>
      <c r="J2" s="36"/>
      <c r="K2" s="36"/>
    </row>
    <row r="3" spans="1:11" x14ac:dyDescent="0.35">
      <c r="A3" s="7"/>
      <c r="B3" s="11" t="s">
        <v>9227</v>
      </c>
      <c r="C3" s="15"/>
      <c r="D3" s="19"/>
      <c r="E3" s="15"/>
      <c r="F3" s="42" t="s">
        <v>9370</v>
      </c>
      <c r="G3" t="s">
        <v>9382</v>
      </c>
      <c r="H3" s="42" t="s">
        <v>9370</v>
      </c>
      <c r="I3" t="s">
        <v>9369</v>
      </c>
      <c r="J3" t="s">
        <v>9370</v>
      </c>
      <c r="K3" t="s">
        <v>9369</v>
      </c>
    </row>
    <row r="4" spans="1:11" s="6" customFormat="1" x14ac:dyDescent="0.35">
      <c r="A4" s="7"/>
      <c r="B4" s="8"/>
      <c r="D4" s="7"/>
      <c r="E4" s="8"/>
      <c r="F4" s="68"/>
      <c r="H4" s="68"/>
    </row>
    <row r="5" spans="1:11" s="54" customFormat="1" x14ac:dyDescent="0.35">
      <c r="A5" s="7">
        <v>3</v>
      </c>
      <c r="B5" s="47" t="s">
        <v>11323</v>
      </c>
      <c r="D5" s="52"/>
      <c r="E5" s="53"/>
      <c r="F5" s="68"/>
      <c r="H5" s="68"/>
    </row>
    <row r="6" spans="1:11" x14ac:dyDescent="0.35">
      <c r="A6" s="4">
        <v>1</v>
      </c>
      <c r="B6" s="4">
        <v>-414.78699999999998</v>
      </c>
      <c r="C6" t="s">
        <v>5913</v>
      </c>
      <c r="D6" s="4">
        <v>2</v>
      </c>
      <c r="E6" s="16" t="s">
        <v>5914</v>
      </c>
      <c r="F6" s="42">
        <f>IF(G6="GREET",1,IF(G6="GOAL",2,IF(G6="GOAL:COOP",2,IF(G6="(GOAL:COOP)",2,IF(G6="GOAL:CIVILITY",2,IF(G6="GOAL:SUSTAIN",2,IF(G6="(GOAL:SUSTAIN)",2,IF(G6="GOAL:MAX EARN",2,IF(G6="GOAL:EQUITY",2,IF(G6="(GOAL:EQUITY)",2,IF(G6="PROPOSAL",3,IF(G6="(PROPOSAL)",3,IF(G6="CHOOSE+",4,IF(G6="CHOOSE-",4,IF(G6="(CHOOSE+)",4,IF(G6="(CHOOSE-)",4,IF(G6="ECO INFO",5,IF(G6="(ECO INFO)",5,IF(G6="$ INFO",6,IF(G6="($ INFO)",6,IF(G6="SOC INFO",7,IF(G6="(SOC INFO)",7,IF(G6="RULE INFO",8,IF(G6="EXP INFO",9,IF(G6="(EXP INFO)",9,IF(G6="MON RES",10,IF(G6="MON EARN",11,IF(G6="MON BEH",12,IF(G6="POSE HARM",13,IF(G6="(POSE HARM)",13,IF(G6="POSE CONCERN",14,IF(G6="(POSE CONCERN)",14,IF(G6="RJ APOLOGY",15,IF(G6="RJ ATONE",16,IF(G6="(RJ ATONE)",16,IF(G6="RJ JUSTIFY",17,IF(G6="RJ JUSTIFY:ECO INFO",17,IF(G6="RJ JUSTIFY:SOC INFO",17,IF(G6="RJ JUSTIFY:EXP INFO",17,IF(G6="RJ JUSTIFY:MON EARN",17,IF(G6="RJ JUSTIFY:MON BEH",17,IF(G6="RJ-",18,IF(G6="RJ FORGIVE+",19,IF(G6="RJ FORGIVE-",19,IF(G6="(RJ FORGIVE+)",19,IF(G6="(RJ FORGIVE-)",19,IF(G6="COORD",20,IF(G6="(COORD)",20,IF(G6="ENF ACK",21,IF(G6="(ENF ACK)",21,IF(G6="ENF PRAISE",22,IF(G6="ENF ASK",23,IF(G6="ENF TELL",24,IF(G6="ENF SHAME",25,IF(G6="ENF WARN",26,IF(G6="ENF THREATEN",27,IF(G6="ENF PUNISH",28,IF(G6="DEFECT",29,IF(G6="SM TALK",30,IF(G6="HUMOR",31,IF(G6="POLITE+",32,IF(G6="POLITE-",32,IF(G6="INPUT-",33,IF(G6="AMBIGUOUS",34,IF(G6="UNCODEABLE",35)))))))))))))))))))))))))))))))))))))))))))))))))))))))))))))))))</f>
        <v>2</v>
      </c>
      <c r="G6" t="s">
        <v>12174</v>
      </c>
    </row>
    <row r="7" spans="1:11" x14ac:dyDescent="0.35">
      <c r="A7" s="4">
        <v>2</v>
      </c>
      <c r="B7" s="4">
        <v>-400.589</v>
      </c>
      <c r="C7" t="s">
        <v>5920</v>
      </c>
      <c r="D7" s="4">
        <v>1</v>
      </c>
      <c r="E7" s="16" t="s">
        <v>5921</v>
      </c>
    </row>
    <row r="8" spans="1:11" x14ac:dyDescent="0.35">
      <c r="E8" s="58" t="s">
        <v>10813</v>
      </c>
      <c r="F8" s="42">
        <f t="shared" ref="F8:H13" si="0">IF(G8="GREET",1,IF(G8="GOAL",2,IF(G8="GOAL:COOP",2,IF(G8="(GOAL:COOP)",2,IF(G8="GOAL:CIVILITY",2,IF(G8="GOAL:SUSTAIN",2,IF(G8="(GOAL:SUSTAIN)",2,IF(G8="GOAL:MAX EARN",2,IF(G8="GOAL:EQUITY",2,IF(G8="(GOAL:EQUITY)",2,IF(G8="PROPOSAL",3,IF(G8="(PROPOSAL)",3,IF(G8="CHOOSE+",4,IF(G8="CHOOSE-",4,IF(G8="(CHOOSE+)",4,IF(G8="(CHOOSE-)",4,IF(G8="ECO INFO",5,IF(G8="(ECO INFO)",5,IF(G8="$ INFO",6,IF(G8="($ INFO)",6,IF(G8="SOC INFO",7,IF(G8="(SOC INFO)",7,IF(G8="RULE INFO",8,IF(G8="EXP INFO",9,IF(G8="(EXP INFO)",9,IF(G8="MON RES",10,IF(G8="MON EARN",11,IF(G8="MON BEH",12,IF(G8="POSE HARM",13,IF(G8="(POSE HARM)",13,IF(G8="POSE CONCERN",14,IF(G8="(POSE CONCERN)",14,IF(G8="RJ APOLOGY",15,IF(G8="RJ ATONE",16,IF(G8="(RJ ATONE)",16,IF(G8="RJ JUSTIFY",17,IF(G8="RJ JUSTIFY:ECO INFO",17,IF(G8="RJ JUSTIFY:SOC INFO",17,IF(G8="RJ JUSTIFY:EXP INFO",17,IF(G8="RJ JUSTIFY:MON EARN",17,IF(G8="RJ JUSTIFY:MON BEH",17,IF(G8="RJ-",18,IF(G8="RJ FORGIVE+",19,IF(G8="RJ FORGIVE-",19,IF(G8="(RJ FORGIVE+)",19,IF(G8="(RJ FORGIVE-)",19,IF(G8="COORD",20,IF(G8="(COORD)",20,IF(G8="ENF ACK",21,IF(G8="(ENF ACK)",21,IF(G8="ENF PRAISE",22,IF(G8="ENF ASK",23,IF(G8="ENF TELL",24,IF(G8="ENF SHAME",25,IF(G8="ENF WARN",26,IF(G8="ENF THREATEN",27,IF(G8="ENF PUNISH",28,IF(G8="DEFECT",29,IF(G8="SM TALK",30,IF(G8="HUMOR",31,IF(G8="POLITE+",32,IF(G8="POLITE-",32,IF(G8="INPUT-",33,IF(G8="AMBIGUOUS",34,IF(G8="UNCODEABLE",35)))))))))))))))))))))))))))))))))))))))))))))))))))))))))))))))))</f>
        <v>2</v>
      </c>
      <c r="G8" t="s">
        <v>12174</v>
      </c>
    </row>
    <row r="9" spans="1:11" x14ac:dyDescent="0.35">
      <c r="E9" s="58" t="s">
        <v>10814</v>
      </c>
      <c r="F9" s="42">
        <f t="shared" si="0"/>
        <v>2</v>
      </c>
      <c r="G9" t="s">
        <v>10428</v>
      </c>
      <c r="H9" s="42">
        <f t="shared" si="0"/>
        <v>2</v>
      </c>
      <c r="I9" t="s">
        <v>12175</v>
      </c>
    </row>
    <row r="10" spans="1:11" x14ac:dyDescent="0.35">
      <c r="A10" s="4">
        <v>3</v>
      </c>
      <c r="B10" s="4">
        <v>-396.76799999999997</v>
      </c>
      <c r="C10" t="s">
        <v>5925</v>
      </c>
      <c r="D10" s="4">
        <v>3</v>
      </c>
      <c r="E10" s="16" t="s">
        <v>5926</v>
      </c>
      <c r="F10" s="42">
        <f t="shared" si="0"/>
        <v>2</v>
      </c>
      <c r="G10" t="s">
        <v>12174</v>
      </c>
    </row>
    <row r="11" spans="1:11" x14ac:dyDescent="0.35">
      <c r="A11" s="4">
        <v>4</v>
      </c>
      <c r="B11" s="4">
        <v>-396.44799999999998</v>
      </c>
      <c r="C11" t="s">
        <v>5913</v>
      </c>
      <c r="D11" s="4">
        <v>2</v>
      </c>
      <c r="E11" s="16" t="s">
        <v>5927</v>
      </c>
    </row>
    <row r="12" spans="1:11" x14ac:dyDescent="0.35">
      <c r="E12" s="58" t="s">
        <v>10811</v>
      </c>
      <c r="F12" s="42">
        <f t="shared" si="0"/>
        <v>5</v>
      </c>
      <c r="G12" t="s">
        <v>9378</v>
      </c>
    </row>
    <row r="13" spans="1:11" x14ac:dyDescent="0.35">
      <c r="E13" s="58" t="s">
        <v>10812</v>
      </c>
      <c r="F13" s="42">
        <f t="shared" si="0"/>
        <v>6</v>
      </c>
      <c r="G13" t="s">
        <v>10472</v>
      </c>
      <c r="H13" s="42">
        <f t="shared" si="0"/>
        <v>2</v>
      </c>
      <c r="I13" t="s">
        <v>10938</v>
      </c>
    </row>
    <row r="15" spans="1:11" x14ac:dyDescent="0.35">
      <c r="A15" s="7" t="s">
        <v>11327</v>
      </c>
      <c r="B15" s="31" t="s">
        <v>11324</v>
      </c>
    </row>
    <row r="16" spans="1:11" x14ac:dyDescent="0.35">
      <c r="B16" s="39" t="s">
        <v>11325</v>
      </c>
    </row>
    <row r="17" spans="1:9" x14ac:dyDescent="0.35">
      <c r="A17" s="4">
        <v>5</v>
      </c>
      <c r="B17" s="4">
        <v>-380.59100000000001</v>
      </c>
      <c r="C17" t="s">
        <v>5920</v>
      </c>
      <c r="D17" s="4">
        <v>1</v>
      </c>
      <c r="E17" s="16" t="s">
        <v>5932</v>
      </c>
      <c r="F17" s="42">
        <f t="shared" ref="F17:F29" si="1">IF(G17="GREET",1,IF(G17="GOAL",2,IF(G17="GOAL:COOP",2,IF(G17="(GOAL:COOP)",2,IF(G17="GOAL:CIVILITY",2,IF(G17="GOAL:SUSTAIN",2,IF(G17="(GOAL:SUSTAIN)",2,IF(G17="GOAL:MAX EARN",2,IF(G17="GOAL:EQUITY",2,IF(G17="(GOAL:EQUITY)",2,IF(G17="PROPOSAL",3,IF(G17="(PROPOSAL)",3,IF(G17="CHOOSE+",4,IF(G17="CHOOSE-",4,IF(G17="(CHOOSE+)",4,IF(G17="(CHOOSE-)",4,IF(G17="ECO INFO",5,IF(G17="(ECO INFO)",5,IF(G17="$ INFO",6,IF(G17="($ INFO)",6,IF(G17="SOC INFO",7,IF(G17="(SOC INFO)",7,IF(G17="RULE INFO",8,IF(G17="EXP INFO",9,IF(G17="(EXP INFO)",9,IF(G17="MON RES",10,IF(G17="MON EARN",11,IF(G17="MON BEH",12,IF(G17="POSE HARM",13,IF(G17="(POSE HARM)",13,IF(G17="POSE CONCERN",14,IF(G17="(POSE CONCERN)",14,IF(G17="RJ APOLOGY",15,IF(G17="RJ ATONE",16,IF(G17="(RJ ATONE)",16,IF(G17="RJ JUSTIFY",17,IF(G17="RJ JUSTIFY:ECO INFO",17,IF(G17="RJ JUSTIFY:SOC INFO",17,IF(G17="RJ JUSTIFY:EXP INFO",17,IF(G17="RJ JUSTIFY:MON EARN",17,IF(G17="RJ JUSTIFY:MON BEH",17,IF(G17="RJ-",18,IF(G17="RJ FORGIVE+",19,IF(G17="RJ FORGIVE-",19,IF(G17="(RJ FORGIVE+)",19,IF(G17="(RJ FORGIVE-)",19,IF(G17="COORD",20,IF(G17="(COORD)",20,IF(G17="ENF ACK",21,IF(G17="(ENF ACK)",21,IF(G17="ENF PRAISE",22,IF(G17="ENF ASK",23,IF(G17="ENF TELL",24,IF(G17="ENF SHAME",25,IF(G17="ENF WARN",26,IF(G17="ENF THREATEN",27,IF(G17="ENF PUNISH",28,IF(G17="DEFECT",29,IF(G17="SM TALK",30,IF(G17="HUMOR",31,IF(G17="POLITE+",32,IF(G17="POLITE-",32,IF(G17="INPUT-",33,IF(G17="AMBIGUOUS",34,IF(G17="UNCODEABLE",35)))))))))))))))))))))))))))))))))))))))))))))))))))))))))))))))))</f>
        <v>3</v>
      </c>
      <c r="G17" t="s">
        <v>9379</v>
      </c>
    </row>
    <row r="18" spans="1:9" x14ac:dyDescent="0.35">
      <c r="A18" s="4">
        <v>6</v>
      </c>
      <c r="B18" s="4">
        <v>-379.35899999999998</v>
      </c>
      <c r="C18" t="s">
        <v>5913</v>
      </c>
      <c r="D18" s="4">
        <v>2</v>
      </c>
      <c r="E18" s="16" t="s">
        <v>5933</v>
      </c>
      <c r="F18" s="42">
        <f t="shared" si="1"/>
        <v>3</v>
      </c>
      <c r="G18" t="s">
        <v>9379</v>
      </c>
    </row>
    <row r="19" spans="1:9" x14ac:dyDescent="0.35">
      <c r="B19" s="4">
        <v>-369.61500000000001</v>
      </c>
      <c r="C19" t="s">
        <v>5913</v>
      </c>
      <c r="D19" s="4">
        <v>2</v>
      </c>
      <c r="E19" s="16" t="s">
        <v>5938</v>
      </c>
      <c r="F19" s="42">
        <f t="shared" si="1"/>
        <v>6</v>
      </c>
      <c r="G19" t="s">
        <v>10472</v>
      </c>
    </row>
    <row r="20" spans="1:9" x14ac:dyDescent="0.35">
      <c r="A20" s="4">
        <v>7</v>
      </c>
      <c r="B20" s="4">
        <v>-366.54399999999998</v>
      </c>
      <c r="C20" t="s">
        <v>5920</v>
      </c>
      <c r="D20" s="4">
        <v>1</v>
      </c>
      <c r="E20" s="16" t="s">
        <v>5939</v>
      </c>
      <c r="F20" s="42">
        <f t="shared" si="1"/>
        <v>5</v>
      </c>
      <c r="G20" t="s">
        <v>9378</v>
      </c>
      <c r="H20" s="42">
        <f>IF(I20="GREET",1,IF(I20="GOAL",2,IF(I20="GOAL:COOP",2,IF(I20="(GOAL:COOP)",2,IF(I20="GOAL:CIVILITY",2,IF(I20="GOAL:SUSTAIN",2,IF(I20="(GOAL:SUSTAIN)",2,IF(I20="(GOAL:MAX EARN)",2,IF(I20="GOAL:EQUITY",2,IF(I20="(GOAL:EQUITY)",2,IF(I20="PROPOSAL",3,IF(I20="(PROPOSAL)",3,IF(I20="CHOOSE+",4,IF(I20="CHOOSE-",4,IF(I20="(CHOOSE+)",4,IF(I20="(CHOOSE-)",4,IF(I20="ECO INFO",5,IF(I20="(ECO INFO)",5,IF(I20="$ INFO",6,IF(I20="($ INFO)",6,IF(I20="SOC INFO",7,IF(I20="(SOC INFO)",7,IF(I20="RULE INFO",8,IF(I20="EXP INFO",9,IF(I20="(EXP INFO)",9,IF(I20="MON RES",10,IF(I20="MON EARN",11,IF(I20="MON BEH",12,IF(I20="POSE HARM",13,IF(I20="(POSE HARM)",13,IF(I20="POSE CONCERN",14,IF(I20="(POSE CONCERN)",14,IF(I20="RJ APOLOGY",15,IF(I20="RJ ATONE",16,IF(I20="(RJ ATONE)",16,IF(I20="RJ JUSTIFY",17,IF(I20="RJ JUSTIFY:ECO INFO",17,IF(I20="RJ JUSTIFY:SOC INFO",17,IF(I20="RJ JUSTIFY:EXP INFO",17,IF(I20="RJ JUSTIFY:MON EARN",17,IF(I20="RJ JUSTIFY:MON BEH",17,IF(I20="RJ-",18,IF(I20="RJ FORGIVE+",19,IF(I20="RJ FORGIVE-",19,IF(I20="(RJ FORGIVE+)",19,IF(I20="(RJ FORGIVE-)",19,IF(I20="COORD",20,IF(I20="(COORD)",20,IF(I20="ENF ACK",21,IF(I20="(ENF ACK)",21,IF(I20="ENF PRAISE",22,IF(I20="ENF ASK",23,IF(I20="ENF TELL",24,IF(I20="ENF SHAME",25,IF(I20="ENF WARN",26,IF(I20="ENF THREATEN",27,IF(I20="ENF PUNISH",28,IF(I20="DEFECT",29,IF(I20="SM TALK",30,IF(I20="HUMOR",31,IF(I20="POLITE+",32,IF(I20="POLITE-",32,IF(I20="INPUT-",33,IF(I20="AMBIGUOUS",34,IF(I20="UNCODEABLE",35)))))))))))))))))))))))))))))))))))))))))))))))))))))))))))))))))</f>
        <v>2</v>
      </c>
      <c r="I20" t="s">
        <v>12185</v>
      </c>
    </row>
    <row r="21" spans="1:9" x14ac:dyDescent="0.35">
      <c r="A21" s="4">
        <v>8</v>
      </c>
      <c r="B21" s="4">
        <v>-355.18799999999999</v>
      </c>
      <c r="C21" t="s">
        <v>5925</v>
      </c>
      <c r="D21" s="4">
        <v>3</v>
      </c>
      <c r="E21" s="16" t="s">
        <v>5942</v>
      </c>
    </row>
    <row r="22" spans="1:9" x14ac:dyDescent="0.35">
      <c r="E22" s="58" t="s">
        <v>139</v>
      </c>
      <c r="F22" s="42">
        <f t="shared" si="1"/>
        <v>4</v>
      </c>
      <c r="G22" t="s">
        <v>9380</v>
      </c>
    </row>
    <row r="23" spans="1:9" x14ac:dyDescent="0.35">
      <c r="E23" s="58" t="s">
        <v>11317</v>
      </c>
      <c r="F23" s="42">
        <f t="shared" si="1"/>
        <v>3</v>
      </c>
      <c r="G23" t="s">
        <v>9379</v>
      </c>
    </row>
    <row r="24" spans="1:9" x14ac:dyDescent="0.35">
      <c r="A24" s="4">
        <v>9</v>
      </c>
      <c r="B24" s="4">
        <v>-340.08699999999999</v>
      </c>
      <c r="C24" t="s">
        <v>5920</v>
      </c>
      <c r="D24" s="4">
        <v>1</v>
      </c>
      <c r="E24" s="16" t="s">
        <v>5948</v>
      </c>
      <c r="F24" s="42">
        <f t="shared" si="1"/>
        <v>4</v>
      </c>
      <c r="G24" t="s">
        <v>9372</v>
      </c>
    </row>
    <row r="25" spans="1:9" x14ac:dyDescent="0.35">
      <c r="A25" s="4">
        <v>10</v>
      </c>
      <c r="B25" s="4">
        <v>-345.274</v>
      </c>
      <c r="C25" t="s">
        <v>5913</v>
      </c>
      <c r="D25" s="4">
        <v>2</v>
      </c>
      <c r="E25" s="16" t="s">
        <v>5947</v>
      </c>
      <c r="F25" s="42">
        <f t="shared" si="1"/>
        <v>3</v>
      </c>
      <c r="G25" t="s">
        <v>9379</v>
      </c>
    </row>
    <row r="26" spans="1:9" x14ac:dyDescent="0.35">
      <c r="B26" s="4">
        <v>-334.26400000000001</v>
      </c>
      <c r="C26" t="s">
        <v>5913</v>
      </c>
      <c r="D26" s="4">
        <v>2</v>
      </c>
      <c r="E26" s="16" t="s">
        <v>5950</v>
      </c>
      <c r="F26" s="42">
        <f t="shared" si="1"/>
        <v>7</v>
      </c>
      <c r="G26" t="s">
        <v>9377</v>
      </c>
      <c r="H26" s="42">
        <f t="shared" ref="H26" si="2">IF(I26="GREET",1,IF(I26="GOAL",2,IF(I26="GOAL:COOP",2,IF(I26="(GOAL:COOP)",2,IF(I26="GOAL:CIVILITY",2,IF(I26="GOAL:SUSTAIN",2,IF(I26="(GOAL:SUSTAIN)",2,IF(I26="GOAL:MAX EARN",2,IF(I26="GOAL:EQUITY",2,IF(I26="(GOAL:EQUITY)",2,IF(I26="PROPOSAL",3,IF(I26="(PROPOSAL)",3,IF(I26="CHOOSE+",4,IF(I26="CHOOSE-",4,IF(I26="(CHOOSE+)",4,IF(I26="(CHOOSE-)",4,IF(I26="ECO INFO",5,IF(I26="(ECO INFO)",5,IF(I26="$ INFO",6,IF(I26="($ INFO)",6,IF(I26="SOC INFO",7,IF(I26="(SOC INFO)",7,IF(I26="RULE INFO",8,IF(I26="EXP INFO",9,IF(I26="(EXP INFO)",9,IF(I26="MON RES",10,IF(I26="MON EARN",11,IF(I26="MON BEH",12,IF(I26="POSE HARM",13,IF(I26="(POSE HARM)",13,IF(I26="POSE CONCERN",14,IF(I26="(POSE CONCERN)",14,IF(I26="RJ APOLOGY",15,IF(I26="RJ ATONE",16,IF(I26="(RJ ATONE)",16,IF(I26="RJ JUSTIFY",17,IF(I26="RJ JUSTIFY:ECO INFO",17,IF(I26="RJ JUSTIFY:SOC INFO",17,IF(I26="RJ JUSTIFY:EXP INFO",17,IF(I26="RJ JUSTIFY:MON EARN",17,IF(I26="RJ JUSTIFY:MON BEH",17,IF(I26="RJ-",18,IF(I26="RJ FORGIVE+",19,IF(I26="RJ FORGIVE-",19,IF(I26="(RJ FORGIVE+)",19,IF(I26="(RJ FORGIVE-)",19,IF(I26="COORD",20,IF(I26="(COORD)",20,IF(I26="ENF ACK",21,IF(I26="(ENF ACK)",21,IF(I26="ENF PRAISE",22,IF(I26="ENF ASK",23,IF(I26="ENF TELL",24,IF(I26="ENF SHAME",25,IF(I26="ENF WARN",26,IF(I26="ENF THREATEN",27,IF(I26="ENF PUNISH",28,IF(I26="DEFECT",29,IF(I26="SM TALK",30,IF(I26="HUMOR",31,IF(I26="POLITE+",32,IF(I26="POLITE-",32,IF(I26="INPUT-",33,IF(I26="AMBIGUOUS",34,IF(I26="UNCODEABLE",35)))))))))))))))))))))))))))))))))))))))))))))))))))))))))))))))))</f>
        <v>2</v>
      </c>
      <c r="I26" t="s">
        <v>12179</v>
      </c>
    </row>
    <row r="27" spans="1:9" x14ac:dyDescent="0.35">
      <c r="A27" s="4">
        <v>11</v>
      </c>
      <c r="B27" s="4">
        <v>-331.89299999999997</v>
      </c>
      <c r="C27" t="s">
        <v>5920</v>
      </c>
      <c r="D27" s="4">
        <v>1</v>
      </c>
      <c r="E27" s="16" t="s">
        <v>5952</v>
      </c>
      <c r="F27" s="42">
        <f t="shared" si="1"/>
        <v>4</v>
      </c>
      <c r="G27" t="s">
        <v>9372</v>
      </c>
    </row>
    <row r="28" spans="1:9" x14ac:dyDescent="0.35">
      <c r="A28" s="4">
        <v>12</v>
      </c>
      <c r="B28" s="4">
        <v>-322.048</v>
      </c>
      <c r="C28" t="s">
        <v>5920</v>
      </c>
      <c r="D28" s="4">
        <v>1</v>
      </c>
      <c r="E28" s="16" t="s">
        <v>5954</v>
      </c>
      <c r="F28" s="42">
        <f t="shared" si="1"/>
        <v>3</v>
      </c>
      <c r="G28" t="s">
        <v>9379</v>
      </c>
    </row>
    <row r="29" spans="1:9" x14ac:dyDescent="0.35">
      <c r="A29" s="4">
        <v>13</v>
      </c>
      <c r="B29" s="4">
        <v>-318.54599999999999</v>
      </c>
      <c r="C29" t="s">
        <v>5925</v>
      </c>
      <c r="D29" s="4">
        <v>3</v>
      </c>
      <c r="E29" s="16" t="s">
        <v>5956</v>
      </c>
      <c r="F29" s="42">
        <f t="shared" si="1"/>
        <v>14</v>
      </c>
      <c r="G29" t="s">
        <v>9381</v>
      </c>
      <c r="H29" s="42">
        <f t="shared" ref="H29" si="3">IF(I29="GREET",1,IF(I29="GOAL",2,IF(I29="GOAL:COOP",2,IF(I29="(GOAL:COOP)",2,IF(I29="GOAL:CIVILITY",2,IF(I29="GOAL:SUSTAIN",2,IF(I29="(GOAL:SUSTAIN)",2,IF(I29="GOAL:MAX EARN",2,IF(I29="GOAL:EQUITY",2,IF(I29="(GOAL:EQUITY)",2,IF(I29="PROPOSAL",3,IF(I29="(PROPOSAL)",3,IF(I29="CHOOSE+",4,IF(I29="CHOOSE-",4,IF(I29="(CHOOSE+)",4,IF(I29="(CHOOSE-)",4,IF(I29="ECO INFO",5,IF(I29="(ECO INFO)",5,IF(I29="$ INFO",6,IF(I29="($ INFO)",6,IF(I29="SOC INFO",7,IF(I29="(SOC INFO)",7,IF(I29="RULE INFO",8,IF(I29="EXP INFO",9,IF(I29="(EXP INFO)",9,IF(I29="MON RES",10,IF(I29="MON EARN",11,IF(I29="MON BEH",12,IF(I29="POSE HARM",13,IF(I29="(POSE HARM)",13,IF(I29="POSE CONCERN",14,IF(I29="(POSE CONCERN)",14,IF(I29="RJ APOLOGY",15,IF(I29="RJ ATONE",16,IF(I29="(RJ ATONE)",16,IF(I29="RJ JUSTIFY",17,IF(I29="RJ JUSTIFY:ECO INFO",17,IF(I29="RJ JUSTIFY:SOC INFO",17,IF(I29="RJ JUSTIFY:EXP INFO",17,IF(I29="RJ JUSTIFY:MON EARN",17,IF(I29="RJ JUSTIFY:MON BEH",17,IF(I29="RJ-",18,IF(I29="RJ FORGIVE+",19,IF(I29="RJ FORGIVE-",19,IF(I29="(RJ FORGIVE+)",19,IF(I29="(RJ FORGIVE-)",19,IF(I29="COORD",20,IF(I29="(COORD)",20,IF(I29="ENF ACK",21,IF(I29="(ENF ACK)",21,IF(I29="ENF PRAISE",22,IF(I29="ENF ASK",23,IF(I29="ENF TELL",24,IF(I29="ENF SHAME",25,IF(I29="ENF WARN",26,IF(I29="ENF THREATEN",27,IF(I29="ENF PUNISH",28,IF(I29="DEFECT",29,IF(I29="SM TALK",30,IF(I29="HUMOR",31,IF(I29="POLITE+",32,IF(I29="POLITE-",32,IF(I29="INPUT-",33,IF(I29="AMBIGUOUS",34,IF(I29="UNCODEABLE",35)))))))))))))))))))))))))))))))))))))))))))))))))))))))))))))))))</f>
        <v>9</v>
      </c>
      <c r="I29" t="s">
        <v>9373</v>
      </c>
    </row>
    <row r="30" spans="1:9" x14ac:dyDescent="0.35">
      <c r="A30" s="4">
        <v>14</v>
      </c>
      <c r="B30" s="4">
        <v>-303.28800000000001</v>
      </c>
      <c r="C30" t="s">
        <v>5925</v>
      </c>
      <c r="D30" s="4">
        <v>3</v>
      </c>
      <c r="E30" s="16" t="s">
        <v>5961</v>
      </c>
    </row>
    <row r="31" spans="1:9" x14ac:dyDescent="0.35">
      <c r="B31" s="4">
        <v>-294.25299999999999</v>
      </c>
      <c r="C31" t="s">
        <v>5925</v>
      </c>
      <c r="D31" s="4">
        <v>3</v>
      </c>
      <c r="E31" s="16" t="s">
        <v>5965</v>
      </c>
    </row>
    <row r="32" spans="1:9" x14ac:dyDescent="0.35">
      <c r="B32" s="4">
        <v>-282.04199999999997</v>
      </c>
      <c r="C32" t="s">
        <v>5925</v>
      </c>
      <c r="D32" s="4">
        <v>3</v>
      </c>
      <c r="E32" s="16" t="s">
        <v>5969</v>
      </c>
    </row>
    <row r="33" spans="1:7" x14ac:dyDescent="0.35">
      <c r="E33" s="58" t="s">
        <v>10815</v>
      </c>
      <c r="F33" s="42">
        <f t="shared" ref="F33:H70" si="4">IF(G33="GREET",1,IF(G33="GOAL",2,IF(G33="GOAL:COOP",2,IF(G33="(GOAL:COOP)",2,IF(G33="GOAL:CIVILITY",2,IF(G33="GOAL:SUSTAIN",2,IF(G33="(GOAL:SUSTAIN)",2,IF(G33="GOAL:MAX EARN",2,IF(G33="GOAL:EQUITY",2,IF(G33="(GOAL:EQUITY)",2,IF(G33="PROPOSAL",3,IF(G33="(PROPOSAL)",3,IF(G33="CHOOSE+",4,IF(G33="CHOOSE-",4,IF(G33="(CHOOSE+)",4,IF(G33="(CHOOSE-)",4,IF(G33="ECO INFO",5,IF(G33="(ECO INFO)",5,IF(G33="$ INFO",6,IF(G33="($ INFO)",6,IF(G33="SOC INFO",7,IF(G33="(SOC INFO)",7,IF(G33="RULE INFO",8,IF(G33="EXP INFO",9,IF(G33="(EXP INFO)",9,IF(G33="MON RES",10,IF(G33="MON EARN",11,IF(G33="MON BEH",12,IF(G33="POSE HARM",13,IF(G33="(POSE HARM)",13,IF(G33="POSE CONCERN",14,IF(G33="(POSE CONCERN)",14,IF(G33="RJ APOLOGY",15,IF(G33="RJ ATONE",16,IF(G33="(RJ ATONE)",16,IF(G33="RJ JUSTIFY",17,IF(G33="RJ JUSTIFY:ECO INFO",17,IF(G33="RJ JUSTIFY:SOC INFO",17,IF(G33="RJ JUSTIFY:EXP INFO",17,IF(G33="RJ JUSTIFY:MON EARN",17,IF(G33="RJ JUSTIFY:MON BEH",17,IF(G33="RJ-",18,IF(G33="RJ FORGIVE+",19,IF(G33="RJ FORGIVE-",19,IF(G33="(RJ FORGIVE+)",19,IF(G33="(RJ FORGIVE-)",19,IF(G33="COORD",20,IF(G33="(COORD)",20,IF(G33="ENF ACK",21,IF(G33="(ENF ACK)",21,IF(G33="ENF PRAISE",22,IF(G33="ENF ASK",23,IF(G33="ENF TELL",24,IF(G33="ENF SHAME",25,IF(G33="ENF WARN",26,IF(G33="ENF THREATEN",27,IF(G33="ENF PUNISH",28,IF(G33="DEFECT",29,IF(G33="SM TALK",30,IF(G33="HUMOR",31,IF(G33="POLITE+",32,IF(G33="POLITE-",32,IF(G33="INPUT-",33,IF(G33="AMBIGUOUS",34,IF(G33="UNCODEABLE",35)))))))))))))))))))))))))))))))))))))))))))))))))))))))))))))))))</f>
        <v>3</v>
      </c>
      <c r="G33" t="s">
        <v>9379</v>
      </c>
    </row>
    <row r="34" spans="1:7" x14ac:dyDescent="0.35">
      <c r="E34" s="58" t="s">
        <v>5969</v>
      </c>
      <c r="F34" s="42">
        <f t="shared" si="4"/>
        <v>2</v>
      </c>
      <c r="G34" t="s">
        <v>10428</v>
      </c>
    </row>
    <row r="35" spans="1:7" x14ac:dyDescent="0.35">
      <c r="A35" s="4">
        <v>15</v>
      </c>
      <c r="B35" s="4">
        <v>-286.95699999999999</v>
      </c>
      <c r="C35" t="s">
        <v>5920</v>
      </c>
      <c r="D35" s="4">
        <v>1</v>
      </c>
      <c r="E35" s="16" t="s">
        <v>5968</v>
      </c>
      <c r="F35" s="42">
        <f t="shared" si="4"/>
        <v>3</v>
      </c>
      <c r="G35" t="s">
        <v>9379</v>
      </c>
    </row>
    <row r="36" spans="1:7" x14ac:dyDescent="0.35">
      <c r="A36" s="4">
        <v>16</v>
      </c>
      <c r="B36" s="4">
        <v>-275.84699999999998</v>
      </c>
      <c r="C36" t="s">
        <v>5920</v>
      </c>
      <c r="D36" s="4">
        <v>1</v>
      </c>
      <c r="E36" s="16" t="s">
        <v>5970</v>
      </c>
      <c r="F36" s="42">
        <f t="shared" si="4"/>
        <v>3</v>
      </c>
      <c r="G36" t="s">
        <v>9379</v>
      </c>
    </row>
    <row r="37" spans="1:7" x14ac:dyDescent="0.35">
      <c r="A37" s="4">
        <v>17</v>
      </c>
      <c r="B37" s="4">
        <v>-270.19</v>
      </c>
      <c r="C37" t="s">
        <v>5913</v>
      </c>
      <c r="D37" s="4">
        <v>2</v>
      </c>
      <c r="E37" s="16" t="s">
        <v>5972</v>
      </c>
      <c r="F37" s="42">
        <f t="shared" si="4"/>
        <v>3</v>
      </c>
      <c r="G37" t="s">
        <v>9379</v>
      </c>
    </row>
    <row r="38" spans="1:7" x14ac:dyDescent="0.35">
      <c r="A38" s="4">
        <v>18</v>
      </c>
      <c r="B38" s="4">
        <v>-250.48699999999999</v>
      </c>
      <c r="C38" t="s">
        <v>5920</v>
      </c>
      <c r="D38" s="4">
        <v>1</v>
      </c>
      <c r="E38" s="16" t="s">
        <v>5979</v>
      </c>
      <c r="F38" s="42">
        <f t="shared" si="4"/>
        <v>4</v>
      </c>
      <c r="G38" t="s">
        <v>9372</v>
      </c>
    </row>
    <row r="39" spans="1:7" x14ac:dyDescent="0.35">
      <c r="A39" s="4">
        <v>19</v>
      </c>
      <c r="B39" s="4">
        <v>-239.02799999999999</v>
      </c>
      <c r="C39" t="s">
        <v>5920</v>
      </c>
      <c r="D39" s="4">
        <v>1</v>
      </c>
      <c r="E39" s="16" t="s">
        <v>5982</v>
      </c>
      <c r="F39" s="42">
        <f t="shared" si="4"/>
        <v>7</v>
      </c>
      <c r="G39" t="s">
        <v>9377</v>
      </c>
    </row>
    <row r="40" spans="1:7" x14ac:dyDescent="0.35">
      <c r="A40" s="4">
        <v>20</v>
      </c>
      <c r="B40" s="4">
        <v>-239.53299999999999</v>
      </c>
      <c r="C40" t="s">
        <v>5925</v>
      </c>
      <c r="D40" s="4">
        <v>3</v>
      </c>
      <c r="E40" s="16" t="s">
        <v>5981</v>
      </c>
      <c r="F40" s="42">
        <f t="shared" si="4"/>
        <v>4</v>
      </c>
      <c r="G40" t="s">
        <v>9380</v>
      </c>
    </row>
    <row r="41" spans="1:7" x14ac:dyDescent="0.35">
      <c r="A41" s="4">
        <v>21</v>
      </c>
      <c r="B41" s="4">
        <v>-234.00200000000001</v>
      </c>
      <c r="C41" t="s">
        <v>5925</v>
      </c>
      <c r="D41" s="4">
        <v>3</v>
      </c>
      <c r="E41" s="16" t="s">
        <v>5983</v>
      </c>
      <c r="F41" s="42">
        <f t="shared" si="4"/>
        <v>5</v>
      </c>
      <c r="G41" t="s">
        <v>9378</v>
      </c>
    </row>
    <row r="42" spans="1:7" x14ac:dyDescent="0.35">
      <c r="B42" s="4">
        <v>-228.892</v>
      </c>
      <c r="C42" t="s">
        <v>5925</v>
      </c>
      <c r="D42" s="4">
        <v>3</v>
      </c>
      <c r="E42" s="16" t="s">
        <v>5984</v>
      </c>
    </row>
    <row r="43" spans="1:7" x14ac:dyDescent="0.35">
      <c r="A43" s="4">
        <v>22</v>
      </c>
      <c r="B43" s="4">
        <v>-218.29300000000001</v>
      </c>
      <c r="C43" t="s">
        <v>5925</v>
      </c>
      <c r="D43" s="4">
        <v>3</v>
      </c>
      <c r="E43" s="16" t="s">
        <v>5986</v>
      </c>
      <c r="F43" s="42">
        <f t="shared" si="4"/>
        <v>2</v>
      </c>
      <c r="G43" t="s">
        <v>10428</v>
      </c>
    </row>
    <row r="44" spans="1:7" x14ac:dyDescent="0.35">
      <c r="A44" s="4">
        <v>23</v>
      </c>
      <c r="B44" s="4">
        <v>-216.77099999999999</v>
      </c>
      <c r="C44" t="s">
        <v>5920</v>
      </c>
      <c r="D44" s="4">
        <v>1</v>
      </c>
      <c r="E44" s="16" t="s">
        <v>5988</v>
      </c>
      <c r="F44" s="42">
        <f t="shared" si="4"/>
        <v>2</v>
      </c>
      <c r="G44" t="s">
        <v>12174</v>
      </c>
    </row>
    <row r="45" spans="1:7" x14ac:dyDescent="0.35">
      <c r="A45" s="4">
        <v>24</v>
      </c>
      <c r="B45" s="4">
        <v>-214.85</v>
      </c>
      <c r="C45" t="s">
        <v>5913</v>
      </c>
      <c r="D45" s="4">
        <v>2</v>
      </c>
      <c r="E45" s="16" t="s">
        <v>5989</v>
      </c>
    </row>
    <row r="46" spans="1:7" x14ac:dyDescent="0.35">
      <c r="E46" s="58" t="s">
        <v>11318</v>
      </c>
      <c r="F46" s="42">
        <f t="shared" si="4"/>
        <v>3</v>
      </c>
      <c r="G46" t="s">
        <v>9379</v>
      </c>
    </row>
    <row r="47" spans="1:7" x14ac:dyDescent="0.35">
      <c r="E47" s="58" t="s">
        <v>11319</v>
      </c>
      <c r="F47" s="42">
        <f t="shared" si="4"/>
        <v>6</v>
      </c>
      <c r="G47" t="s">
        <v>10472</v>
      </c>
    </row>
    <row r="48" spans="1:7" x14ac:dyDescent="0.35">
      <c r="A48" s="4">
        <v>25</v>
      </c>
      <c r="B48" s="4">
        <v>-170.81200000000001</v>
      </c>
      <c r="C48" t="s">
        <v>5913</v>
      </c>
      <c r="D48" s="4">
        <v>2</v>
      </c>
      <c r="E48" s="16" t="s">
        <v>6000</v>
      </c>
      <c r="F48" s="42">
        <f t="shared" si="4"/>
        <v>5</v>
      </c>
      <c r="G48" t="s">
        <v>9378</v>
      </c>
    </row>
    <row r="49" spans="1:11" x14ac:dyDescent="0.35">
      <c r="A49" s="4">
        <v>26</v>
      </c>
      <c r="B49" s="4">
        <v>-195.68099999999899</v>
      </c>
      <c r="C49" t="s">
        <v>5920</v>
      </c>
      <c r="D49" s="4">
        <v>1</v>
      </c>
      <c r="E49" s="16" t="s">
        <v>5992</v>
      </c>
    </row>
    <row r="50" spans="1:11" x14ac:dyDescent="0.35">
      <c r="E50" s="58" t="s">
        <v>10816</v>
      </c>
      <c r="F50" s="42">
        <f t="shared" si="4"/>
        <v>7</v>
      </c>
      <c r="G50" t="s">
        <v>9377</v>
      </c>
    </row>
    <row r="51" spans="1:11" x14ac:dyDescent="0.35">
      <c r="E51" s="58" t="s">
        <v>10817</v>
      </c>
      <c r="F51" s="42">
        <f t="shared" si="4"/>
        <v>2</v>
      </c>
      <c r="G51" t="s">
        <v>12174</v>
      </c>
    </row>
    <row r="52" spans="1:11" x14ac:dyDescent="0.35">
      <c r="A52" s="4">
        <v>27</v>
      </c>
      <c r="B52" s="4">
        <v>-188.41</v>
      </c>
      <c r="C52" t="s">
        <v>5925</v>
      </c>
      <c r="D52" s="4">
        <v>3</v>
      </c>
      <c r="E52" s="16" t="s">
        <v>5994</v>
      </c>
      <c r="F52" s="42">
        <f t="shared" si="4"/>
        <v>3</v>
      </c>
      <c r="G52" t="s">
        <v>9379</v>
      </c>
    </row>
    <row r="53" spans="1:11" x14ac:dyDescent="0.35">
      <c r="B53" s="4">
        <v>-178.67400000000001</v>
      </c>
      <c r="C53" t="s">
        <v>5925</v>
      </c>
      <c r="D53" s="4">
        <v>3</v>
      </c>
      <c r="E53" s="16" t="s">
        <v>5997</v>
      </c>
    </row>
    <row r="54" spans="1:11" x14ac:dyDescent="0.35">
      <c r="A54" s="4">
        <v>28</v>
      </c>
      <c r="B54" s="4">
        <v>-163.13800000000001</v>
      </c>
      <c r="C54" t="s">
        <v>5925</v>
      </c>
      <c r="D54" s="4">
        <v>3</v>
      </c>
      <c r="E54" s="16" t="s">
        <v>6003</v>
      </c>
      <c r="F54" s="42">
        <f t="shared" si="4"/>
        <v>2</v>
      </c>
      <c r="G54" t="s">
        <v>10428</v>
      </c>
    </row>
    <row r="55" spans="1:11" x14ac:dyDescent="0.35">
      <c r="A55" s="4">
        <v>29</v>
      </c>
      <c r="B55" s="4">
        <v>-167.47799999999901</v>
      </c>
      <c r="C55" t="s">
        <v>5920</v>
      </c>
      <c r="D55" s="4">
        <v>1</v>
      </c>
      <c r="E55" s="16" t="s">
        <v>6002</v>
      </c>
      <c r="F55" s="42">
        <f t="shared" si="4"/>
        <v>7</v>
      </c>
      <c r="G55" t="s">
        <v>9377</v>
      </c>
    </row>
    <row r="56" spans="1:11" x14ac:dyDescent="0.35">
      <c r="A56" s="4">
        <v>30</v>
      </c>
      <c r="B56" s="4">
        <v>-146.79300000000001</v>
      </c>
      <c r="C56" t="s">
        <v>5920</v>
      </c>
      <c r="D56" s="4">
        <v>1</v>
      </c>
      <c r="E56" s="16" t="s">
        <v>6007</v>
      </c>
      <c r="F56" s="42">
        <f t="shared" si="4"/>
        <v>7</v>
      </c>
      <c r="G56" t="s">
        <v>9377</v>
      </c>
    </row>
    <row r="57" spans="1:11" x14ac:dyDescent="0.35">
      <c r="A57" s="4">
        <v>31</v>
      </c>
      <c r="B57" s="4">
        <v>-142.68299999999999</v>
      </c>
      <c r="C57" t="s">
        <v>5913</v>
      </c>
      <c r="D57" s="4">
        <v>2</v>
      </c>
      <c r="E57" s="16" t="s">
        <v>6009</v>
      </c>
    </row>
    <row r="58" spans="1:11" x14ac:dyDescent="0.35">
      <c r="E58" s="58" t="s">
        <v>10818</v>
      </c>
      <c r="F58" s="42">
        <f t="shared" si="4"/>
        <v>3</v>
      </c>
      <c r="G58" t="s">
        <v>9379</v>
      </c>
    </row>
    <row r="59" spans="1:11" x14ac:dyDescent="0.35">
      <c r="E59" s="58" t="s">
        <v>10819</v>
      </c>
      <c r="F59" s="42">
        <f t="shared" si="4"/>
        <v>6</v>
      </c>
      <c r="G59" t="s">
        <v>10472</v>
      </c>
    </row>
    <row r="60" spans="1:11" x14ac:dyDescent="0.35">
      <c r="A60" s="4">
        <v>32</v>
      </c>
      <c r="B60" s="4">
        <v>-127.458</v>
      </c>
      <c r="C60" t="s">
        <v>5913</v>
      </c>
      <c r="D60" s="4">
        <v>2</v>
      </c>
      <c r="E60" s="16" t="s">
        <v>6014</v>
      </c>
      <c r="F60" s="42">
        <f t="shared" si="4"/>
        <v>21</v>
      </c>
      <c r="G60" t="s">
        <v>9613</v>
      </c>
    </row>
    <row r="61" spans="1:11" x14ac:dyDescent="0.35">
      <c r="A61" s="4">
        <v>33</v>
      </c>
      <c r="B61" s="4">
        <v>-126.982</v>
      </c>
      <c r="C61" t="s">
        <v>5920</v>
      </c>
      <c r="D61" s="4">
        <v>1</v>
      </c>
      <c r="E61" s="16" t="s">
        <v>6015</v>
      </c>
      <c r="F61" s="42">
        <f t="shared" si="4"/>
        <v>8</v>
      </c>
      <c r="G61" t="s">
        <v>9374</v>
      </c>
    </row>
    <row r="62" spans="1:11" x14ac:dyDescent="0.35">
      <c r="A62" s="4">
        <v>34</v>
      </c>
      <c r="B62" s="4">
        <v>-112.982999999999</v>
      </c>
      <c r="C62" t="s">
        <v>5925</v>
      </c>
      <c r="D62" s="4">
        <v>3</v>
      </c>
      <c r="E62" s="16" t="s">
        <v>6017</v>
      </c>
      <c r="F62" s="42">
        <f t="shared" si="4"/>
        <v>8</v>
      </c>
      <c r="G62" t="s">
        <v>9374</v>
      </c>
      <c r="H62" s="42">
        <f t="shared" si="4"/>
        <v>4</v>
      </c>
      <c r="I62" t="s">
        <v>10330</v>
      </c>
      <c r="K62" t="s">
        <v>11326</v>
      </c>
    </row>
    <row r="63" spans="1:11" x14ac:dyDescent="0.35">
      <c r="A63" s="4">
        <v>35</v>
      </c>
      <c r="B63" s="4">
        <v>-109.443</v>
      </c>
      <c r="C63" t="s">
        <v>5920</v>
      </c>
      <c r="D63" s="4">
        <v>1</v>
      </c>
      <c r="E63" s="16" t="s">
        <v>6019</v>
      </c>
      <c r="F63" s="42">
        <f t="shared" si="4"/>
        <v>21</v>
      </c>
      <c r="G63" t="s">
        <v>9613</v>
      </c>
    </row>
    <row r="64" spans="1:11" x14ac:dyDescent="0.35">
      <c r="A64" s="4">
        <v>36</v>
      </c>
      <c r="B64" s="4">
        <v>-101.684</v>
      </c>
      <c r="C64" t="s">
        <v>5920</v>
      </c>
      <c r="D64" s="4">
        <v>1</v>
      </c>
      <c r="E64" s="16" t="s">
        <v>2648</v>
      </c>
      <c r="F64" s="42">
        <f t="shared" si="4"/>
        <v>8</v>
      </c>
      <c r="G64" t="s">
        <v>9374</v>
      </c>
    </row>
    <row r="65" spans="1:7" x14ac:dyDescent="0.35">
      <c r="A65" s="4">
        <v>37</v>
      </c>
      <c r="B65" s="4">
        <v>-90.858999999999995</v>
      </c>
      <c r="C65" t="s">
        <v>5920</v>
      </c>
      <c r="D65" s="4">
        <v>1</v>
      </c>
      <c r="E65" s="16" t="s">
        <v>6024</v>
      </c>
      <c r="F65" s="42">
        <f t="shared" si="4"/>
        <v>3</v>
      </c>
      <c r="G65" t="s">
        <v>9379</v>
      </c>
    </row>
    <row r="66" spans="1:7" x14ac:dyDescent="0.35">
      <c r="A66" s="4">
        <v>38</v>
      </c>
      <c r="B66" s="4">
        <v>-90.452999999999903</v>
      </c>
      <c r="C66" t="s">
        <v>5925</v>
      </c>
      <c r="D66" s="4">
        <v>3</v>
      </c>
      <c r="E66" s="16" t="s">
        <v>6025</v>
      </c>
      <c r="F66" s="42">
        <f t="shared" si="4"/>
        <v>7</v>
      </c>
      <c r="G66" t="s">
        <v>9377</v>
      </c>
    </row>
    <row r="67" spans="1:7" x14ac:dyDescent="0.35">
      <c r="A67" s="4">
        <v>39</v>
      </c>
      <c r="B67" s="4">
        <v>-83.962000000000003</v>
      </c>
      <c r="C67" t="s">
        <v>5913</v>
      </c>
      <c r="D67" s="4">
        <v>2</v>
      </c>
      <c r="E67" s="16" t="s">
        <v>6026</v>
      </c>
    </row>
    <row r="68" spans="1:7" x14ac:dyDescent="0.35">
      <c r="E68" s="58" t="s">
        <v>11320</v>
      </c>
      <c r="F68" s="42">
        <f t="shared" si="4"/>
        <v>3</v>
      </c>
      <c r="G68" t="s">
        <v>9379</v>
      </c>
    </row>
    <row r="69" spans="1:7" x14ac:dyDescent="0.35">
      <c r="E69" s="58" t="s">
        <v>11321</v>
      </c>
      <c r="F69" s="42">
        <f t="shared" si="4"/>
        <v>2</v>
      </c>
      <c r="G69" t="s">
        <v>12178</v>
      </c>
    </row>
    <row r="70" spans="1:7" x14ac:dyDescent="0.35">
      <c r="A70" s="4">
        <v>40</v>
      </c>
      <c r="B70" s="4">
        <v>-82.881</v>
      </c>
      <c r="C70" t="s">
        <v>5920</v>
      </c>
      <c r="D70" s="4">
        <v>1</v>
      </c>
      <c r="E70" s="16" t="s">
        <v>11322</v>
      </c>
      <c r="F70" s="42">
        <f t="shared" si="4"/>
        <v>4</v>
      </c>
      <c r="G70" t="s">
        <v>9372</v>
      </c>
    </row>
    <row r="71" spans="1:7" x14ac:dyDescent="0.35">
      <c r="B71" s="4">
        <v>-73.31</v>
      </c>
      <c r="C71" t="s">
        <v>5920</v>
      </c>
      <c r="D71" s="4">
        <v>1</v>
      </c>
      <c r="E71" s="16" t="s">
        <v>542</v>
      </c>
    </row>
    <row r="73" spans="1:7" x14ac:dyDescent="0.35">
      <c r="B73" s="21" t="s">
        <v>9231</v>
      </c>
      <c r="C73" s="22"/>
      <c r="D73" s="21"/>
      <c r="E73" s="23"/>
    </row>
    <row r="74" spans="1:7" x14ac:dyDescent="0.35">
      <c r="B74" s="20"/>
    </row>
    <row r="75" spans="1:7" x14ac:dyDescent="0.35">
      <c r="A75" s="4">
        <v>42</v>
      </c>
      <c r="B75" s="4">
        <v>224.01</v>
      </c>
      <c r="C75" t="s">
        <v>5920</v>
      </c>
      <c r="D75" s="4">
        <v>1</v>
      </c>
      <c r="E75" s="16" t="s">
        <v>6037</v>
      </c>
      <c r="F75" s="42">
        <f t="shared" ref="F75:F77" si="5">IF(G75="GREET",1,IF(G75="GOAL",2,IF(G75="GOAL:COOP",2,IF(G75="(GOAL:COOP)",2,IF(G75="GOAL:CIVILITY",2,IF(G75="GOAL:SUSTAIN",2,IF(G75="(GOAL:SUSTAIN)",2,IF(G75="GOAL:MAX EARN",2,IF(G75="GOAL:EQUITY",2,IF(G75="(GOAL:EQUITY)",2,IF(G75="PROPOSAL",3,IF(G75="(PROPOSAL)",3,IF(G75="CHOOSE+",4,IF(G75="CHOOSE-",4,IF(G75="(CHOOSE+)",4,IF(G75="(CHOOSE-)",4,IF(G75="ECO INFO",5,IF(G75="(ECO INFO)",5,IF(G75="$ INFO",6,IF(G75="($ INFO)",6,IF(G75="SOC INFO",7,IF(G75="(SOC INFO)",7,IF(G75="RULE INFO",8,IF(G75="EXP INFO",9,IF(G75="(EXP INFO)",9,IF(G75="MON RES",10,IF(G75="MON EARN",11,IF(G75="MON BEH",12,IF(G75="POSE HARM",13,IF(G75="(POSE HARM)",13,IF(G75="POSE CONCERN",14,IF(G75="(POSE CONCERN)",14,IF(G75="RJ APOLOGY",15,IF(G75="RJ ATONE",16,IF(G75="(RJ ATONE)",16,IF(G75="RJ JUSTIFY",17,IF(G75="RJ JUSTIFY:ECO INFO",17,IF(G75="RJ JUSTIFY:SOC INFO",17,IF(G75="RJ JUSTIFY:EXP INFO",17,IF(G75="RJ JUSTIFY:MON EARN",17,IF(G75="RJ JUSTIFY:MON BEH",17,IF(G75="RJ-",18,IF(G75="RJ FORGIVE+",19,IF(G75="RJ FORGIVE-",19,IF(G75="(RJ FORGIVE+)",19,IF(G75="(RJ FORGIVE-)",19,IF(G75="COORD",20,IF(G75="(COORD)",20,IF(G75="ENF ACK",21,IF(G75="(ENF ACK)",21,IF(G75="ENF PRAISE",22,IF(G75="ENF ASK",23,IF(G75="ENF TELL",24,IF(G75="ENF SHAME",25,IF(G75="ENF WARN",26,IF(G75="ENF THREATEN",27,IF(G75="ENF PUNISH",28,IF(G75="DEFECT",29,IF(G75="SM TALK",30,IF(G75="HUMOR",31,IF(G75="POLITE+",32,IF(G75="POLITE-",32,IF(G75="INPUT-",33,IF(G75="AMBIGUOUS",34,IF(G75="UNCODEABLE",35)))))))))))))))))))))))))))))))))))))))))))))))))))))))))))))))))</f>
        <v>7</v>
      </c>
      <c r="G75" t="s">
        <v>9377</v>
      </c>
    </row>
    <row r="76" spans="1:7" x14ac:dyDescent="0.35">
      <c r="A76" s="4">
        <v>43</v>
      </c>
      <c r="B76" s="4">
        <v>225.64</v>
      </c>
      <c r="C76" t="s">
        <v>5925</v>
      </c>
      <c r="D76" s="4">
        <v>3</v>
      </c>
      <c r="E76" s="16" t="s">
        <v>6038</v>
      </c>
      <c r="F76" s="42">
        <f t="shared" si="5"/>
        <v>8</v>
      </c>
      <c r="G76" t="s">
        <v>9374</v>
      </c>
    </row>
    <row r="77" spans="1:7" x14ac:dyDescent="0.35">
      <c r="A77" s="4">
        <v>44</v>
      </c>
      <c r="B77" s="4">
        <v>229.15</v>
      </c>
      <c r="C77" t="s">
        <v>5913</v>
      </c>
      <c r="D77" s="4">
        <v>2</v>
      </c>
      <c r="E77" s="16" t="s">
        <v>6039</v>
      </c>
      <c r="F77" s="42">
        <f t="shared" si="5"/>
        <v>3</v>
      </c>
      <c r="G77" t="s">
        <v>9379</v>
      </c>
    </row>
    <row r="78" spans="1:7" x14ac:dyDescent="0.35">
      <c r="B78" s="4">
        <v>240.99799999999999</v>
      </c>
      <c r="C78" t="s">
        <v>5913</v>
      </c>
      <c r="D78" s="4">
        <v>2</v>
      </c>
      <c r="E78" s="16" t="s">
        <v>6040</v>
      </c>
    </row>
    <row r="80" spans="1:7" x14ac:dyDescent="0.35">
      <c r="A80" s="7"/>
      <c r="B80" s="11" t="s">
        <v>9230</v>
      </c>
      <c r="C80" s="15"/>
      <c r="D80" s="19"/>
      <c r="E80" s="15"/>
    </row>
    <row r="81" spans="1:11" x14ac:dyDescent="0.35">
      <c r="A81" s="7"/>
      <c r="B81" s="7"/>
      <c r="C81" s="8"/>
      <c r="E81" s="8"/>
    </row>
    <row r="82" spans="1:11" x14ac:dyDescent="0.35">
      <c r="A82" s="7" t="s">
        <v>11333</v>
      </c>
      <c r="B82" s="31" t="s">
        <v>11332</v>
      </c>
    </row>
    <row r="83" spans="1:11" x14ac:dyDescent="0.35">
      <c r="A83" s="4">
        <v>45</v>
      </c>
      <c r="B83" s="4">
        <v>-375.214</v>
      </c>
      <c r="C83" t="s">
        <v>5925</v>
      </c>
      <c r="D83" s="4">
        <v>3</v>
      </c>
      <c r="E83" s="16" t="s">
        <v>6043</v>
      </c>
      <c r="F83" s="42">
        <f t="shared" ref="F83" si="6">IF(G83="GREET",1,IF(G83="GOAL",2,IF(G83="GOAL:COOP",2,IF(G83="(GOAL:COOP)",2,IF(G83="GOAL:CIVILITY",2,IF(G83="GOAL:SUSTAIN",2,IF(G83="(GOAL:SUSTAIN)",2,IF(G83="GOAL:MAX EARN",2,IF(G83="GOAL:EQUITY",2,IF(G83="(GOAL:EQUITY)",2,IF(G83="PROPOSAL",3,IF(G83="(PROPOSAL)",3,IF(G83="CHOOSE+",4,IF(G83="CHOOSE-",4,IF(G83="(CHOOSE+)",4,IF(G83="(CHOOSE-)",4,IF(G83="ECO INFO",5,IF(G83="(ECO INFO)",5,IF(G83="$ INFO",6,IF(G83="($ INFO)",6,IF(G83="SOC INFO",7,IF(G83="(SOC INFO)",7,IF(G83="RULE INFO",8,IF(G83="EXP INFO",9,IF(G83="(EXP INFO)",9,IF(G83="MON RES",10,IF(G83="MON EARN",11,IF(G83="MON BEH",12,IF(G83="POSE HARM",13,IF(G83="(POSE HARM)",13,IF(G83="POSE CONCERN",14,IF(G83="(POSE CONCERN)",14,IF(G83="RJ APOLOGY",15,IF(G83="RJ ATONE",16,IF(G83="(RJ ATONE)",16,IF(G83="RJ JUSTIFY",17,IF(G83="RJ JUSTIFY:ECO INFO",17,IF(G83="RJ JUSTIFY:SOC INFO",17,IF(G83="RJ JUSTIFY:EXP INFO",17,IF(G83="RJ JUSTIFY:MON EARN",17,IF(G83="RJ JUSTIFY:MON BEH",17,IF(G83="RJ-",18,IF(G83="RJ FORGIVE+",19,IF(G83="RJ FORGIVE-",19,IF(G83="(RJ FORGIVE+)",19,IF(G83="(RJ FORGIVE-)",19,IF(G83="COORD",20,IF(G83="(COORD)",20,IF(G83="ENF ACK",21,IF(G83="(ENF ACK)",21,IF(G83="ENF PRAISE",22,IF(G83="ENF ASK",23,IF(G83="ENF TELL",24,IF(G83="ENF SHAME",25,IF(G83="ENF WARN",26,IF(G83="ENF THREATEN",27,IF(G83="ENF PUNISH",28,IF(G83="DEFECT",29,IF(G83="SM TALK",30,IF(G83="HUMOR",31,IF(G83="POLITE+",32,IF(G83="POLITE-",32,IF(G83="INPUT-",33,IF(G83="AMBIGUOUS",34,IF(G83="UNCODEABLE",35)))))))))))))))))))))))))))))))))))))))))))))))))))))))))))))))))</f>
        <v>3</v>
      </c>
      <c r="G83" t="s">
        <v>9379</v>
      </c>
    </row>
    <row r="84" spans="1:11" x14ac:dyDescent="0.35">
      <c r="B84" s="4">
        <v>-364.596</v>
      </c>
      <c r="C84" t="s">
        <v>5925</v>
      </c>
      <c r="D84" s="4">
        <v>3</v>
      </c>
      <c r="E84" s="16" t="s">
        <v>6050</v>
      </c>
    </row>
    <row r="85" spans="1:11" x14ac:dyDescent="0.35">
      <c r="A85" s="4">
        <v>46</v>
      </c>
      <c r="B85" s="4">
        <v>-367.22399999999999</v>
      </c>
      <c r="C85" t="s">
        <v>5913</v>
      </c>
      <c r="D85" s="4">
        <v>2</v>
      </c>
      <c r="E85" s="16" t="s">
        <v>6049</v>
      </c>
      <c r="F85" s="42">
        <f t="shared" ref="F85:H148" si="7">IF(G85="GREET",1,IF(G85="GOAL",2,IF(G85="GOAL:COOP",2,IF(G85="(GOAL:COOP)",2,IF(G85="GOAL:CIVILITY",2,IF(G85="GOAL:SUSTAIN",2,IF(G85="(GOAL:SUSTAIN)",2,IF(G85="GOAL:MAX EARN",2,IF(G85="GOAL:EQUITY",2,IF(G85="(GOAL:EQUITY)",2,IF(G85="PROPOSAL",3,IF(G85="(PROPOSAL)",3,IF(G85="CHOOSE+",4,IF(G85="CHOOSE-",4,IF(G85="(CHOOSE+)",4,IF(G85="(CHOOSE-)",4,IF(G85="ECO INFO",5,IF(G85="(ECO INFO)",5,IF(G85="$ INFO",6,IF(G85="($ INFO)",6,IF(G85="SOC INFO",7,IF(G85="(SOC INFO)",7,IF(G85="RULE INFO",8,IF(G85="EXP INFO",9,IF(G85="(EXP INFO)",9,IF(G85="MON RES",10,IF(G85="MON EARN",11,IF(G85="MON BEH",12,IF(G85="POSE HARM",13,IF(G85="(POSE HARM)",13,IF(G85="POSE CONCERN",14,IF(G85="(POSE CONCERN)",14,IF(G85="RJ APOLOGY",15,IF(G85="RJ ATONE",16,IF(G85="(RJ ATONE)",16,IF(G85="RJ JUSTIFY",17,IF(G85="RJ JUSTIFY:ECO INFO",17,IF(G85="RJ JUSTIFY:SOC INFO",17,IF(G85="RJ JUSTIFY:EXP INFO",17,IF(G85="RJ JUSTIFY:MON EARN",17,IF(G85="RJ JUSTIFY:MON BEH",17,IF(G85="RJ-",18,IF(G85="RJ FORGIVE+",19,IF(G85="RJ FORGIVE-",19,IF(G85="(RJ FORGIVE+)",19,IF(G85="(RJ FORGIVE-)",19,IF(G85="COORD",20,IF(G85="(COORD)",20,IF(G85="ENF ACK",21,IF(G85="(ENF ACK)",21,IF(G85="ENF PRAISE",22,IF(G85="ENF ASK",23,IF(G85="ENF TELL",24,IF(G85="ENF SHAME",25,IF(G85="ENF WARN",26,IF(G85="ENF THREATEN",27,IF(G85="ENF PUNISH",28,IF(G85="DEFECT",29,IF(G85="SM TALK",30,IF(G85="HUMOR",31,IF(G85="POLITE+",32,IF(G85="POLITE-",32,IF(G85="INPUT-",33,IF(G85="AMBIGUOUS",34,IF(G85="UNCODEABLE",35)))))))))))))))))))))))))))))))))))))))))))))))))))))))))))))))))</f>
        <v>4</v>
      </c>
      <c r="G85" t="s">
        <v>9372</v>
      </c>
    </row>
    <row r="86" spans="1:11" x14ac:dyDescent="0.35">
      <c r="A86" s="4">
        <v>47</v>
      </c>
      <c r="B86" s="4">
        <v>-364.04300000000001</v>
      </c>
      <c r="C86" t="s">
        <v>5920</v>
      </c>
      <c r="D86" s="4">
        <v>1</v>
      </c>
      <c r="E86" s="16" t="s">
        <v>6051</v>
      </c>
      <c r="F86" s="42">
        <f t="shared" si="7"/>
        <v>3</v>
      </c>
      <c r="G86" t="s">
        <v>9379</v>
      </c>
    </row>
    <row r="87" spans="1:11" x14ac:dyDescent="0.35">
      <c r="A87" s="4">
        <v>48</v>
      </c>
      <c r="B87" s="4">
        <v>-353.92099999999999</v>
      </c>
      <c r="C87" t="s">
        <v>5925</v>
      </c>
      <c r="D87" s="4">
        <v>3</v>
      </c>
      <c r="E87" s="16" t="s">
        <v>6054</v>
      </c>
      <c r="F87" s="42">
        <f t="shared" si="7"/>
        <v>4</v>
      </c>
      <c r="G87" t="s">
        <v>9380</v>
      </c>
    </row>
    <row r="88" spans="1:11" x14ac:dyDescent="0.35">
      <c r="A88" s="4">
        <v>49</v>
      </c>
      <c r="B88" s="4">
        <v>-351.61</v>
      </c>
      <c r="C88" t="s">
        <v>5913</v>
      </c>
      <c r="D88" s="4">
        <v>2</v>
      </c>
      <c r="E88" s="16" t="s">
        <v>6056</v>
      </c>
      <c r="F88" s="42">
        <f t="shared" si="7"/>
        <v>4</v>
      </c>
      <c r="G88" t="s">
        <v>9372</v>
      </c>
    </row>
    <row r="89" spans="1:11" x14ac:dyDescent="0.35">
      <c r="A89" s="4">
        <v>50</v>
      </c>
      <c r="B89" s="4">
        <v>-336.16800000000001</v>
      </c>
      <c r="C89" t="s">
        <v>5925</v>
      </c>
      <c r="D89" s="4">
        <v>3</v>
      </c>
      <c r="E89" s="16" t="s">
        <v>6059</v>
      </c>
      <c r="F89" s="42">
        <f t="shared" si="7"/>
        <v>26</v>
      </c>
      <c r="G89" t="s">
        <v>10123</v>
      </c>
      <c r="H89" s="42">
        <f t="shared" ref="H89" si="8">IF(I89="GREET",1,IF(I89="GOAL",2,IF(I89="GOAL:COOP",2,IF(I89="(GOAL:COOP)",2,IF(I89="GOAL:CIVILITY",2,IF(I89="GOAL:SUSTAIN",2,IF(I89="(GOAL:SUSTAIN)",2,IF(I89="GOAL:MAX EARN",2,IF(I89="GOAL:EQUITY",2,IF(I89="(GOAL:EQUITY)",2,IF(I89="PROPOSAL",3,IF(I89="(PROPOSAL)",3,IF(I89="CHOOSE+",4,IF(I89="CHOOSE-",4,IF(I89="(CHOOSE+)",4,IF(I89="(CHOOSE-)",4,IF(I89="ECO INFO",5,IF(I89="(ECO INFO)",5,IF(I89="$ INFO",6,IF(I89="($ INFO)",6,IF(I89="SOC INFO",7,IF(I89="(SOC INFO)",7,IF(I89="RULE INFO",8,IF(I89="EXP INFO",9,IF(I89="(EXP INFO)",9,IF(I89="MON RES",10,IF(I89="MON EARN",11,IF(I89="MON BEH",12,IF(I89="POSE HARM",13,IF(I89="(POSE HARM)",13,IF(I89="POSE CONCERN",14,IF(I89="(POSE CONCERN)",14,IF(I89="RJ APOLOGY",15,IF(I89="RJ ATONE",16,IF(I89="(RJ ATONE)",16,IF(I89="RJ JUSTIFY",17,IF(I89="RJ JUSTIFY:ECO INFO",17,IF(I89="RJ JUSTIFY:SOC INFO",17,IF(I89="RJ JUSTIFY:EXP INFO",17,IF(I89="RJ JUSTIFY:MON EARN",17,IF(I89="RJ JUSTIFY:MON BEH",17,IF(I89="RJ-",18,IF(I89="RJ FORGIVE+",19,IF(I89="RJ FORGIVE-",19,IF(I89="(RJ FORGIVE+)",19,IF(I89="(RJ FORGIVE-)",19,IF(I89="COORD",20,IF(I89="(COORD)",20,IF(I89="ENF ACK",21,IF(I89="(ENF ACK)",21,IF(I89="ENF PRAISE",22,IF(I89="ENF ASK",23,IF(I89="ENF TELL",24,IF(I89="ENF SHAME",25,IF(I89="ENF WARN",26,IF(I89="ENF THREATEN",27,IF(I89="ENF PUNISH",28,IF(I89="DEFECT",29,IF(I89="SM TALK",30,IF(I89="HUMOR",31,IF(I89="POLITE+",32,IF(I89="POLITE-",32,IF(I89="INPUT-",33,IF(I89="AMBIGUOUS",34,IF(I89="UNCODEABLE",35)))))))))))))))))))))))))))))))))))))))))))))))))))))))))))))))))</f>
        <v>3</v>
      </c>
      <c r="I89" t="s">
        <v>10329</v>
      </c>
    </row>
    <row r="90" spans="1:11" x14ac:dyDescent="0.35">
      <c r="A90" s="4">
        <v>51</v>
      </c>
      <c r="B90" s="4">
        <v>-326.38799999999998</v>
      </c>
      <c r="C90" t="s">
        <v>5913</v>
      </c>
      <c r="D90" s="4">
        <v>2</v>
      </c>
      <c r="E90" s="16" t="s">
        <v>6061</v>
      </c>
      <c r="F90" s="42">
        <f t="shared" si="7"/>
        <v>12</v>
      </c>
      <c r="G90" t="s">
        <v>10124</v>
      </c>
    </row>
    <row r="91" spans="1:11" x14ac:dyDescent="0.35">
      <c r="A91" s="4">
        <v>52</v>
      </c>
      <c r="B91" s="4">
        <v>-308.62299999999999</v>
      </c>
      <c r="C91" t="s">
        <v>5913</v>
      </c>
      <c r="D91" s="4">
        <v>2</v>
      </c>
      <c r="E91" s="16" t="s">
        <v>6065</v>
      </c>
      <c r="F91" s="42">
        <f t="shared" si="7"/>
        <v>4</v>
      </c>
      <c r="G91" t="s">
        <v>9380</v>
      </c>
      <c r="K91" t="s">
        <v>11331</v>
      </c>
    </row>
    <row r="92" spans="1:11" x14ac:dyDescent="0.35">
      <c r="A92" s="4">
        <v>53</v>
      </c>
      <c r="B92" s="4">
        <v>-306.16399999999999</v>
      </c>
      <c r="C92" t="s">
        <v>5920</v>
      </c>
      <c r="D92" s="4">
        <v>1</v>
      </c>
      <c r="E92" s="16" t="s">
        <v>6068</v>
      </c>
    </row>
    <row r="93" spans="1:11" x14ac:dyDescent="0.35">
      <c r="E93" s="58" t="s">
        <v>11328</v>
      </c>
      <c r="F93" s="42">
        <f t="shared" si="7"/>
        <v>8</v>
      </c>
      <c r="G93" t="s">
        <v>9374</v>
      </c>
    </row>
    <row r="94" spans="1:11" x14ac:dyDescent="0.35">
      <c r="E94" s="58" t="s">
        <v>11329</v>
      </c>
      <c r="F94" s="42">
        <f t="shared" si="7"/>
        <v>9</v>
      </c>
      <c r="G94" t="s">
        <v>9373</v>
      </c>
    </row>
    <row r="95" spans="1:11" x14ac:dyDescent="0.35">
      <c r="A95" s="4">
        <v>54</v>
      </c>
      <c r="B95" s="4">
        <v>-303.89999999999998</v>
      </c>
      <c r="C95" t="s">
        <v>5925</v>
      </c>
      <c r="D95" s="4">
        <v>3</v>
      </c>
      <c r="E95" s="16" t="s">
        <v>6069</v>
      </c>
      <c r="F95" s="42">
        <f t="shared" si="7"/>
        <v>3</v>
      </c>
      <c r="G95" t="s">
        <v>9379</v>
      </c>
    </row>
    <row r="96" spans="1:11" x14ac:dyDescent="0.35">
      <c r="A96" s="4">
        <v>55</v>
      </c>
      <c r="B96" s="4">
        <v>-278.21199999999999</v>
      </c>
      <c r="C96" t="s">
        <v>5925</v>
      </c>
      <c r="D96" s="4">
        <v>3</v>
      </c>
      <c r="E96" s="16" t="s">
        <v>6075</v>
      </c>
      <c r="F96" s="42">
        <f t="shared" si="7"/>
        <v>26</v>
      </c>
      <c r="G96" t="s">
        <v>10123</v>
      </c>
    </row>
    <row r="97" spans="1:11" x14ac:dyDescent="0.35">
      <c r="A97" s="4">
        <v>56</v>
      </c>
      <c r="B97" s="4">
        <v>-274.50799999999998</v>
      </c>
      <c r="C97" t="s">
        <v>5913</v>
      </c>
      <c r="D97" s="4">
        <v>2</v>
      </c>
      <c r="E97" s="16" t="s">
        <v>6076</v>
      </c>
    </row>
    <row r="98" spans="1:11" x14ac:dyDescent="0.35">
      <c r="E98" s="58" t="s">
        <v>9947</v>
      </c>
      <c r="F98" s="42">
        <f t="shared" si="7"/>
        <v>9</v>
      </c>
      <c r="G98" t="s">
        <v>9373</v>
      </c>
    </row>
    <row r="99" spans="1:11" x14ac:dyDescent="0.35">
      <c r="E99" s="58" t="s">
        <v>9948</v>
      </c>
      <c r="F99" s="42">
        <f t="shared" si="7"/>
        <v>3</v>
      </c>
      <c r="G99" t="s">
        <v>9379</v>
      </c>
      <c r="H99" s="42">
        <f t="shared" si="7"/>
        <v>4</v>
      </c>
      <c r="I99" t="s">
        <v>10330</v>
      </c>
      <c r="K99" t="s">
        <v>11330</v>
      </c>
    </row>
    <row r="100" spans="1:11" x14ac:dyDescent="0.35">
      <c r="A100" s="4">
        <v>57</v>
      </c>
      <c r="B100" s="4">
        <v>-249.851</v>
      </c>
      <c r="C100" t="s">
        <v>5920</v>
      </c>
      <c r="D100" s="4">
        <v>1</v>
      </c>
      <c r="E100" s="16" t="s">
        <v>6080</v>
      </c>
      <c r="F100" s="42">
        <f t="shared" si="7"/>
        <v>14</v>
      </c>
      <c r="G100" t="s">
        <v>9381</v>
      </c>
    </row>
    <row r="101" spans="1:11" x14ac:dyDescent="0.35">
      <c r="A101" s="4">
        <v>58</v>
      </c>
      <c r="B101" s="4">
        <v>-249.45500000000001</v>
      </c>
      <c r="C101" t="s">
        <v>5925</v>
      </c>
      <c r="D101" s="4">
        <v>3</v>
      </c>
      <c r="E101" s="16" t="s">
        <v>6081</v>
      </c>
      <c r="F101" s="42">
        <f t="shared" si="7"/>
        <v>24</v>
      </c>
      <c r="G101" t="s">
        <v>10409</v>
      </c>
    </row>
    <row r="102" spans="1:11" x14ac:dyDescent="0.35">
      <c r="A102" s="4">
        <v>59</v>
      </c>
      <c r="B102" s="4">
        <v>-229.76300000000001</v>
      </c>
      <c r="C102" t="s">
        <v>5920</v>
      </c>
      <c r="D102" s="4">
        <v>1</v>
      </c>
      <c r="E102" s="16" t="s">
        <v>6085</v>
      </c>
      <c r="F102" s="42">
        <f t="shared" si="7"/>
        <v>8</v>
      </c>
      <c r="G102" t="s">
        <v>9374</v>
      </c>
      <c r="H102" s="42">
        <f t="shared" si="7"/>
        <v>4</v>
      </c>
      <c r="I102" t="s">
        <v>10429</v>
      </c>
    </row>
    <row r="103" spans="1:11" x14ac:dyDescent="0.35">
      <c r="A103" s="4">
        <v>60</v>
      </c>
      <c r="B103" s="4">
        <v>-228.58099999999999</v>
      </c>
      <c r="C103" t="s">
        <v>5925</v>
      </c>
      <c r="D103" s="4">
        <v>3</v>
      </c>
      <c r="E103" s="16" t="s">
        <v>6086</v>
      </c>
      <c r="F103" s="42">
        <f t="shared" si="7"/>
        <v>2</v>
      </c>
      <c r="G103" t="s">
        <v>12174</v>
      </c>
    </row>
    <row r="104" spans="1:11" x14ac:dyDescent="0.35">
      <c r="A104" s="4">
        <v>61</v>
      </c>
      <c r="B104" s="4">
        <v>-221.96799999999999</v>
      </c>
      <c r="C104" t="s">
        <v>5913</v>
      </c>
      <c r="D104" s="4">
        <v>2</v>
      </c>
      <c r="E104" s="16" t="s">
        <v>6088</v>
      </c>
    </row>
    <row r="105" spans="1:11" x14ac:dyDescent="0.35">
      <c r="B105" s="4">
        <v>-214.47099999999901</v>
      </c>
      <c r="C105" t="s">
        <v>5913</v>
      </c>
      <c r="D105" s="4">
        <v>2</v>
      </c>
      <c r="E105" s="16" t="s">
        <v>6093</v>
      </c>
    </row>
    <row r="106" spans="1:11" x14ac:dyDescent="0.35">
      <c r="E106" s="58" t="s">
        <v>9945</v>
      </c>
      <c r="F106" s="42">
        <f t="shared" si="7"/>
        <v>2</v>
      </c>
      <c r="G106" t="s">
        <v>12178</v>
      </c>
    </row>
    <row r="107" spans="1:11" x14ac:dyDescent="0.35">
      <c r="E107" s="58" t="s">
        <v>9946</v>
      </c>
      <c r="F107" s="42">
        <f t="shared" si="7"/>
        <v>9</v>
      </c>
      <c r="G107" t="s">
        <v>9373</v>
      </c>
    </row>
    <row r="108" spans="1:11" x14ac:dyDescent="0.35">
      <c r="E108" s="58" t="s">
        <v>10820</v>
      </c>
      <c r="F108" s="42">
        <f t="shared" si="7"/>
        <v>24</v>
      </c>
      <c r="G108" t="s">
        <v>10409</v>
      </c>
    </row>
    <row r="109" spans="1:11" x14ac:dyDescent="0.35">
      <c r="A109" s="4">
        <v>62</v>
      </c>
      <c r="B109" s="4">
        <v>-217.023</v>
      </c>
      <c r="C109" t="s">
        <v>5925</v>
      </c>
      <c r="D109" s="4">
        <v>3</v>
      </c>
      <c r="E109" s="16" t="s">
        <v>6091</v>
      </c>
      <c r="F109" s="42">
        <f t="shared" si="7"/>
        <v>24</v>
      </c>
      <c r="G109" t="s">
        <v>10409</v>
      </c>
    </row>
    <row r="110" spans="1:11" x14ac:dyDescent="0.35">
      <c r="A110" s="4">
        <v>63</v>
      </c>
      <c r="B110" s="4">
        <v>-209.529</v>
      </c>
      <c r="C110" t="s">
        <v>5925</v>
      </c>
      <c r="D110" s="4">
        <v>3</v>
      </c>
      <c r="E110" s="16" t="s">
        <v>6095</v>
      </c>
      <c r="F110" s="42">
        <f t="shared" si="7"/>
        <v>7</v>
      </c>
      <c r="G110" t="s">
        <v>9377</v>
      </c>
    </row>
    <row r="111" spans="1:11" x14ac:dyDescent="0.35">
      <c r="A111" s="4">
        <v>64</v>
      </c>
      <c r="B111" s="4">
        <v>-180.93199999999999</v>
      </c>
      <c r="C111" t="s">
        <v>5913</v>
      </c>
      <c r="D111" s="4">
        <v>2</v>
      </c>
      <c r="E111" s="16" t="s">
        <v>6100</v>
      </c>
      <c r="F111" s="42">
        <f t="shared" si="7"/>
        <v>24</v>
      </c>
      <c r="G111" t="s">
        <v>10409</v>
      </c>
    </row>
    <row r="112" spans="1:11" x14ac:dyDescent="0.35">
      <c r="A112" s="4">
        <v>65</v>
      </c>
      <c r="B112" s="4">
        <v>-169.608</v>
      </c>
      <c r="C112" t="s">
        <v>5920</v>
      </c>
      <c r="D112" s="4">
        <v>1</v>
      </c>
      <c r="E112" s="16" t="s">
        <v>6104</v>
      </c>
    </row>
    <row r="113" spans="1:9" x14ac:dyDescent="0.35">
      <c r="E113" s="58" t="s">
        <v>9949</v>
      </c>
      <c r="F113" s="42">
        <f t="shared" si="7"/>
        <v>21</v>
      </c>
      <c r="G113" t="s">
        <v>9613</v>
      </c>
      <c r="H113" s="42">
        <f t="shared" si="7"/>
        <v>4</v>
      </c>
      <c r="I113" t="s">
        <v>10330</v>
      </c>
    </row>
    <row r="114" spans="1:9" x14ac:dyDescent="0.35">
      <c r="E114" s="58" t="s">
        <v>10821</v>
      </c>
      <c r="F114" s="42">
        <f t="shared" si="7"/>
        <v>8</v>
      </c>
      <c r="G114" t="s">
        <v>9374</v>
      </c>
    </row>
    <row r="115" spans="1:9" x14ac:dyDescent="0.35">
      <c r="E115" s="58" t="s">
        <v>10822</v>
      </c>
      <c r="F115" s="42">
        <f t="shared" si="7"/>
        <v>8</v>
      </c>
      <c r="G115" t="s">
        <v>9374</v>
      </c>
    </row>
    <row r="116" spans="1:9" x14ac:dyDescent="0.35">
      <c r="A116" s="4">
        <v>66</v>
      </c>
      <c r="B116" s="4">
        <v>-141.059</v>
      </c>
      <c r="C116" t="s">
        <v>5920</v>
      </c>
      <c r="D116" s="4">
        <v>1</v>
      </c>
      <c r="E116" s="16" t="s">
        <v>6112</v>
      </c>
      <c r="F116" s="42">
        <f t="shared" si="7"/>
        <v>7</v>
      </c>
      <c r="G116" t="s">
        <v>9377</v>
      </c>
    </row>
    <row r="117" spans="1:9" x14ac:dyDescent="0.35">
      <c r="A117" s="4">
        <v>67</v>
      </c>
      <c r="B117" s="4">
        <v>-134.96299999999999</v>
      </c>
      <c r="C117" t="s">
        <v>5920</v>
      </c>
      <c r="D117" s="4">
        <v>1</v>
      </c>
      <c r="E117" s="16" t="s">
        <v>6114</v>
      </c>
      <c r="F117" s="42">
        <f t="shared" si="7"/>
        <v>8</v>
      </c>
      <c r="G117" t="s">
        <v>9374</v>
      </c>
    </row>
    <row r="118" spans="1:9" x14ac:dyDescent="0.35">
      <c r="E118" s="39"/>
    </row>
    <row r="119" spans="1:9" x14ac:dyDescent="0.35">
      <c r="A119" s="7">
        <v>1</v>
      </c>
      <c r="B119" s="31" t="s">
        <v>9423</v>
      </c>
    </row>
    <row r="120" spans="1:9" x14ac:dyDescent="0.35">
      <c r="A120" s="4">
        <v>68</v>
      </c>
      <c r="B120" s="4">
        <v>-168.02799999999999</v>
      </c>
      <c r="C120" t="s">
        <v>5925</v>
      </c>
      <c r="D120" s="4">
        <v>3</v>
      </c>
      <c r="E120" s="16" t="s">
        <v>6105</v>
      </c>
      <c r="F120" s="42">
        <f>IF(G120="GREET",1,IF(G120="GOAL",2,IF(G120="GOAL:COOP",2,IF(G120="(GOAL:COOP)",2,IF(G120="GOAL:CIVILITY",2,IF(G120="GOAL:SUSTAIN",2,IF(G120="(GOAL:SUSTAIN)",2,IF(G120="GOAL:MAX EARN",2,IF(G120="GOAL:EQUITY",2,IF(G120="(GOAL:EQUITY)",2,IF(G120="PROPOSAL",3,IF(G120="(PROPOSAL)",3,IF(G120="CHOOSE+",4,IF(G120="CHOOSE-",4,IF(G120="(CHOOSE+)",4,IF(G120="(CHOOSE-)",4,IF(G120="ECO INFO",5,IF(G120="(ECO INFO)",5,IF(G120="$ INFO",6,IF(G120="($ INFO)",6,IF(G120="SOC INFO",7,IF(G120="(SOC INFO)",7,IF(G120="RULE INFO",8,IF(G120="EXP INFO",9,IF(G120="(EXP INFO)",9,IF(G120="MON RES",10,IF(G120="MON EARN",11,IF(G120="MON BEH",12,IF(G120="POSE HARM",13,IF(G120="(POSE HARM)",13,IF(G120="POSE CONCERN",14,IF(G120="(POSE CONCERN)",14,IF(G120="RJ APOLOGY",15,IF(G120="RJ:SOC INFO",16,IF(G120="(RJ ATONE)",16,IF(G120="RJ JUSTIFY",17,IF(G120="RJ JUSTIFY:ECO INFO",17,IF(G120="RJ JUSTIFY:SOC INFO",17,IF(G120="RJ JUSTIFY:EXP INFO",17,IF(G120="RJ JUSTIFY:MON EARN",17,IF(G120="RJ JUSTIFY:MON BEH",17,IF(G120="RJ-",18,IF(G120="RJ FORGIVE+",19,IF(G120="RJ FORGIVE-",19,IF(G120="(RJ FORGIVE+)",19,IF(G120="(RJ FORGIVE-)",19,IF(G120="COORD",20,IF(G120="(COORD)",20,IF(G120="ENF ACK",21,IF(G120="(ENF ACK)",21,IF(G120="ENF PRAISE",22,IF(G120="ENF ASK",23,IF(G120="ENF TELL",24,IF(G120="ENF SHAME",25,IF(G120="ENF WARN",26,IF(G120="ENF THREATEN",27,IF(G120="ENF PUNISH",28,IF(G120="DEFECT",29,IF(G120="SM TALK",30,IF(G120="HUMOR",31,IF(G120="POLITE+",32,IF(G120="POLITE-",32,IF(G120="INPUT-",33,IF(G120="AMBIGUOUS",34,IF(G120="UNCODEABLE",35)))))))))))))))))))))))))))))))))))))))))))))))))))))))))))))))))</f>
        <v>16</v>
      </c>
      <c r="G120" t="s">
        <v>12194</v>
      </c>
      <c r="H120" s="68"/>
    </row>
    <row r="121" spans="1:9" x14ac:dyDescent="0.35">
      <c r="A121" s="4">
        <v>69</v>
      </c>
      <c r="B121" s="4">
        <v>-163.29599999999999</v>
      </c>
      <c r="C121" t="s">
        <v>5925</v>
      </c>
      <c r="D121" s="4">
        <v>3</v>
      </c>
      <c r="E121" s="16" t="s">
        <v>6107</v>
      </c>
      <c r="F121" s="42">
        <f t="shared" si="7"/>
        <v>13</v>
      </c>
      <c r="G121" t="s">
        <v>9388</v>
      </c>
    </row>
    <row r="122" spans="1:9" x14ac:dyDescent="0.35">
      <c r="A122" s="4">
        <v>70</v>
      </c>
      <c r="B122" s="4">
        <v>-146.059</v>
      </c>
      <c r="C122" t="s">
        <v>5925</v>
      </c>
      <c r="D122" s="4">
        <v>3</v>
      </c>
      <c r="E122" s="16" t="s">
        <v>6111</v>
      </c>
      <c r="F122" s="42">
        <f t="shared" si="7"/>
        <v>25</v>
      </c>
      <c r="G122" t="s">
        <v>9648</v>
      </c>
    </row>
    <row r="123" spans="1:9" x14ac:dyDescent="0.35">
      <c r="B123" s="4">
        <v>-133.39099999999999</v>
      </c>
      <c r="C123" t="s">
        <v>5925</v>
      </c>
      <c r="D123" s="4">
        <v>3</v>
      </c>
      <c r="E123" s="16" t="s">
        <v>6115</v>
      </c>
    </row>
    <row r="124" spans="1:9" x14ac:dyDescent="0.35">
      <c r="A124" s="4">
        <v>71</v>
      </c>
      <c r="B124" s="4">
        <v>-128.995</v>
      </c>
      <c r="C124" t="s">
        <v>5920</v>
      </c>
      <c r="D124" s="4">
        <v>1</v>
      </c>
      <c r="E124" s="16" t="s">
        <v>542</v>
      </c>
      <c r="F124" s="42">
        <f t="shared" si="7"/>
        <v>7</v>
      </c>
      <c r="G124" t="s">
        <v>9377</v>
      </c>
    </row>
    <row r="125" spans="1:9" x14ac:dyDescent="0.35">
      <c r="A125" s="4">
        <v>72</v>
      </c>
      <c r="B125" s="4">
        <v>-126.371</v>
      </c>
      <c r="C125" t="s">
        <v>5920</v>
      </c>
      <c r="D125" s="4">
        <v>1</v>
      </c>
      <c r="E125" s="16" t="s">
        <v>911</v>
      </c>
      <c r="F125" s="42">
        <f t="shared" si="7"/>
        <v>16</v>
      </c>
      <c r="G125" t="s">
        <v>9707</v>
      </c>
      <c r="I125" t="s">
        <v>11335</v>
      </c>
    </row>
    <row r="126" spans="1:9" x14ac:dyDescent="0.35">
      <c r="A126" s="4">
        <v>73</v>
      </c>
      <c r="B126" s="4">
        <v>-125.672</v>
      </c>
      <c r="C126" t="s">
        <v>5913</v>
      </c>
      <c r="D126" s="4">
        <v>2</v>
      </c>
      <c r="E126" s="16" t="s">
        <v>6118</v>
      </c>
      <c r="F126" s="42">
        <f t="shared" si="7"/>
        <v>8</v>
      </c>
      <c r="G126" t="s">
        <v>9374</v>
      </c>
    </row>
    <row r="127" spans="1:9" x14ac:dyDescent="0.35">
      <c r="E127" s="58" t="s">
        <v>10823</v>
      </c>
      <c r="F127" s="42">
        <f>IF(G127="GREET",1,IF(G127="GOAL",2,IF(G127="GOAL:COOP",2,IF(G127="(GOAL:COOP)",2,IF(G127="GOAL:CIVILITY",2,IF(G127="GOAL:SUSTAIN",2,IF(G127="(GOAL:SUSTAIN)",2,IF(G127="GOAL:MAX EARN",2,IF(G127="GOAL:EQUITY",2,IF(G127="(GOAL:EQUITY)",2,IF(G127="PROPOSAL",3,IF(G127="(PROPOSAL)",3,IF(G127="CHOOSE+",4,IF(G127="CHOOSE-",4,IF(G127="(CHOOSE+)",4,IF(G127="(CHOOSE-)",4,IF(G127="ECO INFO",5,IF(G127="(ECO INFO)",5,IF(G127="$ INFO",6,IF(G127="($ INFO)",6,IF(G127="SOC INFO",7,IF(G127="(SOC INFO)",7,IF(G127="RULE INFO",8,IF(G127="EXP INFO",9,IF(G127="(EXP INFO)",9,IF(G127="MON RES",10,IF(G127="MON EARN",11,IF(G127="MON BEH",12,IF(G127="POSE HARM",13,IF(G127="(POSE HARM)",13,IF(G127="POSE CONCERN",14,IF(G127="(POSE CONCERN)",14,IF(G127="RJ APOLOGY",15,IF(G127="RJ ATONE",16,IF(G127="(RJ ATONE)",16,IF(G127="RJ JUSTIFY",17,IF(G127="RJ JUSTIFY:ECO INFO",17,IF(G127="RJ JUSTIFY:SOC INFO",17,IF(G127="RJ JUSTIFY:EXP INFO",17,IF(G127="RJ JUSTIFY:MON EARN",17,IF(G127="RJ JUSTIFY:RULE INFO",17,IF(G127="RJ-",18,IF(G127="RJ FORGIVE+",19,IF(G127="RJ FORGIVE-",19,IF(G127="(RJ FORGIVE+)",19,IF(G127="(RJ FORGIVE-)",19,IF(G127="COORD",20,IF(G127="(COORD)",20,IF(G127="ENF ACK",21,IF(G127="(ENF ACK)",21,IF(G127="ENF PRAISE",22,IF(G127="ENF ASK",23,IF(G127="ENF TELL",24,IF(G127="ENF SHAME",25,IF(G127="ENF WARN",26,IF(G127="ENF THREATEN",27,IF(G127="ENF PUNISH",28,IF(G127="DEFECT",29,IF(G127="SM TALK",30,IF(G127="HUMOR",31,IF(G127="POLITE+",32,IF(G127="POLITE-",32,IF(G127="INPUT-",33,IF(G127="AMBIGUOUS",34,IF(G127="UNCODEABLE",35)))))))))))))))))))))))))))))))))))))))))))))))))))))))))))))))))</f>
        <v>16</v>
      </c>
      <c r="G127" t="s">
        <v>9707</v>
      </c>
      <c r="I127" t="s">
        <v>11336</v>
      </c>
    </row>
    <row r="128" spans="1:9" x14ac:dyDescent="0.35">
      <c r="E128" s="58" t="s">
        <v>10824</v>
      </c>
      <c r="F128" s="42">
        <f>IF(G128="GREET",1,IF(G128="GOAL",2,IF(G128="GOAL:COOP",2,IF(G128="(GOAL:COOP)",2,IF(G128="GOAL:CIVILITY",2,IF(G128="GOAL:SUSTAIN",2,IF(G128="(GOAL:SUSTAIN)",2,IF(G128="GOAL:MAX EARN",2,IF(G128="GOAL:EQUITY",2,IF(G128="(GOAL:EQUITY)",2,IF(G128="PROPOSAL",3,IF(G128="(PROPOSAL)",3,IF(G128="CHOOSE+",4,IF(G128="CHOOSE-",4,IF(G128="(CHOOSE+)",4,IF(G128="(CHOOSE-)",4,IF(G128="ECO INFO",5,IF(G128="(ECO INFO)",5,IF(G128="$ INFO",6,IF(G128="($ INFO)",6,IF(G128="SOC INFO",7,IF(G128="(SOC INFO)",7,IF(G128="RULE INFO",8,IF(G128="EXP INFO",9,IF(G128="(EXP INFO)",9,IF(G128="MON RES",10,IF(G128="MON EARN",11,IF(G128="MON BEH",12,IF(G128="POSE HARM",13,IF(G128="(POSE HARM)",13,IF(G128="POSE CONCERN",14,IF(G128="(POSE CONCERN)",14,IF(G128="RJ APOLOGY",15,IF(G128="RJ ATONE",16,IF(G128="(RJ ATONE)",16,IF(G128="RJ JUSTIFY",17,IF(G128="RJ JUSTIFY:ECO INFO",17,IF(G128="RJ JUSTIFY:SOC INFO",17,IF(G128="RJ JUSTIFY:EXP INFO",17,IF(G128="RJ JUSTIFY:MON EARN",17,IF(G128="RJ JUSTIFY:RULE INFO",17,IF(G128="RJ-",18,IF(G128="RJ FORGIVE+",19,IF(G128="RJ FORGIVE-",19,IF(G128="(RJ FORGIVE+)",19,IF(G128="(RJ FORGIVE-)",19,IF(G128="COORD",20,IF(G128="(COORD)",20,IF(G128="ENF ACK",21,IF(G128="(ENF ACK)",21,IF(G128="ENF PRAISE",22,IF(G128="ENF ASK",23,IF(G128="ENF TELL",24,IF(G128="ENF SHAME",25,IF(G128="ENF WARN",26,IF(G128="ENF THREATEN",27,IF(G128="ENF PUNISH",28,IF(G128="DEFECT",29,IF(G128="SM TALK",30,IF(G128="HUMOR",31,IF(G128="POLITE+",32,IF(G128="POLITE-",32,IF(G128="INPUT-",33,IF(G128="AMBIGUOUS",34,IF(G128="UNCODEABLE",35)))))))))))))))))))))))))))))))))))))))))))))))))))))))))))))))))</f>
        <v>17</v>
      </c>
      <c r="G128" t="s">
        <v>12193</v>
      </c>
    </row>
    <row r="129" spans="1:9" x14ac:dyDescent="0.35">
      <c r="A129" s="4">
        <v>74</v>
      </c>
      <c r="B129" s="4">
        <v>-113.925</v>
      </c>
      <c r="C129" t="s">
        <v>5925</v>
      </c>
      <c r="D129" s="4">
        <v>3</v>
      </c>
      <c r="E129" s="16" t="s">
        <v>55</v>
      </c>
      <c r="F129" s="42">
        <f t="shared" si="7"/>
        <v>19</v>
      </c>
      <c r="G129" t="s">
        <v>9723</v>
      </c>
      <c r="I129" t="s">
        <v>11337</v>
      </c>
    </row>
    <row r="131" spans="1:9" x14ac:dyDescent="0.35">
      <c r="B131" s="31" t="s">
        <v>11334</v>
      </c>
    </row>
    <row r="132" spans="1:9" x14ac:dyDescent="0.35">
      <c r="A132" s="4">
        <v>75</v>
      </c>
      <c r="B132" s="4">
        <v>-109.557</v>
      </c>
      <c r="C132" t="s">
        <v>5920</v>
      </c>
      <c r="D132" s="4">
        <v>1</v>
      </c>
      <c r="E132" s="16" t="s">
        <v>6124</v>
      </c>
      <c r="F132" s="42">
        <f t="shared" si="7"/>
        <v>3</v>
      </c>
      <c r="G132" t="s">
        <v>9379</v>
      </c>
    </row>
    <row r="133" spans="1:9" x14ac:dyDescent="0.35">
      <c r="B133" s="4">
        <v>-90.037000000000006</v>
      </c>
      <c r="C133" t="s">
        <v>5920</v>
      </c>
      <c r="D133" s="4">
        <v>1</v>
      </c>
      <c r="E133" s="16" t="s">
        <v>6128</v>
      </c>
      <c r="F133" s="42">
        <f t="shared" si="7"/>
        <v>9</v>
      </c>
      <c r="G133" t="s">
        <v>9373</v>
      </c>
    </row>
    <row r="134" spans="1:9" x14ac:dyDescent="0.35">
      <c r="A134" s="4">
        <v>76</v>
      </c>
      <c r="B134" s="4">
        <v>-44.078000000000003</v>
      </c>
      <c r="C134" t="s">
        <v>5913</v>
      </c>
      <c r="D134" s="4">
        <v>2</v>
      </c>
      <c r="E134" s="16" t="s">
        <v>6144</v>
      </c>
      <c r="F134" s="42">
        <f t="shared" si="7"/>
        <v>4</v>
      </c>
      <c r="G134" t="s">
        <v>9380</v>
      </c>
    </row>
    <row r="135" spans="1:9" x14ac:dyDescent="0.35">
      <c r="A135" s="4">
        <v>77</v>
      </c>
      <c r="B135" s="4">
        <v>-40.908999999999999</v>
      </c>
      <c r="C135" t="s">
        <v>5925</v>
      </c>
      <c r="D135" s="4">
        <v>3</v>
      </c>
      <c r="E135" s="16" t="s">
        <v>6145</v>
      </c>
      <c r="F135" s="42">
        <f t="shared" si="7"/>
        <v>4</v>
      </c>
      <c r="G135" t="s">
        <v>9380</v>
      </c>
    </row>
    <row r="136" spans="1:9" x14ac:dyDescent="0.35">
      <c r="A136" s="4">
        <v>78</v>
      </c>
      <c r="B136" s="4">
        <v>-40.564999999999998</v>
      </c>
      <c r="C136" t="s">
        <v>5913</v>
      </c>
      <c r="D136" s="4">
        <v>2</v>
      </c>
      <c r="E136" s="16" t="s">
        <v>6146</v>
      </c>
      <c r="F136" s="42">
        <f t="shared" si="7"/>
        <v>24</v>
      </c>
      <c r="G136" t="s">
        <v>10409</v>
      </c>
    </row>
    <row r="137" spans="1:9" x14ac:dyDescent="0.35">
      <c r="A137" s="4">
        <v>79</v>
      </c>
      <c r="B137" s="4">
        <v>-32.795000000000002</v>
      </c>
      <c r="C137" t="s">
        <v>5920</v>
      </c>
      <c r="D137" s="4">
        <v>1</v>
      </c>
      <c r="E137" s="16" t="s">
        <v>6148</v>
      </c>
      <c r="F137" s="42">
        <f t="shared" si="7"/>
        <v>4</v>
      </c>
      <c r="G137" t="s">
        <v>9372</v>
      </c>
    </row>
    <row r="138" spans="1:9" x14ac:dyDescent="0.35">
      <c r="A138" s="4">
        <v>80</v>
      </c>
      <c r="B138" s="4">
        <v>-31.931999999999999</v>
      </c>
      <c r="C138" t="s">
        <v>5925</v>
      </c>
      <c r="D138" s="4">
        <v>3</v>
      </c>
      <c r="E138" s="16" t="s">
        <v>6149</v>
      </c>
      <c r="F138" s="42">
        <f t="shared" si="7"/>
        <v>3</v>
      </c>
      <c r="G138" t="s">
        <v>9379</v>
      </c>
    </row>
    <row r="139" spans="1:9" x14ac:dyDescent="0.35">
      <c r="A139" s="4">
        <v>81</v>
      </c>
      <c r="B139" s="4">
        <v>-31.039000000000001</v>
      </c>
      <c r="C139" t="s">
        <v>5913</v>
      </c>
      <c r="D139" s="4">
        <v>2</v>
      </c>
      <c r="E139" s="16" t="s">
        <v>6150</v>
      </c>
      <c r="F139" s="42">
        <f t="shared" si="7"/>
        <v>4</v>
      </c>
      <c r="G139" t="s">
        <v>9380</v>
      </c>
    </row>
    <row r="140" spans="1:9" x14ac:dyDescent="0.35">
      <c r="B140" s="4">
        <v>-24.831</v>
      </c>
      <c r="C140" t="s">
        <v>5913</v>
      </c>
      <c r="D140" s="4">
        <v>2</v>
      </c>
      <c r="E140" s="16" t="s">
        <v>6153</v>
      </c>
    </row>
    <row r="142" spans="1:9" x14ac:dyDescent="0.35">
      <c r="A142" s="4">
        <v>82</v>
      </c>
      <c r="B142" s="4">
        <v>-23.074999999999999</v>
      </c>
      <c r="C142" t="s">
        <v>5920</v>
      </c>
      <c r="D142" s="4">
        <v>1</v>
      </c>
      <c r="E142" s="16" t="s">
        <v>6154</v>
      </c>
      <c r="F142" s="42">
        <f t="shared" si="7"/>
        <v>22</v>
      </c>
      <c r="G142" t="s">
        <v>10418</v>
      </c>
    </row>
    <row r="144" spans="1:9" x14ac:dyDescent="0.35">
      <c r="B144" s="20" t="s">
        <v>9256</v>
      </c>
    </row>
    <row r="145" spans="1:7" x14ac:dyDescent="0.35">
      <c r="A145" s="4">
        <v>83</v>
      </c>
      <c r="B145" s="4">
        <v>-97.316999999999993</v>
      </c>
      <c r="C145" t="s">
        <v>5913</v>
      </c>
      <c r="D145" s="4">
        <v>2</v>
      </c>
      <c r="E145" s="16" t="s">
        <v>6126</v>
      </c>
    </row>
    <row r="146" spans="1:7" x14ac:dyDescent="0.35">
      <c r="E146" s="58" t="s">
        <v>9950</v>
      </c>
      <c r="F146" s="42">
        <f t="shared" si="7"/>
        <v>12</v>
      </c>
      <c r="G146" t="s">
        <v>10124</v>
      </c>
    </row>
    <row r="147" spans="1:7" x14ac:dyDescent="0.35">
      <c r="E147" s="58" t="s">
        <v>9951</v>
      </c>
      <c r="F147" s="42">
        <f t="shared" si="7"/>
        <v>9</v>
      </c>
      <c r="G147" t="s">
        <v>9373</v>
      </c>
    </row>
    <row r="148" spans="1:7" x14ac:dyDescent="0.35">
      <c r="A148" s="4">
        <v>84</v>
      </c>
      <c r="B148" s="4">
        <v>-82.313999999999993</v>
      </c>
      <c r="C148" t="s">
        <v>5925</v>
      </c>
      <c r="D148" s="4">
        <v>3</v>
      </c>
      <c r="E148" s="16" t="s">
        <v>6130</v>
      </c>
      <c r="F148" s="42">
        <f t="shared" si="7"/>
        <v>9</v>
      </c>
      <c r="G148" t="s">
        <v>9373</v>
      </c>
    </row>
    <row r="149" spans="1:7" x14ac:dyDescent="0.35">
      <c r="A149" s="4">
        <v>85</v>
      </c>
      <c r="B149" s="4">
        <v>-70.582999999999998</v>
      </c>
      <c r="C149" t="s">
        <v>5925</v>
      </c>
      <c r="D149" s="4">
        <v>3</v>
      </c>
      <c r="E149" s="16" t="s">
        <v>6136</v>
      </c>
      <c r="F149" s="42">
        <f t="shared" ref="F149:F212" si="9">IF(G149="GREET",1,IF(G149="GOAL",2,IF(G149="GOAL:COOP",2,IF(G149="(GOAL:COOP)",2,IF(G149="GOAL:CIVILITY",2,IF(G149="GOAL:SUSTAIN",2,IF(G149="(GOAL:SUSTAIN)",2,IF(G149="GOAL:MAX EARN",2,IF(G149="GOAL:EQUITY",2,IF(G149="(GOAL:EQUITY)",2,IF(G149="PROPOSAL",3,IF(G149="(PROPOSAL)",3,IF(G149="CHOOSE+",4,IF(G149="CHOOSE-",4,IF(G149="(CHOOSE+)",4,IF(G149="(CHOOSE-)",4,IF(G149="ECO INFO",5,IF(G149="(ECO INFO)",5,IF(G149="$ INFO",6,IF(G149="($ INFO)",6,IF(G149="SOC INFO",7,IF(G149="(SOC INFO)",7,IF(G149="RULE INFO",8,IF(G149="EXP INFO",9,IF(G149="(EXP INFO)",9,IF(G149="MON RES",10,IF(G149="MON EARN",11,IF(G149="MON BEH",12,IF(G149="POSE HARM",13,IF(G149="(POSE HARM)",13,IF(G149="POSE CONCERN",14,IF(G149="(POSE CONCERN)",14,IF(G149="RJ APOLOGY",15,IF(G149="RJ ATONE",16,IF(G149="(RJ ATONE)",16,IF(G149="RJ JUSTIFY",17,IF(G149="RJ JUSTIFY:ECO INFO",17,IF(G149="RJ JUSTIFY:SOC INFO",17,IF(G149="RJ JUSTIFY:EXP INFO",17,IF(G149="RJ JUSTIFY:MON EARN",17,IF(G149="RJ JUSTIFY:MON BEH",17,IF(G149="RJ-",18,IF(G149="RJ FORGIVE+",19,IF(G149="RJ FORGIVE-",19,IF(G149="(RJ FORGIVE+)",19,IF(G149="(RJ FORGIVE-)",19,IF(G149="COORD",20,IF(G149="(COORD)",20,IF(G149="ENF ACK",21,IF(G149="(ENF ACK)",21,IF(G149="ENF PRAISE",22,IF(G149="ENF ASK",23,IF(G149="ENF TELL",24,IF(G149="ENF SHAME",25,IF(G149="ENF WARN",26,IF(G149="ENF THREATEN",27,IF(G149="ENF PUNISH",28,IF(G149="DEFECT",29,IF(G149="SM TALK",30,IF(G149="HUMOR",31,IF(G149="POLITE+",32,IF(G149="POLITE-",32,IF(G149="INPUT-",33,IF(G149="AMBIGUOUS",34,IF(G149="UNCODEABLE",35)))))))))))))))))))))))))))))))))))))))))))))))))))))))))))))))))</f>
        <v>9</v>
      </c>
      <c r="G149" t="s">
        <v>9373</v>
      </c>
    </row>
    <row r="150" spans="1:7" x14ac:dyDescent="0.35">
      <c r="A150" s="4">
        <v>86</v>
      </c>
      <c r="B150" s="4">
        <v>-65.623000000000005</v>
      </c>
      <c r="C150" t="s">
        <v>5920</v>
      </c>
      <c r="D150" s="4">
        <v>1</v>
      </c>
      <c r="E150" s="16" t="s">
        <v>6137</v>
      </c>
      <c r="F150" s="42">
        <f t="shared" si="9"/>
        <v>12</v>
      </c>
      <c r="G150" t="s">
        <v>10124</v>
      </c>
    </row>
    <row r="151" spans="1:7" x14ac:dyDescent="0.35">
      <c r="A151" s="4">
        <v>87</v>
      </c>
      <c r="B151" s="4">
        <v>-51.498999999999903</v>
      </c>
      <c r="C151" t="s">
        <v>5925</v>
      </c>
      <c r="D151" s="4">
        <v>3</v>
      </c>
      <c r="E151" s="16" t="s">
        <v>6139</v>
      </c>
      <c r="F151" s="42">
        <f t="shared" si="9"/>
        <v>8</v>
      </c>
      <c r="G151" t="s">
        <v>9374</v>
      </c>
    </row>
    <row r="152" spans="1:7" x14ac:dyDescent="0.35">
      <c r="A152" s="4">
        <v>88</v>
      </c>
      <c r="B152" s="4">
        <v>-50.226999999999997</v>
      </c>
      <c r="C152" t="s">
        <v>5913</v>
      </c>
      <c r="D152" s="4">
        <v>2</v>
      </c>
      <c r="E152" s="16" t="s">
        <v>6140</v>
      </c>
      <c r="F152" s="42">
        <f t="shared" si="9"/>
        <v>9</v>
      </c>
      <c r="G152" t="s">
        <v>9373</v>
      </c>
    </row>
    <row r="153" spans="1:7" x14ac:dyDescent="0.35">
      <c r="A153" s="4">
        <v>89</v>
      </c>
      <c r="B153" s="4">
        <v>-44.818999999999903</v>
      </c>
      <c r="C153" t="s">
        <v>5920</v>
      </c>
      <c r="D153" s="4">
        <v>1</v>
      </c>
      <c r="E153" s="16" t="s">
        <v>6143</v>
      </c>
      <c r="F153" s="42">
        <f t="shared" si="9"/>
        <v>8</v>
      </c>
      <c r="G153" t="s">
        <v>9374</v>
      </c>
    </row>
    <row r="155" spans="1:7" x14ac:dyDescent="0.35">
      <c r="B155" s="21" t="s">
        <v>9233</v>
      </c>
      <c r="C155" s="22"/>
      <c r="D155" s="21"/>
      <c r="E155" s="23"/>
    </row>
    <row r="156" spans="1:7" x14ac:dyDescent="0.35">
      <c r="A156" s="7">
        <v>1</v>
      </c>
      <c r="B156" s="31" t="s">
        <v>12156</v>
      </c>
    </row>
    <row r="157" spans="1:7" x14ac:dyDescent="0.35">
      <c r="A157" s="4">
        <v>90</v>
      </c>
      <c r="B157" s="4">
        <v>145.48500000000001</v>
      </c>
      <c r="C157" t="s">
        <v>5920</v>
      </c>
      <c r="D157" s="4">
        <v>1</v>
      </c>
      <c r="E157" s="16" t="s">
        <v>6163</v>
      </c>
      <c r="F157" s="42">
        <f t="shared" si="9"/>
        <v>15</v>
      </c>
      <c r="G157" t="s">
        <v>9706</v>
      </c>
    </row>
    <row r="159" spans="1:7" x14ac:dyDescent="0.35">
      <c r="A159" s="7"/>
      <c r="B159" s="11" t="s">
        <v>9229</v>
      </c>
      <c r="C159" s="15"/>
      <c r="D159" s="19"/>
      <c r="E159" s="15"/>
    </row>
    <row r="160" spans="1:7" x14ac:dyDescent="0.35">
      <c r="B160" s="20" t="s">
        <v>9292</v>
      </c>
    </row>
    <row r="161" spans="1:7" x14ac:dyDescent="0.35">
      <c r="A161" s="4">
        <v>91</v>
      </c>
      <c r="B161" s="4">
        <v>-374.4</v>
      </c>
      <c r="C161" t="s">
        <v>5913</v>
      </c>
      <c r="D161" s="4">
        <v>2</v>
      </c>
      <c r="E161" s="16" t="s">
        <v>6167</v>
      </c>
      <c r="F161" s="42">
        <f t="shared" si="9"/>
        <v>22</v>
      </c>
      <c r="G161" t="s">
        <v>10418</v>
      </c>
    </row>
    <row r="162" spans="1:7" x14ac:dyDescent="0.35">
      <c r="A162" s="4">
        <v>92</v>
      </c>
      <c r="B162" s="4">
        <v>-370.11</v>
      </c>
      <c r="C162" t="s">
        <v>5913</v>
      </c>
      <c r="D162" s="4">
        <v>2</v>
      </c>
      <c r="E162" s="16" t="s">
        <v>5543</v>
      </c>
      <c r="F162" s="42">
        <f t="shared" si="9"/>
        <v>22</v>
      </c>
      <c r="G162" t="s">
        <v>10418</v>
      </c>
    </row>
    <row r="163" spans="1:7" x14ac:dyDescent="0.35">
      <c r="A163" s="4">
        <v>93</v>
      </c>
      <c r="B163" s="4">
        <v>-370.17</v>
      </c>
      <c r="C163" t="s">
        <v>5925</v>
      </c>
      <c r="D163" s="4">
        <v>3</v>
      </c>
      <c r="E163" s="16" t="s">
        <v>6168</v>
      </c>
      <c r="F163" s="42">
        <f t="shared" si="9"/>
        <v>22</v>
      </c>
      <c r="G163" t="s">
        <v>10418</v>
      </c>
    </row>
    <row r="165" spans="1:7" x14ac:dyDescent="0.35">
      <c r="B165" s="31" t="s">
        <v>11338</v>
      </c>
    </row>
    <row r="166" spans="1:7" x14ac:dyDescent="0.35">
      <c r="A166" s="4">
        <v>94</v>
      </c>
      <c r="B166" s="4">
        <v>-366.524</v>
      </c>
      <c r="C166" t="s">
        <v>5920</v>
      </c>
      <c r="D166" s="4">
        <v>1</v>
      </c>
      <c r="E166" s="16" t="s">
        <v>6169</v>
      </c>
      <c r="F166" s="42">
        <f t="shared" si="9"/>
        <v>15</v>
      </c>
      <c r="G166" t="s">
        <v>9706</v>
      </c>
    </row>
    <row r="167" spans="1:7" x14ac:dyDescent="0.35">
      <c r="B167" s="4">
        <v>-361.32499999999999</v>
      </c>
      <c r="C167" t="s">
        <v>5920</v>
      </c>
      <c r="D167" s="4">
        <v>1</v>
      </c>
      <c r="E167" s="16" t="s">
        <v>6170</v>
      </c>
    </row>
    <row r="168" spans="1:7" x14ac:dyDescent="0.35">
      <c r="A168" s="4">
        <v>95</v>
      </c>
      <c r="B168" s="4">
        <v>-352.111999999999</v>
      </c>
      <c r="C168" t="s">
        <v>5913</v>
      </c>
      <c r="D168" s="4">
        <v>2</v>
      </c>
      <c r="E168" s="16" t="s">
        <v>6172</v>
      </c>
    </row>
    <row r="169" spans="1:7" x14ac:dyDescent="0.35">
      <c r="E169" s="58" t="s">
        <v>11339</v>
      </c>
      <c r="F169" s="42">
        <f t="shared" si="9"/>
        <v>19</v>
      </c>
      <c r="G169" t="s">
        <v>9723</v>
      </c>
    </row>
    <row r="170" spans="1:7" x14ac:dyDescent="0.35">
      <c r="E170" s="58" t="s">
        <v>11340</v>
      </c>
      <c r="F170" s="42">
        <f t="shared" si="9"/>
        <v>12</v>
      </c>
      <c r="G170" t="s">
        <v>10124</v>
      </c>
    </row>
    <row r="171" spans="1:7" x14ac:dyDescent="0.35">
      <c r="A171" s="4">
        <v>96</v>
      </c>
      <c r="B171" s="4">
        <v>-342.87699999999899</v>
      </c>
      <c r="C171" t="s">
        <v>5920</v>
      </c>
      <c r="D171" s="4">
        <v>1</v>
      </c>
      <c r="E171" s="16" t="s">
        <v>6174</v>
      </c>
      <c r="F171" s="42">
        <f t="shared" si="9"/>
        <v>17</v>
      </c>
      <c r="G171" t="s">
        <v>9724</v>
      </c>
    </row>
    <row r="173" spans="1:7" x14ac:dyDescent="0.35">
      <c r="A173" s="4">
        <v>97</v>
      </c>
      <c r="B173" s="4">
        <v>-326.77999999999997</v>
      </c>
      <c r="C173" t="s">
        <v>5925</v>
      </c>
      <c r="D173" s="4">
        <v>3</v>
      </c>
      <c r="E173" s="16" t="s">
        <v>6176</v>
      </c>
      <c r="F173" s="42">
        <f t="shared" si="9"/>
        <v>7</v>
      </c>
      <c r="G173" t="s">
        <v>9377</v>
      </c>
    </row>
    <row r="174" spans="1:7" x14ac:dyDescent="0.35">
      <c r="A174" s="4">
        <v>98</v>
      </c>
      <c r="B174" s="4">
        <v>-318.12900000000002</v>
      </c>
      <c r="C174" t="s">
        <v>5913</v>
      </c>
      <c r="D174" s="4">
        <v>2</v>
      </c>
      <c r="E174" s="16" t="s">
        <v>6179</v>
      </c>
      <c r="F174" s="42">
        <f t="shared" si="9"/>
        <v>12</v>
      </c>
      <c r="G174" t="s">
        <v>10124</v>
      </c>
    </row>
    <row r="175" spans="1:7" x14ac:dyDescent="0.35">
      <c r="B175" s="4">
        <v>-289.55399999999997</v>
      </c>
      <c r="C175" t="s">
        <v>5913</v>
      </c>
      <c r="D175" s="4">
        <v>2</v>
      </c>
      <c r="E175" s="16" t="s">
        <v>6182</v>
      </c>
    </row>
    <row r="176" spans="1:7" x14ac:dyDescent="0.35">
      <c r="A176" s="4">
        <v>99</v>
      </c>
      <c r="B176" s="4">
        <v>-287.23</v>
      </c>
      <c r="C176" t="s">
        <v>5925</v>
      </c>
      <c r="D176" s="4">
        <v>3</v>
      </c>
      <c r="E176" s="16" t="s">
        <v>6183</v>
      </c>
      <c r="F176" s="42">
        <f t="shared" si="9"/>
        <v>12</v>
      </c>
      <c r="G176" t="s">
        <v>10124</v>
      </c>
    </row>
    <row r="178" spans="1:7" x14ac:dyDescent="0.35">
      <c r="A178" s="7">
        <v>1</v>
      </c>
      <c r="B178" s="31" t="s">
        <v>12157</v>
      </c>
    </row>
    <row r="179" spans="1:7" x14ac:dyDescent="0.35">
      <c r="A179" s="4">
        <v>100</v>
      </c>
      <c r="B179" s="4">
        <v>-255.22499999999999</v>
      </c>
      <c r="C179" t="s">
        <v>5925</v>
      </c>
      <c r="D179" s="4">
        <v>3</v>
      </c>
      <c r="E179" s="16" t="s">
        <v>6189</v>
      </c>
      <c r="F179" s="42">
        <f t="shared" si="9"/>
        <v>15</v>
      </c>
      <c r="G179" t="s">
        <v>9706</v>
      </c>
    </row>
    <row r="180" spans="1:7" x14ac:dyDescent="0.35">
      <c r="B180" s="4">
        <v>-252.09799999999899</v>
      </c>
      <c r="C180" t="s">
        <v>5925</v>
      </c>
      <c r="D180" s="4">
        <v>3</v>
      </c>
      <c r="E180" s="16" t="s">
        <v>4697</v>
      </c>
    </row>
    <row r="181" spans="1:7" x14ac:dyDescent="0.35">
      <c r="B181" s="4">
        <v>-249.55799999999999</v>
      </c>
      <c r="C181" t="s">
        <v>5925</v>
      </c>
      <c r="D181" s="4">
        <v>3</v>
      </c>
      <c r="E181" s="16">
        <v>4</v>
      </c>
    </row>
    <row r="183" spans="1:7" x14ac:dyDescent="0.35">
      <c r="A183" s="4">
        <v>101</v>
      </c>
      <c r="B183" s="4">
        <v>-279.65300000000002</v>
      </c>
      <c r="C183" t="s">
        <v>5920</v>
      </c>
      <c r="D183" s="4">
        <v>1</v>
      </c>
      <c r="E183" s="16" t="s">
        <v>6184</v>
      </c>
      <c r="F183" s="42">
        <f t="shared" si="9"/>
        <v>3</v>
      </c>
      <c r="G183" t="s">
        <v>9379</v>
      </c>
    </row>
    <row r="184" spans="1:7" x14ac:dyDescent="0.35">
      <c r="A184" s="4">
        <v>102</v>
      </c>
      <c r="B184" s="4">
        <v>-223.114</v>
      </c>
      <c r="C184" t="s">
        <v>5925</v>
      </c>
      <c r="D184" s="4">
        <v>3</v>
      </c>
      <c r="E184" s="16" t="s">
        <v>5022</v>
      </c>
      <c r="F184" s="42">
        <f t="shared" si="9"/>
        <v>9</v>
      </c>
      <c r="G184" t="s">
        <v>9373</v>
      </c>
    </row>
    <row r="185" spans="1:7" x14ac:dyDescent="0.35">
      <c r="A185" s="4">
        <v>103</v>
      </c>
      <c r="B185" s="4">
        <v>-219.095</v>
      </c>
      <c r="C185" t="s">
        <v>5920</v>
      </c>
      <c r="D185" s="4">
        <v>1</v>
      </c>
      <c r="E185" s="16">
        <v>9</v>
      </c>
      <c r="F185" s="42">
        <f t="shared" si="9"/>
        <v>9</v>
      </c>
      <c r="G185" t="s">
        <v>9373</v>
      </c>
    </row>
    <row r="186" spans="1:7" x14ac:dyDescent="0.35">
      <c r="A186" s="4">
        <v>104</v>
      </c>
      <c r="B186" s="4">
        <v>-210.76900000000001</v>
      </c>
      <c r="C186" t="s">
        <v>5913</v>
      </c>
      <c r="D186" s="4">
        <v>2</v>
      </c>
      <c r="E186" s="16" t="s">
        <v>6197</v>
      </c>
      <c r="F186" s="42">
        <f t="shared" si="9"/>
        <v>7</v>
      </c>
      <c r="G186" t="s">
        <v>9377</v>
      </c>
    </row>
    <row r="187" spans="1:7" x14ac:dyDescent="0.35">
      <c r="A187" s="4">
        <v>105</v>
      </c>
      <c r="B187" s="4">
        <v>-206.44099999999901</v>
      </c>
      <c r="C187" t="s">
        <v>5920</v>
      </c>
      <c r="D187" s="4">
        <v>1</v>
      </c>
      <c r="E187" s="16" t="s">
        <v>415</v>
      </c>
      <c r="F187" s="42">
        <f t="shared" si="9"/>
        <v>7</v>
      </c>
      <c r="G187" t="s">
        <v>9377</v>
      </c>
    </row>
    <row r="188" spans="1:7" x14ac:dyDescent="0.35">
      <c r="A188" s="4">
        <v>106</v>
      </c>
      <c r="B188" s="4">
        <v>-189.37</v>
      </c>
      <c r="C188" t="s">
        <v>5925</v>
      </c>
      <c r="D188" s="4">
        <v>3</v>
      </c>
      <c r="E188" s="16" t="s">
        <v>6199</v>
      </c>
      <c r="F188" s="42">
        <f t="shared" si="9"/>
        <v>7</v>
      </c>
      <c r="G188" t="s">
        <v>9377</v>
      </c>
    </row>
    <row r="189" spans="1:7" x14ac:dyDescent="0.35">
      <c r="A189" s="4">
        <v>107</v>
      </c>
      <c r="B189" s="4">
        <v>-192.72499999999999</v>
      </c>
      <c r="C189" t="s">
        <v>5920</v>
      </c>
      <c r="D189" s="4">
        <v>1</v>
      </c>
      <c r="E189" s="16" t="s">
        <v>6198</v>
      </c>
      <c r="F189" s="42">
        <f t="shared" si="9"/>
        <v>9</v>
      </c>
      <c r="G189" t="s">
        <v>9373</v>
      </c>
    </row>
    <row r="190" spans="1:7" x14ac:dyDescent="0.35">
      <c r="A190" s="4">
        <v>108</v>
      </c>
      <c r="B190" s="4">
        <v>-171.7</v>
      </c>
      <c r="C190" t="s">
        <v>5925</v>
      </c>
      <c r="D190" s="4">
        <v>3</v>
      </c>
      <c r="E190" s="16" t="s">
        <v>6202</v>
      </c>
      <c r="F190" s="42">
        <f t="shared" si="9"/>
        <v>9</v>
      </c>
      <c r="G190" t="s">
        <v>9373</v>
      </c>
    </row>
    <row r="191" spans="1:7" x14ac:dyDescent="0.35">
      <c r="A191" s="4">
        <v>109</v>
      </c>
      <c r="B191" s="4">
        <v>-163.489</v>
      </c>
      <c r="C191" t="s">
        <v>5913</v>
      </c>
      <c r="D191" s="4">
        <v>2</v>
      </c>
      <c r="E191" s="16" t="s">
        <v>6204</v>
      </c>
    </row>
    <row r="192" spans="1:7" x14ac:dyDescent="0.35">
      <c r="E192" s="58" t="s">
        <v>9952</v>
      </c>
      <c r="F192" s="42">
        <f t="shared" si="9"/>
        <v>9</v>
      </c>
      <c r="G192" t="s">
        <v>9373</v>
      </c>
    </row>
    <row r="193" spans="1:7" x14ac:dyDescent="0.35">
      <c r="E193" s="58" t="s">
        <v>10825</v>
      </c>
      <c r="F193" s="42">
        <f t="shared" si="9"/>
        <v>24</v>
      </c>
      <c r="G193" t="s">
        <v>10409</v>
      </c>
    </row>
    <row r="194" spans="1:7" x14ac:dyDescent="0.35">
      <c r="A194" s="4">
        <v>110</v>
      </c>
      <c r="B194" s="4">
        <v>-145.578</v>
      </c>
      <c r="C194" t="s">
        <v>5920</v>
      </c>
      <c r="D194" s="4">
        <v>1</v>
      </c>
      <c r="E194" s="16" t="s">
        <v>6207</v>
      </c>
      <c r="F194" s="42">
        <f t="shared" si="9"/>
        <v>3</v>
      </c>
      <c r="G194" t="s">
        <v>9379</v>
      </c>
    </row>
    <row r="195" spans="1:7" x14ac:dyDescent="0.35">
      <c r="A195" s="4">
        <v>111</v>
      </c>
      <c r="B195" s="4">
        <v>-144.62200000000001</v>
      </c>
      <c r="C195" t="s">
        <v>5913</v>
      </c>
      <c r="D195" s="4">
        <v>2</v>
      </c>
      <c r="E195" s="16" t="s">
        <v>6208</v>
      </c>
    </row>
    <row r="196" spans="1:7" x14ac:dyDescent="0.35">
      <c r="E196" s="58" t="s">
        <v>11341</v>
      </c>
      <c r="F196" s="42">
        <f t="shared" si="9"/>
        <v>2</v>
      </c>
      <c r="G196" t="s">
        <v>10938</v>
      </c>
    </row>
    <row r="197" spans="1:7" x14ac:dyDescent="0.35">
      <c r="E197" s="58" t="s">
        <v>10826</v>
      </c>
      <c r="F197" s="42">
        <f t="shared" si="9"/>
        <v>7</v>
      </c>
      <c r="G197" t="s">
        <v>9377</v>
      </c>
    </row>
    <row r="199" spans="1:7" x14ac:dyDescent="0.35">
      <c r="A199" s="7">
        <v>3</v>
      </c>
      <c r="B199" s="31" t="s">
        <v>11342</v>
      </c>
    </row>
    <row r="200" spans="1:7" x14ac:dyDescent="0.35">
      <c r="A200" s="4">
        <v>112</v>
      </c>
      <c r="B200" s="4">
        <v>-149.529</v>
      </c>
      <c r="C200" t="s">
        <v>5925</v>
      </c>
      <c r="D200" s="4">
        <v>3</v>
      </c>
      <c r="E200" s="16" t="s">
        <v>6206</v>
      </c>
      <c r="F200" s="42">
        <f t="shared" si="9"/>
        <v>3</v>
      </c>
      <c r="G200" t="s">
        <v>9379</v>
      </c>
    </row>
    <row r="201" spans="1:7" x14ac:dyDescent="0.35">
      <c r="A201" s="4">
        <v>113</v>
      </c>
      <c r="B201" s="4">
        <v>-141.453</v>
      </c>
      <c r="C201" t="s">
        <v>5920</v>
      </c>
      <c r="D201" s="4">
        <v>1</v>
      </c>
      <c r="E201" s="16" t="s">
        <v>389</v>
      </c>
      <c r="F201" s="42">
        <f t="shared" si="9"/>
        <v>8</v>
      </c>
      <c r="G201" t="s">
        <v>9374</v>
      </c>
    </row>
    <row r="202" spans="1:7" x14ac:dyDescent="0.35">
      <c r="A202" s="4">
        <v>114</v>
      </c>
      <c r="B202" s="4">
        <v>-127.02500000000001</v>
      </c>
      <c r="C202" t="s">
        <v>5925</v>
      </c>
      <c r="D202" s="4">
        <v>3</v>
      </c>
      <c r="E202" s="16" t="s">
        <v>6211</v>
      </c>
      <c r="F202" s="42">
        <f t="shared" si="9"/>
        <v>3</v>
      </c>
      <c r="G202" t="s">
        <v>9379</v>
      </c>
    </row>
    <row r="203" spans="1:7" x14ac:dyDescent="0.35">
      <c r="B203" s="4">
        <v>-121.081</v>
      </c>
      <c r="C203" t="s">
        <v>5925</v>
      </c>
      <c r="D203" s="4">
        <v>3</v>
      </c>
      <c r="E203" s="16" t="s">
        <v>6215</v>
      </c>
    </row>
    <row r="204" spans="1:7" x14ac:dyDescent="0.35">
      <c r="A204" s="4">
        <v>115</v>
      </c>
      <c r="B204" s="4">
        <v>-118.645</v>
      </c>
      <c r="C204" t="s">
        <v>5920</v>
      </c>
      <c r="D204" s="4">
        <v>1</v>
      </c>
      <c r="E204" s="16" t="s">
        <v>6216</v>
      </c>
      <c r="F204" s="42">
        <f t="shared" si="9"/>
        <v>8</v>
      </c>
      <c r="G204" t="s">
        <v>9374</v>
      </c>
    </row>
    <row r="205" spans="1:7" x14ac:dyDescent="0.35">
      <c r="A205" s="4">
        <v>116</v>
      </c>
      <c r="B205" s="4">
        <v>-105.44499999999999</v>
      </c>
      <c r="C205" t="s">
        <v>5925</v>
      </c>
      <c r="D205" s="4">
        <v>3</v>
      </c>
      <c r="E205" s="16" t="s">
        <v>6222</v>
      </c>
      <c r="F205" s="42">
        <f t="shared" si="9"/>
        <v>3</v>
      </c>
      <c r="G205" t="s">
        <v>9379</v>
      </c>
    </row>
    <row r="206" spans="1:7" x14ac:dyDescent="0.35">
      <c r="A206" s="4">
        <v>117</v>
      </c>
      <c r="B206" s="4">
        <v>-103.821</v>
      </c>
      <c r="C206" t="s">
        <v>5920</v>
      </c>
      <c r="D206" s="4">
        <v>1</v>
      </c>
      <c r="E206" s="16" t="s">
        <v>6223</v>
      </c>
      <c r="F206" s="42">
        <f t="shared" si="9"/>
        <v>7</v>
      </c>
      <c r="G206" t="s">
        <v>9377</v>
      </c>
    </row>
    <row r="207" spans="1:7" x14ac:dyDescent="0.35">
      <c r="A207" s="4">
        <v>118</v>
      </c>
      <c r="B207" s="4">
        <v>-96.188999999999993</v>
      </c>
      <c r="C207" t="s">
        <v>5920</v>
      </c>
      <c r="D207" s="4">
        <v>1</v>
      </c>
      <c r="E207" s="16" t="s">
        <v>6225</v>
      </c>
      <c r="F207" s="42">
        <f t="shared" si="9"/>
        <v>4</v>
      </c>
      <c r="G207" t="s">
        <v>9372</v>
      </c>
    </row>
    <row r="208" spans="1:7" x14ac:dyDescent="0.35">
      <c r="A208" s="4">
        <v>119</v>
      </c>
      <c r="B208" s="4">
        <v>-88.472999999999999</v>
      </c>
      <c r="C208" t="s">
        <v>5913</v>
      </c>
      <c r="D208" s="4">
        <v>2</v>
      </c>
      <c r="E208" s="16" t="s">
        <v>6227</v>
      </c>
      <c r="F208" s="42">
        <f t="shared" si="9"/>
        <v>8</v>
      </c>
      <c r="G208" t="s">
        <v>9374</v>
      </c>
    </row>
    <row r="209" spans="1:9" x14ac:dyDescent="0.35">
      <c r="A209" s="4">
        <v>120</v>
      </c>
      <c r="B209" s="4">
        <v>-80.293999999999997</v>
      </c>
      <c r="C209" t="s">
        <v>5925</v>
      </c>
      <c r="D209" s="4">
        <v>3</v>
      </c>
      <c r="E209" s="16" t="s">
        <v>6228</v>
      </c>
      <c r="F209" s="42">
        <f t="shared" si="9"/>
        <v>9</v>
      </c>
      <c r="G209" t="s">
        <v>9373</v>
      </c>
    </row>
    <row r="210" spans="1:9" x14ac:dyDescent="0.35">
      <c r="A210" s="4">
        <v>121</v>
      </c>
      <c r="B210" s="4">
        <v>-73.753999999999905</v>
      </c>
      <c r="C210" t="s">
        <v>5925</v>
      </c>
      <c r="D210" s="4">
        <v>3</v>
      </c>
      <c r="E210" s="16" t="s">
        <v>6230</v>
      </c>
      <c r="F210" s="42">
        <f t="shared" si="9"/>
        <v>4</v>
      </c>
      <c r="G210" t="s">
        <v>9372</v>
      </c>
    </row>
    <row r="211" spans="1:9" x14ac:dyDescent="0.35">
      <c r="A211" s="4">
        <v>122</v>
      </c>
      <c r="B211" s="4">
        <v>-69.733000000000004</v>
      </c>
      <c r="C211" t="s">
        <v>5913</v>
      </c>
      <c r="D211" s="4">
        <v>2</v>
      </c>
      <c r="E211" s="16" t="s">
        <v>6231</v>
      </c>
      <c r="F211" s="42">
        <f t="shared" si="9"/>
        <v>7</v>
      </c>
      <c r="G211" t="s">
        <v>9377</v>
      </c>
    </row>
    <row r="212" spans="1:9" x14ac:dyDescent="0.35">
      <c r="A212" s="4">
        <v>123</v>
      </c>
      <c r="B212" s="4">
        <v>-64.863999999999905</v>
      </c>
      <c r="C212" t="s">
        <v>5920</v>
      </c>
      <c r="D212" s="4">
        <v>1</v>
      </c>
      <c r="E212" s="16" t="s">
        <v>415</v>
      </c>
      <c r="F212" s="42">
        <f t="shared" si="9"/>
        <v>7</v>
      </c>
      <c r="G212" t="s">
        <v>9377</v>
      </c>
      <c r="H212" s="42">
        <f t="shared" ref="F212:H225" si="10">IF(I212="GREET",1,IF(I212="GOAL",2,IF(I212="GOAL:COOP",2,IF(I212="(GOAL:COOP)",2,IF(I212="GOAL:CIVILITY",2,IF(I212="GOAL:SUSTAIN",2,IF(I212="(GOAL:SUSTAIN)",2,IF(I212="GOAL:MAX EARN",2,IF(I212="GOAL:EQUITY",2,IF(I212="(GOAL:EQUITY)",2,IF(I212="PROPOSAL",3,IF(I212="(PROPOSAL)",3,IF(I212="CHOOSE+",4,IF(I212="CHOOSE-",4,IF(I212="(CHOOSE+)",4,IF(I212="(CHOOSE-)",4,IF(I212="ECO INFO",5,IF(I212="(ECO INFO)",5,IF(I212="$ INFO",6,IF(I212="($ INFO)",6,IF(I212="SOC INFO",7,IF(I212="(SOC INFO)",7,IF(I212="RULE INFO",8,IF(I212="EXP INFO",9,IF(I212="(EXP INFO)",9,IF(I212="MON RES",10,IF(I212="MON EARN",11,IF(I212="MON BEH",12,IF(I212="POSE HARM",13,IF(I212="(POSE HARM)",13,IF(I212="POSE CONCERN",14,IF(I212="(POSE CONCERN)",14,IF(I212="RJ APOLOGY",15,IF(I212="RJ ATONE",16,IF(I212="(RJ ATONE)",16,IF(I212="RJ JUSTIFY",17,IF(I212="RJ JUSTIFY:ECO INFO",17,IF(I212="RJ JUSTIFY:SOC INFO",17,IF(I212="RJ JUSTIFY:EXP INFO",17,IF(I212="RJ JUSTIFY:MON EARN",17,IF(I212="RJ JUSTIFY:MON BEH",17,IF(I212="RJ-",18,IF(I212="RJ FORGIVE+",19,IF(I212="RJ FORGIVE-",19,IF(I212="(RJ FORGIVE+)",19,IF(I212="(RJ FORGIVE-)",19,IF(I212="COORD",20,IF(I212="(COORD)",20,IF(I212="ENF ACK",21,IF(I212="(ENF ACK)",21,IF(I212="ENF PRAISE",22,IF(I212="ENF ASK",23,IF(I212="ENF TELL",24,IF(I212="ENF SHAME",25,IF(I212="ENF WARN",26,IF(I212="ENF THREATEN",27,IF(I212="ENF PUNISH",28,IF(I212="DEFECT",29,IF(I212="SM TALK",30,IF(I212="HUMOR",31,IF(I212="POLITE+",32,IF(I212="POLITE-",32,IF(I212="INPUT-",33,IF(I212="AMBIGUOUS",34,IF(I212="UNCODEABLE",35)))))))))))))))))))))))))))))))))))))))))))))))))))))))))))))))))</f>
        <v>4</v>
      </c>
      <c r="I212" t="s">
        <v>10330</v>
      </c>
    </row>
    <row r="213" spans="1:9" x14ac:dyDescent="0.35">
      <c r="A213" s="4">
        <v>124</v>
      </c>
      <c r="B213" s="4">
        <v>-60.465000000000003</v>
      </c>
      <c r="C213" t="s">
        <v>5925</v>
      </c>
      <c r="D213" s="4">
        <v>3</v>
      </c>
      <c r="E213" s="16" t="s">
        <v>310</v>
      </c>
      <c r="F213" s="42">
        <f t="shared" si="10"/>
        <v>7</v>
      </c>
      <c r="G213" t="s">
        <v>9377</v>
      </c>
      <c r="H213" s="42">
        <f t="shared" si="10"/>
        <v>4</v>
      </c>
      <c r="I213" t="s">
        <v>10330</v>
      </c>
    </row>
    <row r="214" spans="1:9" x14ac:dyDescent="0.35">
      <c r="A214" s="4">
        <v>125</v>
      </c>
      <c r="B214" s="4">
        <v>-55.058999999999997</v>
      </c>
      <c r="C214" t="s">
        <v>5913</v>
      </c>
      <c r="D214" s="4">
        <v>2</v>
      </c>
      <c r="E214" s="16" t="s">
        <v>6233</v>
      </c>
      <c r="F214" s="42">
        <f t="shared" si="10"/>
        <v>2</v>
      </c>
      <c r="G214" t="s">
        <v>12175</v>
      </c>
    </row>
    <row r="216" spans="1:9" x14ac:dyDescent="0.35">
      <c r="A216" s="4">
        <v>126</v>
      </c>
      <c r="B216" s="4">
        <v>-49.524999999999999</v>
      </c>
      <c r="C216" t="s">
        <v>5920</v>
      </c>
      <c r="D216" s="4">
        <v>1</v>
      </c>
      <c r="E216" s="16" t="s">
        <v>6235</v>
      </c>
      <c r="F216" s="42">
        <f t="shared" si="10"/>
        <v>22</v>
      </c>
      <c r="G216" t="s">
        <v>10418</v>
      </c>
    </row>
    <row r="217" spans="1:9" x14ac:dyDescent="0.35">
      <c r="A217" s="4">
        <v>127</v>
      </c>
      <c r="B217" s="4">
        <v>-39.953000000000003</v>
      </c>
      <c r="C217" t="s">
        <v>5925</v>
      </c>
      <c r="D217" s="4">
        <v>3</v>
      </c>
      <c r="E217" s="16" t="s">
        <v>6237</v>
      </c>
      <c r="F217" s="42">
        <f t="shared" si="10"/>
        <v>22</v>
      </c>
      <c r="G217" t="s">
        <v>10418</v>
      </c>
    </row>
    <row r="218" spans="1:9" x14ac:dyDescent="0.35">
      <c r="A218" s="4">
        <v>128</v>
      </c>
      <c r="B218" s="4">
        <v>-34.834000000000003</v>
      </c>
      <c r="C218" t="s">
        <v>5913</v>
      </c>
      <c r="D218" s="4">
        <v>2</v>
      </c>
      <c r="E218" s="16" t="s">
        <v>9953</v>
      </c>
      <c r="F218" s="42">
        <f t="shared" si="10"/>
        <v>22</v>
      </c>
      <c r="G218" t="s">
        <v>10418</v>
      </c>
    </row>
    <row r="220" spans="1:9" x14ac:dyDescent="0.35">
      <c r="B220" s="21" t="s">
        <v>9234</v>
      </c>
      <c r="C220" s="22"/>
      <c r="D220" s="21"/>
      <c r="E220" s="23"/>
    </row>
    <row r="221" spans="1:9" x14ac:dyDescent="0.35">
      <c r="B221" s="20"/>
    </row>
    <row r="222" spans="1:9" x14ac:dyDescent="0.35">
      <c r="A222" s="4">
        <v>129</v>
      </c>
      <c r="B222" s="4">
        <v>194.38299999999899</v>
      </c>
      <c r="C222" t="s">
        <v>5925</v>
      </c>
      <c r="D222" s="4">
        <v>3</v>
      </c>
      <c r="E222" s="16" t="s">
        <v>6252</v>
      </c>
      <c r="F222" s="42">
        <f t="shared" si="10"/>
        <v>25</v>
      </c>
      <c r="G222" t="s">
        <v>9648</v>
      </c>
    </row>
    <row r="223" spans="1:9" x14ac:dyDescent="0.35">
      <c r="A223" s="4">
        <v>130</v>
      </c>
      <c r="B223" s="4">
        <v>214.79499999999999</v>
      </c>
      <c r="C223" t="s">
        <v>5920</v>
      </c>
      <c r="D223" s="4">
        <v>1</v>
      </c>
      <c r="E223" s="16" t="s">
        <v>6253</v>
      </c>
      <c r="F223" s="42">
        <f t="shared" si="10"/>
        <v>25</v>
      </c>
      <c r="G223" t="s">
        <v>9648</v>
      </c>
    </row>
    <row r="224" spans="1:9" x14ac:dyDescent="0.35">
      <c r="A224" s="4">
        <v>131</v>
      </c>
      <c r="B224" s="4">
        <v>219.279</v>
      </c>
      <c r="C224" t="s">
        <v>5925</v>
      </c>
      <c r="D224" s="4">
        <v>3</v>
      </c>
      <c r="E224" s="16" t="s">
        <v>6254</v>
      </c>
      <c r="F224" s="42">
        <f t="shared" si="10"/>
        <v>25</v>
      </c>
      <c r="G224" t="s">
        <v>9648</v>
      </c>
    </row>
    <row r="225" spans="1:8" x14ac:dyDescent="0.35">
      <c r="A225" s="4">
        <v>132</v>
      </c>
      <c r="B225" s="4">
        <v>230.268</v>
      </c>
      <c r="C225" t="s">
        <v>5920</v>
      </c>
      <c r="D225" s="4">
        <v>1</v>
      </c>
      <c r="E225" s="16" t="s">
        <v>6255</v>
      </c>
      <c r="F225" s="42">
        <f t="shared" si="10"/>
        <v>8</v>
      </c>
      <c r="G225" t="s">
        <v>9374</v>
      </c>
    </row>
    <row r="228" spans="1:8" x14ac:dyDescent="0.35">
      <c r="A228" s="8" t="s">
        <v>11929</v>
      </c>
    </row>
    <row r="229" spans="1:8" x14ac:dyDescent="0.35">
      <c r="B229" s="98" t="s">
        <v>11936</v>
      </c>
    </row>
    <row r="230" spans="1:8" x14ac:dyDescent="0.35">
      <c r="A230" s="7" t="s">
        <v>11933</v>
      </c>
      <c r="B230" s="4">
        <v>2</v>
      </c>
      <c r="C230" t="s">
        <v>12016</v>
      </c>
    </row>
    <row r="231" spans="1:8" x14ac:dyDescent="0.35">
      <c r="A231" s="7" t="s">
        <v>11934</v>
      </c>
      <c r="B231" s="4">
        <v>2</v>
      </c>
      <c r="C231" t="s">
        <v>11958</v>
      </c>
    </row>
    <row r="232" spans="1:8" x14ac:dyDescent="0.35">
      <c r="A232" s="7" t="s">
        <v>11935</v>
      </c>
      <c r="B232" s="4">
        <v>2</v>
      </c>
      <c r="C232" t="s">
        <v>11958</v>
      </c>
    </row>
    <row r="234" spans="1:8" x14ac:dyDescent="0.35">
      <c r="A234" s="7" t="s">
        <v>12080</v>
      </c>
      <c r="B234" s="4">
        <v>2</v>
      </c>
    </row>
    <row r="235" spans="1:8" x14ac:dyDescent="0.35">
      <c r="A235" s="4" t="s">
        <v>12082</v>
      </c>
      <c r="B235" s="4">
        <v>1</v>
      </c>
    </row>
    <row r="238" spans="1:8" x14ac:dyDescent="0.35">
      <c r="B238" s="8" t="s">
        <v>12198</v>
      </c>
      <c r="F238"/>
      <c r="H238"/>
    </row>
    <row r="239" spans="1:8" x14ac:dyDescent="0.35">
      <c r="A239" s="8" t="s">
        <v>12202</v>
      </c>
      <c r="B239" s="138" t="s">
        <v>12230</v>
      </c>
      <c r="C239" s="113" t="s">
        <v>12231</v>
      </c>
      <c r="F239"/>
      <c r="H239"/>
    </row>
    <row r="240" spans="1:8" x14ac:dyDescent="0.35">
      <c r="A240" s="7" t="s">
        <v>12083</v>
      </c>
      <c r="B240" s="102">
        <v>1</v>
      </c>
      <c r="C240" s="102">
        <v>1</v>
      </c>
      <c r="F240"/>
      <c r="H240"/>
    </row>
    <row r="241" spans="1:8" x14ac:dyDescent="0.35">
      <c r="A241" s="7" t="s">
        <v>12084</v>
      </c>
      <c r="B241" s="102">
        <v>1</v>
      </c>
      <c r="C241" s="102">
        <v>1</v>
      </c>
      <c r="F241"/>
      <c r="H241"/>
    </row>
    <row r="242" spans="1:8" x14ac:dyDescent="0.35">
      <c r="B242"/>
      <c r="C242" s="4"/>
      <c r="F242"/>
      <c r="H242"/>
    </row>
    <row r="243" spans="1:8" x14ac:dyDescent="0.35">
      <c r="A243" s="8" t="s">
        <v>12203</v>
      </c>
      <c r="B243"/>
      <c r="C243" s="4"/>
      <c r="F243"/>
      <c r="H243"/>
    </row>
    <row r="244" spans="1:8" x14ac:dyDescent="0.35">
      <c r="A244" s="7" t="s">
        <v>12083</v>
      </c>
      <c r="B244" s="102" t="s">
        <v>11932</v>
      </c>
      <c r="C244" s="102" t="s">
        <v>11932</v>
      </c>
      <c r="F244"/>
      <c r="H244"/>
    </row>
    <row r="245" spans="1:8" x14ac:dyDescent="0.35">
      <c r="A245" s="7" t="s">
        <v>12084</v>
      </c>
      <c r="B245" s="102" t="s">
        <v>11932</v>
      </c>
      <c r="C245" s="102" t="s">
        <v>11932</v>
      </c>
      <c r="F245"/>
      <c r="H245"/>
    </row>
    <row r="246" spans="1:8" x14ac:dyDescent="0.35">
      <c r="B246"/>
      <c r="C246" s="4"/>
      <c r="F246"/>
      <c r="H246"/>
    </row>
    <row r="247" spans="1:8" x14ac:dyDescent="0.35">
      <c r="A247" s="8" t="s">
        <v>12204</v>
      </c>
      <c r="B247"/>
      <c r="C247" s="4"/>
      <c r="F247"/>
      <c r="H247"/>
    </row>
    <row r="248" spans="1:8" x14ac:dyDescent="0.35">
      <c r="A248" s="7" t="s">
        <v>12083</v>
      </c>
      <c r="B248" s="102" t="s">
        <v>11932</v>
      </c>
      <c r="C248" s="102" t="s">
        <v>11932</v>
      </c>
      <c r="F248"/>
      <c r="H248"/>
    </row>
    <row r="249" spans="1:8" x14ac:dyDescent="0.35">
      <c r="A249" s="7" t="s">
        <v>12084</v>
      </c>
      <c r="B249" s="102" t="s">
        <v>11932</v>
      </c>
      <c r="C249" s="102" t="s">
        <v>11932</v>
      </c>
      <c r="F249"/>
      <c r="H249"/>
    </row>
    <row r="250" spans="1:8" x14ac:dyDescent="0.35">
      <c r="B250"/>
      <c r="C250" s="4"/>
      <c r="F250"/>
      <c r="H250"/>
    </row>
    <row r="251" spans="1:8" x14ac:dyDescent="0.35">
      <c r="A251" s="7" t="s">
        <v>12080</v>
      </c>
      <c r="B251"/>
      <c r="C251" s="4"/>
      <c r="F251"/>
      <c r="H251"/>
    </row>
    <row r="252" spans="1:8" x14ac:dyDescent="0.35">
      <c r="A252" s="7" t="s">
        <v>12083</v>
      </c>
      <c r="B252" s="102">
        <v>1</v>
      </c>
      <c r="C252" s="102">
        <v>1</v>
      </c>
      <c r="F252"/>
      <c r="H252"/>
    </row>
    <row r="253" spans="1:8" x14ac:dyDescent="0.35">
      <c r="A253" s="7" t="s">
        <v>12084</v>
      </c>
      <c r="B253" s="102">
        <v>1</v>
      </c>
      <c r="C253" s="102">
        <v>1</v>
      </c>
      <c r="F253"/>
      <c r="H253"/>
    </row>
    <row r="256" spans="1:8" x14ac:dyDescent="0.35">
      <c r="A256" s="8" t="s">
        <v>12089</v>
      </c>
    </row>
    <row r="258" spans="1:2" x14ac:dyDescent="0.35">
      <c r="A258" s="113" t="s">
        <v>11933</v>
      </c>
    </row>
    <row r="259" spans="1:2" x14ac:dyDescent="0.35">
      <c r="A259" s="113"/>
    </row>
    <row r="260" spans="1:2" x14ac:dyDescent="0.35">
      <c r="A260" s="116" t="s">
        <v>12090</v>
      </c>
    </row>
    <row r="261" spans="1:2" x14ac:dyDescent="0.35">
      <c r="A261" s="4" t="s">
        <v>12091</v>
      </c>
      <c r="B261" s="4">
        <v>3</v>
      </c>
    </row>
    <row r="262" spans="1:2" x14ac:dyDescent="0.35">
      <c r="A262" s="4" t="s">
        <v>12092</v>
      </c>
      <c r="B262" s="4">
        <v>3</v>
      </c>
    </row>
    <row r="263" spans="1:2" x14ac:dyDescent="0.35">
      <c r="A263" s="4" t="s">
        <v>12093</v>
      </c>
    </row>
    <row r="264" spans="1:2" x14ac:dyDescent="0.35">
      <c r="A264" s="4" t="s">
        <v>12094</v>
      </c>
    </row>
    <row r="265" spans="1:2" x14ac:dyDescent="0.35">
      <c r="A265" s="37" t="s">
        <v>12098</v>
      </c>
      <c r="B265" s="117">
        <f>(B261+B262)/2</f>
        <v>3</v>
      </c>
    </row>
    <row r="266" spans="1:2" x14ac:dyDescent="0.35">
      <c r="A266" s="37"/>
    </row>
    <row r="267" spans="1:2" x14ac:dyDescent="0.35">
      <c r="A267" s="116" t="s">
        <v>12095</v>
      </c>
    </row>
    <row r="268" spans="1:2" x14ac:dyDescent="0.35">
      <c r="A268" s="4" t="s">
        <v>12091</v>
      </c>
      <c r="B268" s="4">
        <v>3</v>
      </c>
    </row>
    <row r="269" spans="1:2" x14ac:dyDescent="0.35">
      <c r="A269" s="4" t="s">
        <v>12092</v>
      </c>
    </row>
    <row r="270" spans="1:2" x14ac:dyDescent="0.35">
      <c r="A270" s="4" t="s">
        <v>12093</v>
      </c>
    </row>
    <row r="271" spans="1:2" x14ac:dyDescent="0.35">
      <c r="A271" s="4" t="s">
        <v>12094</v>
      </c>
    </row>
    <row r="272" spans="1:2" x14ac:dyDescent="0.35">
      <c r="A272" s="37" t="s">
        <v>12098</v>
      </c>
      <c r="B272" s="4">
        <v>3</v>
      </c>
    </row>
    <row r="273" spans="1:2" x14ac:dyDescent="0.35">
      <c r="A273" s="37"/>
    </row>
    <row r="274" spans="1:2" x14ac:dyDescent="0.35">
      <c r="A274" s="113" t="s">
        <v>11934</v>
      </c>
    </row>
    <row r="275" spans="1:2" x14ac:dyDescent="0.35">
      <c r="A275" s="113"/>
    </row>
    <row r="276" spans="1:2" x14ac:dyDescent="0.35">
      <c r="A276" s="116" t="s">
        <v>12090</v>
      </c>
    </row>
    <row r="277" spans="1:2" x14ac:dyDescent="0.35">
      <c r="A277" s="4" t="s">
        <v>12091</v>
      </c>
      <c r="B277" s="4">
        <v>3</v>
      </c>
    </row>
    <row r="278" spans="1:2" x14ac:dyDescent="0.35">
      <c r="A278" s="4" t="s">
        <v>12092</v>
      </c>
    </row>
    <row r="279" spans="1:2" x14ac:dyDescent="0.35">
      <c r="A279" s="4" t="s">
        <v>12093</v>
      </c>
    </row>
    <row r="280" spans="1:2" x14ac:dyDescent="0.35">
      <c r="A280" s="4" t="s">
        <v>12094</v>
      </c>
    </row>
    <row r="281" spans="1:2" x14ac:dyDescent="0.35">
      <c r="A281" s="37" t="s">
        <v>12098</v>
      </c>
      <c r="B281" s="117">
        <v>3</v>
      </c>
    </row>
    <row r="282" spans="1:2" x14ac:dyDescent="0.35">
      <c r="A282" s="37"/>
    </row>
    <row r="283" spans="1:2" x14ac:dyDescent="0.35">
      <c r="A283" s="116" t="s">
        <v>12095</v>
      </c>
    </row>
    <row r="284" spans="1:2" x14ac:dyDescent="0.35">
      <c r="A284" s="4" t="s">
        <v>12091</v>
      </c>
      <c r="B284" s="4">
        <v>0</v>
      </c>
    </row>
    <row r="285" spans="1:2" x14ac:dyDescent="0.35">
      <c r="A285" s="4" t="s">
        <v>12092</v>
      </c>
    </row>
    <row r="286" spans="1:2" x14ac:dyDescent="0.35">
      <c r="A286" s="4" t="s">
        <v>12093</v>
      </c>
    </row>
    <row r="287" spans="1:2" x14ac:dyDescent="0.35">
      <c r="A287" s="4" t="s">
        <v>12094</v>
      </c>
    </row>
    <row r="288" spans="1:2" x14ac:dyDescent="0.35">
      <c r="A288" s="37" t="s">
        <v>12098</v>
      </c>
      <c r="B288" s="4">
        <v>0</v>
      </c>
    </row>
    <row r="290" spans="1:5" x14ac:dyDescent="0.35">
      <c r="A290" s="113" t="s">
        <v>11935</v>
      </c>
    </row>
    <row r="291" spans="1:5" x14ac:dyDescent="0.35">
      <c r="A291" s="113"/>
    </row>
    <row r="292" spans="1:5" x14ac:dyDescent="0.35">
      <c r="A292" s="116" t="s">
        <v>12090</v>
      </c>
    </row>
    <row r="293" spans="1:5" x14ac:dyDescent="0.35">
      <c r="A293" s="4" t="s">
        <v>12091</v>
      </c>
      <c r="B293" s="4">
        <v>3</v>
      </c>
    </row>
    <row r="294" spans="1:5" x14ac:dyDescent="0.35">
      <c r="A294" s="4" t="s">
        <v>12092</v>
      </c>
    </row>
    <row r="295" spans="1:5" x14ac:dyDescent="0.35">
      <c r="A295" s="4" t="s">
        <v>12093</v>
      </c>
    </row>
    <row r="296" spans="1:5" x14ac:dyDescent="0.35">
      <c r="A296" s="4" t="s">
        <v>12094</v>
      </c>
    </row>
    <row r="297" spans="1:5" x14ac:dyDescent="0.35">
      <c r="A297" s="37" t="s">
        <v>12098</v>
      </c>
      <c r="B297" s="4">
        <v>3</v>
      </c>
    </row>
    <row r="299" spans="1:5" x14ac:dyDescent="0.35">
      <c r="A299" s="116" t="s">
        <v>12095</v>
      </c>
      <c r="E299" s="16" t="s">
        <v>11932</v>
      </c>
    </row>
    <row r="300" spans="1:5" x14ac:dyDescent="0.35">
      <c r="A300" s="4" t="s">
        <v>12091</v>
      </c>
    </row>
    <row r="301" spans="1:5" x14ac:dyDescent="0.35">
      <c r="A301" s="4" t="s">
        <v>12092</v>
      </c>
    </row>
    <row r="302" spans="1:5" x14ac:dyDescent="0.35">
      <c r="A302" s="4" t="s">
        <v>12093</v>
      </c>
    </row>
    <row r="303" spans="1:5" x14ac:dyDescent="0.35">
      <c r="A303" s="4" t="s">
        <v>12094</v>
      </c>
    </row>
    <row r="304" spans="1:5" x14ac:dyDescent="0.35">
      <c r="A304" s="39" t="s">
        <v>12098</v>
      </c>
    </row>
    <row r="305" spans="1:3" x14ac:dyDescent="0.35">
      <c r="A305" s="37"/>
    </row>
    <row r="306" spans="1:3" x14ac:dyDescent="0.35">
      <c r="A306" s="8" t="s">
        <v>12227</v>
      </c>
      <c r="B306" s="117">
        <f>(B261+B262+B268+B277+B284+B293)/6</f>
        <v>2.5</v>
      </c>
      <c r="C306" s="119"/>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500-000000000000}">
  <sheetPr codeName="Sheet210">
    <tabColor theme="9" tint="-0.249977111117893"/>
  </sheetPr>
  <dimension ref="A1:K251"/>
  <sheetViews>
    <sheetView zoomScale="80" zoomScaleNormal="80" workbookViewId="0">
      <selection activeCell="F1" sqref="F1"/>
    </sheetView>
  </sheetViews>
  <sheetFormatPr defaultRowHeight="14.5" x14ac:dyDescent="0.35"/>
  <cols>
    <col min="1" max="1" width="9.81640625" style="4" customWidth="1"/>
    <col min="2" max="2" width="11" style="4" customWidth="1"/>
    <col min="3" max="3" width="7.54296875" customWidth="1"/>
    <col min="4" max="4" width="8.1796875" style="4" customWidth="1"/>
    <col min="5" max="5" width="81.81640625" style="16" customWidth="1"/>
    <col min="6" max="6" width="8.90625" style="42"/>
    <col min="8" max="8" width="8.90625" style="42"/>
  </cols>
  <sheetData>
    <row r="1" spans="1:11" x14ac:dyDescent="0.35">
      <c r="A1" s="14" t="s">
        <v>9327</v>
      </c>
      <c r="B1" s="10"/>
      <c r="C1" s="14"/>
      <c r="D1" s="18"/>
      <c r="E1" s="14"/>
      <c r="F1" s="141" t="s">
        <v>9368</v>
      </c>
      <c r="G1" s="36"/>
      <c r="H1" s="124"/>
      <c r="I1" s="36"/>
      <c r="J1" s="36"/>
      <c r="K1" s="36"/>
    </row>
    <row r="2" spans="1:11" x14ac:dyDescent="0.35">
      <c r="A2" s="7" t="s">
        <v>9223</v>
      </c>
      <c r="B2" s="7" t="s">
        <v>3</v>
      </c>
      <c r="C2" s="7" t="s">
        <v>9459</v>
      </c>
      <c r="D2" s="7" t="s">
        <v>9224</v>
      </c>
      <c r="E2" s="8" t="s">
        <v>9225</v>
      </c>
      <c r="F2" s="124"/>
      <c r="G2" s="36"/>
      <c r="H2" s="124"/>
      <c r="I2" s="36"/>
      <c r="J2" s="36"/>
      <c r="K2" s="36"/>
    </row>
    <row r="3" spans="1:11" x14ac:dyDescent="0.35">
      <c r="A3" s="7"/>
      <c r="B3" s="11" t="s">
        <v>9227</v>
      </c>
      <c r="C3" s="15"/>
      <c r="D3" s="19"/>
      <c r="E3" s="15"/>
      <c r="F3" s="42" t="s">
        <v>9370</v>
      </c>
      <c r="G3" t="s">
        <v>9382</v>
      </c>
      <c r="H3" s="42" t="s">
        <v>9370</v>
      </c>
      <c r="I3" t="s">
        <v>9369</v>
      </c>
      <c r="J3" t="s">
        <v>9370</v>
      </c>
      <c r="K3" t="s">
        <v>9369</v>
      </c>
    </row>
    <row r="4" spans="1:11" s="6" customFormat="1" x14ac:dyDescent="0.35">
      <c r="A4" s="7">
        <v>4</v>
      </c>
      <c r="B4" s="31" t="s">
        <v>10464</v>
      </c>
      <c r="D4" s="7"/>
      <c r="E4" s="8"/>
      <c r="F4" s="68"/>
      <c r="H4" s="68"/>
    </row>
    <row r="5" spans="1:11" x14ac:dyDescent="0.35">
      <c r="A5" s="4">
        <v>1</v>
      </c>
      <c r="B5" s="4">
        <v>-395.99400000000003</v>
      </c>
      <c r="C5" t="s">
        <v>5214</v>
      </c>
      <c r="D5" s="4">
        <v>2</v>
      </c>
      <c r="E5" s="16" t="s">
        <v>5269</v>
      </c>
    </row>
    <row r="6" spans="1:11" x14ac:dyDescent="0.35">
      <c r="E6" s="58" t="s">
        <v>9954</v>
      </c>
      <c r="F6" s="42">
        <f>IF(G6="GREET",1,IF(G6="GOAL",2,IF(G6="GOAL:COOP",2,IF(G6="(GOAL:COOP)",2,IF(G6="GOAL:CIVILITY",2,IF(G6="GOAL:SUSTAIN",2,IF(G6="(GOAL:SUSTAIN)",2,IF(G6="GOAL:MAX EARN",2,IF(G6="GOAL:EQUITY",2,IF(G6="(GOAL:EQUITY)",2,IF(G6="PROPOSAL",3,IF(G6="(PROPOSAL)",3,IF(G6="CHOOSE+",4,IF(G6="CHOOSE-",4,IF(G6="(CHOOSE+)",4,IF(G6="(CHOOSE-)",4,IF(G6="ECO INFO",5,IF(G6="(ECO INFO)",5,IF(G6="$ INFO",6,IF(G6="($ INFO)",6,IF(G6="SOC INFO",7,IF(G6="(SOC INFO)",7,IF(G6="RULE INFO",8,IF(G6="EXP INFO",9,IF(G6="(EXP INFO)",9,IF(G6="MON RES",10,IF(G6="MON EARN",11,IF(G6="MON BEH",12,IF(G6="POSE HARM",13,IF(G6="(POSE HARM)",13,IF(G6="POSE CONCERN",14,IF(G6="(POSE CONCERN)",14,IF(G6="RJ APOLOGY",15,IF(G6="RJ ATONE",16,IF(G6="(RJ ATONE)",16,IF(G6="RJ JUSTIFY",17,IF(G6="RJ JUSTIFY:ECO INFO",17,IF(G6="RJ JUSTIFY:SOC INFO",17,IF(G6="RJ JUSTIFY:EXP INFO",17,IF(G6="RJ JUSTIFY:MON EARN",17,IF(G6="RJ JUSTIFY:MON BEH",17,IF(G6="RJ-",18,IF(G6="RJ FORGIVE+",19,IF(G6="RJ FORGIVE-",19,IF(G6="(RJ FORGIVE+)",19,IF(G6="(RJ FORGIVE-)",19,IF(G6="COORD",20,IF(G6="(COORD)",20,IF(G6="ENF ACK",21,IF(G6="(ENF ACK)",21,IF(G6="ENF PRAISE",22,IF(G6="ENF ASK",23,IF(G6="ENF TELL",24,IF(G6="ENF SHAME",25,IF(G6="ENF WARN",26,IF(G6="ENF THREATEN",27,IF(G6="ENF PUNISH",28,IF(G6="DEFECT",29,IF(G6="SM TALK",30,IF(G6="HUMOR",31,IF(G6="POLITE+",32,IF(G6="POLITE-",32,IF(G6="INPUT-",33,IF(G6="AMBIGUOUS",34,IF(G6="UNCODEABLE",35)))))))))))))))))))))))))))))))))))))))))))))))))))))))))))))))))</f>
        <v>3</v>
      </c>
      <c r="G6" t="s">
        <v>9379</v>
      </c>
    </row>
    <row r="7" spans="1:11" x14ac:dyDescent="0.35">
      <c r="E7" s="58" t="s">
        <v>9955</v>
      </c>
      <c r="F7" s="42">
        <f t="shared" ref="F7:H31" si="0">IF(G7="GREET",1,IF(G7="GOAL",2,IF(G7="GOAL:COOP",2,IF(G7="(GOAL:COOP)",2,IF(G7="GOAL:CIVILITY",2,IF(G7="GOAL:SUSTAIN",2,IF(G7="(GOAL:SUSTAIN)",2,IF(G7="GOAL:MAX EARN",2,IF(G7="GOAL:EQUITY",2,IF(G7="(GOAL:EQUITY)",2,IF(G7="PROPOSAL",3,IF(G7="(PROPOSAL)",3,IF(G7="CHOOSE+",4,IF(G7="CHOOSE-",4,IF(G7="(CHOOSE+)",4,IF(G7="(CHOOSE-)",4,IF(G7="ECO INFO",5,IF(G7="(ECO INFO)",5,IF(G7="$ INFO",6,IF(G7="($ INFO)",6,IF(G7="SOC INFO",7,IF(G7="(SOC INFO)",7,IF(G7="RULE INFO",8,IF(G7="EXP INFO",9,IF(G7="(EXP INFO)",9,IF(G7="MON RES",10,IF(G7="MON EARN",11,IF(G7="MON BEH",12,IF(G7="POSE HARM",13,IF(G7="(POSE HARM)",13,IF(G7="POSE CONCERN",14,IF(G7="(POSE CONCERN)",14,IF(G7="RJ APOLOGY",15,IF(G7="RJ ATONE",16,IF(G7="(RJ ATONE)",16,IF(G7="RJ JUSTIFY",17,IF(G7="RJ JUSTIFY:ECO INFO",17,IF(G7="RJ JUSTIFY:SOC INFO",17,IF(G7="RJ JUSTIFY:EXP INFO",17,IF(G7="RJ JUSTIFY:MON EARN",17,IF(G7="RJ JUSTIFY:MON BEH",17,IF(G7="RJ-",18,IF(G7="RJ FORGIVE+",19,IF(G7="RJ FORGIVE-",19,IF(G7="(RJ FORGIVE+)",19,IF(G7="(RJ FORGIVE-)",19,IF(G7="COORD",20,IF(G7="(COORD)",20,IF(G7="ENF ACK",21,IF(G7="(ENF ACK)",21,IF(G7="ENF PRAISE",22,IF(G7="ENF ASK",23,IF(G7="ENF TELL",24,IF(G7="ENF SHAME",25,IF(G7="ENF WARN",26,IF(G7="ENF THREATEN",27,IF(G7="ENF PUNISH",28,IF(G7="DEFECT",29,IF(G7="SM TALK",30,IF(G7="HUMOR",31,IF(G7="POLITE+",32,IF(G7="POLITE-",32,IF(G7="INPUT-",33,IF(G7="AMBIGUOUS",34,IF(G7="UNCODEABLE",35)))))))))))))))))))))))))))))))))))))))))))))))))))))))))))))))))</f>
        <v>6</v>
      </c>
      <c r="G7" t="s">
        <v>10472</v>
      </c>
    </row>
    <row r="8" spans="1:11" x14ac:dyDescent="0.35">
      <c r="A8" s="4">
        <v>2</v>
      </c>
      <c r="B8" s="4">
        <v>-391.61799999999999</v>
      </c>
      <c r="C8" t="s">
        <v>5223</v>
      </c>
      <c r="D8" s="4">
        <v>1</v>
      </c>
      <c r="E8" s="16" t="s">
        <v>5270</v>
      </c>
    </row>
    <row r="9" spans="1:11" x14ac:dyDescent="0.35">
      <c r="E9" s="58" t="s">
        <v>10829</v>
      </c>
      <c r="F9" s="42">
        <f t="shared" si="0"/>
        <v>6</v>
      </c>
      <c r="G9" t="s">
        <v>10472</v>
      </c>
    </row>
    <row r="10" spans="1:11" x14ac:dyDescent="0.35">
      <c r="E10" s="58" t="s">
        <v>10830</v>
      </c>
      <c r="F10" s="42">
        <f t="shared" si="0"/>
        <v>4</v>
      </c>
      <c r="G10" t="s">
        <v>9372</v>
      </c>
    </row>
    <row r="11" spans="1:11" x14ac:dyDescent="0.35">
      <c r="A11" s="4">
        <v>3</v>
      </c>
      <c r="B11" s="4">
        <v>-383.43099999999998</v>
      </c>
      <c r="C11" t="s">
        <v>5205</v>
      </c>
      <c r="D11" s="4">
        <v>4</v>
      </c>
      <c r="E11" s="16" t="s">
        <v>5275</v>
      </c>
      <c r="F11" s="42">
        <f t="shared" si="0"/>
        <v>4</v>
      </c>
      <c r="G11" t="s">
        <v>9372</v>
      </c>
    </row>
    <row r="12" spans="1:11" x14ac:dyDescent="0.35">
      <c r="A12" s="4">
        <v>4</v>
      </c>
      <c r="B12" s="4">
        <v>-378.75900000000001</v>
      </c>
      <c r="C12" t="s">
        <v>5223</v>
      </c>
      <c r="D12" s="4">
        <v>1</v>
      </c>
      <c r="E12" s="16" t="s">
        <v>5276</v>
      </c>
      <c r="F12" s="42">
        <f t="shared" si="0"/>
        <v>2</v>
      </c>
      <c r="G12" t="s">
        <v>9383</v>
      </c>
    </row>
    <row r="13" spans="1:11" x14ac:dyDescent="0.35">
      <c r="E13" s="58" t="s">
        <v>10828</v>
      </c>
      <c r="F13" s="42">
        <f t="shared" si="0"/>
        <v>4</v>
      </c>
      <c r="G13" t="s">
        <v>9372</v>
      </c>
    </row>
    <row r="14" spans="1:11" x14ac:dyDescent="0.35">
      <c r="E14" s="58" t="s">
        <v>10827</v>
      </c>
      <c r="F14" s="42">
        <f t="shared" si="0"/>
        <v>2</v>
      </c>
      <c r="G14" t="s">
        <v>10938</v>
      </c>
    </row>
    <row r="15" spans="1:11" x14ac:dyDescent="0.35">
      <c r="A15" s="4">
        <v>5</v>
      </c>
      <c r="B15" s="4">
        <v>-357.34500000000003</v>
      </c>
      <c r="C15" t="s">
        <v>5214</v>
      </c>
      <c r="D15" s="4">
        <v>2</v>
      </c>
      <c r="E15" s="16" t="s">
        <v>5279</v>
      </c>
      <c r="F15" s="42">
        <f t="shared" si="0"/>
        <v>7</v>
      </c>
      <c r="G15" t="s">
        <v>9377</v>
      </c>
      <c r="H15" s="42">
        <f>IF(I15="GREET",1,IF(I15="GOAL",2,IF(I15="GOAL:COOP",2,IF(I15="(GOAL:COOP)",2,IF(I15="GOAL:CIVILITY",2,IF(I15="GOAL:SUSTAIN",2,IF(I15="(GOAL:SUSTAIN)",2,IF(I15="GOAL:MAX EARN",2,IF(I15="GOAL:EQUITY",2,IF(I15="(GOAL:EQUITY)",2,IF(I15="PROPOSAL",3,IF(I15="(PROPOSAL)",3,IF(I15="CHOOSE+",4,IF(I15="CHOOSE-",4,IF(I15="(CHOOSE+)",4,IF(I15="(CHOOSE-)",4,IF(I15="ECO INFO",5,IF(I15="(ECO INFO)",5,IF(I15="$ INFO",6,IF(I15="($ INFO)",6,IF(I15="SOC INFO",7,IF(I15="(SOC INFO)",7,IF(I15="RULE INFO",8,IF(I15="EXP INFO",9,IF(I15="(EXP INFO)",9,IF(I15="MON RES",10,IF(I15="MON EARN",11,IF(I15="MON BEH",12,IF(I15="POSE HARM",13,IF(I15="(POSE HARM)",13,IF(I15="POSE CONCERN",14,IF(I15="(POSE CONCERN)",14,IF(I15="RJ APOLOGY",15,IF(I15="RJ ATONE",16,IF(I15="(RJ ATONE)",16,IF(I15="RJ JUSTIFY",17,IF(I15="RJ JUSTIFY:ECO INFO",17,IF(I15="RJ JUSTIFY:SOC INFO",17,IF(I15="RJ JUSTIFY:EXP INFO",17,IF(I15="RJ JUSTIFY:MON EARN",17,IF(I15="RJ JUSTIFY:MON BEH",17,IF(I15="RJ-",18,IF(I15="RJ FORGIVE+",19,IF(I15="RJ FORGIVE-",19,IF(I15="(RJ FORGIVE+)",19,IF(I15="(RJ FORGIVE-)",19,IF(I15="COORD",20,IF(I15="(COORD)",20,IF(I15="ENF ACK",21,IF(I15="(ENF ACK)",21,IF(I15="ENF PRAISE",22,IF(I15="ENF ASK",23,IF(I15="ENF TELL",24,IF(I15="ENF SHAME",25,IF(I15="ENF WARN",26,IF(I15="ENF THREATEN",27,IF(I15="ENF PUNISH",28,IF(I15="DEFECT",29,IF(I15="SM TALK",30,IF(I15="HUMOR",31,IF(I15="POLITE+",32,IF(I15="POLITE-",32,IF(I15="INPUT-",33,IF(I15="AMBIGUOUS",34,IF(I15="UNCODEABLE",35)))))))))))))))))))))))))))))))))))))))))))))))))))))))))))))))))</f>
        <v>2</v>
      </c>
      <c r="I15" t="s">
        <v>12179</v>
      </c>
    </row>
    <row r="16" spans="1:11" x14ac:dyDescent="0.35">
      <c r="A16" s="4">
        <v>6</v>
      </c>
      <c r="B16" s="4">
        <v>-346.15600000000001</v>
      </c>
      <c r="C16" t="s">
        <v>5223</v>
      </c>
      <c r="D16" s="4">
        <v>1</v>
      </c>
      <c r="E16" s="16" t="s">
        <v>10831</v>
      </c>
      <c r="F16" s="42">
        <f t="shared" si="0"/>
        <v>7</v>
      </c>
      <c r="G16" t="s">
        <v>9377</v>
      </c>
    </row>
    <row r="17" spans="1:9" x14ac:dyDescent="0.35">
      <c r="A17" s="4">
        <v>7</v>
      </c>
      <c r="B17" s="4">
        <v>-345.93099999999998</v>
      </c>
      <c r="C17" t="s">
        <v>5218</v>
      </c>
      <c r="D17" s="4">
        <v>3</v>
      </c>
      <c r="E17" s="16" t="s">
        <v>5283</v>
      </c>
      <c r="F17" s="42">
        <f t="shared" si="0"/>
        <v>4</v>
      </c>
      <c r="G17" t="s">
        <v>9372</v>
      </c>
    </row>
    <row r="19" spans="1:9" x14ac:dyDescent="0.35">
      <c r="A19" s="7">
        <v>4</v>
      </c>
      <c r="B19" s="31" t="s">
        <v>10834</v>
      </c>
    </row>
    <row r="20" spans="1:9" x14ac:dyDescent="0.35">
      <c r="A20" s="4">
        <v>8</v>
      </c>
      <c r="B20" s="4">
        <v>-402.82400000000001</v>
      </c>
      <c r="C20" t="s">
        <v>5205</v>
      </c>
      <c r="D20" s="4">
        <v>4</v>
      </c>
      <c r="E20" s="16" t="s">
        <v>5268</v>
      </c>
      <c r="F20" s="42">
        <f t="shared" si="0"/>
        <v>3</v>
      </c>
      <c r="G20" t="s">
        <v>9379</v>
      </c>
    </row>
    <row r="21" spans="1:9" x14ac:dyDescent="0.35">
      <c r="A21" s="4">
        <v>9</v>
      </c>
      <c r="B21" s="4">
        <v>-332.40699999999998</v>
      </c>
      <c r="C21" t="s">
        <v>5223</v>
      </c>
      <c r="D21" s="4">
        <v>1</v>
      </c>
      <c r="E21" s="16" t="s">
        <v>5284</v>
      </c>
      <c r="F21" s="42">
        <f t="shared" si="0"/>
        <v>4</v>
      </c>
      <c r="G21" t="s">
        <v>9372</v>
      </c>
    </row>
    <row r="22" spans="1:9" x14ac:dyDescent="0.35">
      <c r="A22" s="4">
        <v>10</v>
      </c>
      <c r="B22" s="4">
        <v>-319.43299999999999</v>
      </c>
      <c r="C22" t="s">
        <v>5223</v>
      </c>
      <c r="D22" s="4">
        <v>1</v>
      </c>
      <c r="E22" s="16" t="s">
        <v>5286</v>
      </c>
      <c r="F22" s="42">
        <f t="shared" si="0"/>
        <v>5</v>
      </c>
      <c r="G22" t="s">
        <v>9378</v>
      </c>
    </row>
    <row r="23" spans="1:9" x14ac:dyDescent="0.35">
      <c r="A23" s="4">
        <v>11</v>
      </c>
      <c r="B23" s="4">
        <v>-305.84399999999999</v>
      </c>
      <c r="C23" t="s">
        <v>5214</v>
      </c>
      <c r="D23" s="4">
        <v>2</v>
      </c>
      <c r="E23" s="16" t="s">
        <v>5287</v>
      </c>
    </row>
    <row r="24" spans="1:9" x14ac:dyDescent="0.35">
      <c r="E24" s="58" t="s">
        <v>9956</v>
      </c>
      <c r="F24" s="42">
        <f t="shared" si="0"/>
        <v>3</v>
      </c>
      <c r="G24" t="s">
        <v>9379</v>
      </c>
    </row>
    <row r="25" spans="1:9" x14ac:dyDescent="0.35">
      <c r="E25" s="58" t="s">
        <v>9957</v>
      </c>
      <c r="F25" s="42">
        <f t="shared" si="0"/>
        <v>4</v>
      </c>
      <c r="G25" t="s">
        <v>9372</v>
      </c>
    </row>
    <row r="26" spans="1:9" x14ac:dyDescent="0.35">
      <c r="A26" s="4">
        <v>12</v>
      </c>
      <c r="B26" s="4">
        <v>-297.25099999999998</v>
      </c>
      <c r="C26" t="s">
        <v>5218</v>
      </c>
      <c r="D26" s="4">
        <v>3</v>
      </c>
      <c r="E26" s="16" t="s">
        <v>5289</v>
      </c>
    </row>
    <row r="27" spans="1:9" x14ac:dyDescent="0.35">
      <c r="E27" s="58" t="s">
        <v>11343</v>
      </c>
      <c r="F27" s="42">
        <f t="shared" si="0"/>
        <v>3</v>
      </c>
      <c r="G27" t="s">
        <v>9379</v>
      </c>
    </row>
    <row r="28" spans="1:9" x14ac:dyDescent="0.35">
      <c r="E28" s="58" t="s">
        <v>11344</v>
      </c>
      <c r="F28" s="42">
        <f t="shared" si="0"/>
        <v>5</v>
      </c>
      <c r="G28" t="s">
        <v>9378</v>
      </c>
    </row>
    <row r="29" spans="1:9" x14ac:dyDescent="0.35">
      <c r="A29" s="4">
        <v>13</v>
      </c>
      <c r="B29" s="4">
        <v>-292.48899999999998</v>
      </c>
      <c r="C29" t="s">
        <v>5205</v>
      </c>
      <c r="D29" s="4">
        <v>4</v>
      </c>
      <c r="E29" s="16" t="s">
        <v>5290</v>
      </c>
      <c r="F29" s="42">
        <f t="shared" si="0"/>
        <v>3</v>
      </c>
      <c r="G29" t="s">
        <v>9379</v>
      </c>
    </row>
    <row r="30" spans="1:9" x14ac:dyDescent="0.35">
      <c r="B30" s="4">
        <v>-256.08099999999899</v>
      </c>
      <c r="C30" t="s">
        <v>5205</v>
      </c>
      <c r="D30" s="4">
        <v>4</v>
      </c>
      <c r="E30" s="16" t="s">
        <v>5293</v>
      </c>
      <c r="F30" s="42">
        <f t="shared" si="0"/>
        <v>5</v>
      </c>
      <c r="G30" t="s">
        <v>9378</v>
      </c>
    </row>
    <row r="31" spans="1:9" x14ac:dyDescent="0.35">
      <c r="A31" s="4">
        <v>14</v>
      </c>
      <c r="B31" s="4">
        <v>-245.58500000000001</v>
      </c>
      <c r="C31" t="s">
        <v>5218</v>
      </c>
      <c r="D31" s="4">
        <v>3</v>
      </c>
      <c r="E31" s="16" t="s">
        <v>5296</v>
      </c>
      <c r="F31" s="42">
        <f t="shared" si="0"/>
        <v>3</v>
      </c>
      <c r="G31" t="s">
        <v>9379</v>
      </c>
      <c r="H31" s="42">
        <f t="shared" si="0"/>
        <v>4</v>
      </c>
      <c r="I31" t="s">
        <v>10330</v>
      </c>
    </row>
    <row r="32" spans="1:9" x14ac:dyDescent="0.35">
      <c r="A32" s="4">
        <v>15</v>
      </c>
      <c r="B32" s="4">
        <v>-234.72799999999901</v>
      </c>
      <c r="C32" t="s">
        <v>5223</v>
      </c>
      <c r="D32" s="4">
        <v>1</v>
      </c>
      <c r="E32" s="16" t="s">
        <v>5299</v>
      </c>
    </row>
    <row r="33" spans="1:9" x14ac:dyDescent="0.35">
      <c r="B33" s="4">
        <v>-215.78399999999999</v>
      </c>
      <c r="C33" t="s">
        <v>5223</v>
      </c>
      <c r="D33" s="4">
        <v>1</v>
      </c>
      <c r="E33" s="16" t="s">
        <v>5302</v>
      </c>
    </row>
    <row r="34" spans="1:9" x14ac:dyDescent="0.35">
      <c r="E34" s="58" t="s">
        <v>10833</v>
      </c>
      <c r="G34" t="s">
        <v>9379</v>
      </c>
    </row>
    <row r="35" spans="1:9" x14ac:dyDescent="0.35">
      <c r="E35" s="58" t="s">
        <v>10832</v>
      </c>
      <c r="F35" s="42">
        <f t="shared" ref="F35:F40" si="1">IF(G35="GREET",1,IF(G35="GOAL",2,IF(G35="GOAL:COOP",2,IF(G35="(GOAL:COOP)",2,IF(G35="GOAL:CIVILITY",2,IF(G35="GOAL:SUSTAIN",2,IF(G35="(GOAL:SUSTAIN)",2,IF(G35="GOAL:MAX EARN",2,IF(G35="GOAL:EQUITY",2,IF(G35="(GOAL:EQUITY)",2,IF(G35="PROPOSAL",3,IF(G35="(PROPOSAL)",3,IF(G35="CHOOSE+",4,IF(G35="CHOOSE-",4,IF(G35="(CHOOSE+)",4,IF(G35="(CHOOSE-)",4,IF(G35="ECO INFO",5,IF(G35="(ECO INFO)",5,IF(G35="$ INFO",6,IF(G35="($ INFO)",6,IF(G35="SOC INFO",7,IF(G35="(SOC INFO)",7,IF(G35="RULE INFO",8,IF(G35="EXP INFO",9,IF(G35="(EXP INFO)",9,IF(G35="MON RES",10,IF(G35="MON EARN",11,IF(G35="MON BEH",12,IF(G35="POSE HARM",13,IF(G35="(POSE HARM)",13,IF(G35="POSE CONCERN",14,IF(G35="(POSE CONCERN)",14,IF(G35="RJ APOLOGY",15,IF(G35="RJ ATONE",16,IF(G35="(RJ ATONE)",16,IF(G35="RJ JUSTIFY",17,IF(G35="RJ JUSTIFY:ECO INFO",17,IF(G35="RJ JUSTIFY:SOC INFO",17,IF(G35="RJ JUSTIFY:EXP INFO",17,IF(G35="RJ JUSTIFY:MON EARN",17,IF(G35="RJ JUSTIFY:MON BEH",17,IF(G35="RJ-",18,IF(G35="RJ FORGIVE+",19,IF(G35="RJ FORGIVE-",19,IF(G35="(RJ FORGIVE+)",19,IF(G35="(RJ FORGIVE-)",19,IF(G35="COORD",20,IF(G35="(COORD)",20,IF(G35="ENF ACK",21,IF(G35="(ENF ACK)",21,IF(G35="ENF PRAISE",22,IF(G35="ENF ASK",23,IF(G35="ENF TELL",24,IF(G35="ENF SHAME",25,IF(G35="ENF WARN",26,IF(G35="ENF THREATEN",27,IF(G35="ENF PUNISH",28,IF(G35="DEFECT",29,IF(G35="SM TALK",30,IF(G35="HUMOR",31,IF(G35="POLITE+",32,IF(G35="POLITE-",32,IF(G35="INPUT-",33,IF(G35="AMBIGUOUS",34,IF(G35="UNCODEABLE",35)))))))))))))))))))))))))))))))))))))))))))))))))))))))))))))))))</f>
        <v>5</v>
      </c>
      <c r="G35" t="s">
        <v>9378</v>
      </c>
    </row>
    <row r="36" spans="1:9" x14ac:dyDescent="0.35">
      <c r="A36" s="4">
        <v>16</v>
      </c>
      <c r="B36" s="4">
        <v>-219.28299999999999</v>
      </c>
      <c r="C36" t="s">
        <v>5205</v>
      </c>
      <c r="D36" s="4">
        <v>4</v>
      </c>
      <c r="E36" s="16" t="s">
        <v>5301</v>
      </c>
      <c r="F36" s="42">
        <f t="shared" si="1"/>
        <v>4</v>
      </c>
      <c r="G36" t="s">
        <v>9372</v>
      </c>
    </row>
    <row r="37" spans="1:9" x14ac:dyDescent="0.35">
      <c r="A37" s="4">
        <v>17</v>
      </c>
      <c r="B37" s="4">
        <v>-204.09599999999901</v>
      </c>
      <c r="C37" t="s">
        <v>5214</v>
      </c>
      <c r="D37" s="4">
        <v>2</v>
      </c>
      <c r="E37" s="16" t="s">
        <v>1327</v>
      </c>
      <c r="F37" s="42">
        <f t="shared" si="1"/>
        <v>4</v>
      </c>
      <c r="G37" t="s">
        <v>9372</v>
      </c>
    </row>
    <row r="38" spans="1:9" x14ac:dyDescent="0.35">
      <c r="A38" s="4">
        <v>18</v>
      </c>
      <c r="B38" s="4">
        <v>-199.62700000000001</v>
      </c>
      <c r="C38" t="s">
        <v>5218</v>
      </c>
      <c r="D38" s="4">
        <v>3</v>
      </c>
      <c r="E38" s="16" t="s">
        <v>5303</v>
      </c>
      <c r="F38" s="42">
        <f t="shared" si="1"/>
        <v>4</v>
      </c>
      <c r="G38" t="s">
        <v>9372</v>
      </c>
    </row>
    <row r="40" spans="1:9" x14ac:dyDescent="0.35">
      <c r="A40" s="4">
        <v>19</v>
      </c>
      <c r="B40" s="4">
        <v>-185.74799999999999</v>
      </c>
      <c r="C40" t="s">
        <v>5205</v>
      </c>
      <c r="D40" s="4">
        <v>4</v>
      </c>
      <c r="E40" s="16" t="s">
        <v>2006</v>
      </c>
      <c r="F40" s="42">
        <f t="shared" si="1"/>
        <v>24</v>
      </c>
      <c r="G40" t="s">
        <v>10409</v>
      </c>
    </row>
    <row r="41" spans="1:9" x14ac:dyDescent="0.35">
      <c r="A41" s="4">
        <v>20</v>
      </c>
      <c r="B41" s="4">
        <v>-170.05599999999899</v>
      </c>
      <c r="C41" t="s">
        <v>5223</v>
      </c>
      <c r="D41" s="4">
        <v>1</v>
      </c>
      <c r="E41" s="16" t="s">
        <v>5307</v>
      </c>
      <c r="G41" t="s">
        <v>9378</v>
      </c>
    </row>
    <row r="42" spans="1:9" x14ac:dyDescent="0.35">
      <c r="B42" s="4">
        <v>-150.733</v>
      </c>
      <c r="C42" t="s">
        <v>5223</v>
      </c>
      <c r="D42" s="4">
        <v>1</v>
      </c>
      <c r="E42" s="16" t="s">
        <v>5308</v>
      </c>
    </row>
    <row r="44" spans="1:9" x14ac:dyDescent="0.35">
      <c r="A44" s="7">
        <v>4</v>
      </c>
      <c r="B44" s="31" t="s">
        <v>11345</v>
      </c>
    </row>
    <row r="45" spans="1:9" x14ac:dyDescent="0.35">
      <c r="A45" s="4">
        <v>21</v>
      </c>
      <c r="B45" s="4">
        <v>-179.11500000000001</v>
      </c>
      <c r="C45" t="s">
        <v>5218</v>
      </c>
      <c r="D45" s="4">
        <v>3</v>
      </c>
      <c r="E45" s="16" t="s">
        <v>5305</v>
      </c>
      <c r="F45" s="42">
        <f t="shared" ref="F45:H45" si="2">IF(G45="GREET",1,IF(G45="GOAL",2,IF(G45="GOAL:COOP",2,IF(G45="(GOAL:COOP)",2,IF(G45="GOAL:CIVILITY",2,IF(G45="GOAL:SUSTAIN",2,IF(G45="(GOAL:SUSTAIN)",2,IF(G45="GOAL:MAX EARN",2,IF(G45="GOAL:EQUITY",2,IF(G45="(GOAL:EQUITY)",2,IF(G45="PROPOSAL",3,IF(G45="(PROPOSAL)",3,IF(G45="CHOOSE+",4,IF(G45="CHOOSE-",4,IF(G45="(CHOOSE+)",4,IF(G45="(CHOOSE-)",4,IF(G45="ECO INFO",5,IF(G45="(ECO INFO)",5,IF(G45="$ INFO",6,IF(G45="($ INFO)",6,IF(G45="SOC INFO",7,IF(G45="(SOC INFO)",7,IF(G45="RULE INFO",8,IF(G45="EXP INFO",9,IF(G45="(EXP INFO)",9,IF(G45="MON RES",10,IF(G45="MON EARN",11,IF(G45="MON BEH",12,IF(G45="POSE HARM",13,IF(G45="(POSE HARM)",13,IF(G45="POSE CONCERN",14,IF(G45="(POSE CONCERN)",14,IF(G45="RJ APOLOGY",15,IF(G45="RJ ATONE",16,IF(G45="(RJ ATONE)",16,IF(G45="RJ JUSTIFY",17,IF(G45="RJ JUSTIFY:ECO INFO",17,IF(G45="RJ JUSTIFY:SOC INFO",17,IF(G45="RJ JUSTIFY:EXP INFO",17,IF(G45="RJ JUSTIFY:MON EARN",17,IF(G45="RJ JUSTIFY:MON BEH",17,IF(G45="RJ-",18,IF(G45="RJ FORGIVE+",19,IF(G45="RJ FORGIVE-",19,IF(G45="(RJ FORGIVE+)",19,IF(G45="(RJ FORGIVE-)",19,IF(G45="COORD",20,IF(G45="(COORD)",20,IF(G45="ENF ACK",21,IF(G45="(ENF ACK)",21,IF(G45="ENF PRAISE",22,IF(G45="ENF ASK",23,IF(G45="ENF TELL",24,IF(G45="ENF SHAME",25,IF(G45="ENF WARN",26,IF(G45="ENF THREATEN",27,IF(G45="ENF PUNISH",28,IF(G45="DEFECT",29,IF(G45="SM TALK",30,IF(G45="HUMOR",31,IF(G45="POLITE+",32,IF(G45="POLITE-",32,IF(G45="INPUT-",33,IF(G45="AMBIGUOUS",34,IF(G45="UNCODEABLE",35)))))))))))))))))))))))))))))))))))))))))))))))))))))))))))))))))</f>
        <v>8</v>
      </c>
      <c r="G45" t="s">
        <v>9374</v>
      </c>
      <c r="H45" s="42">
        <f t="shared" si="2"/>
        <v>4</v>
      </c>
      <c r="I45" t="s">
        <v>10330</v>
      </c>
    </row>
    <row r="46" spans="1:9" x14ac:dyDescent="0.35">
      <c r="A46" s="4">
        <v>22</v>
      </c>
      <c r="B46" s="4">
        <v>-174.50700000000001</v>
      </c>
      <c r="C46" t="s">
        <v>5214</v>
      </c>
      <c r="D46" s="4">
        <v>2</v>
      </c>
      <c r="E46" s="16" t="s">
        <v>3444</v>
      </c>
      <c r="F46" s="42">
        <f t="shared" ref="F46" si="3">IF(G46="GREET",1,IF(G46="GOAL",2,IF(G46="GOAL:COOP",2,IF(G46="(GOAL:COOP)",2,IF(G46="GOAL:CIVILITY",2,IF(G46="GOAL:SUSTAIN",2,IF(G46="(GOAL:SUSTAIN)",2,IF(G46="GOAL:MAX EARN",2,IF(G46="GOAL:EQUITY",2,IF(G46="(GOAL:EQUITY)",2,IF(G46="PROPOSAL",3,IF(G46="(PROPOSAL)",3,IF(G46="CHOOSE+",4,IF(G46="CHOOSE-",4,IF(G46="(CHOOSE+)",4,IF(G46="(CHOOSE-)",4,IF(G46="ECO INFO",5,IF(G46="(ECO INFO)",5,IF(G46="$ INFO",6,IF(G46="($ INFO)",6,IF(G46="SOC INFO",7,IF(G46="(SOC INFO)",7,IF(G46="RULE INFO",8,IF(G46="EXP INFO",9,IF(G46="(EXP INFO)",9,IF(G46="MON RES",10,IF(G46="MON EARN",11,IF(G46="MON BEH",12,IF(G46="POSE HARM",13,IF(G46="(POSE HARM)",13,IF(G46="POSE CONCERN",14,IF(G46="(POSE CONCERN)",14,IF(G46="RJ APOLOGY",15,IF(G46="RJ ATONE",16,IF(G46="(RJ ATONE)",16,IF(G46="RJ JUSTIFY",17,IF(G46="RJ JUSTIFY:ECO INFO",17,IF(G46="RJ JUSTIFY:SOC INFO",17,IF(G46="RJ JUSTIFY:EXP INFO",17,IF(G46="RJ JUSTIFY:MON EARN",17,IF(G46="RJ JUSTIFY:MON BEH",17,IF(G46="RJ-",18,IF(G46="RJ FORGIVE+",19,IF(G46="RJ FORGIVE-",19,IF(G46="(RJ FORGIVE+)",19,IF(G46="(RJ FORGIVE-)",19,IF(G46="COORD",20,IF(G46="(COORD)",20,IF(G46="ENF ACK",21,IF(G46="(ENF ACK)",21,IF(G46="ENF PRAISE",22,IF(G46="ENF ASK",23,IF(G46="ENF TELL",24,IF(G46="ENF SHAME",25,IF(G46="ENF WARN",26,IF(G46="ENF THREATEN",27,IF(G46="ENF PUNISH",28,IF(G46="DEFECT",29,IF(G46="SM TALK",30,IF(G46="HUMOR",31,IF(G46="POLITE+",32,IF(G46="POLITE-",32,IF(G46="INPUT-",33,IF(G46="AMBIGUOUS",34,IF(G46="UNCODEABLE",35)))))))))))))))))))))))))))))))))))))))))))))))))))))))))))))))))</f>
        <v>8</v>
      </c>
      <c r="G46" t="s">
        <v>9374</v>
      </c>
      <c r="H46" s="42">
        <f t="shared" ref="H46" si="4">IF(I46="GREET",1,IF(I46="GOAL",2,IF(I46="GOAL:COOP",2,IF(I46="(GOAL:COOP)",2,IF(I46="GOAL:CIVILITY",2,IF(I46="GOAL:SUSTAIN",2,IF(I46="(GOAL:SUSTAIN)",2,IF(I46="GOAL:MAX EARN",2,IF(I46="GOAL:EQUITY",2,IF(I46="(GOAL:EQUITY)",2,IF(I46="PROPOSAL",3,IF(I46="(PROPOSAL)",3,IF(I46="CHOOSE+",4,IF(I46="CHOOSE-",4,IF(I46="(CHOOSE+)",4,IF(I46="(CHOOSE-)",4,IF(I46="ECO INFO",5,IF(I46="(ECO INFO)",5,IF(I46="$ INFO",6,IF(I46="($ INFO)",6,IF(I46="SOC INFO",7,IF(I46="(SOC INFO)",7,IF(I46="RULE INFO",8,IF(I46="EXP INFO",9,IF(I46="(EXP INFO)",9,IF(I46="MON RES",10,IF(I46="MON EARN",11,IF(I46="MON BEH",12,IF(I46="POSE HARM",13,IF(I46="(POSE HARM)",13,IF(I46="POSE CONCERN",14,IF(I46="(POSE CONCERN)",14,IF(I46="RJ APOLOGY",15,IF(I46="RJ ATONE",16,IF(I46="(RJ ATONE)",16,IF(I46="RJ JUSTIFY",17,IF(I46="RJ JUSTIFY:ECO INFO",17,IF(I46="RJ JUSTIFY:SOC INFO",17,IF(I46="RJ JUSTIFY:EXP INFO",17,IF(I46="RJ JUSTIFY:MON EARN",17,IF(I46="RJ JUSTIFY:MON BEH",17,IF(I46="RJ-",18,IF(I46="RJ FORGIVE+",19,IF(I46="RJ FORGIVE-",19,IF(I46="(RJ FORGIVE+)",19,IF(I46="(RJ FORGIVE-)",19,IF(I46="COORD",20,IF(I46="(COORD)",20,IF(I46="ENF ACK",21,IF(I46="(ENF ACK)",21,IF(I46="ENF PRAISE",22,IF(I46="ENF ASK",23,IF(I46="ENF TELL",24,IF(I46="ENF SHAME",25,IF(I46="ENF WARN",26,IF(I46="ENF THREATEN",27,IF(I46="ENF PUNISH",28,IF(I46="DEFECT",29,IF(I46="SM TALK",30,IF(I46="HUMOR",31,IF(I46="POLITE+",32,IF(I46="POLITE-",32,IF(I46="INPUT-",33,IF(I46="AMBIGUOUS",34,IF(I46="UNCODEABLE",35)))))))))))))))))))))))))))))))))))))))))))))))))))))))))))))))))</f>
        <v>4</v>
      </c>
      <c r="I46" t="s">
        <v>10330</v>
      </c>
    </row>
    <row r="47" spans="1:9" x14ac:dyDescent="0.35">
      <c r="A47" s="4">
        <v>23</v>
      </c>
      <c r="B47" s="4">
        <v>-160.36799999999999</v>
      </c>
      <c r="C47" t="s">
        <v>5205</v>
      </c>
      <c r="D47" s="4">
        <v>4</v>
      </c>
      <c r="E47" s="16" t="s">
        <v>856</v>
      </c>
      <c r="F47" s="42">
        <f t="shared" ref="F47" si="5">IF(G47="GREET",1,IF(G47="GOAL",2,IF(G47="GOAL:COOP",2,IF(G47="(GOAL:COOP)",2,IF(G47="GOAL:CIVILITY",2,IF(G47="GOAL:SUSTAIN",2,IF(G47="(GOAL:SUSTAIN)",2,IF(G47="GOAL:MAX EARN",2,IF(G47="GOAL:EQUITY",2,IF(G47="(GOAL:EQUITY)",2,IF(G47="PROPOSAL",3,IF(G47="(PROPOSAL)",3,IF(G47="CHOOSE+",4,IF(G47="CHOOSE-",4,IF(G47="(CHOOSE+)",4,IF(G47="(CHOOSE-)",4,IF(G47="ECO INFO",5,IF(G47="(ECO INFO)",5,IF(G47="$ INFO",6,IF(G47="($ INFO)",6,IF(G47="SOC INFO",7,IF(G47="(SOC INFO)",7,IF(G47="RULE INFO",8,IF(G47="EXP INFO",9,IF(G47="(EXP INFO)",9,IF(G47="MON RES",10,IF(G47="MON EARN",11,IF(G47="MON BEH",12,IF(G47="POSE HARM",13,IF(G47="(POSE HARM)",13,IF(G47="POSE CONCERN",14,IF(G47="(POSE CONCERN)",14,IF(G47="RJ APOLOGY",15,IF(G47="RJ ATONE",16,IF(G47="(RJ ATONE)",16,IF(G47="RJ JUSTIFY",17,IF(G47="RJ JUSTIFY:ECO INFO",17,IF(G47="RJ JUSTIFY:SOC INFO",17,IF(G47="RJ JUSTIFY:EXP INFO",17,IF(G47="RJ JUSTIFY:MON EARN",17,IF(G47="RJ JUSTIFY:MON BEH",17,IF(G47="RJ-",18,IF(G47="RJ FORGIVE+",19,IF(G47="RJ FORGIVE-",19,IF(G47="(RJ FORGIVE+)",19,IF(G47="(RJ FORGIVE-)",19,IF(G47="COORD",20,IF(G47="(COORD)",20,IF(G47="ENF ACK",21,IF(G47="(ENF ACK)",21,IF(G47="ENF PRAISE",22,IF(G47="ENF ASK",23,IF(G47="ENF TELL",24,IF(G47="ENF SHAME",25,IF(G47="ENF WARN",26,IF(G47="ENF THREATEN",27,IF(G47="ENF PUNISH",28,IF(G47="DEFECT",29,IF(G47="SM TALK",30,IF(G47="HUMOR",31,IF(G47="POLITE+",32,IF(G47="POLITE-",32,IF(G47="INPUT-",33,IF(G47="AMBIGUOUS",34,IF(G47="UNCODEABLE",35)))))))))))))))))))))))))))))))))))))))))))))))))))))))))))))))))</f>
        <v>8</v>
      </c>
      <c r="G47" t="s">
        <v>9374</v>
      </c>
      <c r="H47" s="42">
        <f t="shared" ref="H47" si="6">IF(I47="GREET",1,IF(I47="GOAL",2,IF(I47="GOAL:COOP",2,IF(I47="(GOAL:COOP)",2,IF(I47="GOAL:CIVILITY",2,IF(I47="GOAL:SUSTAIN",2,IF(I47="(GOAL:SUSTAIN)",2,IF(I47="GOAL:MAX EARN",2,IF(I47="GOAL:EQUITY",2,IF(I47="(GOAL:EQUITY)",2,IF(I47="PROPOSAL",3,IF(I47="(PROPOSAL)",3,IF(I47="CHOOSE+",4,IF(I47="CHOOSE-",4,IF(I47="(CHOOSE+)",4,IF(I47="(CHOOSE-)",4,IF(I47="ECO INFO",5,IF(I47="(ECO INFO)",5,IF(I47="$ INFO",6,IF(I47="($ INFO)",6,IF(I47="SOC INFO",7,IF(I47="(SOC INFO)",7,IF(I47="RULE INFO",8,IF(I47="EXP INFO",9,IF(I47="(EXP INFO)",9,IF(I47="MON RES",10,IF(I47="MON EARN",11,IF(I47="MON BEH",12,IF(I47="POSE HARM",13,IF(I47="(POSE HARM)",13,IF(I47="POSE CONCERN",14,IF(I47="(POSE CONCERN)",14,IF(I47="RJ APOLOGY",15,IF(I47="RJ ATONE",16,IF(I47="(RJ ATONE)",16,IF(I47="RJ JUSTIFY",17,IF(I47="RJ JUSTIFY:ECO INFO",17,IF(I47="RJ JUSTIFY:SOC INFO",17,IF(I47="RJ JUSTIFY:EXP INFO",17,IF(I47="RJ JUSTIFY:MON EARN",17,IF(I47="RJ JUSTIFY:MON BEH",17,IF(I47="RJ-",18,IF(I47="RJ FORGIVE+",19,IF(I47="RJ FORGIVE-",19,IF(I47="(RJ FORGIVE+)",19,IF(I47="(RJ FORGIVE-)",19,IF(I47="COORD",20,IF(I47="(COORD)",20,IF(I47="ENF ACK",21,IF(I47="(ENF ACK)",21,IF(I47="ENF PRAISE",22,IF(I47="ENF ASK",23,IF(I47="ENF TELL",24,IF(I47="ENF SHAME",25,IF(I47="ENF WARN",26,IF(I47="ENF THREATEN",27,IF(I47="ENF PUNISH",28,IF(I47="DEFECT",29,IF(I47="SM TALK",30,IF(I47="HUMOR",31,IF(I47="POLITE+",32,IF(I47="POLITE-",32,IF(I47="INPUT-",33,IF(I47="AMBIGUOUS",34,IF(I47="UNCODEABLE",35)))))))))))))))))))))))))))))))))))))))))))))))))))))))))))))))))</f>
        <v>4</v>
      </c>
      <c r="I47" t="s">
        <v>10330</v>
      </c>
    </row>
    <row r="48" spans="1:9" x14ac:dyDescent="0.35">
      <c r="A48" s="4">
        <v>24</v>
      </c>
      <c r="B48" s="4">
        <v>-140.83199999999999</v>
      </c>
      <c r="C48" t="s">
        <v>5223</v>
      </c>
      <c r="D48" s="4">
        <v>1</v>
      </c>
      <c r="E48" s="16" t="s">
        <v>5309</v>
      </c>
      <c r="F48" s="42">
        <f t="shared" ref="F48" si="7">IF(G48="GREET",1,IF(G48="GOAL",2,IF(G48="GOAL:COOP",2,IF(G48="(GOAL:COOP)",2,IF(G48="GOAL:CIVILITY",2,IF(G48="GOAL:SUSTAIN",2,IF(G48="(GOAL:SUSTAIN)",2,IF(G48="GOAL:MAX EARN",2,IF(G48="GOAL:EQUITY",2,IF(G48="(GOAL:EQUITY)",2,IF(G48="PROPOSAL",3,IF(G48="(PROPOSAL)",3,IF(G48="CHOOSE+",4,IF(G48="CHOOSE-",4,IF(G48="(CHOOSE+)",4,IF(G48="(CHOOSE-)",4,IF(G48="ECO INFO",5,IF(G48="(ECO INFO)",5,IF(G48="$ INFO",6,IF(G48="($ INFO)",6,IF(G48="SOC INFO",7,IF(G48="(SOC INFO)",7,IF(G48="RULE INFO",8,IF(G48="EXP INFO",9,IF(G48="(EXP INFO)",9,IF(G48="MON RES",10,IF(G48="MON EARN",11,IF(G48="MON BEH",12,IF(G48="POSE HARM",13,IF(G48="(POSE HARM)",13,IF(G48="POSE CONCERN",14,IF(G48="(POSE CONCERN)",14,IF(G48="RJ APOLOGY",15,IF(G48="RJ ATONE",16,IF(G48="(RJ ATONE)",16,IF(G48="RJ JUSTIFY",17,IF(G48="RJ JUSTIFY:ECO INFO",17,IF(G48="RJ JUSTIFY:SOC INFO",17,IF(G48="RJ JUSTIFY:EXP INFO",17,IF(G48="RJ JUSTIFY:MON EARN",17,IF(G48="RJ JUSTIFY:MON BEH",17,IF(G48="RJ-",18,IF(G48="RJ FORGIVE+",19,IF(G48="RJ FORGIVE-",19,IF(G48="(RJ FORGIVE+)",19,IF(G48="(RJ FORGIVE-)",19,IF(G48="COORD",20,IF(G48="(COORD)",20,IF(G48="ENF ACK",21,IF(G48="(ENF ACK)",21,IF(G48="ENF PRAISE",22,IF(G48="ENF ASK",23,IF(G48="ENF TELL",24,IF(G48="ENF SHAME",25,IF(G48="ENF WARN",26,IF(G48="ENF THREATEN",27,IF(G48="ENF PUNISH",28,IF(G48="DEFECT",29,IF(G48="SM TALK",30,IF(G48="HUMOR",31,IF(G48="POLITE+",32,IF(G48="POLITE-",32,IF(G48="INPUT-",33,IF(G48="AMBIGUOUS",34,IF(G48="UNCODEABLE",35)))))))))))))))))))))))))))))))))))))))))))))))))))))))))))))))))</f>
        <v>8</v>
      </c>
      <c r="G48" t="s">
        <v>9374</v>
      </c>
      <c r="H48" s="42">
        <f t="shared" ref="H48" si="8">IF(I48="GREET",1,IF(I48="GOAL",2,IF(I48="GOAL:COOP",2,IF(I48="(GOAL:COOP)",2,IF(I48="GOAL:CIVILITY",2,IF(I48="GOAL:SUSTAIN",2,IF(I48="(GOAL:SUSTAIN)",2,IF(I48="GOAL:MAX EARN",2,IF(I48="GOAL:EQUITY",2,IF(I48="(GOAL:EQUITY)",2,IF(I48="PROPOSAL",3,IF(I48="(PROPOSAL)",3,IF(I48="CHOOSE+",4,IF(I48="CHOOSE-",4,IF(I48="(CHOOSE+)",4,IF(I48="(CHOOSE-)",4,IF(I48="ECO INFO",5,IF(I48="(ECO INFO)",5,IF(I48="$ INFO",6,IF(I48="($ INFO)",6,IF(I48="SOC INFO",7,IF(I48="(SOC INFO)",7,IF(I48="RULE INFO",8,IF(I48="EXP INFO",9,IF(I48="(EXP INFO)",9,IF(I48="MON RES",10,IF(I48="MON EARN",11,IF(I48="MON BEH",12,IF(I48="POSE HARM",13,IF(I48="(POSE HARM)",13,IF(I48="POSE CONCERN",14,IF(I48="(POSE CONCERN)",14,IF(I48="RJ APOLOGY",15,IF(I48="RJ ATONE",16,IF(I48="(RJ ATONE)",16,IF(I48="RJ JUSTIFY",17,IF(I48="RJ JUSTIFY:ECO INFO",17,IF(I48="RJ JUSTIFY:SOC INFO",17,IF(I48="RJ JUSTIFY:EXP INFO",17,IF(I48="RJ JUSTIFY:MON EARN",17,IF(I48="RJ JUSTIFY:MON BEH",17,IF(I48="RJ-",18,IF(I48="RJ FORGIVE+",19,IF(I48="RJ FORGIVE-",19,IF(I48="(RJ FORGIVE+)",19,IF(I48="(RJ FORGIVE-)",19,IF(I48="COORD",20,IF(I48="(COORD)",20,IF(I48="ENF ACK",21,IF(I48="(ENF ACK)",21,IF(I48="ENF PRAISE",22,IF(I48="ENF ASK",23,IF(I48="ENF TELL",24,IF(I48="ENF SHAME",25,IF(I48="ENF WARN",26,IF(I48="ENF THREATEN",27,IF(I48="ENF PUNISH",28,IF(I48="DEFECT",29,IF(I48="SM TALK",30,IF(I48="HUMOR",31,IF(I48="POLITE+",32,IF(I48="POLITE-",32,IF(I48="INPUT-",33,IF(I48="AMBIGUOUS",34,IF(I48="UNCODEABLE",35)))))))))))))))))))))))))))))))))))))))))))))))))))))))))))))))))</f>
        <v>4</v>
      </c>
      <c r="I48" t="s">
        <v>10330</v>
      </c>
    </row>
    <row r="50" spans="1:7" x14ac:dyDescent="0.35">
      <c r="A50" s="4">
        <v>25</v>
      </c>
      <c r="B50" s="4">
        <v>-132.14099999999999</v>
      </c>
      <c r="C50" t="s">
        <v>5214</v>
      </c>
      <c r="D50" s="4">
        <v>2</v>
      </c>
      <c r="E50" s="16" t="s">
        <v>5310</v>
      </c>
      <c r="F50" s="42">
        <f t="shared" ref="F50" si="9">IF(G50="GREET",1,IF(G50="GOAL",2,IF(G50="GOAL:COOP",2,IF(G50="(GOAL:COOP)",2,IF(G50="GOAL:CIVILITY",2,IF(G50="GOAL:SUSTAIN",2,IF(G50="(GOAL:SUSTAIN)",2,IF(G50="GOAL:MAX EARN",2,IF(G50="GOAL:EQUITY",2,IF(G50="(GOAL:EQUITY)",2,IF(G50="PROPOSAL",3,IF(G50="(PROPOSAL)",3,IF(G50="CHOOSE+",4,IF(G50="CHOOSE-",4,IF(G50="(CHOOSE+)",4,IF(G50="(CHOOSE-)",4,IF(G50="ECO INFO",5,IF(G50="(ECO INFO)",5,IF(G50="$ INFO",6,IF(G50="($ INFO)",6,IF(G50="SOC INFO",7,IF(G50="(SOC INFO)",7,IF(G50="RULE INFO",8,IF(G50="EXP INFO",9,IF(G50="(EXP INFO)",9,IF(G50="MON RES",10,IF(G50="MON EARN",11,IF(G50="MON BEH",12,IF(G50="POSE HARM",13,IF(G50="(POSE HARM)",13,IF(G50="POSE CONCERN",14,IF(G50="(POSE CONCERN)",14,IF(G50="RJ APOLOGY",15,IF(G50="RJ ATONE",16,IF(G50="(RJ ATONE)",16,IF(G50="RJ JUSTIFY",17,IF(G50="RJ JUSTIFY:ECO INFO",17,IF(G50="RJ JUSTIFY:SOC INFO",17,IF(G50="RJ JUSTIFY:EXP INFO",17,IF(G50="RJ JUSTIFY:MON EARN",17,IF(G50="RJ JUSTIFY:MON BEH",17,IF(G50="RJ-",18,IF(G50="RJ FORGIVE+",19,IF(G50="RJ FORGIVE-",19,IF(G50="(RJ FORGIVE+)",19,IF(G50="(RJ FORGIVE-)",19,IF(G50="COORD",20,IF(G50="(COORD)",20,IF(G50="ENF ACK",21,IF(G50="(ENF ACK)",21,IF(G50="ENF PRAISE",22,IF(G50="ENF ASK",23,IF(G50="ENF TELL",24,IF(G50="ENF SHAME",25,IF(G50="ENF WARN",26,IF(G50="ENF THREATEN",27,IF(G50="ENF PUNISH",28,IF(G50="DEFECT",29,IF(G50="SM TALK",30,IF(G50="HUMOR",31,IF(G50="POLITE+",32,IF(G50="POLITE-",32,IF(G50="INPUT-",33,IF(G50="AMBIGUOUS",34,IF(G50="UNCODEABLE",35)))))))))))))))))))))))))))))))))))))))))))))))))))))))))))))))))</f>
        <v>5</v>
      </c>
      <c r="G50" t="s">
        <v>9378</v>
      </c>
    </row>
    <row r="51" spans="1:7" x14ac:dyDescent="0.35">
      <c r="A51" s="4">
        <v>26</v>
      </c>
      <c r="B51" s="4">
        <v>-108.39100000000001</v>
      </c>
      <c r="C51" t="s">
        <v>5218</v>
      </c>
      <c r="D51" s="4">
        <v>3</v>
      </c>
      <c r="E51" s="16" t="s">
        <v>5311</v>
      </c>
      <c r="F51" s="42">
        <f t="shared" ref="F51" si="10">IF(G51="GREET",1,IF(G51="GOAL",2,IF(G51="GOAL:COOP",2,IF(G51="(GOAL:COOP)",2,IF(G51="GOAL:CIVILITY",2,IF(G51="GOAL:SUSTAIN",2,IF(G51="(GOAL:SUSTAIN)",2,IF(G51="GOAL:MAX EARN",2,IF(G51="GOAL:EQUITY",2,IF(G51="(GOAL:EQUITY)",2,IF(G51="PROPOSAL",3,IF(G51="(PROPOSAL)",3,IF(G51="CHOOSE+",4,IF(G51="CHOOSE-",4,IF(G51="(CHOOSE+)",4,IF(G51="(CHOOSE-)",4,IF(G51="ECO INFO",5,IF(G51="(ECO INFO)",5,IF(G51="$ INFO",6,IF(G51="($ INFO)",6,IF(G51="SOC INFO",7,IF(G51="(SOC INFO)",7,IF(G51="RULE INFO",8,IF(G51="EXP INFO",9,IF(G51="(EXP INFO)",9,IF(G51="MON RES",10,IF(G51="MON EARN",11,IF(G51="MON BEH",12,IF(G51="POSE HARM",13,IF(G51="(POSE HARM)",13,IF(G51="POSE CONCERN",14,IF(G51="(POSE CONCERN)",14,IF(G51="RJ APOLOGY",15,IF(G51="RJ ATONE",16,IF(G51="(RJ ATONE)",16,IF(G51="RJ JUSTIFY",17,IF(G51="RJ JUSTIFY:ECO INFO",17,IF(G51="RJ JUSTIFY:SOC INFO",17,IF(G51="RJ JUSTIFY:EXP INFO",17,IF(G51="RJ JUSTIFY:MON EARN",17,IF(G51="RJ JUSTIFY:MON BEH",17,IF(G51="RJ-",18,IF(G51="RJ FORGIVE+",19,IF(G51="RJ FORGIVE-",19,IF(G51="(RJ FORGIVE+)",19,IF(G51="(RJ FORGIVE-)",19,IF(G51="COORD",20,IF(G51="(COORD)",20,IF(G51="ENF ACK",21,IF(G51="(ENF ACK)",21,IF(G51="ENF PRAISE",22,IF(G51="ENF ASK",23,IF(G51="ENF TELL",24,IF(G51="ENF SHAME",25,IF(G51="ENF WARN",26,IF(G51="ENF THREATEN",27,IF(G51="ENF PUNISH",28,IF(G51="DEFECT",29,IF(G51="SM TALK",30,IF(G51="HUMOR",31,IF(G51="POLITE+",32,IF(G51="POLITE-",32,IF(G51="INPUT-",33,IF(G51="AMBIGUOUS",34,IF(G51="UNCODEABLE",35)))))))))))))))))))))))))))))))))))))))))))))))))))))))))))))))))</f>
        <v>30</v>
      </c>
      <c r="G51" t="s">
        <v>9375</v>
      </c>
    </row>
    <row r="52" spans="1:7" x14ac:dyDescent="0.35">
      <c r="A52" s="4">
        <v>27</v>
      </c>
      <c r="B52" s="4">
        <v>-103.773</v>
      </c>
      <c r="C52" t="s">
        <v>5205</v>
      </c>
      <c r="D52" s="4">
        <v>4</v>
      </c>
      <c r="E52" s="16" t="s">
        <v>55</v>
      </c>
      <c r="F52" s="42">
        <f t="shared" ref="F52" si="11">IF(G52="GREET",1,IF(G52="GOAL",2,IF(G52="GOAL:COOP",2,IF(G52="(GOAL:COOP)",2,IF(G52="GOAL:CIVILITY",2,IF(G52="GOAL:SUSTAIN",2,IF(G52="(GOAL:SUSTAIN)",2,IF(G52="GOAL:MAX EARN",2,IF(G52="GOAL:EQUITY",2,IF(G52="(GOAL:EQUITY)",2,IF(G52="PROPOSAL",3,IF(G52="(PROPOSAL)",3,IF(G52="CHOOSE+",4,IF(G52="CHOOSE-",4,IF(G52="(CHOOSE+)",4,IF(G52="(CHOOSE-)",4,IF(G52="ECO INFO",5,IF(G52="(ECO INFO)",5,IF(G52="$ INFO",6,IF(G52="($ INFO)",6,IF(G52="SOC INFO",7,IF(G52="(SOC INFO)",7,IF(G52="RULE INFO",8,IF(G52="EXP INFO",9,IF(G52="(EXP INFO)",9,IF(G52="MON RES",10,IF(G52="MON EARN",11,IF(G52="MON BEH",12,IF(G52="POSE HARM",13,IF(G52="(POSE HARM)",13,IF(G52="POSE CONCERN",14,IF(G52="(POSE CONCERN)",14,IF(G52="RJ APOLOGY",15,IF(G52="RJ ATONE",16,IF(G52="(RJ ATONE)",16,IF(G52="RJ JUSTIFY",17,IF(G52="RJ JUSTIFY:ECO INFO",17,IF(G52="RJ JUSTIFY:SOC INFO",17,IF(G52="RJ JUSTIFY:EXP INFO",17,IF(G52="RJ JUSTIFY:MON EARN",17,IF(G52="RJ JUSTIFY:MON BEH",17,IF(G52="RJ-",18,IF(G52="RJ FORGIVE+",19,IF(G52="RJ FORGIVE-",19,IF(G52="(RJ FORGIVE+)",19,IF(G52="(RJ FORGIVE-)",19,IF(G52="COORD",20,IF(G52="(COORD)",20,IF(G52="ENF ACK",21,IF(G52="(ENF ACK)",21,IF(G52="ENF PRAISE",22,IF(G52="ENF ASK",23,IF(G52="ENF TELL",24,IF(G52="ENF SHAME",25,IF(G52="ENF WARN",26,IF(G52="ENF THREATEN",27,IF(G52="ENF PUNISH",28,IF(G52="DEFECT",29,IF(G52="SM TALK",30,IF(G52="HUMOR",31,IF(G52="POLITE+",32,IF(G52="POLITE-",32,IF(G52="INPUT-",33,IF(G52="AMBIGUOUS",34,IF(G52="UNCODEABLE",35)))))))))))))))))))))))))))))))))))))))))))))))))))))))))))))))))</f>
        <v>30</v>
      </c>
      <c r="G52" t="s">
        <v>9375</v>
      </c>
    </row>
    <row r="53" spans="1:7" x14ac:dyDescent="0.35">
      <c r="A53" s="4">
        <v>28</v>
      </c>
      <c r="B53" s="4">
        <v>-100.06</v>
      </c>
      <c r="C53" t="s">
        <v>5223</v>
      </c>
      <c r="D53" s="4">
        <v>1</v>
      </c>
      <c r="E53" s="16" t="s">
        <v>5312</v>
      </c>
    </row>
    <row r="54" spans="1:7" x14ac:dyDescent="0.35">
      <c r="E54" s="58" t="s">
        <v>9958</v>
      </c>
      <c r="F54" s="42">
        <f t="shared" ref="F54" si="12">IF(G54="GREET",1,IF(G54="GOAL",2,IF(G54="GOAL:COOP",2,IF(G54="(GOAL:COOP)",2,IF(G54="GOAL:CIVILITY",2,IF(G54="GOAL:SUSTAIN",2,IF(G54="(GOAL:SUSTAIN)",2,IF(G54="GOAL:MAX EARN",2,IF(G54="GOAL:EQUITY",2,IF(G54="(GOAL:EQUITY)",2,IF(G54="PROPOSAL",3,IF(G54="(PROPOSAL)",3,IF(G54="CHOOSE+",4,IF(G54="CHOOSE-",4,IF(G54="(CHOOSE+)",4,IF(G54="(CHOOSE-)",4,IF(G54="ECO INFO",5,IF(G54="(ECO INFO)",5,IF(G54="$ INFO",6,IF(G54="($ INFO)",6,IF(G54="SOC INFO",7,IF(G54="(SOC INFO)",7,IF(G54="RULE INFO",8,IF(G54="EXP INFO",9,IF(G54="(EXP INFO)",9,IF(G54="MON RES",10,IF(G54="MON EARN",11,IF(G54="MON BEH",12,IF(G54="POSE HARM",13,IF(G54="(POSE HARM)",13,IF(G54="POSE CONCERN",14,IF(G54="(POSE CONCERN)",14,IF(G54="RJ APOLOGY",15,IF(G54="RJ ATONE",16,IF(G54="(RJ ATONE)",16,IF(G54="RJ JUSTIFY",17,IF(G54="RJ JUSTIFY:ECO INFO",17,IF(G54="RJ JUSTIFY:SOC INFO",17,IF(G54="RJ JUSTIFY:EXP INFO",17,IF(G54="RJ JUSTIFY:MON EARN",17,IF(G54="RJ JUSTIFY:MON BEH",17,IF(G54="RJ-",18,IF(G54="RJ FORGIVE+",19,IF(G54="RJ FORGIVE-",19,IF(G54="(RJ FORGIVE+)",19,IF(G54="(RJ FORGIVE-)",19,IF(G54="COORD",20,IF(G54="(COORD)",20,IF(G54="ENF ACK",21,IF(G54="(ENF ACK)",21,IF(G54="ENF PRAISE",22,IF(G54="ENF ASK",23,IF(G54="ENF TELL",24,IF(G54="ENF SHAME",25,IF(G54="ENF WARN",26,IF(G54="ENF THREATEN",27,IF(G54="ENF PUNISH",28,IF(G54="DEFECT",29,IF(G54="SM TALK",30,IF(G54="HUMOR",31,IF(G54="POLITE+",32,IF(G54="POLITE-",32,IF(G54="INPUT-",33,IF(G54="AMBIGUOUS",34,IF(G54="UNCODEABLE",35)))))))))))))))))))))))))))))))))))))))))))))))))))))))))))))))))</f>
        <v>3</v>
      </c>
      <c r="G54" t="s">
        <v>9379</v>
      </c>
    </row>
    <row r="55" spans="1:7" x14ac:dyDescent="0.35">
      <c r="E55" s="58" t="s">
        <v>9959</v>
      </c>
      <c r="F55" s="42">
        <f t="shared" ref="F55" si="13">IF(G55="GREET",1,IF(G55="GOAL",2,IF(G55="GOAL:COOP",2,IF(G55="(GOAL:COOP)",2,IF(G55="GOAL:CIVILITY",2,IF(G55="GOAL:SUSTAIN",2,IF(G55="(GOAL:SUSTAIN)",2,IF(G55="GOAL:MAX EARN",2,IF(G55="GOAL:EQUITY",2,IF(G55="(GOAL:EQUITY)",2,IF(G55="PROPOSAL",3,IF(G55="(PROPOSAL)",3,IF(G55="CHOOSE+",4,IF(G55="CHOOSE-",4,IF(G55="(CHOOSE+)",4,IF(G55="(CHOOSE-)",4,IF(G55="ECO INFO",5,IF(G55="(ECO INFO)",5,IF(G55="$ INFO",6,IF(G55="($ INFO)",6,IF(G55="SOC INFO",7,IF(G55="(SOC INFO)",7,IF(G55="RULE INFO",8,IF(G55="EXP INFO",9,IF(G55="(EXP INFO)",9,IF(G55="MON RES",10,IF(G55="MON EARN",11,IF(G55="MON BEH",12,IF(G55="POSE HARM",13,IF(G55="(POSE HARM)",13,IF(G55="POSE CONCERN",14,IF(G55="(POSE CONCERN)",14,IF(G55="RJ APOLOGY",15,IF(G55="RJ ATONE",16,IF(G55="(RJ ATONE)",16,IF(G55="RJ JUSTIFY",17,IF(G55="RJ JUSTIFY:ECO INFO",17,IF(G55="RJ JUSTIFY:SOC INFO",17,IF(G55="RJ JUSTIFY:EXP INFO",17,IF(G55="RJ JUSTIFY:MON EARN",17,IF(G55="RJ JUSTIFY:MON BEH",17,IF(G55="RJ-",18,IF(G55="RJ FORGIVE+",19,IF(G55="RJ FORGIVE-",19,IF(G55="(RJ FORGIVE+)",19,IF(G55="(RJ FORGIVE-)",19,IF(G55="COORD",20,IF(G55="(COORD)",20,IF(G55="ENF ACK",21,IF(G55="(ENF ACK)",21,IF(G55="ENF PRAISE",22,IF(G55="ENF ASK",23,IF(G55="ENF TELL",24,IF(G55="ENF SHAME",25,IF(G55="ENF WARN",26,IF(G55="ENF THREATEN",27,IF(G55="ENF PUNISH",28,IF(G55="DEFECT",29,IF(G55="SM TALK",30,IF(G55="HUMOR",31,IF(G55="POLITE+",32,IF(G55="POLITE-",32,IF(G55="INPUT-",33,IF(G55="AMBIGUOUS",34,IF(G55="UNCODEABLE",35)))))))))))))))))))))))))))))))))))))))))))))))))))))))))))))))))</f>
        <v>30</v>
      </c>
      <c r="G55" t="s">
        <v>9375</v>
      </c>
    </row>
    <row r="56" spans="1:7" x14ac:dyDescent="0.35">
      <c r="A56" s="4">
        <v>29</v>
      </c>
      <c r="B56" s="4">
        <v>-100.035</v>
      </c>
      <c r="C56" t="s">
        <v>5214</v>
      </c>
      <c r="D56" s="4">
        <v>2</v>
      </c>
      <c r="E56" s="16" t="s">
        <v>55</v>
      </c>
      <c r="F56" s="42">
        <f t="shared" ref="F56" si="14">IF(G56="GREET",1,IF(G56="GOAL",2,IF(G56="GOAL:COOP",2,IF(G56="(GOAL:COOP)",2,IF(G56="GOAL:CIVILITY",2,IF(G56="GOAL:SUSTAIN",2,IF(G56="(GOAL:SUSTAIN)",2,IF(G56="GOAL:MAX EARN",2,IF(G56="GOAL:EQUITY",2,IF(G56="(GOAL:EQUITY)",2,IF(G56="PROPOSAL",3,IF(G56="(PROPOSAL)",3,IF(G56="CHOOSE+",4,IF(G56="CHOOSE-",4,IF(G56="(CHOOSE+)",4,IF(G56="(CHOOSE-)",4,IF(G56="ECO INFO",5,IF(G56="(ECO INFO)",5,IF(G56="$ INFO",6,IF(G56="($ INFO)",6,IF(G56="SOC INFO",7,IF(G56="(SOC INFO)",7,IF(G56="RULE INFO",8,IF(G56="EXP INFO",9,IF(G56="(EXP INFO)",9,IF(G56="MON RES",10,IF(G56="MON EARN",11,IF(G56="MON BEH",12,IF(G56="POSE HARM",13,IF(G56="(POSE HARM)",13,IF(G56="POSE CONCERN",14,IF(G56="(POSE CONCERN)",14,IF(G56="RJ APOLOGY",15,IF(G56="RJ ATONE",16,IF(G56="(RJ ATONE)",16,IF(G56="RJ JUSTIFY",17,IF(G56="RJ JUSTIFY:ECO INFO",17,IF(G56="RJ JUSTIFY:SOC INFO",17,IF(G56="RJ JUSTIFY:EXP INFO",17,IF(G56="RJ JUSTIFY:MON EARN",17,IF(G56="RJ JUSTIFY:MON BEH",17,IF(G56="RJ-",18,IF(G56="RJ FORGIVE+",19,IF(G56="RJ FORGIVE-",19,IF(G56="(RJ FORGIVE+)",19,IF(G56="(RJ FORGIVE-)",19,IF(G56="COORD",20,IF(G56="(COORD)",20,IF(G56="ENF ACK",21,IF(G56="(ENF ACK)",21,IF(G56="ENF PRAISE",22,IF(G56="ENF ASK",23,IF(G56="ENF TELL",24,IF(G56="ENF SHAME",25,IF(G56="ENF WARN",26,IF(G56="ENF THREATEN",27,IF(G56="ENF PUNISH",28,IF(G56="DEFECT",29,IF(G56="SM TALK",30,IF(G56="HUMOR",31,IF(G56="POLITE+",32,IF(G56="POLITE-",32,IF(G56="INPUT-",33,IF(G56="AMBIGUOUS",34,IF(G56="UNCODEABLE",35)))))))))))))))))))))))))))))))))))))))))))))))))))))))))))))))))</f>
        <v>30</v>
      </c>
      <c r="G56" t="s">
        <v>9375</v>
      </c>
    </row>
    <row r="57" spans="1:7" x14ac:dyDescent="0.35">
      <c r="A57" s="4">
        <v>30</v>
      </c>
      <c r="B57" s="4">
        <v>-84.702999999999903</v>
      </c>
      <c r="C57" t="s">
        <v>5205</v>
      </c>
      <c r="D57" s="4">
        <v>4</v>
      </c>
      <c r="E57" s="16" t="s">
        <v>5313</v>
      </c>
      <c r="F57" s="42">
        <f t="shared" ref="F57" si="15">IF(G57="GREET",1,IF(G57="GOAL",2,IF(G57="GOAL:COOP",2,IF(G57="(GOAL:COOP)",2,IF(G57="GOAL:CIVILITY",2,IF(G57="GOAL:SUSTAIN",2,IF(G57="(GOAL:SUSTAIN)",2,IF(G57="GOAL:MAX EARN",2,IF(G57="GOAL:EQUITY",2,IF(G57="(GOAL:EQUITY)",2,IF(G57="PROPOSAL",3,IF(G57="(PROPOSAL)",3,IF(G57="CHOOSE+",4,IF(G57="CHOOSE-",4,IF(G57="(CHOOSE+)",4,IF(G57="(CHOOSE-)",4,IF(G57="ECO INFO",5,IF(G57="(ECO INFO)",5,IF(G57="$ INFO",6,IF(G57="($ INFO)",6,IF(G57="SOC INFO",7,IF(G57="(SOC INFO)",7,IF(G57="RULE INFO",8,IF(G57="EXP INFO",9,IF(G57="(EXP INFO)",9,IF(G57="MON RES",10,IF(G57="MON EARN",11,IF(G57="MON BEH",12,IF(G57="POSE HARM",13,IF(G57="(POSE HARM)",13,IF(G57="POSE CONCERN",14,IF(G57="(POSE CONCERN)",14,IF(G57="RJ APOLOGY",15,IF(G57="RJ ATONE",16,IF(G57="(RJ ATONE)",16,IF(G57="RJ JUSTIFY",17,IF(G57="RJ JUSTIFY:ECO INFO",17,IF(G57="RJ JUSTIFY:SOC INFO",17,IF(G57="RJ JUSTIFY:EXP INFO",17,IF(G57="RJ JUSTIFY:MON EARN",17,IF(G57="RJ JUSTIFY:MON BEH",17,IF(G57="RJ-",18,IF(G57="RJ FORGIVE+",19,IF(G57="RJ FORGIVE-",19,IF(G57="(RJ FORGIVE+)",19,IF(G57="(RJ FORGIVE-)",19,IF(G57="COORD",20,IF(G57="(COORD)",20,IF(G57="ENF ACK",21,IF(G57="(ENF ACK)",21,IF(G57="ENF PRAISE",22,IF(G57="ENF ASK",23,IF(G57="ENF TELL",24,IF(G57="ENF SHAME",25,IF(G57="ENF WARN",26,IF(G57="ENF THREATEN",27,IF(G57="ENF PUNISH",28,IF(G57="DEFECT",29,IF(G57="SM TALK",30,IF(G57="HUMOR",31,IF(G57="POLITE+",32,IF(G57="POLITE-",32,IF(G57="INPUT-",33,IF(G57="AMBIGUOUS",34,IF(G57="UNCODEABLE",35)))))))))))))))))))))))))))))))))))))))))))))))))))))))))))))))))</f>
        <v>30</v>
      </c>
      <c r="G57" t="s">
        <v>9375</v>
      </c>
    </row>
    <row r="59" spans="1:7" x14ac:dyDescent="0.35">
      <c r="A59" s="4">
        <v>31</v>
      </c>
      <c r="B59" s="4">
        <v>-66.884</v>
      </c>
      <c r="C59" t="s">
        <v>5223</v>
      </c>
      <c r="D59" s="4">
        <v>1</v>
      </c>
      <c r="E59" s="16" t="s">
        <v>5314</v>
      </c>
      <c r="F59" s="42">
        <f t="shared" ref="F59" si="16">IF(G59="GREET",1,IF(G59="GOAL",2,IF(G59="GOAL:COOP",2,IF(G59="(GOAL:COOP)",2,IF(G59="GOAL:CIVILITY",2,IF(G59="GOAL:SUSTAIN",2,IF(G59="(GOAL:SUSTAIN)",2,IF(G59="GOAL:MAX EARN",2,IF(G59="GOAL:EQUITY",2,IF(G59="(GOAL:EQUITY)",2,IF(G59="PROPOSAL",3,IF(G59="(PROPOSAL)",3,IF(G59="CHOOSE+",4,IF(G59="CHOOSE-",4,IF(G59="(CHOOSE+)",4,IF(G59="(CHOOSE-)",4,IF(G59="ECO INFO",5,IF(G59="(ECO INFO)",5,IF(G59="$ INFO",6,IF(G59="($ INFO)",6,IF(G59="SOC INFO",7,IF(G59="(SOC INFO)",7,IF(G59="RULE INFO",8,IF(G59="EXP INFO",9,IF(G59="(EXP INFO)",9,IF(G59="MON RES",10,IF(G59="MON EARN",11,IF(G59="MON BEH",12,IF(G59="POSE HARM",13,IF(G59="(POSE HARM)",13,IF(G59="POSE CONCERN",14,IF(G59="(POSE CONCERN)",14,IF(G59="RJ APOLOGY",15,IF(G59="RJ ATONE",16,IF(G59="(RJ ATONE)",16,IF(G59="RJ JUSTIFY",17,IF(G59="RJ JUSTIFY:ECO INFO",17,IF(G59="RJ JUSTIFY:SOC INFO",17,IF(G59="RJ JUSTIFY:EXP INFO",17,IF(G59="RJ JUSTIFY:MON EARN",17,IF(G59="RJ JUSTIFY:MON BEH",17,IF(G59="RJ-",18,IF(G59="RJ FORGIVE+",19,IF(G59="RJ FORGIVE-",19,IF(G59="(RJ FORGIVE+)",19,IF(G59="(RJ FORGIVE-)",19,IF(G59="COORD",20,IF(G59="(COORD)",20,IF(G59="ENF ACK",21,IF(G59="(ENF ACK)",21,IF(G59="ENF PRAISE",22,IF(G59="ENF ASK",23,IF(G59="ENF TELL",24,IF(G59="ENF SHAME",25,IF(G59="ENF WARN",26,IF(G59="ENF THREATEN",27,IF(G59="ENF PUNISH",28,IF(G59="DEFECT",29,IF(G59="SM TALK",30,IF(G59="HUMOR",31,IF(G59="POLITE+",32,IF(G59="POLITE-",32,IF(G59="INPUT-",33,IF(G59="AMBIGUOUS",34,IF(G59="UNCODEABLE",35)))))))))))))))))))))))))))))))))))))))))))))))))))))))))))))))))</f>
        <v>22</v>
      </c>
      <c r="G59" t="s">
        <v>10418</v>
      </c>
    </row>
    <row r="60" spans="1:7" x14ac:dyDescent="0.35">
      <c r="A60" s="4">
        <v>32</v>
      </c>
      <c r="B60" s="4">
        <v>-65.234999999999999</v>
      </c>
      <c r="C60" t="s">
        <v>5205</v>
      </c>
      <c r="D60" s="4">
        <v>4</v>
      </c>
      <c r="E60" s="16" t="s">
        <v>5315</v>
      </c>
      <c r="F60" s="42">
        <f t="shared" ref="F60" si="17">IF(G60="GREET",1,IF(G60="GOAL",2,IF(G60="GOAL:COOP",2,IF(G60="(GOAL:COOP)",2,IF(G60="GOAL:CIVILITY",2,IF(G60="GOAL:SUSTAIN",2,IF(G60="(GOAL:SUSTAIN)",2,IF(G60="GOAL:MAX EARN",2,IF(G60="GOAL:EQUITY",2,IF(G60="(GOAL:EQUITY)",2,IF(G60="PROPOSAL",3,IF(G60="(PROPOSAL)",3,IF(G60="CHOOSE+",4,IF(G60="CHOOSE-",4,IF(G60="(CHOOSE+)",4,IF(G60="(CHOOSE-)",4,IF(G60="ECO INFO",5,IF(G60="(ECO INFO)",5,IF(G60="$ INFO",6,IF(G60="($ INFO)",6,IF(G60="SOC INFO",7,IF(G60="(SOC INFO)",7,IF(G60="RULE INFO",8,IF(G60="EXP INFO",9,IF(G60="(EXP INFO)",9,IF(G60="MON RES",10,IF(G60="MON EARN",11,IF(G60="MON BEH",12,IF(G60="POSE HARM",13,IF(G60="(POSE HARM)",13,IF(G60="POSE CONCERN",14,IF(G60="(POSE CONCERN)",14,IF(G60="RJ APOLOGY",15,IF(G60="RJ ATONE",16,IF(G60="(RJ ATONE)",16,IF(G60="RJ JUSTIFY",17,IF(G60="RJ JUSTIFY:ECO INFO",17,IF(G60="RJ JUSTIFY:SOC INFO",17,IF(G60="RJ JUSTIFY:EXP INFO",17,IF(G60="RJ JUSTIFY:MON EARN",17,IF(G60="RJ JUSTIFY:MON BEH",17,IF(G60="RJ-",18,IF(G60="RJ FORGIVE+",19,IF(G60="RJ FORGIVE-",19,IF(G60="(RJ FORGIVE+)",19,IF(G60="(RJ FORGIVE-)",19,IF(G60="COORD",20,IF(G60="(COORD)",20,IF(G60="ENF ACK",21,IF(G60="(ENF ACK)",21,IF(G60="ENF PRAISE",22,IF(G60="ENF ASK",23,IF(G60="ENF TELL",24,IF(G60="ENF SHAME",25,IF(G60="ENF WARN",26,IF(G60="ENF THREATEN",27,IF(G60="ENF PUNISH",28,IF(G60="DEFECT",29,IF(G60="SM TALK",30,IF(G60="HUMOR",31,IF(G60="POLITE+",32,IF(G60="POLITE-",32,IF(G60="INPUT-",33,IF(G60="AMBIGUOUS",34,IF(G60="UNCODEABLE",35)))))))))))))))))))))))))))))))))))))))))))))))))))))))))))))))))</f>
        <v>22</v>
      </c>
      <c r="G60" t="s">
        <v>10418</v>
      </c>
    </row>
    <row r="61" spans="1:7" x14ac:dyDescent="0.35">
      <c r="A61" s="4">
        <v>33</v>
      </c>
      <c r="B61" s="4">
        <v>-63.551000000000002</v>
      </c>
      <c r="C61" t="s">
        <v>5214</v>
      </c>
      <c r="D61" s="4">
        <v>2</v>
      </c>
      <c r="E61" s="16" t="s">
        <v>5317</v>
      </c>
      <c r="F61" s="42">
        <f t="shared" ref="F61" si="18">IF(G61="GREET",1,IF(G61="GOAL",2,IF(G61="GOAL:COOP",2,IF(G61="(GOAL:COOP)",2,IF(G61="GOAL:CIVILITY",2,IF(G61="GOAL:SUSTAIN",2,IF(G61="(GOAL:SUSTAIN)",2,IF(G61="GOAL:MAX EARN",2,IF(G61="GOAL:EQUITY",2,IF(G61="(GOAL:EQUITY)",2,IF(G61="PROPOSAL",3,IF(G61="(PROPOSAL)",3,IF(G61="CHOOSE+",4,IF(G61="CHOOSE-",4,IF(G61="(CHOOSE+)",4,IF(G61="(CHOOSE-)",4,IF(G61="ECO INFO",5,IF(G61="(ECO INFO)",5,IF(G61="$ INFO",6,IF(G61="($ INFO)",6,IF(G61="SOC INFO",7,IF(G61="(SOC INFO)",7,IF(G61="RULE INFO",8,IF(G61="EXP INFO",9,IF(G61="(EXP INFO)",9,IF(G61="MON RES",10,IF(G61="MON EARN",11,IF(G61="MON BEH",12,IF(G61="POSE HARM",13,IF(G61="(POSE HARM)",13,IF(G61="POSE CONCERN",14,IF(G61="(POSE CONCERN)",14,IF(G61="RJ APOLOGY",15,IF(G61="RJ ATONE",16,IF(G61="(RJ ATONE)",16,IF(G61="RJ JUSTIFY",17,IF(G61="RJ JUSTIFY:ECO INFO",17,IF(G61="RJ JUSTIFY:SOC INFO",17,IF(G61="RJ JUSTIFY:EXP INFO",17,IF(G61="RJ JUSTIFY:MON EARN",17,IF(G61="RJ JUSTIFY:MON BEH",17,IF(G61="RJ-",18,IF(G61="RJ FORGIVE+",19,IF(G61="RJ FORGIVE-",19,IF(G61="(RJ FORGIVE+)",19,IF(G61="(RJ FORGIVE-)",19,IF(G61="COORD",20,IF(G61="(COORD)",20,IF(G61="ENF ACK",21,IF(G61="(ENF ACK)",21,IF(G61="ENF PRAISE",22,IF(G61="ENF ASK",23,IF(G61="ENF TELL",24,IF(G61="ENF SHAME",25,IF(G61="ENF WARN",26,IF(G61="ENF THREATEN",27,IF(G61="ENF PUNISH",28,IF(G61="DEFECT",29,IF(G61="SM TALK",30,IF(G61="HUMOR",31,IF(G61="POLITE+",32,IF(G61="POLITE-",32,IF(G61="INPUT-",33,IF(G61="AMBIGUOUS",34,IF(G61="UNCODEABLE",35)))))))))))))))))))))))))))))))))))))))))))))))))))))))))))))))))</f>
        <v>24</v>
      </c>
      <c r="G61" t="s">
        <v>10409</v>
      </c>
    </row>
    <row r="63" spans="1:7" x14ac:dyDescent="0.35">
      <c r="B63" s="21" t="s">
        <v>9231</v>
      </c>
      <c r="C63" s="22"/>
      <c r="D63" s="21"/>
      <c r="E63" s="23"/>
    </row>
    <row r="64" spans="1:7" x14ac:dyDescent="0.35">
      <c r="B64" s="20"/>
    </row>
    <row r="65" spans="1:7" x14ac:dyDescent="0.35">
      <c r="A65" s="4">
        <v>34</v>
      </c>
      <c r="B65" s="4">
        <v>63.25</v>
      </c>
      <c r="C65" t="s">
        <v>5205</v>
      </c>
      <c r="D65" s="4">
        <v>4</v>
      </c>
      <c r="E65" s="16" t="s">
        <v>5318</v>
      </c>
      <c r="F65" s="42">
        <f t="shared" ref="F65:F77" si="19">IF(G65="GREET",1,IF(G65="GOAL",2,IF(G65="GOAL:COOP",2,IF(G65="(GOAL:COOP)",2,IF(G65="GOAL:CIVILITY",2,IF(G65="GOAL:SUSTAIN",2,IF(G65="(GOAL:SUSTAIN)",2,IF(G65="GOAL:MAX EARN",2,IF(G65="GOAL:EQUITY",2,IF(G65="(GOAL:EQUITY)",2,IF(G65="PROPOSAL",3,IF(G65="(PROPOSAL)",3,IF(G65="CHOOSE+",4,IF(G65="CHOOSE-",4,IF(G65="(CHOOSE+)",4,IF(G65="(CHOOSE-)",4,IF(G65="ECO INFO",5,IF(G65="(ECO INFO)",5,IF(G65="$ INFO",6,IF(G65="($ INFO)",6,IF(G65="SOC INFO",7,IF(G65="(SOC INFO)",7,IF(G65="RULE INFO",8,IF(G65="EXP INFO",9,IF(G65="(EXP INFO)",9,IF(G65="MON RES",10,IF(G65="MON EARN",11,IF(G65="MON BEH",12,IF(G65="POSE HARM",13,IF(G65="(POSE HARM)",13,IF(G65="POSE CONCERN",14,IF(G65="(POSE CONCERN)",14,IF(G65="RJ APOLOGY",15,IF(G65="RJ ATONE",16,IF(G65="(RJ ATONE)",16,IF(G65="RJ JUSTIFY",17,IF(G65="RJ JUSTIFY:ECO INFO",17,IF(G65="RJ JUSTIFY:SOC INFO",17,IF(G65="RJ JUSTIFY:EXP INFO",17,IF(G65="RJ JUSTIFY:MON EARN",17,IF(G65="RJ JUSTIFY:MON BEH",17,IF(G65="RJ-",18,IF(G65="RJ FORGIVE+",19,IF(G65="RJ FORGIVE-",19,IF(G65="(RJ FORGIVE+)",19,IF(G65="(RJ FORGIVE-)",19,IF(G65="COORD",20,IF(G65="(COORD)",20,IF(G65="ENF ACK",21,IF(G65="(ENF ACK)",21,IF(G65="ENF PRAISE",22,IF(G65="ENF ASK",23,IF(G65="ENF TELL",24,IF(G65="ENF SHAME",25,IF(G65="ENF WARN",26,IF(G65="ENF THREATEN",27,IF(G65="ENF PUNISH",28,IF(G65="DEFECT",29,IF(G65="SM TALK",30,IF(G65="HUMOR",31,IF(G65="POLITE+",32,IF(G65="POLITE-",32,IF(G65="INPUT-",33,IF(G65="AMBIGUOUS",34,IF(G65="UNCODEABLE",35)))))))))))))))))))))))))))))))))))))))))))))))))))))))))))))))))</f>
        <v>10</v>
      </c>
      <c r="G65" t="s">
        <v>10136</v>
      </c>
    </row>
    <row r="67" spans="1:7" x14ac:dyDescent="0.35">
      <c r="A67" s="4">
        <v>35</v>
      </c>
      <c r="B67" s="4">
        <v>82.266999999999996</v>
      </c>
      <c r="C67" t="s">
        <v>5223</v>
      </c>
      <c r="D67" s="4">
        <v>1</v>
      </c>
      <c r="E67" s="16" t="s">
        <v>5319</v>
      </c>
      <c r="F67" s="42">
        <f t="shared" si="19"/>
        <v>24</v>
      </c>
      <c r="G67" t="s">
        <v>10409</v>
      </c>
    </row>
    <row r="69" spans="1:7" x14ac:dyDescent="0.35">
      <c r="A69" s="4">
        <v>36</v>
      </c>
      <c r="B69" s="4">
        <v>121.738999999999</v>
      </c>
      <c r="C69" t="s">
        <v>5223</v>
      </c>
      <c r="D69" s="4">
        <v>1</v>
      </c>
      <c r="E69" s="16" t="s">
        <v>5320</v>
      </c>
      <c r="F69" s="42">
        <f t="shared" si="19"/>
        <v>3</v>
      </c>
      <c r="G69" t="s">
        <v>9379</v>
      </c>
    </row>
    <row r="70" spans="1:7" x14ac:dyDescent="0.35">
      <c r="A70" s="4">
        <v>37</v>
      </c>
      <c r="B70" s="4">
        <v>136.435</v>
      </c>
      <c r="C70" t="s">
        <v>5223</v>
      </c>
      <c r="D70" s="4">
        <v>1</v>
      </c>
      <c r="E70" s="16" t="s">
        <v>5321</v>
      </c>
    </row>
    <row r="71" spans="1:7" x14ac:dyDescent="0.35">
      <c r="E71" s="58" t="s">
        <v>10835</v>
      </c>
      <c r="F71" s="42">
        <f t="shared" si="19"/>
        <v>24</v>
      </c>
      <c r="G71" t="s">
        <v>10409</v>
      </c>
    </row>
    <row r="72" spans="1:7" x14ac:dyDescent="0.35">
      <c r="E72" s="58" t="s">
        <v>10836</v>
      </c>
      <c r="F72" s="42">
        <f t="shared" si="19"/>
        <v>5</v>
      </c>
      <c r="G72" t="s">
        <v>9378</v>
      </c>
    </row>
    <row r="73" spans="1:7" x14ac:dyDescent="0.35">
      <c r="A73" s="4">
        <v>38</v>
      </c>
      <c r="B73" s="4">
        <v>171.90700000000001</v>
      </c>
      <c r="C73" t="s">
        <v>5223</v>
      </c>
      <c r="D73" s="4">
        <v>1</v>
      </c>
      <c r="E73" s="16" t="s">
        <v>5322</v>
      </c>
      <c r="F73" s="42">
        <f t="shared" si="19"/>
        <v>3</v>
      </c>
      <c r="G73" t="s">
        <v>9379</v>
      </c>
    </row>
    <row r="74" spans="1:7" x14ac:dyDescent="0.35">
      <c r="B74" s="4">
        <v>190.715</v>
      </c>
      <c r="C74" t="s">
        <v>5223</v>
      </c>
      <c r="D74" s="4">
        <v>1</v>
      </c>
      <c r="E74" s="16" t="s">
        <v>5323</v>
      </c>
    </row>
    <row r="76" spans="1:7" x14ac:dyDescent="0.35">
      <c r="A76" s="4">
        <v>39</v>
      </c>
      <c r="B76" s="4">
        <v>235.88099999999901</v>
      </c>
      <c r="C76" t="s">
        <v>5214</v>
      </c>
      <c r="D76" s="4">
        <v>2</v>
      </c>
      <c r="E76" s="16" t="s">
        <v>3768</v>
      </c>
      <c r="F76" s="42">
        <f t="shared" si="19"/>
        <v>22</v>
      </c>
      <c r="G76" t="s">
        <v>10418</v>
      </c>
    </row>
    <row r="77" spans="1:7" x14ac:dyDescent="0.35">
      <c r="A77" s="4">
        <v>40</v>
      </c>
      <c r="B77" s="4">
        <v>237.55</v>
      </c>
      <c r="C77" t="s">
        <v>5223</v>
      </c>
      <c r="D77" s="4">
        <v>1</v>
      </c>
      <c r="E77" s="16" t="s">
        <v>5324</v>
      </c>
      <c r="F77" s="42">
        <f t="shared" si="19"/>
        <v>11</v>
      </c>
      <c r="G77" t="s">
        <v>9509</v>
      </c>
    </row>
    <row r="79" spans="1:7" x14ac:dyDescent="0.35">
      <c r="A79" s="7"/>
      <c r="B79" s="11" t="s">
        <v>9230</v>
      </c>
      <c r="C79" s="15"/>
      <c r="D79" s="19"/>
      <c r="E79" s="15"/>
    </row>
    <row r="81" spans="1:7" x14ac:dyDescent="0.35">
      <c r="A81" s="4">
        <v>41</v>
      </c>
      <c r="B81" s="4">
        <v>-374.510999999999</v>
      </c>
      <c r="C81" t="s">
        <v>5205</v>
      </c>
      <c r="D81" s="4">
        <v>4</v>
      </c>
      <c r="E81" s="16" t="s">
        <v>5206</v>
      </c>
      <c r="F81" s="42">
        <f t="shared" ref="F81" si="20">IF(G81="GREET",1,IF(G81="GOAL",2,IF(G81="GOAL:COOP",2,IF(G81="(GOAL:COOP)",2,IF(G81="GOAL:CIVILITY",2,IF(G81="GOAL:SUSTAIN",2,IF(G81="(GOAL:SUSTAIN)",2,IF(G81="GOAL:MAX EARN",2,IF(G81="GOAL:EQUITY",2,IF(G81="(GOAL:EQUITY)",2,IF(G81="PROPOSAL",3,IF(G81="(PROPOSAL)",3,IF(G81="CHOOSE+",4,IF(G81="CHOOSE-",4,IF(G81="(CHOOSE+)",4,IF(G81="(CHOOSE-)",4,IF(G81="ECO INFO",5,IF(G81="(ECO INFO)",5,IF(G81="$ INFO",6,IF(G81="($ INFO)",6,IF(G81="SOC INFO",7,IF(G81="(SOC INFO)",7,IF(G81="RULE INFO",8,IF(G81="EXP INFO",9,IF(G81="(EXP INFO)",9,IF(G81="MON RES",10,IF(G81="MON EARN",11,IF(G81="MON BEH",12,IF(G81="POSE HARM",13,IF(G81="(POSE HARM)",13,IF(G81="POSE CONCERN",14,IF(G81="(POSE CONCERN)",14,IF(G81="RJ APOLOGY",15,IF(G81="RJ ATONE",16,IF(G81="(RJ ATONE)",16,IF(G81="RJ JUSTIFY",17,IF(G81="RJ JUSTIFY:ECO INFO",17,IF(G81="RJ JUSTIFY:SOC INFO",17,IF(G81="RJ JUSTIFY:EXP INFO",17,IF(G81="RJ JUSTIFY:MON EARN",17,IF(G81="RJ JUSTIFY:MON BEH",17,IF(G81="RJ-",18,IF(G81="RJ FORGIVE+",19,IF(G81="RJ FORGIVE-",19,IF(G81="(RJ FORGIVE+)",19,IF(G81="(RJ FORGIVE-)",19,IF(G81="COORD",20,IF(G81="(COORD)",20,IF(G81="ENF ACK",21,IF(G81="(ENF ACK)",21,IF(G81="ENF PRAISE",22,IF(G81="ENF ASK",23,IF(G81="ENF TELL",24,IF(G81="ENF SHAME",25,IF(G81="ENF WARN",26,IF(G81="ENF THREATEN",27,IF(G81="ENF PUNISH",28,IF(G81="DEFECT",29,IF(G81="SM TALK",30,IF(G81="HUMOR",31,IF(G81="POLITE+",32,IF(G81="POLITE-",32,IF(G81="INPUT-",33,IF(G81="AMBIGUOUS",34,IF(G81="UNCODEABLE",35)))))))))))))))))))))))))))))))))))))))))))))))))))))))))))))))))</f>
        <v>22</v>
      </c>
      <c r="G81" t="s">
        <v>10418</v>
      </c>
    </row>
    <row r="83" spans="1:7" x14ac:dyDescent="0.35">
      <c r="A83" s="7">
        <v>1</v>
      </c>
      <c r="B83" s="31" t="s">
        <v>9423</v>
      </c>
    </row>
    <row r="84" spans="1:7" x14ac:dyDescent="0.35">
      <c r="B84" s="39" t="s">
        <v>11346</v>
      </c>
    </row>
    <row r="85" spans="1:7" x14ac:dyDescent="0.35">
      <c r="A85" s="4">
        <v>42</v>
      </c>
      <c r="B85" s="4">
        <v>-363.90800000000002</v>
      </c>
      <c r="C85" t="s">
        <v>5214</v>
      </c>
      <c r="D85" s="4">
        <v>2</v>
      </c>
      <c r="E85" s="16" t="s">
        <v>5215</v>
      </c>
    </row>
    <row r="86" spans="1:7" x14ac:dyDescent="0.35">
      <c r="E86" s="58" t="s">
        <v>10837</v>
      </c>
      <c r="F86" s="42">
        <f t="shared" ref="F86:H149" si="21">IF(G86="GREET",1,IF(G86="GOAL",2,IF(G86="GOAL:COOP",2,IF(G86="(GOAL:COOP)",2,IF(G86="GOAL:CIVILITY",2,IF(G86="GOAL:SUSTAIN",2,IF(G86="(GOAL:SUSTAIN)",2,IF(G86="GOAL:MAX EARN",2,IF(G86="GOAL:EQUITY",2,IF(G86="(GOAL:EQUITY)",2,IF(G86="PROPOSAL",3,IF(G86="(PROPOSAL)",3,IF(G86="CHOOSE+",4,IF(G86="CHOOSE-",4,IF(G86="(CHOOSE+)",4,IF(G86="(CHOOSE-)",4,IF(G86="ECO INFO",5,IF(G86="(ECO INFO)",5,IF(G86="$ INFO",6,IF(G86="($ INFO)",6,IF(G86="SOC INFO",7,IF(G86="(SOC INFO)",7,IF(G86="RULE INFO",8,IF(G86="EXP INFO",9,IF(G86="(EXP INFO)",9,IF(G86="MON RES",10,IF(G86="MON EARN",11,IF(G86="MON BEH",12,IF(G86="POSE HARM",13,IF(G86="(POSE HARM)",13,IF(G86="POSE CONCERN",14,IF(G86="(POSE CONCERN)",14,IF(G86="RJ APOLOGY",15,IF(G86="RJ ATONE",16,IF(G86="(RJ ATONE)",16,IF(G86="RJ JUSTIFY",17,IF(G86="RJ JUSTIFY:ECO INFO",17,IF(G86="RJ JUSTIFY:SOC INFO",17,IF(G86="RJ JUSTIFY:EXP INFO",17,IF(G86="RJ JUSTIFY:MON EARN",17,IF(G86="RJ JUSTIFY:MON BEH",17,IF(G86="RJ-",18,IF(G86="RJ FORGIVE+",19,IF(G86="RJ FORGIVE-",19,IF(G86="(RJ FORGIVE+)",19,IF(G86="(RJ FORGIVE-)",19,IF(G86="COORD",20,IF(G86="(COORD)",20,IF(G86="ENF ACK",21,IF(G86="(ENF ACK)",21,IF(G86="ENF PRAISE",22,IF(G86="ENF ASK",23,IF(G86="ENF TELL",24,IF(G86="ENF SHAME",25,IF(G86="ENF WARN",26,IF(G86="ENF THREATEN",27,IF(G86="ENF PUNISH",28,IF(G86="DEFECT",29,IF(G86="SM TALK",30,IF(G86="HUMOR",31,IF(G86="POLITE+",32,IF(G86="POLITE-",32,IF(G86="INPUT-",33,IF(G86="AMBIGUOUS",34,IF(G86="UNCODEABLE",35)))))))))))))))))))))))))))))))))))))))))))))))))))))))))))))))))</f>
        <v>15</v>
      </c>
      <c r="G86" t="s">
        <v>9706</v>
      </c>
    </row>
    <row r="87" spans="1:7" x14ac:dyDescent="0.35">
      <c r="E87" s="58" t="s">
        <v>10838</v>
      </c>
      <c r="F87" s="42">
        <f t="shared" si="21"/>
        <v>16</v>
      </c>
      <c r="G87" t="s">
        <v>9707</v>
      </c>
    </row>
    <row r="88" spans="1:7" x14ac:dyDescent="0.35">
      <c r="E88" s="58" t="s">
        <v>10839</v>
      </c>
      <c r="F88" s="42">
        <f t="shared" si="21"/>
        <v>17</v>
      </c>
      <c r="G88" t="s">
        <v>12176</v>
      </c>
    </row>
    <row r="89" spans="1:7" x14ac:dyDescent="0.35">
      <c r="E89" s="39"/>
    </row>
    <row r="90" spans="1:7" x14ac:dyDescent="0.35">
      <c r="A90" s="7">
        <v>4</v>
      </c>
      <c r="B90" s="31" t="s">
        <v>11351</v>
      </c>
    </row>
    <row r="91" spans="1:7" x14ac:dyDescent="0.35">
      <c r="A91" s="4">
        <v>43</v>
      </c>
      <c r="B91" s="4">
        <v>-359.07900000000001</v>
      </c>
      <c r="C91" t="s">
        <v>5218</v>
      </c>
      <c r="D91" s="4">
        <v>3</v>
      </c>
      <c r="E91" s="16" t="s">
        <v>5219</v>
      </c>
      <c r="F91" s="42">
        <f t="shared" si="21"/>
        <v>3</v>
      </c>
      <c r="G91" t="s">
        <v>9379</v>
      </c>
    </row>
    <row r="92" spans="1:7" x14ac:dyDescent="0.35">
      <c r="A92" s="4">
        <v>44</v>
      </c>
      <c r="B92" s="4">
        <v>-333.26299999999998</v>
      </c>
      <c r="C92" t="s">
        <v>5205</v>
      </c>
      <c r="D92" s="4">
        <v>4</v>
      </c>
      <c r="E92" s="16" t="s">
        <v>5220</v>
      </c>
      <c r="F92" s="42">
        <f t="shared" si="21"/>
        <v>5</v>
      </c>
      <c r="G92" t="s">
        <v>9378</v>
      </c>
    </row>
    <row r="93" spans="1:7" x14ac:dyDescent="0.35">
      <c r="A93" s="4">
        <v>45</v>
      </c>
      <c r="B93" s="4">
        <v>-318.16399999999999</v>
      </c>
      <c r="C93" t="s">
        <v>5205</v>
      </c>
      <c r="D93" s="4">
        <v>4</v>
      </c>
      <c r="E93" s="16" t="s">
        <v>5221</v>
      </c>
      <c r="F93" s="42">
        <f t="shared" si="21"/>
        <v>4</v>
      </c>
      <c r="G93" t="s">
        <v>9372</v>
      </c>
    </row>
    <row r="94" spans="1:7" x14ac:dyDescent="0.35">
      <c r="A94" s="4">
        <v>46</v>
      </c>
      <c r="B94" s="4">
        <v>-317.53500000000003</v>
      </c>
      <c r="C94" t="s">
        <v>5218</v>
      </c>
      <c r="D94" s="4">
        <v>3</v>
      </c>
      <c r="E94" s="16" t="s">
        <v>1421</v>
      </c>
      <c r="F94" s="42">
        <f t="shared" si="21"/>
        <v>7</v>
      </c>
      <c r="G94" t="s">
        <v>9377</v>
      </c>
    </row>
    <row r="95" spans="1:7" x14ac:dyDescent="0.35">
      <c r="A95" s="4">
        <v>47</v>
      </c>
      <c r="B95" s="4">
        <v>-289.91000000000003</v>
      </c>
      <c r="C95" t="s">
        <v>5223</v>
      </c>
      <c r="D95" s="4">
        <v>1</v>
      </c>
      <c r="E95" s="16" t="s">
        <v>5224</v>
      </c>
      <c r="F95" s="42">
        <f t="shared" si="21"/>
        <v>3</v>
      </c>
      <c r="G95" t="s">
        <v>9379</v>
      </c>
    </row>
    <row r="96" spans="1:7" x14ac:dyDescent="0.35">
      <c r="B96" s="4">
        <v>-282.02800000000002</v>
      </c>
      <c r="C96" t="s">
        <v>5223</v>
      </c>
      <c r="D96" s="4">
        <v>1</v>
      </c>
      <c r="E96" s="16" t="s">
        <v>5225</v>
      </c>
    </row>
    <row r="97" spans="1:7" x14ac:dyDescent="0.35">
      <c r="B97" s="4">
        <v>-278.79300000000001</v>
      </c>
      <c r="C97" t="s">
        <v>5223</v>
      </c>
      <c r="D97" s="4">
        <v>1</v>
      </c>
      <c r="E97" s="16" t="s">
        <v>5226</v>
      </c>
    </row>
    <row r="98" spans="1:7" x14ac:dyDescent="0.35">
      <c r="E98" s="58" t="s">
        <v>10841</v>
      </c>
      <c r="F98" s="42">
        <f t="shared" si="21"/>
        <v>5</v>
      </c>
      <c r="G98" t="s">
        <v>9378</v>
      </c>
    </row>
    <row r="99" spans="1:7" x14ac:dyDescent="0.35">
      <c r="E99" s="58" t="s">
        <v>10840</v>
      </c>
      <c r="F99" s="42">
        <f t="shared" si="21"/>
        <v>4</v>
      </c>
      <c r="G99" t="s">
        <v>9372</v>
      </c>
    </row>
    <row r="100" spans="1:7" x14ac:dyDescent="0.35">
      <c r="A100" s="4">
        <v>48</v>
      </c>
      <c r="B100" s="4">
        <v>-274.85899999999998</v>
      </c>
      <c r="C100" t="s">
        <v>5214</v>
      </c>
      <c r="D100" s="4">
        <v>2</v>
      </c>
      <c r="E100" s="16" t="s">
        <v>55</v>
      </c>
      <c r="F100" s="42">
        <f t="shared" si="21"/>
        <v>4</v>
      </c>
      <c r="G100" t="s">
        <v>9372</v>
      </c>
    </row>
    <row r="101" spans="1:7" x14ac:dyDescent="0.35">
      <c r="A101" s="4">
        <v>49</v>
      </c>
      <c r="B101" s="4">
        <v>-259.476</v>
      </c>
      <c r="C101" t="s">
        <v>5214</v>
      </c>
      <c r="D101" s="4">
        <v>2</v>
      </c>
      <c r="E101" s="16" t="s">
        <v>5227</v>
      </c>
      <c r="F101" s="42">
        <f t="shared" si="21"/>
        <v>3</v>
      </c>
      <c r="G101" t="s">
        <v>9379</v>
      </c>
    </row>
    <row r="102" spans="1:7" x14ac:dyDescent="0.35">
      <c r="A102" s="4">
        <v>50</v>
      </c>
      <c r="B102" s="4">
        <v>-253.797</v>
      </c>
      <c r="C102" t="s">
        <v>5205</v>
      </c>
      <c r="D102" s="4">
        <v>4</v>
      </c>
      <c r="E102" s="16" t="s">
        <v>5229</v>
      </c>
      <c r="F102" s="42">
        <f t="shared" si="21"/>
        <v>7</v>
      </c>
      <c r="G102" t="s">
        <v>9377</v>
      </c>
    </row>
    <row r="103" spans="1:7" x14ac:dyDescent="0.35">
      <c r="A103" s="4">
        <v>51</v>
      </c>
      <c r="B103" s="4">
        <v>-248.96799999999999</v>
      </c>
      <c r="C103" t="s">
        <v>5218</v>
      </c>
      <c r="D103" s="4">
        <v>3</v>
      </c>
      <c r="E103" s="16" t="s">
        <v>5230</v>
      </c>
      <c r="F103" s="42">
        <f t="shared" si="21"/>
        <v>8</v>
      </c>
      <c r="G103" t="s">
        <v>9374</v>
      </c>
    </row>
    <row r="104" spans="1:7" x14ac:dyDescent="0.35">
      <c r="A104" s="4">
        <v>52</v>
      </c>
      <c r="B104" s="4">
        <v>-246.00299999999999</v>
      </c>
      <c r="C104" t="s">
        <v>5205</v>
      </c>
      <c r="D104" s="4">
        <v>4</v>
      </c>
      <c r="E104" s="16" t="s">
        <v>5231</v>
      </c>
      <c r="F104" s="42">
        <f t="shared" si="21"/>
        <v>3</v>
      </c>
      <c r="G104" t="s">
        <v>9379</v>
      </c>
    </row>
    <row r="105" spans="1:7" x14ac:dyDescent="0.35">
      <c r="A105" s="4">
        <v>53</v>
      </c>
      <c r="B105" s="4">
        <v>-238.55500000000001</v>
      </c>
      <c r="C105" t="s">
        <v>5214</v>
      </c>
      <c r="D105" s="4">
        <v>2</v>
      </c>
      <c r="E105" s="16" t="s">
        <v>5232</v>
      </c>
      <c r="F105" s="42">
        <f t="shared" si="21"/>
        <v>4</v>
      </c>
      <c r="G105" t="s">
        <v>9372</v>
      </c>
    </row>
    <row r="106" spans="1:7" x14ac:dyDescent="0.35">
      <c r="A106" s="4">
        <v>54</v>
      </c>
      <c r="B106" s="4">
        <v>-214.999</v>
      </c>
      <c r="C106" t="s">
        <v>5218</v>
      </c>
      <c r="D106" s="4">
        <v>3</v>
      </c>
      <c r="E106" s="16" t="s">
        <v>5234</v>
      </c>
      <c r="F106" s="42">
        <f t="shared" si="21"/>
        <v>8</v>
      </c>
      <c r="G106" t="s">
        <v>9374</v>
      </c>
    </row>
    <row r="107" spans="1:7" x14ac:dyDescent="0.35">
      <c r="A107" s="4">
        <v>55</v>
      </c>
      <c r="B107" s="4">
        <v>-213.417</v>
      </c>
      <c r="C107" t="s">
        <v>5223</v>
      </c>
      <c r="D107" s="4">
        <v>1</v>
      </c>
      <c r="E107" s="16" t="s">
        <v>5235</v>
      </c>
    </row>
    <row r="108" spans="1:7" x14ac:dyDescent="0.35">
      <c r="B108" s="4">
        <v>-209.87799999999999</v>
      </c>
      <c r="C108" t="s">
        <v>5223</v>
      </c>
      <c r="D108" s="4">
        <v>1</v>
      </c>
      <c r="E108" s="16" t="s">
        <v>5236</v>
      </c>
    </row>
    <row r="109" spans="1:7" x14ac:dyDescent="0.35">
      <c r="E109" s="58" t="s">
        <v>11347</v>
      </c>
      <c r="F109" s="42">
        <f t="shared" si="21"/>
        <v>8</v>
      </c>
      <c r="G109" t="s">
        <v>9374</v>
      </c>
    </row>
    <row r="110" spans="1:7" x14ac:dyDescent="0.35">
      <c r="E110" s="58" t="s">
        <v>11348</v>
      </c>
      <c r="F110" s="42">
        <f t="shared" si="21"/>
        <v>5</v>
      </c>
      <c r="G110" t="s">
        <v>9378</v>
      </c>
    </row>
    <row r="111" spans="1:7" x14ac:dyDescent="0.35">
      <c r="A111" s="4">
        <v>56</v>
      </c>
      <c r="B111" s="4">
        <v>-192.35499999999999</v>
      </c>
      <c r="C111" t="s">
        <v>5214</v>
      </c>
      <c r="D111" s="4">
        <v>2</v>
      </c>
      <c r="E111" s="16" t="s">
        <v>5237</v>
      </c>
    </row>
    <row r="112" spans="1:7" x14ac:dyDescent="0.35">
      <c r="E112" s="58" t="s">
        <v>9960</v>
      </c>
      <c r="F112" s="42">
        <f t="shared" si="21"/>
        <v>4</v>
      </c>
      <c r="G112" t="s">
        <v>9372</v>
      </c>
    </row>
    <row r="113" spans="1:9" x14ac:dyDescent="0.35">
      <c r="E113" s="58" t="s">
        <v>9961</v>
      </c>
      <c r="F113" s="42">
        <f t="shared" si="21"/>
        <v>5</v>
      </c>
      <c r="G113" t="s">
        <v>9378</v>
      </c>
    </row>
    <row r="114" spans="1:9" x14ac:dyDescent="0.35">
      <c r="A114" s="4">
        <v>57</v>
      </c>
      <c r="B114" s="4">
        <v>-189.04300000000001</v>
      </c>
      <c r="C114" t="s">
        <v>5223</v>
      </c>
      <c r="D114" s="4">
        <v>1</v>
      </c>
      <c r="E114" s="16" t="s">
        <v>5238</v>
      </c>
      <c r="F114" s="42">
        <f t="shared" si="21"/>
        <v>5</v>
      </c>
      <c r="G114" t="s">
        <v>9378</v>
      </c>
      <c r="H114" s="42">
        <f t="shared" si="21"/>
        <v>2</v>
      </c>
      <c r="I114" t="s">
        <v>12175</v>
      </c>
    </row>
    <row r="115" spans="1:9" x14ac:dyDescent="0.35">
      <c r="A115" s="4">
        <v>58</v>
      </c>
      <c r="B115" s="4">
        <v>-157.22399999999999</v>
      </c>
      <c r="C115" t="s">
        <v>5223</v>
      </c>
      <c r="D115" s="4">
        <v>1</v>
      </c>
      <c r="E115" s="16" t="s">
        <v>5241</v>
      </c>
    </row>
    <row r="116" spans="1:9" x14ac:dyDescent="0.35">
      <c r="E116" s="58" t="s">
        <v>11349</v>
      </c>
      <c r="F116" s="42">
        <f t="shared" si="21"/>
        <v>9</v>
      </c>
      <c r="G116" t="s">
        <v>9373</v>
      </c>
    </row>
    <row r="117" spans="1:9" x14ac:dyDescent="0.35">
      <c r="E117" s="58" t="s">
        <v>11350</v>
      </c>
      <c r="F117" s="42">
        <f t="shared" si="21"/>
        <v>3</v>
      </c>
      <c r="G117" t="s">
        <v>9379</v>
      </c>
      <c r="H117" s="42">
        <f t="shared" si="21"/>
        <v>2</v>
      </c>
      <c r="I117" t="s">
        <v>10428</v>
      </c>
    </row>
    <row r="118" spans="1:9" x14ac:dyDescent="0.35">
      <c r="A118" s="4">
        <v>59</v>
      </c>
      <c r="B118" s="4">
        <v>-129.49799999999999</v>
      </c>
      <c r="C118" t="s">
        <v>5205</v>
      </c>
      <c r="D118" s="4">
        <v>4</v>
      </c>
      <c r="E118" s="16" t="s">
        <v>3559</v>
      </c>
      <c r="F118" s="42">
        <f t="shared" si="21"/>
        <v>4</v>
      </c>
      <c r="G118" t="s">
        <v>9372</v>
      </c>
    </row>
    <row r="119" spans="1:9" x14ac:dyDescent="0.35">
      <c r="A119" s="4">
        <v>60</v>
      </c>
      <c r="B119" s="4">
        <v>-122.44</v>
      </c>
      <c r="C119" t="s">
        <v>5214</v>
      </c>
      <c r="D119" s="4">
        <v>2</v>
      </c>
      <c r="E119" s="16" t="s">
        <v>5245</v>
      </c>
      <c r="F119" s="42">
        <f t="shared" si="21"/>
        <v>4</v>
      </c>
      <c r="G119" t="s">
        <v>9372</v>
      </c>
    </row>
    <row r="120" spans="1:9" x14ac:dyDescent="0.35">
      <c r="A120" s="4">
        <v>61</v>
      </c>
      <c r="B120" s="4">
        <v>-120.61199999999999</v>
      </c>
      <c r="C120" t="s">
        <v>5223</v>
      </c>
      <c r="D120" s="4">
        <v>1</v>
      </c>
      <c r="E120" s="16" t="s">
        <v>5247</v>
      </c>
      <c r="F120" s="42">
        <f t="shared" si="21"/>
        <v>6</v>
      </c>
      <c r="G120" t="s">
        <v>10472</v>
      </c>
      <c r="H120" s="42">
        <f t="shared" si="21"/>
        <v>2</v>
      </c>
      <c r="I120" t="s">
        <v>10428</v>
      </c>
    </row>
    <row r="121" spans="1:9" x14ac:dyDescent="0.35">
      <c r="A121" s="4">
        <v>62</v>
      </c>
      <c r="B121" s="4">
        <v>-109.777</v>
      </c>
      <c r="C121" t="s">
        <v>5223</v>
      </c>
      <c r="D121" s="4">
        <v>1</v>
      </c>
      <c r="E121" s="16" t="s">
        <v>5248</v>
      </c>
      <c r="F121" s="42">
        <f t="shared" si="21"/>
        <v>2</v>
      </c>
      <c r="G121" t="s">
        <v>12174</v>
      </c>
    </row>
    <row r="122" spans="1:9" x14ac:dyDescent="0.35">
      <c r="A122" s="4">
        <v>63</v>
      </c>
      <c r="B122" s="4">
        <v>-98.378999999999905</v>
      </c>
      <c r="C122" t="s">
        <v>5214</v>
      </c>
      <c r="D122" s="4">
        <v>2</v>
      </c>
      <c r="E122" s="16" t="s">
        <v>5249</v>
      </c>
      <c r="F122" s="42">
        <f t="shared" si="21"/>
        <v>22</v>
      </c>
      <c r="G122" t="s">
        <v>10418</v>
      </c>
    </row>
    <row r="123" spans="1:9" x14ac:dyDescent="0.35">
      <c r="A123" s="4">
        <v>64</v>
      </c>
      <c r="B123" s="4">
        <v>-41.913999999999902</v>
      </c>
      <c r="C123" t="s">
        <v>5223</v>
      </c>
      <c r="D123" s="4">
        <v>1</v>
      </c>
      <c r="E123" s="16" t="s">
        <v>5256</v>
      </c>
      <c r="F123" s="42">
        <f t="shared" si="21"/>
        <v>8</v>
      </c>
      <c r="G123" t="s">
        <v>9374</v>
      </c>
    </row>
    <row r="124" spans="1:9" x14ac:dyDescent="0.35">
      <c r="A124" s="4">
        <v>65</v>
      </c>
      <c r="B124" s="4">
        <v>-34.380000000000003</v>
      </c>
      <c r="C124" t="s">
        <v>5205</v>
      </c>
      <c r="D124" s="4">
        <v>4</v>
      </c>
      <c r="E124" s="16" t="s">
        <v>3421</v>
      </c>
      <c r="F124" s="42">
        <f t="shared" si="21"/>
        <v>8</v>
      </c>
      <c r="G124" t="s">
        <v>9374</v>
      </c>
    </row>
    <row r="125" spans="1:9" x14ac:dyDescent="0.35">
      <c r="A125" s="4">
        <v>66</v>
      </c>
      <c r="B125" s="4">
        <v>-23.660999999999898</v>
      </c>
      <c r="C125" t="s">
        <v>5223</v>
      </c>
      <c r="D125" s="4">
        <v>1</v>
      </c>
      <c r="E125" s="16" t="s">
        <v>5260</v>
      </c>
      <c r="F125" s="42">
        <f t="shared" si="21"/>
        <v>22</v>
      </c>
      <c r="G125" t="s">
        <v>10418</v>
      </c>
    </row>
    <row r="127" spans="1:9" x14ac:dyDescent="0.35">
      <c r="B127" s="21" t="s">
        <v>9233</v>
      </c>
      <c r="C127" s="22"/>
      <c r="D127" s="21"/>
      <c r="E127" s="23"/>
    </row>
    <row r="128" spans="1:9" x14ac:dyDescent="0.35">
      <c r="B128" s="20"/>
    </row>
    <row r="129" spans="1:9" x14ac:dyDescent="0.35">
      <c r="A129" s="4">
        <v>67</v>
      </c>
      <c r="B129" s="4">
        <v>196.34</v>
      </c>
      <c r="C129" t="s">
        <v>5205</v>
      </c>
      <c r="D129" s="4">
        <v>4</v>
      </c>
      <c r="E129" s="16" t="s">
        <v>5262</v>
      </c>
      <c r="F129" s="42">
        <f t="shared" si="21"/>
        <v>24</v>
      </c>
      <c r="G129" t="s">
        <v>10409</v>
      </c>
    </row>
    <row r="130" spans="1:9" x14ac:dyDescent="0.35">
      <c r="A130" s="4">
        <v>68</v>
      </c>
      <c r="B130" s="4">
        <v>210.28099999999901</v>
      </c>
      <c r="C130" t="s">
        <v>5218</v>
      </c>
      <c r="D130" s="4">
        <v>3</v>
      </c>
      <c r="E130" s="16" t="s">
        <v>5263</v>
      </c>
      <c r="F130" s="42">
        <f t="shared" si="21"/>
        <v>15</v>
      </c>
      <c r="G130" t="s">
        <v>9706</v>
      </c>
    </row>
    <row r="132" spans="1:9" x14ac:dyDescent="0.35">
      <c r="A132" s="4">
        <v>69</v>
      </c>
      <c r="B132" s="4">
        <v>219.184</v>
      </c>
      <c r="C132" t="s">
        <v>5205</v>
      </c>
      <c r="D132" s="4">
        <v>4</v>
      </c>
      <c r="E132" s="16" t="s">
        <v>5264</v>
      </c>
      <c r="F132" s="42">
        <f t="shared" si="21"/>
        <v>20</v>
      </c>
      <c r="G132" t="s">
        <v>9472</v>
      </c>
    </row>
    <row r="134" spans="1:9" x14ac:dyDescent="0.35">
      <c r="A134" s="7"/>
      <c r="B134" s="11" t="s">
        <v>9229</v>
      </c>
      <c r="C134" s="15"/>
      <c r="D134" s="19"/>
      <c r="E134" s="15"/>
    </row>
    <row r="135" spans="1:9" x14ac:dyDescent="0.35">
      <c r="B135" s="31" t="s">
        <v>9263</v>
      </c>
    </row>
    <row r="136" spans="1:9" x14ac:dyDescent="0.35">
      <c r="A136" s="4">
        <v>70</v>
      </c>
      <c r="B136" s="4">
        <v>-372.54199999999997</v>
      </c>
      <c r="C136" t="s">
        <v>5205</v>
      </c>
      <c r="D136" s="4">
        <v>4</v>
      </c>
      <c r="E136" s="16" t="s">
        <v>5325</v>
      </c>
      <c r="F136" s="42">
        <f t="shared" si="21"/>
        <v>11</v>
      </c>
      <c r="G136" t="s">
        <v>9509</v>
      </c>
    </row>
    <row r="137" spans="1:9" x14ac:dyDescent="0.35">
      <c r="A137" s="4">
        <v>71</v>
      </c>
      <c r="B137" s="4">
        <v>-366.09699999999998</v>
      </c>
      <c r="C137" t="s">
        <v>5223</v>
      </c>
      <c r="D137" s="4">
        <v>1</v>
      </c>
      <c r="E137" s="16" t="s">
        <v>5327</v>
      </c>
    </row>
    <row r="138" spans="1:9" x14ac:dyDescent="0.35">
      <c r="E138" s="60" t="s">
        <v>10842</v>
      </c>
      <c r="F138" s="42">
        <f t="shared" si="21"/>
        <v>22</v>
      </c>
      <c r="G138" t="s">
        <v>10418</v>
      </c>
    </row>
    <row r="139" spans="1:9" x14ac:dyDescent="0.35">
      <c r="E139" s="60" t="s">
        <v>10843</v>
      </c>
      <c r="F139" s="42">
        <f t="shared" si="21"/>
        <v>11</v>
      </c>
      <c r="G139" t="s">
        <v>9509</v>
      </c>
    </row>
    <row r="140" spans="1:9" x14ac:dyDescent="0.35">
      <c r="A140" s="4">
        <v>72</v>
      </c>
      <c r="B140" s="4">
        <v>-360.66300000000001</v>
      </c>
      <c r="C140" t="s">
        <v>5214</v>
      </c>
      <c r="D140" s="4">
        <v>2</v>
      </c>
      <c r="E140" s="16" t="s">
        <v>5328</v>
      </c>
      <c r="F140" s="42">
        <f t="shared" si="21"/>
        <v>10</v>
      </c>
      <c r="G140" t="s">
        <v>10136</v>
      </c>
    </row>
    <row r="141" spans="1:9" x14ac:dyDescent="0.35">
      <c r="A141" s="4">
        <v>73</v>
      </c>
      <c r="B141" s="4">
        <v>-358.39299999999997</v>
      </c>
      <c r="C141" t="s">
        <v>5214</v>
      </c>
      <c r="D141" s="4">
        <v>2</v>
      </c>
      <c r="E141" s="16" t="s">
        <v>3254</v>
      </c>
      <c r="F141" s="42">
        <f t="shared" si="21"/>
        <v>22</v>
      </c>
      <c r="G141" t="s">
        <v>10418</v>
      </c>
    </row>
    <row r="142" spans="1:9" x14ac:dyDescent="0.35">
      <c r="A142" s="4">
        <v>74</v>
      </c>
      <c r="B142" s="4">
        <v>-342.702</v>
      </c>
      <c r="C142" t="s">
        <v>5205</v>
      </c>
      <c r="D142" s="4">
        <v>4</v>
      </c>
      <c r="E142" s="16" t="s">
        <v>5330</v>
      </c>
    </row>
    <row r="143" spans="1:9" x14ac:dyDescent="0.35">
      <c r="E143" s="58" t="s">
        <v>863</v>
      </c>
      <c r="F143" s="42">
        <f t="shared" si="21"/>
        <v>22</v>
      </c>
      <c r="G143" t="s">
        <v>10418</v>
      </c>
    </row>
    <row r="144" spans="1:9" x14ac:dyDescent="0.35">
      <c r="E144" s="58" t="s">
        <v>10844</v>
      </c>
      <c r="F144" s="42">
        <f t="shared" si="21"/>
        <v>3</v>
      </c>
      <c r="G144" t="s">
        <v>9379</v>
      </c>
      <c r="I144" t="s">
        <v>10845</v>
      </c>
    </row>
    <row r="146" spans="1:9" x14ac:dyDescent="0.35">
      <c r="A146" s="7">
        <v>3</v>
      </c>
      <c r="B146" s="31" t="s">
        <v>11352</v>
      </c>
    </row>
    <row r="147" spans="1:9" x14ac:dyDescent="0.35">
      <c r="A147" s="4">
        <v>75</v>
      </c>
      <c r="B147" s="4">
        <v>-328.327</v>
      </c>
      <c r="C147" t="s">
        <v>5218</v>
      </c>
      <c r="D147" s="4">
        <v>3</v>
      </c>
      <c r="E147" s="16" t="s">
        <v>5332</v>
      </c>
      <c r="F147" s="42">
        <f t="shared" si="21"/>
        <v>5</v>
      </c>
      <c r="G147" t="s">
        <v>9378</v>
      </c>
    </row>
    <row r="148" spans="1:9" x14ac:dyDescent="0.35">
      <c r="A148" s="4">
        <v>76</v>
      </c>
      <c r="B148" s="4">
        <v>-324.21600000000001</v>
      </c>
      <c r="C148" t="s">
        <v>5223</v>
      </c>
      <c r="D148" s="4">
        <v>1</v>
      </c>
      <c r="E148" s="16" t="s">
        <v>5333</v>
      </c>
    </row>
    <row r="149" spans="1:9" x14ac:dyDescent="0.35">
      <c r="E149" s="93" t="s">
        <v>9962</v>
      </c>
      <c r="F149" s="42">
        <f t="shared" si="21"/>
        <v>22</v>
      </c>
      <c r="G149" t="s">
        <v>10418</v>
      </c>
    </row>
    <row r="150" spans="1:9" x14ac:dyDescent="0.35">
      <c r="E150" s="93" t="s">
        <v>9963</v>
      </c>
      <c r="F150" s="42">
        <f t="shared" ref="F150:H170" si="22">IF(G150="GREET",1,IF(G150="GOAL",2,IF(G150="GOAL:COOP",2,IF(G150="(GOAL:COOP)",2,IF(G150="GOAL:CIVILITY",2,IF(G150="GOAL:SUSTAIN",2,IF(G150="(GOAL:SUSTAIN)",2,IF(G150="GOAL:MAX EARN",2,IF(G150="GOAL:EQUITY",2,IF(G150="(GOAL:EQUITY)",2,IF(G150="PROPOSAL",3,IF(G150="(PROPOSAL)",3,IF(G150="CHOOSE+",4,IF(G150="CHOOSE-",4,IF(G150="(CHOOSE+)",4,IF(G150="(CHOOSE-)",4,IF(G150="ECO INFO",5,IF(G150="(ECO INFO)",5,IF(G150="$ INFO",6,IF(G150="($ INFO)",6,IF(G150="SOC INFO",7,IF(G150="(SOC INFO)",7,IF(G150="RULE INFO",8,IF(G150="EXP INFO",9,IF(G150="(EXP INFO)",9,IF(G150="MON RES",10,IF(G150="MON EARN",11,IF(G150="MON BEH",12,IF(G150="POSE HARM",13,IF(G150="(POSE HARM)",13,IF(G150="POSE CONCERN",14,IF(G150="(POSE CONCERN)",14,IF(G150="RJ APOLOGY",15,IF(G150="RJ ATONE",16,IF(G150="(RJ ATONE)",16,IF(G150="RJ JUSTIFY",17,IF(G150="RJ JUSTIFY:ECO INFO",17,IF(G150="RJ JUSTIFY:SOC INFO",17,IF(G150="RJ JUSTIFY:EXP INFO",17,IF(G150="RJ JUSTIFY:MON EARN",17,IF(G150="RJ JUSTIFY:MON BEH",17,IF(G150="RJ-",18,IF(G150="RJ FORGIVE+",19,IF(G150="RJ FORGIVE-",19,IF(G150="(RJ FORGIVE+)",19,IF(G150="(RJ FORGIVE-)",19,IF(G150="COORD",20,IF(G150="(COORD)",20,IF(G150="ENF ACK",21,IF(G150="(ENF ACK)",21,IF(G150="ENF PRAISE",22,IF(G150="ENF ASK",23,IF(G150="ENF TELL",24,IF(G150="ENF SHAME",25,IF(G150="ENF WARN",26,IF(G150="ENF THREATEN",27,IF(G150="ENF PUNISH",28,IF(G150="DEFECT",29,IF(G150="SM TALK",30,IF(G150="HUMOR",31,IF(G150="POLITE+",32,IF(G150="POLITE-",32,IF(G150="INPUT-",33,IF(G150="AMBIGUOUS",34,IF(G150="UNCODEABLE",35)))))))))))))))))))))))))))))))))))))))))))))))))))))))))))))))))</f>
        <v>3</v>
      </c>
      <c r="G150" t="s">
        <v>9379</v>
      </c>
    </row>
    <row r="151" spans="1:9" x14ac:dyDescent="0.35">
      <c r="E151" s="93" t="s">
        <v>9964</v>
      </c>
      <c r="F151" s="42">
        <f t="shared" si="22"/>
        <v>2</v>
      </c>
      <c r="G151" t="s">
        <v>12175</v>
      </c>
    </row>
    <row r="152" spans="1:9" x14ac:dyDescent="0.35">
      <c r="A152" s="4">
        <v>77</v>
      </c>
      <c r="B152" s="4">
        <v>-320.65499999999997</v>
      </c>
      <c r="C152" t="s">
        <v>5205</v>
      </c>
      <c r="D152" s="4">
        <v>4</v>
      </c>
      <c r="E152" s="16" t="s">
        <v>5334</v>
      </c>
      <c r="F152" s="42">
        <f t="shared" si="22"/>
        <v>8</v>
      </c>
      <c r="G152" t="s">
        <v>9374</v>
      </c>
      <c r="H152" s="42">
        <f t="shared" si="22"/>
        <v>4</v>
      </c>
      <c r="I152" t="s">
        <v>10330</v>
      </c>
    </row>
    <row r="153" spans="1:9" x14ac:dyDescent="0.35">
      <c r="A153" s="4">
        <v>78</v>
      </c>
      <c r="B153" s="4">
        <v>-314.108</v>
      </c>
      <c r="C153" t="s">
        <v>5214</v>
      </c>
      <c r="D153" s="4">
        <v>2</v>
      </c>
      <c r="E153" s="16" t="s">
        <v>5335</v>
      </c>
      <c r="F153" s="42">
        <f t="shared" si="22"/>
        <v>4</v>
      </c>
      <c r="G153" t="s">
        <v>9372</v>
      </c>
    </row>
    <row r="154" spans="1:9" x14ac:dyDescent="0.35">
      <c r="A154" s="4">
        <v>79</v>
      </c>
      <c r="B154" s="4">
        <v>-275.702</v>
      </c>
      <c r="C154" t="s">
        <v>5223</v>
      </c>
      <c r="D154" s="4">
        <v>1</v>
      </c>
      <c r="E154" s="16" t="s">
        <v>5338</v>
      </c>
    </row>
    <row r="155" spans="1:9" x14ac:dyDescent="0.35">
      <c r="E155" s="58" t="s">
        <v>9965</v>
      </c>
      <c r="F155" s="42">
        <f t="shared" si="22"/>
        <v>5</v>
      </c>
      <c r="G155" t="s">
        <v>9378</v>
      </c>
      <c r="H155" s="42">
        <f t="shared" si="22"/>
        <v>4</v>
      </c>
      <c r="I155" t="s">
        <v>10330</v>
      </c>
    </row>
    <row r="156" spans="1:9" x14ac:dyDescent="0.35">
      <c r="E156" s="58" t="s">
        <v>9966</v>
      </c>
      <c r="F156" s="42">
        <f t="shared" si="22"/>
        <v>22</v>
      </c>
      <c r="G156" t="s">
        <v>10418</v>
      </c>
      <c r="H156" s="42">
        <f t="shared" si="22"/>
        <v>2</v>
      </c>
      <c r="I156" t="s">
        <v>12182</v>
      </c>
    </row>
    <row r="157" spans="1:9" x14ac:dyDescent="0.35">
      <c r="A157" s="4">
        <v>80</v>
      </c>
      <c r="B157" s="4">
        <v>-274.42500000000001</v>
      </c>
      <c r="C157" t="s">
        <v>5205</v>
      </c>
      <c r="D157" s="4">
        <v>4</v>
      </c>
      <c r="E157" s="16" t="s">
        <v>5339</v>
      </c>
      <c r="F157" s="42">
        <f t="shared" si="22"/>
        <v>5</v>
      </c>
      <c r="G157" t="s">
        <v>9378</v>
      </c>
    </row>
    <row r="158" spans="1:9" x14ac:dyDescent="0.35">
      <c r="A158" s="4">
        <v>81</v>
      </c>
      <c r="B158" s="4">
        <v>-245.614</v>
      </c>
      <c r="C158" t="s">
        <v>5223</v>
      </c>
      <c r="D158" s="4">
        <v>1</v>
      </c>
      <c r="E158" s="16" t="s">
        <v>9967</v>
      </c>
    </row>
    <row r="159" spans="1:9" x14ac:dyDescent="0.35">
      <c r="B159" s="4">
        <v>-240.636</v>
      </c>
      <c r="C159" t="s">
        <v>5223</v>
      </c>
      <c r="D159" s="4">
        <v>1</v>
      </c>
      <c r="E159" s="16" t="s">
        <v>5342</v>
      </c>
    </row>
    <row r="160" spans="1:9" x14ac:dyDescent="0.35">
      <c r="E160" s="58" t="s">
        <v>11353</v>
      </c>
      <c r="F160" s="42">
        <f t="shared" si="22"/>
        <v>5</v>
      </c>
      <c r="G160" t="s">
        <v>9378</v>
      </c>
    </row>
    <row r="161" spans="1:9" x14ac:dyDescent="0.35">
      <c r="E161" s="58" t="s">
        <v>11354</v>
      </c>
      <c r="F161" s="42">
        <f t="shared" si="22"/>
        <v>15</v>
      </c>
      <c r="G161" t="s">
        <v>9706</v>
      </c>
    </row>
    <row r="162" spans="1:9" x14ac:dyDescent="0.35">
      <c r="A162" s="4">
        <v>82</v>
      </c>
      <c r="B162" s="4">
        <v>-186.23500000000001</v>
      </c>
      <c r="C162" t="s">
        <v>5218</v>
      </c>
      <c r="D162" s="4">
        <v>3</v>
      </c>
      <c r="E162" s="16" t="s">
        <v>5343</v>
      </c>
      <c r="F162" s="42">
        <f t="shared" si="22"/>
        <v>9</v>
      </c>
      <c r="G162" t="s">
        <v>9373</v>
      </c>
    </row>
    <row r="163" spans="1:9" x14ac:dyDescent="0.35">
      <c r="A163" s="4">
        <v>83</v>
      </c>
      <c r="B163" s="4">
        <v>-174.44399999999999</v>
      </c>
      <c r="C163" t="s">
        <v>5214</v>
      </c>
      <c r="D163" s="4">
        <v>2</v>
      </c>
      <c r="E163" s="16" t="s">
        <v>5344</v>
      </c>
      <c r="F163" s="42">
        <f t="shared" si="22"/>
        <v>7</v>
      </c>
      <c r="G163" t="s">
        <v>9377</v>
      </c>
      <c r="H163" s="42">
        <f t="shared" si="22"/>
        <v>2</v>
      </c>
      <c r="I163" t="s">
        <v>12175</v>
      </c>
    </row>
    <row r="164" spans="1:9" x14ac:dyDescent="0.35">
      <c r="A164" s="4">
        <v>84</v>
      </c>
      <c r="B164" s="4">
        <v>-160.18199999999999</v>
      </c>
      <c r="C164" t="s">
        <v>5218</v>
      </c>
      <c r="D164" s="4">
        <v>3</v>
      </c>
      <c r="E164" s="16" t="s">
        <v>386</v>
      </c>
      <c r="F164" s="42">
        <f t="shared" si="22"/>
        <v>7</v>
      </c>
      <c r="G164" t="s">
        <v>9377</v>
      </c>
      <c r="H164" s="42">
        <f t="shared" si="22"/>
        <v>2</v>
      </c>
      <c r="I164" t="s">
        <v>12175</v>
      </c>
    </row>
    <row r="166" spans="1:9" x14ac:dyDescent="0.35">
      <c r="A166" s="4">
        <v>85</v>
      </c>
      <c r="B166" s="4">
        <v>-166.43899999999999</v>
      </c>
      <c r="C166" t="s">
        <v>5223</v>
      </c>
      <c r="D166" s="4">
        <v>1</v>
      </c>
      <c r="E166" s="16" t="s">
        <v>5345</v>
      </c>
      <c r="F166" s="42">
        <f t="shared" si="22"/>
        <v>22</v>
      </c>
      <c r="G166" t="s">
        <v>10418</v>
      </c>
    </row>
    <row r="168" spans="1:9" x14ac:dyDescent="0.35">
      <c r="B168" s="21" t="s">
        <v>9234</v>
      </c>
      <c r="C168" s="22"/>
      <c r="D168" s="21"/>
      <c r="E168" s="23"/>
    </row>
    <row r="169" spans="1:9" x14ac:dyDescent="0.35">
      <c r="B169" s="20"/>
    </row>
    <row r="170" spans="1:9" x14ac:dyDescent="0.35">
      <c r="A170" s="4">
        <v>86</v>
      </c>
      <c r="B170" s="4">
        <v>198.363</v>
      </c>
      <c r="C170" t="s">
        <v>5223</v>
      </c>
      <c r="D170" s="4">
        <v>1</v>
      </c>
      <c r="E170" s="16" t="s">
        <v>5346</v>
      </c>
      <c r="F170" s="42">
        <f t="shared" si="22"/>
        <v>20</v>
      </c>
      <c r="G170" t="s">
        <v>9472</v>
      </c>
    </row>
    <row r="173" spans="1:9" x14ac:dyDescent="0.35">
      <c r="A173" s="8" t="s">
        <v>11929</v>
      </c>
    </row>
    <row r="174" spans="1:9" x14ac:dyDescent="0.35">
      <c r="B174" s="98" t="s">
        <v>11936</v>
      </c>
    </row>
    <row r="175" spans="1:9" x14ac:dyDescent="0.35">
      <c r="A175" s="7" t="s">
        <v>12235</v>
      </c>
      <c r="B175" s="4">
        <v>2</v>
      </c>
      <c r="C175" t="s">
        <v>11950</v>
      </c>
    </row>
    <row r="176" spans="1:9" x14ac:dyDescent="0.35">
      <c r="A176" s="7" t="s">
        <v>12236</v>
      </c>
      <c r="B176" s="4">
        <v>2</v>
      </c>
      <c r="C176" t="s">
        <v>12017</v>
      </c>
    </row>
    <row r="177" spans="1:8" x14ac:dyDescent="0.35">
      <c r="A177" s="7" t="s">
        <v>12237</v>
      </c>
      <c r="B177" s="4">
        <v>2</v>
      </c>
      <c r="C177" t="s">
        <v>12018</v>
      </c>
    </row>
    <row r="179" spans="1:8" x14ac:dyDescent="0.35">
      <c r="A179" s="4" t="s">
        <v>12080</v>
      </c>
      <c r="B179" s="4">
        <v>2</v>
      </c>
    </row>
    <row r="180" spans="1:8" x14ac:dyDescent="0.35">
      <c r="A180" s="4" t="s">
        <v>12082</v>
      </c>
      <c r="B180" s="4">
        <v>1</v>
      </c>
    </row>
    <row r="183" spans="1:8" x14ac:dyDescent="0.35">
      <c r="B183" s="8" t="s">
        <v>12198</v>
      </c>
      <c r="F183"/>
      <c r="H183"/>
    </row>
    <row r="184" spans="1:8" x14ac:dyDescent="0.35">
      <c r="A184" s="8" t="s">
        <v>12199</v>
      </c>
      <c r="B184" s="139" t="s">
        <v>12230</v>
      </c>
      <c r="C184" s="113" t="s">
        <v>12231</v>
      </c>
      <c r="F184"/>
      <c r="H184"/>
    </row>
    <row r="185" spans="1:8" x14ac:dyDescent="0.35">
      <c r="A185" s="7" t="s">
        <v>12083</v>
      </c>
      <c r="B185" s="102">
        <v>1</v>
      </c>
      <c r="C185" s="102">
        <v>1</v>
      </c>
      <c r="F185"/>
      <c r="H185"/>
    </row>
    <row r="186" spans="1:8" x14ac:dyDescent="0.35">
      <c r="A186" s="7" t="s">
        <v>12084</v>
      </c>
      <c r="B186" s="102">
        <v>1</v>
      </c>
      <c r="C186" s="102">
        <v>1</v>
      </c>
      <c r="F186"/>
      <c r="H186"/>
    </row>
    <row r="187" spans="1:8" x14ac:dyDescent="0.35">
      <c r="B187"/>
      <c r="C187" s="4"/>
      <c r="F187"/>
      <c r="H187"/>
    </row>
    <row r="188" spans="1:8" x14ac:dyDescent="0.35">
      <c r="A188" s="8" t="s">
        <v>12200</v>
      </c>
      <c r="B188"/>
      <c r="C188" s="4"/>
      <c r="E188" s="16" t="s">
        <v>12216</v>
      </c>
      <c r="F188"/>
      <c r="H188"/>
    </row>
    <row r="189" spans="1:8" x14ac:dyDescent="0.35">
      <c r="A189" s="7" t="s">
        <v>12083</v>
      </c>
      <c r="B189" s="102">
        <v>1</v>
      </c>
      <c r="C189" s="102" t="s">
        <v>11932</v>
      </c>
      <c r="F189"/>
      <c r="H189"/>
    </row>
    <row r="190" spans="1:8" x14ac:dyDescent="0.35">
      <c r="A190" s="7" t="s">
        <v>12084</v>
      </c>
      <c r="B190" s="102">
        <v>1</v>
      </c>
      <c r="C190" s="102" t="s">
        <v>11932</v>
      </c>
      <c r="F190"/>
      <c r="H190"/>
    </row>
    <row r="191" spans="1:8" x14ac:dyDescent="0.35">
      <c r="B191"/>
      <c r="C191" s="4"/>
      <c r="F191"/>
      <c r="H191"/>
    </row>
    <row r="192" spans="1:8" x14ac:dyDescent="0.35">
      <c r="A192" s="8" t="s">
        <v>12201</v>
      </c>
      <c r="B192"/>
      <c r="C192" s="4"/>
      <c r="F192"/>
      <c r="H192"/>
    </row>
    <row r="193" spans="1:8" x14ac:dyDescent="0.35">
      <c r="A193" s="7" t="s">
        <v>12083</v>
      </c>
      <c r="B193" s="102" t="s">
        <v>11932</v>
      </c>
      <c r="C193" s="102" t="s">
        <v>11932</v>
      </c>
      <c r="F193"/>
      <c r="H193"/>
    </row>
    <row r="194" spans="1:8" x14ac:dyDescent="0.35">
      <c r="A194" s="7" t="s">
        <v>12084</v>
      </c>
      <c r="B194" s="102" t="s">
        <v>11932</v>
      </c>
      <c r="C194" s="102" t="s">
        <v>11932</v>
      </c>
      <c r="F194"/>
      <c r="H194"/>
    </row>
    <row r="195" spans="1:8" x14ac:dyDescent="0.35">
      <c r="B195"/>
      <c r="C195" s="4"/>
      <c r="F195"/>
      <c r="H195"/>
    </row>
    <row r="196" spans="1:8" x14ac:dyDescent="0.35">
      <c r="A196" s="7" t="s">
        <v>12080</v>
      </c>
      <c r="B196"/>
      <c r="C196" s="4"/>
      <c r="F196"/>
      <c r="H196"/>
    </row>
    <row r="197" spans="1:8" x14ac:dyDescent="0.35">
      <c r="A197" s="7" t="s">
        <v>12083</v>
      </c>
      <c r="B197" s="102">
        <v>1</v>
      </c>
      <c r="C197" s="102">
        <v>1</v>
      </c>
      <c r="F197"/>
      <c r="H197"/>
    </row>
    <row r="198" spans="1:8" x14ac:dyDescent="0.35">
      <c r="A198" s="7" t="s">
        <v>12084</v>
      </c>
      <c r="B198" s="102">
        <v>1</v>
      </c>
      <c r="C198" s="102">
        <v>1</v>
      </c>
      <c r="F198"/>
      <c r="H198"/>
    </row>
    <row r="201" spans="1:8" x14ac:dyDescent="0.35">
      <c r="A201" s="8" t="s">
        <v>12089</v>
      </c>
    </row>
    <row r="203" spans="1:8" x14ac:dyDescent="0.35">
      <c r="A203" s="113" t="s">
        <v>11933</v>
      </c>
    </row>
    <row r="204" spans="1:8" x14ac:dyDescent="0.35">
      <c r="A204" s="113"/>
    </row>
    <row r="205" spans="1:8" x14ac:dyDescent="0.35">
      <c r="A205" s="116" t="s">
        <v>12090</v>
      </c>
    </row>
    <row r="206" spans="1:8" x14ac:dyDescent="0.35">
      <c r="A206" s="4" t="s">
        <v>12091</v>
      </c>
      <c r="B206" s="4">
        <v>4</v>
      </c>
    </row>
    <row r="207" spans="1:8" x14ac:dyDescent="0.35">
      <c r="A207" s="4" t="s">
        <v>12092</v>
      </c>
      <c r="B207" s="4">
        <v>4</v>
      </c>
    </row>
    <row r="208" spans="1:8" x14ac:dyDescent="0.35">
      <c r="A208" s="4" t="s">
        <v>12093</v>
      </c>
    </row>
    <row r="209" spans="1:2" x14ac:dyDescent="0.35">
      <c r="A209" s="4" t="s">
        <v>12094</v>
      </c>
    </row>
    <row r="210" spans="1:2" x14ac:dyDescent="0.35">
      <c r="A210" s="37" t="s">
        <v>12098</v>
      </c>
      <c r="B210" s="117">
        <f>(B206+B207)/2</f>
        <v>4</v>
      </c>
    </row>
    <row r="211" spans="1:2" x14ac:dyDescent="0.35">
      <c r="A211" s="37"/>
    </row>
    <row r="212" spans="1:2" x14ac:dyDescent="0.35">
      <c r="A212" s="116" t="s">
        <v>12095</v>
      </c>
    </row>
    <row r="213" spans="1:2" x14ac:dyDescent="0.35">
      <c r="A213" s="4" t="s">
        <v>12091</v>
      </c>
      <c r="B213" s="4">
        <v>3</v>
      </c>
    </row>
    <row r="214" spans="1:2" x14ac:dyDescent="0.35">
      <c r="A214" s="4" t="s">
        <v>12092</v>
      </c>
    </row>
    <row r="215" spans="1:2" x14ac:dyDescent="0.35">
      <c r="A215" s="4" t="s">
        <v>12093</v>
      </c>
    </row>
    <row r="216" spans="1:2" x14ac:dyDescent="0.35">
      <c r="A216" s="4" t="s">
        <v>12094</v>
      </c>
    </row>
    <row r="217" spans="1:2" x14ac:dyDescent="0.35">
      <c r="A217" s="37" t="s">
        <v>12098</v>
      </c>
      <c r="B217" s="4">
        <v>3</v>
      </c>
    </row>
    <row r="218" spans="1:2" x14ac:dyDescent="0.35">
      <c r="A218" s="37"/>
    </row>
    <row r="219" spans="1:2" x14ac:dyDescent="0.35">
      <c r="A219" s="113" t="s">
        <v>11934</v>
      </c>
    </row>
    <row r="220" spans="1:2" x14ac:dyDescent="0.35">
      <c r="A220" s="113"/>
    </row>
    <row r="221" spans="1:2" x14ac:dyDescent="0.35">
      <c r="A221" s="116" t="s">
        <v>12090</v>
      </c>
    </row>
    <row r="222" spans="1:2" x14ac:dyDescent="0.35">
      <c r="A222" s="4" t="s">
        <v>12091</v>
      </c>
      <c r="B222" s="4">
        <v>4</v>
      </c>
    </row>
    <row r="223" spans="1:2" x14ac:dyDescent="0.35">
      <c r="A223" s="4" t="s">
        <v>12092</v>
      </c>
    </row>
    <row r="224" spans="1:2" x14ac:dyDescent="0.35">
      <c r="A224" s="4" t="s">
        <v>12093</v>
      </c>
    </row>
    <row r="225" spans="1:5" x14ac:dyDescent="0.35">
      <c r="A225" s="4" t="s">
        <v>12094</v>
      </c>
    </row>
    <row r="226" spans="1:5" x14ac:dyDescent="0.35">
      <c r="A226" s="37" t="s">
        <v>12098</v>
      </c>
      <c r="B226" s="117">
        <v>4</v>
      </c>
    </row>
    <row r="227" spans="1:5" x14ac:dyDescent="0.35">
      <c r="A227" s="37"/>
    </row>
    <row r="228" spans="1:5" x14ac:dyDescent="0.35">
      <c r="A228" s="116" t="s">
        <v>12095</v>
      </c>
      <c r="E228" s="16" t="s">
        <v>11932</v>
      </c>
    </row>
    <row r="229" spans="1:5" x14ac:dyDescent="0.35">
      <c r="A229" s="4" t="s">
        <v>12091</v>
      </c>
    </row>
    <row r="230" spans="1:5" x14ac:dyDescent="0.35">
      <c r="A230" s="4" t="s">
        <v>12092</v>
      </c>
    </row>
    <row r="231" spans="1:5" x14ac:dyDescent="0.35">
      <c r="A231" s="4" t="s">
        <v>12093</v>
      </c>
    </row>
    <row r="232" spans="1:5" x14ac:dyDescent="0.35">
      <c r="A232" s="4" t="s">
        <v>12094</v>
      </c>
    </row>
    <row r="233" spans="1:5" x14ac:dyDescent="0.35">
      <c r="A233" s="37" t="s">
        <v>12098</v>
      </c>
    </row>
    <row r="235" spans="1:5" x14ac:dyDescent="0.35">
      <c r="A235" s="113" t="s">
        <v>11935</v>
      </c>
    </row>
    <row r="236" spans="1:5" x14ac:dyDescent="0.35">
      <c r="A236" s="113"/>
    </row>
    <row r="237" spans="1:5" x14ac:dyDescent="0.35">
      <c r="A237" s="116" t="s">
        <v>12090</v>
      </c>
    </row>
    <row r="238" spans="1:5" x14ac:dyDescent="0.35">
      <c r="A238" s="4" t="s">
        <v>12091</v>
      </c>
      <c r="B238" s="4">
        <v>3</v>
      </c>
    </row>
    <row r="239" spans="1:5" x14ac:dyDescent="0.35">
      <c r="A239" s="4" t="s">
        <v>12092</v>
      </c>
    </row>
    <row r="240" spans="1:5" x14ac:dyDescent="0.35">
      <c r="A240" s="4" t="s">
        <v>12093</v>
      </c>
    </row>
    <row r="241" spans="1:5" x14ac:dyDescent="0.35">
      <c r="A241" s="4" t="s">
        <v>12094</v>
      </c>
    </row>
    <row r="242" spans="1:5" x14ac:dyDescent="0.35">
      <c r="A242" s="37" t="s">
        <v>12098</v>
      </c>
    </row>
    <row r="244" spans="1:5" x14ac:dyDescent="0.35">
      <c r="A244" s="116" t="s">
        <v>12095</v>
      </c>
      <c r="E244" s="16" t="s">
        <v>11932</v>
      </c>
    </row>
    <row r="245" spans="1:5" x14ac:dyDescent="0.35">
      <c r="A245" s="4" t="s">
        <v>12091</v>
      </c>
    </row>
    <row r="246" spans="1:5" x14ac:dyDescent="0.35">
      <c r="A246" s="4" t="s">
        <v>12092</v>
      </c>
    </row>
    <row r="247" spans="1:5" x14ac:dyDescent="0.35">
      <c r="A247" s="4" t="s">
        <v>12093</v>
      </c>
    </row>
    <row r="248" spans="1:5" x14ac:dyDescent="0.35">
      <c r="A248" s="4" t="s">
        <v>12094</v>
      </c>
    </row>
    <row r="249" spans="1:5" x14ac:dyDescent="0.35">
      <c r="A249" s="39" t="s">
        <v>12098</v>
      </c>
    </row>
    <row r="250" spans="1:5" x14ac:dyDescent="0.35">
      <c r="A250" s="37"/>
    </row>
    <row r="251" spans="1:5" x14ac:dyDescent="0.35">
      <c r="A251" s="8" t="s">
        <v>12227</v>
      </c>
      <c r="B251" s="117">
        <f>(B206+B207+B213+B222+B238)/5</f>
        <v>3.6</v>
      </c>
      <c r="C251" s="119"/>
    </row>
  </sheetData>
  <phoneticPr fontId="25" type="noConversion"/>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800-000000000000}">
  <sheetPr codeName="Sheet211">
    <tabColor theme="9" tint="0.59999389629810485"/>
  </sheetPr>
  <dimension ref="A1:K185"/>
  <sheetViews>
    <sheetView zoomScale="80" zoomScaleNormal="80" workbookViewId="0">
      <selection activeCell="F1" sqref="F1"/>
    </sheetView>
  </sheetViews>
  <sheetFormatPr defaultRowHeight="14.5" x14ac:dyDescent="0.35"/>
  <cols>
    <col min="1" max="1" width="9.26953125" style="4" customWidth="1"/>
    <col min="2" max="2" width="10.453125" style="4" customWidth="1"/>
    <col min="3" max="3" width="7.36328125" customWidth="1"/>
    <col min="4" max="4" width="8.453125" style="4" customWidth="1"/>
    <col min="5" max="5" width="80.453125" style="16" customWidth="1"/>
    <col min="6" max="6" width="8.90625" style="42"/>
    <col min="8" max="8" width="8.90625" style="42"/>
    <col min="10" max="10" width="8.90625" style="42"/>
  </cols>
  <sheetData>
    <row r="1" spans="1:11" x14ac:dyDescent="0.35">
      <c r="A1" s="14" t="s">
        <v>9328</v>
      </c>
      <c r="B1" s="10"/>
      <c r="C1" s="14"/>
      <c r="D1" s="18"/>
      <c r="E1" s="14"/>
      <c r="F1" s="141" t="s">
        <v>9368</v>
      </c>
      <c r="G1" s="36"/>
      <c r="H1" s="124"/>
      <c r="I1" s="36"/>
      <c r="J1" s="124"/>
      <c r="K1" s="36"/>
    </row>
    <row r="2" spans="1:11" x14ac:dyDescent="0.35">
      <c r="A2" s="7" t="s">
        <v>9223</v>
      </c>
      <c r="B2" s="7" t="s">
        <v>3</v>
      </c>
      <c r="C2" s="7" t="s">
        <v>9459</v>
      </c>
      <c r="D2" s="7" t="s">
        <v>9224</v>
      </c>
      <c r="E2" s="8" t="s">
        <v>9225</v>
      </c>
      <c r="F2" s="124"/>
      <c r="G2" s="36"/>
      <c r="H2" s="124"/>
      <c r="I2" s="36"/>
      <c r="J2" s="124"/>
      <c r="K2" s="36"/>
    </row>
    <row r="3" spans="1:11" x14ac:dyDescent="0.35">
      <c r="A3" s="7"/>
      <c r="B3" s="11" t="s">
        <v>9227</v>
      </c>
      <c r="C3" s="15"/>
      <c r="D3" s="19"/>
      <c r="E3" s="15"/>
      <c r="F3" s="42" t="s">
        <v>9370</v>
      </c>
      <c r="G3" t="s">
        <v>9382</v>
      </c>
      <c r="H3" s="42" t="s">
        <v>9370</v>
      </c>
      <c r="I3" t="s">
        <v>9369</v>
      </c>
      <c r="J3" s="42" t="s">
        <v>9370</v>
      </c>
      <c r="K3" t="s">
        <v>9369</v>
      </c>
    </row>
    <row r="4" spans="1:11" x14ac:dyDescent="0.35">
      <c r="A4" s="7"/>
      <c r="B4" s="7"/>
      <c r="C4" s="8"/>
      <c r="E4" s="8"/>
    </row>
    <row r="5" spans="1:11" x14ac:dyDescent="0.35">
      <c r="A5" s="4">
        <v>1</v>
      </c>
      <c r="B5" s="4">
        <v>-408.45599999999899</v>
      </c>
      <c r="C5" t="s">
        <v>5210</v>
      </c>
      <c r="D5" s="4">
        <v>4</v>
      </c>
      <c r="E5" s="16" t="s">
        <v>5266</v>
      </c>
      <c r="F5" s="42">
        <f>IF(G5="GREET",1,IF(G5="GOAL",2,IF(G5="GOAL:COOP",2,IF(G5="(GOAL:COOP)",2,IF(G5="GOAL:CIVILITY",2,IF(G5="GOAL:SUSTAIN",2,IF(G5="(GOAL:SUSTAIN)",2,IF(G5="GOAL:MAX EARN",2,IF(G5="GOAL:EQUITY",2,IF(G5="(GOAL:EQUITY)",2,IF(G5="PROPOSAL",3,IF(G5="(PROPOSAL)",3,IF(G5="CHOOSE+",4,IF(G5="CHOOSE-",4,IF(G5="(CHOOSE+)",4,IF(G5="(CHOOSE-)",4,IF(G5="ECO INFO",5,IF(G5="(ECO INFO)",5,IF(G5="$ INFO",6,IF(G5="($ INFO)",6,IF(G5="SOC INFO",7,IF(G5="(SOC INFO)",7,IF(G5="RULE INFO",8,IF(G5="EXP INFO",9,IF(G5="(EXP INFO)",9,IF(G5="MON RES",10,IF(G5="MON EARN",11,IF(G5="MON BEH",12,IF(G5="POSE HARM",13,IF(G5="(POSE HARM)",13,IF(G5="POSE CONCERN",14,IF(G5="(POSE CONCERN)",14,IF(G5="RJ APOLOGY",15,IF(G5="RJ ATONE",16,IF(G5="(RJ ATONE)",16,IF(G5="RJ JUSTIFY",17,IF(G5="RJ JUSTIFY:ECO INFO",17,IF(G5="RJ JUSTIFY:SOC INFO",17,IF(G5="RJ JUSTIFY:EXP INFO",17,IF(G5="RJ JUSTIFY:MON EARN",17,IF(G5="RJ JUSTIFY:MON BEH",17,IF(G5="RJ-",18,IF(G5="RJ FORGIVE+",19,IF(G5="RJ FORGIVE-",19,IF(G5="(RJ FORGIVE+)",19,IF(G5="(RJ FORGIVE-)",19,IF(G5="COORD",20,IF(G5="(COORD)",20,IF(G5="ENF ACK",21,IF(G5="(ENF ACK)",21,IF(G5="ENF PRAISE",22,IF(G5="ENF ASK",23,IF(G5="ENF TELL",24,IF(G5="ENF SHAME",25,IF(G5="ENF WARN",26,IF(G5="ENF THREATEN",27,IF(G5="ENF PUNISH",28,IF(G5="DEFECT",29,IF(G5="SM TALK",30,IF(G5="HUMOR",31,IF(G5="POLITE+",32,IF(G5="POLITE-",32,IF(G5="INPUT-",33,IF(G5="AMBIGUOUS",34,IF(G5="UNCODEABLE",35)))))))))))))))))))))))))))))))))))))))))))))))))))))))))))))))))</f>
        <v>1</v>
      </c>
      <c r="G5" t="s">
        <v>10885</v>
      </c>
    </row>
    <row r="7" spans="1:11" x14ac:dyDescent="0.35">
      <c r="A7" s="7">
        <v>3</v>
      </c>
      <c r="B7" s="31" t="s">
        <v>10846</v>
      </c>
    </row>
    <row r="8" spans="1:11" x14ac:dyDescent="0.35">
      <c r="A8" s="4">
        <v>2</v>
      </c>
      <c r="B8" s="4">
        <v>-404.35399999999998</v>
      </c>
      <c r="C8" t="s">
        <v>5208</v>
      </c>
      <c r="D8" s="4">
        <v>1</v>
      </c>
      <c r="E8" s="16" t="s">
        <v>5267</v>
      </c>
      <c r="F8" s="42">
        <f>IF(G8="GREET",1,IF(G8="GOAL",2,IF(G8="GOAL:COOP",2,IF(G8="(GOAL:COOP)",2,IF(G8="GOAL:CIVILITY",2,IF(G8="GOAL:SUSTAIN",2,IF(G8="(GOAL:SUSTAIN)",2,IF(G8="GOAL:MAX EARN",2,IF(G8="GOAL:EQUITY",2,IF(G8="(GOAL:EQUITY)",2,IF(G8="PROPOSAL",3,IF(G8="(PROPOSAL)",3,IF(G8="CHOOSE+",4,IF(G8="CHOOSE-",4,IF(G8="(CHOOSE+)",4,IF(G8="(CHOOSE-)",4,IF(G8="ECO INFO",5,IF(G8="(ECO INFO)",5,IF(G8="$ INFO",6,IF(G8="($ INFO)",6,IF(G8="SOC INFO",7,IF(G8="(SOC INFO)",7,IF(G8="RULE INFO",8,IF(G8="EXP INFO",9,IF(G8="(EXP INFO)",9,IF(G8="MON RES",10,IF(G8="MON EARN",11,IF(G8="MON BEH",12,IF(G8="POSE HARM",13,IF(G8="(POSE HARM)",13,IF(G8="POSE CONCERN",14,IF(G8="(POSE CONCERN)",14,IF(G8="RJ APOLOGY",15,IF(G8="RJ ATONE",16,IF(G8="(RJ ATONE)",16,IF(G8="RJ JUSTIFY",17,IF(G8="RJ JUSTIFY:ECO INFO",17,IF(G8="RJ JUSTIFY:SOC INFO",17,IF(G8="RJ JUSTIFY:EXP INFO",17,IF(G8="RJ JUSTIFY:MON EARN",17,IF(G8="RJ JUSTIFY:MON BEH",17,IF(G8="RJ-",18,IF(G8="RJ FORGIVE+",19,IF(G8="RJ FORGIVE-",19,IF(G8="(RJ FORGIVE+)",19,IF(G8="(RJ FORGIVE-)",19,IF(G8="COORD",20,IF(G8="(COORD)",20,IF(G8="ENF ACK",21,IF(G8="(ENF ACK)",21,IF(G8="ENF PRAISE",22,IF(G8="ENF ASK",23,IF(G8="ENF TELL",24,IF(G8="ENF SHAME",25,IF(G8="ENF WARN",26,IF(G8="ENF THREATEN",27,IF(G8="ENF PUNISH",28,IF(G8="DEFECT",29,IF(G8="SM TALK",30,IF(G8="HUMOR",31,IF(G8="POLITE+",32,IF(G8="POLITE-",32,IF(G8="INPUT-",33,IF(G8="AMBIGUOUS",34,IF(G8="UNCODEABLE",35)))))))))))))))))))))))))))))))))))))))))))))))))))))))))))))))))</f>
        <v>3</v>
      </c>
      <c r="G8" t="s">
        <v>9379</v>
      </c>
    </row>
    <row r="9" spans="1:11" x14ac:dyDescent="0.35">
      <c r="A9" s="4">
        <v>3</v>
      </c>
      <c r="B9" s="4">
        <v>-403.00699999999898</v>
      </c>
      <c r="C9" t="s">
        <v>5210</v>
      </c>
      <c r="D9" s="4">
        <v>4</v>
      </c>
      <c r="E9" s="16" t="s">
        <v>177</v>
      </c>
      <c r="F9" s="42">
        <f t="shared" ref="F9:J44" si="0">IF(G9="GREET",1,IF(G9="GOAL",2,IF(G9="GOAL:COOP",2,IF(G9="(GOAL:COOP)",2,IF(G9="GOAL:CIVILITY",2,IF(G9="GOAL:SUSTAIN",2,IF(G9="(GOAL:SUSTAIN)",2,IF(G9="GOAL:MAX EARN",2,IF(G9="GOAL:EQUITY",2,IF(G9="(GOAL:EQUITY)",2,IF(G9="PROPOSAL",3,IF(G9="(PROPOSAL)",3,IF(G9="CHOOSE+",4,IF(G9="CHOOSE-",4,IF(G9="(CHOOSE+)",4,IF(G9="(CHOOSE-)",4,IF(G9="ECO INFO",5,IF(G9="(ECO INFO)",5,IF(G9="$ INFO",6,IF(G9="($ INFO)",6,IF(G9="SOC INFO",7,IF(G9="(SOC INFO)",7,IF(G9="RULE INFO",8,IF(G9="EXP INFO",9,IF(G9="(EXP INFO)",9,IF(G9="MON RES",10,IF(G9="MON EARN",11,IF(G9="MON BEH",12,IF(G9="POSE HARM",13,IF(G9="(POSE HARM)",13,IF(G9="POSE CONCERN",14,IF(G9="(POSE CONCERN)",14,IF(G9="RJ APOLOGY",15,IF(G9="RJ ATONE",16,IF(G9="(RJ ATONE)",16,IF(G9="RJ JUSTIFY",17,IF(G9="RJ JUSTIFY:ECO INFO",17,IF(G9="RJ JUSTIFY:SOC INFO",17,IF(G9="RJ JUSTIFY:EXP INFO",17,IF(G9="RJ JUSTIFY:MON EARN",17,IF(G9="RJ JUSTIFY:MON BEH",17,IF(G9="RJ-",18,IF(G9="RJ FORGIVE+",19,IF(G9="RJ FORGIVE-",19,IF(G9="(RJ FORGIVE+)",19,IF(G9="(RJ FORGIVE-)",19,IF(G9="COORD",20,IF(G9="(COORD)",20,IF(G9="ENF ACK",21,IF(G9="(ENF ACK)",21,IF(G9="ENF PRAISE",22,IF(G9="ENF ASK",23,IF(G9="ENF TELL",24,IF(G9="ENF SHAME",25,IF(G9="ENF WARN",26,IF(G9="ENF THREATEN",27,IF(G9="ENF PUNISH",28,IF(G9="DEFECT",29,IF(G9="SM TALK",30,IF(G9="HUMOR",31,IF(G9="POLITE+",32,IF(G9="POLITE-",32,IF(G9="INPUT-",33,IF(G9="AMBIGUOUS",34,IF(G9="UNCODEABLE",35)))))))))))))))))))))))))))))))))))))))))))))))))))))))))))))))))</f>
        <v>31</v>
      </c>
      <c r="G9" t="s">
        <v>9386</v>
      </c>
    </row>
    <row r="10" spans="1:11" x14ac:dyDescent="0.35">
      <c r="A10" s="4">
        <v>4</v>
      </c>
      <c r="B10" s="4">
        <v>-397.565</v>
      </c>
      <c r="C10" t="s">
        <v>5210</v>
      </c>
      <c r="D10" s="4">
        <v>4</v>
      </c>
      <c r="E10" s="16" t="s">
        <v>267</v>
      </c>
      <c r="F10" s="42">
        <f t="shared" si="0"/>
        <v>4</v>
      </c>
      <c r="G10" t="s">
        <v>9372</v>
      </c>
    </row>
    <row r="11" spans="1:11" x14ac:dyDescent="0.35">
      <c r="A11" s="4">
        <v>5</v>
      </c>
      <c r="B11" s="4">
        <v>-390.93900000000002</v>
      </c>
      <c r="C11" t="s">
        <v>5212</v>
      </c>
      <c r="D11" s="4">
        <v>3</v>
      </c>
      <c r="E11" s="16" t="s">
        <v>5271</v>
      </c>
      <c r="F11" s="42">
        <f t="shared" si="0"/>
        <v>2</v>
      </c>
      <c r="G11" t="s">
        <v>12175</v>
      </c>
    </row>
    <row r="12" spans="1:11" x14ac:dyDescent="0.35">
      <c r="A12" s="4">
        <v>6</v>
      </c>
      <c r="B12" s="4">
        <v>-388.31299999999999</v>
      </c>
      <c r="C12" t="s">
        <v>5210</v>
      </c>
      <c r="D12" s="4">
        <v>4</v>
      </c>
      <c r="E12" s="16" t="s">
        <v>5272</v>
      </c>
    </row>
    <row r="13" spans="1:11" x14ac:dyDescent="0.35">
      <c r="B13" s="4">
        <v>-385.06299999999999</v>
      </c>
      <c r="C13" t="s">
        <v>5210</v>
      </c>
      <c r="D13" s="4">
        <v>4</v>
      </c>
      <c r="E13" s="16" t="s">
        <v>5273</v>
      </c>
    </row>
    <row r="14" spans="1:11" x14ac:dyDescent="0.35">
      <c r="B14" s="4">
        <v>-373.28300000000002</v>
      </c>
      <c r="C14" t="s">
        <v>5210</v>
      </c>
      <c r="D14" s="4">
        <v>4</v>
      </c>
      <c r="E14" s="16" t="s">
        <v>5277</v>
      </c>
    </row>
    <row r="15" spans="1:11" x14ac:dyDescent="0.35">
      <c r="E15" s="58" t="s">
        <v>11355</v>
      </c>
      <c r="F15" s="42">
        <f t="shared" si="0"/>
        <v>4</v>
      </c>
      <c r="G15" t="s">
        <v>9372</v>
      </c>
    </row>
    <row r="16" spans="1:11" x14ac:dyDescent="0.35">
      <c r="E16" s="58" t="s">
        <v>5277</v>
      </c>
      <c r="F16" s="42">
        <f t="shared" si="0"/>
        <v>6</v>
      </c>
      <c r="G16" t="s">
        <v>10472</v>
      </c>
    </row>
    <row r="17" spans="1:11" x14ac:dyDescent="0.35">
      <c r="A17" s="4">
        <v>7</v>
      </c>
      <c r="B17" s="4">
        <v>-383.54500000000002</v>
      </c>
      <c r="C17" t="s">
        <v>5258</v>
      </c>
      <c r="D17" s="4">
        <v>2</v>
      </c>
      <c r="E17" s="16" t="s">
        <v>5274</v>
      </c>
    </row>
    <row r="18" spans="1:11" x14ac:dyDescent="0.35">
      <c r="E18" s="58" t="s">
        <v>9968</v>
      </c>
      <c r="F18" s="42">
        <f t="shared" si="0"/>
        <v>1</v>
      </c>
      <c r="G18" t="s">
        <v>10885</v>
      </c>
    </row>
    <row r="19" spans="1:11" x14ac:dyDescent="0.35">
      <c r="E19" s="58" t="s">
        <v>9969</v>
      </c>
      <c r="F19" s="42">
        <f t="shared" si="0"/>
        <v>4</v>
      </c>
      <c r="G19" t="s">
        <v>9372</v>
      </c>
    </row>
    <row r="20" spans="1:11" x14ac:dyDescent="0.35">
      <c r="A20" s="4">
        <v>8</v>
      </c>
      <c r="B20" s="4">
        <v>-368.846</v>
      </c>
      <c r="C20" t="s">
        <v>5208</v>
      </c>
      <c r="D20" s="4">
        <v>1</v>
      </c>
      <c r="E20" s="16" t="s">
        <v>5278</v>
      </c>
      <c r="F20" s="42">
        <f t="shared" si="0"/>
        <v>7</v>
      </c>
      <c r="G20" t="s">
        <v>9377</v>
      </c>
    </row>
    <row r="21" spans="1:11" x14ac:dyDescent="0.35">
      <c r="A21" s="4">
        <v>9</v>
      </c>
      <c r="B21" s="4">
        <v>-365.325999999999</v>
      </c>
      <c r="C21" t="s">
        <v>5210</v>
      </c>
      <c r="D21" s="4">
        <v>4</v>
      </c>
      <c r="E21" s="16" t="b">
        <v>1</v>
      </c>
      <c r="F21" s="42">
        <f t="shared" si="0"/>
        <v>7</v>
      </c>
      <c r="G21" t="s">
        <v>9377</v>
      </c>
    </row>
    <row r="23" spans="1:11" x14ac:dyDescent="0.35">
      <c r="A23" s="4">
        <v>10</v>
      </c>
      <c r="B23" s="4">
        <v>-356.40699999999998</v>
      </c>
      <c r="C23" t="s">
        <v>5210</v>
      </c>
      <c r="D23" s="4">
        <v>4</v>
      </c>
      <c r="E23" s="16" t="s">
        <v>5280</v>
      </c>
      <c r="F23" s="42">
        <f t="shared" si="0"/>
        <v>3</v>
      </c>
      <c r="G23" t="s">
        <v>9379</v>
      </c>
    </row>
    <row r="24" spans="1:11" x14ac:dyDescent="0.35">
      <c r="A24" s="4">
        <v>11</v>
      </c>
      <c r="B24" s="4">
        <v>-352.89800000000002</v>
      </c>
      <c r="C24" t="s">
        <v>5210</v>
      </c>
      <c r="D24" s="4">
        <v>4</v>
      </c>
      <c r="E24" s="16" t="s">
        <v>11356</v>
      </c>
      <c r="F24" s="42">
        <f t="shared" si="0"/>
        <v>31</v>
      </c>
      <c r="G24" t="s">
        <v>9386</v>
      </c>
    </row>
    <row r="26" spans="1:11" x14ac:dyDescent="0.35">
      <c r="A26" s="7">
        <v>3</v>
      </c>
      <c r="B26" s="31" t="s">
        <v>11357</v>
      </c>
    </row>
    <row r="27" spans="1:11" x14ac:dyDescent="0.35">
      <c r="A27" s="4">
        <v>12</v>
      </c>
      <c r="B27" s="4">
        <v>-323.66500000000002</v>
      </c>
      <c r="C27" t="s">
        <v>5210</v>
      </c>
      <c r="D27" s="4">
        <v>4</v>
      </c>
      <c r="E27" s="16" t="s">
        <v>5285</v>
      </c>
      <c r="F27" s="42">
        <f t="shared" si="0"/>
        <v>3</v>
      </c>
      <c r="G27" t="s">
        <v>9379</v>
      </c>
    </row>
    <row r="28" spans="1:11" x14ac:dyDescent="0.35">
      <c r="A28" s="4">
        <v>13</v>
      </c>
      <c r="B28" s="4">
        <v>-303.11</v>
      </c>
      <c r="C28" t="s">
        <v>5208</v>
      </c>
      <c r="D28" s="4">
        <v>1</v>
      </c>
      <c r="E28" s="16" t="s">
        <v>5288</v>
      </c>
      <c r="F28" s="42">
        <f t="shared" si="0"/>
        <v>5</v>
      </c>
      <c r="G28" t="s">
        <v>9378</v>
      </c>
      <c r="H28" s="42">
        <f t="shared" si="0"/>
        <v>2</v>
      </c>
      <c r="I28" t="s">
        <v>10428</v>
      </c>
      <c r="J28" s="42">
        <f t="shared" si="0"/>
        <v>2</v>
      </c>
      <c r="K28" t="s">
        <v>12175</v>
      </c>
    </row>
    <row r="29" spans="1:11" x14ac:dyDescent="0.35">
      <c r="A29" s="4">
        <v>14</v>
      </c>
      <c r="B29" s="4">
        <v>-289.38400000000001</v>
      </c>
      <c r="C29" t="s">
        <v>5210</v>
      </c>
      <c r="D29" s="4">
        <v>4</v>
      </c>
      <c r="E29" s="16" t="s">
        <v>5291</v>
      </c>
      <c r="F29" s="42">
        <f t="shared" si="0"/>
        <v>5</v>
      </c>
      <c r="G29" t="s">
        <v>9378</v>
      </c>
    </row>
    <row r="30" spans="1:11" x14ac:dyDescent="0.35">
      <c r="A30" s="4">
        <v>15</v>
      </c>
      <c r="B30" s="4">
        <v>-273.79700000000003</v>
      </c>
      <c r="C30" t="s">
        <v>5212</v>
      </c>
      <c r="D30" s="4">
        <v>3</v>
      </c>
      <c r="E30" s="16" t="s">
        <v>5292</v>
      </c>
      <c r="F30" s="42">
        <f t="shared" si="0"/>
        <v>8</v>
      </c>
      <c r="G30" t="s">
        <v>9374</v>
      </c>
      <c r="H30" s="42">
        <f t="shared" si="0"/>
        <v>4</v>
      </c>
      <c r="I30" t="s">
        <v>10330</v>
      </c>
    </row>
    <row r="31" spans="1:11" x14ac:dyDescent="0.35">
      <c r="A31" s="4">
        <v>16</v>
      </c>
      <c r="B31" s="4">
        <v>-253.36199999999999</v>
      </c>
      <c r="C31" t="s">
        <v>5208</v>
      </c>
      <c r="D31" s="4">
        <v>1</v>
      </c>
      <c r="E31" s="16" t="s">
        <v>5294</v>
      </c>
      <c r="F31" s="42">
        <f t="shared" si="0"/>
        <v>3</v>
      </c>
      <c r="G31" t="s">
        <v>9379</v>
      </c>
    </row>
    <row r="32" spans="1:11" x14ac:dyDescent="0.35">
      <c r="B32" s="4">
        <v>-238.22299999999899</v>
      </c>
      <c r="C32" t="s">
        <v>5208</v>
      </c>
      <c r="D32" s="4">
        <v>1</v>
      </c>
      <c r="E32" s="16" t="s">
        <v>5297</v>
      </c>
      <c r="F32" s="42">
        <f t="shared" si="0"/>
        <v>5</v>
      </c>
      <c r="G32" t="s">
        <v>9378</v>
      </c>
    </row>
    <row r="33" spans="1:9" x14ac:dyDescent="0.35">
      <c r="A33" s="4">
        <v>17</v>
      </c>
      <c r="B33" s="4">
        <v>-246.31099999999901</v>
      </c>
      <c r="C33" t="s">
        <v>5210</v>
      </c>
      <c r="D33" s="4">
        <v>4</v>
      </c>
      <c r="E33" s="16" t="s">
        <v>5295</v>
      </c>
      <c r="F33" s="42">
        <f t="shared" si="0"/>
        <v>3</v>
      </c>
      <c r="G33" t="s">
        <v>9379</v>
      </c>
      <c r="H33" s="42">
        <f t="shared" si="0"/>
        <v>4</v>
      </c>
      <c r="I33" t="s">
        <v>10330</v>
      </c>
    </row>
    <row r="34" spans="1:9" x14ac:dyDescent="0.35">
      <c r="A34" s="4">
        <v>18</v>
      </c>
      <c r="B34" s="4">
        <v>-237.089</v>
      </c>
      <c r="C34" t="s">
        <v>5210</v>
      </c>
      <c r="D34" s="4">
        <v>4</v>
      </c>
      <c r="E34" s="16" t="s">
        <v>5298</v>
      </c>
      <c r="F34" s="42">
        <f t="shared" si="0"/>
        <v>5</v>
      </c>
      <c r="G34" t="s">
        <v>9378</v>
      </c>
    </row>
    <row r="35" spans="1:9" x14ac:dyDescent="0.35">
      <c r="A35" s="4">
        <v>19</v>
      </c>
      <c r="B35" s="4">
        <v>-219.84700000000001</v>
      </c>
      <c r="C35" t="s">
        <v>5210</v>
      </c>
      <c r="D35" s="4">
        <v>4</v>
      </c>
      <c r="E35" s="16" t="s">
        <v>5300</v>
      </c>
      <c r="F35" s="42">
        <f t="shared" si="0"/>
        <v>5</v>
      </c>
      <c r="G35" t="s">
        <v>9378</v>
      </c>
      <c r="H35" s="42">
        <f>IF(I35="GREET",1,IF(I35="GOAL",2,IF(I35="GOAL:COOP",2,IF(I35="(GOAL:COOP)",2,IF(I35="GOAL:CIVILITY",2,IF(I35="GOAL:SUSTAIN",2,IF(I35="(GOAL:SUSTAIN)",2,IF(I35="GOAL:MAX EARN",2,IF(I35="GOAL:EQUITY",2,IF(I35="(GOAL:EQUITY)",2,IF(I35="PROPOSAL",3,IF(I35="(PROPOSAL)",3,IF(I35="CHOOSE+",4,IF(I35="CHOOSE-",4,IF(I35="(CHOOSE+)",4,IF(I35="(CHOOSE-)",4,IF(I35="ECO INFO",5,IF(I35="(ECO INFO)",5,IF(I35="$ INFO",6,IF(I35="($ INFO)",6,IF(I35="SOC INFO",7,IF(I35="(SOC INFO)",7,IF(I35="(RULE INFO)",8,IF(I35="EXP INFO",9,IF(I35="(EXP INFO)",9,IF(I35="MON RES",10,IF(I35="MON EARN",11,IF(I35="MON BEH",12,IF(I35="POSE HARM",13,IF(I35="(POSE HARM)",13,IF(I35="POSE CONCERN",14,IF(I35="(POSE CONCERN)",14,IF(I35="RJ APOLOGY",15,IF(I35="RJ ATONE",16,IF(I35="(RJ ATONE)",16,IF(I35="RJ JUSTIFY",17,IF(I35="RJ JUSTIFY:ECO INFO",17,IF(I35="RJ JUSTIFY:SOC INFO",17,IF(I35="RJ JUSTIFY:EXP INFO",17,IF(I35="RJ JUSTIFY:MON EARN",17,IF(I35="RJ JUSTIFY:MON BEH",17,IF(I35="RJ-",18,IF(I35="RJ FORGIVE+",19,IF(I35="RJ FORGIVE-",19,IF(I35="(RJ FORGIVE+)",19,IF(I35="(RJ FORGIVE-)",19,IF(I35="COORD",20,IF(I35="(COORD)",20,IF(I35="ENF ACK",21,IF(I35="(ENF ACK)",21,IF(I35="ENF PRAISE",22,IF(I35="ENF ASK",23,IF(I35="ENF TELL",24,IF(I35="ENF SHAME",25,IF(I35="ENF WARN",26,IF(I35="ENF THREATEN",27,IF(I35="ENF PUNISH",28,IF(I35="DEFECT",29,IF(I35="SM TALK",30,IF(I35="HUMOR",31,IF(I35="POLITE+",32,IF(I35="POLITE-",32,IF(I35="INPUT-",33,IF(I35="AMBIGUOUS",34,IF(I35="UNCODEABLE",35)))))))))))))))))))))))))))))))))))))))))))))))))))))))))))))))))</f>
        <v>8</v>
      </c>
      <c r="I35" t="s">
        <v>10515</v>
      </c>
    </row>
    <row r="36" spans="1:9" x14ac:dyDescent="0.35">
      <c r="A36" s="4">
        <v>20</v>
      </c>
      <c r="B36" s="4">
        <v>-193.96599999999901</v>
      </c>
      <c r="C36" t="s">
        <v>5208</v>
      </c>
      <c r="D36" s="4">
        <v>1</v>
      </c>
      <c r="E36" s="16" t="s">
        <v>68</v>
      </c>
      <c r="F36" s="42">
        <f t="shared" si="0"/>
        <v>5</v>
      </c>
      <c r="G36" t="s">
        <v>9378</v>
      </c>
      <c r="H36" s="42">
        <f>IF(I36="GREET",1,IF(I36="GOAL",2,IF(I36="GOAL:COOP",2,IF(I36="(GOAL:COOP)",2,IF(I36="GOAL:CIVILITY",2,IF(I36="GOAL:SUSTAIN",2,IF(I36="(GOAL:SUSTAIN)",2,IF(I36="GOAL:MAX EARN",2,IF(I36="GOAL:EQUITY",2,IF(I36="(GOAL:EQUITY)",2,IF(I36="PROPOSAL",3,IF(I36="(PROPOSAL)",3,IF(I36="CHOOSE+",4,IF(I36="CHOOSE-",4,IF(I36="(CHOOSE+)",4,IF(I36="(CHOOSE-)",4,IF(I36="ECO INFO",5,IF(I36="(ECO INFO)",5,IF(I36="$ INFO",6,IF(I36="($ INFO)",6,IF(I36="SOC INFO",7,IF(I36="(SOC INFO)",7,IF(I36="(RULE INFO)",8,IF(I36="EXP INFO",9,IF(I36="(EXP INFO)",9,IF(I36="MON RES",10,IF(I36="MON EARN",11,IF(I36="MON BEH",12,IF(I36="POSE HARM",13,IF(I36="(POSE HARM)",13,IF(I36="POSE CONCERN",14,IF(I36="(POSE CONCERN)",14,IF(I36="RJ APOLOGY",15,IF(I36="RJ ATONE",16,IF(I36="(RJ ATONE)",16,IF(I36="RJ JUSTIFY",17,IF(I36="RJ JUSTIFY:ECO INFO",17,IF(I36="RJ JUSTIFY:SOC INFO",17,IF(I36="RJ JUSTIFY:EXP INFO",17,IF(I36="RJ JUSTIFY:MON EARN",17,IF(I36="RJ JUSTIFY:MON BEH",17,IF(I36="RJ-",18,IF(I36="RJ FORGIVE+",19,IF(I36="RJ FORGIVE-",19,IF(I36="(RJ FORGIVE+)",19,IF(I36="(RJ FORGIVE-)",19,IF(I36="COORD",20,IF(I36="(COORD)",20,IF(I36="ENF ACK",21,IF(I36="(ENF ACK)",21,IF(I36="ENF PRAISE",22,IF(I36="ENF ASK",23,IF(I36="ENF TELL",24,IF(I36="ENF SHAME",25,IF(I36="ENF WARN",26,IF(I36="ENF THREATEN",27,IF(I36="ENF PUNISH",28,IF(I36="DEFECT",29,IF(I36="SM TALK",30,IF(I36="HUMOR",31,IF(I36="POLITE+",32,IF(I36="POLITE-",32,IF(I36="INPUT-",33,IF(I36="AMBIGUOUS",34,IF(I36="UNCODEABLE",35)))))))))))))))))))))))))))))))))))))))))))))))))))))))))))))))))</f>
        <v>8</v>
      </c>
      <c r="I36" t="s">
        <v>10515</v>
      </c>
    </row>
    <row r="37" spans="1:9" x14ac:dyDescent="0.35">
      <c r="A37" s="4">
        <v>21</v>
      </c>
      <c r="B37" s="4">
        <v>-179.43899999999999</v>
      </c>
      <c r="C37" t="s">
        <v>5210</v>
      </c>
      <c r="D37" s="4">
        <v>4</v>
      </c>
      <c r="E37" s="16" t="s">
        <v>5304</v>
      </c>
      <c r="F37" s="42">
        <f t="shared" si="0"/>
        <v>5</v>
      </c>
      <c r="G37" t="s">
        <v>9378</v>
      </c>
      <c r="H37" s="42">
        <f t="shared" ref="H37" si="1">IF(I37="GREET",1,IF(I37="GOAL",2,IF(I37="GOAL:COOP",2,IF(I37="(GOAL:COOP)",2,IF(I37="GOAL:CIVILITY",2,IF(I37="GOAL:SUSTAIN",2,IF(I37="(GOAL:SUSTAIN)",2,IF(I37="GOAL:MAX EARN",2,IF(I37="GOAL:EQUITY",2,IF(I37="(GOAL:EQUITY)",2,IF(I37="PROPOSAL",3,IF(I37="(PROPOSAL)",3,IF(I37="CHOOSE+",4,IF(I37="CHOOSE-",4,IF(I37="(CHOOSE+)",4,IF(I37="(CHOOSE-)",4,IF(I37="ECO INFO",5,IF(I37="(ECO INFO)",5,IF(I37="$ INFO",6,IF(I37="($ INFO)",6,IF(I37="SOC INFO",7,IF(I37="(SOC INFO)",7,IF(I37="RULE INFO",8,IF(I37="EXP INFO",9,IF(I37="(EXP INFO)",9,IF(I37="MON RES",10,IF(I37="MON EARN",11,IF(I37="MON BEH",12,IF(I37="POSE HARM",13,IF(I37="(POSE HARM)",13,IF(I37="POSE CONCERN",14,IF(I37="(POSE CONCERN)",14,IF(I37="RJ APOLOGY",15,IF(I37="RJ ATONE",16,IF(I37="(RJ ATONE)",16,IF(I37="RJ JUSTIFY",17,IF(I37="RJ JUSTIFY:ECO INFO",17,IF(I37="RJ JUSTIFY:SOC INFO",17,IF(I37="RJ JUSTIFY:EXP INFO",17,IF(I37="RJ JUSTIFY:MON EARN",17,IF(I37="RJ JUSTIFY:MON BEH",17,IF(I37="RJ-",18,IF(I37="RJ FORGIVE+",19,IF(I37="RJ FORGIVE-",19,IF(I37="(RJ FORGIVE+)",19,IF(I37="(RJ FORGIVE-)",19,IF(I37="COORD",20,IF(I37="(COORD)",20,IF(I37="ENF ACK",21,IF(I37="(ENF ACK)",21,IF(I37="ENF PRAISE",22,IF(I37="ENF ASK",23,IF(I37="ENF TELL",24,IF(I37="ENF SHAME",25,IF(I37="ENF WARN",26,IF(I37="ENF THREATEN",27,IF(I37="ENF PUNISH",28,IF(I37="DEFECT",29,IF(I37="SM TALK",30,IF(I37="HUMOR",31,IF(I37="POLITE+",32,IF(I37="POLITE-",32,IF(I37="INPUT-",33,IF(I37="AMBIGUOUS",34,IF(I37="UNCODEABLE",35)))))))))))))))))))))))))))))))))))))))))))))))))))))))))))))))))</f>
        <v>4</v>
      </c>
      <c r="I37" t="s">
        <v>10330</v>
      </c>
    </row>
    <row r="39" spans="1:9" x14ac:dyDescent="0.35">
      <c r="A39" s="7">
        <v>2</v>
      </c>
      <c r="B39" s="31" t="s">
        <v>10847</v>
      </c>
    </row>
    <row r="40" spans="1:9" x14ac:dyDescent="0.35">
      <c r="A40" s="4">
        <v>22</v>
      </c>
      <c r="B40" s="4">
        <v>-170.482</v>
      </c>
      <c r="C40" t="s">
        <v>5208</v>
      </c>
      <c r="D40" s="4">
        <v>1</v>
      </c>
      <c r="E40" s="16" t="s">
        <v>5306</v>
      </c>
      <c r="F40" s="42">
        <f t="shared" si="0"/>
        <v>3</v>
      </c>
      <c r="G40" t="s">
        <v>9379</v>
      </c>
    </row>
    <row r="41" spans="1:9" x14ac:dyDescent="0.35">
      <c r="A41" s="4">
        <v>23</v>
      </c>
      <c r="B41" s="4">
        <v>-162.36799999999999</v>
      </c>
      <c r="C41" t="s">
        <v>5210</v>
      </c>
      <c r="D41" s="4">
        <v>4</v>
      </c>
      <c r="E41" s="16" t="s">
        <v>782</v>
      </c>
      <c r="F41" s="42">
        <f t="shared" si="0"/>
        <v>4</v>
      </c>
      <c r="G41" t="s">
        <v>9372</v>
      </c>
    </row>
    <row r="43" spans="1:9" x14ac:dyDescent="0.35">
      <c r="B43" s="20" t="s">
        <v>9287</v>
      </c>
    </row>
    <row r="44" spans="1:9" x14ac:dyDescent="0.35">
      <c r="A44" s="4">
        <v>24</v>
      </c>
      <c r="B44" s="4">
        <v>-63.911999999999999</v>
      </c>
      <c r="C44" t="s">
        <v>5210</v>
      </c>
      <c r="D44" s="4">
        <v>4</v>
      </c>
      <c r="E44" s="16" t="s">
        <v>5316</v>
      </c>
      <c r="F44" s="42">
        <f t="shared" si="0"/>
        <v>22</v>
      </c>
      <c r="G44" t="s">
        <v>10418</v>
      </c>
    </row>
    <row r="46" spans="1:9" x14ac:dyDescent="0.35">
      <c r="A46" s="7"/>
      <c r="B46" s="11" t="s">
        <v>9230</v>
      </c>
      <c r="C46" s="15"/>
      <c r="D46" s="19"/>
      <c r="E46" s="15"/>
    </row>
    <row r="47" spans="1:9" x14ac:dyDescent="0.35">
      <c r="B47" s="31"/>
    </row>
    <row r="48" spans="1:9" x14ac:dyDescent="0.35">
      <c r="A48" s="4">
        <v>25</v>
      </c>
      <c r="B48" s="4">
        <v>-372.678</v>
      </c>
      <c r="C48" t="s">
        <v>5208</v>
      </c>
      <c r="D48" s="4">
        <v>1</v>
      </c>
      <c r="E48" s="16" t="s">
        <v>5209</v>
      </c>
      <c r="F48" s="42">
        <f t="shared" ref="F48:H104" si="2">IF(G48="GREET",1,IF(G48="GOAL",2,IF(G48="GOAL:COOP",2,IF(G48="(GOAL:COOP)",2,IF(G48="GOAL:CIVILITY",2,IF(G48="GOAL:SUSTAIN",2,IF(G48="(GOAL:SUSTAIN)",2,IF(G48="GOAL:MAX EARN",2,IF(G48="GOAL:EQUITY",2,IF(G48="(GOAL:EQUITY)",2,IF(G48="PROPOSAL",3,IF(G48="(PROPOSAL)",3,IF(G48="CHOOSE+",4,IF(G48="CHOOSE-",4,IF(G48="(CHOOSE+)",4,IF(G48="(CHOOSE-)",4,IF(G48="ECO INFO",5,IF(G48="(ECO INFO)",5,IF(G48="$ INFO",6,IF(G48="($ INFO)",6,IF(G48="SOC INFO",7,IF(G48="(SOC INFO)",7,IF(G48="RULE INFO",8,IF(G48="EXP INFO",9,IF(G48="(EXP INFO)",9,IF(G48="MON RES",10,IF(G48="MON EARN",11,IF(G48="MON BEH",12,IF(G48="POSE HARM",13,IF(G48="(POSE HARM)",13,IF(G48="POSE CONCERN",14,IF(G48="(POSE CONCERN)",14,IF(G48="RJ APOLOGY",15,IF(G48="RJ ATONE",16,IF(G48="(RJ ATONE)",16,IF(G48="RJ JUSTIFY",17,IF(G48="RJ JUSTIFY:ECO INFO",17,IF(G48="RJ JUSTIFY:SOC INFO",17,IF(G48="RJ JUSTIFY:EXP INFO",17,IF(G48="RJ JUSTIFY:MON EARN",17,IF(G48="RJ JUSTIFY:MON BEH",17,IF(G48="RJ-",18,IF(G48="RJ FORGIVE+",19,IF(G48="RJ FORGIVE-",19,IF(G48="(RJ FORGIVE+)",19,IF(G48="(RJ FORGIVE-)",19,IF(G48="COORD",20,IF(G48="(COORD)",20,IF(G48="ENF ACK",21,IF(G48="(ENF ACK)",21,IF(G48="ENF PRAISE",22,IF(G48="ENF ASK",23,IF(G48="ENF TELL",24,IF(G48="ENF SHAME",25,IF(G48="ENF WARN",26,IF(G48="ENF THREATEN",27,IF(G48="ENF PUNISH",28,IF(G48="DEFECT",29,IF(G48="SM TALK",30,IF(G48="HUMOR",31,IF(G48="POLITE+",32,IF(G48="POLITE-",32,IF(G48="INPUT-",33,IF(G48="AMBIGUOUS",34,IF(G48="UNCODEABLE",35)))))))))))))))))))))))))))))))))))))))))))))))))))))))))))))))))</f>
        <v>22</v>
      </c>
      <c r="G48" t="s">
        <v>10418</v>
      </c>
    </row>
    <row r="49" spans="1:7" x14ac:dyDescent="0.35">
      <c r="A49" s="4">
        <v>26</v>
      </c>
      <c r="B49" s="4">
        <v>-367.17599999999999</v>
      </c>
      <c r="C49" t="s">
        <v>5210</v>
      </c>
      <c r="D49" s="4">
        <v>4</v>
      </c>
      <c r="E49" s="16" t="s">
        <v>5211</v>
      </c>
      <c r="F49" s="42">
        <f t="shared" si="2"/>
        <v>22</v>
      </c>
      <c r="G49" t="s">
        <v>10418</v>
      </c>
    </row>
    <row r="50" spans="1:7" x14ac:dyDescent="0.35">
      <c r="A50" s="4">
        <v>27</v>
      </c>
      <c r="B50" s="4">
        <v>-366.03</v>
      </c>
      <c r="C50" t="s">
        <v>5212</v>
      </c>
      <c r="D50" s="4">
        <v>3</v>
      </c>
      <c r="E50" s="16" t="s">
        <v>5213</v>
      </c>
    </row>
    <row r="51" spans="1:7" x14ac:dyDescent="0.35">
      <c r="E51" s="58" t="s">
        <v>10848</v>
      </c>
      <c r="F51" s="42">
        <f t="shared" si="2"/>
        <v>22</v>
      </c>
      <c r="G51" t="s">
        <v>10418</v>
      </c>
    </row>
    <row r="52" spans="1:7" x14ac:dyDescent="0.35">
      <c r="E52" s="58" t="s">
        <v>10849</v>
      </c>
      <c r="F52" s="42">
        <f t="shared" si="2"/>
        <v>11</v>
      </c>
      <c r="G52" t="s">
        <v>9509</v>
      </c>
    </row>
    <row r="53" spans="1:7" x14ac:dyDescent="0.35">
      <c r="A53" s="4">
        <v>28</v>
      </c>
      <c r="B53" s="4">
        <v>-360.34500000000003</v>
      </c>
      <c r="C53" t="s">
        <v>5210</v>
      </c>
      <c r="D53" s="4">
        <v>4</v>
      </c>
      <c r="E53" s="16" t="s">
        <v>5216</v>
      </c>
      <c r="F53" s="42">
        <f t="shared" si="2"/>
        <v>22</v>
      </c>
      <c r="G53" t="s">
        <v>10418</v>
      </c>
    </row>
    <row r="54" spans="1:7" x14ac:dyDescent="0.35">
      <c r="A54" s="4">
        <v>29</v>
      </c>
      <c r="B54" s="4">
        <v>-359.27300000000002</v>
      </c>
      <c r="C54" t="s">
        <v>5212</v>
      </c>
      <c r="D54" s="4">
        <v>3</v>
      </c>
      <c r="E54" s="16" t="s">
        <v>5217</v>
      </c>
      <c r="F54" s="42">
        <f t="shared" si="2"/>
        <v>22</v>
      </c>
      <c r="G54" t="s">
        <v>10418</v>
      </c>
    </row>
    <row r="56" spans="1:7" x14ac:dyDescent="0.35">
      <c r="A56" s="7">
        <v>4</v>
      </c>
      <c r="B56" s="8" t="s">
        <v>10850</v>
      </c>
    </row>
    <row r="57" spans="1:7" x14ac:dyDescent="0.35">
      <c r="B57" s="39" t="s">
        <v>11358</v>
      </c>
    </row>
    <row r="58" spans="1:7" x14ac:dyDescent="0.35">
      <c r="A58" s="4">
        <v>30</v>
      </c>
      <c r="B58" s="4">
        <v>-301.28800000000001</v>
      </c>
      <c r="C58" t="s">
        <v>5210</v>
      </c>
      <c r="D58" s="4">
        <v>4</v>
      </c>
      <c r="E58" s="16" t="s">
        <v>5222</v>
      </c>
      <c r="F58" s="42">
        <f t="shared" si="2"/>
        <v>3</v>
      </c>
      <c r="G58" t="s">
        <v>9379</v>
      </c>
    </row>
    <row r="59" spans="1:7" x14ac:dyDescent="0.35">
      <c r="A59" s="4">
        <v>31</v>
      </c>
      <c r="B59" s="4">
        <v>-256.28899999999999</v>
      </c>
      <c r="C59" t="s">
        <v>5208</v>
      </c>
      <c r="D59" s="4">
        <v>1</v>
      </c>
      <c r="E59" s="16" t="s">
        <v>5228</v>
      </c>
      <c r="F59" s="42">
        <f t="shared" si="2"/>
        <v>4</v>
      </c>
      <c r="G59" t="s">
        <v>9372</v>
      </c>
    </row>
    <row r="60" spans="1:7" x14ac:dyDescent="0.35">
      <c r="A60" s="4">
        <v>32</v>
      </c>
      <c r="B60" s="4">
        <v>-220.999</v>
      </c>
      <c r="C60" t="s">
        <v>5210</v>
      </c>
      <c r="D60" s="4">
        <v>4</v>
      </c>
      <c r="E60" s="16" t="s">
        <v>5233</v>
      </c>
      <c r="F60" s="42">
        <f t="shared" si="2"/>
        <v>4</v>
      </c>
      <c r="G60" t="s">
        <v>9372</v>
      </c>
    </row>
    <row r="62" spans="1:7" x14ac:dyDescent="0.35">
      <c r="B62" s="20" t="s">
        <v>9285</v>
      </c>
    </row>
    <row r="63" spans="1:7" x14ac:dyDescent="0.35">
      <c r="A63" s="4">
        <v>33</v>
      </c>
      <c r="B63" s="4">
        <v>-170.91099999999901</v>
      </c>
      <c r="C63" t="s">
        <v>5210</v>
      </c>
      <c r="D63" s="4">
        <v>4</v>
      </c>
      <c r="E63" s="16" t="s">
        <v>5239</v>
      </c>
    </row>
    <row r="64" spans="1:7" x14ac:dyDescent="0.35">
      <c r="B64" s="4">
        <v>-161.65299999999999</v>
      </c>
      <c r="C64" t="s">
        <v>5210</v>
      </c>
      <c r="D64" s="4">
        <v>4</v>
      </c>
      <c r="E64" s="16" t="s">
        <v>5240</v>
      </c>
    </row>
    <row r="65" spans="1:7" x14ac:dyDescent="0.35">
      <c r="B65" s="4">
        <v>-159.589</v>
      </c>
      <c r="C65" t="s">
        <v>5210</v>
      </c>
      <c r="D65" s="4">
        <v>4</v>
      </c>
      <c r="E65" s="16" t="s">
        <v>9970</v>
      </c>
    </row>
    <row r="66" spans="1:7" x14ac:dyDescent="0.35">
      <c r="E66" s="58" t="s">
        <v>11361</v>
      </c>
      <c r="F66" s="42">
        <f t="shared" si="2"/>
        <v>7</v>
      </c>
      <c r="G66" t="s">
        <v>9377</v>
      </c>
    </row>
    <row r="67" spans="1:7" x14ac:dyDescent="0.35">
      <c r="E67" s="58" t="s">
        <v>11362</v>
      </c>
      <c r="F67" s="42">
        <f t="shared" si="2"/>
        <v>9</v>
      </c>
      <c r="G67" t="s">
        <v>9373</v>
      </c>
    </row>
    <row r="68" spans="1:7" x14ac:dyDescent="0.35">
      <c r="A68" s="4">
        <v>34</v>
      </c>
      <c r="B68" s="4">
        <v>-148.11000000000001</v>
      </c>
      <c r="C68" t="s">
        <v>5208</v>
      </c>
      <c r="D68" s="4">
        <v>1</v>
      </c>
      <c r="E68" s="16" t="s">
        <v>5242</v>
      </c>
      <c r="F68" s="42">
        <f t="shared" si="2"/>
        <v>7</v>
      </c>
      <c r="G68" t="s">
        <v>9377</v>
      </c>
    </row>
    <row r="69" spans="1:7" x14ac:dyDescent="0.35">
      <c r="B69" s="4">
        <v>-143.01599999999999</v>
      </c>
      <c r="C69" t="s">
        <v>5208</v>
      </c>
      <c r="D69" s="4">
        <v>1</v>
      </c>
      <c r="E69" s="16" t="s">
        <v>5243</v>
      </c>
    </row>
    <row r="70" spans="1:7" x14ac:dyDescent="0.35">
      <c r="A70" s="4">
        <v>35</v>
      </c>
      <c r="B70" s="4">
        <v>-123.416</v>
      </c>
      <c r="C70" t="s">
        <v>5210</v>
      </c>
      <c r="D70" s="4">
        <v>4</v>
      </c>
      <c r="E70" s="16" t="s">
        <v>5244</v>
      </c>
    </row>
    <row r="71" spans="1:7" x14ac:dyDescent="0.35">
      <c r="E71" s="58" t="s">
        <v>11359</v>
      </c>
      <c r="F71" s="42">
        <f t="shared" si="2"/>
        <v>7</v>
      </c>
      <c r="G71" t="s">
        <v>9377</v>
      </c>
    </row>
    <row r="72" spans="1:7" x14ac:dyDescent="0.35">
      <c r="E72" s="58" t="s">
        <v>11360</v>
      </c>
      <c r="F72" s="42">
        <f t="shared" si="2"/>
        <v>9</v>
      </c>
      <c r="G72" t="s">
        <v>9373</v>
      </c>
    </row>
    <row r="73" spans="1:7" x14ac:dyDescent="0.35">
      <c r="A73" s="4">
        <v>36</v>
      </c>
      <c r="B73" s="4">
        <v>-120.967</v>
      </c>
      <c r="C73" t="s">
        <v>5212</v>
      </c>
      <c r="D73" s="4">
        <v>3</v>
      </c>
      <c r="E73" s="16" t="s">
        <v>5246</v>
      </c>
      <c r="F73" s="42">
        <f t="shared" si="2"/>
        <v>7</v>
      </c>
      <c r="G73" t="s">
        <v>9377</v>
      </c>
    </row>
    <row r="74" spans="1:7" x14ac:dyDescent="0.35">
      <c r="A74" s="4">
        <v>37</v>
      </c>
      <c r="B74" s="4">
        <v>-109.65799999999901</v>
      </c>
      <c r="C74" t="s">
        <v>5208</v>
      </c>
      <c r="D74" s="4">
        <v>1</v>
      </c>
      <c r="E74" s="16" t="s">
        <v>140</v>
      </c>
      <c r="F74" s="42">
        <f t="shared" si="2"/>
        <v>31</v>
      </c>
      <c r="G74" t="s">
        <v>9386</v>
      </c>
    </row>
    <row r="76" spans="1:7" x14ac:dyDescent="0.35">
      <c r="B76" s="20" t="s">
        <v>9265</v>
      </c>
    </row>
    <row r="77" spans="1:7" x14ac:dyDescent="0.35">
      <c r="A77" s="4">
        <v>38</v>
      </c>
      <c r="B77" s="4">
        <v>-81.191999999999993</v>
      </c>
      <c r="C77" t="s">
        <v>5208</v>
      </c>
      <c r="D77" s="4">
        <v>1</v>
      </c>
      <c r="E77" s="16" t="s">
        <v>5250</v>
      </c>
      <c r="F77" s="42">
        <f t="shared" si="2"/>
        <v>30</v>
      </c>
      <c r="G77" t="s">
        <v>9375</v>
      </c>
    </row>
    <row r="78" spans="1:7" x14ac:dyDescent="0.35">
      <c r="A78" s="4">
        <v>39</v>
      </c>
      <c r="B78" s="4">
        <v>-74.938999999999993</v>
      </c>
      <c r="C78" t="s">
        <v>5210</v>
      </c>
      <c r="D78" s="4">
        <v>4</v>
      </c>
      <c r="E78" s="16" t="s">
        <v>5251</v>
      </c>
      <c r="F78" s="42">
        <f t="shared" si="2"/>
        <v>30</v>
      </c>
      <c r="G78" t="s">
        <v>9375</v>
      </c>
    </row>
    <row r="79" spans="1:7" x14ac:dyDescent="0.35">
      <c r="A79" s="4">
        <v>40</v>
      </c>
      <c r="B79" s="4">
        <v>-66.86</v>
      </c>
      <c r="C79" t="s">
        <v>5210</v>
      </c>
      <c r="D79" s="4">
        <v>4</v>
      </c>
      <c r="E79" s="16" t="s">
        <v>5252</v>
      </c>
      <c r="F79" s="42">
        <f t="shared" si="2"/>
        <v>30</v>
      </c>
      <c r="G79" t="s">
        <v>9375</v>
      </c>
    </row>
    <row r="80" spans="1:7" x14ac:dyDescent="0.35">
      <c r="A80" s="4">
        <v>41</v>
      </c>
      <c r="B80" s="4">
        <v>-50.174999999999997</v>
      </c>
      <c r="C80" t="s">
        <v>5208</v>
      </c>
      <c r="D80" s="4">
        <v>1</v>
      </c>
      <c r="E80" s="16" t="s">
        <v>5253</v>
      </c>
      <c r="F80" s="42">
        <f t="shared" si="2"/>
        <v>30</v>
      </c>
      <c r="G80" t="s">
        <v>9375</v>
      </c>
    </row>
    <row r="81" spans="1:7" x14ac:dyDescent="0.35">
      <c r="A81" s="4">
        <v>42</v>
      </c>
      <c r="B81" s="4">
        <v>-48.597999999999999</v>
      </c>
      <c r="C81" t="s">
        <v>5212</v>
      </c>
      <c r="D81" s="4">
        <v>3</v>
      </c>
      <c r="E81" s="16" t="s">
        <v>5254</v>
      </c>
      <c r="F81" s="42">
        <f t="shared" si="2"/>
        <v>30</v>
      </c>
      <c r="G81" t="s">
        <v>9375</v>
      </c>
    </row>
    <row r="82" spans="1:7" x14ac:dyDescent="0.35">
      <c r="A82" s="4">
        <v>43</v>
      </c>
      <c r="B82" s="4">
        <v>-44.363999999999997</v>
      </c>
      <c r="C82" t="s">
        <v>5210</v>
      </c>
      <c r="D82" s="4">
        <v>4</v>
      </c>
      <c r="E82" s="16" t="s">
        <v>5255</v>
      </c>
      <c r="F82" s="42">
        <f t="shared" si="2"/>
        <v>30</v>
      </c>
      <c r="G82" t="s">
        <v>9375</v>
      </c>
    </row>
    <row r="83" spans="1:7" x14ac:dyDescent="0.35">
      <c r="B83" s="4">
        <v>-36.485999999999997</v>
      </c>
      <c r="C83" t="s">
        <v>5210</v>
      </c>
      <c r="D83" s="4">
        <v>4</v>
      </c>
      <c r="E83" s="16" t="s">
        <v>5257</v>
      </c>
      <c r="F83" s="42">
        <f t="shared" si="2"/>
        <v>30</v>
      </c>
      <c r="G83" t="s">
        <v>9375</v>
      </c>
    </row>
    <row r="84" spans="1:7" x14ac:dyDescent="0.35">
      <c r="A84" s="4">
        <v>44</v>
      </c>
      <c r="B84" s="4">
        <v>-28.788</v>
      </c>
      <c r="C84" t="s">
        <v>5208</v>
      </c>
      <c r="D84" s="4">
        <v>1</v>
      </c>
      <c r="E84" s="16" t="s">
        <v>4064</v>
      </c>
      <c r="F84" s="42">
        <f t="shared" si="2"/>
        <v>30</v>
      </c>
      <c r="G84" t="s">
        <v>9375</v>
      </c>
    </row>
    <row r="85" spans="1:7" x14ac:dyDescent="0.35">
      <c r="A85" s="4">
        <v>45</v>
      </c>
      <c r="B85" s="4">
        <v>-24.135000000000002</v>
      </c>
      <c r="C85" t="s">
        <v>5258</v>
      </c>
      <c r="D85" s="4">
        <v>2</v>
      </c>
      <c r="E85" s="16" t="s">
        <v>5259</v>
      </c>
      <c r="F85" s="42">
        <f t="shared" si="2"/>
        <v>30</v>
      </c>
      <c r="G85" t="s">
        <v>9375</v>
      </c>
    </row>
    <row r="86" spans="1:7" x14ac:dyDescent="0.35">
      <c r="A86" s="4">
        <v>46</v>
      </c>
      <c r="B86" s="4">
        <v>-22.797999999999998</v>
      </c>
      <c r="C86" t="s">
        <v>5212</v>
      </c>
      <c r="D86" s="4">
        <v>3</v>
      </c>
      <c r="E86" s="16" t="s">
        <v>5261</v>
      </c>
      <c r="F86" s="42">
        <f t="shared" si="2"/>
        <v>30</v>
      </c>
      <c r="G86" t="s">
        <v>9375</v>
      </c>
    </row>
    <row r="87" spans="1:7" x14ac:dyDescent="0.35">
      <c r="A87" s="4">
        <v>47</v>
      </c>
      <c r="B87" s="4">
        <v>-22.690999999999999</v>
      </c>
      <c r="C87" t="s">
        <v>5210</v>
      </c>
      <c r="D87" s="4">
        <v>4</v>
      </c>
      <c r="E87" s="16" t="s">
        <v>2983</v>
      </c>
      <c r="F87" s="42">
        <f t="shared" si="2"/>
        <v>30</v>
      </c>
      <c r="G87" t="s">
        <v>9375</v>
      </c>
    </row>
    <row r="89" spans="1:7" x14ac:dyDescent="0.35">
      <c r="B89" s="21" t="s">
        <v>9233</v>
      </c>
      <c r="C89" s="22"/>
      <c r="D89" s="21"/>
      <c r="E89" s="23"/>
    </row>
    <row r="90" spans="1:7" x14ac:dyDescent="0.35">
      <c r="B90" s="20"/>
    </row>
    <row r="91" spans="1:7" x14ac:dyDescent="0.35">
      <c r="A91" s="4">
        <v>48</v>
      </c>
      <c r="B91" s="4">
        <v>230.45099999999999</v>
      </c>
      <c r="C91" t="s">
        <v>5210</v>
      </c>
      <c r="D91" s="4">
        <v>4</v>
      </c>
      <c r="E91" s="16" t="s">
        <v>5265</v>
      </c>
      <c r="F91" s="42">
        <f t="shared" si="2"/>
        <v>34</v>
      </c>
      <c r="G91" t="s">
        <v>9387</v>
      </c>
    </row>
    <row r="93" spans="1:7" x14ac:dyDescent="0.35">
      <c r="A93" s="7"/>
      <c r="B93" s="11" t="s">
        <v>9229</v>
      </c>
      <c r="C93" s="15"/>
      <c r="D93" s="19"/>
      <c r="E93" s="15"/>
    </row>
    <row r="94" spans="1:7" x14ac:dyDescent="0.35">
      <c r="A94" s="7"/>
      <c r="B94" s="7"/>
      <c r="C94" s="8"/>
      <c r="E94" s="8"/>
    </row>
    <row r="95" spans="1:7" x14ac:dyDescent="0.35">
      <c r="A95" s="7">
        <v>3</v>
      </c>
      <c r="B95" s="31" t="s">
        <v>10851</v>
      </c>
      <c r="C95" s="8"/>
      <c r="E95" s="8"/>
    </row>
    <row r="96" spans="1:7" x14ac:dyDescent="0.35">
      <c r="A96" s="4">
        <v>49</v>
      </c>
      <c r="B96" s="4">
        <v>-367.84500000000003</v>
      </c>
      <c r="C96" t="s">
        <v>5208</v>
      </c>
      <c r="D96" s="4">
        <v>1</v>
      </c>
      <c r="E96" s="16" t="s">
        <v>5326</v>
      </c>
      <c r="F96" s="42">
        <f t="shared" si="2"/>
        <v>3</v>
      </c>
      <c r="G96" t="s">
        <v>9379</v>
      </c>
    </row>
    <row r="97" spans="1:9" x14ac:dyDescent="0.35">
      <c r="A97" s="4">
        <v>50</v>
      </c>
      <c r="B97" s="4">
        <v>-343.875</v>
      </c>
      <c r="C97" t="s">
        <v>5208</v>
      </c>
      <c r="D97" s="4">
        <v>1</v>
      </c>
      <c r="E97" s="16" t="s">
        <v>5329</v>
      </c>
      <c r="F97" s="42">
        <f t="shared" si="2"/>
        <v>7</v>
      </c>
      <c r="G97" t="s">
        <v>9377</v>
      </c>
      <c r="H97" s="42">
        <f t="shared" si="2"/>
        <v>10</v>
      </c>
      <c r="I97" t="s">
        <v>10136</v>
      </c>
    </row>
    <row r="98" spans="1:9" x14ac:dyDescent="0.35">
      <c r="A98" s="4">
        <v>51</v>
      </c>
      <c r="B98" s="4">
        <v>-331.06699999999898</v>
      </c>
      <c r="C98" t="s">
        <v>5210</v>
      </c>
      <c r="D98" s="4">
        <v>4</v>
      </c>
      <c r="E98" s="16" t="s">
        <v>5331</v>
      </c>
    </row>
    <row r="99" spans="1:9" x14ac:dyDescent="0.35">
      <c r="E99" s="58" t="s">
        <v>11363</v>
      </c>
      <c r="F99" s="42">
        <f t="shared" si="2"/>
        <v>7</v>
      </c>
      <c r="G99" t="s">
        <v>9377</v>
      </c>
    </row>
    <row r="100" spans="1:9" x14ac:dyDescent="0.35">
      <c r="E100" s="58" t="s">
        <v>11364</v>
      </c>
      <c r="F100" s="42">
        <f t="shared" si="2"/>
        <v>10</v>
      </c>
      <c r="G100" t="s">
        <v>10136</v>
      </c>
    </row>
    <row r="101" spans="1:9" x14ac:dyDescent="0.35">
      <c r="A101" s="4">
        <v>52</v>
      </c>
      <c r="B101" s="4">
        <v>-301.47899999999998</v>
      </c>
      <c r="C101" t="s">
        <v>5212</v>
      </c>
      <c r="D101" s="4">
        <v>3</v>
      </c>
      <c r="E101" s="16" t="s">
        <v>5336</v>
      </c>
      <c r="F101" s="42">
        <f t="shared" si="2"/>
        <v>4</v>
      </c>
      <c r="G101" t="s">
        <v>9372</v>
      </c>
    </row>
    <row r="102" spans="1:9" x14ac:dyDescent="0.35">
      <c r="A102" s="4">
        <v>53</v>
      </c>
      <c r="B102" s="4">
        <v>-279.84699999999998</v>
      </c>
      <c r="C102" t="s">
        <v>5210</v>
      </c>
      <c r="D102" s="4">
        <v>4</v>
      </c>
      <c r="E102" s="16" t="s">
        <v>5337</v>
      </c>
      <c r="F102" s="42">
        <f t="shared" si="2"/>
        <v>4</v>
      </c>
      <c r="G102" t="s">
        <v>9372</v>
      </c>
    </row>
    <row r="103" spans="1:9" x14ac:dyDescent="0.35">
      <c r="A103" s="4">
        <v>54</v>
      </c>
      <c r="B103" s="4">
        <v>-251.33099999999999</v>
      </c>
      <c r="C103" t="s">
        <v>5208</v>
      </c>
      <c r="D103" s="4">
        <v>1</v>
      </c>
      <c r="E103" s="16" t="s">
        <v>5340</v>
      </c>
      <c r="F103" s="42">
        <f t="shared" si="2"/>
        <v>8</v>
      </c>
      <c r="G103" t="s">
        <v>9374</v>
      </c>
    </row>
    <row r="104" spans="1:9" x14ac:dyDescent="0.35">
      <c r="A104" s="4">
        <v>55</v>
      </c>
      <c r="B104" s="4">
        <v>-233.37200000000001</v>
      </c>
      <c r="C104" t="s">
        <v>5210</v>
      </c>
      <c r="D104" s="4">
        <v>4</v>
      </c>
      <c r="E104" s="16" t="s">
        <v>4301</v>
      </c>
      <c r="F104" s="42">
        <f t="shared" si="2"/>
        <v>4</v>
      </c>
      <c r="G104" t="s">
        <v>9372</v>
      </c>
    </row>
    <row r="107" spans="1:9" x14ac:dyDescent="0.35">
      <c r="A107" s="8" t="s">
        <v>11929</v>
      </c>
    </row>
    <row r="108" spans="1:9" x14ac:dyDescent="0.35">
      <c r="B108" s="98" t="s">
        <v>11936</v>
      </c>
    </row>
    <row r="109" spans="1:9" x14ac:dyDescent="0.35">
      <c r="A109" s="7" t="s">
        <v>12235</v>
      </c>
      <c r="B109" s="4">
        <v>4</v>
      </c>
      <c r="C109" t="s">
        <v>12012</v>
      </c>
    </row>
    <row r="110" spans="1:9" x14ac:dyDescent="0.35">
      <c r="A110" s="7" t="s">
        <v>12236</v>
      </c>
      <c r="B110" s="4">
        <v>4</v>
      </c>
      <c r="C110" t="s">
        <v>11958</v>
      </c>
    </row>
    <row r="111" spans="1:9" x14ac:dyDescent="0.35">
      <c r="A111" s="7" t="s">
        <v>12237</v>
      </c>
      <c r="B111" s="4">
        <v>4</v>
      </c>
      <c r="C111" t="s">
        <v>12019</v>
      </c>
    </row>
    <row r="113" spans="1:10" x14ac:dyDescent="0.35">
      <c r="A113" s="7" t="s">
        <v>12080</v>
      </c>
      <c r="B113" s="4">
        <v>4</v>
      </c>
    </row>
    <row r="114" spans="1:10" x14ac:dyDescent="0.35">
      <c r="A114" s="4" t="s">
        <v>12082</v>
      </c>
      <c r="B114" s="4">
        <v>1</v>
      </c>
    </row>
    <row r="117" spans="1:10" x14ac:dyDescent="0.35">
      <c r="B117" s="8" t="s">
        <v>12198</v>
      </c>
      <c r="F117"/>
      <c r="H117"/>
      <c r="J117"/>
    </row>
    <row r="118" spans="1:10" x14ac:dyDescent="0.35">
      <c r="A118" s="8" t="s">
        <v>12199</v>
      </c>
      <c r="B118" s="6" t="s">
        <v>12230</v>
      </c>
      <c r="C118" s="7" t="s">
        <v>12231</v>
      </c>
      <c r="F118"/>
      <c r="H118"/>
      <c r="J118"/>
    </row>
    <row r="119" spans="1:10" x14ac:dyDescent="0.35">
      <c r="A119" s="7" t="s">
        <v>12083</v>
      </c>
      <c r="B119" s="102">
        <v>0</v>
      </c>
      <c r="C119" s="102">
        <v>0</v>
      </c>
      <c r="F119"/>
      <c r="H119"/>
      <c r="J119"/>
    </row>
    <row r="120" spans="1:10" x14ac:dyDescent="0.35">
      <c r="A120" s="7" t="s">
        <v>12084</v>
      </c>
      <c r="B120" s="102">
        <v>0</v>
      </c>
      <c r="C120" s="102">
        <v>0</v>
      </c>
      <c r="F120"/>
      <c r="H120"/>
      <c r="J120"/>
    </row>
    <row r="121" spans="1:10" x14ac:dyDescent="0.35">
      <c r="C121" s="4"/>
      <c r="F121"/>
      <c r="H121"/>
      <c r="J121"/>
    </row>
    <row r="122" spans="1:10" x14ac:dyDescent="0.35">
      <c r="A122" s="8" t="s">
        <v>12200</v>
      </c>
      <c r="C122" s="4"/>
      <c r="F122"/>
      <c r="H122"/>
      <c r="J122"/>
    </row>
    <row r="123" spans="1:10" x14ac:dyDescent="0.35">
      <c r="A123" s="7" t="s">
        <v>12083</v>
      </c>
      <c r="B123" s="102">
        <v>0</v>
      </c>
      <c r="C123" s="102">
        <v>0</v>
      </c>
      <c r="F123"/>
      <c r="H123"/>
      <c r="J123"/>
    </row>
    <row r="124" spans="1:10" x14ac:dyDescent="0.35">
      <c r="A124" s="7" t="s">
        <v>12084</v>
      </c>
      <c r="B124" s="102">
        <v>0</v>
      </c>
      <c r="C124" s="102">
        <v>0</v>
      </c>
      <c r="F124"/>
      <c r="H124"/>
      <c r="J124"/>
    </row>
    <row r="125" spans="1:10" x14ac:dyDescent="0.35">
      <c r="C125" s="4"/>
      <c r="F125"/>
      <c r="H125"/>
      <c r="J125"/>
    </row>
    <row r="126" spans="1:10" x14ac:dyDescent="0.35">
      <c r="A126" s="8" t="s">
        <v>12201</v>
      </c>
      <c r="C126" s="4"/>
      <c r="F126"/>
      <c r="H126"/>
      <c r="J126"/>
    </row>
    <row r="127" spans="1:10" x14ac:dyDescent="0.35">
      <c r="A127" s="7" t="s">
        <v>12083</v>
      </c>
      <c r="B127" s="102">
        <v>0</v>
      </c>
      <c r="C127" s="102">
        <v>0</v>
      </c>
      <c r="F127"/>
      <c r="H127"/>
      <c r="J127"/>
    </row>
    <row r="128" spans="1:10" x14ac:dyDescent="0.35">
      <c r="A128" s="7" t="s">
        <v>12084</v>
      </c>
      <c r="B128" s="102">
        <v>0</v>
      </c>
      <c r="C128" s="102">
        <v>0</v>
      </c>
      <c r="F128"/>
      <c r="H128"/>
      <c r="J128"/>
    </row>
    <row r="129" spans="1:10" x14ac:dyDescent="0.35">
      <c r="B129"/>
      <c r="C129" s="4"/>
      <c r="F129"/>
      <c r="H129"/>
      <c r="J129"/>
    </row>
    <row r="130" spans="1:10" x14ac:dyDescent="0.35">
      <c r="A130" s="7" t="s">
        <v>12080</v>
      </c>
      <c r="B130"/>
      <c r="C130" s="4"/>
      <c r="F130"/>
      <c r="H130"/>
      <c r="J130"/>
    </row>
    <row r="131" spans="1:10" x14ac:dyDescent="0.35">
      <c r="A131" s="7" t="s">
        <v>12083</v>
      </c>
      <c r="B131" s="102">
        <v>0</v>
      </c>
      <c r="C131" s="102">
        <v>0</v>
      </c>
      <c r="F131"/>
      <c r="H131"/>
      <c r="J131"/>
    </row>
    <row r="132" spans="1:10" x14ac:dyDescent="0.35">
      <c r="A132" s="7" t="s">
        <v>12084</v>
      </c>
      <c r="B132" s="102">
        <v>0</v>
      </c>
      <c r="C132" s="102">
        <v>0</v>
      </c>
      <c r="F132"/>
      <c r="H132"/>
      <c r="J132"/>
    </row>
    <row r="133" spans="1:10" x14ac:dyDescent="0.35">
      <c r="B133"/>
      <c r="C133" s="4"/>
    </row>
    <row r="135" spans="1:10" x14ac:dyDescent="0.35">
      <c r="A135" s="8" t="s">
        <v>12089</v>
      </c>
    </row>
    <row r="137" spans="1:10" x14ac:dyDescent="0.35">
      <c r="A137" s="113" t="s">
        <v>11933</v>
      </c>
    </row>
    <row r="138" spans="1:10" x14ac:dyDescent="0.35">
      <c r="A138" s="113"/>
    </row>
    <row r="139" spans="1:10" x14ac:dyDescent="0.35">
      <c r="A139" s="116" t="s">
        <v>12090</v>
      </c>
    </row>
    <row r="140" spans="1:10" x14ac:dyDescent="0.35">
      <c r="A140" s="4" t="s">
        <v>12091</v>
      </c>
      <c r="B140" s="4">
        <v>3</v>
      </c>
    </row>
    <row r="141" spans="1:10" x14ac:dyDescent="0.35">
      <c r="A141" s="4" t="s">
        <v>12092</v>
      </c>
      <c r="B141" s="4">
        <v>3</v>
      </c>
    </row>
    <row r="142" spans="1:10" x14ac:dyDescent="0.35">
      <c r="A142" s="4" t="s">
        <v>12093</v>
      </c>
      <c r="B142" s="4">
        <v>2</v>
      </c>
    </row>
    <row r="143" spans="1:10" x14ac:dyDescent="0.35">
      <c r="A143" s="4" t="s">
        <v>12094</v>
      </c>
    </row>
    <row r="144" spans="1:10" x14ac:dyDescent="0.35">
      <c r="A144" s="37" t="s">
        <v>12098</v>
      </c>
      <c r="B144" s="117">
        <f>(B140+B141+B142)/3</f>
        <v>2.6666666666666665</v>
      </c>
    </row>
    <row r="145" spans="1:5" x14ac:dyDescent="0.35">
      <c r="A145" s="37"/>
    </row>
    <row r="146" spans="1:5" x14ac:dyDescent="0.35">
      <c r="A146" s="116" t="s">
        <v>12095</v>
      </c>
      <c r="E146" s="16" t="s">
        <v>11932</v>
      </c>
    </row>
    <row r="147" spans="1:5" x14ac:dyDescent="0.35">
      <c r="A147" s="4" t="s">
        <v>12091</v>
      </c>
    </row>
    <row r="148" spans="1:5" x14ac:dyDescent="0.35">
      <c r="A148" s="4" t="s">
        <v>12092</v>
      </c>
    </row>
    <row r="149" spans="1:5" x14ac:dyDescent="0.35">
      <c r="A149" s="4" t="s">
        <v>12093</v>
      </c>
    </row>
    <row r="150" spans="1:5" x14ac:dyDescent="0.35">
      <c r="A150" s="4" t="s">
        <v>12094</v>
      </c>
    </row>
    <row r="151" spans="1:5" x14ac:dyDescent="0.35">
      <c r="A151" s="37" t="s">
        <v>12098</v>
      </c>
    </row>
    <row r="152" spans="1:5" x14ac:dyDescent="0.35">
      <c r="A152" s="37"/>
    </row>
    <row r="153" spans="1:5" x14ac:dyDescent="0.35">
      <c r="A153" s="113" t="s">
        <v>11934</v>
      </c>
    </row>
    <row r="154" spans="1:5" x14ac:dyDescent="0.35">
      <c r="A154" s="113"/>
    </row>
    <row r="155" spans="1:5" x14ac:dyDescent="0.35">
      <c r="A155" s="116" t="s">
        <v>12090</v>
      </c>
    </row>
    <row r="156" spans="1:5" x14ac:dyDescent="0.35">
      <c r="A156" s="4" t="s">
        <v>12091</v>
      </c>
      <c r="B156" s="4">
        <v>4</v>
      </c>
    </row>
    <row r="157" spans="1:5" x14ac:dyDescent="0.35">
      <c r="A157" s="4" t="s">
        <v>12092</v>
      </c>
    </row>
    <row r="158" spans="1:5" x14ac:dyDescent="0.35">
      <c r="A158" s="4" t="s">
        <v>12093</v>
      </c>
    </row>
    <row r="159" spans="1:5" x14ac:dyDescent="0.35">
      <c r="A159" s="4" t="s">
        <v>12094</v>
      </c>
    </row>
    <row r="160" spans="1:5" x14ac:dyDescent="0.35">
      <c r="A160" s="37" t="s">
        <v>12098</v>
      </c>
      <c r="B160" s="117">
        <v>4</v>
      </c>
    </row>
    <row r="161" spans="1:5" x14ac:dyDescent="0.35">
      <c r="A161" s="37"/>
    </row>
    <row r="162" spans="1:5" x14ac:dyDescent="0.35">
      <c r="A162" s="116" t="s">
        <v>12095</v>
      </c>
      <c r="E162" s="16" t="s">
        <v>11932</v>
      </c>
    </row>
    <row r="163" spans="1:5" x14ac:dyDescent="0.35">
      <c r="A163" s="4" t="s">
        <v>12091</v>
      </c>
    </row>
    <row r="164" spans="1:5" x14ac:dyDescent="0.35">
      <c r="A164" s="4" t="s">
        <v>12092</v>
      </c>
    </row>
    <row r="165" spans="1:5" x14ac:dyDescent="0.35">
      <c r="A165" s="4" t="s">
        <v>12093</v>
      </c>
    </row>
    <row r="166" spans="1:5" x14ac:dyDescent="0.35">
      <c r="A166" s="4" t="s">
        <v>12094</v>
      </c>
    </row>
    <row r="167" spans="1:5" x14ac:dyDescent="0.35">
      <c r="A167" s="37" t="s">
        <v>12098</v>
      </c>
    </row>
    <row r="169" spans="1:5" x14ac:dyDescent="0.35">
      <c r="A169" s="113" t="s">
        <v>11935</v>
      </c>
    </row>
    <row r="170" spans="1:5" x14ac:dyDescent="0.35">
      <c r="A170" s="113"/>
    </row>
    <row r="171" spans="1:5" x14ac:dyDescent="0.35">
      <c r="A171" s="116" t="s">
        <v>12090</v>
      </c>
    </row>
    <row r="172" spans="1:5" x14ac:dyDescent="0.35">
      <c r="A172" s="4" t="s">
        <v>12091</v>
      </c>
      <c r="B172" s="4">
        <v>3</v>
      </c>
    </row>
    <row r="173" spans="1:5" x14ac:dyDescent="0.35">
      <c r="A173" s="4" t="s">
        <v>12092</v>
      </c>
    </row>
    <row r="174" spans="1:5" x14ac:dyDescent="0.35">
      <c r="A174" s="4" t="s">
        <v>12093</v>
      </c>
    </row>
    <row r="175" spans="1:5" x14ac:dyDescent="0.35">
      <c r="A175" s="4" t="s">
        <v>12094</v>
      </c>
    </row>
    <row r="176" spans="1:5" x14ac:dyDescent="0.35">
      <c r="A176" s="37" t="s">
        <v>12098</v>
      </c>
      <c r="B176" s="4">
        <v>3</v>
      </c>
    </row>
    <row r="178" spans="1:5" x14ac:dyDescent="0.35">
      <c r="A178" s="116" t="s">
        <v>12095</v>
      </c>
      <c r="E178" s="16" t="s">
        <v>11932</v>
      </c>
    </row>
    <row r="179" spans="1:5" x14ac:dyDescent="0.35">
      <c r="A179" s="4" t="s">
        <v>12091</v>
      </c>
    </row>
    <row r="180" spans="1:5" x14ac:dyDescent="0.35">
      <c r="A180" s="4" t="s">
        <v>12092</v>
      </c>
    </row>
    <row r="181" spans="1:5" x14ac:dyDescent="0.35">
      <c r="A181" s="4" t="s">
        <v>12093</v>
      </c>
    </row>
    <row r="182" spans="1:5" x14ac:dyDescent="0.35">
      <c r="A182" s="4" t="s">
        <v>12094</v>
      </c>
    </row>
    <row r="183" spans="1:5" x14ac:dyDescent="0.35">
      <c r="A183" s="39" t="s">
        <v>12098</v>
      </c>
    </row>
    <row r="184" spans="1:5" x14ac:dyDescent="0.35">
      <c r="A184" s="37"/>
    </row>
    <row r="185" spans="1:5" x14ac:dyDescent="0.35">
      <c r="A185" s="8" t="s">
        <v>12227</v>
      </c>
      <c r="B185" s="117">
        <f>(B140+B141+B142+B156+B172)/5</f>
        <v>3</v>
      </c>
      <c r="C185" s="119"/>
    </row>
  </sheetData>
  <phoneticPr fontId="25" type="noConversion"/>
  <pageMargins left="0.7" right="0.7" top="0.75" bottom="0.75" header="0.3" footer="0.3"/>
  <pageSetup orientation="portrait" horizontalDpi="0" verticalDpi="0"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F00-000000000000}">
  <sheetPr codeName="Sheet212">
    <tabColor theme="9" tint="0.59999389629810485"/>
  </sheetPr>
  <dimension ref="A1:M244"/>
  <sheetViews>
    <sheetView zoomScale="80" zoomScaleNormal="80" workbookViewId="0">
      <selection activeCell="F1" sqref="F1"/>
    </sheetView>
  </sheetViews>
  <sheetFormatPr defaultRowHeight="14.5" x14ac:dyDescent="0.35"/>
  <cols>
    <col min="1" max="1" width="9.7265625" style="4" customWidth="1"/>
    <col min="2" max="2" width="10.81640625" style="4" customWidth="1"/>
    <col min="3" max="3" width="7.1796875" customWidth="1"/>
    <col min="4" max="4" width="7.54296875" style="4" customWidth="1"/>
    <col min="5" max="5" width="82" style="16" customWidth="1"/>
    <col min="6" max="6" width="8.90625" style="42"/>
    <col min="8" max="8" width="8.90625" style="42"/>
    <col min="10" max="10" width="8.90625" style="42"/>
    <col min="12" max="12" width="8.90625" style="42"/>
  </cols>
  <sheetData>
    <row r="1" spans="1:13" x14ac:dyDescent="0.35">
      <c r="A1" s="14" t="s">
        <v>9329</v>
      </c>
      <c r="B1" s="10"/>
      <c r="C1" s="14"/>
      <c r="D1" s="18"/>
      <c r="E1" s="14"/>
      <c r="F1" s="141" t="s">
        <v>9368</v>
      </c>
      <c r="G1" s="36"/>
      <c r="H1" s="124"/>
      <c r="I1" s="36"/>
      <c r="J1" s="124"/>
      <c r="K1" s="36"/>
    </row>
    <row r="2" spans="1:13" x14ac:dyDescent="0.35">
      <c r="A2" s="7" t="s">
        <v>9223</v>
      </c>
      <c r="B2" s="7" t="s">
        <v>3</v>
      </c>
      <c r="C2" s="7" t="s">
        <v>9459</v>
      </c>
      <c r="D2" s="7" t="s">
        <v>9224</v>
      </c>
      <c r="E2" s="8" t="s">
        <v>9225</v>
      </c>
      <c r="F2" s="124"/>
      <c r="G2" s="36"/>
      <c r="H2" s="124"/>
      <c r="I2" s="36"/>
      <c r="J2" s="124"/>
      <c r="K2" s="36"/>
    </row>
    <row r="3" spans="1:13" x14ac:dyDescent="0.35">
      <c r="A3" s="7"/>
      <c r="B3" s="11" t="s">
        <v>9227</v>
      </c>
      <c r="C3" s="15"/>
      <c r="D3" s="19"/>
      <c r="E3" s="15"/>
      <c r="F3" s="42" t="s">
        <v>9370</v>
      </c>
      <c r="G3" t="s">
        <v>9382</v>
      </c>
      <c r="H3" s="42" t="s">
        <v>9370</v>
      </c>
      <c r="I3" t="s">
        <v>9369</v>
      </c>
      <c r="J3" s="42" t="s">
        <v>9370</v>
      </c>
      <c r="K3" t="s">
        <v>9369</v>
      </c>
      <c r="L3" s="42" t="s">
        <v>9370</v>
      </c>
      <c r="M3" t="s">
        <v>9369</v>
      </c>
    </row>
    <row r="4" spans="1:13" x14ac:dyDescent="0.35">
      <c r="A4" s="7"/>
      <c r="B4" s="7"/>
      <c r="C4" s="8"/>
      <c r="E4" s="8"/>
    </row>
    <row r="5" spans="1:13" s="6" customFormat="1" x14ac:dyDescent="0.35">
      <c r="A5" s="7">
        <v>4</v>
      </c>
      <c r="B5" s="31" t="s">
        <v>10464</v>
      </c>
      <c r="D5" s="7"/>
      <c r="E5" s="8"/>
      <c r="F5" s="68"/>
      <c r="H5" s="68"/>
      <c r="J5" s="68"/>
      <c r="L5" s="68"/>
    </row>
    <row r="6" spans="1:13" x14ac:dyDescent="0.35">
      <c r="A6" s="4">
        <v>1</v>
      </c>
      <c r="B6" s="4">
        <v>-392.47500000000002</v>
      </c>
      <c r="C6" s="2" t="s">
        <v>6261</v>
      </c>
      <c r="D6" s="4">
        <v>2</v>
      </c>
      <c r="E6" s="16" t="s">
        <v>6262</v>
      </c>
      <c r="F6" s="42">
        <f>IF(G6="GREET",1,IF(G6="GOAL",2,IF(G6="GOAL:COOP",2,IF(G6="(GOAL:COOP)",2,IF(G6="GOAL:CIVILITY",2,IF(G6="GOAL:SUSTAIN",2,IF(G6="(GOAL:SUSTAIN)",2,IF(G6="GOAL:MAX EARN",2,IF(G6="GOAL:EQUITY",2,IF(G6="(GOAL:EQUITY)",2,IF(G6="PROPOSAL",3,IF(G6="(PROPOSAL)",3,IF(G6="CHOOSE+",4,IF(G6="CHOOSE-",4,IF(G6="(CHOOSE+)",4,IF(G6="(CHOOSE-)",4,IF(G6="ECO INFO",5,IF(G6="(ECO INFO)",5,IF(G6="$ INFO",6,IF(G6="($ INFO)",6,IF(G6="SOC INFO",7,IF(G6="(SOC INFO)",7,IF(G6="RULE INFO",8,IF(G6="EXP INFO",9,IF(G6="(EXP INFO)",9,IF(G6="MON RES",10,IF(G6="MON EARN",11,IF(G6="MON BEH",12,IF(G6="POSE HARM",13,IF(G6="(POSE HARM)",13,IF(G6="POSE CONCERN",14,IF(G6="(POSE CONCERN)",14,IF(G6="RJ APOLOGY",15,IF(G6="RJ ATONE",16,IF(G6="(RJ ATONE)",16,IF(G6="RJ JUSTIFY",17,IF(G6="RJ JUSTIFY:ECO INFO",17,IF(G6="RJ JUSTIFY:SOC INFO",17,IF(G6="RJ JUSTIFY:EXP INFO",17,IF(G6="RJ JUSTIFY:MON EARN",17,IF(G6="RJ JUSTIFY:MON BEH",17,IF(G6="RJ-",18,IF(G6="RJ FORGIVE+",19,IF(G6="RJ FORGIVE-",19,IF(G6="(RJ FORGIVE+)",19,IF(G6="(RJ FORGIVE-)",19,IF(G6="COORD",20,IF(G6="(COORD)",20,IF(G6="ENF ACK",21,IF(G6="(ENF ACK)",21,IF(G6="ENF PRAISE",22,IF(G6="ENF ASK",23,IF(G6="ENF TELL",24,IF(G6="ENF SHAME",25,IF(G6="ENF WARN",26,IF(G6="ENF THREATEN",27,IF(G6="ENF PUNISH",28,IF(G6="DEFECT",29,IF(G6="SM TALK",30,IF(G6="HUMOR",31,IF(G6="POLITE+",32,IF(G6="POLITE-",32,IF(G6="INPUT-",33,IF(G6="AMBIGUOUS",34,IF(G6="UNCODEABLE",35)))))))))))))))))))))))))))))))))))))))))))))))))))))))))))))))))</f>
        <v>3</v>
      </c>
      <c r="G6" t="s">
        <v>9379</v>
      </c>
    </row>
    <row r="7" spans="1:13" x14ac:dyDescent="0.35">
      <c r="A7" s="4">
        <v>2</v>
      </c>
      <c r="B7" s="4">
        <v>-381.065</v>
      </c>
      <c r="C7" t="s">
        <v>6268</v>
      </c>
      <c r="D7" s="4">
        <v>3</v>
      </c>
      <c r="E7" s="16" t="s">
        <v>55</v>
      </c>
      <c r="F7" s="42">
        <f t="shared" ref="F7:H53" si="0">IF(G7="GREET",1,IF(G7="GOAL",2,IF(G7="GOAL:COOP",2,IF(G7="(GOAL:COOP)",2,IF(G7="GOAL:CIVILITY",2,IF(G7="GOAL:SUSTAIN",2,IF(G7="(GOAL:SUSTAIN)",2,IF(G7="GOAL:MAX EARN",2,IF(G7="GOAL:EQUITY",2,IF(G7="(GOAL:EQUITY)",2,IF(G7="PROPOSAL",3,IF(G7="(PROPOSAL)",3,IF(G7="CHOOSE+",4,IF(G7="CHOOSE-",4,IF(G7="(CHOOSE+)",4,IF(G7="(CHOOSE-)",4,IF(G7="ECO INFO",5,IF(G7="(ECO INFO)",5,IF(G7="$ INFO",6,IF(G7="($ INFO)",6,IF(G7="SOC INFO",7,IF(G7="(SOC INFO)",7,IF(G7="RULE INFO",8,IF(G7="EXP INFO",9,IF(G7="(EXP INFO)",9,IF(G7="MON RES",10,IF(G7="MON EARN",11,IF(G7="MON BEH",12,IF(G7="POSE HARM",13,IF(G7="(POSE HARM)",13,IF(G7="POSE CONCERN",14,IF(G7="(POSE CONCERN)",14,IF(G7="RJ APOLOGY",15,IF(G7="RJ ATONE",16,IF(G7="(RJ ATONE)",16,IF(G7="RJ JUSTIFY",17,IF(G7="RJ JUSTIFY:ECO INFO",17,IF(G7="RJ JUSTIFY:SOC INFO",17,IF(G7="RJ JUSTIFY:EXP INFO",17,IF(G7="RJ JUSTIFY:MON EARN",17,IF(G7="RJ JUSTIFY:MON BEH",17,IF(G7="RJ-",18,IF(G7="RJ FORGIVE+",19,IF(G7="RJ FORGIVE-",19,IF(G7="(RJ FORGIVE+)",19,IF(G7="(RJ FORGIVE-)",19,IF(G7="COORD",20,IF(G7="(COORD)",20,IF(G7="ENF ACK",21,IF(G7="(ENF ACK)",21,IF(G7="ENF PRAISE",22,IF(G7="ENF ASK",23,IF(G7="ENF TELL",24,IF(G7="ENF SHAME",25,IF(G7="ENF WARN",26,IF(G7="ENF THREATEN",27,IF(G7="ENF PUNISH",28,IF(G7="DEFECT",29,IF(G7="SM TALK",30,IF(G7="HUMOR",31,IF(G7="POLITE+",32,IF(G7="POLITE-",32,IF(G7="INPUT-",33,IF(G7="AMBIGUOUS",34,IF(G7="UNCODEABLE",35)))))))))))))))))))))))))))))))))))))))))))))))))))))))))))))))))</f>
        <v>4</v>
      </c>
      <c r="G7" t="s">
        <v>9372</v>
      </c>
    </row>
    <row r="8" spans="1:13" x14ac:dyDescent="0.35">
      <c r="A8" s="4">
        <v>3</v>
      </c>
      <c r="B8" s="4">
        <v>-373.50199999999899</v>
      </c>
      <c r="C8" t="s">
        <v>6263</v>
      </c>
      <c r="D8" s="4">
        <v>4</v>
      </c>
      <c r="E8" s="16" t="s">
        <v>6269</v>
      </c>
      <c r="F8" s="42">
        <f t="shared" si="0"/>
        <v>4</v>
      </c>
      <c r="G8" t="s">
        <v>9372</v>
      </c>
    </row>
    <row r="9" spans="1:13" x14ac:dyDescent="0.35">
      <c r="A9" s="4">
        <v>4</v>
      </c>
      <c r="B9" s="4">
        <v>-371.62299999999999</v>
      </c>
      <c r="C9" t="s">
        <v>6266</v>
      </c>
      <c r="D9" s="4">
        <v>1</v>
      </c>
      <c r="E9" s="16" t="s">
        <v>6273</v>
      </c>
      <c r="F9" s="42">
        <f t="shared" si="0"/>
        <v>4</v>
      </c>
      <c r="G9" t="s">
        <v>9372</v>
      </c>
    </row>
    <row r="11" spans="1:13" x14ac:dyDescent="0.35">
      <c r="A11" s="7">
        <v>4</v>
      </c>
      <c r="B11" s="31" t="s">
        <v>11367</v>
      </c>
    </row>
    <row r="12" spans="1:13" x14ac:dyDescent="0.35">
      <c r="A12" s="4">
        <v>5</v>
      </c>
      <c r="B12" s="4">
        <v>-392.202</v>
      </c>
      <c r="C12" t="s">
        <v>6263</v>
      </c>
      <c r="D12" s="4">
        <v>4</v>
      </c>
      <c r="E12" s="16" t="s">
        <v>6264</v>
      </c>
    </row>
    <row r="13" spans="1:13" x14ac:dyDescent="0.35">
      <c r="E13" s="58" t="s">
        <v>9971</v>
      </c>
      <c r="F13" s="42">
        <f t="shared" si="0"/>
        <v>3</v>
      </c>
      <c r="G13" t="s">
        <v>9379</v>
      </c>
    </row>
    <row r="14" spans="1:13" x14ac:dyDescent="0.35">
      <c r="E14" s="58" t="s">
        <v>9972</v>
      </c>
      <c r="F14" s="42">
        <f t="shared" si="0"/>
        <v>5</v>
      </c>
      <c r="G14" t="s">
        <v>9378</v>
      </c>
      <c r="H14" s="42">
        <f>IF(I14="GREET",1,IF(I14="GOAL",2,IF(I14="GOAL:COOP",2,IF(I14="(GOAL:COOP)",2,IF(I14="GOAL:CIVILITY",2,IF(I14="GOAL:SUSTAIN",2,IF(I14="(GOAL:SUSTAIN)",2,IF(I14="GOAL:MAX EARN",2,IF(I14="GOAL:EQUITY",2,IF(I14="(GOAL:EQUITY)",2,IF(I14="PROPOSAL",3,IF(I14="(PROPOSAL)",3,IF(I14="CHOOSE+",4,IF(I14="CHOOSE-",4,IF(I14="(CHOOSE+)",4,IF(I14="(CHOOSE-)",4,IF(I14="ECO INFO",5,IF(I14="(ECO INFO)",5,IF(I14="$ INFO",6,IF(I14="($ INFO)",6,IF(I14="SOC INFO",7,IF(I14="(SOC INFO)",7,IF(I14="RULE INFO",8,IF(I14="EXP INFO",9,IF(I14="(EXP INFO)",9,IF(I14="MON RES",10,IF(I14="MON EARN",11,IF(I14="MON BEH",12,IF(I14="POSE HARM",13,IF(I14="(POSE HARM)",13,IF(I14="POSE CONCERN",14,IF(I14="(POSE CONCERN)",14,IF(I14="RJ APOLOGY",15,IF(I14="RJ ATONE",16,IF(I14="(RJ ATONE)",16,IF(I14="RJ JUSTIFY",17,IF(I14="RJ JUSTIFY:ECO INFO",17,IF(I14="RJ JUSTIFY:SOC INFO",17,IF(I14="RJ JUSTIFY:EXP INFO",17,IF(I14="RJ JUSTIFY:MON EARN",17,IF(I14="RJ JUSTIFY:MON BEH",17,IF(I14="RJ-",18,IF(I14="RJ FORGIVE+",19,IF(I14="RJ FORGIVE-",19,IF(I14="(RJ FORGIVE+)",19,IF(I14="(RJ FORGIVE-)",19,IF(I14="COORD",20,IF(I14="(COORD)",20,IF(I14="ENF ACK",21,IF(I14="(ENF ACK)",21,IF(I14="ENF PRAISE",22,IF(I14="ENF ASK",23,IF(I14="ENF TELL",24,IF(I14="ENF SHAME",25,IF(I14="ENF WARN",26,IF(I14="ENF THREATEN",27,IF(I14="ENF PUNISH",28,IF(I14="DEFECT",29,IF(I14="SM TALK",30,IF(I14="HUMOR",31,IF(I14="POLITE+",32,IF(I14="POLITE-",32,IF(I14="INPUT-",33,IF(I14="AMBIGUOUS",34,IF(I14="UNCODEABLE",35)))))))))))))))))))))))))))))))))))))))))))))))))))))))))))))))))</f>
        <v>2</v>
      </c>
      <c r="I14" t="s">
        <v>10428</v>
      </c>
      <c r="J14" s="42">
        <f>IF(K14="GREET",1,IF(K14="GOAL",2,IF(K14="GOAL:COOP",2,IF(K14="(GOAL:COOP)",2,IF(K14="GOAL:CIVILITY",2,IF(K14="GOAL:SUSTAIN",2,IF(K14="(GOAL:SUSTAIN)",2,IF(K14="GOAL:MAX EARN",2,IF(K14="GOAL:EQUITY",2,IF(K14="(GOAL:EQUITY)",2,IF(K14="PROPOSAL",3,IF(K14="(PROPOSAL)",3,IF(K14="CHOOSE+",4,IF(K14="CHOOSE-",4,IF(K14="(CHOOSE+)",4,IF(K14="(CHOOSE-)",4,IF(K14="ECO INFO",5,IF(K14="(ECO INFO)",5,IF(K14="$ INFO",6,IF(K14="($ INFO)",6,IF(K14="SOC INFO",7,IF(K14="(SOC INFO)",7,IF(K14="RULE INFO",8,IF(K14="EXP INFO",9,IF(K14="(EXP INFO)",9,IF(K14="MON RES",10,IF(K14="MON EARN",11,IF(K14="MON BEH",12,IF(K14="POSE HARM",13,IF(K14="(POSE HARM)",13,IF(K14="POSE CONCERN",14,IF(K14="(POSE CONCERN)",14,IF(K14="RJ APOLOGY",15,IF(K14="RJ ATONE",16,IF(K14="(RJ ATONE)",16,IF(K14="RJ JUSTIFY",17,IF(K14="RJ JUSTIFY:ECO INFO",17,IF(K14="RJ JUSTIFY:SOC INFO",17,IF(K14="RJ JUSTIFY:EXP INFO",17,IF(K14="RJ JUSTIFY:MON EARN",17,IF(K14="RJ JUSTIFY:MON BEH",17,IF(K14="RJ-",18,IF(K14="RJ FORGIVE+",19,IF(K14="RJ FORGIVE-",19,IF(K14="(RJ FORGIVE+)",19,IF(K14="(RJ FORGIVE-)",19,IF(K14="COORD",20,IF(K14="(COORD)",20,IF(K14="ENF ACK",21,IF(K14="(ENF ACK)",21,IF(K14="ENF PRAISE",22,IF(K14="ENF ASK",23,IF(K14="ENF TELL",24,IF(K14="ENF SHAME",25,IF(K14="ENF WARN",26,IF(K14="ENF THREATEN",27,IF(K14="ENF PUNISH",28,IF(K14="DEFECT",29,IF(K14="SM TALK",30,IF(K14="HUMOR",31,IF(K14="POLITE+",32,IF(K14="POLITE-",32,IF(K14="INPUT-",33,IF(K14="AMBIGUOUS",34,IF(K14="UNCODEABLE",35)))))))))))))))))))))))))))))))))))))))))))))))))))))))))))))))))</f>
        <v>2</v>
      </c>
      <c r="K14" t="s">
        <v>12175</v>
      </c>
      <c r="L14" s="42">
        <f>IF(M14="GREET",1,IF(M14="GOAL",2,IF(M14="GOAL:COOP",2,IF(M14="(GOAL:COOP)",2,IF(M14="GOAL:CIVILITY",2,IF(M14="GOAL:SUSTAIN",2,IF(M14="(GOAL:SUSTAIN)",2,IF(M14="GOAL:MAX EARN",2,IF(M14="GOAL:EQUITY",2,IF(M14="(GOAL:EQUITY)",2,IF(M14="PROPOSAL",3,IF(M14="(PROPOSAL)",3,IF(M14="CHOOSE+",4,IF(M14="CHOOSE-",4,IF(M14="(CHOOSE+)",4,IF(M14="(CHOOSE-)",4,IF(M14="ECO INFO",5,IF(M14="(ECO INFO)",5,IF(M14="$ INFO",6,IF(M14="($ INFO)",6,IF(M14="SOC INFO",7,IF(M14="(SOC INFO)",7,IF(M14="RULE INFO",8,IF(M14="EXP INFO",9,IF(M14="(EXP INFO)",9,IF(M14="MON RES",10,IF(M14="MON EARN",11,IF(M14="MON BEH",12,IF(M14="POSE HARM",13,IF(M14="(POSE HARM)",13,IF(M14="POSE CONCERN",14,IF(M14="(POSE CONCERN)",14,IF(M14="RJ APOLOGY",15,IF(M14="RJ ATONE",16,IF(M14="(RJ ATONE)",16,IF(M14="RJ JUSTIFY",17,IF(M14="RJ JUSTIFY:ECO INFO",17,IF(M14="RJ JUSTIFY:SOC INFO",17,IF(M14="RJ JUSTIFY:EXP INFO",17,IF(M14="RJ JUSTIFY:MON EARN",17,IF(M14="RJ JUSTIFY:MON BEH",17,IF(M14="RJ-",18,IF(M14="RJ FORGIVE+",19,IF(M14="RJ FORGIVE-",19,IF(M14="(RJ FORGIVE+)",19,IF(M14="(RJ FORGIVE-)",19,IF(M14="COORD",20,IF(M14="(COORD)",20,IF(M14="ENF ACK",21,IF(M14="(ENF ACK)",21,IF(M14="ENF PRAISE",22,IF(M14="ENF ASK",23,IF(M14="ENF TELL",24,IF(M14="ENF SHAME",25,IF(M14="ENF WARN",26,IF(M14="ENF THREATEN",27,IF(M14="ENF PUNISH",28,IF(M14="DEFECT",29,IF(M14="SM TALK",30,IF(M14="HUMOR",31,IF(M14="POLITE+",32,IF(M14="POLITE-",32,IF(M14="INPUT-",33,IF(M14="AMBIGUOUS",34,IF(M14="UNCODEABLE",35)))))))))))))))))))))))))))))))))))))))))))))))))))))))))))))))))</f>
        <v>6</v>
      </c>
      <c r="M14" t="s">
        <v>10472</v>
      </c>
    </row>
    <row r="15" spans="1:13" x14ac:dyDescent="0.35">
      <c r="A15" s="4">
        <v>6</v>
      </c>
      <c r="B15" s="4">
        <v>-384.99400000000003</v>
      </c>
      <c r="C15" t="s">
        <v>6266</v>
      </c>
      <c r="D15" s="4">
        <v>1</v>
      </c>
      <c r="E15" s="16" t="s">
        <v>6267</v>
      </c>
    </row>
    <row r="16" spans="1:13" x14ac:dyDescent="0.35">
      <c r="E16" s="58" t="s">
        <v>9973</v>
      </c>
      <c r="F16" s="42">
        <f t="shared" si="0"/>
        <v>1</v>
      </c>
      <c r="G16" t="s">
        <v>10885</v>
      </c>
    </row>
    <row r="17" spans="1:9" x14ac:dyDescent="0.35">
      <c r="E17" s="58" t="s">
        <v>10853</v>
      </c>
      <c r="F17" s="42">
        <f t="shared" si="0"/>
        <v>2</v>
      </c>
      <c r="G17" t="s">
        <v>10938</v>
      </c>
    </row>
    <row r="18" spans="1:9" x14ac:dyDescent="0.35">
      <c r="E18" s="58" t="s">
        <v>10852</v>
      </c>
      <c r="F18" s="42">
        <f t="shared" si="0"/>
        <v>6</v>
      </c>
      <c r="G18" t="s">
        <v>10472</v>
      </c>
      <c r="H18" s="42">
        <f>IF(I18="GREET",1,IF(I18="GOAL",2,IF(I18="GOAL:COOP",2,IF(I18="(GOAL:COOP)",2,IF(I18="GOAL:CIVILITY",2,IF(I18="GOAL:SUSTAIN",2,IF(I18="(GOAL:SUSTAIN)",2,IF(I18="GOAL:MAX EARN",2,IF(I18="GOAL:EQUITY",2,IF(I18="(GOAL:EQUITY)",2,IF(I18="PROPOSAL",3,IF(I18="(PROPOSAL)",3,IF(I18="CHOOSE+",4,IF(I18="CHOOSE-",4,IF(I18="(CHOOSE+)",4,IF(I18="(CHOOSE-)",4,IF(I18="ECO INFO",5,IF(I18="(ECO INFO)",5,IF(I18="$ INFO",6,IF(I18="($ INFO)",6,IF(I18="SOC INFO",7,IF(I18="(SOC INFO)",7,IF(I18="RULE INFO",8,IF(I18="EXP INFO",9,IF(I18="(EXP INFO)",9,IF(I18="MON RES",10,IF(I18="MON EARN",11,IF(I18="MON BEH",12,IF(I18="POSE HARM",13,IF(I18="(POSE HARM)",13,IF(I18="POSE CONCERN",14,IF(I18="(POSE CONCERN)",14,IF(I18="RJ APOLOGY",15,IF(I18="RJ ATONE",16,IF(I18="(RJ ATONE)",16,IF(I18="RJ JUSTIFY",17,IF(I18="RJ JUSTIFY:ECO INFO",17,IF(I18="RJ JUSTIFY:SOC INFO",17,IF(I18="RJ JUSTIFY:EXP INFO",17,IF(I18="RJ JUSTIFY:MON EARN",17,IF(I18="RJ JUSTIFY:MON BEH",17,IF(I18="RJ-",18,IF(I18="RJ FORGIVE+",19,IF(I18="RJ FORGIVE-",19,IF(I18="(RJ FORGIVE+)",19,IF(I18="(RJ FORGIVE-)",19,IF(I18="COORD",20,IF(I18="(COORD)",20,IF(I18="ENF ACK",21,IF(I18="(ENF ACK)",21,IF(I18="ENF PRAISE",22,IF(I18="ENF ASK",23,IF(I18="ENF TELL",24,IF(I18="ENF SHAME",25,IF(I18="ENF WARN",26,IF(I18="ENF THREATEN",27,IF(I18="ENF PUNISH",28,IF(I18="DEFECT",29,IF(I18="SM TALK",30,IF(I18="HUMOR",31,IF(I18="POLITE+",32,IF(I18="POLITE-",32,IF(I18="INPUT-",33,IF(I18="AMBIGUOUS",34,IF(I18="UNCODEABLE",35)))))))))))))))))))))))))))))))))))))))))))))))))))))))))))))))))</f>
        <v>2</v>
      </c>
      <c r="I18" t="s">
        <v>12175</v>
      </c>
    </row>
    <row r="19" spans="1:9" x14ac:dyDescent="0.35">
      <c r="E19" s="58" t="s">
        <v>882</v>
      </c>
      <c r="F19" s="42">
        <f t="shared" si="0"/>
        <v>4</v>
      </c>
      <c r="G19" t="s">
        <v>9372</v>
      </c>
    </row>
    <row r="20" spans="1:9" x14ac:dyDescent="0.35">
      <c r="A20" s="4">
        <v>7</v>
      </c>
      <c r="B20" s="4">
        <v>-362.005</v>
      </c>
      <c r="C20" t="s">
        <v>6266</v>
      </c>
      <c r="D20" s="4">
        <v>1</v>
      </c>
      <c r="E20" s="16" t="s">
        <v>6275</v>
      </c>
      <c r="F20" s="42">
        <f t="shared" si="0"/>
        <v>3</v>
      </c>
      <c r="G20" t="s">
        <v>9379</v>
      </c>
    </row>
    <row r="21" spans="1:9" x14ac:dyDescent="0.35">
      <c r="A21" s="4">
        <v>8</v>
      </c>
      <c r="B21" s="4">
        <v>-353.84100000000001</v>
      </c>
      <c r="C21" t="s">
        <v>6268</v>
      </c>
      <c r="D21" s="4">
        <v>3</v>
      </c>
      <c r="E21" s="16" t="s">
        <v>6277</v>
      </c>
      <c r="F21" s="42">
        <f t="shared" si="0"/>
        <v>4</v>
      </c>
      <c r="G21" t="s">
        <v>9372</v>
      </c>
    </row>
    <row r="22" spans="1:9" x14ac:dyDescent="0.35">
      <c r="A22" s="4">
        <v>9</v>
      </c>
      <c r="B22" s="4">
        <v>-271.75700000000001</v>
      </c>
      <c r="C22" t="s">
        <v>6266</v>
      </c>
      <c r="D22" s="4">
        <v>1</v>
      </c>
      <c r="E22" s="16" t="s">
        <v>6289</v>
      </c>
      <c r="F22" s="42">
        <f t="shared" si="0"/>
        <v>3</v>
      </c>
      <c r="G22" t="s">
        <v>9379</v>
      </c>
    </row>
    <row r="23" spans="1:9" x14ac:dyDescent="0.35">
      <c r="A23" s="4">
        <v>10</v>
      </c>
      <c r="B23" s="4">
        <v>-262.77</v>
      </c>
      <c r="C23" s="2" t="s">
        <v>6261</v>
      </c>
      <c r="D23" s="4">
        <v>2</v>
      </c>
      <c r="E23" s="16" t="s">
        <v>5140</v>
      </c>
      <c r="F23" s="42">
        <f t="shared" si="0"/>
        <v>8</v>
      </c>
      <c r="G23" t="s">
        <v>9374</v>
      </c>
    </row>
    <row r="24" spans="1:9" x14ac:dyDescent="0.35">
      <c r="A24" s="4">
        <v>11</v>
      </c>
      <c r="B24" s="4">
        <v>-243.62099999999899</v>
      </c>
      <c r="C24" t="s">
        <v>6266</v>
      </c>
      <c r="D24" s="4">
        <v>1</v>
      </c>
      <c r="E24" s="16" t="s">
        <v>6294</v>
      </c>
      <c r="F24" s="42">
        <f t="shared" si="0"/>
        <v>8</v>
      </c>
      <c r="G24" t="s">
        <v>9374</v>
      </c>
    </row>
    <row r="25" spans="1:9" x14ac:dyDescent="0.35">
      <c r="A25" s="4">
        <v>12</v>
      </c>
      <c r="B25" s="4">
        <v>-234.07400000000001</v>
      </c>
      <c r="C25" s="2" t="s">
        <v>6261</v>
      </c>
      <c r="D25" s="4">
        <v>2</v>
      </c>
      <c r="E25" s="16" t="s">
        <v>6297</v>
      </c>
      <c r="F25" s="42">
        <f t="shared" si="0"/>
        <v>8</v>
      </c>
      <c r="G25" t="s">
        <v>9374</v>
      </c>
    </row>
    <row r="26" spans="1:9" x14ac:dyDescent="0.35">
      <c r="A26" s="4">
        <v>13</v>
      </c>
      <c r="B26" s="4">
        <v>-231.542</v>
      </c>
      <c r="C26" t="s">
        <v>6268</v>
      </c>
      <c r="D26" s="4">
        <v>3</v>
      </c>
      <c r="E26" s="16" t="s">
        <v>2509</v>
      </c>
      <c r="F26" s="42">
        <f t="shared" si="0"/>
        <v>4</v>
      </c>
      <c r="G26" t="s">
        <v>9372</v>
      </c>
    </row>
    <row r="27" spans="1:9" x14ac:dyDescent="0.35">
      <c r="A27" s="4">
        <v>14</v>
      </c>
      <c r="B27" s="4">
        <v>-229.70099999999999</v>
      </c>
      <c r="C27" t="s">
        <v>6263</v>
      </c>
      <c r="D27" s="4">
        <v>4</v>
      </c>
      <c r="E27" s="16" t="s">
        <v>824</v>
      </c>
      <c r="F27" s="42">
        <f t="shared" si="0"/>
        <v>4</v>
      </c>
      <c r="G27" t="s">
        <v>9372</v>
      </c>
    </row>
    <row r="28" spans="1:9" x14ac:dyDescent="0.35">
      <c r="A28" s="4">
        <v>15</v>
      </c>
      <c r="B28" s="4">
        <v>-200.32900000000001</v>
      </c>
      <c r="C28" s="2" t="s">
        <v>6261</v>
      </c>
      <c r="D28" s="4">
        <v>2</v>
      </c>
      <c r="E28" s="16" t="s">
        <v>6301</v>
      </c>
    </row>
    <row r="29" spans="1:9" x14ac:dyDescent="0.35">
      <c r="C29" s="2"/>
      <c r="E29" s="58" t="s">
        <v>11365</v>
      </c>
      <c r="F29" s="42">
        <f t="shared" si="0"/>
        <v>3</v>
      </c>
      <c r="G29" t="s">
        <v>9379</v>
      </c>
      <c r="H29" s="42">
        <f t="shared" si="0"/>
        <v>4</v>
      </c>
      <c r="I29" t="s">
        <v>10330</v>
      </c>
    </row>
    <row r="30" spans="1:9" x14ac:dyDescent="0.35">
      <c r="C30" s="2"/>
      <c r="E30" s="58" t="s">
        <v>11366</v>
      </c>
      <c r="F30" s="42">
        <f t="shared" si="0"/>
        <v>5</v>
      </c>
      <c r="G30" t="s">
        <v>9378</v>
      </c>
    </row>
    <row r="31" spans="1:9" x14ac:dyDescent="0.35">
      <c r="A31" s="4">
        <v>16</v>
      </c>
      <c r="B31" s="4">
        <v>-193.49299999999999</v>
      </c>
      <c r="C31" t="s">
        <v>6266</v>
      </c>
      <c r="D31" s="4">
        <v>1</v>
      </c>
      <c r="E31" s="16" t="b">
        <v>1</v>
      </c>
      <c r="F31" s="42">
        <f t="shared" si="0"/>
        <v>5</v>
      </c>
      <c r="G31" t="s">
        <v>9378</v>
      </c>
      <c r="H31" s="42">
        <f t="shared" si="0"/>
        <v>4</v>
      </c>
      <c r="I31" t="s">
        <v>10330</v>
      </c>
    </row>
    <row r="32" spans="1:9" x14ac:dyDescent="0.35">
      <c r="A32" s="4">
        <v>17</v>
      </c>
      <c r="B32" s="4">
        <v>-170.98500000000001</v>
      </c>
      <c r="C32" t="s">
        <v>6263</v>
      </c>
      <c r="D32" s="4">
        <v>4</v>
      </c>
      <c r="E32" s="16" t="s">
        <v>6305</v>
      </c>
      <c r="F32" s="42">
        <f t="shared" si="0"/>
        <v>5</v>
      </c>
      <c r="G32" t="s">
        <v>9378</v>
      </c>
      <c r="H32" s="42">
        <f t="shared" si="0"/>
        <v>4</v>
      </c>
      <c r="I32" t="s">
        <v>10330</v>
      </c>
    </row>
    <row r="33" spans="1:9" x14ac:dyDescent="0.35">
      <c r="A33" s="4">
        <v>18</v>
      </c>
      <c r="B33" s="4">
        <v>-163.48699999999999</v>
      </c>
      <c r="C33" t="s">
        <v>6266</v>
      </c>
      <c r="D33" s="4">
        <v>1</v>
      </c>
      <c r="E33" s="16" t="s">
        <v>6306</v>
      </c>
    </row>
    <row r="34" spans="1:9" x14ac:dyDescent="0.35">
      <c r="E34" s="58" t="s">
        <v>10854</v>
      </c>
      <c r="F34" s="42">
        <f t="shared" si="0"/>
        <v>9</v>
      </c>
      <c r="G34" t="s">
        <v>9373</v>
      </c>
    </row>
    <row r="35" spans="1:9" x14ac:dyDescent="0.35">
      <c r="E35" s="58" t="s">
        <v>10855</v>
      </c>
      <c r="F35" s="42">
        <f t="shared" si="0"/>
        <v>3</v>
      </c>
      <c r="G35" t="s">
        <v>9379</v>
      </c>
    </row>
    <row r="36" spans="1:9" x14ac:dyDescent="0.35">
      <c r="A36" s="4">
        <v>19</v>
      </c>
      <c r="B36" s="4">
        <v>-160.166</v>
      </c>
      <c r="C36" t="s">
        <v>6268</v>
      </c>
      <c r="D36" s="4">
        <v>3</v>
      </c>
      <c r="E36" s="16" t="s">
        <v>6307</v>
      </c>
      <c r="F36" s="42">
        <f t="shared" si="0"/>
        <v>5</v>
      </c>
      <c r="G36" t="s">
        <v>9378</v>
      </c>
      <c r="H36" s="42">
        <f t="shared" si="0"/>
        <v>4</v>
      </c>
      <c r="I36" t="s">
        <v>10330</v>
      </c>
    </row>
    <row r="37" spans="1:9" x14ac:dyDescent="0.35">
      <c r="A37" s="4">
        <v>20</v>
      </c>
      <c r="B37" s="4">
        <v>-150.42500000000001</v>
      </c>
      <c r="C37" t="s">
        <v>6263</v>
      </c>
      <c r="D37" s="4">
        <v>4</v>
      </c>
      <c r="E37" s="16" t="s">
        <v>2821</v>
      </c>
      <c r="F37" s="42">
        <f t="shared" si="0"/>
        <v>5</v>
      </c>
      <c r="G37" t="s">
        <v>9378</v>
      </c>
    </row>
    <row r="38" spans="1:9" x14ac:dyDescent="0.35">
      <c r="A38" s="4">
        <v>21</v>
      </c>
      <c r="B38" s="4">
        <v>-148.11099999999999</v>
      </c>
      <c r="C38" s="2" t="s">
        <v>6261</v>
      </c>
      <c r="D38" s="4">
        <v>2</v>
      </c>
      <c r="E38" s="16" t="s">
        <v>6310</v>
      </c>
      <c r="F38" s="42">
        <f t="shared" si="0"/>
        <v>5</v>
      </c>
      <c r="G38" t="s">
        <v>9378</v>
      </c>
    </row>
    <row r="40" spans="1:9" x14ac:dyDescent="0.35">
      <c r="A40" s="7">
        <v>4</v>
      </c>
      <c r="B40" s="31" t="s">
        <v>10302</v>
      </c>
    </row>
    <row r="41" spans="1:9" x14ac:dyDescent="0.35">
      <c r="A41" s="4">
        <v>22</v>
      </c>
      <c r="B41" s="4">
        <v>-350.04899999999998</v>
      </c>
      <c r="C41" t="s">
        <v>6263</v>
      </c>
      <c r="D41" s="4">
        <v>4</v>
      </c>
      <c r="E41" s="16" t="s">
        <v>6278</v>
      </c>
      <c r="F41" s="42">
        <f t="shared" si="0"/>
        <v>3</v>
      </c>
      <c r="G41" t="s">
        <v>9379</v>
      </c>
    </row>
    <row r="42" spans="1:9" x14ac:dyDescent="0.35">
      <c r="A42" s="4">
        <v>23</v>
      </c>
      <c r="B42" s="4">
        <v>-341.320999999999</v>
      </c>
      <c r="C42" t="s">
        <v>6266</v>
      </c>
      <c r="D42" s="4">
        <v>1</v>
      </c>
      <c r="E42" s="16" t="s">
        <v>856</v>
      </c>
      <c r="F42" s="42">
        <f t="shared" si="0"/>
        <v>8</v>
      </c>
      <c r="G42" t="s">
        <v>9374</v>
      </c>
      <c r="H42" s="42">
        <f t="shared" si="0"/>
        <v>4</v>
      </c>
      <c r="I42" t="s">
        <v>10330</v>
      </c>
    </row>
    <row r="43" spans="1:9" x14ac:dyDescent="0.35">
      <c r="A43" s="4">
        <v>24</v>
      </c>
      <c r="B43" s="4">
        <v>-336.08099999999899</v>
      </c>
      <c r="C43" t="s">
        <v>6263</v>
      </c>
      <c r="D43" s="4">
        <v>4</v>
      </c>
      <c r="E43" s="16" t="s">
        <v>3444</v>
      </c>
      <c r="F43" s="42">
        <f t="shared" si="0"/>
        <v>8</v>
      </c>
      <c r="G43" t="s">
        <v>9374</v>
      </c>
    </row>
    <row r="44" spans="1:9" x14ac:dyDescent="0.35">
      <c r="A44" s="4">
        <v>25</v>
      </c>
      <c r="B44" s="4">
        <v>-335.070999999999</v>
      </c>
      <c r="C44" s="2" t="s">
        <v>6261</v>
      </c>
      <c r="D44" s="4">
        <v>2</v>
      </c>
      <c r="E44" s="16" t="s">
        <v>1257</v>
      </c>
      <c r="F44" s="42">
        <f t="shared" si="0"/>
        <v>8</v>
      </c>
      <c r="G44" t="s">
        <v>9374</v>
      </c>
      <c r="H44" s="42">
        <f t="shared" si="0"/>
        <v>4</v>
      </c>
      <c r="I44" t="s">
        <v>10330</v>
      </c>
    </row>
    <row r="45" spans="1:9" x14ac:dyDescent="0.35">
      <c r="A45" s="4">
        <v>26</v>
      </c>
      <c r="B45" s="4">
        <v>-327.08699999999999</v>
      </c>
      <c r="C45" t="s">
        <v>6268</v>
      </c>
      <c r="D45" s="4">
        <v>3</v>
      </c>
      <c r="E45" s="16" t="s">
        <v>3846</v>
      </c>
      <c r="F45" s="42">
        <f t="shared" si="0"/>
        <v>8</v>
      </c>
      <c r="G45" t="s">
        <v>9374</v>
      </c>
      <c r="H45" s="42">
        <f t="shared" si="0"/>
        <v>4</v>
      </c>
      <c r="I45" t="s">
        <v>10330</v>
      </c>
    </row>
    <row r="47" spans="1:9" x14ac:dyDescent="0.35">
      <c r="B47" s="20"/>
      <c r="C47" s="2"/>
    </row>
    <row r="48" spans="1:9" x14ac:dyDescent="0.35">
      <c r="A48" s="4">
        <v>27</v>
      </c>
      <c r="B48" s="4">
        <v>-101.363999999999</v>
      </c>
      <c r="C48" t="s">
        <v>6266</v>
      </c>
      <c r="D48" s="4">
        <v>1</v>
      </c>
      <c r="E48" s="16" t="s">
        <v>6315</v>
      </c>
      <c r="F48" s="42">
        <f t="shared" si="0"/>
        <v>9</v>
      </c>
      <c r="G48" t="s">
        <v>9373</v>
      </c>
    </row>
    <row r="49" spans="1:7" x14ac:dyDescent="0.35">
      <c r="A49" s="4">
        <v>28</v>
      </c>
      <c r="B49" s="4">
        <v>-93.26</v>
      </c>
      <c r="C49" t="s">
        <v>6268</v>
      </c>
      <c r="D49" s="4">
        <v>3</v>
      </c>
      <c r="E49" s="16" t="s">
        <v>6319</v>
      </c>
      <c r="F49" s="42">
        <f t="shared" si="0"/>
        <v>9</v>
      </c>
      <c r="G49" t="s">
        <v>9373</v>
      </c>
    </row>
    <row r="50" spans="1:7" x14ac:dyDescent="0.35">
      <c r="A50" s="4">
        <v>29</v>
      </c>
      <c r="B50" s="4">
        <v>-71.563999999999993</v>
      </c>
      <c r="C50" s="2" t="s">
        <v>6261</v>
      </c>
      <c r="D50" s="4">
        <v>2</v>
      </c>
      <c r="E50" s="16" t="s">
        <v>6322</v>
      </c>
      <c r="F50" s="42">
        <f t="shared" si="0"/>
        <v>7</v>
      </c>
      <c r="G50" t="s">
        <v>9377</v>
      </c>
    </row>
    <row r="51" spans="1:7" x14ac:dyDescent="0.35">
      <c r="B51" s="4">
        <v>-67.337999999999994</v>
      </c>
      <c r="C51" s="2" t="s">
        <v>6261</v>
      </c>
      <c r="D51" s="4">
        <v>2</v>
      </c>
      <c r="E51" s="16" t="s">
        <v>6323</v>
      </c>
    </row>
    <row r="52" spans="1:7" x14ac:dyDescent="0.35">
      <c r="B52" s="4">
        <v>-56.343999999999902</v>
      </c>
      <c r="C52" s="2" t="s">
        <v>6261</v>
      </c>
      <c r="D52" s="4">
        <v>2</v>
      </c>
      <c r="E52" s="16" t="s">
        <v>6325</v>
      </c>
    </row>
    <row r="53" spans="1:7" x14ac:dyDescent="0.35">
      <c r="A53" s="4">
        <v>30</v>
      </c>
      <c r="B53" s="4">
        <v>-53.978999999999999</v>
      </c>
      <c r="C53" t="s">
        <v>6266</v>
      </c>
      <c r="D53" s="4">
        <v>1</v>
      </c>
      <c r="E53" s="16" t="s">
        <v>6327</v>
      </c>
      <c r="F53" s="42">
        <f t="shared" si="0"/>
        <v>7</v>
      </c>
      <c r="G53" t="s">
        <v>9377</v>
      </c>
    </row>
    <row r="55" spans="1:7" x14ac:dyDescent="0.35">
      <c r="A55" s="7"/>
      <c r="B55" s="11" t="s">
        <v>9230</v>
      </c>
      <c r="C55" s="15"/>
      <c r="D55" s="19"/>
      <c r="E55" s="15"/>
    </row>
    <row r="56" spans="1:7" x14ac:dyDescent="0.35">
      <c r="B56" s="20"/>
    </row>
    <row r="57" spans="1:7" x14ac:dyDescent="0.35">
      <c r="A57" s="4">
        <v>31</v>
      </c>
      <c r="B57" s="4">
        <v>-383.255</v>
      </c>
      <c r="C57" t="s">
        <v>6266</v>
      </c>
      <c r="D57" s="4">
        <v>1</v>
      </c>
      <c r="E57" s="16" t="s">
        <v>3767</v>
      </c>
      <c r="F57" s="42">
        <f t="shared" ref="F57:F58" si="1">IF(G57="GREET",1,IF(G57="GOAL",2,IF(G57="GOAL:COOP",2,IF(G57="(GOAL:COOP)",2,IF(G57="GOAL:CIVILITY",2,IF(G57="GOAL:SUSTAIN",2,IF(G57="(GOAL:SUSTAIN)",2,IF(G57="GOAL:MAX EARN",2,IF(G57="GOAL:EQUITY",2,IF(G57="(GOAL:EQUITY)",2,IF(G57="PROPOSAL",3,IF(G57="(PROPOSAL)",3,IF(G57="CHOOSE+",4,IF(G57="CHOOSE-",4,IF(G57="(CHOOSE+)",4,IF(G57="(CHOOSE-)",4,IF(G57="ECO INFO",5,IF(G57="(ECO INFO)",5,IF(G57="$ INFO",6,IF(G57="($ INFO)",6,IF(G57="SOC INFO",7,IF(G57="(SOC INFO)",7,IF(G57="RULE INFO",8,IF(G57="EXP INFO",9,IF(G57="(EXP INFO)",9,IF(G57="MON RES",10,IF(G57="MON EARN",11,IF(G57="MON BEH",12,IF(G57="POSE HARM",13,IF(G57="(POSE HARM)",13,IF(G57="POSE CONCERN",14,IF(G57="(POSE CONCERN)",14,IF(G57="RJ APOLOGY",15,IF(G57="RJ ATONE",16,IF(G57="(RJ ATONE)",16,IF(G57="RJ JUSTIFY",17,IF(G57="RJ JUSTIFY:ECO INFO",17,IF(G57="RJ JUSTIFY:SOC INFO",17,IF(G57="RJ JUSTIFY:EXP INFO",17,IF(G57="RJ JUSTIFY:MON EARN",17,IF(G57="RJ JUSTIFY:MON BEH",17,IF(G57="RJ-",18,IF(G57="RJ FORGIVE+",19,IF(G57="RJ FORGIVE-",19,IF(G57="(RJ FORGIVE+)",19,IF(G57="(RJ FORGIVE-)",19,IF(G57="COORD",20,IF(G57="(COORD)",20,IF(G57="ENF ACK",21,IF(G57="(ENF ACK)",21,IF(G57="ENF PRAISE",22,IF(G57="ENF ASK",23,IF(G57="ENF TELL",24,IF(G57="ENF SHAME",25,IF(G57="ENF WARN",26,IF(G57="ENF THREATEN",27,IF(G57="ENF PUNISH",28,IF(G57="DEFECT",29,IF(G57="SM TALK",30,IF(G57="HUMOR",31,IF(G57="POLITE+",32,IF(G57="POLITE-",32,IF(G57="INPUT-",33,IF(G57="AMBIGUOUS",34,IF(G57="UNCODEABLE",35)))))))))))))))))))))))))))))))))))))))))))))))))))))))))))))))))</f>
        <v>22</v>
      </c>
      <c r="G57" t="s">
        <v>10418</v>
      </c>
    </row>
    <row r="58" spans="1:7" x14ac:dyDescent="0.35">
      <c r="A58" s="4">
        <v>32</v>
      </c>
      <c r="B58" s="4">
        <v>-373.03300000000002</v>
      </c>
      <c r="C58" t="s">
        <v>6268</v>
      </c>
      <c r="D58" s="4">
        <v>3</v>
      </c>
      <c r="E58" s="16" t="s">
        <v>2155</v>
      </c>
      <c r="F58" s="42">
        <f t="shared" si="1"/>
        <v>22</v>
      </c>
      <c r="G58" t="s">
        <v>10418</v>
      </c>
    </row>
    <row r="59" spans="1:7" x14ac:dyDescent="0.35">
      <c r="A59" s="4">
        <v>33</v>
      </c>
      <c r="B59" s="4">
        <v>-348.45</v>
      </c>
      <c r="C59" t="s">
        <v>6266</v>
      </c>
      <c r="D59" s="4">
        <v>1</v>
      </c>
      <c r="E59" s="16" t="s">
        <v>6336</v>
      </c>
      <c r="G59" t="s">
        <v>9509</v>
      </c>
    </row>
    <row r="61" spans="1:7" x14ac:dyDescent="0.35">
      <c r="B61" s="31" t="s">
        <v>10858</v>
      </c>
    </row>
    <row r="62" spans="1:7" x14ac:dyDescent="0.35">
      <c r="A62" s="4">
        <v>34</v>
      </c>
      <c r="B62" s="4">
        <v>-374.339</v>
      </c>
      <c r="C62" t="s">
        <v>6263</v>
      </c>
      <c r="D62" s="4">
        <v>4</v>
      </c>
      <c r="E62" s="16" t="s">
        <v>6329</v>
      </c>
      <c r="F62" s="42">
        <f t="shared" ref="F62" si="2">IF(G62="GREET",1,IF(G62="GOAL",2,IF(G62="GOAL:COOP",2,IF(G62="(GOAL:COOP)",2,IF(G62="GOAL:CIVILITY",2,IF(G62="GOAL:SUSTAIN",2,IF(G62="(GOAL:SUSTAIN)",2,IF(G62="GOAL:MAX EARN",2,IF(G62="GOAL:EQUITY",2,IF(G62="(GOAL:EQUITY)",2,IF(G62="PROPOSAL",3,IF(G62="(PROPOSAL)",3,IF(G62="CHOOSE+",4,IF(G62="CHOOSE-",4,IF(G62="(CHOOSE+)",4,IF(G62="(CHOOSE-)",4,IF(G62="ECO INFO",5,IF(G62="(ECO INFO)",5,IF(G62="$ INFO",6,IF(G62="($ INFO)",6,IF(G62="SOC INFO",7,IF(G62="(SOC INFO)",7,IF(G62="RULE INFO",8,IF(G62="EXP INFO",9,IF(G62="(EXP INFO)",9,IF(G62="MON RES",10,IF(G62="MON EARN",11,IF(G62="MON BEH",12,IF(G62="POSE HARM",13,IF(G62="(POSE HARM)",13,IF(G62="POSE CONCERN",14,IF(G62="(POSE CONCERN)",14,IF(G62="RJ APOLOGY",15,IF(G62="RJ ATONE",16,IF(G62="(RJ ATONE)",16,IF(G62="RJ JUSTIFY",17,IF(G62="RJ JUSTIFY:ECO INFO",17,IF(G62="RJ JUSTIFY:SOC INFO",17,IF(G62="RJ JUSTIFY:EXP INFO",17,IF(G62="RJ JUSTIFY:MON EARN",17,IF(G62="RJ JUSTIFY:MON BEH",17,IF(G62="RJ-",18,IF(G62="RJ FORGIVE+",19,IF(G62="RJ FORGIVE-",19,IF(G62="(RJ FORGIVE+)",19,IF(G62="(RJ FORGIVE-)",19,IF(G62="COORD",20,IF(G62="(COORD)",20,IF(G62="ENF ACK",21,IF(G62="(ENF ACK)",21,IF(G62="ENF PRAISE",22,IF(G62="ENF ASK",23,IF(G62="ENF TELL",24,IF(G62="ENF SHAME",25,IF(G62="ENF WARN",26,IF(G62="ENF THREATEN",27,IF(G62="ENF PUNISH",28,IF(G62="DEFECT",29,IF(G62="SM TALK",30,IF(G62="HUMOR",31,IF(G62="POLITE+",32,IF(G62="POLITE-",32,IF(G62="INPUT-",33,IF(G62="AMBIGUOUS",34,IF(G62="UNCODEABLE",35)))))))))))))))))))))))))))))))))))))))))))))))))))))))))))))))))</f>
        <v>5</v>
      </c>
      <c r="G62" t="s">
        <v>9378</v>
      </c>
    </row>
    <row r="63" spans="1:7" x14ac:dyDescent="0.35">
      <c r="B63" s="4">
        <v>-366.202</v>
      </c>
      <c r="C63" t="s">
        <v>6263</v>
      </c>
      <c r="D63" s="4">
        <v>4</v>
      </c>
      <c r="E63" s="16" t="s">
        <v>6332</v>
      </c>
    </row>
    <row r="64" spans="1:7" x14ac:dyDescent="0.35">
      <c r="B64" s="4">
        <v>-349.491999999999</v>
      </c>
      <c r="C64" t="s">
        <v>6263</v>
      </c>
      <c r="D64" s="4">
        <v>4</v>
      </c>
      <c r="E64" s="16" t="s">
        <v>6335</v>
      </c>
    </row>
    <row r="65" spans="1:11" x14ac:dyDescent="0.35">
      <c r="A65" s="4">
        <v>35</v>
      </c>
      <c r="B65" s="4">
        <v>-333.04199999999997</v>
      </c>
      <c r="C65" t="s">
        <v>6266</v>
      </c>
      <c r="D65" s="4">
        <v>1</v>
      </c>
      <c r="E65" s="16" t="s">
        <v>6338</v>
      </c>
      <c r="F65" s="42">
        <f t="shared" ref="F65:J91" si="3">IF(G65="GREET",1,IF(G65="GOAL",2,IF(G65="GOAL:COOP",2,IF(G65="(GOAL:COOP)",2,IF(G65="GOAL:CIVILITY",2,IF(G65="GOAL:SUSTAIN",2,IF(G65="(GOAL:SUSTAIN)",2,IF(G65="GOAL:MAX EARN",2,IF(G65="GOAL:EQUITY",2,IF(G65="(GOAL:EQUITY)",2,IF(G65="PROPOSAL",3,IF(G65="(PROPOSAL)",3,IF(G65="CHOOSE+",4,IF(G65="CHOOSE-",4,IF(G65="(CHOOSE+)",4,IF(G65="(CHOOSE-)",4,IF(G65="ECO INFO",5,IF(G65="(ECO INFO)",5,IF(G65="$ INFO",6,IF(G65="($ INFO)",6,IF(G65="SOC INFO",7,IF(G65="(SOC INFO)",7,IF(G65="RULE INFO",8,IF(G65="EXP INFO",9,IF(G65="(EXP INFO)",9,IF(G65="MON RES",10,IF(G65="MON EARN",11,IF(G65="MON BEH",12,IF(G65="POSE HARM",13,IF(G65="(POSE HARM)",13,IF(G65="POSE CONCERN",14,IF(G65="(POSE CONCERN)",14,IF(G65="RJ APOLOGY",15,IF(G65="RJ ATONE",16,IF(G65="(RJ ATONE)",16,IF(G65="RJ JUSTIFY",17,IF(G65="RJ JUSTIFY:ECO INFO",17,IF(G65="RJ JUSTIFY:SOC INFO",17,IF(G65="RJ JUSTIFY:EXP INFO",17,IF(G65="RJ JUSTIFY:MON EARN",17,IF(G65="RJ JUSTIFY:MON BEH",17,IF(G65="RJ-",18,IF(G65="RJ FORGIVE+",19,IF(G65="RJ FORGIVE-",19,IF(G65="(RJ FORGIVE+)",19,IF(G65="(RJ FORGIVE-)",19,IF(G65="COORD",20,IF(G65="(COORD)",20,IF(G65="ENF ACK",21,IF(G65="(ENF ACK)",21,IF(G65="ENF PRAISE",22,IF(G65="ENF ASK",23,IF(G65="ENF TELL",24,IF(G65="ENF SHAME",25,IF(G65="ENF WARN",26,IF(G65="ENF THREATEN",27,IF(G65="ENF PUNISH",28,IF(G65="DEFECT",29,IF(G65="SM TALK",30,IF(G65="HUMOR",31,IF(G65="POLITE+",32,IF(G65="POLITE-",32,IF(G65="INPUT-",33,IF(G65="AMBIGUOUS",34,IF(G65="UNCODEABLE",35)))))))))))))))))))))))))))))))))))))))))))))))))))))))))))))))))</f>
        <v>5</v>
      </c>
      <c r="G65" t="s">
        <v>9378</v>
      </c>
    </row>
    <row r="66" spans="1:11" x14ac:dyDescent="0.35">
      <c r="A66" s="4">
        <v>36</v>
      </c>
      <c r="B66" s="4">
        <v>-330.54199999999997</v>
      </c>
      <c r="C66" t="s">
        <v>6263</v>
      </c>
      <c r="D66" s="4">
        <v>4</v>
      </c>
      <c r="E66" s="16" t="s">
        <v>6339</v>
      </c>
      <c r="F66" s="42">
        <f t="shared" si="3"/>
        <v>5</v>
      </c>
      <c r="G66" t="s">
        <v>9378</v>
      </c>
    </row>
    <row r="67" spans="1:11" ht="15" customHeight="1" x14ac:dyDescent="0.35">
      <c r="A67" s="4">
        <v>37</v>
      </c>
      <c r="B67" s="4">
        <v>-283.87</v>
      </c>
      <c r="C67" t="s">
        <v>6268</v>
      </c>
      <c r="D67" s="4">
        <v>3</v>
      </c>
      <c r="E67" s="16" t="s">
        <v>6345</v>
      </c>
    </row>
    <row r="68" spans="1:11" ht="15" customHeight="1" x14ac:dyDescent="0.35">
      <c r="E68" s="58" t="s">
        <v>11368</v>
      </c>
      <c r="F68" s="42">
        <f t="shared" si="3"/>
        <v>2</v>
      </c>
      <c r="G68" t="s">
        <v>10938</v>
      </c>
      <c r="H68" s="42">
        <f t="shared" si="3"/>
        <v>2</v>
      </c>
      <c r="I68" t="s">
        <v>12174</v>
      </c>
    </row>
    <row r="69" spans="1:11" ht="15" customHeight="1" x14ac:dyDescent="0.35">
      <c r="E69" s="58" t="s">
        <v>11369</v>
      </c>
      <c r="F69" s="42">
        <f t="shared" si="3"/>
        <v>5</v>
      </c>
      <c r="G69" t="s">
        <v>9378</v>
      </c>
      <c r="H69" s="42">
        <f t="shared" si="3"/>
        <v>2</v>
      </c>
      <c r="I69" t="s">
        <v>12175</v>
      </c>
      <c r="J69" s="42">
        <f t="shared" si="3"/>
        <v>2</v>
      </c>
      <c r="K69" t="s">
        <v>10428</v>
      </c>
    </row>
    <row r="70" spans="1:11" x14ac:dyDescent="0.35">
      <c r="A70" s="4">
        <v>38</v>
      </c>
      <c r="B70" s="4">
        <v>-217.30599999999899</v>
      </c>
      <c r="C70" t="s">
        <v>6266</v>
      </c>
      <c r="D70" s="4">
        <v>1</v>
      </c>
      <c r="E70" s="16" t="s">
        <v>6352</v>
      </c>
    </row>
    <row r="71" spans="1:11" x14ac:dyDescent="0.35">
      <c r="E71" s="58" t="s">
        <v>10856</v>
      </c>
      <c r="F71" s="42">
        <f t="shared" si="3"/>
        <v>9</v>
      </c>
      <c r="G71" t="s">
        <v>9373</v>
      </c>
    </row>
    <row r="72" spans="1:11" x14ac:dyDescent="0.35">
      <c r="E72" s="58" t="s">
        <v>10857</v>
      </c>
      <c r="F72" s="42">
        <f t="shared" si="3"/>
        <v>5</v>
      </c>
      <c r="G72" t="s">
        <v>9378</v>
      </c>
    </row>
    <row r="73" spans="1:11" x14ac:dyDescent="0.35">
      <c r="A73" s="4">
        <v>39</v>
      </c>
      <c r="B73" s="4">
        <v>-197.12200000000001</v>
      </c>
      <c r="C73" t="s">
        <v>6268</v>
      </c>
      <c r="D73" s="4">
        <v>3</v>
      </c>
      <c r="E73" s="16" t="s">
        <v>6356</v>
      </c>
      <c r="F73" s="42">
        <f t="shared" si="3"/>
        <v>9</v>
      </c>
      <c r="G73" t="s">
        <v>9373</v>
      </c>
      <c r="H73" s="42">
        <f t="shared" si="3"/>
        <v>5</v>
      </c>
      <c r="I73" t="s">
        <v>9378</v>
      </c>
    </row>
    <row r="75" spans="1:11" x14ac:dyDescent="0.35">
      <c r="A75" s="7">
        <v>4</v>
      </c>
      <c r="B75" s="31" t="s">
        <v>11370</v>
      </c>
    </row>
    <row r="76" spans="1:11" x14ac:dyDescent="0.35">
      <c r="B76" s="39" t="s">
        <v>11371</v>
      </c>
    </row>
    <row r="77" spans="1:11" x14ac:dyDescent="0.35">
      <c r="A77" s="4">
        <v>40</v>
      </c>
      <c r="B77" s="4">
        <v>-189.58599999999899</v>
      </c>
      <c r="C77" t="s">
        <v>6268</v>
      </c>
      <c r="D77" s="4">
        <v>3</v>
      </c>
      <c r="E77" s="16" t="s">
        <v>6357</v>
      </c>
      <c r="F77" s="42">
        <f t="shared" si="3"/>
        <v>3</v>
      </c>
      <c r="G77" t="s">
        <v>9379</v>
      </c>
    </row>
    <row r="78" spans="1:11" x14ac:dyDescent="0.35">
      <c r="A78" s="4">
        <v>41</v>
      </c>
      <c r="B78" s="4">
        <v>-186.447</v>
      </c>
      <c r="C78" t="s">
        <v>6263</v>
      </c>
      <c r="D78" s="4">
        <v>4</v>
      </c>
      <c r="E78" s="16" t="s">
        <v>3421</v>
      </c>
      <c r="F78" s="42">
        <f t="shared" si="3"/>
        <v>4</v>
      </c>
      <c r="G78" t="s">
        <v>9372</v>
      </c>
    </row>
    <row r="79" spans="1:11" x14ac:dyDescent="0.35">
      <c r="A79" s="4">
        <v>42</v>
      </c>
      <c r="B79" s="4">
        <v>-173.78799999999899</v>
      </c>
      <c r="C79" s="2" t="s">
        <v>6261</v>
      </c>
      <c r="D79" s="4">
        <v>2</v>
      </c>
      <c r="E79" s="16" t="s">
        <v>6361</v>
      </c>
      <c r="F79" s="42">
        <f t="shared" si="3"/>
        <v>14</v>
      </c>
      <c r="G79" t="s">
        <v>9381</v>
      </c>
      <c r="H79" s="42">
        <f t="shared" si="3"/>
        <v>4</v>
      </c>
      <c r="I79" t="s">
        <v>10330</v>
      </c>
    </row>
    <row r="80" spans="1:11" x14ac:dyDescent="0.35">
      <c r="C80" s="2"/>
    </row>
    <row r="81" spans="1:7" x14ac:dyDescent="0.35">
      <c r="B81" s="20" t="s">
        <v>9285</v>
      </c>
      <c r="C81" s="2"/>
    </row>
    <row r="82" spans="1:7" x14ac:dyDescent="0.35">
      <c r="A82" s="4">
        <v>43</v>
      </c>
      <c r="B82" s="4">
        <v>-147.256</v>
      </c>
      <c r="C82" t="s">
        <v>6266</v>
      </c>
      <c r="D82" s="4">
        <v>1</v>
      </c>
      <c r="E82" s="16" t="s">
        <v>6364</v>
      </c>
      <c r="F82" s="42">
        <f t="shared" si="3"/>
        <v>9</v>
      </c>
      <c r="G82" t="s">
        <v>9373</v>
      </c>
    </row>
    <row r="83" spans="1:7" x14ac:dyDescent="0.35">
      <c r="A83" s="4">
        <v>44</v>
      </c>
      <c r="B83" s="4">
        <v>-85.186999999999998</v>
      </c>
      <c r="C83" t="s">
        <v>6263</v>
      </c>
      <c r="D83" s="4">
        <v>4</v>
      </c>
      <c r="E83" s="16" t="s">
        <v>6375</v>
      </c>
      <c r="F83" s="42">
        <f t="shared" si="3"/>
        <v>9</v>
      </c>
      <c r="G83" t="s">
        <v>9373</v>
      </c>
    </row>
    <row r="84" spans="1:7" x14ac:dyDescent="0.35">
      <c r="A84" s="4">
        <v>45</v>
      </c>
      <c r="B84" s="4">
        <v>-77.968000000000004</v>
      </c>
      <c r="C84" t="s">
        <v>6266</v>
      </c>
      <c r="D84" s="4">
        <v>1</v>
      </c>
      <c r="E84" s="16" t="s">
        <v>6377</v>
      </c>
      <c r="F84" s="42">
        <f t="shared" si="3"/>
        <v>9</v>
      </c>
      <c r="G84" t="s">
        <v>9373</v>
      </c>
    </row>
    <row r="85" spans="1:7" x14ac:dyDescent="0.35">
      <c r="A85" s="4">
        <v>46</v>
      </c>
      <c r="B85" s="4">
        <v>-71.087000000000003</v>
      </c>
      <c r="C85" s="2" t="s">
        <v>6261</v>
      </c>
      <c r="D85" s="4">
        <v>2</v>
      </c>
      <c r="E85" s="16" t="s">
        <v>6379</v>
      </c>
      <c r="F85" s="42">
        <f t="shared" si="3"/>
        <v>9</v>
      </c>
      <c r="G85" t="s">
        <v>9373</v>
      </c>
    </row>
    <row r="86" spans="1:7" x14ac:dyDescent="0.35">
      <c r="A86" s="4">
        <v>47</v>
      </c>
      <c r="B86" s="4">
        <v>-64.521999999999906</v>
      </c>
      <c r="C86" t="s">
        <v>6266</v>
      </c>
      <c r="D86" s="4">
        <v>1</v>
      </c>
      <c r="E86" s="16" t="s">
        <v>6380</v>
      </c>
      <c r="F86" s="42">
        <f t="shared" si="3"/>
        <v>9</v>
      </c>
      <c r="G86" t="s">
        <v>9373</v>
      </c>
    </row>
    <row r="87" spans="1:7" x14ac:dyDescent="0.35">
      <c r="A87" s="4">
        <v>48</v>
      </c>
      <c r="B87" s="4">
        <v>-64.09</v>
      </c>
      <c r="C87" t="s">
        <v>6268</v>
      </c>
      <c r="D87" s="4">
        <v>3</v>
      </c>
      <c r="E87" s="16" t="s">
        <v>6381</v>
      </c>
      <c r="F87" s="42">
        <f t="shared" si="3"/>
        <v>9</v>
      </c>
      <c r="G87" t="s">
        <v>9373</v>
      </c>
    </row>
    <row r="88" spans="1:7" x14ac:dyDescent="0.35">
      <c r="A88" s="4">
        <v>49</v>
      </c>
      <c r="B88" s="4">
        <v>-47.615000000000002</v>
      </c>
      <c r="C88" s="2" t="s">
        <v>6261</v>
      </c>
      <c r="D88" s="4">
        <v>2</v>
      </c>
      <c r="E88" s="16" t="s">
        <v>6385</v>
      </c>
      <c r="F88" s="42">
        <f t="shared" si="3"/>
        <v>9</v>
      </c>
      <c r="G88" t="s">
        <v>9373</v>
      </c>
    </row>
    <row r="89" spans="1:7" x14ac:dyDescent="0.35">
      <c r="C89" s="2"/>
    </row>
    <row r="90" spans="1:7" x14ac:dyDescent="0.35">
      <c r="A90" s="4">
        <v>50</v>
      </c>
      <c r="B90" s="4">
        <v>-34.775999999999897</v>
      </c>
      <c r="C90" t="s">
        <v>6268</v>
      </c>
      <c r="D90" s="4">
        <v>3</v>
      </c>
      <c r="E90" s="16" t="s">
        <v>6387</v>
      </c>
      <c r="F90" s="42">
        <f t="shared" si="3"/>
        <v>2</v>
      </c>
      <c r="G90" t="s">
        <v>10938</v>
      </c>
    </row>
    <row r="91" spans="1:7" x14ac:dyDescent="0.35">
      <c r="A91" s="4">
        <v>51</v>
      </c>
      <c r="B91" s="4">
        <v>-27.761999999999901</v>
      </c>
      <c r="C91" t="s">
        <v>6266</v>
      </c>
      <c r="D91" s="4">
        <v>1</v>
      </c>
      <c r="E91" s="16" t="s">
        <v>3421</v>
      </c>
      <c r="F91" s="42">
        <f t="shared" si="3"/>
        <v>4</v>
      </c>
      <c r="G91" t="s">
        <v>9372</v>
      </c>
    </row>
    <row r="93" spans="1:7" x14ac:dyDescent="0.35">
      <c r="B93" s="21" t="s">
        <v>9233</v>
      </c>
      <c r="C93" s="22"/>
      <c r="D93" s="21"/>
      <c r="E93" s="23"/>
    </row>
    <row r="94" spans="1:7" x14ac:dyDescent="0.35">
      <c r="B94" s="20" t="s">
        <v>9249</v>
      </c>
    </row>
    <row r="95" spans="1:7" x14ac:dyDescent="0.35">
      <c r="A95" s="4">
        <v>52</v>
      </c>
      <c r="B95" s="4">
        <v>233.542</v>
      </c>
      <c r="C95" t="s">
        <v>6266</v>
      </c>
      <c r="D95" s="4">
        <v>1</v>
      </c>
      <c r="E95" s="16" t="s">
        <v>6389</v>
      </c>
      <c r="F95" s="42">
        <f t="shared" ref="F95:J158" si="4">IF(G95="GREET",1,IF(G95="GOAL",2,IF(G95="GOAL:COOP",2,IF(G95="(GOAL:COOP)",2,IF(G95="GOAL:CIVILITY",2,IF(G95="GOAL:SUSTAIN",2,IF(G95="(GOAL:SUSTAIN)",2,IF(G95="GOAL:MAX EARN",2,IF(G95="GOAL:EQUITY",2,IF(G95="(GOAL:EQUITY)",2,IF(G95="PROPOSAL",3,IF(G95="(PROPOSAL)",3,IF(G95="CHOOSE+",4,IF(G95="CHOOSE-",4,IF(G95="(CHOOSE+)",4,IF(G95="(CHOOSE-)",4,IF(G95="ECO INFO",5,IF(G95="(ECO INFO)",5,IF(G95="$ INFO",6,IF(G95="($ INFO)",6,IF(G95="SOC INFO",7,IF(G95="(SOC INFO)",7,IF(G95="RULE INFO",8,IF(G95="EXP INFO",9,IF(G95="(EXP INFO)",9,IF(G95="MON RES",10,IF(G95="MON EARN",11,IF(G95="MON BEH",12,IF(G95="POSE HARM",13,IF(G95="(POSE HARM)",13,IF(G95="POSE CONCERN",14,IF(G95="(POSE CONCERN)",14,IF(G95="RJ APOLOGY",15,IF(G95="RJ ATONE",16,IF(G95="(RJ ATONE)",16,IF(G95="RJ JUSTIFY",17,IF(G95="RJ JUSTIFY:ECO INFO",17,IF(G95="RJ JUSTIFY:SOC INFO",17,IF(G95="RJ JUSTIFY:EXP INFO",17,IF(G95="RJ JUSTIFY:MON EARN",17,IF(G95="RJ JUSTIFY:MON BEH",17,IF(G95="RJ-",18,IF(G95="RJ FORGIVE+",19,IF(G95="RJ FORGIVE-",19,IF(G95="(RJ FORGIVE+)",19,IF(G95="(RJ FORGIVE-)",19,IF(G95="COORD",20,IF(G95="(COORD)",20,IF(G95="ENF ACK",21,IF(G95="(ENF ACK)",21,IF(G95="ENF PRAISE",22,IF(G95="ENF ASK",23,IF(G95="ENF TELL",24,IF(G95="ENF SHAME",25,IF(G95="ENF WARN",26,IF(G95="ENF THREATEN",27,IF(G95="ENF PUNISH",28,IF(G95="DEFECT",29,IF(G95="SM TALK",30,IF(G95="HUMOR",31,IF(G95="POLITE+",32,IF(G95="POLITE-",32,IF(G95="INPUT-",33,IF(G95="AMBIGUOUS",34,IF(G95="UNCODEABLE",35)))))))))))))))))))))))))))))))))))))))))))))))))))))))))))))))))</f>
        <v>5</v>
      </c>
      <c r="G95" t="s">
        <v>9378</v>
      </c>
    </row>
    <row r="96" spans="1:7" x14ac:dyDescent="0.35">
      <c r="A96" s="4">
        <v>53</v>
      </c>
      <c r="B96" s="4">
        <v>238.96799999999999</v>
      </c>
      <c r="C96" s="2" t="s">
        <v>6261</v>
      </c>
      <c r="D96" s="4">
        <v>2</v>
      </c>
      <c r="E96" s="16" t="s">
        <v>6390</v>
      </c>
      <c r="F96" s="42">
        <f t="shared" si="4"/>
        <v>7</v>
      </c>
      <c r="G96" t="s">
        <v>9377</v>
      </c>
    </row>
    <row r="97" spans="1:9" x14ac:dyDescent="0.35">
      <c r="C97" s="2"/>
    </row>
    <row r="98" spans="1:9" x14ac:dyDescent="0.35">
      <c r="A98" s="7"/>
      <c r="B98" s="11" t="s">
        <v>9229</v>
      </c>
      <c r="C98" s="15"/>
      <c r="D98" s="19"/>
      <c r="E98" s="15"/>
    </row>
    <row r="99" spans="1:9" x14ac:dyDescent="0.35">
      <c r="A99" s="7">
        <v>3</v>
      </c>
      <c r="B99" s="31" t="s">
        <v>10862</v>
      </c>
    </row>
    <row r="100" spans="1:9" x14ac:dyDescent="0.35">
      <c r="A100" s="4">
        <v>54</v>
      </c>
      <c r="B100" s="4">
        <v>-373.113</v>
      </c>
      <c r="C100" s="2" t="s">
        <v>6261</v>
      </c>
      <c r="D100" s="4">
        <v>2</v>
      </c>
      <c r="E100" s="16" t="s">
        <v>6394</v>
      </c>
      <c r="F100" s="42">
        <f t="shared" si="4"/>
        <v>3</v>
      </c>
      <c r="G100" t="s">
        <v>9379</v>
      </c>
    </row>
    <row r="101" spans="1:9" x14ac:dyDescent="0.35">
      <c r="B101" s="4">
        <v>-358.14800000000002</v>
      </c>
      <c r="C101" s="2" t="s">
        <v>6261</v>
      </c>
      <c r="D101" s="4">
        <v>2</v>
      </c>
      <c r="E101" s="16" t="s">
        <v>6398</v>
      </c>
    </row>
    <row r="102" spans="1:9" x14ac:dyDescent="0.35">
      <c r="A102" s="4">
        <v>55</v>
      </c>
      <c r="B102" s="4">
        <v>-343.54</v>
      </c>
      <c r="C102" t="s">
        <v>6268</v>
      </c>
      <c r="D102" s="4">
        <v>3</v>
      </c>
      <c r="E102" s="16" t="s">
        <v>6401</v>
      </c>
      <c r="F102" s="42">
        <f t="shared" si="4"/>
        <v>4</v>
      </c>
      <c r="G102" t="s">
        <v>9372</v>
      </c>
    </row>
    <row r="103" spans="1:9" x14ac:dyDescent="0.35">
      <c r="A103" s="4">
        <v>56</v>
      </c>
      <c r="B103" s="4">
        <v>-336.40300000000002</v>
      </c>
      <c r="C103" t="s">
        <v>6266</v>
      </c>
      <c r="D103" s="4">
        <v>1</v>
      </c>
      <c r="E103" s="16" t="s">
        <v>6404</v>
      </c>
      <c r="F103" s="42">
        <f t="shared" si="4"/>
        <v>4</v>
      </c>
      <c r="G103" t="s">
        <v>9372</v>
      </c>
    </row>
    <row r="105" spans="1:9" x14ac:dyDescent="0.35">
      <c r="A105" s="7">
        <v>4</v>
      </c>
      <c r="B105" s="31" t="s">
        <v>10859</v>
      </c>
    </row>
    <row r="106" spans="1:9" x14ac:dyDescent="0.35">
      <c r="A106" s="4">
        <v>57</v>
      </c>
      <c r="B106" s="4">
        <v>-376.88400000000001</v>
      </c>
      <c r="C106" t="s">
        <v>6263</v>
      </c>
      <c r="D106" s="4">
        <v>4</v>
      </c>
      <c r="E106" s="16" t="s">
        <v>6393</v>
      </c>
      <c r="F106" s="42">
        <f t="shared" si="4"/>
        <v>3</v>
      </c>
      <c r="G106" t="s">
        <v>9379</v>
      </c>
    </row>
    <row r="107" spans="1:9" x14ac:dyDescent="0.35">
      <c r="A107" s="4">
        <v>58</v>
      </c>
      <c r="B107" s="4">
        <v>-321.351</v>
      </c>
      <c r="C107" s="2" t="s">
        <v>6261</v>
      </c>
      <c r="D107" s="4">
        <v>2</v>
      </c>
      <c r="E107" s="16" t="s">
        <v>6407</v>
      </c>
    </row>
    <row r="108" spans="1:9" x14ac:dyDescent="0.35">
      <c r="C108" s="2"/>
      <c r="E108" s="58" t="s">
        <v>10860</v>
      </c>
      <c r="F108" s="42">
        <f t="shared" si="4"/>
        <v>4</v>
      </c>
      <c r="G108" t="s">
        <v>9372</v>
      </c>
    </row>
    <row r="109" spans="1:9" x14ac:dyDescent="0.35">
      <c r="C109" s="2"/>
      <c r="E109" s="58" t="s">
        <v>10861</v>
      </c>
      <c r="F109" s="42">
        <f t="shared" si="4"/>
        <v>8</v>
      </c>
      <c r="G109" t="s">
        <v>9374</v>
      </c>
    </row>
    <row r="110" spans="1:9" x14ac:dyDescent="0.35">
      <c r="A110" s="4">
        <v>59</v>
      </c>
      <c r="B110" s="4">
        <v>-308.07400000000001</v>
      </c>
      <c r="C110" t="s">
        <v>6263</v>
      </c>
      <c r="D110" s="4">
        <v>4</v>
      </c>
      <c r="E110" s="16" t="s">
        <v>6410</v>
      </c>
      <c r="F110" s="42">
        <f t="shared" si="4"/>
        <v>8</v>
      </c>
      <c r="G110" t="s">
        <v>9374</v>
      </c>
    </row>
    <row r="111" spans="1:9" x14ac:dyDescent="0.35">
      <c r="A111" s="4">
        <v>60</v>
      </c>
      <c r="B111" s="4">
        <v>-306.94</v>
      </c>
      <c r="C111" t="s">
        <v>6268</v>
      </c>
      <c r="D111" s="4">
        <v>3</v>
      </c>
      <c r="E111" s="16" t="s">
        <v>6411</v>
      </c>
      <c r="F111" s="42">
        <f t="shared" si="4"/>
        <v>8</v>
      </c>
      <c r="G111" t="s">
        <v>9374</v>
      </c>
      <c r="H111" s="42">
        <f t="shared" ref="H111:H112" si="5">IF(I111="GREET",1,IF(I111="GOAL",2,IF(I111="GOAL:COOP",2,IF(I111="(GOAL:COOP)",2,IF(I111="GOAL:CIVILITY",2,IF(I111="GOAL:SUSTAIN",2,IF(I111="(GOAL:SUSTAIN)",2,IF(I111="GOAL:MAX EARN",2,IF(I111="GOAL:EQUITY",2,IF(I111="(GOAL:EQUITY)",2,IF(I111="PROPOSAL",3,IF(I111="(PROPOSAL)",3,IF(I111="CHOOSE+",4,IF(I111="CHOOSE-",4,IF(I111="(CHOOSE+)",4,IF(I111="(CHOOSE-)",4,IF(I111="ECO INFO",5,IF(I111="(ECO INFO)",5,IF(I111="$ INFO",6,IF(I111="($ INFO)",6,IF(I111="SOC INFO",7,IF(I111="(SOC INFO)",7,IF(I111="RULE INFO",8,IF(I111="EXP INFO",9,IF(I111="(EXP INFO)",9,IF(I111="MON RES",10,IF(I111="MON EARN",11,IF(I111="MON BEH",12,IF(I111="POSE HARM",13,IF(I111="(POSE HARM)",13,IF(I111="POSE CONCERN",14,IF(I111="(POSE CONCERN)",14,IF(I111="RJ APOLOGY",15,IF(I111="RJ ATONE",16,IF(I111="(RJ ATONE)",16,IF(I111="RJ JUSTIFY",17,IF(I111="RJ JUSTIFY:ECO INFO",17,IF(I111="RJ JUSTIFY:SOC INFO",17,IF(I111="RJ JUSTIFY:EXP INFO",17,IF(I111="RJ JUSTIFY:MON EARN",17,IF(I111="RJ JUSTIFY:MON BEH",17,IF(I111="RJ-",18,IF(I111="RJ FORGIVE+",19,IF(I111="RJ FORGIVE-",19,IF(I111="(RJ FORGIVE+)",19,IF(I111="(RJ FORGIVE-)",19,IF(I111="COORD",20,IF(I111="(COORD)",20,IF(I111="ENF ACK",21,IF(I111="(ENF ACK)",21,IF(I111="ENF PRAISE",22,IF(I111="ENF ASK",23,IF(I111="ENF TELL",24,IF(I111="ENF SHAME",25,IF(I111="ENF WARN",26,IF(I111="ENF THREATEN",27,IF(I111="ENF PUNISH",28,IF(I111="DEFECT",29,IF(I111="SM TALK",30,IF(I111="HUMOR",31,IF(I111="POLITE+",32,IF(I111="POLITE-",32,IF(I111="INPUT-",33,IF(I111="AMBIGUOUS",34,IF(I111="UNCODEABLE",35)))))))))))))))))))))))))))))))))))))))))))))))))))))))))))))))))</f>
        <v>4</v>
      </c>
      <c r="I111" t="s">
        <v>10330</v>
      </c>
    </row>
    <row r="112" spans="1:9" x14ac:dyDescent="0.35">
      <c r="A112" s="4">
        <v>61</v>
      </c>
      <c r="B112" s="4">
        <v>-301.81299999999999</v>
      </c>
      <c r="C112" t="s">
        <v>6266</v>
      </c>
      <c r="D112" s="4">
        <v>1</v>
      </c>
      <c r="E112" s="16" t="s">
        <v>1257</v>
      </c>
      <c r="F112" s="42">
        <f t="shared" si="4"/>
        <v>8</v>
      </c>
      <c r="G112" t="s">
        <v>9374</v>
      </c>
      <c r="H112" s="42">
        <f t="shared" si="5"/>
        <v>4</v>
      </c>
      <c r="I112" t="s">
        <v>10330</v>
      </c>
    </row>
    <row r="114" spans="1:7" x14ac:dyDescent="0.35">
      <c r="A114" s="4">
        <v>62</v>
      </c>
      <c r="B114" s="4">
        <v>-272.82799999999997</v>
      </c>
      <c r="C114" t="s">
        <v>6268</v>
      </c>
      <c r="D114" s="4">
        <v>3</v>
      </c>
      <c r="E114" s="16" t="s">
        <v>6417</v>
      </c>
      <c r="F114" s="42">
        <f t="shared" si="4"/>
        <v>22</v>
      </c>
      <c r="G114" t="s">
        <v>10418</v>
      </c>
    </row>
    <row r="116" spans="1:7" x14ac:dyDescent="0.35">
      <c r="B116" s="31" t="s">
        <v>10863</v>
      </c>
    </row>
    <row r="117" spans="1:7" x14ac:dyDescent="0.35">
      <c r="A117" s="4">
        <v>63</v>
      </c>
      <c r="B117" s="4">
        <v>-265.74799999999999</v>
      </c>
      <c r="C117" t="s">
        <v>6263</v>
      </c>
      <c r="D117" s="4">
        <v>4</v>
      </c>
      <c r="E117" s="16" t="s">
        <v>6418</v>
      </c>
      <c r="F117" s="42">
        <f t="shared" si="4"/>
        <v>5</v>
      </c>
      <c r="G117" t="s">
        <v>9378</v>
      </c>
    </row>
    <row r="118" spans="1:7" x14ac:dyDescent="0.35">
      <c r="A118" s="4">
        <v>64</v>
      </c>
      <c r="B118" s="4">
        <v>-253.761</v>
      </c>
      <c r="C118" s="2" t="s">
        <v>6261</v>
      </c>
      <c r="D118" s="4">
        <v>2</v>
      </c>
      <c r="E118" s="16" t="s">
        <v>6421</v>
      </c>
      <c r="F118" s="42">
        <f t="shared" si="4"/>
        <v>5</v>
      </c>
      <c r="G118" t="s">
        <v>9378</v>
      </c>
    </row>
    <row r="119" spans="1:7" x14ac:dyDescent="0.35">
      <c r="A119" s="4">
        <v>65</v>
      </c>
      <c r="B119" s="4">
        <v>-246.572</v>
      </c>
      <c r="C119" t="s">
        <v>6266</v>
      </c>
      <c r="D119" s="4">
        <v>1</v>
      </c>
      <c r="E119" s="16" t="s">
        <v>6422</v>
      </c>
      <c r="F119" s="42">
        <f t="shared" si="4"/>
        <v>5</v>
      </c>
      <c r="G119" t="s">
        <v>9378</v>
      </c>
    </row>
    <row r="120" spans="1:7" x14ac:dyDescent="0.35">
      <c r="A120" s="4">
        <v>66</v>
      </c>
      <c r="B120" s="4">
        <v>-242.07499999999999</v>
      </c>
      <c r="C120" s="2" t="s">
        <v>6261</v>
      </c>
      <c r="D120" s="4">
        <v>2</v>
      </c>
      <c r="E120" s="16" t="s">
        <v>6423</v>
      </c>
      <c r="F120" s="42">
        <f t="shared" si="4"/>
        <v>7</v>
      </c>
      <c r="G120" t="s">
        <v>9377</v>
      </c>
    </row>
    <row r="121" spans="1:7" x14ac:dyDescent="0.35">
      <c r="A121" s="4">
        <v>67</v>
      </c>
      <c r="B121" s="4">
        <v>-237.46899999999999</v>
      </c>
      <c r="C121" t="s">
        <v>6263</v>
      </c>
      <c r="D121" s="4">
        <v>4</v>
      </c>
      <c r="E121" s="16" t="b">
        <v>1</v>
      </c>
      <c r="F121" s="42">
        <f t="shared" si="4"/>
        <v>7</v>
      </c>
      <c r="G121" t="s">
        <v>9377</v>
      </c>
    </row>
    <row r="122" spans="1:7" x14ac:dyDescent="0.35">
      <c r="A122" s="4">
        <v>68</v>
      </c>
      <c r="B122" s="4">
        <v>-218.33099999999999</v>
      </c>
      <c r="C122" t="s">
        <v>6266</v>
      </c>
      <c r="D122" s="4">
        <v>1</v>
      </c>
      <c r="E122" s="16" t="s">
        <v>6426</v>
      </c>
      <c r="F122" s="42">
        <f t="shared" si="4"/>
        <v>5</v>
      </c>
      <c r="G122" t="s">
        <v>9378</v>
      </c>
    </row>
    <row r="124" spans="1:7" x14ac:dyDescent="0.35">
      <c r="B124" s="20" t="s">
        <v>9256</v>
      </c>
    </row>
    <row r="125" spans="1:7" x14ac:dyDescent="0.35">
      <c r="A125" s="4">
        <v>69</v>
      </c>
      <c r="B125" s="4">
        <v>-193.40099999999899</v>
      </c>
      <c r="C125" s="2" t="s">
        <v>6261</v>
      </c>
      <c r="D125" s="4">
        <v>2</v>
      </c>
      <c r="E125" s="16" t="s">
        <v>6429</v>
      </c>
      <c r="F125" s="42">
        <f t="shared" si="4"/>
        <v>9</v>
      </c>
      <c r="G125" t="s">
        <v>9373</v>
      </c>
    </row>
    <row r="126" spans="1:7" x14ac:dyDescent="0.35">
      <c r="A126" s="4">
        <v>70</v>
      </c>
      <c r="B126" s="4">
        <v>-160.16299999999899</v>
      </c>
      <c r="C126" t="s">
        <v>6266</v>
      </c>
      <c r="D126" s="4">
        <v>1</v>
      </c>
      <c r="E126" s="16" t="s">
        <v>6435</v>
      </c>
      <c r="F126" s="42">
        <f t="shared" si="4"/>
        <v>9</v>
      </c>
      <c r="G126" t="s">
        <v>9373</v>
      </c>
    </row>
    <row r="127" spans="1:7" x14ac:dyDescent="0.35">
      <c r="A127" s="4">
        <v>71</v>
      </c>
      <c r="B127" s="4">
        <v>-155.886</v>
      </c>
      <c r="C127" t="s">
        <v>6263</v>
      </c>
      <c r="D127" s="4">
        <v>4</v>
      </c>
      <c r="E127" s="16" t="s">
        <v>6436</v>
      </c>
      <c r="F127" s="42">
        <f t="shared" si="4"/>
        <v>9</v>
      </c>
      <c r="G127" t="s">
        <v>9373</v>
      </c>
    </row>
    <row r="128" spans="1:7" x14ac:dyDescent="0.35">
      <c r="A128" s="4">
        <v>72</v>
      </c>
      <c r="B128" s="4">
        <v>-144.04399999999899</v>
      </c>
      <c r="C128" t="s">
        <v>6268</v>
      </c>
      <c r="D128" s="4">
        <v>3</v>
      </c>
      <c r="E128" s="16" t="s">
        <v>6438</v>
      </c>
      <c r="F128" s="42">
        <f t="shared" si="4"/>
        <v>9</v>
      </c>
      <c r="G128" t="s">
        <v>9373</v>
      </c>
    </row>
    <row r="130" spans="1:7" x14ac:dyDescent="0.35">
      <c r="B130" s="31" t="s">
        <v>10864</v>
      </c>
    </row>
    <row r="131" spans="1:7" x14ac:dyDescent="0.35">
      <c r="A131" s="4">
        <v>73</v>
      </c>
      <c r="B131" s="4">
        <v>-141.09899999999999</v>
      </c>
      <c r="C131" t="s">
        <v>6266</v>
      </c>
      <c r="D131" s="4">
        <v>1</v>
      </c>
      <c r="E131" s="16" t="s">
        <v>6440</v>
      </c>
    </row>
    <row r="132" spans="1:7" x14ac:dyDescent="0.35">
      <c r="E132" s="58" t="s">
        <v>11372</v>
      </c>
      <c r="F132" s="42">
        <f t="shared" si="4"/>
        <v>9</v>
      </c>
      <c r="G132" t="s">
        <v>9373</v>
      </c>
    </row>
    <row r="133" spans="1:7" x14ac:dyDescent="0.35">
      <c r="E133" s="58" t="s">
        <v>11373</v>
      </c>
      <c r="F133" s="42">
        <f t="shared" si="4"/>
        <v>6</v>
      </c>
      <c r="G133" t="s">
        <v>10472</v>
      </c>
    </row>
    <row r="134" spans="1:7" x14ac:dyDescent="0.35">
      <c r="A134" s="4">
        <v>74</v>
      </c>
      <c r="B134" s="4">
        <v>-125.816</v>
      </c>
      <c r="C134" t="s">
        <v>6263</v>
      </c>
      <c r="D134" s="4">
        <v>4</v>
      </c>
      <c r="E134" s="16" t="s">
        <v>11374</v>
      </c>
      <c r="F134" s="42">
        <f t="shared" si="4"/>
        <v>9</v>
      </c>
      <c r="G134" t="s">
        <v>9373</v>
      </c>
    </row>
    <row r="135" spans="1:7" x14ac:dyDescent="0.35">
      <c r="A135" s="4">
        <v>75</v>
      </c>
      <c r="B135" s="4">
        <v>-117.473</v>
      </c>
      <c r="C135" s="2" t="s">
        <v>6261</v>
      </c>
      <c r="D135" s="4">
        <v>2</v>
      </c>
      <c r="E135" s="16" t="s">
        <v>6444</v>
      </c>
      <c r="F135" s="42">
        <f t="shared" si="4"/>
        <v>7</v>
      </c>
      <c r="G135" t="s">
        <v>9377</v>
      </c>
    </row>
    <row r="136" spans="1:7" x14ac:dyDescent="0.35">
      <c r="B136" s="4">
        <v>-105.616</v>
      </c>
      <c r="C136" s="2" t="s">
        <v>6261</v>
      </c>
      <c r="D136" s="4">
        <v>2</v>
      </c>
      <c r="E136" s="16" t="s">
        <v>6447</v>
      </c>
    </row>
    <row r="137" spans="1:7" x14ac:dyDescent="0.35">
      <c r="A137" s="4">
        <v>76</v>
      </c>
      <c r="B137" s="4">
        <v>-109.959</v>
      </c>
      <c r="C137" t="s">
        <v>6268</v>
      </c>
      <c r="D137" s="4">
        <v>3</v>
      </c>
      <c r="E137" s="16" t="s">
        <v>6446</v>
      </c>
      <c r="F137" s="42">
        <f t="shared" si="4"/>
        <v>7</v>
      </c>
      <c r="G137" t="s">
        <v>9377</v>
      </c>
    </row>
    <row r="138" spans="1:7" x14ac:dyDescent="0.35">
      <c r="A138" s="4">
        <v>77</v>
      </c>
      <c r="B138" s="4">
        <v>-100.95099999999999</v>
      </c>
      <c r="C138" t="s">
        <v>6266</v>
      </c>
      <c r="D138" s="4">
        <v>1</v>
      </c>
      <c r="E138" s="16" t="s">
        <v>6448</v>
      </c>
      <c r="F138" s="42">
        <f t="shared" si="4"/>
        <v>7</v>
      </c>
      <c r="G138" t="s">
        <v>9377</v>
      </c>
    </row>
    <row r="139" spans="1:7" x14ac:dyDescent="0.35">
      <c r="B139" s="4">
        <v>-94.192999999999998</v>
      </c>
      <c r="C139" t="s">
        <v>6266</v>
      </c>
      <c r="D139" s="4">
        <v>1</v>
      </c>
      <c r="E139" s="16" t="s">
        <v>6449</v>
      </c>
    </row>
    <row r="140" spans="1:7" x14ac:dyDescent="0.35">
      <c r="E140" s="58" t="s">
        <v>11376</v>
      </c>
      <c r="F140" s="42">
        <f t="shared" si="4"/>
        <v>7</v>
      </c>
      <c r="G140" t="s">
        <v>9377</v>
      </c>
    </row>
    <row r="141" spans="1:7" x14ac:dyDescent="0.35">
      <c r="E141" s="58" t="s">
        <v>11375</v>
      </c>
      <c r="F141" s="42">
        <f t="shared" si="4"/>
        <v>6</v>
      </c>
      <c r="G141" t="s">
        <v>10472</v>
      </c>
    </row>
    <row r="142" spans="1:7" x14ac:dyDescent="0.35">
      <c r="A142" s="4">
        <v>78</v>
      </c>
      <c r="B142" s="4">
        <v>-91.314999999999998</v>
      </c>
      <c r="C142" s="2" t="s">
        <v>6261</v>
      </c>
      <c r="D142" s="4">
        <v>2</v>
      </c>
      <c r="E142" s="16" t="s">
        <v>6450</v>
      </c>
      <c r="F142" s="42">
        <f t="shared" si="4"/>
        <v>6</v>
      </c>
      <c r="G142" t="s">
        <v>10472</v>
      </c>
    </row>
    <row r="143" spans="1:7" x14ac:dyDescent="0.35">
      <c r="A143" s="4">
        <v>79</v>
      </c>
      <c r="B143" s="4">
        <v>-68.760999999999996</v>
      </c>
      <c r="C143" s="2" t="s">
        <v>6261</v>
      </c>
      <c r="D143" s="4">
        <v>2</v>
      </c>
      <c r="E143" s="16" t="s">
        <v>6453</v>
      </c>
      <c r="F143" s="42">
        <f t="shared" si="4"/>
        <v>7</v>
      </c>
      <c r="G143" t="s">
        <v>9377</v>
      </c>
    </row>
    <row r="144" spans="1:7" x14ac:dyDescent="0.35">
      <c r="B144" s="4">
        <v>-57.427999999999997</v>
      </c>
      <c r="C144" s="2" t="s">
        <v>6261</v>
      </c>
      <c r="D144" s="4">
        <v>2</v>
      </c>
      <c r="E144" s="16" t="s">
        <v>6455</v>
      </c>
      <c r="F144" s="42">
        <f t="shared" si="4"/>
        <v>7</v>
      </c>
      <c r="G144" t="s">
        <v>9377</v>
      </c>
    </row>
    <row r="145" spans="1:11" x14ac:dyDescent="0.35">
      <c r="C145" s="2"/>
      <c r="E145" s="58" t="s">
        <v>11378</v>
      </c>
      <c r="F145" s="42">
        <f t="shared" si="4"/>
        <v>7</v>
      </c>
      <c r="G145" t="s">
        <v>9377</v>
      </c>
    </row>
    <row r="146" spans="1:11" x14ac:dyDescent="0.35">
      <c r="C146" s="2"/>
      <c r="E146" s="58" t="s">
        <v>11377</v>
      </c>
      <c r="F146" s="42">
        <f t="shared" si="4"/>
        <v>6</v>
      </c>
      <c r="G146" t="s">
        <v>10472</v>
      </c>
    </row>
    <row r="147" spans="1:11" x14ac:dyDescent="0.35">
      <c r="A147" s="4">
        <v>80</v>
      </c>
      <c r="B147" s="4">
        <v>-56.648000000000003</v>
      </c>
      <c r="C147" t="s">
        <v>6266</v>
      </c>
      <c r="D147" s="4">
        <v>1</v>
      </c>
      <c r="E147" s="16" t="s">
        <v>6456</v>
      </c>
      <c r="F147" s="42">
        <f t="shared" si="4"/>
        <v>7</v>
      </c>
      <c r="G147" t="s">
        <v>9377</v>
      </c>
    </row>
    <row r="148" spans="1:11" x14ac:dyDescent="0.35">
      <c r="A148" s="4">
        <v>81</v>
      </c>
      <c r="B148" s="4">
        <v>-51.766999999999904</v>
      </c>
      <c r="C148" t="s">
        <v>6268</v>
      </c>
      <c r="D148" s="4">
        <v>3</v>
      </c>
      <c r="E148" s="16" t="s">
        <v>6458</v>
      </c>
      <c r="F148" s="42">
        <f t="shared" si="4"/>
        <v>7</v>
      </c>
      <c r="G148" t="s">
        <v>9377</v>
      </c>
      <c r="H148" s="42">
        <f t="shared" si="4"/>
        <v>2</v>
      </c>
      <c r="I148" t="s">
        <v>10938</v>
      </c>
      <c r="J148" s="42">
        <f t="shared" si="4"/>
        <v>6</v>
      </c>
      <c r="K148" t="s">
        <v>10472</v>
      </c>
    </row>
    <row r="149" spans="1:11" x14ac:dyDescent="0.35">
      <c r="A149" s="4">
        <v>82</v>
      </c>
      <c r="B149" s="4">
        <v>-44.018999999999998</v>
      </c>
      <c r="C149" s="2" t="s">
        <v>6261</v>
      </c>
      <c r="D149" s="4">
        <v>2</v>
      </c>
      <c r="E149" s="16" t="s">
        <v>6460</v>
      </c>
      <c r="F149" s="42">
        <f t="shared" si="4"/>
        <v>7</v>
      </c>
      <c r="G149" t="s">
        <v>9377</v>
      </c>
    </row>
    <row r="150" spans="1:11" x14ac:dyDescent="0.35">
      <c r="A150" s="4">
        <v>83</v>
      </c>
      <c r="B150" s="4">
        <v>-37.149000000000001</v>
      </c>
      <c r="C150" t="s">
        <v>6268</v>
      </c>
      <c r="D150" s="4">
        <v>3</v>
      </c>
      <c r="E150" s="16" t="s">
        <v>2970</v>
      </c>
      <c r="F150" s="42">
        <f t="shared" si="4"/>
        <v>7</v>
      </c>
      <c r="G150" t="s">
        <v>9377</v>
      </c>
    </row>
    <row r="151" spans="1:11" x14ac:dyDescent="0.35">
      <c r="A151" s="4">
        <v>84</v>
      </c>
      <c r="B151" s="4">
        <v>-26.991999999999901</v>
      </c>
      <c r="C151" t="s">
        <v>6266</v>
      </c>
      <c r="D151" s="4">
        <v>1</v>
      </c>
      <c r="E151" s="16" t="s">
        <v>6463</v>
      </c>
      <c r="F151" s="42">
        <f t="shared" si="4"/>
        <v>9</v>
      </c>
      <c r="G151" t="s">
        <v>9373</v>
      </c>
    </row>
    <row r="153" spans="1:11" x14ac:dyDescent="0.35">
      <c r="B153" s="21" t="s">
        <v>9234</v>
      </c>
      <c r="C153" s="22"/>
      <c r="D153" s="21"/>
      <c r="E153" s="23"/>
    </row>
    <row r="154" spans="1:11" x14ac:dyDescent="0.35">
      <c r="B154" s="31"/>
    </row>
    <row r="155" spans="1:11" x14ac:dyDescent="0.35">
      <c r="A155" s="4">
        <v>85</v>
      </c>
      <c r="B155" s="4">
        <v>188.351</v>
      </c>
      <c r="C155" s="2" t="s">
        <v>6261</v>
      </c>
      <c r="D155" s="4">
        <v>2</v>
      </c>
      <c r="E155" s="16" t="s">
        <v>6464</v>
      </c>
      <c r="F155" s="42">
        <f t="shared" si="4"/>
        <v>3</v>
      </c>
      <c r="G155" t="s">
        <v>9379</v>
      </c>
    </row>
    <row r="156" spans="1:11" x14ac:dyDescent="0.35">
      <c r="C156" s="2"/>
    </row>
    <row r="157" spans="1:11" x14ac:dyDescent="0.35">
      <c r="A157" s="4">
        <v>86</v>
      </c>
      <c r="B157" s="4">
        <v>195.46099999999899</v>
      </c>
      <c r="C157" t="s">
        <v>6266</v>
      </c>
      <c r="D157" s="4">
        <v>1</v>
      </c>
      <c r="E157" s="16" t="s">
        <v>6465</v>
      </c>
      <c r="F157" s="42">
        <f t="shared" si="4"/>
        <v>5</v>
      </c>
      <c r="G157" t="s">
        <v>9378</v>
      </c>
    </row>
    <row r="158" spans="1:11" x14ac:dyDescent="0.35">
      <c r="A158" s="4">
        <v>87</v>
      </c>
      <c r="B158" s="4">
        <v>217.679</v>
      </c>
      <c r="C158" s="2" t="s">
        <v>6261</v>
      </c>
      <c r="D158" s="4">
        <v>2</v>
      </c>
      <c r="E158" s="16" t="s">
        <v>6466</v>
      </c>
      <c r="F158" s="42">
        <f t="shared" si="4"/>
        <v>5</v>
      </c>
      <c r="G158" t="s">
        <v>9378</v>
      </c>
    </row>
    <row r="159" spans="1:11" x14ac:dyDescent="0.35">
      <c r="C159" s="2"/>
    </row>
    <row r="160" spans="1:11" x14ac:dyDescent="0.35">
      <c r="B160" s="31"/>
      <c r="C160" s="2"/>
    </row>
    <row r="161" spans="1:12" x14ac:dyDescent="0.35">
      <c r="A161" s="4">
        <v>88</v>
      </c>
      <c r="B161" s="4">
        <v>228.309</v>
      </c>
      <c r="C161" t="s">
        <v>6266</v>
      </c>
      <c r="D161" s="4">
        <v>1</v>
      </c>
      <c r="E161" s="16" t="s">
        <v>6467</v>
      </c>
      <c r="F161" s="42">
        <f t="shared" ref="F161:F163" si="6">IF(G161="GREET",1,IF(G161="GOAL",2,IF(G161="GOAL:COOP",2,IF(G161="(GOAL:COOP)",2,IF(G161="GOAL:CIVILITY",2,IF(G161="GOAL:SUSTAIN",2,IF(G161="(GOAL:SUSTAIN)",2,IF(G161="GOAL:MAX EARN",2,IF(G161="GOAL:EQUITY",2,IF(G161="(GOAL:EQUITY)",2,IF(G161="PROPOSAL",3,IF(G161="(PROPOSAL)",3,IF(G161="CHOOSE+",4,IF(G161="CHOOSE-",4,IF(G161="(CHOOSE+)",4,IF(G161="(CHOOSE-)",4,IF(G161="ECO INFO",5,IF(G161="(ECO INFO)",5,IF(G161="$ INFO",6,IF(G161="($ INFO)",6,IF(G161="SOC INFO",7,IF(G161="(SOC INFO)",7,IF(G161="RULE INFO",8,IF(G161="EXP INFO",9,IF(G161="(EXP INFO)",9,IF(G161="MON RES",10,IF(G161="MON EARN",11,IF(G161="MON BEH",12,IF(G161="POSE HARM",13,IF(G161="(POSE HARM)",13,IF(G161="POSE CONCERN",14,IF(G161="(POSE CONCERN)",14,IF(G161="RJ APOLOGY",15,IF(G161="RJ ATONE",16,IF(G161="(RJ ATONE)",16,IF(G161="RJ JUSTIFY",17,IF(G161="RJ JUSTIFY:ECO INFO",17,IF(G161="RJ JUSTIFY:SOC INFO",17,IF(G161="RJ JUSTIFY:EXP INFO",17,IF(G161="RJ JUSTIFY:MON EARN",17,IF(G161="RJ JUSTIFY:MON BEH",17,IF(G161="RJ-",18,IF(G161="RJ FORGIVE+",19,IF(G161="RJ FORGIVE-",19,IF(G161="(RJ FORGIVE+)",19,IF(G161="(RJ FORGIVE-)",19,IF(G161="COORD",20,IF(G161="(COORD)",20,IF(G161="ENF ACK",21,IF(G161="(ENF ACK)",21,IF(G161="ENF PRAISE",22,IF(G161="ENF ASK",23,IF(G161="ENF TELL",24,IF(G161="ENF SHAME",25,IF(G161="ENF WARN",26,IF(G161="ENF THREATEN",27,IF(G161="ENF PUNISH",28,IF(G161="DEFECT",29,IF(G161="SM TALK",30,IF(G161="HUMOR",31,IF(G161="POLITE+",32,IF(G161="POLITE-",32,IF(G161="INPUT-",33,IF(G161="AMBIGUOUS",34,IF(G161="UNCODEABLE",35)))))))))))))))))))))))))))))))))))))))))))))))))))))))))))))))))</f>
        <v>3</v>
      </c>
      <c r="G161" t="s">
        <v>9379</v>
      </c>
    </row>
    <row r="163" spans="1:12" x14ac:dyDescent="0.35">
      <c r="A163" s="4">
        <v>89</v>
      </c>
      <c r="B163" s="4">
        <v>239.959</v>
      </c>
      <c r="C163" s="2" t="s">
        <v>6261</v>
      </c>
      <c r="D163" s="4">
        <v>2</v>
      </c>
      <c r="E163" s="16" t="s">
        <v>6468</v>
      </c>
      <c r="F163" s="42">
        <f t="shared" si="6"/>
        <v>10</v>
      </c>
      <c r="G163" t="s">
        <v>10136</v>
      </c>
    </row>
    <row r="166" spans="1:12" x14ac:dyDescent="0.35">
      <c r="A166" s="8" t="s">
        <v>11929</v>
      </c>
    </row>
    <row r="167" spans="1:12" x14ac:dyDescent="0.35">
      <c r="B167" s="98" t="s">
        <v>11936</v>
      </c>
    </row>
    <row r="168" spans="1:12" x14ac:dyDescent="0.35">
      <c r="A168" s="7" t="s">
        <v>12235</v>
      </c>
      <c r="B168" s="4">
        <v>4</v>
      </c>
      <c r="C168" t="s">
        <v>12020</v>
      </c>
    </row>
    <row r="169" spans="1:12" x14ac:dyDescent="0.35">
      <c r="A169" s="7" t="s">
        <v>12236</v>
      </c>
      <c r="B169" s="4">
        <v>4</v>
      </c>
      <c r="C169" t="s">
        <v>11958</v>
      </c>
    </row>
    <row r="170" spans="1:12" x14ac:dyDescent="0.35">
      <c r="A170" s="7" t="s">
        <v>12237</v>
      </c>
      <c r="B170" s="4">
        <v>4</v>
      </c>
      <c r="C170" t="s">
        <v>12021</v>
      </c>
    </row>
    <row r="172" spans="1:12" x14ac:dyDescent="0.35">
      <c r="A172" s="7" t="s">
        <v>12080</v>
      </c>
      <c r="B172" s="4">
        <v>4</v>
      </c>
    </row>
    <row r="173" spans="1:12" x14ac:dyDescent="0.35">
      <c r="A173" s="4" t="s">
        <v>12082</v>
      </c>
      <c r="B173" s="4">
        <v>1</v>
      </c>
    </row>
    <row r="176" spans="1:12" x14ac:dyDescent="0.35">
      <c r="B176" s="8" t="s">
        <v>12198</v>
      </c>
      <c r="F176"/>
      <c r="H176"/>
      <c r="J176"/>
      <c r="L176"/>
    </row>
    <row r="177" spans="1:12" x14ac:dyDescent="0.35">
      <c r="A177" s="8" t="s">
        <v>12199</v>
      </c>
      <c r="B177" s="138" t="s">
        <v>12230</v>
      </c>
      <c r="C177" s="113" t="s">
        <v>12231</v>
      </c>
      <c r="F177"/>
      <c r="H177"/>
      <c r="J177"/>
      <c r="L177"/>
    </row>
    <row r="178" spans="1:12" x14ac:dyDescent="0.35">
      <c r="A178" s="7" t="s">
        <v>12083</v>
      </c>
      <c r="B178" s="102">
        <v>0</v>
      </c>
      <c r="C178" s="102">
        <v>0</v>
      </c>
      <c r="F178"/>
      <c r="H178"/>
      <c r="J178"/>
      <c r="L178"/>
    </row>
    <row r="179" spans="1:12" x14ac:dyDescent="0.35">
      <c r="A179" s="7" t="s">
        <v>12084</v>
      </c>
      <c r="B179" s="102">
        <v>1</v>
      </c>
      <c r="C179" s="102">
        <v>1</v>
      </c>
      <c r="F179"/>
      <c r="H179"/>
      <c r="J179"/>
      <c r="L179"/>
    </row>
    <row r="180" spans="1:12" x14ac:dyDescent="0.35">
      <c r="C180" s="4"/>
      <c r="F180"/>
      <c r="H180"/>
      <c r="J180"/>
      <c r="L180"/>
    </row>
    <row r="181" spans="1:12" x14ac:dyDescent="0.35">
      <c r="A181" s="8" t="s">
        <v>12200</v>
      </c>
      <c r="C181" s="4"/>
      <c r="F181"/>
      <c r="H181"/>
      <c r="J181"/>
      <c r="L181"/>
    </row>
    <row r="182" spans="1:12" x14ac:dyDescent="0.35">
      <c r="A182" s="7" t="s">
        <v>12083</v>
      </c>
      <c r="B182" s="102" t="s">
        <v>11932</v>
      </c>
      <c r="C182" s="102" t="s">
        <v>11932</v>
      </c>
      <c r="F182"/>
      <c r="H182"/>
      <c r="J182"/>
      <c r="L182"/>
    </row>
    <row r="183" spans="1:12" x14ac:dyDescent="0.35">
      <c r="A183" s="7" t="s">
        <v>12084</v>
      </c>
      <c r="B183" s="102" t="s">
        <v>11932</v>
      </c>
      <c r="C183" s="102" t="s">
        <v>11932</v>
      </c>
      <c r="F183"/>
      <c r="H183"/>
      <c r="J183"/>
      <c r="L183"/>
    </row>
    <row r="184" spans="1:12" x14ac:dyDescent="0.35">
      <c r="C184" s="4"/>
      <c r="F184"/>
      <c r="H184"/>
      <c r="J184"/>
      <c r="L184"/>
    </row>
    <row r="185" spans="1:12" x14ac:dyDescent="0.35">
      <c r="A185" s="8" t="s">
        <v>12201</v>
      </c>
      <c r="C185" s="4"/>
      <c r="F185"/>
      <c r="H185"/>
      <c r="J185"/>
      <c r="L185"/>
    </row>
    <row r="186" spans="1:12" x14ac:dyDescent="0.35">
      <c r="A186" s="7" t="s">
        <v>12083</v>
      </c>
      <c r="B186" s="4">
        <v>1</v>
      </c>
      <c r="C186" s="102">
        <v>1</v>
      </c>
      <c r="F186"/>
      <c r="H186"/>
      <c r="J186"/>
      <c r="L186"/>
    </row>
    <row r="187" spans="1:12" x14ac:dyDescent="0.35">
      <c r="A187" s="7" t="s">
        <v>12084</v>
      </c>
      <c r="B187" s="102" t="s">
        <v>11932</v>
      </c>
      <c r="C187" s="102">
        <v>1</v>
      </c>
      <c r="F187"/>
      <c r="H187"/>
      <c r="J187"/>
      <c r="L187"/>
    </row>
    <row r="188" spans="1:12" x14ac:dyDescent="0.35">
      <c r="C188" s="4"/>
      <c r="F188"/>
      <c r="H188"/>
      <c r="J188"/>
      <c r="L188"/>
    </row>
    <row r="189" spans="1:12" x14ac:dyDescent="0.35">
      <c r="A189" s="7" t="s">
        <v>12080</v>
      </c>
      <c r="C189" s="4"/>
      <c r="F189"/>
      <c r="H189"/>
      <c r="J189"/>
      <c r="L189"/>
    </row>
    <row r="190" spans="1:12" x14ac:dyDescent="0.35">
      <c r="A190" s="7" t="s">
        <v>12083</v>
      </c>
      <c r="B190" s="4">
        <v>1</v>
      </c>
      <c r="C190" s="102">
        <v>1</v>
      </c>
      <c r="F190"/>
      <c r="H190"/>
      <c r="J190"/>
      <c r="L190"/>
    </row>
    <row r="191" spans="1:12" x14ac:dyDescent="0.35">
      <c r="A191" s="7" t="s">
        <v>12084</v>
      </c>
      <c r="B191" s="102">
        <v>1</v>
      </c>
      <c r="C191" s="102">
        <v>1</v>
      </c>
      <c r="F191"/>
      <c r="H191"/>
      <c r="J191"/>
      <c r="L191"/>
    </row>
    <row r="194" spans="1:2" x14ac:dyDescent="0.35">
      <c r="A194" s="8" t="s">
        <v>12089</v>
      </c>
    </row>
    <row r="196" spans="1:2" x14ac:dyDescent="0.35">
      <c r="A196" s="113" t="s">
        <v>11933</v>
      </c>
    </row>
    <row r="197" spans="1:2" x14ac:dyDescent="0.35">
      <c r="A197" s="113"/>
    </row>
    <row r="198" spans="1:2" x14ac:dyDescent="0.35">
      <c r="A198" s="116" t="s">
        <v>12090</v>
      </c>
    </row>
    <row r="199" spans="1:2" x14ac:dyDescent="0.35">
      <c r="A199" s="4" t="s">
        <v>12091</v>
      </c>
      <c r="B199" s="4">
        <v>4</v>
      </c>
    </row>
    <row r="200" spans="1:2" x14ac:dyDescent="0.35">
      <c r="A200" s="4" t="s">
        <v>12092</v>
      </c>
      <c r="B200" s="4">
        <v>4</v>
      </c>
    </row>
    <row r="201" spans="1:2" x14ac:dyDescent="0.35">
      <c r="A201" s="4" t="s">
        <v>12093</v>
      </c>
    </row>
    <row r="202" spans="1:2" x14ac:dyDescent="0.35">
      <c r="A202" s="4" t="s">
        <v>12094</v>
      </c>
    </row>
    <row r="203" spans="1:2" x14ac:dyDescent="0.35">
      <c r="A203" s="37" t="s">
        <v>12098</v>
      </c>
      <c r="B203" s="117">
        <f>(B199+B200)/2</f>
        <v>4</v>
      </c>
    </row>
    <row r="204" spans="1:2" x14ac:dyDescent="0.35">
      <c r="A204" s="37"/>
    </row>
    <row r="205" spans="1:2" x14ac:dyDescent="0.35">
      <c r="A205" s="116" t="s">
        <v>12095</v>
      </c>
    </row>
    <row r="206" spans="1:2" x14ac:dyDescent="0.35">
      <c r="A206" s="4" t="s">
        <v>12091</v>
      </c>
      <c r="B206" s="4">
        <v>4</v>
      </c>
    </row>
    <row r="207" spans="1:2" x14ac:dyDescent="0.35">
      <c r="A207" s="4" t="s">
        <v>12092</v>
      </c>
    </row>
    <row r="208" spans="1:2" x14ac:dyDescent="0.35">
      <c r="A208" s="4" t="s">
        <v>12093</v>
      </c>
    </row>
    <row r="209" spans="1:5" x14ac:dyDescent="0.35">
      <c r="A209" s="4" t="s">
        <v>12094</v>
      </c>
    </row>
    <row r="210" spans="1:5" x14ac:dyDescent="0.35">
      <c r="A210" s="37" t="s">
        <v>12098</v>
      </c>
      <c r="B210" s="4">
        <v>4</v>
      </c>
    </row>
    <row r="211" spans="1:5" x14ac:dyDescent="0.35">
      <c r="A211" s="37"/>
    </row>
    <row r="212" spans="1:5" x14ac:dyDescent="0.35">
      <c r="A212" s="113" t="s">
        <v>11934</v>
      </c>
    </row>
    <row r="213" spans="1:5" x14ac:dyDescent="0.35">
      <c r="A213" s="113"/>
    </row>
    <row r="214" spans="1:5" x14ac:dyDescent="0.35">
      <c r="A214" s="116" t="s">
        <v>12090</v>
      </c>
    </row>
    <row r="215" spans="1:5" x14ac:dyDescent="0.35">
      <c r="A215" s="4" t="s">
        <v>12091</v>
      </c>
      <c r="B215" s="4">
        <v>4</v>
      </c>
    </row>
    <row r="216" spans="1:5" x14ac:dyDescent="0.35">
      <c r="A216" s="4" t="s">
        <v>12092</v>
      </c>
    </row>
    <row r="217" spans="1:5" x14ac:dyDescent="0.35">
      <c r="A217" s="4" t="s">
        <v>12093</v>
      </c>
    </row>
    <row r="218" spans="1:5" x14ac:dyDescent="0.35">
      <c r="A218" s="4" t="s">
        <v>12094</v>
      </c>
    </row>
    <row r="219" spans="1:5" x14ac:dyDescent="0.35">
      <c r="A219" s="37" t="s">
        <v>12098</v>
      </c>
      <c r="B219" s="117">
        <v>4</v>
      </c>
    </row>
    <row r="220" spans="1:5" x14ac:dyDescent="0.35">
      <c r="A220" s="37"/>
    </row>
    <row r="221" spans="1:5" x14ac:dyDescent="0.35">
      <c r="A221" s="116" t="s">
        <v>12095</v>
      </c>
      <c r="E221" s="16" t="s">
        <v>11932</v>
      </c>
    </row>
    <row r="222" spans="1:5" x14ac:dyDescent="0.35">
      <c r="A222" s="4" t="s">
        <v>12091</v>
      </c>
    </row>
    <row r="223" spans="1:5" x14ac:dyDescent="0.35">
      <c r="A223" s="4" t="s">
        <v>12092</v>
      </c>
    </row>
    <row r="224" spans="1:5" x14ac:dyDescent="0.35">
      <c r="A224" s="4" t="s">
        <v>12093</v>
      </c>
    </row>
    <row r="225" spans="1:5" x14ac:dyDescent="0.35">
      <c r="A225" s="4" t="s">
        <v>12094</v>
      </c>
    </row>
    <row r="226" spans="1:5" x14ac:dyDescent="0.35">
      <c r="A226" s="37" t="s">
        <v>12098</v>
      </c>
    </row>
    <row r="228" spans="1:5" x14ac:dyDescent="0.35">
      <c r="A228" s="113" t="s">
        <v>11935</v>
      </c>
    </row>
    <row r="229" spans="1:5" x14ac:dyDescent="0.35">
      <c r="A229" s="113"/>
    </row>
    <row r="230" spans="1:5" x14ac:dyDescent="0.35">
      <c r="A230" s="116" t="s">
        <v>12090</v>
      </c>
    </row>
    <row r="231" spans="1:5" x14ac:dyDescent="0.35">
      <c r="A231" s="4" t="s">
        <v>12091</v>
      </c>
      <c r="B231" s="4">
        <v>3</v>
      </c>
    </row>
    <row r="232" spans="1:5" x14ac:dyDescent="0.35">
      <c r="A232" s="4" t="s">
        <v>12092</v>
      </c>
      <c r="B232" s="4">
        <v>4</v>
      </c>
    </row>
    <row r="233" spans="1:5" x14ac:dyDescent="0.35">
      <c r="A233" s="4" t="s">
        <v>12093</v>
      </c>
    </row>
    <row r="234" spans="1:5" x14ac:dyDescent="0.35">
      <c r="A234" s="4" t="s">
        <v>12094</v>
      </c>
    </row>
    <row r="235" spans="1:5" x14ac:dyDescent="0.35">
      <c r="A235" s="37" t="s">
        <v>12098</v>
      </c>
      <c r="B235" s="4">
        <f>(B231+B232)/2</f>
        <v>3.5</v>
      </c>
    </row>
    <row r="237" spans="1:5" x14ac:dyDescent="0.35">
      <c r="A237" s="116" t="s">
        <v>12095</v>
      </c>
      <c r="E237" s="16" t="s">
        <v>11932</v>
      </c>
    </row>
    <row r="238" spans="1:5" x14ac:dyDescent="0.35">
      <c r="A238" s="4" t="s">
        <v>12091</v>
      </c>
    </row>
    <row r="239" spans="1:5" x14ac:dyDescent="0.35">
      <c r="A239" s="4" t="s">
        <v>12092</v>
      </c>
    </row>
    <row r="240" spans="1:5" x14ac:dyDescent="0.35">
      <c r="A240" s="4" t="s">
        <v>12093</v>
      </c>
    </row>
    <row r="241" spans="1:3" x14ac:dyDescent="0.35">
      <c r="A241" s="4" t="s">
        <v>12094</v>
      </c>
    </row>
    <row r="242" spans="1:3" x14ac:dyDescent="0.35">
      <c r="A242" s="39" t="s">
        <v>12098</v>
      </c>
    </row>
    <row r="243" spans="1:3" x14ac:dyDescent="0.35">
      <c r="A243" s="37"/>
    </row>
    <row r="244" spans="1:3" x14ac:dyDescent="0.35">
      <c r="A244" s="8" t="s">
        <v>12227</v>
      </c>
      <c r="B244" s="117">
        <f>(B199+B200+B206+B215+B231+B232)/6</f>
        <v>3.8333333333333335</v>
      </c>
      <c r="C244" s="119"/>
    </row>
  </sheetData>
  <phoneticPr fontId="25" type="noConversion"/>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200-000000000000}">
  <sheetPr codeName="Sheet213">
    <tabColor theme="9" tint="0.39997558519241921"/>
  </sheetPr>
  <dimension ref="A1:M283"/>
  <sheetViews>
    <sheetView zoomScale="80" zoomScaleNormal="80" workbookViewId="0">
      <selection activeCell="F1" sqref="F1"/>
    </sheetView>
  </sheetViews>
  <sheetFormatPr defaultRowHeight="14.5" x14ac:dyDescent="0.35"/>
  <cols>
    <col min="1" max="1" width="8.7265625" style="4" customWidth="1"/>
    <col min="2" max="2" width="11.54296875" style="4" customWidth="1"/>
    <col min="3" max="3" width="7.6328125" customWidth="1"/>
    <col min="4" max="4" width="7.81640625" style="4" customWidth="1"/>
    <col min="5" max="5" width="81.81640625" style="16" customWidth="1"/>
    <col min="6" max="6" width="8.90625" style="4"/>
    <col min="8" max="8" width="8.90625" style="42"/>
    <col min="10" max="10" width="8.90625" style="42"/>
    <col min="12" max="12" width="8.90625" style="4"/>
  </cols>
  <sheetData>
    <row r="1" spans="1:12" x14ac:dyDescent="0.35">
      <c r="A1" s="14" t="s">
        <v>9330</v>
      </c>
      <c r="B1" s="10"/>
      <c r="C1" s="14"/>
      <c r="D1" s="18"/>
      <c r="E1" s="14"/>
      <c r="F1" s="127" t="s">
        <v>9368</v>
      </c>
      <c r="G1" s="36"/>
      <c r="H1" s="124"/>
      <c r="I1" s="36"/>
      <c r="J1" s="124"/>
      <c r="K1" s="36"/>
    </row>
    <row r="2" spans="1:12" x14ac:dyDescent="0.35">
      <c r="A2" s="7" t="s">
        <v>9223</v>
      </c>
      <c r="B2" s="7" t="s">
        <v>3</v>
      </c>
      <c r="C2" s="7" t="s">
        <v>9459</v>
      </c>
      <c r="D2" s="7" t="s">
        <v>9224</v>
      </c>
      <c r="E2" s="8" t="s">
        <v>9225</v>
      </c>
      <c r="F2" s="121"/>
      <c r="G2" s="36"/>
      <c r="H2" s="124"/>
      <c r="I2" s="36"/>
      <c r="J2" s="124"/>
      <c r="K2" s="36"/>
    </row>
    <row r="3" spans="1:12" x14ac:dyDescent="0.35">
      <c r="A3" s="7"/>
      <c r="B3" s="11" t="s">
        <v>9227</v>
      </c>
      <c r="C3" s="15"/>
      <c r="D3" s="19"/>
      <c r="E3" s="15"/>
      <c r="F3" s="4" t="s">
        <v>9370</v>
      </c>
      <c r="G3" t="s">
        <v>9382</v>
      </c>
      <c r="H3" s="42" t="s">
        <v>9370</v>
      </c>
      <c r="I3" t="s">
        <v>9369</v>
      </c>
      <c r="J3" s="42" t="s">
        <v>9370</v>
      </c>
      <c r="K3" t="s">
        <v>9369</v>
      </c>
    </row>
    <row r="4" spans="1:12" x14ac:dyDescent="0.35">
      <c r="A4" s="4">
        <v>1</v>
      </c>
      <c r="B4" s="4">
        <v>-402.97899999999998</v>
      </c>
      <c r="C4" t="s">
        <v>6259</v>
      </c>
      <c r="D4" s="4">
        <v>3</v>
      </c>
      <c r="E4" s="16" t="s">
        <v>2031</v>
      </c>
      <c r="F4" s="4">
        <f>IF(G4="GREET",1,IF(G4="GOAL",2,IF(G4="GOAL:COOP",2,IF(G4="(GOAL:COOP)",2,IF(G4="GOAL:CIVILITY",2,IF(G4="GOAL:SUSTAIN",2,IF(G4="(GOAL:SUSTAIN)",2,IF(G4="GOAL:MAX EARN",2,IF(G4="GOAL:EQUITY",2,IF(G4="(GOAL:EQUITY)",2,IF(G4="PROPOSAL",3,IF(G4="(PROPOSAL)",3,IF(G4="CHOOSE+",4,IF(G4="CHOOSE-",4,IF(G4="(CHOOSE+)",4,IF(G4="(CHOOSE-)",4,IF(G4="ECO INFO",5,IF(G4="(ECO INFO)",5,IF(G4="$ INFO",6,IF(G4="($ INFO)",6,IF(G4="SOC INFO",7,IF(G4="(SOC INFO)",7,IF(G4="RULE INFO",8,IF(G4="EXP INFO",9,IF(G4="(EXP INFO)",9,IF(G4="MON RES",10,IF(G4="MON EARN",11,IF(G4="MON BEH",12,IF(G4="POSE HARM",13,IF(G4="(POSE HARM)",13,IF(G4="POSE CONCERN",14,IF(G4="(POSE CONCERN)",14,IF(G4="RJ APOLOGY",15,IF(G4="RJ ATONE",16,IF(G4="(RJ ATONE)",16,IF(G4="RJ JUSTIFY",17,IF(G4="RJ JUSTIFY:ECO INFO",17,IF(G4="RJ JUSTIFY:SOC INFO",17,IF(G4="RJ JUSTIFY:EXP INFO",17,IF(G4="RJ JUSTIFY:MON EARN",17,IF(G4="RJ JUSTIFY:MON BEH",17,IF(G4="RJ-",18,IF(G4="RJ FORGIVE+",19,IF(G4="RJ FORGIVE-",19,IF(G4="(RJ FORGIVE+)",19,IF(G4="(RJ FORGIVE-)",19,IF(G4="COORD",20,IF(G4="(COORD)",20,IF(G4="ENF ACK",21,IF(G4="(ENF ACK)",21,IF(G4="ENF PRAISE",22,IF(G4="ENF ASK",23,IF(G4="ENF TELL",24,IF(G4="ENF SHAME",25,IF(G4="ENF WARN",26,IF(G4="ENF THREATEN",27,IF(G4="ENF PUNISH",28,IF(G4="DEFECT",29,IF(G4="SM TALK",30,IF(G4="HUMOR",31,IF(G4="POLITE+",32,IF(G4="POLITE-",32,IF(G4="INPUT-",33,IF(G4="AMBIGUOUS",34,IF(G4="UNCODEABLE",35)))))))))))))))))))))))))))))))))))))))))))))))))))))))))))))))))</f>
        <v>1</v>
      </c>
      <c r="G4" t="s">
        <v>10885</v>
      </c>
    </row>
    <row r="6" spans="1:12" s="6" customFormat="1" x14ac:dyDescent="0.35">
      <c r="A6" s="7">
        <v>4</v>
      </c>
      <c r="B6" s="31" t="s">
        <v>11383</v>
      </c>
      <c r="D6" s="7"/>
      <c r="E6" s="8"/>
      <c r="F6" s="7"/>
      <c r="H6" s="68"/>
      <c r="J6" s="68"/>
      <c r="L6" s="7"/>
    </row>
    <row r="7" spans="1:12" x14ac:dyDescent="0.35">
      <c r="A7" s="4">
        <v>2</v>
      </c>
      <c r="B7" s="4">
        <v>-389.93400000000003</v>
      </c>
      <c r="C7" t="s">
        <v>6259</v>
      </c>
      <c r="D7" s="4">
        <v>3</v>
      </c>
      <c r="E7" s="16" t="s">
        <v>6265</v>
      </c>
      <c r="F7" s="4">
        <f>IF(G7="GREET",1,IF(G7="GOAL",2,IF(G7="GOAL:COOP",2,IF(G7="(GOAL:COOP)",2,IF(G7="GOAL:CIVILITY",2,IF(G7="GOAL:SUSTAIN",2,IF(G7="(GOAL:SUSTAIN)",2,IF(G7="GOAL:MAX EARN",2,IF(G7="GOAL:EQUITY",2,IF(G7="(GOAL:EQUITY)",2,IF(G7="PROPOSAL",3,IF(G7="(PROPOSAL)",3,IF(G7="CHOOSE+",4,IF(G7="CHOOSE-",4,IF(G7="(CHOOSE+)",4,IF(G7="(CHOOSE-)",4,IF(G7="ECO INFO",5,IF(G7="(ECO INFO)",5,IF(G7="$ INFO",6,IF(G7="($ INFO)",6,IF(G7="SOC INFO",7,IF(G7="(SOC INFO)",7,IF(G7="RULE INFO",8,IF(G7="EXP INFO",9,IF(G7="(EXP INFO)",9,IF(G7="MON RES",10,IF(G7="MON EARN",11,IF(G7="MON BEH",12,IF(G7="POSE HARM",13,IF(G7="(POSE HARM)",13,IF(G7="POSE CONCERN",14,IF(G7="(POSE CONCERN)",14,IF(G7="RJ APOLOGY",15,IF(G7="RJ ATONE",16,IF(G7="(RJ ATONE)",16,IF(G7="RJ JUSTIFY",17,IF(G7="RJ JUSTIFY:ECO INFO",17,IF(G7="RJ JUSTIFY:SOC INFO",17,IF(G7="RJ JUSTIFY:EXP INFO",17,IF(G7="RJ JUSTIFY:MON EARN",17,IF(G7="RJ JUSTIFY:MON BEH",17,IF(G7="RJ-",18,IF(G7="RJ FORGIVE+",19,IF(G7="RJ FORGIVE-",19,IF(G7="(RJ FORGIVE+)",19,IF(G7="(RJ FORGIVE-)",19,IF(G7="COORD",20,IF(G7="(COORD)",20,IF(G7="ENF ACK",21,IF(G7="(ENF ACK)",21,IF(G7="ENF PRAISE",22,IF(G7="ENF ASK",23,IF(G7="ENF TELL",24,IF(G7="ENF SHAME",25,IF(G7="ENF WARN",26,IF(G7="ENF THREATEN",27,IF(G7="ENF PUNISH",28,IF(G7="DEFECT",29,IF(G7="SM TALK",30,IF(G7="HUMOR",31,IF(G7="POLITE+",32,IF(G7="POLITE-",32,IF(G7="INPUT-",33,IF(G7="AMBIGUOUS",34,IF(G7="UNCODEABLE",35)))))))))))))))))))))))))))))))))))))))))))))))))))))))))))))))))</f>
        <v>2</v>
      </c>
      <c r="G7" t="s">
        <v>12174</v>
      </c>
    </row>
    <row r="8" spans="1:12" x14ac:dyDescent="0.35">
      <c r="B8" s="4">
        <v>-371.738</v>
      </c>
      <c r="C8" t="s">
        <v>6259</v>
      </c>
      <c r="D8" s="4">
        <v>3</v>
      </c>
      <c r="E8" s="16" t="s">
        <v>6272</v>
      </c>
    </row>
    <row r="9" spans="1:12" x14ac:dyDescent="0.35">
      <c r="A9" s="4">
        <v>3</v>
      </c>
      <c r="B9" s="4">
        <v>-371.885999999999</v>
      </c>
      <c r="C9" t="s">
        <v>6270</v>
      </c>
      <c r="D9" s="4">
        <v>1</v>
      </c>
      <c r="E9" s="16" t="s">
        <v>6271</v>
      </c>
    </row>
    <row r="10" spans="1:12" x14ac:dyDescent="0.35">
      <c r="E10" s="58" t="s">
        <v>9976</v>
      </c>
      <c r="F10" s="4">
        <f>IF(G10="GREET",1,IF(G10="GOAL",2,IF(G10="GOAL:COOP",2,IF(G10="(GOAL:COOP)",2,IF(G10="GOAL:CIVILITY",2,IF(G10="GOAL:SUSTAIN",2,IF(G10="(GOAL:SUSTAIN)",2,IF(G10="GOAL:MAX EARN",2,IF(G10="GOAL:EQUITY",2,IF(G10="(GOAL:EQUITY)",2,IF(G10="PROPOSAL",3,IF(G10="(PROPOSAL)",3,IF(G10="CHOOSE+",4,IF(G10="CHOOSE-",4,IF(G10="(CHOOSE+)",4,IF(G10="(CHOOSE-)",4,IF(G10="ECO INFO",5,IF(G10="(ECO INFO)",5,IF(G10="$ INFO",6,IF(G10="($ INFO)",6,IF(G10="SOC INFO",7,IF(G10="(SOC INFO)",7,IF(G10="RULE INFO",8,IF(G10="EXP INFO",9,IF(G10="(EXP INFO)",9,IF(G10="MON RES",10,IF(G10="MON EARN",11,IF(G10="MON BEH",12,IF(G10="POSE HARM",13,IF(G10="(POSE HARM)",13,IF(G10="POSE CONCERN",14,IF(G10="(POSE CONCERN)",14,IF(G10="RJ APOLOGY",15,IF(G10="RJ ATONE",16,IF(G10="(RJ ATONE)",16,IF(G10="RJ JUSTIFY",17,IF(G10="RJ JUSTIFY:ECO INFO",17,IF(G10="RJ JUSTIFY:SOC INFO",17,IF(G10="RJ JUSTIFY:EXP INFO",17,IF(G10="RJ JUSTIFY:MON EARN",17,IF(G10="RJ JUSTIFY:MON BEH",17,IF(G10="RJ-",18,IF(G10="RJ FORGIVE+",19,IF(G10="RJ FORGIVE-",19,IF(G10="(RJ FORGIVE+)",19,IF(G10="(RJ FORGIVE-)",19,IF(G10="COORD",20,IF(G10="(COORD)",20,IF(G10="ENF ACK",21,IF(G10="(ENF ACK)",21,IF(G10="ENF PRAISE",22,IF(G10="ENF ASK",23,IF(G10="ENF TELL",24,IF(G10="ENF SHAME",25,IF(G10="ENF WARN",26,IF(G10="ENF THREATEN",27,IF(G10="ENF PUNISH",28,IF(G10="DEFECT",29,IF(G10="SM TALK",30,IF(G10="HUMOR",31,IF(G10="POLITE+",32,IF(G10="POLITE-",32,IF(G10="INPUT-",33,IF(G10="AMBIGUOUS",34,IF(G10="UNCODEABLE",35)))))))))))))))))))))))))))))))))))))))))))))))))))))))))))))))))</f>
        <v>3</v>
      </c>
      <c r="G10" t="s">
        <v>9379</v>
      </c>
    </row>
    <row r="11" spans="1:12" x14ac:dyDescent="0.35">
      <c r="E11" s="58" t="s">
        <v>9977</v>
      </c>
      <c r="F11" s="4">
        <f t="shared" ref="F11:F72" si="0">IF(G11="GREET",1,IF(G11="GOAL",2,IF(G11="GOAL:COOP",2,IF(G11="(GOAL:COOP)",2,IF(G11="GOAL:CIVILITY",2,IF(G11="GOAL:SUSTAIN",2,IF(G11="(GOAL:SUSTAIN)",2,IF(G11="GOAL:MAX EARN",2,IF(G11="GOAL:EQUITY",2,IF(G11="(GOAL:EQUITY)",2,IF(G11="PROPOSAL",3,IF(G11="(PROPOSAL)",3,IF(G11="CHOOSE+",4,IF(G11="CHOOSE-",4,IF(G11="(CHOOSE+)",4,IF(G11="(CHOOSE-)",4,IF(G11="ECO INFO",5,IF(G11="(ECO INFO)",5,IF(G11="$ INFO",6,IF(G11="($ INFO)",6,IF(G11="SOC INFO",7,IF(G11="(SOC INFO)",7,IF(G11="RULE INFO",8,IF(G11="EXP INFO",9,IF(G11="(EXP INFO)",9,IF(G11="MON RES",10,IF(G11="MON EARN",11,IF(G11="MON BEH",12,IF(G11="POSE HARM",13,IF(G11="(POSE HARM)",13,IF(G11="POSE CONCERN",14,IF(G11="(POSE CONCERN)",14,IF(G11="RJ APOLOGY",15,IF(G11="RJ ATONE",16,IF(G11="(RJ ATONE)",16,IF(G11="RJ JUSTIFY",17,IF(G11="RJ JUSTIFY:ECO INFO",17,IF(G11="RJ JUSTIFY:SOC INFO",17,IF(G11="RJ JUSTIFY:EXP INFO",17,IF(G11="RJ JUSTIFY:MON EARN",17,IF(G11="RJ JUSTIFY:MON BEH",17,IF(G11="RJ-",18,IF(G11="RJ FORGIVE+",19,IF(G11="RJ FORGIVE-",19,IF(G11="(RJ FORGIVE+)",19,IF(G11="(RJ FORGIVE-)",19,IF(G11="COORD",20,IF(G11="(COORD)",20,IF(G11="ENF ACK",21,IF(G11="(ENF ACK)",21,IF(G11="ENF PRAISE",22,IF(G11="ENF ASK",23,IF(G11="ENF TELL",24,IF(G11="ENF SHAME",25,IF(G11="ENF WARN",26,IF(G11="ENF THREATEN",27,IF(G11="ENF PUNISH",28,IF(G11="DEFECT",29,IF(G11="SM TALK",30,IF(G11="HUMOR",31,IF(G11="POLITE+",32,IF(G11="POLITE-",32,IF(G11="INPUT-",33,IF(G11="AMBIGUOUS",34,IF(G11="UNCODEABLE",35)))))))))))))))))))))))))))))))))))))))))))))))))))))))))))))))))</f>
        <v>5</v>
      </c>
      <c r="G11" t="s">
        <v>9378</v>
      </c>
    </row>
    <row r="12" spans="1:12" x14ac:dyDescent="0.35">
      <c r="A12" s="4">
        <v>4</v>
      </c>
      <c r="B12" s="4">
        <v>-366.17399999999998</v>
      </c>
      <c r="C12" t="s">
        <v>6259</v>
      </c>
      <c r="D12" s="4">
        <v>3</v>
      </c>
      <c r="E12" s="16" t="s">
        <v>6274</v>
      </c>
      <c r="F12" s="4">
        <f t="shared" si="0"/>
        <v>4</v>
      </c>
      <c r="G12" t="s">
        <v>9372</v>
      </c>
    </row>
    <row r="13" spans="1:12" x14ac:dyDescent="0.35">
      <c r="A13" s="4">
        <v>5</v>
      </c>
      <c r="B13" s="4">
        <v>-359.161</v>
      </c>
      <c r="C13" t="s">
        <v>6270</v>
      </c>
      <c r="D13" s="4">
        <v>1</v>
      </c>
      <c r="E13" s="16" t="s">
        <v>6276</v>
      </c>
      <c r="F13" s="4">
        <f t="shared" si="0"/>
        <v>8</v>
      </c>
      <c r="G13" t="s">
        <v>9374</v>
      </c>
    </row>
    <row r="14" spans="1:12" x14ac:dyDescent="0.35">
      <c r="A14" s="4">
        <v>6</v>
      </c>
      <c r="B14" s="4">
        <v>-346.62</v>
      </c>
      <c r="C14" t="s">
        <v>6259</v>
      </c>
      <c r="D14" s="4">
        <v>3</v>
      </c>
      <c r="E14" s="16" t="s">
        <v>6279</v>
      </c>
      <c r="F14" s="4">
        <f t="shared" si="0"/>
        <v>8</v>
      </c>
      <c r="G14" t="s">
        <v>9374</v>
      </c>
    </row>
    <row r="15" spans="1:12" x14ac:dyDescent="0.35">
      <c r="B15" s="4">
        <v>-344.59399999999999</v>
      </c>
      <c r="C15" t="s">
        <v>6259</v>
      </c>
      <c r="D15" s="4">
        <v>3</v>
      </c>
      <c r="E15" s="16" t="s">
        <v>6280</v>
      </c>
    </row>
    <row r="16" spans="1:12" x14ac:dyDescent="0.35">
      <c r="A16" s="4">
        <v>7</v>
      </c>
      <c r="B16" s="4">
        <v>-338.209</v>
      </c>
      <c r="C16" t="s">
        <v>6270</v>
      </c>
      <c r="D16" s="4">
        <v>1</v>
      </c>
      <c r="E16" s="16" t="s">
        <v>6281</v>
      </c>
      <c r="F16" s="4">
        <f t="shared" si="0"/>
        <v>8</v>
      </c>
      <c r="G16" t="s">
        <v>9374</v>
      </c>
    </row>
    <row r="17" spans="1:13" x14ac:dyDescent="0.35">
      <c r="A17" s="4">
        <v>8</v>
      </c>
      <c r="B17" s="4">
        <v>-333.93900000000002</v>
      </c>
      <c r="C17" t="s">
        <v>6282</v>
      </c>
      <c r="D17" s="4">
        <v>2</v>
      </c>
      <c r="E17" s="16" t="s">
        <v>6283</v>
      </c>
      <c r="F17" s="4">
        <f t="shared" si="0"/>
        <v>5</v>
      </c>
      <c r="G17" t="s">
        <v>9378</v>
      </c>
    </row>
    <row r="18" spans="1:13" x14ac:dyDescent="0.35">
      <c r="A18" s="4">
        <v>9</v>
      </c>
      <c r="B18" s="4">
        <v>-332.54599999999999</v>
      </c>
      <c r="C18" t="s">
        <v>6259</v>
      </c>
      <c r="D18" s="4">
        <v>3</v>
      </c>
      <c r="E18" s="16" t="s">
        <v>6284</v>
      </c>
      <c r="F18" s="4">
        <f t="shared" si="0"/>
        <v>5</v>
      </c>
      <c r="G18" t="s">
        <v>9378</v>
      </c>
    </row>
    <row r="19" spans="1:13" x14ac:dyDescent="0.35">
      <c r="B19" s="4">
        <v>-314.31</v>
      </c>
      <c r="C19" t="s">
        <v>6259</v>
      </c>
      <c r="D19" s="4">
        <v>3</v>
      </c>
      <c r="E19" s="16" t="s">
        <v>6286</v>
      </c>
    </row>
    <row r="20" spans="1:13" x14ac:dyDescent="0.35">
      <c r="A20" s="4">
        <v>10</v>
      </c>
      <c r="B20" s="4">
        <v>-317.25700000000001</v>
      </c>
      <c r="C20" t="s">
        <v>6282</v>
      </c>
      <c r="D20" s="4">
        <v>2</v>
      </c>
      <c r="E20" s="16" t="s">
        <v>6285</v>
      </c>
    </row>
    <row r="21" spans="1:13" x14ac:dyDescent="0.35">
      <c r="E21" s="58" t="s">
        <v>9974</v>
      </c>
      <c r="F21" s="4">
        <f t="shared" si="0"/>
        <v>6</v>
      </c>
      <c r="G21" t="s">
        <v>10472</v>
      </c>
      <c r="H21" s="42">
        <f>IF(I21="GREET",1,IF(I21="GOAL",2,IF(I21="GOAL:COOP",2,IF(I21="(GOAL:COOP)",2,IF(I21="GOAL:CIVILITY",2,IF(I21="GOAL:SUSTAIN",2,IF(I21="(GOAL:SUSTAIN)",2,IF(I21="GOAL:MAX EARN",2,IF(I21="GOAL:EQUITY",2,IF(I21="(GOAL:EQUITY)",2,IF(I21="PROPOSAL",3,IF(I21="(PROPOSAL)",3,IF(I21="CHOOSE+",4,IF(I21="CHOOSE-",4,IF(I21="(CHOOSE+)",4,IF(I21="(CHOOSE-)",4,IF(I21="ECO INFO",5,IF(I21="(ECO INFO)",5,IF(I21="$ INFO",6,IF(I21="($ INFO)",6,IF(I21="SOC INFO",7,IF(I21="(SOC INFO)",7,IF(I21="RULE INFO",8,IF(I21="EXP INFO",9,IF(I21="(EXP INFO)",9,IF(I21="MON RES",10,IF(I21="MON EARN",11,IF(I21="MON BEH",12,IF(I21="POSE HARM",13,IF(I21="(POSE HARM)",13,IF(I21="POSE CONCERN",14,IF(I21="(POSE CONCERN)",14,IF(I21="RJ APOLOGY",15,IF(I21="RJ ATONE",16,IF(I21="(RJ ATONE)",16,IF(I21="RJ JUSTIFY",17,IF(I21="RJ JUSTIFY:ECO INFO",17,IF(I21="RJ JUSTIFY:SOC INFO",17,IF(I21="RJ JUSTIFY:EXP INFO",17,IF(I21="RJ JUSTIFY:MON EARN",17,IF(I21="RJ JUSTIFY:MON BEH",17,IF(I21="RJ-",18,IF(I21="RJ FORGIVE+",19,IF(I21="RJ FORGIVE-",19,IF(I21="(RJ FORGIVE+)",19,IF(I21="(RJ FORGIVE-)",19,IF(I21="COORD",20,IF(I21="(COORD)",20,IF(I21="ENF ACK",21,IF(I21="(ENF ACK)",21,IF(I21="ENF PRAISE",22,IF(I21="ENF ASK",23,IF(I21="ENF TELL",24,IF(I21="ENF SHAME",25,IF(I21="ENF WARN",26,IF(I21="ENF THREATEN",27,IF(I21="ENF PUNISH",28,IF(I21="DEFECT",29,IF(I21="SM TALK",30,IF(I21="HUMOR",31,IF(I21="POLITE+",32,IF(I21="POLITE-",32,IF(I21="INPUT-",33,IF(I21="AMBIGUOUS",34,IF(I21="UNCODEABLE",35)))))))))))))))))))))))))))))))))))))))))))))))))))))))))))))))))</f>
        <v>2</v>
      </c>
      <c r="I21" t="s">
        <v>10428</v>
      </c>
      <c r="J21" s="42">
        <f>IF(K21="GREET",1,IF(K21="GOAL",2,IF(K21="GOAL:COOP",2,IF(K21="(GOAL:COOP)",2,IF(K21="GOAL:CIVILITY",2,IF(K21="GOAL:SUSTAIN",2,IF(K21="(GOAL:SUSTAIN)",2,IF(K21="GOAL:MAX EARN",2,IF(K21="GOAL:EQUITY",2,IF(K21="(GOAL:EQUITY)",2,IF(K21="PROPOSAL",3,IF(K21="(PROPOSAL)",3,IF(K21="CHOOSE+",4,IF(K21="CHOOSE-",4,IF(K21="(CHOOSE+)",4,IF(K21="(CHOOSE-)",4,IF(K21="ECO INFO",5,IF(K21="(ECO INFO)",5,IF(K21="$ INFO",6,IF(K21="($ INFO)",6,IF(K21="SOC INFO",7,IF(K21="(SOC INFO)",7,IF(K21="RULE INFO",8,IF(K21="EXP INFO",9,IF(K21="(EXP INFO)",9,IF(K21="MON RES",10,IF(K21="MON EARN",11,IF(K21="MON BEH",12,IF(K21="POSE HARM",13,IF(K21="(POSE HARM)",13,IF(K21="POSE CONCERN",14,IF(K21="(POSE CONCERN)",14,IF(K21="RJ APOLOGY",15,IF(K21="RJ ATONE",16,IF(K21="(RJ ATONE)",16,IF(K21="RJ JUSTIFY",17,IF(K21="RJ JUSTIFY:ECO INFO",17,IF(K21="RJ JUSTIFY:SOC INFO",17,IF(K21="RJ JUSTIFY:EXP INFO",17,IF(K21="RJ JUSTIFY:MON EARN",17,IF(K21="RJ JUSTIFY:MON BEH",17,IF(K21="RJ-",18,IF(K21="RJ FORGIVE+",19,IF(K21="RJ FORGIVE-",19,IF(K21="(RJ FORGIVE+)",19,IF(K21="(RJ FORGIVE-)",19,IF(K21="COORD",20,IF(K21="(COORD)",20,IF(K21="ENF ACK",21,IF(K21="(ENF ACK)",21,IF(K21="ENF PRAISE",22,IF(K21="ENF ASK",23,IF(K21="ENF TELL",24,IF(K21="ENF SHAME",25,IF(K21="ENF WARN",26,IF(K21="ENF THREATEN",27,IF(K21="ENF PUNISH",28,IF(K21="DEFECT",29,IF(K21="SM TALK",30,IF(K21="HUMOR",31,IF(K21="POLITE+",32,IF(K21="POLITE-",32,IF(K21="INPUT-",33,IF(K21="AMBIGUOUS",34,IF(K21="UNCODEABLE",35)))))))))))))))))))))))))))))))))))))))))))))))))))))))))))))))))</f>
        <v>2</v>
      </c>
      <c r="K21" t="s">
        <v>12175</v>
      </c>
    </row>
    <row r="22" spans="1:13" x14ac:dyDescent="0.35">
      <c r="E22" s="58" t="s">
        <v>9975</v>
      </c>
      <c r="F22" s="4">
        <f t="shared" si="0"/>
        <v>3</v>
      </c>
      <c r="G22" t="s">
        <v>9379</v>
      </c>
    </row>
    <row r="23" spans="1:13" x14ac:dyDescent="0.35">
      <c r="A23" s="4">
        <v>11</v>
      </c>
      <c r="B23" s="4">
        <v>-313.61200000000002</v>
      </c>
      <c r="C23" t="s">
        <v>6287</v>
      </c>
      <c r="D23" s="4">
        <v>4</v>
      </c>
      <c r="E23" s="16" t="s">
        <v>267</v>
      </c>
      <c r="F23" s="4">
        <f t="shared" si="0"/>
        <v>4</v>
      </c>
      <c r="G23" t="s">
        <v>9372</v>
      </c>
    </row>
    <row r="24" spans="1:13" x14ac:dyDescent="0.35">
      <c r="A24" s="4">
        <v>12</v>
      </c>
      <c r="B24" s="4">
        <v>-290.40100000000001</v>
      </c>
      <c r="C24" t="s">
        <v>6270</v>
      </c>
      <c r="D24" s="4">
        <v>1</v>
      </c>
      <c r="E24" s="16" t="s">
        <v>6288</v>
      </c>
    </row>
    <row r="25" spans="1:13" x14ac:dyDescent="0.35">
      <c r="E25" s="58" t="s">
        <v>10865</v>
      </c>
      <c r="F25" s="4">
        <f t="shared" si="0"/>
        <v>5</v>
      </c>
      <c r="G25" t="s">
        <v>9378</v>
      </c>
    </row>
    <row r="26" spans="1:13" x14ac:dyDescent="0.35">
      <c r="E26" s="58" t="s">
        <v>9978</v>
      </c>
      <c r="F26" s="4">
        <f t="shared" si="0"/>
        <v>7</v>
      </c>
      <c r="G26" t="s">
        <v>9377</v>
      </c>
    </row>
    <row r="27" spans="1:13" x14ac:dyDescent="0.35">
      <c r="A27" s="4">
        <v>13</v>
      </c>
      <c r="B27" s="4">
        <v>-270.86500000000001</v>
      </c>
      <c r="C27" t="s">
        <v>6282</v>
      </c>
      <c r="D27" s="4">
        <v>2</v>
      </c>
      <c r="E27" s="16" t="s">
        <v>6290</v>
      </c>
    </row>
    <row r="28" spans="1:13" x14ac:dyDescent="0.35">
      <c r="E28" s="58" t="s">
        <v>11379</v>
      </c>
      <c r="F28" s="4">
        <f t="shared" si="0"/>
        <v>5</v>
      </c>
      <c r="G28" t="s">
        <v>9378</v>
      </c>
      <c r="H28" s="42">
        <f>IF(I28="GREET",1,IF(I28="GOAL",2,IF(I28="GOAL:COOP",2,IF(I28="(GOAL:COOP)",2,IF(I28="GOAL:CIVILITY",2,IF(I28="GOAL:SUSTAIN",2,IF(I28="(GOAL:SUSTAIN)",2,IF(I28="GOAL:MAX EARN",2,IF(I28="GOAL:EQUITY",2,IF(I28="(GOAL:EQUITY)",2,IF(I28="PROPOSAL",3,IF(I28="(PROPOSAL)",3,IF(I28="CHOOSE+",4,IF(I28="CHOOSE-",4,IF(I28="(CHOOSE+)",4,IF(I28="(CHOOSE-)",4,IF(I28="ECO INFO",5,IF(I28="(ECO INFO)",5,IF(I28="$ INFO",6,IF(I28="($ INFO)",6,IF(I28="SOC INFO",7,IF(I28="(SOC INFO)",7,IF(I28="RULE INFO",8,IF(I28="EXP INFO",9,IF(I28="(EXP INFO)",9,IF(I28="MON RES",10,IF(I28="MON EARN",11,IF(I28="MON BEH",12,IF(I28="POSE HARM",13,IF(I28="(POSE HARM)",13,IF(I28="POSE CONCERN",14,IF(I28="(POSE CONCERN)",14,IF(I28="RJ APOLOGY",15,IF(I28="RJ ATONE",16,IF(I28="(RJ ATONE)",16,IF(I28="RJ JUSTIFY",17,IF(I28="RJ JUSTIFY:ECO INFO",17,IF(I28="RJ JUSTIFY:SOC INFO",17,IF(I28="RJ JUSTIFY:EXP INFO",17,IF(I28="RJ JUSTIFY:MON EARN",17,IF(I28="RJ JUSTIFY:MON BEH",17,IF(I28="RJ-",18,IF(I28="RJ FORGIVE+",19,IF(I28="RJ FORGIVE-",19,IF(I28="(RJ FORGIVE+)",19,IF(I28="(RJ FORGIVE-)",19,IF(I28="COORD",20,IF(I28="(COORD)",20,IF(I28="ENF ACK",21,IF(I28="(ENF ACK)",21,IF(I28="ENF PRAISE",22,IF(I28="ENF ASK",23,IF(I28="ENF TELL",24,IF(I28="ENF SHAME",25,IF(I28="ENF WARN",26,IF(I28="ENF THREATEN",27,IF(I28="ENF PUNISH",28,IF(I28="DEFECT",29,IF(I28="SM TALK",30,IF(I28="HUMOR",31,IF(I28="POLITE+",32,IF(I28="POLITE-",32,IF(I28="INPUT-",33,IF(I28="AMBIGUOUS",34,IF(I28="UNCODEABLE",35)))))))))))))))))))))))))))))))))))))))))))))))))))))))))))))))))</f>
        <v>4</v>
      </c>
      <c r="I28" t="s">
        <v>10330</v>
      </c>
    </row>
    <row r="29" spans="1:13" x14ac:dyDescent="0.35">
      <c r="E29" s="58" t="s">
        <v>11380</v>
      </c>
      <c r="F29" s="4">
        <f t="shared" si="0"/>
        <v>6</v>
      </c>
      <c r="G29" t="s">
        <v>10472</v>
      </c>
      <c r="H29" s="42">
        <f>IF(I29="GREET",1,IF(I29="GOAL",2,IF(I29="GOAL:COOP",2,IF(I29="(GOAL:COOP)",2,IF(I29="GOAL:CIVILITY",2,IF(I29="GOAL:SUSTAIN",2,IF(I29="(GOAL:SUSTAIN)",2,IF(I29="GOAL:MAX EARN",2,IF(I29="GOAL:EQUITY",2,IF(I29="(GOAL:EQUITY)",2,IF(I29="PROPOSAL",3,IF(I29="(PROPOSAL)",3,IF(I29="CHOOSE+",4,IF(I29="CHOOSE-",4,IF(I29="(CHOOSE+)",4,IF(I29="(CHOOSE-)",4,IF(I29="ECO INFO",5,IF(I29="(ECO INFO)",5,IF(I29="$ INFO",6,IF(I29="($ INFO)",6,IF(I29="SOC INFO",7,IF(I29="(SOC INFO)",7,IF(I29="RULE INFO",8,IF(I29="EXP INFO",9,IF(I29="(EXP INFO)",9,IF(I29="MON RES",10,IF(I29="MON EARN",11,IF(I29="MON BEH",12,IF(I29="POSE HARM",13,IF(I29="(POSE HARM)",13,IF(I29="POSE CONCERN",14,IF(I29="(POSE CONCERN)",14,IF(I29="RJ APOLOGY",15,IF(I29="RJ ATONE",16,IF(I29="(RJ ATONE)",16,IF(I29="RJ JUSTIFY",17,IF(I29="RJ JUSTIFY:ECO INFO",17,IF(I29="RJ JUSTIFY:SOC INFO",17,IF(I29="RJ JUSTIFY:EXP INFO",17,IF(I29="RJ JUSTIFY:MON EARN",17,IF(I29="RJ JUSTIFY:MON BEH",17,IF(I29="RJ-",18,IF(I29="RJ FORGIVE+",19,IF(I29="RJ FORGIVE-",19,IF(I29="(RJ FORGIVE+)",19,IF(I29="(RJ FORGIVE-)",19,IF(I29="COORD",20,IF(I29="(COORD)",20,IF(I29="ENF ACK",21,IF(I29="(ENF ACK)",21,IF(I29="ENF PRAISE",22,IF(I29="ENF ASK",23,IF(I29="ENF TELL",24,IF(I29="ENF SHAME",25,IF(I29="ENF WARN",26,IF(I29="ENF THREATEN",27,IF(I29="ENF PUNISH",28,IF(I29="DEFECT",29,IF(I29="SM TALK",30,IF(I29="HUMOR",31,IF(I29="POLITE+",32,IF(I29="POLITE-",32,IF(I29="INPUT-",33,IF(I29="AMBIGUOUS",34,IF(I29="UNCODEABLE",35)))))))))))))))))))))))))))))))))))))))))))))))))))))))))))))))))</f>
        <v>2</v>
      </c>
      <c r="I29" t="s">
        <v>10428</v>
      </c>
      <c r="J29" s="42">
        <f>IF(K29="GREET",1,IF(K29="GOAL",2,IF(K29="GOAL:COOP",2,IF(K29="(GOAL:COOP)",2,IF(K29="GOAL:CIVILITY",2,IF(K29="GOAL:SUSTAIN",2,IF(K29="(GOAL:SUSTAIN)",2,IF(K29="GOAL:MAX EARN",2,IF(K29="GOAL:EQUITY",2,IF(K29="(GOAL:EQUITY)",2,IF(K29="PROPOSAL",3,IF(K29="(PROPOSAL)",3,IF(K29="CHOOSE+",4,IF(K29="CHOOSE-",4,IF(K29="(CHOOSE+)",4,IF(K29="(CHOOSE-)",4,IF(K29="ECO INFO",5,IF(K29="(ECO INFO)",5,IF(K29="$ INFO",6,IF(K29="($ INFO)",6,IF(K29="SOC INFO",7,IF(K29="(SOC INFO)",7,IF(K29="RULE INFO",8,IF(K29="EXP INFO",9,IF(K29="(EXP INFO)",9,IF(K29="MON RES",10,IF(K29="MON EARN",11,IF(K29="MON BEH",12,IF(K29="POSE HARM",13,IF(K29="(POSE HARM)",13,IF(K29="POSE CONCERN",14,IF(K29="(POSE CONCERN)",14,IF(K29="RJ APOLOGY",15,IF(K29="RJ ATONE",16,IF(K29="(RJ ATONE)",16,IF(K29="RJ JUSTIFY",17,IF(K29="RJ JUSTIFY:ECO INFO",17,IF(K29="RJ JUSTIFY:SOC INFO",17,IF(K29="RJ JUSTIFY:EXP INFO",17,IF(K29="RJ JUSTIFY:MON EARN",17,IF(K29="RJ JUSTIFY:MON BEH",17,IF(K29="RJ-",18,IF(K29="RJ FORGIVE+",19,IF(K29="RJ FORGIVE-",19,IF(K29="(RJ FORGIVE+)",19,IF(K29="(RJ FORGIVE-)",19,IF(K29="COORD",20,IF(K29="(COORD)",20,IF(K29="ENF ACK",21,IF(K29="(ENF ACK)",21,IF(K29="ENF PRAISE",22,IF(K29="ENF ASK",23,IF(K29="ENF TELL",24,IF(K29="ENF SHAME",25,IF(K29="ENF WARN",26,IF(K29="ENF THREATEN",27,IF(K29="ENF PUNISH",28,IF(K29="DEFECT",29,IF(K29="SM TALK",30,IF(K29="HUMOR",31,IF(K29="POLITE+",32,IF(K29="POLITE-",32,IF(K29="INPUT-",33,IF(K29="AMBIGUOUS",34,IF(K29="UNCODEABLE",35)))))))))))))))))))))))))))))))))))))))))))))))))))))))))))))))))</f>
        <v>2</v>
      </c>
      <c r="K29" t="s">
        <v>12175</v>
      </c>
      <c r="L29" s="4">
        <f>IF(M29="GREET",1,IF(M29="GOAL",2,IF(M29="GOAL:COOP",2,IF(M29="(GOAL:COOP)",2,IF(M29="GOAL:CIVILITY",2,IF(M29="GOAL:SUSTAIN",2,IF(M29="(GOAL:SUSTAIN)",2,IF(M29="GOAL:MAX EARN",2,IF(M29="GOAL:EQUITY",2,IF(M29="(GOAL:EQUITY)",2,IF(M29="PROPOSAL",3,IF(M29="(PROPOSAL)",3,IF(M29="CHOOSE+",4,IF(M29="CHOOSE-",4,IF(M29="(CHOOSE+)",4,IF(M29="(CHOOSE-)",4,IF(M29="ECO INFO",5,IF(M29="(ECO INFO)",5,IF(M29="$ INFO",6,IF(M29="($ INFO)",6,IF(M29="SOC INFO",7,IF(M29="(SOC INFO)",7,IF(M29="RULE INFO",8,IF(M29="EXP INFO",9,IF(M29="(EXP INFO)",9,IF(M29="MON RES",10,IF(M29="MON EARN",11,IF(M29="MON BEH",12,IF(M29="POSE HARM",13,IF(M29="(POSE HARM)",13,IF(M29="POSE CONCERN",14,IF(M29="(POSE CONCERN)",14,IF(M29="RJ APOLOGY",15,IF(M29="RJ ATONE",16,IF(M29="(RJ ATONE)",16,IF(M29="RJ JUSTIFY",17,IF(M29="RJ JUSTIFY:ECO INFO",17,IF(M29="RJ JUSTIFY:SOC INFO",17,IF(M29="RJ JUSTIFY:EXP INFO",17,IF(M29="RJ JUSTIFY:MON EARN",17,IF(M29="RJ JUSTIFY:MON BEH",17,IF(M29="RJ-",18,IF(M29="RJ FORGIVE+",19,IF(M29="RJ FORGIVE-",19,IF(M29="(RJ FORGIVE+)",19,IF(M29="(RJ FORGIVE-)",19,IF(M29="COORD",20,IF(M29="(COORD)",20,IF(M29="ENF ACK",21,IF(M29="(ENF ACK)",21,IF(M29="ENF PRAISE",22,IF(M29="ENF ASK",23,IF(M29="ENF TELL",24,IF(M29="ENF SHAME",25,IF(M29="ENF WARN",26,IF(M29="ENF THREATEN",27,IF(M29="ENF PUNISH",28,IF(M29="DEFECT",29,IF(M29="SM TALK",30,IF(M29="HUMOR",31,IF(M29="POLITE+",32,IF(M29="POLITE-",32,IF(M29="INPUT-",33,IF(M29="AMBIGUOUS",34,IF(M29="UNCODEABLE",35)))))))))))))))))))))))))))))))))))))))))))))))))))))))))))))))))</f>
        <v>2</v>
      </c>
      <c r="M29" t="s">
        <v>12174</v>
      </c>
    </row>
    <row r="30" spans="1:13" x14ac:dyDescent="0.35">
      <c r="A30" s="4">
        <v>14</v>
      </c>
      <c r="B30" s="4">
        <v>-270.81700000000001</v>
      </c>
      <c r="C30" t="s">
        <v>6270</v>
      </c>
      <c r="D30" s="4">
        <v>1</v>
      </c>
      <c r="E30" s="16" t="s">
        <v>6291</v>
      </c>
      <c r="F30" s="4">
        <f t="shared" si="0"/>
        <v>3</v>
      </c>
      <c r="G30" t="s">
        <v>9379</v>
      </c>
    </row>
    <row r="31" spans="1:13" x14ac:dyDescent="0.35">
      <c r="A31" s="4">
        <v>15</v>
      </c>
      <c r="B31" s="4">
        <v>-254.54499999999999</v>
      </c>
      <c r="C31" t="s">
        <v>6270</v>
      </c>
      <c r="D31" s="4">
        <v>1</v>
      </c>
      <c r="E31" s="16" t="s">
        <v>6292</v>
      </c>
      <c r="F31" s="4">
        <f t="shared" si="0"/>
        <v>6</v>
      </c>
      <c r="G31" t="s">
        <v>10472</v>
      </c>
      <c r="H31" s="42">
        <f>IF(I31="GREET",1,IF(I31="GOAL",2,IF(I31="GOAL:COOP",2,IF(I31="(GOAL:COOP)",2,IF(I31="GOAL:CIVILITY",2,IF(I31="GOAL:SUSTAIN",2,IF(I31="(GOAL:SUSTAIN)",2,IF(I31="GOAL:MAX EARN",2,IF(I31="GOAL:EQUITY",2,IF(I31="(GOAL:EQUITY)",2,IF(I31="PROPOSAL",3,IF(I31="(PROPOSAL)",3,IF(I31="CHOOSE+",4,IF(I31="CHOOSE-",4,IF(I31="(CHOOSE+)",4,IF(I31="(CHOOSE-)",4,IF(I31="ECO INFO",5,IF(I31="(ECO INFO)",5,IF(I31="$ INFO",6,IF(I31="($ INFO)",6,IF(I31="SOC INFO",7,IF(I31="(SOC INFO)",7,IF(I31="RULE INFO",8,IF(I31="EXP INFO",9,IF(I31="(EXP INFO)",9,IF(I31="MON RES",10,IF(I31="MON EARN",11,IF(I31="MON BEH",12,IF(I31="POSE HARM",13,IF(I31="(POSE HARM)",13,IF(I31="POSE CONCERN",14,IF(I31="(POSE CONCERN)",14,IF(I31="RJ APOLOGY",15,IF(I31="RJ ATONE",16,IF(I31="(RJ ATONE)",16,IF(I31="RJ JUSTIFY",17,IF(I31="RJ JUSTIFY:ECO INFO",17,IF(I31="RJ JUSTIFY:SOC INFO",17,IF(I31="RJ JUSTIFY:EXP INFO",17,IF(I31="RJ JUSTIFY:MON EARN",17,IF(I31="RJ JUSTIFY:MON BEH",17,IF(I31="RJ-",18,IF(I31="RJ FORGIVE+",19,IF(I31="RJ FORGIVE-",19,IF(I31="(RJ FORGIVE+)",19,IF(I31="(RJ FORGIVE-)",19,IF(I31="COORD",20,IF(I31="(COORD)",20,IF(I31="ENF ACK",21,IF(I31="(ENF ACK)",21,IF(I31="ENF PRAISE",22,IF(I31="ENF ASK",23,IF(I31="ENF TELL",24,IF(I31="ENF SHAME",25,IF(I31="ENF WARN",26,IF(I31="ENF THREATEN",27,IF(I31="ENF PUNISH",28,IF(I31="DEFECT",29,IF(I31="SM TALK",30,IF(I31="HUMOR",31,IF(I31="POLITE+",32,IF(I31="POLITE-",32,IF(I31="INPUT-",33,IF(I31="AMBIGUOUS",34,IF(I31="UNCODEABLE",35)))))))))))))))))))))))))))))))))))))))))))))))))))))))))))))))))</f>
        <v>2</v>
      </c>
      <c r="I31" t="s">
        <v>10428</v>
      </c>
      <c r="J31" s="42">
        <f>IF(K31="GREET",1,IF(K31="GOAL",2,IF(K31="GOAL:COOP",2,IF(K31="(GOAL:COOP)",2,IF(K31="GOAL:CIVILITY",2,IF(K31="GOAL:SUSTAIN",2,IF(K31="(GOAL:SUSTAIN)",2,IF(K31="GOAL:MAX EARN",2,IF(K31="GOAL:EQUITY",2,IF(K31="(GOAL:EQUITY)",2,IF(K31="PROPOSAL",3,IF(K31="(PROPOSAL)",3,IF(K31="CHOOSE+",4,IF(K31="CHOOSE-",4,IF(K31="(CHOOSE+)",4,IF(K31="(CHOOSE-)",4,IF(K31="ECO INFO",5,IF(K31="(ECO INFO)",5,IF(K31="$ INFO",6,IF(K31="($ INFO)",6,IF(K31="SOC INFO",7,IF(K31="(SOC INFO)",7,IF(K31="RULE INFO",8,IF(K31="EXP INFO",9,IF(K31="(EXP INFO)",9,IF(K31="MON RES",10,IF(K31="MON EARN",11,IF(K31="MON BEH",12,IF(K31="POSE HARM",13,IF(K31="(POSE HARM)",13,IF(K31="POSE CONCERN",14,IF(K31="(POSE CONCERN)",14,IF(K31="RJ APOLOGY",15,IF(K31="RJ ATONE",16,IF(K31="(RJ ATONE)",16,IF(K31="RJ JUSTIFY",17,IF(K31="RJ JUSTIFY:ECO INFO",17,IF(K31="RJ JUSTIFY:SOC INFO",17,IF(K31="RJ JUSTIFY:EXP INFO",17,IF(K31="RJ JUSTIFY:MON EARN",17,IF(K31="RJ JUSTIFY:MON BEH",17,IF(K31="RJ-",18,IF(K31="RJ FORGIVE+",19,IF(K31="RJ FORGIVE-",19,IF(K31="(RJ FORGIVE+)",19,IF(K31="(RJ FORGIVE-)",19,IF(K31="COORD",20,IF(K31="(COORD)",20,IF(K31="ENF ACK",21,IF(K31="(ENF ACK)",21,IF(K31="ENF PRAISE",22,IF(K31="ENF ASK",23,IF(K31="ENF TELL",24,IF(K31="ENF SHAME",25,IF(K31="ENF WARN",26,IF(K31="ENF THREATEN",27,IF(K31="ENF PUNISH",28,IF(K31="DEFECT",29,IF(K31="SM TALK",30,IF(K31="HUMOR",31,IF(K31="POLITE+",32,IF(K31="POLITE-",32,IF(K31="INPUT-",33,IF(K31="AMBIGUOUS",34,IF(K31="UNCODEABLE",35)))))))))))))))))))))))))))))))))))))))))))))))))))))))))))))))))</f>
        <v>2</v>
      </c>
      <c r="K31" t="s">
        <v>12175</v>
      </c>
    </row>
    <row r="32" spans="1:13" x14ac:dyDescent="0.35">
      <c r="A32" s="4">
        <v>16</v>
      </c>
      <c r="B32" s="4">
        <v>-254.27099999999999</v>
      </c>
      <c r="C32" t="s">
        <v>6282</v>
      </c>
      <c r="D32" s="4">
        <v>2</v>
      </c>
      <c r="E32" s="16" t="s">
        <v>6293</v>
      </c>
    </row>
    <row r="33" spans="1:7" x14ac:dyDescent="0.35">
      <c r="E33" s="58" t="s">
        <v>9794</v>
      </c>
      <c r="F33" s="4">
        <f t="shared" si="0"/>
        <v>4</v>
      </c>
      <c r="G33" t="s">
        <v>9372</v>
      </c>
    </row>
    <row r="34" spans="1:7" x14ac:dyDescent="0.35">
      <c r="E34" s="58" t="s">
        <v>9979</v>
      </c>
      <c r="F34" s="4">
        <f t="shared" si="0"/>
        <v>3</v>
      </c>
      <c r="G34" t="s">
        <v>9379</v>
      </c>
    </row>
    <row r="35" spans="1:7" x14ac:dyDescent="0.35">
      <c r="A35" s="4">
        <v>17</v>
      </c>
      <c r="B35" s="4">
        <v>-256.10700000000003</v>
      </c>
      <c r="C35" t="s">
        <v>6259</v>
      </c>
      <c r="D35" s="4">
        <v>3</v>
      </c>
      <c r="E35" s="16" t="s">
        <v>3219</v>
      </c>
      <c r="F35" s="4">
        <f t="shared" si="0"/>
        <v>4</v>
      </c>
      <c r="G35" t="s">
        <v>9372</v>
      </c>
    </row>
    <row r="36" spans="1:7" x14ac:dyDescent="0.35">
      <c r="A36" s="4">
        <v>18</v>
      </c>
      <c r="B36" s="4">
        <v>-236.37099999999899</v>
      </c>
      <c r="C36" t="s">
        <v>6270</v>
      </c>
      <c r="D36" s="4">
        <v>1</v>
      </c>
      <c r="E36" s="16" t="s">
        <v>6295</v>
      </c>
      <c r="F36" s="4">
        <f t="shared" si="0"/>
        <v>3</v>
      </c>
      <c r="G36" t="s">
        <v>9379</v>
      </c>
    </row>
    <row r="37" spans="1:7" x14ac:dyDescent="0.35">
      <c r="A37" s="4">
        <v>19</v>
      </c>
      <c r="B37" s="4">
        <v>-236.3</v>
      </c>
      <c r="C37" t="s">
        <v>6282</v>
      </c>
      <c r="D37" s="4">
        <v>2</v>
      </c>
      <c r="E37" s="16" t="s">
        <v>6296</v>
      </c>
      <c r="F37" s="4">
        <f t="shared" si="0"/>
        <v>8</v>
      </c>
      <c r="G37" t="s">
        <v>9374</v>
      </c>
    </row>
    <row r="38" spans="1:7" x14ac:dyDescent="0.35">
      <c r="A38" s="4">
        <v>20</v>
      </c>
      <c r="B38" s="4">
        <v>-227.72299999999899</v>
      </c>
      <c r="C38" t="s">
        <v>6282</v>
      </c>
      <c r="D38" s="4">
        <v>2</v>
      </c>
      <c r="E38" s="16" t="s">
        <v>782</v>
      </c>
      <c r="F38" s="4">
        <f t="shared" si="0"/>
        <v>4</v>
      </c>
      <c r="G38" t="s">
        <v>9372</v>
      </c>
    </row>
    <row r="39" spans="1:7" x14ac:dyDescent="0.35">
      <c r="A39" s="4">
        <v>21</v>
      </c>
      <c r="B39" s="4">
        <v>-222.23500000000001</v>
      </c>
      <c r="C39" t="s">
        <v>6270</v>
      </c>
      <c r="D39" s="4">
        <v>1</v>
      </c>
      <c r="E39" s="16" t="s">
        <v>6298</v>
      </c>
      <c r="F39" s="4">
        <f t="shared" si="0"/>
        <v>8</v>
      </c>
      <c r="G39" t="s">
        <v>9374</v>
      </c>
    </row>
    <row r="40" spans="1:7" x14ac:dyDescent="0.35">
      <c r="A40" s="4">
        <v>22</v>
      </c>
      <c r="B40" s="4">
        <v>-210.29400000000001</v>
      </c>
      <c r="C40" t="s">
        <v>6259</v>
      </c>
      <c r="D40" s="4">
        <v>3</v>
      </c>
      <c r="E40" s="16" t="s">
        <v>6299</v>
      </c>
    </row>
    <row r="41" spans="1:7" ht="13.75" customHeight="1" x14ac:dyDescent="0.35">
      <c r="E41" s="58" t="s">
        <v>9980</v>
      </c>
      <c r="F41" s="4">
        <f t="shared" si="0"/>
        <v>4</v>
      </c>
      <c r="G41" t="s">
        <v>9372</v>
      </c>
    </row>
    <row r="42" spans="1:7" x14ac:dyDescent="0.35">
      <c r="E42" s="58" t="s">
        <v>9981</v>
      </c>
      <c r="F42" s="4">
        <f t="shared" si="0"/>
        <v>7</v>
      </c>
      <c r="G42" t="s">
        <v>9377</v>
      </c>
    </row>
    <row r="43" spans="1:7" x14ac:dyDescent="0.35">
      <c r="A43" s="4">
        <v>23</v>
      </c>
      <c r="B43" s="4">
        <v>-209.172</v>
      </c>
      <c r="C43" t="s">
        <v>6270</v>
      </c>
      <c r="D43" s="4">
        <v>1</v>
      </c>
      <c r="E43" s="16" t="s">
        <v>6300</v>
      </c>
      <c r="F43" s="4">
        <f t="shared" si="0"/>
        <v>3</v>
      </c>
      <c r="G43" t="s">
        <v>9379</v>
      </c>
    </row>
    <row r="44" spans="1:7" x14ac:dyDescent="0.35">
      <c r="A44" s="4">
        <v>24</v>
      </c>
      <c r="B44" s="4">
        <v>-196.602</v>
      </c>
      <c r="C44" t="s">
        <v>6282</v>
      </c>
      <c r="D44" s="4">
        <v>2</v>
      </c>
      <c r="E44" s="16" t="s">
        <v>1144</v>
      </c>
      <c r="F44" s="4">
        <f t="shared" si="0"/>
        <v>4</v>
      </c>
      <c r="G44" t="s">
        <v>9372</v>
      </c>
    </row>
    <row r="45" spans="1:7" x14ac:dyDescent="0.35">
      <c r="A45" s="4">
        <v>25</v>
      </c>
      <c r="B45" s="4">
        <v>-194.07</v>
      </c>
      <c r="C45" t="s">
        <v>6259</v>
      </c>
      <c r="D45" s="4">
        <v>3</v>
      </c>
      <c r="E45" s="16" t="s">
        <v>6302</v>
      </c>
      <c r="F45" s="4">
        <f t="shared" si="0"/>
        <v>8</v>
      </c>
      <c r="G45" t="s">
        <v>9374</v>
      </c>
    </row>
    <row r="46" spans="1:7" x14ac:dyDescent="0.35">
      <c r="A46" s="4">
        <v>26</v>
      </c>
      <c r="B46" s="4">
        <v>-178.98500000000001</v>
      </c>
      <c r="C46" t="s">
        <v>6270</v>
      </c>
      <c r="D46" s="4">
        <v>1</v>
      </c>
      <c r="E46" s="16" t="s">
        <v>6303</v>
      </c>
      <c r="F46" s="4">
        <f t="shared" si="0"/>
        <v>7</v>
      </c>
      <c r="G46" t="s">
        <v>9377</v>
      </c>
    </row>
    <row r="47" spans="1:7" x14ac:dyDescent="0.35">
      <c r="A47" s="4">
        <v>27</v>
      </c>
      <c r="B47" s="4">
        <v>-178.07400000000001</v>
      </c>
      <c r="C47" t="s">
        <v>6282</v>
      </c>
      <c r="D47" s="4">
        <v>2</v>
      </c>
      <c r="E47" s="16" t="s">
        <v>6304</v>
      </c>
      <c r="F47" s="4">
        <f t="shared" si="0"/>
        <v>3</v>
      </c>
      <c r="G47" t="s">
        <v>9379</v>
      </c>
    </row>
    <row r="48" spans="1:7" x14ac:dyDescent="0.35">
      <c r="A48" s="4">
        <v>28</v>
      </c>
      <c r="B48" s="4">
        <v>-170.37899999999999</v>
      </c>
      <c r="C48" t="s">
        <v>6270</v>
      </c>
      <c r="D48" s="4">
        <v>1</v>
      </c>
      <c r="E48" s="16" t="s">
        <v>501</v>
      </c>
      <c r="F48" s="4">
        <f t="shared" si="0"/>
        <v>4</v>
      </c>
      <c r="G48" t="s">
        <v>9372</v>
      </c>
    </row>
    <row r="49" spans="1:7" x14ac:dyDescent="0.35">
      <c r="A49" s="4">
        <v>29</v>
      </c>
      <c r="B49" s="4">
        <v>-168.73400000000001</v>
      </c>
      <c r="C49" t="s">
        <v>6259</v>
      </c>
      <c r="D49" s="4">
        <v>3</v>
      </c>
      <c r="E49" s="16" t="s">
        <v>3540</v>
      </c>
      <c r="F49" s="4">
        <f t="shared" si="0"/>
        <v>4</v>
      </c>
      <c r="G49" t="s">
        <v>9372</v>
      </c>
    </row>
    <row r="50" spans="1:7" x14ac:dyDescent="0.35">
      <c r="A50" s="4">
        <v>30</v>
      </c>
      <c r="B50" s="4">
        <v>-159.93199999999999</v>
      </c>
      <c r="C50" t="s">
        <v>6287</v>
      </c>
      <c r="D50" s="4">
        <v>4</v>
      </c>
      <c r="E50" s="16" t="s">
        <v>6308</v>
      </c>
      <c r="F50" s="4">
        <f t="shared" si="0"/>
        <v>4</v>
      </c>
      <c r="G50" t="s">
        <v>9372</v>
      </c>
    </row>
    <row r="51" spans="1:7" x14ac:dyDescent="0.35">
      <c r="A51" s="4">
        <v>31</v>
      </c>
      <c r="B51" s="4">
        <v>-159.553</v>
      </c>
      <c r="C51" t="s">
        <v>6270</v>
      </c>
      <c r="D51" s="4">
        <v>1</v>
      </c>
      <c r="E51" s="16" t="s">
        <v>6309</v>
      </c>
      <c r="F51" s="4">
        <f t="shared" si="0"/>
        <v>8</v>
      </c>
      <c r="G51" t="s">
        <v>9374</v>
      </c>
    </row>
    <row r="52" spans="1:7" x14ac:dyDescent="0.35">
      <c r="A52" s="4">
        <v>32</v>
      </c>
      <c r="B52" s="4">
        <v>-149.64400000000001</v>
      </c>
      <c r="C52" t="s">
        <v>6259</v>
      </c>
      <c r="D52" s="4">
        <v>3</v>
      </c>
      <c r="E52" s="16" t="s">
        <v>55</v>
      </c>
      <c r="F52" s="4">
        <f t="shared" si="0"/>
        <v>8</v>
      </c>
      <c r="G52" t="s">
        <v>9374</v>
      </c>
    </row>
    <row r="53" spans="1:7" x14ac:dyDescent="0.35">
      <c r="A53" s="4">
        <v>33</v>
      </c>
      <c r="B53" s="4">
        <v>-145.32900000000001</v>
      </c>
      <c r="C53" t="s">
        <v>6270</v>
      </c>
      <c r="D53" s="4">
        <v>1</v>
      </c>
      <c r="E53" s="16" t="s">
        <v>6311</v>
      </c>
      <c r="F53" s="4">
        <f t="shared" si="0"/>
        <v>8</v>
      </c>
      <c r="G53" t="s">
        <v>9374</v>
      </c>
    </row>
    <row r="54" spans="1:7" x14ac:dyDescent="0.35">
      <c r="A54" s="4">
        <v>34</v>
      </c>
      <c r="B54" s="4">
        <v>-131.078</v>
      </c>
      <c r="C54" t="s">
        <v>6259</v>
      </c>
      <c r="D54" s="4">
        <v>3</v>
      </c>
      <c r="E54" s="16" t="s">
        <v>6312</v>
      </c>
    </row>
    <row r="55" spans="1:7" x14ac:dyDescent="0.35">
      <c r="B55" s="4">
        <v>-116.73399999999999</v>
      </c>
      <c r="C55" t="s">
        <v>6259</v>
      </c>
      <c r="D55" s="4">
        <v>3</v>
      </c>
      <c r="E55" s="16" t="s">
        <v>6313</v>
      </c>
    </row>
    <row r="56" spans="1:7" x14ac:dyDescent="0.35">
      <c r="E56" s="58" t="s">
        <v>10866</v>
      </c>
      <c r="F56" s="4">
        <f t="shared" si="0"/>
        <v>8</v>
      </c>
      <c r="G56" t="s">
        <v>9374</v>
      </c>
    </row>
    <row r="57" spans="1:7" x14ac:dyDescent="0.35">
      <c r="E57" s="58" t="s">
        <v>10867</v>
      </c>
      <c r="F57" s="4">
        <f t="shared" si="0"/>
        <v>5</v>
      </c>
      <c r="G57" t="s">
        <v>9378</v>
      </c>
    </row>
    <row r="58" spans="1:7" x14ac:dyDescent="0.35">
      <c r="A58" s="4">
        <v>35</v>
      </c>
      <c r="B58" s="4">
        <v>-115.863</v>
      </c>
      <c r="C58" t="s">
        <v>6270</v>
      </c>
      <c r="D58" s="4">
        <v>1</v>
      </c>
      <c r="E58" s="16" t="s">
        <v>6314</v>
      </c>
      <c r="F58" s="4">
        <f t="shared" si="0"/>
        <v>5</v>
      </c>
      <c r="G58" t="s">
        <v>9378</v>
      </c>
    </row>
    <row r="59" spans="1:7" x14ac:dyDescent="0.35">
      <c r="A59" s="4">
        <v>36</v>
      </c>
      <c r="B59" s="4">
        <v>-100.361</v>
      </c>
      <c r="C59" t="s">
        <v>6282</v>
      </c>
      <c r="D59" s="4">
        <v>2</v>
      </c>
      <c r="E59" s="16" t="s">
        <v>6316</v>
      </c>
      <c r="F59" s="4">
        <f t="shared" si="0"/>
        <v>5</v>
      </c>
      <c r="G59" t="s">
        <v>9378</v>
      </c>
    </row>
    <row r="60" spans="1:7" x14ac:dyDescent="0.35">
      <c r="E60" s="58" t="s">
        <v>11381</v>
      </c>
      <c r="F60" s="4">
        <f t="shared" si="0"/>
        <v>3</v>
      </c>
      <c r="G60" t="s">
        <v>9379</v>
      </c>
    </row>
    <row r="61" spans="1:7" x14ac:dyDescent="0.35">
      <c r="E61" s="58" t="s">
        <v>11382</v>
      </c>
      <c r="F61" s="4">
        <f t="shared" si="0"/>
        <v>5</v>
      </c>
      <c r="G61" t="s">
        <v>9378</v>
      </c>
    </row>
    <row r="62" spans="1:7" x14ac:dyDescent="0.35">
      <c r="A62" s="4">
        <v>37</v>
      </c>
      <c r="B62" s="4">
        <v>-95.462000000000003</v>
      </c>
      <c r="C62" t="s">
        <v>6259</v>
      </c>
      <c r="D62" s="4">
        <v>3</v>
      </c>
      <c r="E62" s="16" t="s">
        <v>6317</v>
      </c>
      <c r="F62" s="4">
        <f t="shared" si="0"/>
        <v>4</v>
      </c>
      <c r="G62" t="s">
        <v>9380</v>
      </c>
    </row>
    <row r="63" spans="1:7" x14ac:dyDescent="0.35">
      <c r="A63" s="4">
        <v>38</v>
      </c>
      <c r="B63" s="4">
        <v>-94.706000000000003</v>
      </c>
      <c r="C63" t="s">
        <v>6270</v>
      </c>
      <c r="D63" s="4">
        <v>1</v>
      </c>
      <c r="E63" s="16" t="s">
        <v>6318</v>
      </c>
      <c r="F63" s="4">
        <f t="shared" si="0"/>
        <v>5</v>
      </c>
      <c r="G63" t="s">
        <v>9378</v>
      </c>
    </row>
    <row r="64" spans="1:7" x14ac:dyDescent="0.35">
      <c r="A64" s="4">
        <v>39</v>
      </c>
      <c r="B64" s="4">
        <v>-91.566000000000003</v>
      </c>
      <c r="C64" t="s">
        <v>6282</v>
      </c>
      <c r="D64" s="4">
        <v>2</v>
      </c>
      <c r="E64" s="16" t="s">
        <v>6320</v>
      </c>
      <c r="F64" s="4">
        <f t="shared" si="0"/>
        <v>5</v>
      </c>
      <c r="G64" t="s">
        <v>9378</v>
      </c>
    </row>
    <row r="65" spans="1:7" x14ac:dyDescent="0.35">
      <c r="A65" s="4">
        <v>40</v>
      </c>
      <c r="B65" s="4">
        <v>-85.516999999999996</v>
      </c>
      <c r="C65" t="s">
        <v>6270</v>
      </c>
      <c r="D65" s="4">
        <v>1</v>
      </c>
      <c r="E65" s="16" t="s">
        <v>3812</v>
      </c>
      <c r="F65" s="4">
        <f t="shared" si="0"/>
        <v>5</v>
      </c>
      <c r="G65" t="s">
        <v>9378</v>
      </c>
    </row>
    <row r="67" spans="1:7" x14ac:dyDescent="0.35">
      <c r="A67" s="4">
        <v>41</v>
      </c>
      <c r="B67" s="4">
        <v>-73.069000000000003</v>
      </c>
      <c r="C67" t="s">
        <v>6270</v>
      </c>
      <c r="D67" s="4">
        <v>1</v>
      </c>
      <c r="E67" s="16" t="s">
        <v>6321</v>
      </c>
      <c r="F67" s="4">
        <f t="shared" si="0"/>
        <v>22</v>
      </c>
      <c r="G67" t="s">
        <v>10418</v>
      </c>
    </row>
    <row r="68" spans="1:7" x14ac:dyDescent="0.35">
      <c r="A68" s="4">
        <v>42</v>
      </c>
      <c r="B68" s="4">
        <v>-61.575000000000003</v>
      </c>
      <c r="C68" t="s">
        <v>6282</v>
      </c>
      <c r="D68" s="4">
        <v>2</v>
      </c>
      <c r="E68" s="16" t="s">
        <v>6324</v>
      </c>
      <c r="F68" s="4">
        <f t="shared" si="0"/>
        <v>22</v>
      </c>
      <c r="G68" t="s">
        <v>10418</v>
      </c>
    </row>
    <row r="69" spans="1:7" x14ac:dyDescent="0.35">
      <c r="A69" s="4">
        <v>43</v>
      </c>
      <c r="B69" s="4">
        <v>-59.133999999999901</v>
      </c>
      <c r="C69" t="s">
        <v>6259</v>
      </c>
      <c r="D69" s="4">
        <v>3</v>
      </c>
      <c r="E69" s="16" t="s">
        <v>873</v>
      </c>
      <c r="F69" s="4">
        <f t="shared" si="0"/>
        <v>22</v>
      </c>
      <c r="G69" t="s">
        <v>10418</v>
      </c>
    </row>
    <row r="70" spans="1:7" x14ac:dyDescent="0.35">
      <c r="A70" s="4">
        <v>44</v>
      </c>
      <c r="B70" s="4">
        <v>-54.145000000000003</v>
      </c>
      <c r="C70" t="s">
        <v>6270</v>
      </c>
      <c r="D70" s="4">
        <v>1</v>
      </c>
      <c r="E70" s="16" t="s">
        <v>6326</v>
      </c>
      <c r="F70" s="4">
        <f t="shared" si="0"/>
        <v>22</v>
      </c>
      <c r="G70" t="s">
        <v>10418</v>
      </c>
    </row>
    <row r="71" spans="1:7" x14ac:dyDescent="0.35">
      <c r="A71" s="4">
        <v>45</v>
      </c>
      <c r="B71" s="4">
        <v>-50.585000000000001</v>
      </c>
      <c r="C71" t="s">
        <v>6287</v>
      </c>
      <c r="D71" s="4">
        <v>4</v>
      </c>
      <c r="E71" s="16" t="s">
        <v>873</v>
      </c>
      <c r="F71" s="4">
        <f t="shared" si="0"/>
        <v>22</v>
      </c>
      <c r="G71" t="s">
        <v>10418</v>
      </c>
    </row>
    <row r="72" spans="1:7" x14ac:dyDescent="0.35">
      <c r="A72" s="4">
        <v>46</v>
      </c>
      <c r="B72" s="4">
        <v>-48.125</v>
      </c>
      <c r="C72" t="s">
        <v>6259</v>
      </c>
      <c r="D72" s="4">
        <v>3</v>
      </c>
      <c r="E72" s="16" t="s">
        <v>6328</v>
      </c>
      <c r="F72" s="4">
        <f t="shared" si="0"/>
        <v>22</v>
      </c>
      <c r="G72" t="s">
        <v>10418</v>
      </c>
    </row>
    <row r="74" spans="1:7" x14ac:dyDescent="0.35">
      <c r="A74" s="7"/>
      <c r="B74" s="11" t="s">
        <v>9230</v>
      </c>
      <c r="C74" s="15"/>
      <c r="D74" s="19"/>
      <c r="E74" s="15"/>
    </row>
    <row r="75" spans="1:7" x14ac:dyDescent="0.35">
      <c r="B75" s="20"/>
    </row>
    <row r="76" spans="1:7" x14ac:dyDescent="0.35">
      <c r="A76" s="4">
        <v>47</v>
      </c>
      <c r="B76" s="4">
        <v>-381.80099999999999</v>
      </c>
      <c r="C76" t="s">
        <v>6259</v>
      </c>
      <c r="D76" s="4">
        <v>3</v>
      </c>
      <c r="E76" s="16" t="s">
        <v>5543</v>
      </c>
      <c r="F76" s="4">
        <f t="shared" ref="F76:H135" si="1">IF(G76="GREET",1,IF(G76="GOAL",2,IF(G76="GOAL:COOP",2,IF(G76="(GOAL:COOP)",2,IF(G76="GOAL:CIVILITY",2,IF(G76="GOAL:SUSTAIN",2,IF(G76="(GOAL:SUSTAIN)",2,IF(G76="GOAL:MAX EARN",2,IF(G76="GOAL:EQUITY",2,IF(G76="(GOAL:EQUITY)",2,IF(G76="PROPOSAL",3,IF(G76="(PROPOSAL)",3,IF(G76="CHOOSE+",4,IF(G76="CHOOSE-",4,IF(G76="(CHOOSE+)",4,IF(G76="(CHOOSE-)",4,IF(G76="ECO INFO",5,IF(G76="(ECO INFO)",5,IF(G76="$ INFO",6,IF(G76="($ INFO)",6,IF(G76="SOC INFO",7,IF(G76="(SOC INFO)",7,IF(G76="RULE INFO",8,IF(G76="EXP INFO",9,IF(G76="(EXP INFO)",9,IF(G76="MON RES",10,IF(G76="MON EARN",11,IF(G76="MON BEH",12,IF(G76="POSE HARM",13,IF(G76="(POSE HARM)",13,IF(G76="POSE CONCERN",14,IF(G76="(POSE CONCERN)",14,IF(G76="RJ APOLOGY",15,IF(G76="RJ ATONE",16,IF(G76="(RJ ATONE)",16,IF(G76="RJ JUSTIFY",17,IF(G76="RJ JUSTIFY:ECO INFO",17,IF(G76="RJ JUSTIFY:SOC INFO",17,IF(G76="RJ JUSTIFY:EXP INFO",17,IF(G76="RJ JUSTIFY:MON EARN",17,IF(G76="RJ JUSTIFY:MON BEH",17,IF(G76="RJ-",18,IF(G76="RJ FORGIVE+",19,IF(G76="RJ FORGIVE-",19,IF(G76="(RJ FORGIVE+)",19,IF(G76="(RJ FORGIVE-)",19,IF(G76="COORD",20,IF(G76="(COORD)",20,IF(G76="ENF ACK",21,IF(G76="(ENF ACK)",21,IF(G76="ENF PRAISE",22,IF(G76="ENF ASK",23,IF(G76="ENF TELL",24,IF(G76="ENF SHAME",25,IF(G76="ENF WARN",26,IF(G76="ENF THREATEN",27,IF(G76="ENF PUNISH",28,IF(G76="DEFECT",29,IF(G76="SM TALK",30,IF(G76="HUMOR",31,IF(G76="POLITE+",32,IF(G76="POLITE-",32,IF(G76="INPUT-",33,IF(G76="AMBIGUOUS",34,IF(G76="UNCODEABLE",35)))))))))))))))))))))))))))))))))))))))))))))))))))))))))))))))))</f>
        <v>22</v>
      </c>
      <c r="G76" t="s">
        <v>10418</v>
      </c>
    </row>
    <row r="77" spans="1:7" x14ac:dyDescent="0.35">
      <c r="A77" s="4">
        <v>48</v>
      </c>
      <c r="B77" s="4">
        <v>-379.02199999999999</v>
      </c>
      <c r="C77" t="s">
        <v>6282</v>
      </c>
      <c r="D77" s="4">
        <v>2</v>
      </c>
      <c r="E77" s="16" t="s">
        <v>578</v>
      </c>
      <c r="F77" s="4">
        <f t="shared" si="1"/>
        <v>22</v>
      </c>
      <c r="G77" t="s">
        <v>10418</v>
      </c>
    </row>
    <row r="78" spans="1:7" x14ac:dyDescent="0.35">
      <c r="A78" s="4">
        <v>49</v>
      </c>
      <c r="B78" s="4">
        <v>-368.551999999999</v>
      </c>
      <c r="C78" t="s">
        <v>6282</v>
      </c>
      <c r="D78" s="4">
        <v>2</v>
      </c>
      <c r="E78" s="16" t="s">
        <v>6330</v>
      </c>
      <c r="F78" s="4">
        <f t="shared" si="1"/>
        <v>11</v>
      </c>
      <c r="G78" t="s">
        <v>9509</v>
      </c>
    </row>
    <row r="80" spans="1:7" x14ac:dyDescent="0.35">
      <c r="A80" s="7">
        <v>4</v>
      </c>
      <c r="B80" s="31" t="s">
        <v>11384</v>
      </c>
    </row>
    <row r="81" spans="1:7" x14ac:dyDescent="0.35">
      <c r="A81" s="4">
        <v>50</v>
      </c>
      <c r="B81" s="4">
        <v>-367.452</v>
      </c>
      <c r="C81" t="s">
        <v>6259</v>
      </c>
      <c r="D81" s="4">
        <v>3</v>
      </c>
      <c r="E81" s="16" t="s">
        <v>6331</v>
      </c>
      <c r="F81" s="4">
        <f t="shared" si="1"/>
        <v>3</v>
      </c>
      <c r="G81" t="s">
        <v>9379</v>
      </c>
    </row>
    <row r="82" spans="1:7" x14ac:dyDescent="0.35">
      <c r="B82" s="4">
        <v>-352.96300000000002</v>
      </c>
      <c r="C82" t="s">
        <v>6259</v>
      </c>
      <c r="D82" s="4">
        <v>3</v>
      </c>
      <c r="E82" s="16" t="s">
        <v>5664</v>
      </c>
    </row>
    <row r="83" spans="1:7" x14ac:dyDescent="0.35">
      <c r="A83" s="4">
        <v>51</v>
      </c>
      <c r="B83" s="4">
        <v>-361.20299999999997</v>
      </c>
      <c r="C83" t="s">
        <v>6270</v>
      </c>
      <c r="D83" s="4">
        <v>1</v>
      </c>
      <c r="E83" s="16" t="s">
        <v>6333</v>
      </c>
      <c r="F83" s="4">
        <f t="shared" si="1"/>
        <v>5</v>
      </c>
      <c r="G83" t="s">
        <v>9378</v>
      </c>
    </row>
    <row r="84" spans="1:7" x14ac:dyDescent="0.35">
      <c r="B84" s="4">
        <v>-351.774</v>
      </c>
      <c r="C84" t="s">
        <v>6270</v>
      </c>
      <c r="D84" s="4">
        <v>1</v>
      </c>
      <c r="E84" s="16" t="s">
        <v>6334</v>
      </c>
    </row>
    <row r="85" spans="1:7" x14ac:dyDescent="0.35">
      <c r="A85" s="4">
        <v>52</v>
      </c>
      <c r="B85" s="4">
        <v>-348.43799999999999</v>
      </c>
      <c r="C85" t="s">
        <v>6259</v>
      </c>
      <c r="D85" s="4">
        <v>3</v>
      </c>
      <c r="E85" s="16" t="s">
        <v>400</v>
      </c>
      <c r="F85" s="4">
        <f t="shared" si="1"/>
        <v>5</v>
      </c>
      <c r="G85" t="s">
        <v>9378</v>
      </c>
    </row>
    <row r="86" spans="1:7" x14ac:dyDescent="0.35">
      <c r="A86" s="4">
        <v>53</v>
      </c>
      <c r="B86" s="4">
        <v>-346.38799999999998</v>
      </c>
      <c r="C86" t="s">
        <v>6282</v>
      </c>
      <c r="D86" s="4">
        <v>2</v>
      </c>
      <c r="E86" s="16" t="s">
        <v>5493</v>
      </c>
      <c r="F86" s="4">
        <f t="shared" si="1"/>
        <v>7</v>
      </c>
      <c r="G86" t="s">
        <v>9377</v>
      </c>
    </row>
    <row r="87" spans="1:7" x14ac:dyDescent="0.35">
      <c r="B87" s="4">
        <v>-337.06199999999899</v>
      </c>
      <c r="C87" t="s">
        <v>6282</v>
      </c>
      <c r="D87" s="4">
        <v>2</v>
      </c>
      <c r="E87" s="16" t="s">
        <v>6337</v>
      </c>
    </row>
    <row r="88" spans="1:7" x14ac:dyDescent="0.35">
      <c r="A88" s="4">
        <v>54</v>
      </c>
      <c r="B88" s="4">
        <v>-324.31</v>
      </c>
      <c r="C88" t="s">
        <v>6259</v>
      </c>
      <c r="D88" s="4">
        <v>3</v>
      </c>
      <c r="E88" s="16" t="s">
        <v>6340</v>
      </c>
    </row>
    <row r="89" spans="1:7" x14ac:dyDescent="0.35">
      <c r="E89" s="58" t="s">
        <v>10868</v>
      </c>
      <c r="F89" s="4">
        <f t="shared" si="1"/>
        <v>7</v>
      </c>
      <c r="G89" t="s">
        <v>9377</v>
      </c>
    </row>
    <row r="90" spans="1:7" x14ac:dyDescent="0.35">
      <c r="E90" s="58" t="s">
        <v>10869</v>
      </c>
      <c r="F90" s="4">
        <f t="shared" si="1"/>
        <v>5</v>
      </c>
      <c r="G90" t="s">
        <v>9378</v>
      </c>
    </row>
    <row r="91" spans="1:7" x14ac:dyDescent="0.35">
      <c r="A91" s="4">
        <v>55</v>
      </c>
      <c r="B91" s="4">
        <v>-321.92899999999997</v>
      </c>
      <c r="C91" t="s">
        <v>6270</v>
      </c>
      <c r="D91" s="4">
        <v>1</v>
      </c>
      <c r="E91" s="16" t="s">
        <v>6341</v>
      </c>
      <c r="F91" s="4">
        <f t="shared" si="1"/>
        <v>5</v>
      </c>
      <c r="G91" t="s">
        <v>9378</v>
      </c>
    </row>
    <row r="92" spans="1:7" x14ac:dyDescent="0.35">
      <c r="A92" s="4">
        <v>56</v>
      </c>
      <c r="B92" s="4">
        <v>-321.64699999999999</v>
      </c>
      <c r="C92" t="s">
        <v>6282</v>
      </c>
      <c r="D92" s="4">
        <v>2</v>
      </c>
      <c r="E92" s="16" t="s">
        <v>6342</v>
      </c>
      <c r="F92" s="4">
        <f t="shared" si="1"/>
        <v>7</v>
      </c>
      <c r="G92" t="s">
        <v>9377</v>
      </c>
    </row>
    <row r="93" spans="1:7" x14ac:dyDescent="0.35">
      <c r="A93" s="4">
        <v>57</v>
      </c>
      <c r="B93" s="4">
        <v>-300.46899999999999</v>
      </c>
      <c r="C93" t="s">
        <v>6270</v>
      </c>
      <c r="D93" s="4">
        <v>1</v>
      </c>
      <c r="E93" s="16" t="s">
        <v>6343</v>
      </c>
      <c r="F93" s="4">
        <f t="shared" si="1"/>
        <v>7</v>
      </c>
      <c r="G93" t="s">
        <v>9377</v>
      </c>
    </row>
    <row r="94" spans="1:7" x14ac:dyDescent="0.35">
      <c r="B94" s="4">
        <v>-289.44400000000002</v>
      </c>
      <c r="C94" t="s">
        <v>6270</v>
      </c>
      <c r="D94" s="4">
        <v>1</v>
      </c>
      <c r="E94" s="16" t="s">
        <v>6344</v>
      </c>
    </row>
    <row r="95" spans="1:7" x14ac:dyDescent="0.35">
      <c r="A95" s="4">
        <v>58</v>
      </c>
      <c r="B95" s="4">
        <v>-283.74</v>
      </c>
      <c r="C95" t="s">
        <v>6259</v>
      </c>
      <c r="D95" s="4">
        <v>3</v>
      </c>
      <c r="E95" s="16" t="s">
        <v>6346</v>
      </c>
      <c r="F95" s="4">
        <f t="shared" si="1"/>
        <v>9</v>
      </c>
      <c r="G95" t="s">
        <v>9373</v>
      </c>
    </row>
    <row r="96" spans="1:7" x14ac:dyDescent="0.35">
      <c r="A96" s="4">
        <v>59</v>
      </c>
      <c r="B96" s="4">
        <v>-272.76</v>
      </c>
      <c r="C96" t="s">
        <v>6282</v>
      </c>
      <c r="D96" s="4">
        <v>2</v>
      </c>
      <c r="E96" s="16" t="s">
        <v>6347</v>
      </c>
      <c r="F96" s="4">
        <f t="shared" si="1"/>
        <v>5</v>
      </c>
      <c r="G96" t="s">
        <v>9378</v>
      </c>
    </row>
    <row r="97" spans="1:7" x14ac:dyDescent="0.35">
      <c r="A97" s="4">
        <v>60</v>
      </c>
      <c r="B97" s="4">
        <v>-257.73899999999998</v>
      </c>
      <c r="C97" t="s">
        <v>6282</v>
      </c>
      <c r="D97" s="4">
        <v>2</v>
      </c>
      <c r="E97" s="16" t="s">
        <v>6348</v>
      </c>
      <c r="F97" s="4">
        <f t="shared" si="1"/>
        <v>5</v>
      </c>
      <c r="G97" t="s">
        <v>9378</v>
      </c>
    </row>
    <row r="98" spans="1:7" x14ac:dyDescent="0.35">
      <c r="A98" s="4">
        <v>61</v>
      </c>
      <c r="B98" s="4">
        <v>-244.84799999999899</v>
      </c>
      <c r="C98" t="s">
        <v>6259</v>
      </c>
      <c r="D98" s="4">
        <v>3</v>
      </c>
      <c r="E98" s="16" t="s">
        <v>6349</v>
      </c>
      <c r="F98" s="4">
        <f t="shared" si="1"/>
        <v>5</v>
      </c>
      <c r="G98" t="s">
        <v>9378</v>
      </c>
    </row>
    <row r="99" spans="1:7" x14ac:dyDescent="0.35">
      <c r="A99" s="4">
        <v>62</v>
      </c>
      <c r="B99" s="4">
        <v>-229.94900000000001</v>
      </c>
      <c r="C99" t="s">
        <v>6270</v>
      </c>
      <c r="D99" s="4">
        <v>1</v>
      </c>
      <c r="E99" s="16" t="s">
        <v>6350</v>
      </c>
      <c r="F99" s="4">
        <f t="shared" si="1"/>
        <v>5</v>
      </c>
      <c r="G99" t="s">
        <v>9378</v>
      </c>
    </row>
    <row r="100" spans="1:7" x14ac:dyDescent="0.35">
      <c r="A100" s="4">
        <v>63</v>
      </c>
      <c r="B100" s="4">
        <v>-220.833</v>
      </c>
      <c r="C100" t="s">
        <v>6282</v>
      </c>
      <c r="D100" s="4">
        <v>2</v>
      </c>
      <c r="E100" s="16" t="s">
        <v>6351</v>
      </c>
      <c r="F100" s="4">
        <f t="shared" si="1"/>
        <v>5</v>
      </c>
      <c r="G100" t="s">
        <v>9378</v>
      </c>
    </row>
    <row r="101" spans="1:7" x14ac:dyDescent="0.35">
      <c r="A101" s="4">
        <v>64</v>
      </c>
      <c r="B101" s="4">
        <v>-208.54900000000001</v>
      </c>
      <c r="C101" t="s">
        <v>6270</v>
      </c>
      <c r="D101" s="4">
        <v>1</v>
      </c>
      <c r="E101" s="16" t="s">
        <v>6353</v>
      </c>
      <c r="F101" s="4">
        <f t="shared" si="1"/>
        <v>5</v>
      </c>
      <c r="G101" t="s">
        <v>9378</v>
      </c>
    </row>
    <row r="102" spans="1:7" x14ac:dyDescent="0.35">
      <c r="A102" s="4">
        <v>65</v>
      </c>
      <c r="B102" s="4">
        <v>-208.148</v>
      </c>
      <c r="C102" t="s">
        <v>6259</v>
      </c>
      <c r="D102" s="4">
        <v>3</v>
      </c>
      <c r="E102" s="16" t="s">
        <v>6354</v>
      </c>
      <c r="F102" s="4">
        <f t="shared" si="1"/>
        <v>3</v>
      </c>
      <c r="G102" t="s">
        <v>9379</v>
      </c>
    </row>
    <row r="103" spans="1:7" x14ac:dyDescent="0.35">
      <c r="B103" s="4">
        <v>-201.04</v>
      </c>
      <c r="C103" t="s">
        <v>6259</v>
      </c>
      <c r="D103" s="4">
        <v>3</v>
      </c>
      <c r="E103" s="16" t="s">
        <v>6355</v>
      </c>
    </row>
    <row r="104" spans="1:7" x14ac:dyDescent="0.35">
      <c r="A104" s="4">
        <v>66</v>
      </c>
      <c r="B104" s="4">
        <v>-197.52500000000001</v>
      </c>
      <c r="C104" t="s">
        <v>6270</v>
      </c>
      <c r="D104" s="4">
        <v>1</v>
      </c>
      <c r="E104" s="16" t="s">
        <v>668</v>
      </c>
      <c r="F104" s="4">
        <f t="shared" si="1"/>
        <v>8</v>
      </c>
      <c r="G104" t="s">
        <v>9374</v>
      </c>
    </row>
    <row r="105" spans="1:7" x14ac:dyDescent="0.35">
      <c r="A105" s="4">
        <v>67</v>
      </c>
      <c r="B105" s="4">
        <v>-188.49199999999999</v>
      </c>
      <c r="C105" t="s">
        <v>6259</v>
      </c>
      <c r="D105" s="4">
        <v>3</v>
      </c>
      <c r="E105" s="16" t="s">
        <v>6358</v>
      </c>
      <c r="F105" s="4">
        <f t="shared" si="1"/>
        <v>8</v>
      </c>
      <c r="G105" t="s">
        <v>9374</v>
      </c>
    </row>
    <row r="106" spans="1:7" x14ac:dyDescent="0.35">
      <c r="B106" s="4">
        <v>-182.22399999999999</v>
      </c>
      <c r="C106" t="s">
        <v>6259</v>
      </c>
      <c r="D106" s="4">
        <v>3</v>
      </c>
      <c r="E106" s="16" t="s">
        <v>6359</v>
      </c>
    </row>
    <row r="107" spans="1:7" x14ac:dyDescent="0.35">
      <c r="B107" s="4">
        <v>-173.66399999999999</v>
      </c>
      <c r="C107" t="s">
        <v>6259</v>
      </c>
      <c r="D107" s="4">
        <v>3</v>
      </c>
      <c r="E107" s="16" t="s">
        <v>6362</v>
      </c>
    </row>
    <row r="108" spans="1:7" x14ac:dyDescent="0.35">
      <c r="B108" s="4">
        <v>-167.16</v>
      </c>
      <c r="C108" t="s">
        <v>6259</v>
      </c>
      <c r="D108" s="4">
        <v>3</v>
      </c>
      <c r="E108" s="16" t="s">
        <v>400</v>
      </c>
    </row>
    <row r="109" spans="1:7" x14ac:dyDescent="0.35">
      <c r="A109" s="4">
        <v>68</v>
      </c>
      <c r="B109" s="4">
        <v>-181.70599999999999</v>
      </c>
      <c r="C109" t="s">
        <v>6282</v>
      </c>
      <c r="D109" s="4">
        <v>2</v>
      </c>
      <c r="E109" s="16" t="s">
        <v>6360</v>
      </c>
      <c r="F109" s="4">
        <f t="shared" si="1"/>
        <v>5</v>
      </c>
      <c r="G109" t="s">
        <v>9378</v>
      </c>
    </row>
    <row r="110" spans="1:7" x14ac:dyDescent="0.35">
      <c r="A110" s="4">
        <v>69</v>
      </c>
      <c r="B110" s="4">
        <v>-160.547</v>
      </c>
      <c r="C110" t="s">
        <v>6270</v>
      </c>
      <c r="D110" s="4">
        <v>1</v>
      </c>
      <c r="E110" s="16" t="s">
        <v>6363</v>
      </c>
      <c r="F110" s="4">
        <f t="shared" si="1"/>
        <v>8</v>
      </c>
      <c r="G110" t="s">
        <v>9374</v>
      </c>
    </row>
    <row r="111" spans="1:7" x14ac:dyDescent="0.35">
      <c r="B111" s="4">
        <v>-157.26900000000001</v>
      </c>
      <c r="C111" t="s">
        <v>6270</v>
      </c>
      <c r="D111" s="4">
        <v>1</v>
      </c>
      <c r="E111" s="16" t="s">
        <v>1421</v>
      </c>
    </row>
    <row r="112" spans="1:7" x14ac:dyDescent="0.35">
      <c r="A112" s="4">
        <v>70</v>
      </c>
      <c r="B112" s="4">
        <v>-153.50799999999899</v>
      </c>
      <c r="C112" t="s">
        <v>6259</v>
      </c>
      <c r="D112" s="4">
        <v>3</v>
      </c>
      <c r="E112" s="16" t="s">
        <v>310</v>
      </c>
      <c r="F112" s="4">
        <f t="shared" si="1"/>
        <v>8</v>
      </c>
      <c r="G112" t="s">
        <v>9374</v>
      </c>
    </row>
    <row r="113" spans="1:9" x14ac:dyDescent="0.35">
      <c r="A113" s="4">
        <v>71</v>
      </c>
      <c r="B113" s="4">
        <v>-145.47</v>
      </c>
      <c r="C113" t="s">
        <v>6259</v>
      </c>
      <c r="D113" s="4">
        <v>3</v>
      </c>
      <c r="E113" s="16" t="s">
        <v>6365</v>
      </c>
      <c r="F113" s="4">
        <f t="shared" si="1"/>
        <v>3</v>
      </c>
      <c r="G113" t="s">
        <v>9379</v>
      </c>
    </row>
    <row r="114" spans="1:9" x14ac:dyDescent="0.35">
      <c r="A114" s="4">
        <v>72</v>
      </c>
      <c r="B114" s="4">
        <v>-145.393</v>
      </c>
      <c r="C114" t="s">
        <v>6270</v>
      </c>
      <c r="D114" s="4">
        <v>1</v>
      </c>
      <c r="E114" s="16" t="s">
        <v>6366</v>
      </c>
      <c r="F114" s="4">
        <f t="shared" si="1"/>
        <v>4</v>
      </c>
      <c r="G114" t="s">
        <v>9372</v>
      </c>
    </row>
    <row r="115" spans="1:9" x14ac:dyDescent="0.35">
      <c r="B115" s="4">
        <v>-141.34100000000001</v>
      </c>
      <c r="C115" t="s">
        <v>6270</v>
      </c>
      <c r="D115" s="4">
        <v>1</v>
      </c>
      <c r="E115" s="16" t="s">
        <v>68</v>
      </c>
    </row>
    <row r="116" spans="1:9" x14ac:dyDescent="0.35">
      <c r="A116" s="4">
        <v>73</v>
      </c>
      <c r="B116" s="4">
        <v>-132.31299999999999</v>
      </c>
      <c r="C116" t="s">
        <v>6270</v>
      </c>
      <c r="D116" s="4">
        <v>1</v>
      </c>
      <c r="E116" s="16" t="s">
        <v>6367</v>
      </c>
      <c r="F116" s="4">
        <f t="shared" si="1"/>
        <v>9</v>
      </c>
      <c r="G116" t="s">
        <v>9373</v>
      </c>
    </row>
    <row r="117" spans="1:9" x14ac:dyDescent="0.35">
      <c r="A117" s="4">
        <v>74</v>
      </c>
      <c r="B117" s="4">
        <v>-128.358</v>
      </c>
      <c r="C117" t="s">
        <v>6282</v>
      </c>
      <c r="D117" s="4">
        <v>2</v>
      </c>
      <c r="E117" s="16" t="s">
        <v>3792</v>
      </c>
      <c r="F117" s="4">
        <f t="shared" si="1"/>
        <v>9</v>
      </c>
      <c r="G117" t="s">
        <v>9373</v>
      </c>
    </row>
    <row r="118" spans="1:9" x14ac:dyDescent="0.35">
      <c r="A118" s="4">
        <v>75</v>
      </c>
      <c r="B118" s="4">
        <v>-117.535</v>
      </c>
      <c r="C118" t="s">
        <v>6259</v>
      </c>
      <c r="D118" s="4">
        <v>3</v>
      </c>
      <c r="E118" s="16" t="s">
        <v>6368</v>
      </c>
      <c r="F118" s="4">
        <f t="shared" si="1"/>
        <v>9</v>
      </c>
      <c r="G118" t="s">
        <v>9373</v>
      </c>
    </row>
    <row r="119" spans="1:9" x14ac:dyDescent="0.35">
      <c r="A119" s="4">
        <v>76</v>
      </c>
      <c r="B119" s="4">
        <v>-112.541</v>
      </c>
      <c r="C119" t="s">
        <v>6270</v>
      </c>
      <c r="D119" s="4">
        <v>1</v>
      </c>
      <c r="E119" s="16" t="s">
        <v>6369</v>
      </c>
      <c r="F119" s="4">
        <f t="shared" si="1"/>
        <v>8</v>
      </c>
      <c r="G119" t="s">
        <v>9374</v>
      </c>
    </row>
    <row r="120" spans="1:9" x14ac:dyDescent="0.35">
      <c r="A120" s="4">
        <v>77</v>
      </c>
      <c r="B120" s="4">
        <v>-107.892</v>
      </c>
      <c r="C120" t="s">
        <v>6259</v>
      </c>
      <c r="D120" s="4">
        <v>3</v>
      </c>
      <c r="E120" s="16" t="s">
        <v>6370</v>
      </c>
      <c r="F120" s="4">
        <f t="shared" si="1"/>
        <v>8</v>
      </c>
      <c r="G120" t="s">
        <v>9374</v>
      </c>
    </row>
    <row r="121" spans="1:9" x14ac:dyDescent="0.35">
      <c r="A121" s="4">
        <v>78</v>
      </c>
      <c r="B121" s="4">
        <v>-93.224999999999994</v>
      </c>
      <c r="C121" t="s">
        <v>6282</v>
      </c>
      <c r="D121" s="4">
        <v>2</v>
      </c>
      <c r="E121" s="16" t="s">
        <v>6374</v>
      </c>
      <c r="F121" s="4">
        <f t="shared" si="1"/>
        <v>8</v>
      </c>
      <c r="G121" t="s">
        <v>9374</v>
      </c>
      <c r="H121" s="42">
        <f t="shared" si="1"/>
        <v>4</v>
      </c>
      <c r="I121" t="s">
        <v>10330</v>
      </c>
    </row>
    <row r="122" spans="1:9" x14ac:dyDescent="0.35">
      <c r="A122" s="4">
        <v>79</v>
      </c>
      <c r="B122" s="4">
        <v>-78.304000000000002</v>
      </c>
      <c r="C122" t="s">
        <v>6270</v>
      </c>
      <c r="D122" s="4">
        <v>1</v>
      </c>
      <c r="E122" s="16" t="s">
        <v>6376</v>
      </c>
      <c r="F122" s="4">
        <f t="shared" si="1"/>
        <v>8</v>
      </c>
      <c r="G122" t="s">
        <v>9374</v>
      </c>
      <c r="H122" s="42">
        <f t="shared" ref="H122" si="2">IF(I122="GREET",1,IF(I122="GOAL",2,IF(I122="GOAL:COOP",2,IF(I122="(GOAL:COOP)",2,IF(I122="GOAL:CIVILITY",2,IF(I122="GOAL:SUSTAIN",2,IF(I122="(GOAL:SUSTAIN)",2,IF(I122="GOAL:MAX EARN",2,IF(I122="GOAL:EQUITY",2,IF(I122="(GOAL:EQUITY)",2,IF(I122="PROPOSAL",3,IF(I122="(PROPOSAL)",3,IF(I122="CHOOSE+",4,IF(I122="CHOOSE-",4,IF(I122="(CHOOSE+)",4,IF(I122="(CHOOSE-)",4,IF(I122="ECO INFO",5,IF(I122="(ECO INFO)",5,IF(I122="$ INFO",6,IF(I122="($ INFO)",6,IF(I122="SOC INFO",7,IF(I122="(SOC INFO)",7,IF(I122="RULE INFO",8,IF(I122="EXP INFO",9,IF(I122="(EXP INFO)",9,IF(I122="MON RES",10,IF(I122="MON EARN",11,IF(I122="MON BEH",12,IF(I122="POSE HARM",13,IF(I122="(POSE HARM)",13,IF(I122="POSE CONCERN",14,IF(I122="(POSE CONCERN)",14,IF(I122="RJ APOLOGY",15,IF(I122="RJ ATONE",16,IF(I122="(RJ ATONE)",16,IF(I122="RJ JUSTIFY",17,IF(I122="RJ JUSTIFY:ECO INFO",17,IF(I122="RJ JUSTIFY:SOC INFO",17,IF(I122="RJ JUSTIFY:EXP INFO",17,IF(I122="RJ JUSTIFY:MON EARN",17,IF(I122="RJ JUSTIFY:MON BEH",17,IF(I122="RJ-",18,IF(I122="RJ FORGIVE+",19,IF(I122="RJ FORGIVE-",19,IF(I122="(RJ FORGIVE+)",19,IF(I122="(RJ FORGIVE-)",19,IF(I122="COORD",20,IF(I122="(COORD)",20,IF(I122="ENF ACK",21,IF(I122="(ENF ACK)",21,IF(I122="ENF PRAISE",22,IF(I122="ENF ASK",23,IF(I122="ENF TELL",24,IF(I122="ENF SHAME",25,IF(I122="ENF WARN",26,IF(I122="ENF THREATEN",27,IF(I122="ENF PUNISH",28,IF(I122="DEFECT",29,IF(I122="SM TALK",30,IF(I122="HUMOR",31,IF(I122="POLITE+",32,IF(I122="POLITE-",32,IF(I122="INPUT-",33,IF(I122="AMBIGUOUS",34,IF(I122="UNCODEABLE",35)))))))))))))))))))))))))))))))))))))))))))))))))))))))))))))))))</f>
        <v>4</v>
      </c>
      <c r="I122" t="s">
        <v>10330</v>
      </c>
    </row>
    <row r="123" spans="1:9" x14ac:dyDescent="0.35">
      <c r="A123" s="4">
        <v>80</v>
      </c>
      <c r="B123" s="4">
        <v>-73.992999999999995</v>
      </c>
      <c r="C123" t="s">
        <v>6270</v>
      </c>
      <c r="D123" s="4">
        <v>1</v>
      </c>
      <c r="E123" s="16" t="s">
        <v>11385</v>
      </c>
      <c r="F123" s="4">
        <f t="shared" si="1"/>
        <v>8</v>
      </c>
      <c r="G123" t="s">
        <v>9374</v>
      </c>
    </row>
    <row r="124" spans="1:9" x14ac:dyDescent="0.35">
      <c r="A124" s="4">
        <v>81</v>
      </c>
      <c r="B124" s="4">
        <v>-50.865000000000002</v>
      </c>
      <c r="C124" t="s">
        <v>6287</v>
      </c>
      <c r="D124" s="4">
        <v>4</v>
      </c>
      <c r="E124" s="16" t="s">
        <v>6384</v>
      </c>
      <c r="F124" s="4">
        <f t="shared" si="1"/>
        <v>8</v>
      </c>
      <c r="G124" t="s">
        <v>9374</v>
      </c>
      <c r="H124" s="42">
        <f t="shared" ref="H124" si="3">IF(I124="GREET",1,IF(I124="GOAL",2,IF(I124="GOAL:COOP",2,IF(I124="(GOAL:COOP)",2,IF(I124="GOAL:CIVILITY",2,IF(I124="GOAL:SUSTAIN",2,IF(I124="(GOAL:SUSTAIN)",2,IF(I124="GOAL:MAX EARN",2,IF(I124="GOAL:EQUITY",2,IF(I124="(GOAL:EQUITY)",2,IF(I124="PROPOSAL",3,IF(I124="(PROPOSAL)",3,IF(I124="CHOOSE+",4,IF(I124="CHOOSE-",4,IF(I124="(CHOOSE+)",4,IF(I124="(CHOOSE-)",4,IF(I124="ECO INFO",5,IF(I124="(ECO INFO)",5,IF(I124="$ INFO",6,IF(I124="($ INFO)",6,IF(I124="SOC INFO",7,IF(I124="(SOC INFO)",7,IF(I124="RULE INFO",8,IF(I124="EXP INFO",9,IF(I124="(EXP INFO)",9,IF(I124="MON RES",10,IF(I124="MON EARN",11,IF(I124="MON BEH",12,IF(I124="POSE HARM",13,IF(I124="(POSE HARM)",13,IF(I124="POSE CONCERN",14,IF(I124="(POSE CONCERN)",14,IF(I124="RJ APOLOGY",15,IF(I124="RJ ATONE",16,IF(I124="(RJ ATONE)",16,IF(I124="RJ JUSTIFY",17,IF(I124="RJ JUSTIFY:ECO INFO",17,IF(I124="RJ JUSTIFY:SOC INFO",17,IF(I124="RJ JUSTIFY:EXP INFO",17,IF(I124="RJ JUSTIFY:MON EARN",17,IF(I124="RJ JUSTIFY:MON BEH",17,IF(I124="RJ-",18,IF(I124="RJ FORGIVE+",19,IF(I124="RJ FORGIVE-",19,IF(I124="(RJ FORGIVE+)",19,IF(I124="(RJ FORGIVE-)",19,IF(I124="COORD",20,IF(I124="(COORD)",20,IF(I124="ENF ACK",21,IF(I124="(ENF ACK)",21,IF(I124="ENF PRAISE",22,IF(I124="ENF ASK",23,IF(I124="ENF TELL",24,IF(I124="ENF SHAME",25,IF(I124="ENF WARN",26,IF(I124="ENF THREATEN",27,IF(I124="ENF PUNISH",28,IF(I124="DEFECT",29,IF(I124="SM TALK",30,IF(I124="HUMOR",31,IF(I124="POLITE+",32,IF(I124="POLITE-",32,IF(I124="INPUT-",33,IF(I124="AMBIGUOUS",34,IF(I124="UNCODEABLE",35)))))))))))))))))))))))))))))))))))))))))))))))))))))))))))))))))</f>
        <v>4</v>
      </c>
      <c r="I124" t="s">
        <v>10330</v>
      </c>
    </row>
    <row r="125" spans="1:9" x14ac:dyDescent="0.35">
      <c r="A125" s="4">
        <v>82</v>
      </c>
      <c r="B125" s="4">
        <v>-60.516999999999904</v>
      </c>
      <c r="C125" t="s">
        <v>6282</v>
      </c>
      <c r="D125" s="4">
        <v>2</v>
      </c>
      <c r="E125" s="16" t="s">
        <v>6382</v>
      </c>
      <c r="F125" s="4">
        <f t="shared" si="1"/>
        <v>3</v>
      </c>
      <c r="G125" t="s">
        <v>9379</v>
      </c>
    </row>
    <row r="126" spans="1:9" x14ac:dyDescent="0.35">
      <c r="A126" s="4">
        <v>83</v>
      </c>
      <c r="B126" s="4">
        <v>-54.784999999999997</v>
      </c>
      <c r="C126" t="s">
        <v>6259</v>
      </c>
      <c r="D126" s="4">
        <v>3</v>
      </c>
      <c r="E126" s="16" t="s">
        <v>6383</v>
      </c>
      <c r="F126" s="4">
        <f t="shared" si="1"/>
        <v>8</v>
      </c>
      <c r="G126" t="s">
        <v>9374</v>
      </c>
    </row>
    <row r="127" spans="1:9" x14ac:dyDescent="0.35">
      <c r="A127" s="4">
        <v>84</v>
      </c>
      <c r="B127" s="4">
        <v>-45.284999999999997</v>
      </c>
      <c r="C127" t="s">
        <v>6270</v>
      </c>
      <c r="D127" s="4">
        <v>1</v>
      </c>
      <c r="E127" s="16" t="s">
        <v>6386</v>
      </c>
      <c r="F127" s="4">
        <f t="shared" si="1"/>
        <v>8</v>
      </c>
      <c r="G127" t="s">
        <v>9374</v>
      </c>
    </row>
    <row r="128" spans="1:9" x14ac:dyDescent="0.35">
      <c r="A128" s="4">
        <v>85</v>
      </c>
      <c r="B128" s="4">
        <v>-28.373000000000001</v>
      </c>
      <c r="C128" t="s">
        <v>6270</v>
      </c>
      <c r="D128" s="4">
        <v>1</v>
      </c>
      <c r="E128" s="16" t="s">
        <v>6388</v>
      </c>
      <c r="F128" s="4">
        <f t="shared" si="1"/>
        <v>8</v>
      </c>
      <c r="G128" t="s">
        <v>9374</v>
      </c>
    </row>
    <row r="130" spans="1:9" x14ac:dyDescent="0.35">
      <c r="A130" s="7">
        <v>3</v>
      </c>
      <c r="B130" s="31" t="s">
        <v>10870</v>
      </c>
    </row>
    <row r="131" spans="1:9" x14ac:dyDescent="0.35">
      <c r="A131" s="4">
        <v>86</v>
      </c>
      <c r="B131" s="4">
        <v>-107.166</v>
      </c>
      <c r="C131" t="s">
        <v>6282</v>
      </c>
      <c r="D131" s="4">
        <v>2</v>
      </c>
      <c r="E131" s="16" t="s">
        <v>6371</v>
      </c>
      <c r="F131" s="4">
        <f t="shared" si="1"/>
        <v>3</v>
      </c>
      <c r="G131" t="s">
        <v>9379</v>
      </c>
    </row>
    <row r="132" spans="1:9" x14ac:dyDescent="0.35">
      <c r="A132" s="4">
        <v>87</v>
      </c>
      <c r="B132" s="4">
        <v>-103.794</v>
      </c>
      <c r="C132" t="s">
        <v>6259</v>
      </c>
      <c r="D132" s="4">
        <v>3</v>
      </c>
      <c r="E132" s="16" t="s">
        <v>6372</v>
      </c>
      <c r="F132" s="4">
        <f t="shared" si="1"/>
        <v>4</v>
      </c>
      <c r="G132" t="s">
        <v>9372</v>
      </c>
    </row>
    <row r="133" spans="1:9" x14ac:dyDescent="0.35">
      <c r="A133" s="4">
        <v>88</v>
      </c>
      <c r="B133" s="4">
        <v>-101.628999999999</v>
      </c>
      <c r="C133" t="s">
        <v>6270</v>
      </c>
      <c r="D133" s="4">
        <v>1</v>
      </c>
      <c r="E133" s="16" t="s">
        <v>6373</v>
      </c>
      <c r="F133" s="4">
        <f t="shared" si="1"/>
        <v>4</v>
      </c>
      <c r="G133" t="s">
        <v>9372</v>
      </c>
    </row>
    <row r="135" spans="1:9" x14ac:dyDescent="0.35">
      <c r="A135" s="4">
        <v>89</v>
      </c>
      <c r="B135" s="4">
        <v>-29.393999999999998</v>
      </c>
      <c r="C135" t="s">
        <v>6259</v>
      </c>
      <c r="D135" s="4">
        <v>3</v>
      </c>
      <c r="E135" s="16" t="s">
        <v>1569</v>
      </c>
      <c r="F135" s="4">
        <f t="shared" si="1"/>
        <v>22</v>
      </c>
      <c r="G135" t="s">
        <v>10418</v>
      </c>
    </row>
    <row r="137" spans="1:9" x14ac:dyDescent="0.35">
      <c r="A137" s="7"/>
      <c r="B137" s="11" t="s">
        <v>9229</v>
      </c>
      <c r="C137" s="15"/>
      <c r="D137" s="19"/>
      <c r="E137" s="15"/>
    </row>
    <row r="138" spans="1:9" x14ac:dyDescent="0.35">
      <c r="B138" s="20" t="s">
        <v>9285</v>
      </c>
    </row>
    <row r="139" spans="1:9" x14ac:dyDescent="0.35">
      <c r="A139" s="4">
        <v>90</v>
      </c>
      <c r="B139" s="4">
        <v>-377.721</v>
      </c>
      <c r="C139" t="s">
        <v>6259</v>
      </c>
      <c r="D139" s="4">
        <v>3</v>
      </c>
      <c r="E139" s="16" t="s">
        <v>6392</v>
      </c>
    </row>
    <row r="140" spans="1:9" x14ac:dyDescent="0.35">
      <c r="E140" s="58" t="s">
        <v>11386</v>
      </c>
      <c r="F140" s="4">
        <f t="shared" ref="F140:H202" si="4">IF(G140="GREET",1,IF(G140="GOAL",2,IF(G140="GOAL:COOP",2,IF(G140="(GOAL:COOP)",2,IF(G140="GOAL:CIVILITY",2,IF(G140="GOAL:SUSTAIN",2,IF(G140="(GOAL:SUSTAIN)",2,IF(G140="GOAL:MAX EARN",2,IF(G140="GOAL:EQUITY",2,IF(G140="(GOAL:EQUITY)",2,IF(G140="PROPOSAL",3,IF(G140="(PROPOSAL)",3,IF(G140="CHOOSE+",4,IF(G140="CHOOSE-",4,IF(G140="(CHOOSE+)",4,IF(G140="(CHOOSE-)",4,IF(G140="ECO INFO",5,IF(G140="(ECO INFO)",5,IF(G140="$ INFO",6,IF(G140="($ INFO)",6,IF(G140="SOC INFO",7,IF(G140="(SOC INFO)",7,IF(G140="RULE INFO",8,IF(G140="EXP INFO",9,IF(G140="(EXP INFO)",9,IF(G140="MON RES",10,IF(G140="MON EARN",11,IF(G140="MON BEH",12,IF(G140="POSE HARM",13,IF(G140="(POSE HARM)",13,IF(G140="POSE CONCERN",14,IF(G140="(POSE CONCERN)",14,IF(G140="RJ APOLOGY",15,IF(G140="RJ ATONE",16,IF(G140="(RJ ATONE)",16,IF(G140="RJ JUSTIFY",17,IF(G140="RJ JUSTIFY:ECO INFO",17,IF(G140="RJ JUSTIFY:SOC INFO",17,IF(G140="RJ JUSTIFY:EXP INFO",17,IF(G140="RJ JUSTIFY:MON EARN",17,IF(G140="RJ JUSTIFY:MON BEH",17,IF(G140="RJ-",18,IF(G140="RJ FORGIVE+",19,IF(G140="RJ FORGIVE-",19,IF(G140="(RJ FORGIVE+)",19,IF(G140="(RJ FORGIVE-)",19,IF(G140="COORD",20,IF(G140="(COORD)",20,IF(G140="ENF ACK",21,IF(G140="(ENF ACK)",21,IF(G140="ENF PRAISE",22,IF(G140="ENF ASK",23,IF(G140="ENF TELL",24,IF(G140="ENF SHAME",25,IF(G140="ENF WARN",26,IF(G140="ENF THREATEN",27,IF(G140="ENF PUNISH",28,IF(G140="DEFECT",29,IF(G140="SM TALK",30,IF(G140="HUMOR",31,IF(G140="POLITE+",32,IF(G140="POLITE-",32,IF(G140="INPUT-",33,IF(G140="AMBIGUOUS",34,IF(G140="UNCODEABLE",35)))))))))))))))))))))))))))))))))))))))))))))))))))))))))))))))))</f>
        <v>7</v>
      </c>
      <c r="G140" t="s">
        <v>9377</v>
      </c>
    </row>
    <row r="141" spans="1:9" x14ac:dyDescent="0.35">
      <c r="E141" s="58" t="s">
        <v>11387</v>
      </c>
      <c r="F141" s="4">
        <f t="shared" si="4"/>
        <v>9</v>
      </c>
      <c r="G141" t="s">
        <v>9373</v>
      </c>
    </row>
    <row r="142" spans="1:9" x14ac:dyDescent="0.35">
      <c r="A142" s="4">
        <v>91</v>
      </c>
      <c r="B142" s="4">
        <v>-373.02099999999899</v>
      </c>
      <c r="C142" t="s">
        <v>6259</v>
      </c>
      <c r="D142" s="4">
        <v>3</v>
      </c>
      <c r="E142" s="16" t="s">
        <v>6395</v>
      </c>
      <c r="F142" s="4">
        <f t="shared" si="4"/>
        <v>11</v>
      </c>
      <c r="G142" t="s">
        <v>9509</v>
      </c>
    </row>
    <row r="143" spans="1:9" x14ac:dyDescent="0.35">
      <c r="A143" s="4">
        <v>92</v>
      </c>
      <c r="B143" s="4">
        <v>-366.17</v>
      </c>
      <c r="C143" t="s">
        <v>6287</v>
      </c>
      <c r="D143" s="4">
        <v>4</v>
      </c>
      <c r="E143" s="16" t="s">
        <v>6396</v>
      </c>
      <c r="F143" s="4">
        <f t="shared" si="4"/>
        <v>7</v>
      </c>
      <c r="G143" t="s">
        <v>9377</v>
      </c>
      <c r="H143" s="42">
        <f t="shared" si="4"/>
        <v>9</v>
      </c>
      <c r="I143" t="s">
        <v>9373</v>
      </c>
    </row>
    <row r="145" spans="1:9" x14ac:dyDescent="0.35">
      <c r="A145" s="7">
        <v>4</v>
      </c>
      <c r="B145" s="31" t="s">
        <v>11393</v>
      </c>
    </row>
    <row r="146" spans="1:9" x14ac:dyDescent="0.35">
      <c r="A146" s="4">
        <v>93</v>
      </c>
      <c r="B146" s="4">
        <v>-378.71600000000001</v>
      </c>
      <c r="C146" t="s">
        <v>6282</v>
      </c>
      <c r="D146" s="4">
        <v>2</v>
      </c>
      <c r="E146" s="16" t="s">
        <v>6391</v>
      </c>
      <c r="F146" s="4">
        <f t="shared" si="4"/>
        <v>5</v>
      </c>
      <c r="G146" t="s">
        <v>9378</v>
      </c>
    </row>
    <row r="147" spans="1:9" x14ac:dyDescent="0.35">
      <c r="A147" s="4">
        <v>94</v>
      </c>
      <c r="B147" s="4">
        <v>-362.13799999999998</v>
      </c>
      <c r="C147" t="s">
        <v>6270</v>
      </c>
      <c r="D147" s="4">
        <v>1</v>
      </c>
      <c r="E147" s="16" t="s">
        <v>6397</v>
      </c>
    </row>
    <row r="148" spans="1:9" x14ac:dyDescent="0.35">
      <c r="E148" s="58" t="s">
        <v>11388</v>
      </c>
      <c r="F148" s="4">
        <f t="shared" si="4"/>
        <v>5</v>
      </c>
      <c r="G148" t="s">
        <v>9378</v>
      </c>
    </row>
    <row r="149" spans="1:9" x14ac:dyDescent="0.35">
      <c r="E149" s="58" t="s">
        <v>11389</v>
      </c>
      <c r="F149" s="4">
        <f t="shared" si="4"/>
        <v>9</v>
      </c>
      <c r="G149" t="s">
        <v>9373</v>
      </c>
    </row>
    <row r="150" spans="1:9" x14ac:dyDescent="0.35">
      <c r="A150" s="4">
        <v>95</v>
      </c>
      <c r="B150" s="4">
        <v>-355.46899999999999</v>
      </c>
      <c r="C150" t="s">
        <v>6259</v>
      </c>
      <c r="D150" s="4">
        <v>3</v>
      </c>
      <c r="E150" s="16" t="s">
        <v>6399</v>
      </c>
      <c r="F150" s="4">
        <f t="shared" si="4"/>
        <v>7</v>
      </c>
      <c r="G150" t="s">
        <v>9377</v>
      </c>
    </row>
    <row r="151" spans="1:9" x14ac:dyDescent="0.35">
      <c r="A151" s="4">
        <v>96</v>
      </c>
      <c r="B151" s="4">
        <v>-352.74599999999998</v>
      </c>
      <c r="C151" t="s">
        <v>6287</v>
      </c>
      <c r="D151" s="4">
        <v>4</v>
      </c>
      <c r="E151" s="16" t="s">
        <v>830</v>
      </c>
      <c r="F151" s="4">
        <f t="shared" si="4"/>
        <v>5</v>
      </c>
      <c r="G151" t="s">
        <v>9378</v>
      </c>
      <c r="H151" s="42">
        <f t="shared" si="4"/>
        <v>9</v>
      </c>
      <c r="I151" t="s">
        <v>9373</v>
      </c>
    </row>
    <row r="152" spans="1:9" x14ac:dyDescent="0.35">
      <c r="A152" s="4">
        <v>97</v>
      </c>
      <c r="B152" s="4">
        <v>-346.59300000000002</v>
      </c>
      <c r="C152" t="s">
        <v>6259</v>
      </c>
      <c r="D152" s="4">
        <v>3</v>
      </c>
      <c r="E152" s="16" t="s">
        <v>6400</v>
      </c>
      <c r="F152" s="4">
        <f t="shared" si="4"/>
        <v>5</v>
      </c>
      <c r="G152" t="s">
        <v>9378</v>
      </c>
    </row>
    <row r="153" spans="1:9" x14ac:dyDescent="0.35">
      <c r="A153" s="4">
        <v>98</v>
      </c>
      <c r="B153" s="4">
        <v>-343.44199999999898</v>
      </c>
      <c r="C153" t="s">
        <v>6282</v>
      </c>
      <c r="D153" s="4">
        <v>2</v>
      </c>
      <c r="E153" s="16" t="s">
        <v>6402</v>
      </c>
      <c r="F153" s="4">
        <f t="shared" si="4"/>
        <v>5</v>
      </c>
      <c r="G153" t="s">
        <v>9378</v>
      </c>
    </row>
    <row r="154" spans="1:9" x14ac:dyDescent="0.35">
      <c r="A154" s="4">
        <v>99</v>
      </c>
      <c r="B154" s="4">
        <v>-341.981999999999</v>
      </c>
      <c r="C154" t="s">
        <v>6270</v>
      </c>
      <c r="D154" s="4">
        <v>1</v>
      </c>
      <c r="E154" s="16" t="s">
        <v>6403</v>
      </c>
      <c r="F154" s="4">
        <f t="shared" si="4"/>
        <v>5</v>
      </c>
      <c r="G154" t="s">
        <v>9378</v>
      </c>
    </row>
    <row r="155" spans="1:9" x14ac:dyDescent="0.35">
      <c r="A155" s="4">
        <v>100</v>
      </c>
      <c r="B155" s="4">
        <v>-328.58099999999899</v>
      </c>
      <c r="C155" t="s">
        <v>6259</v>
      </c>
      <c r="D155" s="4">
        <v>3</v>
      </c>
      <c r="E155" s="16" t="s">
        <v>6405</v>
      </c>
      <c r="F155" s="4">
        <f t="shared" si="4"/>
        <v>5</v>
      </c>
      <c r="G155" t="s">
        <v>9378</v>
      </c>
    </row>
    <row r="156" spans="1:9" x14ac:dyDescent="0.35">
      <c r="B156" s="4">
        <v>-323.125</v>
      </c>
      <c r="C156" t="s">
        <v>6259</v>
      </c>
      <c r="D156" s="4">
        <v>3</v>
      </c>
      <c r="E156" s="16" t="s">
        <v>6406</v>
      </c>
    </row>
    <row r="157" spans="1:9" x14ac:dyDescent="0.35">
      <c r="A157" s="4">
        <v>101</v>
      </c>
      <c r="B157" s="4">
        <v>-311.68200000000002</v>
      </c>
      <c r="C157" t="s">
        <v>6282</v>
      </c>
      <c r="D157" s="4">
        <v>2</v>
      </c>
      <c r="E157" s="16" t="s">
        <v>6408</v>
      </c>
      <c r="F157" s="4">
        <f t="shared" si="4"/>
        <v>5</v>
      </c>
      <c r="G157" t="s">
        <v>9378</v>
      </c>
    </row>
    <row r="158" spans="1:9" x14ac:dyDescent="0.35">
      <c r="A158" s="4">
        <v>102</v>
      </c>
      <c r="B158" s="4">
        <v>-309.81400000000002</v>
      </c>
      <c r="C158" t="s">
        <v>6270</v>
      </c>
      <c r="D158" s="4">
        <v>1</v>
      </c>
      <c r="E158" s="16" t="s">
        <v>6409</v>
      </c>
      <c r="F158" s="4">
        <f t="shared" si="4"/>
        <v>5</v>
      </c>
      <c r="G158" t="s">
        <v>9378</v>
      </c>
    </row>
    <row r="159" spans="1:9" x14ac:dyDescent="0.35">
      <c r="A159" s="4">
        <v>103</v>
      </c>
      <c r="B159" s="4">
        <v>-302.14</v>
      </c>
      <c r="C159" t="s">
        <v>6259</v>
      </c>
      <c r="D159" s="4">
        <v>3</v>
      </c>
      <c r="E159" s="16" t="s">
        <v>6412</v>
      </c>
      <c r="F159" s="4">
        <f t="shared" si="4"/>
        <v>5</v>
      </c>
      <c r="G159" t="s">
        <v>9378</v>
      </c>
    </row>
    <row r="160" spans="1:9" x14ac:dyDescent="0.35">
      <c r="B160" s="4">
        <v>-293.92500000000001</v>
      </c>
      <c r="C160" t="s">
        <v>6259</v>
      </c>
      <c r="D160" s="4">
        <v>3</v>
      </c>
      <c r="E160" s="16" t="s">
        <v>6414</v>
      </c>
      <c r="F160" s="4">
        <f t="shared" si="4"/>
        <v>5</v>
      </c>
      <c r="G160" t="s">
        <v>9378</v>
      </c>
    </row>
    <row r="161" spans="1:9" x14ac:dyDescent="0.35">
      <c r="B161" s="4">
        <v>-286.65199999999999</v>
      </c>
      <c r="C161" t="s">
        <v>6259</v>
      </c>
      <c r="D161" s="4">
        <v>3</v>
      </c>
      <c r="E161" s="16" t="s">
        <v>6415</v>
      </c>
    </row>
    <row r="162" spans="1:9" x14ac:dyDescent="0.35">
      <c r="B162" s="4">
        <v>-283.04300000000001</v>
      </c>
      <c r="C162" t="s">
        <v>6259</v>
      </c>
      <c r="D162" s="4">
        <v>3</v>
      </c>
      <c r="E162" s="16" t="s">
        <v>6416</v>
      </c>
    </row>
    <row r="163" spans="1:9" x14ac:dyDescent="0.35">
      <c r="A163" s="4">
        <v>104</v>
      </c>
      <c r="B163" s="4">
        <v>-295.65300000000002</v>
      </c>
      <c r="C163" t="s">
        <v>6270</v>
      </c>
      <c r="D163" s="4">
        <v>1</v>
      </c>
      <c r="E163" s="16" t="s">
        <v>6413</v>
      </c>
      <c r="F163" s="4">
        <f t="shared" si="4"/>
        <v>3</v>
      </c>
      <c r="G163" t="s">
        <v>9379</v>
      </c>
    </row>
    <row r="164" spans="1:9" x14ac:dyDescent="0.35">
      <c r="A164" s="4">
        <v>105</v>
      </c>
      <c r="B164" s="4">
        <v>-265.51</v>
      </c>
      <c r="C164" t="s">
        <v>6270</v>
      </c>
      <c r="D164" s="4">
        <v>1</v>
      </c>
      <c r="E164" s="16" t="s">
        <v>6419</v>
      </c>
    </row>
    <row r="165" spans="1:9" x14ac:dyDescent="0.35">
      <c r="E165" s="58" t="s">
        <v>11390</v>
      </c>
      <c r="F165" s="4">
        <f t="shared" si="4"/>
        <v>5</v>
      </c>
      <c r="G165" t="s">
        <v>9378</v>
      </c>
    </row>
    <row r="166" spans="1:9" x14ac:dyDescent="0.35">
      <c r="E166" s="58" t="s">
        <v>11391</v>
      </c>
      <c r="F166" s="4">
        <f t="shared" si="4"/>
        <v>9</v>
      </c>
      <c r="G166" t="s">
        <v>9373</v>
      </c>
    </row>
    <row r="167" spans="1:9" x14ac:dyDescent="0.35">
      <c r="A167" s="4">
        <v>106</v>
      </c>
      <c r="B167" s="4">
        <v>-255.65799999999999</v>
      </c>
      <c r="C167" t="s">
        <v>6270</v>
      </c>
      <c r="D167" s="4">
        <v>1</v>
      </c>
      <c r="E167" s="16" t="s">
        <v>6420</v>
      </c>
      <c r="F167" s="4">
        <f t="shared" si="4"/>
        <v>5</v>
      </c>
      <c r="G167" t="s">
        <v>9378</v>
      </c>
    </row>
    <row r="168" spans="1:9" x14ac:dyDescent="0.35">
      <c r="A168" s="4">
        <v>107</v>
      </c>
      <c r="B168" s="4">
        <v>-226.80500000000001</v>
      </c>
      <c r="C168" t="s">
        <v>6259</v>
      </c>
      <c r="D168" s="4">
        <v>3</v>
      </c>
      <c r="E168" s="16" t="s">
        <v>6425</v>
      </c>
      <c r="F168" s="4">
        <f t="shared" si="4"/>
        <v>5</v>
      </c>
      <c r="G168" t="s">
        <v>9378</v>
      </c>
    </row>
    <row r="169" spans="1:9" x14ac:dyDescent="0.35">
      <c r="A169" s="4">
        <v>108</v>
      </c>
      <c r="B169" s="4">
        <v>-151.66800000000001</v>
      </c>
      <c r="C169" t="s">
        <v>6270</v>
      </c>
      <c r="D169" s="4">
        <v>1</v>
      </c>
      <c r="E169" s="16" t="s">
        <v>6437</v>
      </c>
      <c r="F169" s="4">
        <f t="shared" si="4"/>
        <v>3</v>
      </c>
      <c r="G169" t="s">
        <v>9379</v>
      </c>
    </row>
    <row r="170" spans="1:9" x14ac:dyDescent="0.35">
      <c r="A170" s="4">
        <v>109</v>
      </c>
      <c r="B170" s="4">
        <v>-141.45599999999999</v>
      </c>
      <c r="C170" t="s">
        <v>6259</v>
      </c>
      <c r="D170" s="4">
        <v>3</v>
      </c>
      <c r="E170" s="16" t="s">
        <v>6439</v>
      </c>
      <c r="F170" s="4">
        <f t="shared" si="4"/>
        <v>8</v>
      </c>
      <c r="G170" t="s">
        <v>9374</v>
      </c>
      <c r="H170" s="42">
        <f t="shared" si="4"/>
        <v>4</v>
      </c>
      <c r="I170" t="s">
        <v>10330</v>
      </c>
    </row>
    <row r="171" spans="1:9" x14ac:dyDescent="0.35">
      <c r="A171" s="4">
        <v>110</v>
      </c>
      <c r="B171" s="4">
        <v>-136.09299999999999</v>
      </c>
      <c r="C171" t="s">
        <v>6259</v>
      </c>
      <c r="D171" s="4">
        <v>3</v>
      </c>
      <c r="E171" s="16" t="s">
        <v>6441</v>
      </c>
      <c r="F171" s="4">
        <f t="shared" si="4"/>
        <v>7</v>
      </c>
      <c r="G171" t="s">
        <v>9377</v>
      </c>
    </row>
    <row r="172" spans="1:9" x14ac:dyDescent="0.35">
      <c r="A172" s="4">
        <v>111</v>
      </c>
      <c r="B172" s="4">
        <v>-131.559</v>
      </c>
      <c r="C172" t="s">
        <v>6270</v>
      </c>
      <c r="D172" s="4">
        <v>1</v>
      </c>
      <c r="E172" s="16" t="s">
        <v>415</v>
      </c>
      <c r="F172" s="4">
        <f t="shared" si="4"/>
        <v>8</v>
      </c>
      <c r="G172" t="s">
        <v>9374</v>
      </c>
      <c r="H172" s="42">
        <f t="shared" ref="H172" si="5">IF(I172="GREET",1,IF(I172="GOAL",2,IF(I172="GOAL:COOP",2,IF(I172="(GOAL:COOP)",2,IF(I172="GOAL:CIVILITY",2,IF(I172="GOAL:SUSTAIN",2,IF(I172="(GOAL:SUSTAIN)",2,IF(I172="GOAL:MAX EARN",2,IF(I172="GOAL:EQUITY",2,IF(I172="(GOAL:EQUITY)",2,IF(I172="PROPOSAL",3,IF(I172="(PROPOSAL)",3,IF(I172="CHOOSE+",4,IF(I172="CHOOSE-",4,IF(I172="(CHOOSE+)",4,IF(I172="(CHOOSE-)",4,IF(I172="ECO INFO",5,IF(I172="(ECO INFO)",5,IF(I172="$ INFO",6,IF(I172="($ INFO)",6,IF(I172="SOC INFO",7,IF(I172="(SOC INFO)",7,IF(I172="RULE INFO",8,IF(I172="EXP INFO",9,IF(I172="(EXP INFO)",9,IF(I172="MON RES",10,IF(I172="MON EARN",11,IF(I172="MON BEH",12,IF(I172="POSE HARM",13,IF(I172="(POSE HARM)",13,IF(I172="POSE CONCERN",14,IF(I172="(POSE CONCERN)",14,IF(I172="RJ APOLOGY",15,IF(I172="RJ ATONE",16,IF(I172="(RJ ATONE)",16,IF(I172="RJ JUSTIFY",17,IF(I172="RJ JUSTIFY:ECO INFO",17,IF(I172="RJ JUSTIFY:SOC INFO",17,IF(I172="RJ JUSTIFY:EXP INFO",17,IF(I172="RJ JUSTIFY:MON EARN",17,IF(I172="RJ JUSTIFY:MON BEH",17,IF(I172="RJ-",18,IF(I172="RJ FORGIVE+",19,IF(I172="RJ FORGIVE-",19,IF(I172="(RJ FORGIVE+)",19,IF(I172="(RJ FORGIVE-)",19,IF(I172="COORD",20,IF(I172="(COORD)",20,IF(I172="ENF ACK",21,IF(I172="(ENF ACK)",21,IF(I172="ENF PRAISE",22,IF(I172="ENF ASK",23,IF(I172="ENF TELL",24,IF(I172="ENF SHAME",25,IF(I172="ENF WARN",26,IF(I172="ENF THREATEN",27,IF(I172="ENF PUNISH",28,IF(I172="DEFECT",29,IF(I172="SM TALK",30,IF(I172="HUMOR",31,IF(I172="POLITE+",32,IF(I172="POLITE-",32,IF(I172="INPUT-",33,IF(I172="AMBIGUOUS",34,IF(I172="UNCODEABLE",35)))))))))))))))))))))))))))))))))))))))))))))))))))))))))))))))))</f>
        <v>4</v>
      </c>
      <c r="I172" t="s">
        <v>10330</v>
      </c>
    </row>
    <row r="173" spans="1:9" x14ac:dyDescent="0.35">
      <c r="A173" s="4">
        <v>112</v>
      </c>
      <c r="B173" s="4">
        <v>-120.684</v>
      </c>
      <c r="C173" t="s">
        <v>6270</v>
      </c>
      <c r="D173" s="4">
        <v>1</v>
      </c>
      <c r="E173" s="16" t="s">
        <v>6443</v>
      </c>
      <c r="F173" s="4">
        <f t="shared" si="4"/>
        <v>8</v>
      </c>
      <c r="G173" t="s">
        <v>9374</v>
      </c>
    </row>
    <row r="174" spans="1:9" x14ac:dyDescent="0.35">
      <c r="A174" s="4">
        <v>113</v>
      </c>
      <c r="B174" s="4">
        <v>-116.956</v>
      </c>
      <c r="C174" t="s">
        <v>6287</v>
      </c>
      <c r="D174" s="4">
        <v>4</v>
      </c>
      <c r="E174" s="16" t="s">
        <v>55</v>
      </c>
      <c r="F174" s="4">
        <f t="shared" si="4"/>
        <v>8</v>
      </c>
      <c r="G174" t="s">
        <v>9374</v>
      </c>
      <c r="H174" s="42">
        <f t="shared" ref="H174" si="6">IF(I174="GREET",1,IF(I174="GOAL",2,IF(I174="GOAL:COOP",2,IF(I174="(GOAL:COOP)",2,IF(I174="GOAL:CIVILITY",2,IF(I174="GOAL:SUSTAIN",2,IF(I174="(GOAL:SUSTAIN)",2,IF(I174="GOAL:MAX EARN",2,IF(I174="GOAL:EQUITY",2,IF(I174="(GOAL:EQUITY)",2,IF(I174="PROPOSAL",3,IF(I174="(PROPOSAL)",3,IF(I174="CHOOSE+",4,IF(I174="CHOOSE-",4,IF(I174="(CHOOSE+)",4,IF(I174="(CHOOSE-)",4,IF(I174="ECO INFO",5,IF(I174="(ECO INFO)",5,IF(I174="$ INFO",6,IF(I174="($ INFO)",6,IF(I174="SOC INFO",7,IF(I174="(SOC INFO)",7,IF(I174="RULE INFO",8,IF(I174="EXP INFO",9,IF(I174="(EXP INFO)",9,IF(I174="MON RES",10,IF(I174="MON EARN",11,IF(I174="MON BEH",12,IF(I174="POSE HARM",13,IF(I174="(POSE HARM)",13,IF(I174="POSE CONCERN",14,IF(I174="(POSE CONCERN)",14,IF(I174="RJ APOLOGY",15,IF(I174="RJ ATONE",16,IF(I174="(RJ ATONE)",16,IF(I174="RJ JUSTIFY",17,IF(I174="RJ JUSTIFY:ECO INFO",17,IF(I174="RJ JUSTIFY:SOC INFO",17,IF(I174="RJ JUSTIFY:EXP INFO",17,IF(I174="RJ JUSTIFY:MON EARN",17,IF(I174="RJ JUSTIFY:MON BEH",17,IF(I174="RJ-",18,IF(I174="RJ FORGIVE+",19,IF(I174="RJ FORGIVE-",19,IF(I174="(RJ FORGIVE+)",19,IF(I174="(RJ FORGIVE-)",19,IF(I174="COORD",20,IF(I174="(COORD)",20,IF(I174="ENF ACK",21,IF(I174="(ENF ACK)",21,IF(I174="ENF PRAISE",22,IF(I174="ENF ASK",23,IF(I174="ENF TELL",24,IF(I174="ENF SHAME",25,IF(I174="ENF WARN",26,IF(I174="ENF THREATEN",27,IF(I174="ENF PUNISH",28,IF(I174="DEFECT",29,IF(I174="SM TALK",30,IF(I174="HUMOR",31,IF(I174="POLITE+",32,IF(I174="POLITE-",32,IF(I174="INPUT-",33,IF(I174="AMBIGUOUS",34,IF(I174="UNCODEABLE",35)))))))))))))))))))))))))))))))))))))))))))))))))))))))))))))))))</f>
        <v>4</v>
      </c>
      <c r="I174" t="s">
        <v>10330</v>
      </c>
    </row>
    <row r="175" spans="1:9" x14ac:dyDescent="0.35">
      <c r="A175" s="4">
        <v>114</v>
      </c>
      <c r="B175" s="4">
        <v>-113.262999999999</v>
      </c>
      <c r="C175" t="s">
        <v>6270</v>
      </c>
      <c r="D175" s="4">
        <v>1</v>
      </c>
      <c r="E175" s="16" t="s">
        <v>11392</v>
      </c>
      <c r="F175" s="4">
        <f t="shared" si="4"/>
        <v>8</v>
      </c>
      <c r="G175" t="s">
        <v>9374</v>
      </c>
    </row>
    <row r="176" spans="1:9" x14ac:dyDescent="0.35">
      <c r="A176" s="4">
        <v>115</v>
      </c>
      <c r="B176" s="4">
        <v>-82.422999999999902</v>
      </c>
      <c r="C176" t="s">
        <v>6282</v>
      </c>
      <c r="D176" s="4">
        <v>2</v>
      </c>
      <c r="E176" s="16" t="s">
        <v>6451</v>
      </c>
      <c r="F176" s="4">
        <f t="shared" si="4"/>
        <v>8</v>
      </c>
      <c r="G176" t="s">
        <v>9374</v>
      </c>
      <c r="H176" s="42">
        <f t="shared" ref="H176" si="7">IF(I176="GREET",1,IF(I176="GOAL",2,IF(I176="GOAL:COOP",2,IF(I176="(GOAL:COOP)",2,IF(I176="GOAL:CIVILITY",2,IF(I176="GOAL:SUSTAIN",2,IF(I176="(GOAL:SUSTAIN)",2,IF(I176="GOAL:MAX EARN",2,IF(I176="GOAL:EQUITY",2,IF(I176="(GOAL:EQUITY)",2,IF(I176="PROPOSAL",3,IF(I176="(PROPOSAL)",3,IF(I176="CHOOSE+",4,IF(I176="CHOOSE-",4,IF(I176="(CHOOSE+)",4,IF(I176="(CHOOSE-)",4,IF(I176="ECO INFO",5,IF(I176="(ECO INFO)",5,IF(I176="$ INFO",6,IF(I176="($ INFO)",6,IF(I176="SOC INFO",7,IF(I176="(SOC INFO)",7,IF(I176="RULE INFO",8,IF(I176="EXP INFO",9,IF(I176="(EXP INFO)",9,IF(I176="MON RES",10,IF(I176="MON EARN",11,IF(I176="MON BEH",12,IF(I176="POSE HARM",13,IF(I176="(POSE HARM)",13,IF(I176="POSE CONCERN",14,IF(I176="(POSE CONCERN)",14,IF(I176="RJ APOLOGY",15,IF(I176="RJ ATONE",16,IF(I176="(RJ ATONE)",16,IF(I176="RJ JUSTIFY",17,IF(I176="RJ JUSTIFY:ECO INFO",17,IF(I176="RJ JUSTIFY:SOC INFO",17,IF(I176="RJ JUSTIFY:EXP INFO",17,IF(I176="RJ JUSTIFY:MON EARN",17,IF(I176="RJ JUSTIFY:MON BEH",17,IF(I176="RJ-",18,IF(I176="RJ FORGIVE+",19,IF(I176="RJ FORGIVE-",19,IF(I176="(RJ FORGIVE+)",19,IF(I176="(RJ FORGIVE-)",19,IF(I176="COORD",20,IF(I176="(COORD)",20,IF(I176="ENF ACK",21,IF(I176="(ENF ACK)",21,IF(I176="ENF PRAISE",22,IF(I176="ENF ASK",23,IF(I176="ENF TELL",24,IF(I176="ENF SHAME",25,IF(I176="ENF WARN",26,IF(I176="ENF THREATEN",27,IF(I176="ENF PUNISH",28,IF(I176="DEFECT",29,IF(I176="SM TALK",30,IF(I176="HUMOR",31,IF(I176="POLITE+",32,IF(I176="POLITE-",32,IF(I176="INPUT-",33,IF(I176="AMBIGUOUS",34,IF(I176="UNCODEABLE",35)))))))))))))))))))))))))))))))))))))))))))))))))))))))))))))))))</f>
        <v>4</v>
      </c>
      <c r="I176" t="s">
        <v>10330</v>
      </c>
    </row>
    <row r="177" spans="1:7" x14ac:dyDescent="0.35">
      <c r="B177" s="4">
        <v>-72.576999999999998</v>
      </c>
      <c r="C177" t="s">
        <v>6282</v>
      </c>
      <c r="D177" s="4">
        <v>2</v>
      </c>
      <c r="E177" s="16" t="s">
        <v>6452</v>
      </c>
    </row>
    <row r="178" spans="1:7" x14ac:dyDescent="0.35">
      <c r="A178" s="4">
        <v>116</v>
      </c>
      <c r="B178" s="4">
        <v>-56.57</v>
      </c>
      <c r="C178" t="s">
        <v>6270</v>
      </c>
      <c r="D178" s="4">
        <v>1</v>
      </c>
      <c r="E178" s="16" t="s">
        <v>6457</v>
      </c>
      <c r="F178" s="4">
        <f t="shared" si="4"/>
        <v>8</v>
      </c>
      <c r="G178" t="s">
        <v>9374</v>
      </c>
    </row>
    <row r="179" spans="1:7" x14ac:dyDescent="0.35">
      <c r="A179" s="4">
        <v>117</v>
      </c>
      <c r="B179" s="4">
        <v>-51.216999999999999</v>
      </c>
      <c r="C179" t="s">
        <v>6259</v>
      </c>
      <c r="D179" s="4">
        <v>3</v>
      </c>
      <c r="E179" s="16" t="s">
        <v>6459</v>
      </c>
      <c r="F179" s="4">
        <f t="shared" si="4"/>
        <v>8</v>
      </c>
      <c r="G179" t="s">
        <v>9374</v>
      </c>
    </row>
    <row r="180" spans="1:7" x14ac:dyDescent="0.35">
      <c r="A180" s="4">
        <v>118</v>
      </c>
      <c r="B180" s="4">
        <v>-44.957000000000001</v>
      </c>
      <c r="C180" t="s">
        <v>6270</v>
      </c>
      <c r="D180" s="4">
        <v>1</v>
      </c>
      <c r="E180" s="16" t="s">
        <v>2682</v>
      </c>
      <c r="F180" s="4">
        <f t="shared" si="4"/>
        <v>8</v>
      </c>
      <c r="G180" t="s">
        <v>9374</v>
      </c>
    </row>
    <row r="182" spans="1:7" x14ac:dyDescent="0.35">
      <c r="B182" s="20" t="s">
        <v>9285</v>
      </c>
    </row>
    <row r="183" spans="1:7" x14ac:dyDescent="0.35">
      <c r="A183" s="4">
        <v>119</v>
      </c>
      <c r="B183" s="4">
        <v>-228.54</v>
      </c>
      <c r="C183" t="s">
        <v>6282</v>
      </c>
      <c r="D183" s="4">
        <v>2</v>
      </c>
      <c r="E183" s="16" t="s">
        <v>6424</v>
      </c>
      <c r="F183" s="4">
        <f t="shared" si="4"/>
        <v>9</v>
      </c>
      <c r="G183" t="s">
        <v>9373</v>
      </c>
    </row>
    <row r="184" spans="1:7" x14ac:dyDescent="0.35">
      <c r="A184" s="4">
        <v>120</v>
      </c>
      <c r="B184" s="4">
        <v>-204.745</v>
      </c>
      <c r="C184" t="s">
        <v>6259</v>
      </c>
      <c r="D184" s="4">
        <v>3</v>
      </c>
      <c r="E184" s="16" t="s">
        <v>6427</v>
      </c>
      <c r="F184" s="4">
        <f t="shared" si="4"/>
        <v>9</v>
      </c>
      <c r="G184" t="s">
        <v>9373</v>
      </c>
    </row>
    <row r="185" spans="1:7" x14ac:dyDescent="0.35">
      <c r="A185" s="4">
        <v>121</v>
      </c>
      <c r="B185" s="4">
        <v>-197.10499999999999</v>
      </c>
      <c r="C185" t="s">
        <v>6259</v>
      </c>
      <c r="D185" s="4">
        <v>3</v>
      </c>
      <c r="E185" s="16" t="s">
        <v>6428</v>
      </c>
      <c r="F185" s="4">
        <f t="shared" si="4"/>
        <v>9</v>
      </c>
      <c r="G185" t="s">
        <v>9373</v>
      </c>
    </row>
    <row r="186" spans="1:7" x14ac:dyDescent="0.35">
      <c r="A186" s="4">
        <v>122</v>
      </c>
      <c r="B186" s="4">
        <v>-190.87799999999999</v>
      </c>
      <c r="C186" t="s">
        <v>6270</v>
      </c>
      <c r="D186" s="4">
        <v>1</v>
      </c>
      <c r="E186" s="16" t="s">
        <v>6430</v>
      </c>
      <c r="F186" s="4">
        <f t="shared" si="4"/>
        <v>9</v>
      </c>
      <c r="G186" t="s">
        <v>9373</v>
      </c>
    </row>
    <row r="187" spans="1:7" x14ac:dyDescent="0.35">
      <c r="A187" s="4">
        <v>123</v>
      </c>
      <c r="B187" s="4">
        <v>-181.33799999999999</v>
      </c>
      <c r="C187" t="s">
        <v>6259</v>
      </c>
      <c r="D187" s="4">
        <v>3</v>
      </c>
      <c r="E187" s="16" t="s">
        <v>6431</v>
      </c>
      <c r="F187" s="4">
        <f t="shared" si="4"/>
        <v>9</v>
      </c>
      <c r="G187" t="s">
        <v>9373</v>
      </c>
    </row>
    <row r="188" spans="1:7" x14ac:dyDescent="0.35">
      <c r="A188" s="4">
        <v>124</v>
      </c>
      <c r="B188" s="4">
        <v>-173.11500000000001</v>
      </c>
      <c r="C188" t="s">
        <v>6282</v>
      </c>
      <c r="D188" s="4">
        <v>2</v>
      </c>
      <c r="E188" s="16" t="s">
        <v>6432</v>
      </c>
      <c r="F188" s="4">
        <f t="shared" si="4"/>
        <v>9</v>
      </c>
      <c r="G188" t="s">
        <v>9373</v>
      </c>
    </row>
    <row r="189" spans="1:7" x14ac:dyDescent="0.35">
      <c r="A189" s="4">
        <v>125</v>
      </c>
      <c r="B189" s="4">
        <v>-172.28599999999901</v>
      </c>
      <c r="C189" t="s">
        <v>6270</v>
      </c>
      <c r="D189" s="4">
        <v>1</v>
      </c>
      <c r="E189" s="16" t="s">
        <v>6433</v>
      </c>
      <c r="F189" s="4">
        <f t="shared" si="4"/>
        <v>9</v>
      </c>
      <c r="G189" t="s">
        <v>9373</v>
      </c>
    </row>
    <row r="190" spans="1:7" x14ac:dyDescent="0.35">
      <c r="A190" s="4">
        <v>126</v>
      </c>
      <c r="B190" s="4">
        <v>-166.39</v>
      </c>
      <c r="C190" t="s">
        <v>6259</v>
      </c>
      <c r="D190" s="4">
        <v>3</v>
      </c>
      <c r="E190" s="16" t="s">
        <v>6434</v>
      </c>
      <c r="F190" s="4">
        <f t="shared" si="4"/>
        <v>9</v>
      </c>
      <c r="G190" t="s">
        <v>9373</v>
      </c>
    </row>
    <row r="192" spans="1:7" x14ac:dyDescent="0.35">
      <c r="B192" s="31"/>
    </row>
    <row r="193" spans="1:7" x14ac:dyDescent="0.35">
      <c r="A193" s="4">
        <v>127</v>
      </c>
      <c r="B193" s="4">
        <v>-67.263999999999996</v>
      </c>
      <c r="C193" t="s">
        <v>6282</v>
      </c>
      <c r="D193" s="4">
        <v>2</v>
      </c>
      <c r="E193" s="16" t="s">
        <v>6454</v>
      </c>
      <c r="F193" s="4">
        <f t="shared" si="4"/>
        <v>8</v>
      </c>
      <c r="G193" t="s">
        <v>9374</v>
      </c>
    </row>
    <row r="194" spans="1:7" x14ac:dyDescent="0.35">
      <c r="A194" s="4">
        <v>128</v>
      </c>
      <c r="B194" s="4">
        <v>-63.478999999999999</v>
      </c>
      <c r="C194" t="s">
        <v>6259</v>
      </c>
      <c r="D194" s="4">
        <v>3</v>
      </c>
      <c r="E194" s="16" t="s">
        <v>310</v>
      </c>
      <c r="F194" s="4">
        <f t="shared" si="4"/>
        <v>8</v>
      </c>
      <c r="G194" t="s">
        <v>9374</v>
      </c>
    </row>
    <row r="196" spans="1:7" x14ac:dyDescent="0.35">
      <c r="B196" s="20" t="s">
        <v>9256</v>
      </c>
    </row>
    <row r="197" spans="1:7" x14ac:dyDescent="0.35">
      <c r="A197" s="4">
        <v>129</v>
      </c>
      <c r="B197" s="4">
        <v>-39.173000000000002</v>
      </c>
      <c r="C197" t="s">
        <v>6259</v>
      </c>
      <c r="D197" s="4">
        <v>3</v>
      </c>
      <c r="E197" s="16" t="s">
        <v>6461</v>
      </c>
      <c r="F197" s="4">
        <f t="shared" si="4"/>
        <v>9</v>
      </c>
      <c r="G197" t="s">
        <v>9373</v>
      </c>
    </row>
    <row r="198" spans="1:7" x14ac:dyDescent="0.35">
      <c r="B198" s="4">
        <v>-31.739000000000001</v>
      </c>
      <c r="C198" t="s">
        <v>6259</v>
      </c>
      <c r="D198" s="4">
        <v>3</v>
      </c>
      <c r="E198" s="16" t="s">
        <v>6462</v>
      </c>
    </row>
    <row r="200" spans="1:7" x14ac:dyDescent="0.35">
      <c r="B200" s="20" t="s">
        <v>9287</v>
      </c>
    </row>
    <row r="201" spans="1:7" x14ac:dyDescent="0.35">
      <c r="A201" s="4">
        <v>130</v>
      </c>
      <c r="B201" s="4">
        <v>-28.837</v>
      </c>
      <c r="C201" t="s">
        <v>6259</v>
      </c>
      <c r="D201" s="4">
        <v>3</v>
      </c>
      <c r="E201" s="16" t="s">
        <v>873</v>
      </c>
      <c r="F201" s="4">
        <f t="shared" si="4"/>
        <v>22</v>
      </c>
      <c r="G201" t="s">
        <v>10418</v>
      </c>
    </row>
    <row r="202" spans="1:7" x14ac:dyDescent="0.35">
      <c r="A202" s="4">
        <v>131</v>
      </c>
      <c r="B202" s="4">
        <v>-28.796999999999901</v>
      </c>
      <c r="C202" t="s">
        <v>6270</v>
      </c>
      <c r="D202" s="4">
        <v>1</v>
      </c>
      <c r="E202" s="16" t="s">
        <v>873</v>
      </c>
      <c r="F202" s="4">
        <f t="shared" si="4"/>
        <v>22</v>
      </c>
      <c r="G202" t="s">
        <v>10418</v>
      </c>
    </row>
    <row r="205" spans="1:7" x14ac:dyDescent="0.35">
      <c r="A205" s="8" t="s">
        <v>11929</v>
      </c>
    </row>
    <row r="206" spans="1:7" x14ac:dyDescent="0.35">
      <c r="B206" s="98" t="s">
        <v>11936</v>
      </c>
    </row>
    <row r="207" spans="1:7" x14ac:dyDescent="0.35">
      <c r="A207" s="7" t="s">
        <v>12235</v>
      </c>
      <c r="B207" s="4">
        <v>3</v>
      </c>
      <c r="C207" t="s">
        <v>12022</v>
      </c>
    </row>
    <row r="208" spans="1:7" x14ac:dyDescent="0.35">
      <c r="A208" s="7" t="s">
        <v>12236</v>
      </c>
      <c r="B208" s="4">
        <v>4</v>
      </c>
      <c r="C208" t="s">
        <v>12023</v>
      </c>
    </row>
    <row r="209" spans="1:12" x14ac:dyDescent="0.35">
      <c r="A209" s="7" t="s">
        <v>12237</v>
      </c>
      <c r="B209" s="4">
        <v>4</v>
      </c>
      <c r="C209" t="s">
        <v>12024</v>
      </c>
    </row>
    <row r="211" spans="1:12" x14ac:dyDescent="0.35">
      <c r="A211" s="7" t="s">
        <v>12080</v>
      </c>
      <c r="B211" s="4">
        <v>4</v>
      </c>
    </row>
    <row r="212" spans="1:12" x14ac:dyDescent="0.35">
      <c r="A212" s="4" t="s">
        <v>12082</v>
      </c>
      <c r="B212" s="4">
        <v>2</v>
      </c>
    </row>
    <row r="215" spans="1:12" x14ac:dyDescent="0.35">
      <c r="B215" s="8" t="s">
        <v>12198</v>
      </c>
      <c r="F215"/>
      <c r="H215"/>
      <c r="J215"/>
      <c r="L215"/>
    </row>
    <row r="216" spans="1:12" x14ac:dyDescent="0.35">
      <c r="A216" s="8" t="s">
        <v>12232</v>
      </c>
      <c r="B216" s="139" t="s">
        <v>12230</v>
      </c>
      <c r="C216" s="113" t="s">
        <v>12231</v>
      </c>
      <c r="F216"/>
      <c r="H216"/>
      <c r="J216"/>
      <c r="L216"/>
    </row>
    <row r="217" spans="1:12" x14ac:dyDescent="0.35">
      <c r="A217" s="7" t="s">
        <v>12083</v>
      </c>
      <c r="B217" s="102">
        <v>0</v>
      </c>
      <c r="C217" s="102">
        <v>0</v>
      </c>
      <c r="F217"/>
      <c r="H217"/>
      <c r="J217"/>
      <c r="L217"/>
    </row>
    <row r="218" spans="1:12" x14ac:dyDescent="0.35">
      <c r="A218" s="7" t="s">
        <v>12084</v>
      </c>
      <c r="B218" s="102">
        <v>0</v>
      </c>
      <c r="C218" s="102">
        <v>0</v>
      </c>
      <c r="F218"/>
      <c r="H218"/>
      <c r="J218"/>
      <c r="L218"/>
    </row>
    <row r="219" spans="1:12" x14ac:dyDescent="0.35">
      <c r="C219" s="4"/>
      <c r="F219"/>
      <c r="H219"/>
      <c r="J219"/>
      <c r="L219"/>
    </row>
    <row r="220" spans="1:12" x14ac:dyDescent="0.35">
      <c r="A220" s="8" t="s">
        <v>12200</v>
      </c>
      <c r="C220" s="4"/>
      <c r="F220"/>
      <c r="H220"/>
      <c r="J220"/>
      <c r="L220"/>
    </row>
    <row r="221" spans="1:12" x14ac:dyDescent="0.35">
      <c r="A221" s="7" t="s">
        <v>12083</v>
      </c>
      <c r="B221" s="102">
        <v>0</v>
      </c>
      <c r="C221" s="102">
        <v>0</v>
      </c>
      <c r="F221"/>
      <c r="H221"/>
      <c r="J221"/>
      <c r="L221"/>
    </row>
    <row r="222" spans="1:12" x14ac:dyDescent="0.35">
      <c r="A222" s="7" t="s">
        <v>12084</v>
      </c>
      <c r="B222" s="102">
        <v>0</v>
      </c>
      <c r="C222" s="102">
        <v>0</v>
      </c>
      <c r="F222"/>
      <c r="H222"/>
      <c r="J222"/>
      <c r="L222"/>
    </row>
    <row r="223" spans="1:12" x14ac:dyDescent="0.35">
      <c r="C223" s="4"/>
      <c r="F223"/>
      <c r="H223"/>
      <c r="J223"/>
      <c r="L223"/>
    </row>
    <row r="224" spans="1:12" x14ac:dyDescent="0.35">
      <c r="A224" s="8" t="s">
        <v>12201</v>
      </c>
      <c r="C224" s="4"/>
      <c r="F224"/>
      <c r="H224"/>
      <c r="J224"/>
      <c r="L224"/>
    </row>
    <row r="225" spans="1:12" x14ac:dyDescent="0.35">
      <c r="A225" s="7" t="s">
        <v>12083</v>
      </c>
      <c r="B225" s="102">
        <v>0</v>
      </c>
      <c r="C225" s="102">
        <v>0</v>
      </c>
      <c r="F225"/>
      <c r="H225"/>
      <c r="J225"/>
      <c r="L225"/>
    </row>
    <row r="226" spans="1:12" x14ac:dyDescent="0.35">
      <c r="A226" s="7" t="s">
        <v>12084</v>
      </c>
      <c r="B226" s="102">
        <v>0</v>
      </c>
      <c r="C226" s="102">
        <v>0</v>
      </c>
      <c r="F226"/>
      <c r="H226"/>
      <c r="J226"/>
      <c r="L226"/>
    </row>
    <row r="227" spans="1:12" x14ac:dyDescent="0.35">
      <c r="B227"/>
      <c r="C227" s="4"/>
      <c r="F227"/>
      <c r="H227"/>
      <c r="J227"/>
      <c r="L227"/>
    </row>
    <row r="228" spans="1:12" x14ac:dyDescent="0.35">
      <c r="A228" s="7" t="s">
        <v>12080</v>
      </c>
      <c r="B228"/>
      <c r="C228" s="4"/>
      <c r="F228"/>
      <c r="H228"/>
      <c r="J228"/>
      <c r="L228"/>
    </row>
    <row r="229" spans="1:12" x14ac:dyDescent="0.35">
      <c r="A229" s="7" t="s">
        <v>12083</v>
      </c>
      <c r="B229" s="102">
        <v>0</v>
      </c>
      <c r="C229" s="102">
        <v>0</v>
      </c>
      <c r="F229"/>
      <c r="H229"/>
      <c r="J229"/>
      <c r="L229"/>
    </row>
    <row r="230" spans="1:12" x14ac:dyDescent="0.35">
      <c r="A230" s="7" t="s">
        <v>12084</v>
      </c>
      <c r="B230" s="102">
        <v>0</v>
      </c>
      <c r="C230" s="102">
        <v>0</v>
      </c>
      <c r="F230"/>
      <c r="H230"/>
      <c r="J230"/>
      <c r="L230"/>
    </row>
    <row r="233" spans="1:12" x14ac:dyDescent="0.35">
      <c r="A233" s="8" t="s">
        <v>12089</v>
      </c>
    </row>
    <row r="235" spans="1:12" x14ac:dyDescent="0.35">
      <c r="A235" s="113" t="s">
        <v>11933</v>
      </c>
    </row>
    <row r="236" spans="1:12" x14ac:dyDescent="0.35">
      <c r="A236" s="113"/>
    </row>
    <row r="237" spans="1:12" x14ac:dyDescent="0.35">
      <c r="A237" s="116" t="s">
        <v>12090</v>
      </c>
    </row>
    <row r="238" spans="1:12" x14ac:dyDescent="0.35">
      <c r="A238" s="4" t="s">
        <v>12091</v>
      </c>
      <c r="B238" s="4">
        <v>4</v>
      </c>
    </row>
    <row r="239" spans="1:12" x14ac:dyDescent="0.35">
      <c r="A239" s="4" t="s">
        <v>12092</v>
      </c>
    </row>
    <row r="240" spans="1:12" x14ac:dyDescent="0.35">
      <c r="A240" s="4" t="s">
        <v>12093</v>
      </c>
    </row>
    <row r="241" spans="1:5" x14ac:dyDescent="0.35">
      <c r="A241" s="4" t="s">
        <v>12094</v>
      </c>
    </row>
    <row r="242" spans="1:5" x14ac:dyDescent="0.35">
      <c r="A242" s="37" t="s">
        <v>12098</v>
      </c>
      <c r="B242" s="117">
        <v>4</v>
      </c>
    </row>
    <row r="243" spans="1:5" x14ac:dyDescent="0.35">
      <c r="A243" s="37"/>
    </row>
    <row r="244" spans="1:5" x14ac:dyDescent="0.35">
      <c r="A244" s="116" t="s">
        <v>12095</v>
      </c>
      <c r="E244" s="16" t="s">
        <v>11932</v>
      </c>
    </row>
    <row r="245" spans="1:5" x14ac:dyDescent="0.35">
      <c r="A245" s="4" t="s">
        <v>12091</v>
      </c>
    </row>
    <row r="246" spans="1:5" x14ac:dyDescent="0.35">
      <c r="A246" s="4" t="s">
        <v>12092</v>
      </c>
    </row>
    <row r="247" spans="1:5" x14ac:dyDescent="0.35">
      <c r="A247" s="4" t="s">
        <v>12093</v>
      </c>
    </row>
    <row r="248" spans="1:5" x14ac:dyDescent="0.35">
      <c r="A248" s="4" t="s">
        <v>12094</v>
      </c>
    </row>
    <row r="249" spans="1:5" x14ac:dyDescent="0.35">
      <c r="A249" s="37" t="s">
        <v>12098</v>
      </c>
    </row>
    <row r="250" spans="1:5" x14ac:dyDescent="0.35">
      <c r="A250" s="37"/>
    </row>
    <row r="251" spans="1:5" x14ac:dyDescent="0.35">
      <c r="A251" s="113" t="s">
        <v>11934</v>
      </c>
    </row>
    <row r="252" spans="1:5" x14ac:dyDescent="0.35">
      <c r="A252" s="113"/>
    </row>
    <row r="253" spans="1:5" x14ac:dyDescent="0.35">
      <c r="A253" s="116" t="s">
        <v>12090</v>
      </c>
    </row>
    <row r="254" spans="1:5" x14ac:dyDescent="0.35">
      <c r="A254" s="4" t="s">
        <v>12091</v>
      </c>
      <c r="B254" s="4">
        <v>4</v>
      </c>
    </row>
    <row r="255" spans="1:5" x14ac:dyDescent="0.35">
      <c r="A255" s="4" t="s">
        <v>12092</v>
      </c>
      <c r="B255" s="4">
        <v>3</v>
      </c>
    </row>
    <row r="256" spans="1:5" x14ac:dyDescent="0.35">
      <c r="A256" s="4" t="s">
        <v>12093</v>
      </c>
    </row>
    <row r="257" spans="1:5" x14ac:dyDescent="0.35">
      <c r="A257" s="4" t="s">
        <v>12094</v>
      </c>
    </row>
    <row r="258" spans="1:5" x14ac:dyDescent="0.35">
      <c r="A258" s="37" t="s">
        <v>12098</v>
      </c>
      <c r="B258" s="117">
        <f>(B254+B255)/2</f>
        <v>3.5</v>
      </c>
    </row>
    <row r="259" spans="1:5" x14ac:dyDescent="0.35">
      <c r="A259" s="37"/>
    </row>
    <row r="260" spans="1:5" x14ac:dyDescent="0.35">
      <c r="A260" s="116" t="s">
        <v>12095</v>
      </c>
      <c r="E260" s="16" t="s">
        <v>11932</v>
      </c>
    </row>
    <row r="261" spans="1:5" x14ac:dyDescent="0.35">
      <c r="A261" s="4" t="s">
        <v>12091</v>
      </c>
    </row>
    <row r="262" spans="1:5" x14ac:dyDescent="0.35">
      <c r="A262" s="4" t="s">
        <v>12092</v>
      </c>
    </row>
    <row r="263" spans="1:5" x14ac:dyDescent="0.35">
      <c r="A263" s="4" t="s">
        <v>12093</v>
      </c>
    </row>
    <row r="264" spans="1:5" x14ac:dyDescent="0.35">
      <c r="A264" s="4" t="s">
        <v>12094</v>
      </c>
    </row>
    <row r="265" spans="1:5" x14ac:dyDescent="0.35">
      <c r="A265" s="37" t="s">
        <v>12098</v>
      </c>
    </row>
    <row r="267" spans="1:5" x14ac:dyDescent="0.35">
      <c r="A267" s="113" t="s">
        <v>11935</v>
      </c>
    </row>
    <row r="268" spans="1:5" x14ac:dyDescent="0.35">
      <c r="A268" s="113"/>
    </row>
    <row r="269" spans="1:5" x14ac:dyDescent="0.35">
      <c r="A269" s="116" t="s">
        <v>12090</v>
      </c>
    </row>
    <row r="270" spans="1:5" x14ac:dyDescent="0.35">
      <c r="A270" s="4" t="s">
        <v>12091</v>
      </c>
      <c r="B270" s="4">
        <v>4</v>
      </c>
    </row>
    <row r="271" spans="1:5" x14ac:dyDescent="0.35">
      <c r="A271" s="4" t="s">
        <v>12092</v>
      </c>
    </row>
    <row r="272" spans="1:5" x14ac:dyDescent="0.35">
      <c r="A272" s="4" t="s">
        <v>12093</v>
      </c>
    </row>
    <row r="273" spans="1:5" x14ac:dyDescent="0.35">
      <c r="A273" s="4" t="s">
        <v>12094</v>
      </c>
    </row>
    <row r="274" spans="1:5" x14ac:dyDescent="0.35">
      <c r="A274" s="37" t="s">
        <v>12098</v>
      </c>
      <c r="B274" s="4">
        <v>4</v>
      </c>
    </row>
    <row r="276" spans="1:5" x14ac:dyDescent="0.35">
      <c r="A276" s="116" t="s">
        <v>12095</v>
      </c>
      <c r="E276" s="16" t="s">
        <v>11932</v>
      </c>
    </row>
    <row r="277" spans="1:5" x14ac:dyDescent="0.35">
      <c r="A277" s="4" t="s">
        <v>12091</v>
      </c>
    </row>
    <row r="278" spans="1:5" x14ac:dyDescent="0.35">
      <c r="A278" s="4" t="s">
        <v>12092</v>
      </c>
    </row>
    <row r="279" spans="1:5" x14ac:dyDescent="0.35">
      <c r="A279" s="4" t="s">
        <v>12093</v>
      </c>
    </row>
    <row r="280" spans="1:5" x14ac:dyDescent="0.35">
      <c r="A280" s="4" t="s">
        <v>12094</v>
      </c>
    </row>
    <row r="281" spans="1:5" x14ac:dyDescent="0.35">
      <c r="A281" s="39" t="s">
        <v>12098</v>
      </c>
    </row>
    <row r="282" spans="1:5" x14ac:dyDescent="0.35">
      <c r="A282" s="37"/>
    </row>
    <row r="283" spans="1:5" x14ac:dyDescent="0.35">
      <c r="A283" s="8" t="s">
        <v>12227</v>
      </c>
      <c r="B283" s="117">
        <f>(B238+B254+B255+B270)/4</f>
        <v>3.75</v>
      </c>
      <c r="C283" s="119"/>
    </row>
  </sheetData>
  <phoneticPr fontId="25"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500-000000000000}">
  <sheetPr codeName="Sheet214">
    <tabColor theme="9" tint="0.59999389629810485"/>
  </sheetPr>
  <dimension ref="A1:U369"/>
  <sheetViews>
    <sheetView zoomScale="80" zoomScaleNormal="80" workbookViewId="0">
      <selection activeCell="F3" sqref="F3:P3"/>
    </sheetView>
  </sheetViews>
  <sheetFormatPr defaultColWidth="8.81640625" defaultRowHeight="14.5" x14ac:dyDescent="0.35"/>
  <cols>
    <col min="1" max="1" width="9.54296875" style="4" customWidth="1"/>
    <col min="2" max="2" width="11.1796875" style="4" customWidth="1"/>
    <col min="3" max="3" width="7.08984375" customWidth="1"/>
    <col min="4" max="4" width="7.453125" style="4" customWidth="1"/>
    <col min="5" max="5" width="81.453125" style="16" customWidth="1"/>
    <col min="6" max="6" width="8.81640625" style="42"/>
    <col min="7" max="7" width="16.90625" customWidth="1"/>
    <col min="8" max="8" width="8.81640625" style="42"/>
    <col min="10" max="10" width="8.81640625" style="42"/>
    <col min="12" max="12" width="8.81640625" style="42"/>
  </cols>
  <sheetData>
    <row r="1" spans="1:21" s="40" customFormat="1" x14ac:dyDescent="0.35">
      <c r="A1" s="14" t="s">
        <v>9331</v>
      </c>
      <c r="B1" s="10"/>
      <c r="C1" s="14"/>
      <c r="D1" s="18"/>
      <c r="E1" s="14"/>
      <c r="F1" s="143" t="s">
        <v>9368</v>
      </c>
      <c r="G1" s="76"/>
      <c r="H1" s="123"/>
      <c r="I1" s="76"/>
      <c r="J1" s="123"/>
      <c r="K1" s="76"/>
      <c r="L1" s="123"/>
      <c r="M1" s="76"/>
      <c r="N1" s="76"/>
      <c r="O1" s="76"/>
      <c r="P1" s="76"/>
      <c r="Q1" s="76"/>
      <c r="R1" s="76"/>
      <c r="S1" s="76"/>
      <c r="T1" s="76"/>
      <c r="U1" s="76"/>
    </row>
    <row r="2" spans="1:21" x14ac:dyDescent="0.35">
      <c r="A2" s="7" t="s">
        <v>9223</v>
      </c>
      <c r="B2" s="7" t="s">
        <v>3</v>
      </c>
      <c r="C2" s="7" t="s">
        <v>9459</v>
      </c>
      <c r="D2" s="7" t="s">
        <v>9224</v>
      </c>
      <c r="E2" s="8" t="s">
        <v>9225</v>
      </c>
    </row>
    <row r="3" spans="1:21" s="75" customFormat="1" x14ac:dyDescent="0.35">
      <c r="A3" s="11"/>
      <c r="B3" s="11" t="s">
        <v>9227</v>
      </c>
      <c r="C3" s="15"/>
      <c r="D3" s="19"/>
      <c r="E3" s="15"/>
      <c r="F3" s="149" t="s">
        <v>9370</v>
      </c>
      <c r="G3" s="150" t="s">
        <v>9382</v>
      </c>
      <c r="H3" s="149" t="s">
        <v>9370</v>
      </c>
      <c r="I3" s="150" t="s">
        <v>9369</v>
      </c>
      <c r="J3" s="149" t="s">
        <v>9370</v>
      </c>
      <c r="K3" s="150" t="s">
        <v>9369</v>
      </c>
      <c r="L3" s="149"/>
      <c r="M3" s="150"/>
      <c r="N3" s="150"/>
      <c r="O3" s="150"/>
      <c r="P3" s="150"/>
    </row>
    <row r="4" spans="1:21" x14ac:dyDescent="0.35">
      <c r="A4" s="7"/>
      <c r="B4" s="7"/>
      <c r="C4" s="8"/>
      <c r="E4" s="8"/>
    </row>
    <row r="5" spans="1:21" s="6" customFormat="1" x14ac:dyDescent="0.35">
      <c r="A5" s="7">
        <v>4</v>
      </c>
      <c r="B5" s="31" t="s">
        <v>10874</v>
      </c>
      <c r="D5" s="7"/>
      <c r="E5" s="8"/>
      <c r="F5" s="68"/>
      <c r="H5" s="68"/>
      <c r="J5" s="68"/>
      <c r="L5" s="68"/>
    </row>
    <row r="6" spans="1:21" x14ac:dyDescent="0.35">
      <c r="A6" s="4">
        <v>1</v>
      </c>
      <c r="B6" s="4">
        <v>-386.81199999999899</v>
      </c>
      <c r="C6" t="s">
        <v>6475</v>
      </c>
      <c r="D6" s="4">
        <v>3</v>
      </c>
      <c r="E6" s="16" t="s">
        <v>6476</v>
      </c>
      <c r="F6" s="42">
        <f>IF(G6="GREET",1,IF(G6="GOAL",2,IF(G6="GOAL:COOP",2,IF(G6="(GOAL:COOP)",2,IF(G6="GOAL:CIVILITY",2,IF(G6="GOAL:SUSTAIN",2,IF(G6="(GOAL:SUSTAIN)",2,IF(G6="GOAL:MAX EARN",2,IF(G6="GOAL:EQUITY",2,IF(G6="(GOAL:EQUITY)",2,IF(G6="PROPOSAL",3,IF(G6="(PROPOSAL)",3,IF(G6="CHOOSE+",4,IF(G6="CHOOSE-",4,IF(G6="(CHOOSE+)",4,IF(G6="(CHOOSE-)",4,IF(G6="ECO INFO",5,IF(G6="(ECO INFO)",5,IF(G6="$ INFO",6,IF(G6="($ INFO)",6,IF(G6="SOC INFO",7,IF(G6="(SOC INFO)",7,IF(G6="RULE INFO",8,IF(G6="EXP INFO",9,IF(G6="(EXP INFO)",9,IF(G6="MON RES",10,IF(G6="MON EARN",11,IF(G6="MON BEH",12,IF(G6="POSE HARM",13,IF(G6="(POSE HARM)",13,IF(G6="POSE CONCERN",14,IF(G6="(POSE CONCERN)",14,IF(G6="RJ APOLOGY",15,IF(G6="RJ ATONE",16,IF(G6="(RJ ATONE)",16,IF(G6="RJ JUSTIFY",17,IF(G6="RJ JUSTIFY:ECO INFO",17,IF(G6="RJ JUSTIFY:SOC INFO",17,IF(G6="RJ JUSTIFY:EXP INFO",17,IF(G6="RJ JUSTIFY:MON EARN",17,IF(G6="RJ JUSTIFY:MON BEH",17,IF(G6="RJ-",18,IF(G6="RJ FORGIVE+",19,IF(G6="RJ FORGIVE-",19,IF(G6="(RJ FORGIVE+)",19,IF(G6="(RJ FORGIVE-)",19,IF(G6="COORD",20,IF(G6="(COORD)",20,IF(G6="ENF ACK",21,IF(G6="(ENF ACK)",21,IF(G6="ENF PRAISE",22,IF(G6="ENF ASK",23,IF(G6="ENF TELL",24,IF(G6="ENF SHAME",25,IF(G6="ENF WARN",26,IF(G6="ENF THREATEN",27,IF(G6="ENF PUNISH",28,IF(G6="DEFECT",29,IF(G6="SM TALK",30,IF(G6="HUMOR",31,IF(G6="POLITE+",32,IF(G6="POLITE-",32,IF(G6="INPUT-",33,IF(G6="AMBIGUOUS",34,IF(G6="UNCODEABLE",35)))))))))))))))))))))))))))))))))))))))))))))))))))))))))))))))))</f>
        <v>2</v>
      </c>
      <c r="G6" t="s">
        <v>12175</v>
      </c>
      <c r="H6" s="42">
        <f>IF(I6="GREET",1,IF(I6="GOAL",2,IF(I6="GOAL:COOP",2,IF(I6="(GOAL:COOP)",2,IF(I6="GOAL:CIVILITY",2,IF(I6="GOAL:SUSTAIN",2,IF(I6="(GOAL:SUSTAIN)",2,IF(I6="GOAL:MAX EARN",2,IF(I6="GOAL:EQUITY",2,IF(I6="(GOAL:EQUITY)",2,IF(I6="PROPOSAL",3,IF(I6="(PROPOSAL)",3,IF(I6="CHOOSE+",4,IF(I6="CHOOSE-",4,IF(I6="(CHOOSE+)",4,IF(I6="(CHOOSE-)",4,IF(I6="ECO INFO",5,IF(I6="(ECO INFO)",5,IF(I6="$ INFO",6,IF(I6="($ INFO)",6,IF(I6="SOC INFO",7,IF(I6="(SOC INFO)",7,IF(I6="RULE INFO",8,IF(I6="EXP INFO",9,IF(I6="(EXP INFO)",9,IF(I6="MON RES",10,IF(I6="MON EARN",11,IF(I6="MON BEH",12,IF(I6="POSE HARM",13,IF(I6="(POSE HARM)",13,IF(I6="POSE CONCERN",14,IF(I6="(POSE CONCERN)",14,IF(I6="RJ APOLOGY",15,IF(I6="RJ ATONE",16,IF(I6="(RJ ATONE)",16,IF(I6="RJ JUSTIFY",17,IF(I6="RJ JUSTIFY:ECO INFO",17,IF(I6="RJ JUSTIFY:SOC INFO",17,IF(I6="RJ JUSTIFY:EXP INFO",17,IF(I6="RJ JUSTIFY:MON EARN",17,IF(I6="RJ JUSTIFY:MON BEH",17,IF(I6="RJ-",18,IF(I6="RJ FORGIVE+",19,IF(I6="RJ FORGIVE-",19,IF(I6="(RJ FORGIVE+)",19,IF(I6="(RJ FORGIVE-)",19,IF(I6="COORD",20,IF(I6="(COORD)",20,IF(I6="ENF ACK",21,IF(I6="(ENF ACK)",21,IF(I6="ENF PRAISE",22,IF(I6="ENF ASK",23,IF(I6="ENF TELL",24,IF(I6="ENF SHAME",25,IF(I6="ENF WARN",26,IF(I6="ENF THREATEN",27,IF(I6="ENF PUNISH",28,IF(I6="DEFECT",29,IF(I6="SM TALK",30,IF(I6="HUMOR",31,IF(I6="POLITE+",32,IF(I6="POLITE-",32,IF(I6="INPUT-",33,IF(I6="AMBIGUOUS",34,IF(I6="UNCODEABLE",35)))))))))))))))))))))))))))))))))))))))))))))))))))))))))))))))))</f>
        <v>2</v>
      </c>
      <c r="I6" t="s">
        <v>10428</v>
      </c>
    </row>
    <row r="7" spans="1:21" x14ac:dyDescent="0.35">
      <c r="B7" s="4">
        <v>-380.63499999999999</v>
      </c>
      <c r="C7" t="s">
        <v>6475</v>
      </c>
      <c r="D7" s="4">
        <v>3</v>
      </c>
      <c r="E7" s="16" t="s">
        <v>6479</v>
      </c>
    </row>
    <row r="8" spans="1:21" x14ac:dyDescent="0.35">
      <c r="A8" s="4">
        <v>2</v>
      </c>
      <c r="B8" s="4">
        <v>-384.55699999999899</v>
      </c>
      <c r="C8" t="s">
        <v>6477</v>
      </c>
      <c r="D8" s="4">
        <v>1</v>
      </c>
      <c r="E8" s="16" t="s">
        <v>6478</v>
      </c>
      <c r="F8" s="42">
        <f>IF(G8="GREET",1,IF(G8="GOAL",2,IF(G8="GOAL:COOP",2,IF(G8="(GOAL:COOP)",2,IF(G8="GOAL:CIVILITY",2,IF(G8="GOAL:SUSTAIN",2,IF(G8="(GOAL:SUSTAIN)",2,IF(G8="GOAL:MAX EARN",2,IF(G8="GOAL:EQUITY",2,IF(G8="(GOAL:EQUITY)",2,IF(G8="PROPOSAL",3,IF(G8="(PROPOSAL)",3,IF(G8="CHOOSE+",4,IF(G8="CHOOSE-",4,IF(G8="(CHOOSE+)",4,IF(G8="(CHOOSE-)",4,IF(G8="ECO INFO",5,IF(G8="(ECO INFO)",5,IF(G8="$ INFO",6,IF(G8="($ INFO)",6,IF(G8="SOC INFO",7,IF(G8="(SOC INFO)",7,IF(G8="RULE INFO",8,IF(G8="EXP INFO",9,IF(G8="(EXP INFO)",9,IF(G8="MON RES",10,IF(G8="MON EARN",11,IF(G8="MON BEH",12,IF(G8="POSE HARM",13,IF(G8="(POSE HARM)",13,IF(G8="POSE CONCERN",14,IF(G8="(POSE CONCERN)",14,IF(G8="RJ APOLOGY",15,IF(G8="RJ ATONE",16,IF(G8="(RJ ATONE)",16,IF(G8="RJ JUSTIFY",17,IF(G8="RJ JUSTIFY:ECO INFO",17,IF(G8="RJ JUSTIFY:SOC INFO",17,IF(G8="RJ JUSTIFY:EXP INFO",17,IF(G8="RJ JUSTIFY:MON EARN",17,IF(G8="RJ JUSTIFY:MON BEH",17,IF(G8="RJ-",18,IF(G8="RJ FORGIVE+",19,IF(G8="RJ FORGIVE-",19,IF(G8="(RJ FORGIVE+)",19,IF(G8="(RJ FORGIVE-)",19,IF(G8="COORD",20,IF(G8="(COORD)",20,IF(G8="ENF ACK",21,IF(G8="(ENF ACK)",21,IF(G8="ENF PRAISE",22,IF(G8="ENF ASK",23,IF(G8="ENF TELL",24,IF(G8="ENF SHAME",25,IF(G8="ENF WARN",26,IF(G8="ENF THREATEN",27,IF(G8="ENF PUNISH",28,IF(G8="DEFECT",29,IF(G8="SM TALK",30,IF(G8="HUMOR",31,IF(G8="POLITE+",32,IF(G8="POLITE-",32,IF(G8="INPUT-",33,IF(G8="AMBIGUOUS",34,IF(G8="UNCODEABLE",35)))))))))))))))))))))))))))))))))))))))))))))))))))))))))))))))))</f>
        <v>9</v>
      </c>
      <c r="G8" t="s">
        <v>9373</v>
      </c>
    </row>
    <row r="9" spans="1:21" x14ac:dyDescent="0.35">
      <c r="A9" s="4">
        <v>3</v>
      </c>
      <c r="B9" s="4">
        <v>-370.63400000000001</v>
      </c>
      <c r="C9" t="s">
        <v>6475</v>
      </c>
      <c r="D9" s="4">
        <v>3</v>
      </c>
      <c r="E9" s="16" t="s">
        <v>6479</v>
      </c>
      <c r="F9" s="42">
        <f t="shared" ref="F9:F53" si="0">IF(G9="GREET",1,IF(G9="GOAL",2,IF(G9="GOAL:COOP",2,IF(G9="(GOAL:COOP)",2,IF(G9="GOAL:CIVILITY",2,IF(G9="GOAL:SUSTAIN",2,IF(G9="(GOAL:SUSTAIN)",2,IF(G9="GOAL:MAX EARN",2,IF(G9="GOAL:EQUITY",2,IF(G9="(GOAL:EQUITY)",2,IF(G9="PROPOSAL",3,IF(G9="(PROPOSAL)",3,IF(G9="CHOOSE+",4,IF(G9="CHOOSE-",4,IF(G9="(CHOOSE+)",4,IF(G9="(CHOOSE-)",4,IF(G9="ECO INFO",5,IF(G9="(ECO INFO)",5,IF(G9="$ INFO",6,IF(G9="($ INFO)",6,IF(G9="SOC INFO",7,IF(G9="(SOC INFO)",7,IF(G9="RULE INFO",8,IF(G9="EXP INFO",9,IF(G9="(EXP INFO)",9,IF(G9="MON RES",10,IF(G9="MON EARN",11,IF(G9="MON BEH",12,IF(G9="POSE HARM",13,IF(G9="(POSE HARM)",13,IF(G9="POSE CONCERN",14,IF(G9="(POSE CONCERN)",14,IF(G9="RJ APOLOGY",15,IF(G9="RJ ATONE",16,IF(G9="(RJ ATONE)",16,IF(G9="RJ JUSTIFY",17,IF(G9="RJ JUSTIFY:ECO INFO",17,IF(G9="RJ JUSTIFY:SOC INFO",17,IF(G9="RJ JUSTIFY:EXP INFO",17,IF(G9="RJ JUSTIFY:MON EARN",17,IF(G9="RJ JUSTIFY:MON BEH",17,IF(G9="RJ-",18,IF(G9="RJ FORGIVE+",19,IF(G9="RJ FORGIVE-",19,IF(G9="(RJ FORGIVE+)",19,IF(G9="(RJ FORGIVE-)",19,IF(G9="COORD",20,IF(G9="(COORD)",20,IF(G9="ENF ACK",21,IF(G9="(ENF ACK)",21,IF(G9="ENF PRAISE",22,IF(G9="ENF ASK",23,IF(G9="ENF TELL",24,IF(G9="ENF SHAME",25,IF(G9="ENF WARN",26,IF(G9="ENF THREATEN",27,IF(G9="ENF PUNISH",28,IF(G9="DEFECT",29,IF(G9="SM TALK",30,IF(G9="HUMOR",31,IF(G9="POLITE+",32,IF(G9="POLITE-",32,IF(G9="INPUT-",33,IF(G9="AMBIGUOUS",34,IF(G9="UNCODEABLE",35)))))))))))))))))))))))))))))))))))))))))))))))))))))))))))))))))</f>
        <v>2</v>
      </c>
      <c r="G9" t="s">
        <v>12175</v>
      </c>
      <c r="I9" t="s">
        <v>10428</v>
      </c>
    </row>
    <row r="10" spans="1:21" x14ac:dyDescent="0.35">
      <c r="A10" s="4">
        <v>4</v>
      </c>
      <c r="B10" s="4">
        <v>-360.04</v>
      </c>
      <c r="C10" t="s">
        <v>6484</v>
      </c>
      <c r="D10" s="4">
        <v>4</v>
      </c>
      <c r="E10" s="16" t="s">
        <v>6485</v>
      </c>
    </row>
    <row r="11" spans="1:21" x14ac:dyDescent="0.35">
      <c r="E11" s="58" t="s">
        <v>11395</v>
      </c>
      <c r="F11" s="42">
        <f t="shared" si="0"/>
        <v>3</v>
      </c>
      <c r="G11" t="s">
        <v>9379</v>
      </c>
    </row>
    <row r="12" spans="1:21" x14ac:dyDescent="0.35">
      <c r="E12" s="58" t="s">
        <v>11394</v>
      </c>
      <c r="F12" s="42">
        <f t="shared" si="0"/>
        <v>5</v>
      </c>
      <c r="G12" s="43" t="s">
        <v>9378</v>
      </c>
      <c r="I12" s="43"/>
    </row>
    <row r="13" spans="1:21" x14ac:dyDescent="0.35">
      <c r="E13" s="58" t="s">
        <v>9508</v>
      </c>
      <c r="F13" s="42">
        <f t="shared" si="0"/>
        <v>6</v>
      </c>
      <c r="G13" s="43" t="s">
        <v>10472</v>
      </c>
      <c r="H13" s="42">
        <f>IF(I13="GREET",1,IF(I13="GOAL",2,IF(I13="GOAL:COOP",2,IF(I13="(GOAL:COOP)",2,IF(I13="GOAL:CIVILITY",2,IF(I13="GOAL:SUSTAIN",2,IF(I13="(GOAL:SUSTAIN)",2,IF(I13="GOAL:MAX EARN",2,IF(I13="GOAL:EQUITY",2,IF(I13="(GOAL:EQUITY)",2,IF(I13="PROPOSAL",3,IF(I13="(PROPOSAL)",3,IF(I13="CHOOSE+",4,IF(I13="CHOOSE-",4,IF(I13="(CHOOSE+)",4,IF(I13="(CHOOSE-)",4,IF(I13="ECO INFO",5,IF(I13="(ECO INFO)",5,IF(I13="$ INFO",6,IF(I13="($ INFO)",6,IF(I13="SOC INFO",7,IF(I13="(SOC INFO)",7,IF(I13="RULE INFO",8,IF(I13="EXP INFO",9,IF(I13="(EXP INFO)",9,IF(I13="MON RES",10,IF(I13="MON EARN",11,IF(I13="MON BEH",12,IF(I13="POSE HARM",13,IF(I13="(POSE HARM)",13,IF(I13="POSE CONCERN",14,IF(I13="(POSE CONCERN)",14,IF(I13="RJ APOLOGY",15,IF(I13="RJ ATONE",16,IF(I13="(RJ ATONE)",16,IF(I13="RJ JUSTIFY",17,IF(I13="RJ JUSTIFY:ECO INFO",17,IF(I13="RJ JUSTIFY:SOC INFO",17,IF(I13="RJ JUSTIFY:EXP INFO",17,IF(I13="RJ JUSTIFY:MON EARN",17,IF(I13="RJ JUSTIFY:MON BEH",17,IF(I13="RJ-",18,IF(I13="RJ FORGIVE+",19,IF(I13="RJ FORGIVE-",19,IF(I13="(RJ FORGIVE+)",19,IF(I13="(RJ FORGIVE-)",19,IF(I13="COORD",20,IF(I13="(COORD)",20,IF(I13="ENF ACK",21,IF(I13="(ENF ACK)",21,IF(I13="ENF PRAISE",22,IF(I13="ENF ASK",23,IF(I13="ENF TELL",24,IF(I13="ENF SHAME",25,IF(I13="ENF WARN",26,IF(I13="ENF THREATEN",27,IF(I13="ENF PUNISH",28,IF(I13="DEFECT",29,IF(I13="SM TALK",30,IF(I13="HUMOR",31,IF(I13="POLITE+",32,IF(I13="POLITE-",32,IF(I13="INPUT-",33,IF(I13="AMBIGUOUS",34,IF(I13="UNCODEABLE",35)))))))))))))))))))))))))))))))))))))))))))))))))))))))))))))))))</f>
        <v>2</v>
      </c>
      <c r="I13" t="s">
        <v>10428</v>
      </c>
      <c r="J13" s="42">
        <f>IF(K13="GREET",1,IF(K13="GOAL",2,IF(K13="GOAL:COOP",2,IF(K13="(GOAL:COOP)",2,IF(K13="GOAL:CIVILITY",2,IF(K13="GOAL:SUSTAIN",2,IF(K13="(GOAL:SUSTAIN)",2,IF(K13="GOAL:MAX EARN",2,IF(K13="GOAL:EQUITY",2,IF(K13="(GOAL:EQUITY)",2,IF(K13="PROPOSAL",3,IF(K13="(PROPOSAL)",3,IF(K13="CHOOSE+",4,IF(K13="CHOOSE-",4,IF(K13="(CHOOSE+)",4,IF(K13="(CHOOSE-)",4,IF(K13="ECO INFO",5,IF(K13="(ECO INFO)",5,IF(K13="$ INFO",6,IF(K13="($ INFO)",6,IF(K13="SOC INFO",7,IF(K13="(SOC INFO)",7,IF(K13="RULE INFO",8,IF(K13="EXP INFO",9,IF(K13="(EXP INFO)",9,IF(K13="MON RES",10,IF(K13="MON EARN",11,IF(K13="MON BEH",12,IF(K13="POSE HARM",13,IF(K13="(POSE HARM)",13,IF(K13="POSE CONCERN",14,IF(K13="(POSE CONCERN)",14,IF(K13="RJ APOLOGY",15,IF(K13="RJ ATONE",16,IF(K13="(RJ ATONE)",16,IF(K13="RJ JUSTIFY",17,IF(K13="RJ JUSTIFY:ECO INFO",17,IF(K13="RJ JUSTIFY:SOC INFO",17,IF(K13="RJ JUSTIFY:EXP INFO",17,IF(K13="RJ JUSTIFY:MON EARN",17,IF(K13="RJ JUSTIFY:MON BEH",17,IF(K13="RJ-",18,IF(K13="RJ FORGIVE+",19,IF(K13="RJ FORGIVE-",19,IF(K13="(RJ FORGIVE+)",19,IF(K13="(RJ FORGIVE-)",19,IF(K13="COORD",20,IF(K13="(COORD)",20,IF(K13="ENF ACK",21,IF(K13="(ENF ACK)",21,IF(K13="ENF PRAISE",22,IF(K13="ENF ASK",23,IF(K13="ENF TELL",24,IF(K13="ENF SHAME",25,IF(K13="ENF WARN",26,IF(K13="ENF THREATEN",27,IF(K13="ENF PUNISH",28,IF(K13="DEFECT",29,IF(K13="SM TALK",30,IF(K13="HUMOR",31,IF(K13="POLITE+",32,IF(K13="POLITE-",32,IF(K13="INPUT-",33,IF(K13="AMBIGUOUS",34,IF(K13="UNCODEABLE",35)))))))))))))))))))))))))))))))))))))))))))))))))))))))))))))))))</f>
        <v>2</v>
      </c>
      <c r="K13" t="s">
        <v>12175</v>
      </c>
    </row>
    <row r="14" spans="1:21" x14ac:dyDescent="0.35">
      <c r="A14" s="4">
        <v>5</v>
      </c>
      <c r="B14" s="4">
        <v>-357.892</v>
      </c>
      <c r="C14" t="s">
        <v>6475</v>
      </c>
      <c r="D14" s="4">
        <v>3</v>
      </c>
      <c r="E14" s="16" t="s">
        <v>6486</v>
      </c>
    </row>
    <row r="15" spans="1:21" s="43" customFormat="1" x14ac:dyDescent="0.35">
      <c r="A15" s="42"/>
      <c r="B15" s="42"/>
      <c r="D15" s="42"/>
      <c r="E15" s="61" t="s">
        <v>9510</v>
      </c>
      <c r="F15" s="42">
        <f t="shared" si="0"/>
        <v>3</v>
      </c>
      <c r="G15" s="43" t="s">
        <v>9379</v>
      </c>
      <c r="H15" s="42"/>
      <c r="J15" s="42"/>
      <c r="L15" s="42"/>
    </row>
    <row r="16" spans="1:21" s="43" customFormat="1" x14ac:dyDescent="0.35">
      <c r="A16" s="42"/>
      <c r="B16" s="42"/>
      <c r="D16" s="42"/>
      <c r="E16" s="61" t="s">
        <v>9511</v>
      </c>
      <c r="F16" s="42">
        <f t="shared" si="0"/>
        <v>5</v>
      </c>
      <c r="G16" s="43" t="s">
        <v>9378</v>
      </c>
      <c r="H16" s="42"/>
      <c r="J16" s="42"/>
      <c r="L16" s="42"/>
    </row>
    <row r="17" spans="1:11" x14ac:dyDescent="0.35">
      <c r="A17" s="4">
        <v>6</v>
      </c>
      <c r="B17" s="4">
        <v>-348.94699999999898</v>
      </c>
      <c r="C17" t="s">
        <v>6477</v>
      </c>
      <c r="D17" s="4">
        <v>1</v>
      </c>
      <c r="E17" s="16" t="s">
        <v>6489</v>
      </c>
    </row>
    <row r="18" spans="1:11" x14ac:dyDescent="0.35">
      <c r="E18" s="58" t="s">
        <v>999</v>
      </c>
      <c r="F18" s="42">
        <f t="shared" si="0"/>
        <v>4</v>
      </c>
      <c r="G18" t="s">
        <v>9372</v>
      </c>
    </row>
    <row r="19" spans="1:11" x14ac:dyDescent="0.35">
      <c r="E19" s="58" t="s">
        <v>1622</v>
      </c>
      <c r="F19" s="42">
        <f t="shared" si="0"/>
        <v>8</v>
      </c>
      <c r="G19" s="43" t="s">
        <v>9374</v>
      </c>
    </row>
    <row r="20" spans="1:11" x14ac:dyDescent="0.35">
      <c r="A20" s="4">
        <v>7</v>
      </c>
      <c r="B20" s="4">
        <v>-340.71499999999997</v>
      </c>
      <c r="C20" t="s">
        <v>6475</v>
      </c>
      <c r="D20" s="4">
        <v>3</v>
      </c>
      <c r="E20" s="16" t="s">
        <v>6490</v>
      </c>
    </row>
    <row r="21" spans="1:11" x14ac:dyDescent="0.35">
      <c r="E21" s="58" t="s">
        <v>10137</v>
      </c>
      <c r="F21" s="42">
        <f t="shared" si="0"/>
        <v>2</v>
      </c>
      <c r="G21" t="s">
        <v>10938</v>
      </c>
    </row>
    <row r="22" spans="1:11" x14ac:dyDescent="0.35">
      <c r="E22" s="58" t="s">
        <v>11396</v>
      </c>
      <c r="F22" s="42">
        <f t="shared" si="0"/>
        <v>6</v>
      </c>
      <c r="G22" t="s">
        <v>10472</v>
      </c>
      <c r="H22" s="42">
        <f>IF(I22="GREET",1,IF(I22="GOAL",2,IF(I22="GOAL:COOP",2,IF(I22="(GOAL:COOP)",2,IF(I22="GOAL:CIVILITY",2,IF(I22="GOAL:SUSTAIN",2,IF(I22="(GOAL:SUSTAIN)",2,IF(I22="GOAL:MAX EARN",2,IF(I22="GOAL:EQUITY",2,IF(I22="(GOAL:EQUITY)",2,IF(I22="PROPOSAL",3,IF(I22="(PROPOSAL)",3,IF(I22="CHOOSE+",4,IF(I22="CHOOSE-",4,IF(I22="(CHOOSE+)",4,IF(I22="(CHOOSE-)",4,IF(I22="ECO INFO",5,IF(I22="(ECO INFO)",5,IF(I22="$ INFO",6,IF(I22="($ INFO)",6,IF(I22="SOC INFO",7,IF(I22="(SOC INFO)",7,IF(I22="RULE INFO",8,IF(I22="EXP INFO",9,IF(I22="(EXP INFO)",9,IF(I22="MON RES",10,IF(I22="MON EARN",11,IF(I22="MON BEH",12,IF(I22="POSE HARM",13,IF(I22="(POSE HARM)",13,IF(I22="POSE CONCERN",14,IF(I22="(POSE CONCERN)",14,IF(I22="RJ APOLOGY",15,IF(I22="RJ ATONE",16,IF(I22="(RJ ATONE)",16,IF(I22="RJ JUSTIFY",17,IF(I22="RJ JUSTIFY:ECO INFO",17,IF(I22="RJ JUSTIFY:SOC INFO",17,IF(I22="RJ JUSTIFY:EXP INFO",17,IF(I22="RJ JUSTIFY:MON EARN",17,IF(I22="RJ JUSTIFY:MON BEH",17,IF(I22="RJ-",18,IF(I22="RJ FORGIVE+",19,IF(I22="RJ FORGIVE-",19,IF(I22="(RJ FORGIVE+)",19,IF(I22="(RJ FORGIVE-)",19,IF(I22="COORD",20,IF(I22="(COORD)",20,IF(I22="ENF ACK",21,IF(I22="(ENF ACK)",21,IF(I22="ENF PRAISE",22,IF(I22="ENF ASK",23,IF(I22="ENF TELL",24,IF(I22="ENF SHAME",25,IF(I22="ENF WARN",26,IF(I22="ENF THREATEN",27,IF(I22="ENF PUNISH",28,IF(I22="DEFECT",29,IF(I22="SM TALK",30,IF(I22="HUMOR",31,IF(I22="POLITE+",32,IF(I22="POLITE-",32,IF(I22="INPUT-",33,IF(I22="AMBIGUOUS",34,IF(I22="UNCODEABLE",35)))))))))))))))))))))))))))))))))))))))))))))))))))))))))))))))))</f>
        <v>2</v>
      </c>
      <c r="I22" t="s">
        <v>12175</v>
      </c>
      <c r="J22" s="42">
        <f>IF(K22="GREET",1,IF(K22="GOAL",2,IF(K22="GOAL:COOP",2,IF(K22="(GOAL:COOP)",2,IF(K22="GOAL:CIVILITY",2,IF(K22="GOAL:SUSTAIN",2,IF(K22="(GOAL:SUSTAIN)",2,IF(K22="GOAL:MAX EARN",2,IF(K22="GOAL:EQUITY",2,IF(K22="(GOAL:EQUITY)",2,IF(K22="PROPOSAL",3,IF(K22="(PROPOSAL)",3,IF(K22="CHOOSE+",4,IF(K22="CHOOSE-",4,IF(K22="(CHOOSE+)",4,IF(K22="(CHOOSE-)",4,IF(K22="ECO INFO",5,IF(K22="(ECO INFO)",5,IF(K22="$ INFO",6,IF(K22="($ INFO)",6,IF(K22="SOC INFO",7,IF(K22="(SOC INFO)",7,IF(K22="RULE INFO",8,IF(K22="EXP INFO",9,IF(K22="(EXP INFO)",9,IF(K22="MON RES",10,IF(K22="MON EARN",11,IF(K22="MON BEH",12,IF(K22="POSE HARM",13,IF(K22="(POSE HARM)",13,IF(K22="POSE CONCERN",14,IF(K22="(POSE CONCERN)",14,IF(K22="RJ APOLOGY",15,IF(K22="RJ ATONE",16,IF(K22="(RJ ATONE)",16,IF(K22="RJ JUSTIFY",17,IF(K22="RJ JUSTIFY:ECO INFO",17,IF(K22="RJ JUSTIFY:SOC INFO",17,IF(K22="RJ JUSTIFY:EXP INFO",17,IF(K22="RJ JUSTIFY:MON EARN",17,IF(K22="RJ JUSTIFY:MON BEH",17,IF(K22="RJ-",18,IF(K22="RJ FORGIVE+",19,IF(K22="RJ FORGIVE-",19,IF(K22="(RJ FORGIVE+)",19,IF(K22="(RJ FORGIVE-)",19,IF(K22="COORD",20,IF(K22="(COORD)",20,IF(K22="ENF ACK",21,IF(K22="(ENF ACK)",21,IF(K22="ENF PRAISE",22,IF(K22="ENF ASK",23,IF(K22="ENF TELL",24,IF(K22="ENF SHAME",25,IF(K22="ENF WARN",26,IF(K22="ENF THREATEN",27,IF(K22="ENF PUNISH",28,IF(K22="DEFECT",29,IF(K22="SM TALK",30,IF(K22="HUMOR",31,IF(K22="POLITE+",32,IF(K22="POLITE-",32,IF(K22="INPUT-",33,IF(K22="AMBIGUOUS",34,IF(K22="UNCODEABLE",35)))))))))))))))))))))))))))))))))))))))))))))))))))))))))))))))))</f>
        <v>2</v>
      </c>
      <c r="K22" t="s">
        <v>10428</v>
      </c>
    </row>
    <row r="23" spans="1:11" x14ac:dyDescent="0.35">
      <c r="A23" s="4">
        <v>8</v>
      </c>
      <c r="B23" s="4">
        <v>-340.176999999999</v>
      </c>
      <c r="C23" t="s">
        <v>6484</v>
      </c>
      <c r="D23" s="4">
        <v>4</v>
      </c>
      <c r="E23" s="16" t="s">
        <v>6492</v>
      </c>
      <c r="F23" s="42">
        <f t="shared" si="0"/>
        <v>5</v>
      </c>
      <c r="G23" t="s">
        <v>9378</v>
      </c>
    </row>
    <row r="24" spans="1:11" x14ac:dyDescent="0.35">
      <c r="A24" s="4">
        <v>9</v>
      </c>
      <c r="B24" s="4">
        <v>-316.54300000000001</v>
      </c>
      <c r="C24" t="s">
        <v>6475</v>
      </c>
      <c r="D24" s="4">
        <v>3</v>
      </c>
      <c r="E24" s="16" t="s">
        <v>6498</v>
      </c>
    </row>
    <row r="25" spans="1:11" x14ac:dyDescent="0.35">
      <c r="B25" s="4">
        <v>-312.62299999999999</v>
      </c>
      <c r="C25" t="s">
        <v>6475</v>
      </c>
      <c r="D25" s="4">
        <v>3</v>
      </c>
      <c r="E25" s="16" t="s">
        <v>6499</v>
      </c>
    </row>
    <row r="26" spans="1:11" x14ac:dyDescent="0.35">
      <c r="E26" s="58" t="s">
        <v>68</v>
      </c>
      <c r="F26" s="42">
        <f t="shared" si="0"/>
        <v>5</v>
      </c>
      <c r="G26" s="43" t="s">
        <v>9378</v>
      </c>
    </row>
    <row r="27" spans="1:11" x14ac:dyDescent="0.35">
      <c r="E27" s="58" t="s">
        <v>9512</v>
      </c>
      <c r="F27" s="42">
        <f t="shared" si="0"/>
        <v>3</v>
      </c>
      <c r="G27" s="43" t="s">
        <v>9379</v>
      </c>
    </row>
    <row r="28" spans="1:11" x14ac:dyDescent="0.35">
      <c r="E28" s="58" t="s">
        <v>9513</v>
      </c>
      <c r="F28" s="42">
        <f t="shared" si="0"/>
        <v>5</v>
      </c>
      <c r="G28" s="43" t="s">
        <v>9378</v>
      </c>
      <c r="I28" s="41"/>
    </row>
    <row r="29" spans="1:11" x14ac:dyDescent="0.35">
      <c r="E29" s="58" t="s">
        <v>6499</v>
      </c>
      <c r="F29" s="42">
        <f t="shared" si="0"/>
        <v>7</v>
      </c>
      <c r="G29" s="43" t="s">
        <v>9377</v>
      </c>
      <c r="I29" s="41"/>
    </row>
    <row r="30" spans="1:11" x14ac:dyDescent="0.35">
      <c r="A30" s="4">
        <v>10</v>
      </c>
      <c r="B30" s="4">
        <v>-306.16000000000003</v>
      </c>
      <c r="C30" t="s">
        <v>6484</v>
      </c>
      <c r="D30" s="4">
        <v>4</v>
      </c>
      <c r="E30" s="16" t="s">
        <v>6500</v>
      </c>
      <c r="F30" s="42">
        <f t="shared" si="0"/>
        <v>3</v>
      </c>
      <c r="G30" t="s">
        <v>9379</v>
      </c>
    </row>
    <row r="31" spans="1:11" x14ac:dyDescent="0.35">
      <c r="A31" s="4">
        <v>11</v>
      </c>
      <c r="B31" s="4">
        <v>-305.85899999999998</v>
      </c>
      <c r="C31" t="s">
        <v>6475</v>
      </c>
      <c r="D31" s="4">
        <v>3</v>
      </c>
      <c r="E31" s="16" t="s">
        <v>1282</v>
      </c>
      <c r="F31" s="42">
        <f t="shared" si="0"/>
        <v>32</v>
      </c>
      <c r="G31" t="s">
        <v>9376</v>
      </c>
    </row>
    <row r="32" spans="1:11" x14ac:dyDescent="0.35">
      <c r="A32" s="4">
        <v>12</v>
      </c>
      <c r="B32" s="4">
        <v>-302.87200000000001</v>
      </c>
      <c r="C32" t="s">
        <v>6477</v>
      </c>
      <c r="D32" s="4">
        <v>1</v>
      </c>
      <c r="E32" s="16" t="s">
        <v>6502</v>
      </c>
    </row>
    <row r="33" spans="1:9" x14ac:dyDescent="0.35">
      <c r="E33" s="58" t="s">
        <v>9514</v>
      </c>
      <c r="F33" s="42">
        <f t="shared" si="0"/>
        <v>4</v>
      </c>
      <c r="G33" t="s">
        <v>9372</v>
      </c>
    </row>
    <row r="34" spans="1:9" x14ac:dyDescent="0.35">
      <c r="E34" s="58" t="s">
        <v>9515</v>
      </c>
      <c r="F34" s="42">
        <f t="shared" si="0"/>
        <v>7</v>
      </c>
      <c r="G34" s="43" t="s">
        <v>9377</v>
      </c>
    </row>
    <row r="35" spans="1:9" x14ac:dyDescent="0.35">
      <c r="A35" s="4">
        <v>13</v>
      </c>
      <c r="B35" s="4">
        <v>-294.30700000000002</v>
      </c>
      <c r="C35" t="s">
        <v>6475</v>
      </c>
      <c r="D35" s="4">
        <v>3</v>
      </c>
      <c r="E35" s="16" t="s">
        <v>6503</v>
      </c>
    </row>
    <row r="36" spans="1:9" x14ac:dyDescent="0.35">
      <c r="E36" s="58" t="s">
        <v>68</v>
      </c>
      <c r="F36" s="42">
        <f t="shared" si="0"/>
        <v>4</v>
      </c>
      <c r="G36" t="s">
        <v>9372</v>
      </c>
    </row>
    <row r="37" spans="1:9" x14ac:dyDescent="0.35">
      <c r="E37" s="58" t="s">
        <v>10871</v>
      </c>
      <c r="F37" s="42">
        <f t="shared" si="0"/>
        <v>8</v>
      </c>
      <c r="G37" t="s">
        <v>9374</v>
      </c>
    </row>
    <row r="38" spans="1:9" x14ac:dyDescent="0.35">
      <c r="A38" s="4">
        <v>14</v>
      </c>
      <c r="B38" s="4">
        <v>-278.50700000000001</v>
      </c>
      <c r="C38" t="s">
        <v>6475</v>
      </c>
      <c r="D38" s="4">
        <v>3</v>
      </c>
      <c r="E38" s="16" t="s">
        <v>6504</v>
      </c>
      <c r="G38" s="43"/>
    </row>
    <row r="39" spans="1:9" x14ac:dyDescent="0.35">
      <c r="E39" s="58" t="s">
        <v>10872</v>
      </c>
      <c r="F39" s="42">
        <f t="shared" si="0"/>
        <v>4</v>
      </c>
      <c r="G39" t="s">
        <v>9372</v>
      </c>
    </row>
    <row r="40" spans="1:9" x14ac:dyDescent="0.35">
      <c r="E40" s="58" t="s">
        <v>10873</v>
      </c>
      <c r="F40" s="42">
        <f t="shared" si="0"/>
        <v>6</v>
      </c>
      <c r="G40" s="43" t="s">
        <v>10472</v>
      </c>
      <c r="H40" s="42">
        <f t="shared" ref="H40" si="1">IF(I40="GREET",1,IF(I40="GOAL",2,IF(I40="GOAL:COOP",2,IF(I40="(GOAL:COOP)",2,IF(I40="GOAL:CIVILITY",2,IF(I40="GOAL:SUSTAIN",2,IF(I40="(GOAL:SUSTAIN)",2,IF(I40="GOAL:MAX EARN",2,IF(I40="GOAL:EQUITY",2,IF(I40="(GOAL:EQUITY)",2,IF(I40="PROPOSAL",3,IF(I40="(PROPOSAL)",3,IF(I40="CHOOSE+",4,IF(I40="CHOOSE-",4,IF(I40="(CHOOSE+)",4,IF(I40="(CHOOSE-)",4,IF(I40="ECO INFO",5,IF(I40="(ECO INFO)",5,IF(I40="$ INFO",6,IF(I40="($ INFO)",6,IF(I40="SOC INFO",7,IF(I40="(SOC INFO)",7,IF(I40="RULE INFO",8,IF(I40="EXP INFO",9,IF(I40="(EXP INFO)",9,IF(I40="MON RES",10,IF(I40="MON EARN",11,IF(I40="MON BEH",12,IF(I40="POSE HARM",13,IF(I40="(POSE HARM)",13,IF(I40="POSE CONCERN",14,IF(I40="(POSE CONCERN)",14,IF(I40="RJ APOLOGY",15,IF(I40="RJ ATONE",16,IF(I40="(RJ ATONE)",16,IF(I40="RJ JUSTIFY",17,IF(I40="RJ JUSTIFY:ECO INFO",17,IF(I40="RJ JUSTIFY:SOC INFO",17,IF(I40="RJ JUSTIFY:EXP INFO",17,IF(I40="RJ JUSTIFY:MON EARN",17,IF(I40="RJ JUSTIFY:MON BEH",17,IF(I40="RJ-",18,IF(I40="RJ FORGIVE+",19,IF(I40="RJ FORGIVE-",19,IF(I40="(RJ FORGIVE+)",19,IF(I40="(RJ FORGIVE-)",19,IF(I40="COORD",20,IF(I40="(COORD)",20,IF(I40="ENF ACK",21,IF(I40="(ENF ACK)",21,IF(I40="ENF PRAISE",22,IF(I40="ENF ASK",23,IF(I40="ENF TELL",24,IF(I40="ENF SHAME",25,IF(I40="ENF WARN",26,IF(I40="ENF THREATEN",27,IF(I40="ENF PUNISH",28,IF(I40="DEFECT",29,IF(I40="SM TALK",30,IF(I40="HUMOR",31,IF(I40="POLITE+",32,IF(I40="POLITE-",32,IF(I40="INPUT-",33,IF(I40="AMBIGUOUS",34,IF(I40="UNCODEABLE",35)))))))))))))))))))))))))))))))))))))))))))))))))))))))))))))))))</f>
        <v>2</v>
      </c>
      <c r="I40" t="s">
        <v>12175</v>
      </c>
    </row>
    <row r="41" spans="1:9" x14ac:dyDescent="0.35">
      <c r="A41" s="4">
        <v>15</v>
      </c>
      <c r="B41" s="4">
        <v>-269.27999999999997</v>
      </c>
      <c r="C41" t="s">
        <v>6484</v>
      </c>
      <c r="D41" s="4">
        <v>4</v>
      </c>
      <c r="E41" s="16" t="s">
        <v>6505</v>
      </c>
      <c r="F41" s="42">
        <f t="shared" si="0"/>
        <v>3</v>
      </c>
      <c r="G41" t="s">
        <v>9379</v>
      </c>
    </row>
    <row r="42" spans="1:9" x14ac:dyDescent="0.35">
      <c r="A42" s="4">
        <v>16</v>
      </c>
      <c r="B42" s="4">
        <v>-266.68299999999999</v>
      </c>
      <c r="C42" t="s">
        <v>6475</v>
      </c>
      <c r="D42" s="4">
        <v>3</v>
      </c>
      <c r="E42" s="16" t="s">
        <v>6506</v>
      </c>
      <c r="F42" s="42">
        <f t="shared" si="0"/>
        <v>8</v>
      </c>
      <c r="G42" t="s">
        <v>9374</v>
      </c>
      <c r="H42" s="42">
        <f t="shared" ref="H42" si="2">IF(I42="GREET",1,IF(I42="GOAL",2,IF(I42="GOAL:COOP",2,IF(I42="(GOAL:COOP)",2,IF(I42="GOAL:CIVILITY",2,IF(I42="GOAL:SUSTAIN",2,IF(I42="(GOAL:SUSTAIN)",2,IF(I42="GOAL:MAX EARN",2,IF(I42="GOAL:EQUITY",2,IF(I42="(GOAL:EQUITY)",2,IF(I42="PROPOSAL",3,IF(I42="(PROPOSAL)",3,IF(I42="CHOOSE+",4,IF(I42="CHOOSE-",4,IF(I42="(CHOOSE+)",4,IF(I42="(CHOOSE-)",4,IF(I42="ECO INFO",5,IF(I42="(ECO INFO)",5,IF(I42="$ INFO",6,IF(I42="($ INFO)",6,IF(I42="SOC INFO",7,IF(I42="(SOC INFO)",7,IF(I42="RULE INFO",8,IF(I42="EXP INFO",9,IF(I42="(EXP INFO)",9,IF(I42="MON RES",10,IF(I42="MON EARN",11,IF(I42="MON BEH",12,IF(I42="POSE HARM",13,IF(I42="(POSE HARM)",13,IF(I42="POSE CONCERN",14,IF(I42="(POSE CONCERN)",14,IF(I42="RJ APOLOGY",15,IF(I42="RJ ATONE",16,IF(I42="(RJ ATONE)",16,IF(I42="RJ JUSTIFY",17,IF(I42="RJ JUSTIFY:ECO INFO",17,IF(I42="RJ JUSTIFY:SOC INFO",17,IF(I42="RJ JUSTIFY:EXP INFO",17,IF(I42="RJ JUSTIFY:MON EARN",17,IF(I42="RJ JUSTIFY:MON BEH",17,IF(I42="RJ-",18,IF(I42="RJ FORGIVE+",19,IF(I42="RJ FORGIVE-",19,IF(I42="(RJ FORGIVE+)",19,IF(I42="(RJ FORGIVE-)",19,IF(I42="COORD",20,IF(I42="(COORD)",20,IF(I42="ENF ACK",21,IF(I42="(ENF ACK)",21,IF(I42="ENF PRAISE",22,IF(I42="ENF ASK",23,IF(I42="ENF TELL",24,IF(I42="ENF SHAME",25,IF(I42="ENF WARN",26,IF(I42="ENF THREATEN",27,IF(I42="ENF PUNISH",28,IF(I42="DEFECT",29,IF(I42="SM TALK",30,IF(I42="HUMOR",31,IF(I42="POLITE+",32,IF(I42="POLITE-",32,IF(I42="INPUT-",33,IF(I42="AMBIGUOUS",34,IF(I42="UNCODEABLE",35)))))))))))))))))))))))))))))))))))))))))))))))))))))))))))))))))</f>
        <v>3</v>
      </c>
      <c r="I42" t="s">
        <v>10329</v>
      </c>
    </row>
    <row r="43" spans="1:9" x14ac:dyDescent="0.35">
      <c r="B43" s="4">
        <v>-260.75299999999999</v>
      </c>
      <c r="C43" t="s">
        <v>6475</v>
      </c>
      <c r="D43" s="4">
        <v>3</v>
      </c>
      <c r="E43" s="16" t="s">
        <v>6507</v>
      </c>
    </row>
    <row r="44" spans="1:9" x14ac:dyDescent="0.35">
      <c r="B44" s="4">
        <v>-257.33099999999899</v>
      </c>
      <c r="C44" t="s">
        <v>6475</v>
      </c>
      <c r="D44" s="4">
        <v>3</v>
      </c>
      <c r="E44" s="16" t="s">
        <v>6510</v>
      </c>
    </row>
    <row r="45" spans="1:9" x14ac:dyDescent="0.35">
      <c r="B45" s="4">
        <v>-242.79499999999999</v>
      </c>
      <c r="C45" t="s">
        <v>6475</v>
      </c>
      <c r="D45" s="4">
        <v>3</v>
      </c>
      <c r="E45" s="16" t="s">
        <v>6513</v>
      </c>
    </row>
    <row r="46" spans="1:9" x14ac:dyDescent="0.35">
      <c r="A46" s="4">
        <v>17</v>
      </c>
      <c r="B46" s="4">
        <v>-260.15100000000001</v>
      </c>
      <c r="C46" t="s">
        <v>6477</v>
      </c>
      <c r="D46" s="4">
        <v>1</v>
      </c>
      <c r="E46" s="16" t="s">
        <v>6508</v>
      </c>
      <c r="F46" s="42">
        <f t="shared" si="0"/>
        <v>30</v>
      </c>
      <c r="G46" t="s">
        <v>9375</v>
      </c>
    </row>
    <row r="47" spans="1:9" x14ac:dyDescent="0.35">
      <c r="A47" s="4">
        <v>18</v>
      </c>
      <c r="B47" s="4">
        <v>-240.565</v>
      </c>
      <c r="C47" t="s">
        <v>6484</v>
      </c>
      <c r="D47" s="4">
        <v>4</v>
      </c>
      <c r="E47" s="16" t="s">
        <v>6514</v>
      </c>
      <c r="F47" s="42">
        <f t="shared" si="0"/>
        <v>3</v>
      </c>
      <c r="G47" t="s">
        <v>9379</v>
      </c>
    </row>
    <row r="48" spans="1:9" x14ac:dyDescent="0.35">
      <c r="A48" s="4">
        <v>19</v>
      </c>
      <c r="B48" s="4">
        <v>-227.803</v>
      </c>
      <c r="C48" t="s">
        <v>6475</v>
      </c>
      <c r="D48" s="4">
        <v>3</v>
      </c>
      <c r="E48" s="16" t="s">
        <v>6517</v>
      </c>
    </row>
    <row r="49" spans="1:11" x14ac:dyDescent="0.35">
      <c r="E49" s="58" t="s">
        <v>11397</v>
      </c>
      <c r="F49" s="42">
        <f t="shared" si="0"/>
        <v>8</v>
      </c>
      <c r="G49" s="43" t="s">
        <v>9374</v>
      </c>
    </row>
    <row r="50" spans="1:11" x14ac:dyDescent="0.35">
      <c r="E50" s="58" t="s">
        <v>11398</v>
      </c>
      <c r="F50" s="42">
        <f t="shared" si="0"/>
        <v>2</v>
      </c>
      <c r="G50" t="s">
        <v>10938</v>
      </c>
    </row>
    <row r="51" spans="1:11" x14ac:dyDescent="0.35">
      <c r="E51" s="58" t="s">
        <v>11399</v>
      </c>
      <c r="F51" s="42">
        <f t="shared" si="0"/>
        <v>6</v>
      </c>
      <c r="G51" s="43" t="s">
        <v>10472</v>
      </c>
      <c r="H51" s="42">
        <f t="shared" ref="H51" si="3">IF(I51="GREET",1,IF(I51="GOAL",2,IF(I51="GOAL:COOP",2,IF(I51="(GOAL:COOP)",2,IF(I51="GOAL:CIVILITY",2,IF(I51="GOAL:SUSTAIN",2,IF(I51="(GOAL:SUSTAIN)",2,IF(I51="GOAL:MAX EARN",2,IF(I51="GOAL:EQUITY",2,IF(I51="(GOAL:EQUITY)",2,IF(I51="PROPOSAL",3,IF(I51="(PROPOSAL)",3,IF(I51="CHOOSE+",4,IF(I51="CHOOSE-",4,IF(I51="(CHOOSE+)",4,IF(I51="(CHOOSE-)",4,IF(I51="ECO INFO",5,IF(I51="(ECO INFO)",5,IF(I51="$ INFO",6,IF(I51="($ INFO)",6,IF(I51="SOC INFO",7,IF(I51="(SOC INFO)",7,IF(I51="RULE INFO",8,IF(I51="EXP INFO",9,IF(I51="(EXP INFO)",9,IF(I51="MON RES",10,IF(I51="MON EARN",11,IF(I51="MON BEH",12,IF(I51="POSE HARM",13,IF(I51="(POSE HARM)",13,IF(I51="POSE CONCERN",14,IF(I51="(POSE CONCERN)",14,IF(I51="RJ APOLOGY",15,IF(I51="RJ ATONE",16,IF(I51="(RJ ATONE)",16,IF(I51="RJ JUSTIFY",17,IF(I51="RJ JUSTIFY:ECO INFO",17,IF(I51="RJ JUSTIFY:SOC INFO",17,IF(I51="RJ JUSTIFY:EXP INFO",17,IF(I51="RJ JUSTIFY:MON EARN",17,IF(I51="RJ JUSTIFY:MON BEH",17,IF(I51="RJ-",18,IF(I51="RJ FORGIVE+",19,IF(I51="RJ FORGIVE-",19,IF(I51="(RJ FORGIVE+)",19,IF(I51="(RJ FORGIVE-)",19,IF(I51="COORD",20,IF(I51="(COORD)",20,IF(I51="ENF ACK",21,IF(I51="(ENF ACK)",21,IF(I51="ENF PRAISE",22,IF(I51="ENF ASK",23,IF(I51="ENF TELL",24,IF(I51="ENF SHAME",25,IF(I51="ENF WARN",26,IF(I51="ENF THREATEN",27,IF(I51="ENF PUNISH",28,IF(I51="DEFECT",29,IF(I51="SM TALK",30,IF(I51="HUMOR",31,IF(I51="POLITE+",32,IF(I51="POLITE-",32,IF(I51="INPUT-",33,IF(I51="AMBIGUOUS",34,IF(I51="UNCODEABLE",35)))))))))))))))))))))))))))))))))))))))))))))))))))))))))))))))))</f>
        <v>2</v>
      </c>
      <c r="I51" t="s">
        <v>10428</v>
      </c>
      <c r="J51" s="42">
        <f t="shared" ref="J51" si="4">IF(K51="GREET",1,IF(K51="GOAL",2,IF(K51="GOAL:COOP",2,IF(K51="(GOAL:COOP)",2,IF(K51="GOAL:CIVILITY",2,IF(K51="GOAL:SUSTAIN",2,IF(K51="(GOAL:SUSTAIN)",2,IF(K51="GOAL:MAX EARN",2,IF(K51="GOAL:EQUITY",2,IF(K51="(GOAL:EQUITY)",2,IF(K51="PROPOSAL",3,IF(K51="(PROPOSAL)",3,IF(K51="CHOOSE+",4,IF(K51="CHOOSE-",4,IF(K51="(CHOOSE+)",4,IF(K51="(CHOOSE-)",4,IF(K51="ECO INFO",5,IF(K51="(ECO INFO)",5,IF(K51="$ INFO",6,IF(K51="($ INFO)",6,IF(K51="SOC INFO",7,IF(K51="(SOC INFO)",7,IF(K51="RULE INFO",8,IF(K51="EXP INFO",9,IF(K51="(EXP INFO)",9,IF(K51="MON RES",10,IF(K51="MON EARN",11,IF(K51="MON BEH",12,IF(K51="POSE HARM",13,IF(K51="(POSE HARM)",13,IF(K51="POSE CONCERN",14,IF(K51="(POSE CONCERN)",14,IF(K51="RJ APOLOGY",15,IF(K51="RJ ATONE",16,IF(K51="(RJ ATONE)",16,IF(K51="RJ JUSTIFY",17,IF(K51="RJ JUSTIFY:ECO INFO",17,IF(K51="RJ JUSTIFY:SOC INFO",17,IF(K51="RJ JUSTIFY:EXP INFO",17,IF(K51="RJ JUSTIFY:MON EARN",17,IF(K51="RJ JUSTIFY:MON BEH",17,IF(K51="RJ-",18,IF(K51="RJ FORGIVE+",19,IF(K51="RJ FORGIVE-",19,IF(K51="(RJ FORGIVE+)",19,IF(K51="(RJ FORGIVE-)",19,IF(K51="COORD",20,IF(K51="(COORD)",20,IF(K51="ENF ACK",21,IF(K51="(ENF ACK)",21,IF(K51="ENF PRAISE",22,IF(K51="ENF ASK",23,IF(K51="ENF TELL",24,IF(K51="ENF SHAME",25,IF(K51="ENF WARN",26,IF(K51="ENF THREATEN",27,IF(K51="ENF PUNISH",28,IF(K51="DEFECT",29,IF(K51="SM TALK",30,IF(K51="HUMOR",31,IF(K51="POLITE+",32,IF(K51="POLITE-",32,IF(K51="INPUT-",33,IF(K51="AMBIGUOUS",34,IF(K51="UNCODEABLE",35)))))))))))))))))))))))))))))))))))))))))))))))))))))))))))))))))</f>
        <v>2</v>
      </c>
      <c r="K51" t="s">
        <v>12175</v>
      </c>
    </row>
    <row r="52" spans="1:11" x14ac:dyDescent="0.35">
      <c r="A52" s="4">
        <v>20</v>
      </c>
      <c r="B52" s="4">
        <v>-246.79499999999999</v>
      </c>
      <c r="C52" t="s">
        <v>6511</v>
      </c>
      <c r="D52" s="4">
        <v>2</v>
      </c>
      <c r="E52" s="16" t="s">
        <v>6512</v>
      </c>
      <c r="F52" s="42">
        <f t="shared" si="0"/>
        <v>8</v>
      </c>
      <c r="G52" t="s">
        <v>9374</v>
      </c>
    </row>
    <row r="53" spans="1:11" x14ac:dyDescent="0.35">
      <c r="A53" s="4">
        <v>21</v>
      </c>
      <c r="B53" s="4">
        <v>-225.11099999999999</v>
      </c>
      <c r="C53" t="s">
        <v>6511</v>
      </c>
      <c r="D53" s="4">
        <v>2</v>
      </c>
      <c r="E53" s="16" t="s">
        <v>6518</v>
      </c>
      <c r="F53" s="42">
        <f t="shared" si="0"/>
        <v>7</v>
      </c>
      <c r="G53" s="43" t="s">
        <v>9377</v>
      </c>
    </row>
    <row r="54" spans="1:11" x14ac:dyDescent="0.35">
      <c r="A54" s="4">
        <v>22</v>
      </c>
      <c r="B54" s="4">
        <v>-220.315</v>
      </c>
      <c r="C54" t="s">
        <v>6475</v>
      </c>
      <c r="D54" s="4">
        <v>3</v>
      </c>
      <c r="E54" s="16" t="s">
        <v>6519</v>
      </c>
      <c r="I54" s="41"/>
    </row>
    <row r="55" spans="1:11" x14ac:dyDescent="0.35">
      <c r="B55" s="4">
        <v>-216.9</v>
      </c>
      <c r="C55" t="s">
        <v>6475</v>
      </c>
      <c r="D55" s="4">
        <v>3</v>
      </c>
      <c r="E55" s="16" t="s">
        <v>140</v>
      </c>
      <c r="G55" s="41"/>
    </row>
    <row r="56" spans="1:11" x14ac:dyDescent="0.35">
      <c r="B56" s="4">
        <v>-201.803</v>
      </c>
      <c r="C56" t="s">
        <v>6475</v>
      </c>
      <c r="D56" s="4">
        <v>3</v>
      </c>
      <c r="E56" s="16" t="s">
        <v>6520</v>
      </c>
    </row>
    <row r="57" spans="1:11" x14ac:dyDescent="0.35">
      <c r="E57" s="58" t="s">
        <v>10880</v>
      </c>
      <c r="F57" s="42">
        <f t="shared" ref="F57:F77" si="5">IF(G57="GREET",1,IF(G57="GOAL",2,IF(G57="GOAL:COOP",2,IF(G57="(GOAL:COOP)",2,IF(G57="GOAL:CIVILITY",2,IF(G57="GOAL:SUSTAIN",2,IF(G57="(GOAL:SUSTAIN)",2,IF(G57="GOAL:MAX EARN",2,IF(G57="GOAL:EQUITY",2,IF(G57="(GOAL:EQUITY)",2,IF(G57="PROPOSAL",3,IF(G57="(PROPOSAL)",3,IF(G57="CHOOSE+",4,IF(G57="CHOOSE-",4,IF(G57="(CHOOSE+)",4,IF(G57="(CHOOSE-)",4,IF(G57="ECO INFO",5,IF(G57="(ECO INFO)",5,IF(G57="$ INFO",6,IF(G57="($ INFO)",6,IF(G57="SOC INFO",7,IF(G57="(SOC INFO)",7,IF(G57="RULE INFO",8,IF(G57="EXP INFO",9,IF(G57="(EXP INFO)",9,IF(G57="MON RES",10,IF(G57="MON EARN",11,IF(G57="MON BEH",12,IF(G57="POSE HARM",13,IF(G57="(POSE HARM)",13,IF(G57="POSE CONCERN",14,IF(G57="(POSE CONCERN)",14,IF(G57="RJ APOLOGY",15,IF(G57="RJ ATONE",16,IF(G57="(RJ ATONE)",16,IF(G57="RJ JUSTIFY",17,IF(G57="RJ JUSTIFY:ECO INFO",17,IF(G57="RJ JUSTIFY:SOC INFO",17,IF(G57="RJ JUSTIFY:EXP INFO",17,IF(G57="RJ JUSTIFY:MON EARN",17,IF(G57="RJ JUSTIFY:MON BEH",17,IF(G57="RJ-",18,IF(G57="RJ FORGIVE+",19,IF(G57="RJ FORGIVE-",19,IF(G57="(RJ FORGIVE+)",19,IF(G57="(RJ FORGIVE-)",19,IF(G57="COORD",20,IF(G57="(COORD)",20,IF(G57="ENF ACK",21,IF(G57="(ENF ACK)",21,IF(G57="ENF PRAISE",22,IF(G57="ENF ASK",23,IF(G57="ENF TELL",24,IF(G57="ENF SHAME",25,IF(G57="ENF WARN",26,IF(G57="ENF THREATEN",27,IF(G57="ENF PUNISH",28,IF(G57="DEFECT",29,IF(G57="SM TALK",30,IF(G57="HUMOR",31,IF(G57="POLITE+",32,IF(G57="POLITE-",32,IF(G57="INPUT-",33,IF(G57="AMBIGUOUS",34,IF(G57="UNCODEABLE",35)))))))))))))))))))))))))))))))))))))))))))))))))))))))))))))))))</f>
        <v>9</v>
      </c>
      <c r="G57" s="43" t="s">
        <v>9373</v>
      </c>
    </row>
    <row r="58" spans="1:11" x14ac:dyDescent="0.35">
      <c r="E58" s="58" t="s">
        <v>6520</v>
      </c>
      <c r="F58" s="42">
        <f t="shared" si="5"/>
        <v>8</v>
      </c>
      <c r="G58" t="s">
        <v>9374</v>
      </c>
    </row>
    <row r="59" spans="1:11" x14ac:dyDescent="0.35">
      <c r="A59" s="4">
        <v>23</v>
      </c>
      <c r="B59" s="4">
        <v>-200.78599999999901</v>
      </c>
      <c r="C59" t="s">
        <v>6484</v>
      </c>
      <c r="D59" s="4">
        <v>4</v>
      </c>
      <c r="E59" s="16" t="s">
        <v>6521</v>
      </c>
      <c r="F59" s="42">
        <f t="shared" si="5"/>
        <v>8</v>
      </c>
      <c r="G59" t="s">
        <v>9374</v>
      </c>
    </row>
    <row r="60" spans="1:11" x14ac:dyDescent="0.35">
      <c r="A60" s="4">
        <v>24</v>
      </c>
      <c r="B60" s="4">
        <v>-188.68</v>
      </c>
      <c r="C60" t="s">
        <v>6475</v>
      </c>
      <c r="D60" s="4">
        <v>3</v>
      </c>
      <c r="E60" s="16" t="s">
        <v>6523</v>
      </c>
      <c r="F60" s="42">
        <f t="shared" si="5"/>
        <v>8</v>
      </c>
      <c r="G60" s="43" t="s">
        <v>9374</v>
      </c>
    </row>
    <row r="61" spans="1:11" x14ac:dyDescent="0.35">
      <c r="B61" s="4">
        <v>-178.33199999999999</v>
      </c>
      <c r="C61" t="s">
        <v>6475</v>
      </c>
      <c r="D61" s="4">
        <v>3</v>
      </c>
      <c r="E61" s="16" t="s">
        <v>6526</v>
      </c>
    </row>
    <row r="62" spans="1:11" x14ac:dyDescent="0.35">
      <c r="A62" s="4">
        <v>25</v>
      </c>
      <c r="B62" s="4">
        <v>-186.917</v>
      </c>
      <c r="C62" t="s">
        <v>6511</v>
      </c>
      <c r="D62" s="4">
        <v>2</v>
      </c>
      <c r="E62" s="16" t="s">
        <v>6524</v>
      </c>
      <c r="F62" s="42">
        <f t="shared" si="5"/>
        <v>4</v>
      </c>
      <c r="G62" t="s">
        <v>9372</v>
      </c>
    </row>
    <row r="63" spans="1:11" x14ac:dyDescent="0.35">
      <c r="A63" s="4">
        <v>26</v>
      </c>
      <c r="B63" s="4">
        <v>-183.26599999999999</v>
      </c>
      <c r="C63" t="s">
        <v>6484</v>
      </c>
      <c r="D63" s="4">
        <v>4</v>
      </c>
      <c r="E63" s="16" t="s">
        <v>6525</v>
      </c>
    </row>
    <row r="64" spans="1:11" x14ac:dyDescent="0.35">
      <c r="E64" s="58" t="s">
        <v>9516</v>
      </c>
      <c r="F64" s="42">
        <f t="shared" si="5"/>
        <v>3</v>
      </c>
      <c r="G64" s="43" t="s">
        <v>9379</v>
      </c>
      <c r="H64" s="42">
        <f t="shared" ref="H64" si="6">IF(I64="GREET",1,IF(I64="GOAL",2,IF(I64="GOAL:COOP",2,IF(I64="(GOAL:COOP)",2,IF(I64="GOAL:CIVILITY",2,IF(I64="GOAL:SUSTAIN",2,IF(I64="(GOAL:SUSTAIN)",2,IF(I64="GOAL:MAX EARN",2,IF(I64="GOAL:EQUITY",2,IF(I64="(GOAL:EQUITY)",2,IF(I64="PROPOSAL",3,IF(I64="(PROPOSAL)",3,IF(I64="CHOOSE+",4,IF(I64="CHOOSE-",4,IF(I64="(CHOOSE+)",4,IF(I64="(CHOOSE-)",4,IF(I64="ECO INFO",5,IF(I64="(ECO INFO)",5,IF(I64="$ INFO",6,IF(I64="($ INFO)",6,IF(I64="SOC INFO",7,IF(I64="(SOC INFO)",7,IF(I64="RULE INFO",8,IF(I64="EXP INFO",9,IF(I64="(EXP INFO)",9,IF(I64="MON RES",10,IF(I64="MON EARN",11,IF(I64="MON BEH",12,IF(I64="POSE HARM",13,IF(I64="(POSE HARM)",13,IF(I64="POSE CONCERN",14,IF(I64="(POSE CONCERN)",14,IF(I64="RJ APOLOGY",15,IF(I64="RJ ATONE",16,IF(I64="(RJ ATONE)",16,IF(I64="RJ JUSTIFY",17,IF(I64="RJ JUSTIFY:ECO INFO",17,IF(I64="RJ JUSTIFY:SOC INFO",17,IF(I64="RJ JUSTIFY:EXP INFO",17,IF(I64="RJ JUSTIFY:MON EARN",17,IF(I64="RJ JUSTIFY:MON BEH",17,IF(I64="RJ-",18,IF(I64="RJ FORGIVE+",19,IF(I64="RJ FORGIVE-",19,IF(I64="(RJ FORGIVE+)",19,IF(I64="(RJ FORGIVE-)",19,IF(I64="COORD",20,IF(I64="(COORD)",20,IF(I64="ENF ACK",21,IF(I64="(ENF ACK)",21,IF(I64="ENF PRAISE",22,IF(I64="ENF ASK",23,IF(I64="ENF TELL",24,IF(I64="ENF SHAME",25,IF(I64="ENF WARN",26,IF(I64="ENF THREATEN",27,IF(I64="ENF PUNISH",28,IF(I64="DEFECT",29,IF(I64="SM TALK",30,IF(I64="HUMOR",31,IF(I64="POLITE+",32,IF(I64="POLITE-",32,IF(I64="INPUT-",33,IF(I64="AMBIGUOUS",34,IF(I64="UNCODEABLE",35)))))))))))))))))))))))))))))))))))))))))))))))))))))))))))))))))</f>
        <v>4</v>
      </c>
      <c r="I64" t="s">
        <v>10330</v>
      </c>
    </row>
    <row r="65" spans="1:9" x14ac:dyDescent="0.35">
      <c r="E65" s="58" t="s">
        <v>9517</v>
      </c>
      <c r="F65" s="42">
        <f t="shared" si="5"/>
        <v>5</v>
      </c>
      <c r="G65" s="43" t="s">
        <v>9378</v>
      </c>
      <c r="I65" s="41"/>
    </row>
    <row r="66" spans="1:9" x14ac:dyDescent="0.35">
      <c r="A66" s="4">
        <v>27</v>
      </c>
      <c r="B66" s="4">
        <v>-170.797</v>
      </c>
      <c r="C66" t="s">
        <v>6477</v>
      </c>
      <c r="D66" s="4">
        <v>1</v>
      </c>
      <c r="E66" s="16" t="s">
        <v>6527</v>
      </c>
    </row>
    <row r="67" spans="1:9" x14ac:dyDescent="0.35">
      <c r="E67" s="58" t="s">
        <v>9518</v>
      </c>
      <c r="F67" s="42">
        <f t="shared" si="5"/>
        <v>4</v>
      </c>
      <c r="G67" t="s">
        <v>9372</v>
      </c>
    </row>
    <row r="68" spans="1:9" x14ac:dyDescent="0.35">
      <c r="E68" s="58" t="s">
        <v>9519</v>
      </c>
      <c r="F68" s="42">
        <f t="shared" si="5"/>
        <v>8</v>
      </c>
      <c r="G68" t="s">
        <v>9374</v>
      </c>
    </row>
    <row r="69" spans="1:9" x14ac:dyDescent="0.35">
      <c r="A69" s="4">
        <v>28</v>
      </c>
      <c r="B69" s="4">
        <v>-169.01900000000001</v>
      </c>
      <c r="C69" t="s">
        <v>6475</v>
      </c>
      <c r="D69" s="4">
        <v>3</v>
      </c>
      <c r="E69" s="16" t="s">
        <v>6528</v>
      </c>
      <c r="F69" s="42">
        <f t="shared" si="5"/>
        <v>8</v>
      </c>
      <c r="G69" t="s">
        <v>9374</v>
      </c>
    </row>
    <row r="70" spans="1:9" x14ac:dyDescent="0.35">
      <c r="A70" s="4">
        <v>29</v>
      </c>
      <c r="B70" s="4">
        <v>-159.60499999999999</v>
      </c>
      <c r="C70" t="s">
        <v>6484</v>
      </c>
      <c r="D70" s="4">
        <v>4</v>
      </c>
      <c r="E70" s="16" t="s">
        <v>6530</v>
      </c>
    </row>
    <row r="71" spans="1:9" x14ac:dyDescent="0.35">
      <c r="E71" s="58" t="s">
        <v>9520</v>
      </c>
      <c r="F71" s="42">
        <f t="shared" si="5"/>
        <v>8</v>
      </c>
      <c r="G71" t="s">
        <v>9374</v>
      </c>
    </row>
    <row r="73" spans="1:9" x14ac:dyDescent="0.35">
      <c r="B73" s="20" t="s">
        <v>9285</v>
      </c>
    </row>
    <row r="74" spans="1:9" x14ac:dyDescent="0.35">
      <c r="A74" s="4">
        <v>30</v>
      </c>
      <c r="B74" s="4">
        <v>-168.28099999999901</v>
      </c>
      <c r="C74" t="s">
        <v>6511</v>
      </c>
      <c r="D74" s="4">
        <v>2</v>
      </c>
      <c r="E74" s="16" t="s">
        <v>6529</v>
      </c>
      <c r="F74" s="42">
        <f t="shared" si="5"/>
        <v>9</v>
      </c>
      <c r="G74" t="s">
        <v>9373</v>
      </c>
    </row>
    <row r="75" spans="1:9" x14ac:dyDescent="0.35">
      <c r="A75" s="4">
        <v>31</v>
      </c>
      <c r="B75" s="4">
        <v>-163.339</v>
      </c>
      <c r="C75" t="s">
        <v>6475</v>
      </c>
      <c r="D75" s="4">
        <v>3</v>
      </c>
      <c r="E75" s="16" t="s">
        <v>422</v>
      </c>
      <c r="F75" s="42">
        <f t="shared" si="5"/>
        <v>31</v>
      </c>
      <c r="G75" t="s">
        <v>9386</v>
      </c>
    </row>
    <row r="76" spans="1:9" x14ac:dyDescent="0.35">
      <c r="A76" s="4">
        <v>32</v>
      </c>
      <c r="B76" s="4">
        <v>-153.75700000000001</v>
      </c>
      <c r="C76" t="s">
        <v>6477</v>
      </c>
      <c r="D76" s="4">
        <v>1</v>
      </c>
      <c r="E76" s="16" t="s">
        <v>6532</v>
      </c>
      <c r="F76" s="42">
        <f t="shared" si="5"/>
        <v>9</v>
      </c>
      <c r="G76" t="s">
        <v>9373</v>
      </c>
    </row>
    <row r="77" spans="1:9" x14ac:dyDescent="0.35">
      <c r="A77" s="4">
        <v>33</v>
      </c>
      <c r="B77" s="4">
        <v>-149.01599999999999</v>
      </c>
      <c r="C77" t="s">
        <v>6511</v>
      </c>
      <c r="D77" s="4">
        <v>2</v>
      </c>
      <c r="E77" s="16" t="s">
        <v>6533</v>
      </c>
      <c r="F77" s="42">
        <f t="shared" si="5"/>
        <v>7</v>
      </c>
      <c r="G77" t="s">
        <v>9377</v>
      </c>
    </row>
    <row r="79" spans="1:9" x14ac:dyDescent="0.35">
      <c r="A79" s="7">
        <v>1</v>
      </c>
      <c r="B79" s="31" t="s">
        <v>12158</v>
      </c>
    </row>
    <row r="80" spans="1:9" x14ac:dyDescent="0.35">
      <c r="A80" s="4">
        <v>34</v>
      </c>
      <c r="B80" s="4">
        <v>-145.857</v>
      </c>
      <c r="C80" t="s">
        <v>6475</v>
      </c>
      <c r="D80" s="4">
        <v>3</v>
      </c>
      <c r="E80" s="16" t="s">
        <v>6535</v>
      </c>
    </row>
    <row r="81" spans="1:9" x14ac:dyDescent="0.35">
      <c r="E81" s="58" t="s">
        <v>9521</v>
      </c>
      <c r="F81" s="42">
        <f t="shared" ref="F81:F104" si="7">IF(G81="GREET",1,IF(G81="GOAL",2,IF(G81="GOAL:COOP",2,IF(G81="(GOAL:COOP)",2,IF(G81="GOAL:CIVILITY",2,IF(G81="GOAL:SUSTAIN",2,IF(G81="(GOAL:SUSTAIN)",2,IF(G81="GOAL:MAX EARN",2,IF(G81="GOAL:EQUITY",2,IF(G81="(GOAL:EQUITY)",2,IF(G81="PROPOSAL",3,IF(G81="(PROPOSAL)",3,IF(G81="CHOOSE+",4,IF(G81="CHOOSE-",4,IF(G81="(CHOOSE+)",4,IF(G81="(CHOOSE-)",4,IF(G81="ECO INFO",5,IF(G81="(ECO INFO)",5,IF(G81="$ INFO",6,IF(G81="($ INFO)",6,IF(G81="SOC INFO",7,IF(G81="(SOC INFO)",7,IF(G81="RULE INFO",8,IF(G81="EXP INFO",9,IF(G81="(EXP INFO)",9,IF(G81="MON RES",10,IF(G81="MON EARN",11,IF(G81="MON BEH",12,IF(G81="POSE HARM",13,IF(G81="(POSE HARM)",13,IF(G81="POSE CONCERN",14,IF(G81="(POSE CONCERN)",14,IF(G81="RJ APOLOGY",15,IF(G81="RJ ATONE",16,IF(G81="(RJ ATONE)",16,IF(G81="RJ JUSTIFY",17,IF(G81="RJ JUSTIFY:ECO INFO",17,IF(G81="RJ JUSTIFY:SOC INFO",17,IF(G81="RJ JUSTIFY:EXP INFO",17,IF(G81="RJ JUSTIFY:MON EARN",17,IF(G81="RJ JUSTIFY:MON BEH",17,IF(G81="RJ-",18,IF(G81="RJ FORGIVE+",19,IF(G81="RJ FORGIVE-",19,IF(G81="(RJ FORGIVE+)",19,IF(G81="(RJ FORGIVE-)",19,IF(G81="COORD",20,IF(G81="(COORD)",20,IF(G81="ENF ACK",21,IF(G81="(ENF ACK)",21,IF(G81="ENF PRAISE",22,IF(G81="ENF ASK",23,IF(G81="ENF TELL",24,IF(G81="ENF SHAME",25,IF(G81="ENF WARN",26,IF(G81="ENF THREATEN",27,IF(G81="ENF PUNISH",28,IF(G81="DEFECT",29,IF(G81="SM TALK",30,IF(G81="HUMOR",31,IF(G81="POLITE+",32,IF(G81="POLITE-",32,IF(G81="INPUT-",33,IF(G81="AMBIGUOUS",34,IF(G81="UNCODEABLE",35)))))))))))))))))))))))))))))))))))))))))))))))))))))))))))))))))</f>
        <v>15</v>
      </c>
      <c r="G81" t="s">
        <v>9706</v>
      </c>
    </row>
    <row r="82" spans="1:9" x14ac:dyDescent="0.35">
      <c r="E82" s="58" t="s">
        <v>9524</v>
      </c>
      <c r="F82" s="42">
        <f t="shared" si="7"/>
        <v>17</v>
      </c>
      <c r="G82" t="s">
        <v>12176</v>
      </c>
      <c r="I82" s="43"/>
    </row>
    <row r="83" spans="1:9" x14ac:dyDescent="0.35">
      <c r="A83" s="4">
        <v>35</v>
      </c>
      <c r="B83" s="4">
        <v>-138.685</v>
      </c>
      <c r="C83" t="s">
        <v>6484</v>
      </c>
      <c r="D83" s="4">
        <v>4</v>
      </c>
      <c r="E83" s="16" t="s">
        <v>6536</v>
      </c>
      <c r="F83" s="42">
        <f t="shared" si="7"/>
        <v>19</v>
      </c>
      <c r="G83" t="s">
        <v>9723</v>
      </c>
    </row>
    <row r="84" spans="1:9" x14ac:dyDescent="0.35">
      <c r="A84" s="4">
        <v>36</v>
      </c>
      <c r="B84" s="4">
        <v>-138.65799999999999</v>
      </c>
      <c r="C84" t="s">
        <v>6511</v>
      </c>
      <c r="D84" s="4">
        <v>2</v>
      </c>
      <c r="E84" s="16" t="s">
        <v>6537</v>
      </c>
      <c r="F84" s="42">
        <f t="shared" si="7"/>
        <v>19</v>
      </c>
      <c r="G84" t="s">
        <v>9732</v>
      </c>
      <c r="H84" s="42">
        <f>IF(I84="GREET",1,IF(I84="GOAL",2,IF(I84="GOAL:COOP",2,IF(I84="(GOAL:COOP)",2,IF(I84="GOAL:CIVILITY",2,IF(I84="GOAL:SUSTAIN",2,IF(I84="(GOAL:SUSTAIN)",2,IF(I84="GOAL:MAX EARN",2,IF(I84="GOAL:EQUITY",2,IF(I84="(GOAL:EQUITY)",2,IF(I84="PROPOSAL",3,IF(I84="(PROPOSAL)",3,IF(I84="CHOOSE+",4,IF(I84="CHOOSE-",4,IF(I84="(CHOOSE+)",4,IF(I84="(CHOOSE-)",4,IF(I84="ECO INFO",5,IF(I84="(ECO INFO)",5,IF(I84="$ INFO",6,IF(I84="($ INFO)",6,IF(I84="SOC INFO",7,IF(I84="(SOC INFO)",7,IF(I84="RULE INFO",8,IF(I84="EXP INFO",9,IF(I84="(EXP INFO)",9,IF(I84="MON RES",10,IF(I84="MON EARN",11,IF(I84="MON BEH",12,IF(I84="POSE HARM",13,IF(I84="(POSE HARM)",13,IF(I84="POSE CONCERN",14,IF(I84="(POSE CONCERN)",14,IF(I84="RJ APOLOGY",15,IF(I84="RJ ATONE",16,IF(I84="(RJ ATONE)",16,IF(I84="RJ JUSTIFY",17,IF(I84="RJ JUSTIFY:ECO INFO",17,IF(I84="RJ JUSTIFY:SOC INFO",17,IF(I84="RJ JUSTIFY:EXP INFO",17,IF(I84="RJ JUSTIFY:MON EARN",17,IF(I84="RJ JUSTIFY:MON BEH",17,IF(I84="RJ-",18,IF(I84="RJ FORGIVE+",19,IF(I84="RJ FORGIVE-",19,IF(I84="(RJ FORGIVE+)",19,IF(I84="(RJ FORGIVE-)",19,IF(I84="COORD",20,IF(I84="(COORD)",20,IF(I84="ENF ACK",21,IF(I84="(ENF ACK)",21,IF(I84="ENF PRAISE",22,IF(I84="ENF ASK",23,IF(I84="ENF TELL",24,IF(I84="(ENF SHAME)",25,IF(I84="ENF WARN",26,IF(I84="ENF THREATEN",27,IF(I84="ENF PUNISH",28,IF(I84="DEFECT",29,IF(I84="SM TALK",30,IF(I84="HUMOR",31,IF(I84="POLITE+",32,IF(I84="POLITE-",32,IF(I84="INPUT-",33,IF(I84="AMBIGUOUS",34,IF(I84="UNCODEABLE",35)))))))))))))))))))))))))))))))))))))))))))))))))))))))))))))))))</f>
        <v>25</v>
      </c>
      <c r="I84" t="s">
        <v>10460</v>
      </c>
    </row>
    <row r="85" spans="1:9" x14ac:dyDescent="0.35">
      <c r="A85" s="4">
        <v>37</v>
      </c>
      <c r="B85" s="4">
        <v>-114.221</v>
      </c>
      <c r="C85" t="s">
        <v>6484</v>
      </c>
      <c r="D85" s="4">
        <v>4</v>
      </c>
      <c r="E85" s="16" t="s">
        <v>6542</v>
      </c>
    </row>
    <row r="86" spans="1:9" x14ac:dyDescent="0.35">
      <c r="E86" s="58" t="s">
        <v>9522</v>
      </c>
      <c r="F86" s="42">
        <f t="shared" si="7"/>
        <v>19</v>
      </c>
      <c r="G86" s="43" t="s">
        <v>9723</v>
      </c>
    </row>
    <row r="87" spans="1:9" x14ac:dyDescent="0.35">
      <c r="E87" s="58" t="s">
        <v>9523</v>
      </c>
      <c r="F87" s="42">
        <f t="shared" si="7"/>
        <v>2</v>
      </c>
      <c r="G87" t="s">
        <v>10938</v>
      </c>
    </row>
    <row r="88" spans="1:9" x14ac:dyDescent="0.35">
      <c r="B88" s="20"/>
    </row>
    <row r="89" spans="1:9" x14ac:dyDescent="0.35">
      <c r="A89" s="4">
        <v>38</v>
      </c>
      <c r="B89" s="4">
        <v>-130.584</v>
      </c>
      <c r="C89" t="s">
        <v>6475</v>
      </c>
      <c r="D89" s="4">
        <v>3</v>
      </c>
      <c r="E89" s="16" t="s">
        <v>6538</v>
      </c>
      <c r="F89" s="42">
        <f t="shared" si="7"/>
        <v>22</v>
      </c>
      <c r="G89" t="s">
        <v>10418</v>
      </c>
    </row>
    <row r="90" spans="1:9" x14ac:dyDescent="0.35">
      <c r="A90" s="4">
        <v>39</v>
      </c>
      <c r="B90" s="4">
        <v>-124.30500000000001</v>
      </c>
      <c r="C90" t="s">
        <v>6475</v>
      </c>
      <c r="D90" s="4">
        <v>3</v>
      </c>
      <c r="E90" s="16" t="s">
        <v>6539</v>
      </c>
      <c r="F90" s="42">
        <f t="shared" si="7"/>
        <v>30</v>
      </c>
      <c r="G90" t="s">
        <v>9375</v>
      </c>
    </row>
    <row r="91" spans="1:9" x14ac:dyDescent="0.35">
      <c r="B91" s="4">
        <v>-119.81100000000001</v>
      </c>
      <c r="C91" t="s">
        <v>6475</v>
      </c>
      <c r="D91" s="4">
        <v>3</v>
      </c>
      <c r="E91" s="16" t="s">
        <v>6540</v>
      </c>
    </row>
    <row r="92" spans="1:9" x14ac:dyDescent="0.35">
      <c r="A92" s="4">
        <v>40</v>
      </c>
      <c r="B92" s="4">
        <v>-117.845</v>
      </c>
      <c r="C92" t="s">
        <v>6511</v>
      </c>
      <c r="D92" s="4">
        <v>2</v>
      </c>
      <c r="E92" s="16" t="s">
        <v>6541</v>
      </c>
      <c r="F92" s="42">
        <f t="shared" si="7"/>
        <v>31</v>
      </c>
      <c r="G92" t="s">
        <v>9386</v>
      </c>
    </row>
    <row r="93" spans="1:9" x14ac:dyDescent="0.35">
      <c r="E93" s="39"/>
    </row>
    <row r="94" spans="1:9" x14ac:dyDescent="0.35">
      <c r="B94" s="20" t="s">
        <v>10875</v>
      </c>
    </row>
    <row r="95" spans="1:9" x14ac:dyDescent="0.35">
      <c r="A95" s="4">
        <v>41</v>
      </c>
      <c r="B95" s="4">
        <v>-112.14700000000001</v>
      </c>
      <c r="C95" t="s">
        <v>6477</v>
      </c>
      <c r="D95" s="4">
        <v>1</v>
      </c>
      <c r="E95" s="16" t="s">
        <v>6543</v>
      </c>
      <c r="F95" s="42">
        <f t="shared" si="7"/>
        <v>30</v>
      </c>
      <c r="G95" t="s">
        <v>9375</v>
      </c>
    </row>
    <row r="96" spans="1:9" x14ac:dyDescent="0.35">
      <c r="A96" s="4">
        <v>42</v>
      </c>
      <c r="B96" s="4">
        <v>-102.13500000000001</v>
      </c>
      <c r="C96" t="s">
        <v>6475</v>
      </c>
      <c r="D96" s="4">
        <v>3</v>
      </c>
      <c r="E96" s="16" t="s">
        <v>6545</v>
      </c>
      <c r="F96" s="42">
        <f t="shared" si="7"/>
        <v>30</v>
      </c>
      <c r="G96" t="s">
        <v>9375</v>
      </c>
    </row>
    <row r="97" spans="1:11" x14ac:dyDescent="0.35">
      <c r="B97" s="4">
        <v>-98.006</v>
      </c>
      <c r="C97" t="s">
        <v>6475</v>
      </c>
      <c r="D97" s="4">
        <v>3</v>
      </c>
      <c r="E97" s="16" t="s">
        <v>5384</v>
      </c>
      <c r="G97" s="41"/>
    </row>
    <row r="98" spans="1:11" x14ac:dyDescent="0.35">
      <c r="A98" s="4">
        <v>43</v>
      </c>
      <c r="B98" s="4">
        <v>-78.692999999999998</v>
      </c>
      <c r="C98" t="s">
        <v>6484</v>
      </c>
      <c r="D98" s="4">
        <v>4</v>
      </c>
      <c r="E98" s="16" t="s">
        <v>6546</v>
      </c>
      <c r="F98" s="42">
        <f t="shared" si="7"/>
        <v>30</v>
      </c>
      <c r="G98" t="s">
        <v>9375</v>
      </c>
    </row>
    <row r="99" spans="1:11" x14ac:dyDescent="0.35">
      <c r="B99" s="4">
        <v>-75.992999999999995</v>
      </c>
      <c r="C99" t="s">
        <v>6484</v>
      </c>
      <c r="D99" s="4">
        <v>4</v>
      </c>
      <c r="E99" s="16" t="s">
        <v>6547</v>
      </c>
    </row>
    <row r="100" spans="1:11" x14ac:dyDescent="0.35">
      <c r="A100" s="4">
        <v>44</v>
      </c>
      <c r="B100" s="4">
        <v>-52.12</v>
      </c>
      <c r="C100" t="s">
        <v>6477</v>
      </c>
      <c r="D100" s="4">
        <v>1</v>
      </c>
      <c r="E100" s="16" t="s">
        <v>6548</v>
      </c>
      <c r="F100" s="42">
        <f t="shared" si="7"/>
        <v>30</v>
      </c>
      <c r="G100" t="s">
        <v>9375</v>
      </c>
    </row>
    <row r="101" spans="1:11" x14ac:dyDescent="0.35">
      <c r="A101" s="4">
        <v>45</v>
      </c>
      <c r="B101" s="4">
        <v>-47.088000000000001</v>
      </c>
      <c r="C101" t="s">
        <v>6511</v>
      </c>
      <c r="D101" s="4">
        <v>2</v>
      </c>
      <c r="E101" s="16" t="s">
        <v>3928</v>
      </c>
      <c r="F101" s="42">
        <f t="shared" si="7"/>
        <v>31</v>
      </c>
      <c r="G101" t="s">
        <v>9386</v>
      </c>
    </row>
    <row r="103" spans="1:11" x14ac:dyDescent="0.35">
      <c r="A103" s="4">
        <v>46</v>
      </c>
      <c r="B103" s="4">
        <v>-45.869</v>
      </c>
      <c r="C103" t="s">
        <v>6484</v>
      </c>
      <c r="D103" s="4">
        <v>4</v>
      </c>
      <c r="E103" s="16" t="s">
        <v>6551</v>
      </c>
      <c r="F103" s="42">
        <f t="shared" si="7"/>
        <v>22</v>
      </c>
      <c r="G103" t="s">
        <v>10418</v>
      </c>
    </row>
    <row r="104" spans="1:11" x14ac:dyDescent="0.35">
      <c r="A104" s="4">
        <v>47</v>
      </c>
      <c r="B104" s="4">
        <v>-42.173999999999999</v>
      </c>
      <c r="C104" t="s">
        <v>6477</v>
      </c>
      <c r="D104" s="4">
        <v>1</v>
      </c>
      <c r="E104" s="16" t="s">
        <v>6553</v>
      </c>
      <c r="F104" s="42">
        <f t="shared" si="7"/>
        <v>22</v>
      </c>
      <c r="G104" t="s">
        <v>10418</v>
      </c>
    </row>
    <row r="106" spans="1:11" x14ac:dyDescent="0.35">
      <c r="B106" s="21" t="s">
        <v>9231</v>
      </c>
      <c r="C106" s="22"/>
      <c r="D106" s="21"/>
      <c r="E106" s="77"/>
    </row>
    <row r="107" spans="1:11" x14ac:dyDescent="0.35">
      <c r="E107" s="97"/>
    </row>
    <row r="108" spans="1:11" x14ac:dyDescent="0.35">
      <c r="A108" s="4">
        <v>48</v>
      </c>
      <c r="B108" s="4">
        <v>4.6849999999999996</v>
      </c>
      <c r="C108" t="s">
        <v>6475</v>
      </c>
      <c r="D108" s="4">
        <v>3</v>
      </c>
      <c r="E108" s="16" t="s">
        <v>6554</v>
      </c>
      <c r="F108" s="42">
        <f t="shared" ref="F108:F133" si="8">IF(G108="GREET",1,IF(G108="GOAL",2,IF(G108="GOAL:COOP",2,IF(G108="(GOAL:COOP)",2,IF(G108="GOAL:CIVILITY",2,IF(G108="GOAL:SUSTAIN",2,IF(G108="(GOAL:SUSTAIN)",2,IF(G108="GOAL:MAX EARN",2,IF(G108="GOAL:EQUITY",2,IF(G108="(GOAL:EQUITY)",2,IF(G108="PROPOSAL",3,IF(G108="(PROPOSAL)",3,IF(G108="CHOOSE+",4,IF(G108="CHOOSE-",4,IF(G108="(CHOOSE+)",4,IF(G108="(CHOOSE-)",4,IF(G108="ECO INFO",5,IF(G108="(ECO INFO)",5,IF(G108="$ INFO",6,IF(G108="($ INFO)",6,IF(G108="SOC INFO",7,IF(G108="(SOC INFO)",7,IF(G108="RULE INFO",8,IF(G108="EXP INFO",9,IF(G108="(EXP INFO)",9,IF(G108="MON RES",10,IF(G108="MON EARN",11,IF(G108="MON BEH",12,IF(G108="POSE HARM",13,IF(G108="(POSE HARM)",13,IF(G108="POSE CONCERN",14,IF(G108="(POSE CONCERN)",14,IF(G108="RJ APOLOGY",15,IF(G108="RJ ATONE",16,IF(G108="(RJ ATONE)",16,IF(G108="RJ JUSTIFY",17,IF(G108="RJ JUSTIFY:ECO INFO",17,IF(G108="RJ JUSTIFY:SOC INFO",17,IF(G108="RJ JUSTIFY:EXP INFO",17,IF(G108="RJ JUSTIFY:MON EARN",17,IF(G108="RJ JUSTIFY:MON BEH",17,IF(G108="RJ-",18,IF(G108="RJ FORGIVE+",19,IF(G108="RJ FORGIVE-",19,IF(G108="(RJ FORGIVE+)",19,IF(G108="(RJ FORGIVE-)",19,IF(G108="COORD",20,IF(G108="(COORD)",20,IF(G108="ENF ACK",21,IF(G108="(ENF ACK)",21,IF(G108="ENF PRAISE",22,IF(G108="ENF ASK",23,IF(G108="ENF TELL",24,IF(G108="ENF SHAME",25,IF(G108="ENF WARN",26,IF(G108="ENF THREATEN",27,IF(G108="ENF PUNISH",28,IF(G108="DEFECT",29,IF(G108="SM TALK",30,IF(G108="HUMOR",31,IF(G108="POLITE+",32,IF(G108="POLITE-",32,IF(G108="INPUT-",33,IF(G108="AMBIGUOUS",34,IF(G108="UNCODEABLE",35)))))))))))))))))))))))))))))))))))))))))))))))))))))))))))))))))</f>
        <v>22</v>
      </c>
      <c r="G108" t="s">
        <v>10418</v>
      </c>
    </row>
    <row r="109" spans="1:11" x14ac:dyDescent="0.35">
      <c r="B109" s="20"/>
    </row>
    <row r="110" spans="1:11" x14ac:dyDescent="0.35">
      <c r="A110" s="4">
        <v>49</v>
      </c>
      <c r="B110" s="4">
        <v>25.666999999999899</v>
      </c>
      <c r="C110" t="s">
        <v>6475</v>
      </c>
      <c r="D110" s="4">
        <v>3</v>
      </c>
      <c r="E110" s="16" t="s">
        <v>6555</v>
      </c>
      <c r="F110" s="42">
        <f t="shared" si="8"/>
        <v>20</v>
      </c>
      <c r="G110" t="s">
        <v>9472</v>
      </c>
      <c r="H110" s="83"/>
    </row>
    <row r="111" spans="1:11" x14ac:dyDescent="0.35">
      <c r="A111" s="4">
        <v>50</v>
      </c>
      <c r="B111" s="4">
        <v>31.652999999999999</v>
      </c>
      <c r="C111" t="s">
        <v>6475</v>
      </c>
      <c r="D111" s="4">
        <v>3</v>
      </c>
      <c r="E111" s="16" t="s">
        <v>6556</v>
      </c>
      <c r="F111" s="42">
        <f t="shared" si="8"/>
        <v>20</v>
      </c>
      <c r="G111" t="s">
        <v>9472</v>
      </c>
    </row>
    <row r="112" spans="1:11" x14ac:dyDescent="0.35">
      <c r="A112" s="4">
        <v>51</v>
      </c>
      <c r="B112" s="4">
        <v>46.619</v>
      </c>
      <c r="C112" t="s">
        <v>6511</v>
      </c>
      <c r="D112" s="4">
        <v>2</v>
      </c>
      <c r="E112" s="44" t="s">
        <v>10182</v>
      </c>
      <c r="F112" s="42">
        <f t="shared" si="8"/>
        <v>8</v>
      </c>
      <c r="G112" s="43" t="s">
        <v>9374</v>
      </c>
      <c r="K112" s="41"/>
    </row>
    <row r="113" spans="1:9" x14ac:dyDescent="0.35">
      <c r="A113" s="4">
        <v>52</v>
      </c>
      <c r="B113" s="4">
        <v>52.924999999999997</v>
      </c>
      <c r="C113" t="s">
        <v>6475</v>
      </c>
      <c r="D113" s="4">
        <v>3</v>
      </c>
      <c r="E113" s="16" t="s">
        <v>6558</v>
      </c>
      <c r="F113" s="42">
        <f t="shared" si="8"/>
        <v>20</v>
      </c>
      <c r="G113" t="s">
        <v>9472</v>
      </c>
    </row>
    <row r="114" spans="1:9" x14ac:dyDescent="0.35">
      <c r="A114" s="4">
        <v>53</v>
      </c>
      <c r="B114" s="4">
        <v>59.741</v>
      </c>
      <c r="C114" t="s">
        <v>6475</v>
      </c>
      <c r="D114" s="4">
        <v>3</v>
      </c>
      <c r="E114" s="16" t="s">
        <v>6559</v>
      </c>
      <c r="F114" s="42">
        <f t="shared" si="8"/>
        <v>20</v>
      </c>
      <c r="G114" s="43" t="s">
        <v>9472</v>
      </c>
    </row>
    <row r="116" spans="1:9" x14ac:dyDescent="0.35">
      <c r="A116" s="4">
        <v>54</v>
      </c>
      <c r="B116" s="4">
        <v>90.147000000000006</v>
      </c>
      <c r="C116" t="s">
        <v>6484</v>
      </c>
      <c r="D116" s="4">
        <v>4</v>
      </c>
      <c r="E116" s="16" t="s">
        <v>6560</v>
      </c>
      <c r="F116" s="42">
        <f t="shared" si="8"/>
        <v>20</v>
      </c>
      <c r="G116" t="s">
        <v>9472</v>
      </c>
    </row>
    <row r="117" spans="1:9" x14ac:dyDescent="0.35">
      <c r="A117" s="4">
        <v>55</v>
      </c>
      <c r="B117" s="4">
        <v>98.965000000000003</v>
      </c>
      <c r="C117" t="s">
        <v>6475</v>
      </c>
      <c r="D117" s="4">
        <v>3</v>
      </c>
      <c r="E117" s="16" t="s">
        <v>6561</v>
      </c>
    </row>
    <row r="118" spans="1:9" x14ac:dyDescent="0.35">
      <c r="E118" s="58" t="s">
        <v>267</v>
      </c>
      <c r="F118" s="42">
        <f t="shared" si="8"/>
        <v>20</v>
      </c>
      <c r="G118" t="s">
        <v>9472</v>
      </c>
    </row>
    <row r="119" spans="1:9" x14ac:dyDescent="0.35">
      <c r="E119" s="58" t="s">
        <v>10876</v>
      </c>
      <c r="F119" s="42">
        <f t="shared" si="8"/>
        <v>32</v>
      </c>
      <c r="G119" t="s">
        <v>9376</v>
      </c>
    </row>
    <row r="120" spans="1:9" x14ac:dyDescent="0.35">
      <c r="B120" s="20"/>
    </row>
    <row r="121" spans="1:9" x14ac:dyDescent="0.35">
      <c r="A121" s="4">
        <v>56</v>
      </c>
      <c r="B121" s="4">
        <v>128.40299999999999</v>
      </c>
      <c r="C121" t="s">
        <v>6484</v>
      </c>
      <c r="D121" s="4">
        <v>4</v>
      </c>
      <c r="E121" s="16" t="s">
        <v>6562</v>
      </c>
      <c r="F121" s="42">
        <f t="shared" si="8"/>
        <v>3</v>
      </c>
      <c r="G121" t="s">
        <v>9379</v>
      </c>
    </row>
    <row r="122" spans="1:9" x14ac:dyDescent="0.35">
      <c r="A122" s="4">
        <v>57</v>
      </c>
      <c r="B122" s="4">
        <v>136.755</v>
      </c>
      <c r="C122" t="s">
        <v>6484</v>
      </c>
      <c r="D122" s="4">
        <v>4</v>
      </c>
      <c r="E122" s="16" t="s">
        <v>6563</v>
      </c>
      <c r="F122" s="42">
        <f t="shared" si="8"/>
        <v>2</v>
      </c>
      <c r="G122" t="s">
        <v>10428</v>
      </c>
    </row>
    <row r="124" spans="1:9" x14ac:dyDescent="0.35">
      <c r="A124" s="4">
        <v>58</v>
      </c>
      <c r="B124" s="4">
        <v>138.364</v>
      </c>
      <c r="C124" t="s">
        <v>6475</v>
      </c>
      <c r="D124" s="4">
        <v>3</v>
      </c>
      <c r="E124" s="16" t="s">
        <v>6564</v>
      </c>
      <c r="F124" s="42">
        <f t="shared" si="8"/>
        <v>24</v>
      </c>
      <c r="G124" t="s">
        <v>10409</v>
      </c>
      <c r="I124" t="s">
        <v>10877</v>
      </c>
    </row>
    <row r="125" spans="1:9" x14ac:dyDescent="0.35">
      <c r="A125" s="4">
        <v>59</v>
      </c>
      <c r="B125" s="4">
        <v>158.411</v>
      </c>
      <c r="C125" t="s">
        <v>6511</v>
      </c>
      <c r="D125" s="4">
        <v>2</v>
      </c>
      <c r="E125" s="16" t="s">
        <v>6565</v>
      </c>
      <c r="F125" s="42">
        <f t="shared" si="8"/>
        <v>24</v>
      </c>
      <c r="G125" s="43" t="s">
        <v>10409</v>
      </c>
    </row>
    <row r="126" spans="1:9" x14ac:dyDescent="0.35">
      <c r="B126" s="4">
        <v>173.666</v>
      </c>
      <c r="C126" t="s">
        <v>6511</v>
      </c>
      <c r="D126" s="4">
        <v>2</v>
      </c>
      <c r="E126" s="16" t="s">
        <v>6566</v>
      </c>
    </row>
    <row r="127" spans="1:9" x14ac:dyDescent="0.35">
      <c r="A127" s="4">
        <v>60</v>
      </c>
      <c r="B127" s="4">
        <v>175.59700000000001</v>
      </c>
      <c r="C127" t="s">
        <v>6475</v>
      </c>
      <c r="D127" s="4">
        <v>3</v>
      </c>
      <c r="E127" s="16" t="s">
        <v>6567</v>
      </c>
      <c r="F127" s="42">
        <f t="shared" si="8"/>
        <v>34</v>
      </c>
      <c r="G127" t="s">
        <v>9387</v>
      </c>
    </row>
    <row r="129" spans="1:12" x14ac:dyDescent="0.35">
      <c r="A129" s="4">
        <v>61</v>
      </c>
      <c r="B129" s="4">
        <v>200.267</v>
      </c>
      <c r="C129" t="s">
        <v>6484</v>
      </c>
      <c r="D129" s="4">
        <v>4</v>
      </c>
      <c r="E129" s="16" t="s">
        <v>6568</v>
      </c>
      <c r="F129" s="42">
        <f t="shared" si="8"/>
        <v>3</v>
      </c>
      <c r="G129" t="s">
        <v>9379</v>
      </c>
    </row>
    <row r="130" spans="1:12" x14ac:dyDescent="0.35">
      <c r="A130" s="4">
        <v>62</v>
      </c>
      <c r="B130" s="4">
        <v>202.02199999999999</v>
      </c>
      <c r="C130" t="s">
        <v>6511</v>
      </c>
      <c r="D130" s="4">
        <v>2</v>
      </c>
      <c r="E130" s="16" t="s">
        <v>6569</v>
      </c>
      <c r="F130" s="42">
        <f t="shared" si="8"/>
        <v>3</v>
      </c>
      <c r="G130" s="43" t="s">
        <v>9379</v>
      </c>
      <c r="K130" s="65"/>
    </row>
    <row r="131" spans="1:12" x14ac:dyDescent="0.35">
      <c r="A131" s="4">
        <v>63</v>
      </c>
      <c r="B131" s="4">
        <v>206.38900000000001</v>
      </c>
      <c r="C131" t="s">
        <v>6475</v>
      </c>
      <c r="D131" s="4">
        <v>3</v>
      </c>
      <c r="E131" s="16" t="s">
        <v>6570</v>
      </c>
      <c r="F131" s="42">
        <f t="shared" si="8"/>
        <v>4</v>
      </c>
      <c r="G131" t="s">
        <v>9372</v>
      </c>
    </row>
    <row r="133" spans="1:12" x14ac:dyDescent="0.35">
      <c r="A133" s="4">
        <v>64</v>
      </c>
      <c r="B133" s="4">
        <v>214.33199999999999</v>
      </c>
      <c r="C133" t="s">
        <v>6477</v>
      </c>
      <c r="D133" s="4">
        <v>1</v>
      </c>
      <c r="E133" s="16" t="s">
        <v>6571</v>
      </c>
      <c r="F133" s="42">
        <f t="shared" si="8"/>
        <v>32</v>
      </c>
      <c r="G133" s="43" t="s">
        <v>9376</v>
      </c>
      <c r="I133" s="65"/>
    </row>
    <row r="135" spans="1:12" s="75" customFormat="1" x14ac:dyDescent="0.35">
      <c r="A135" s="11"/>
      <c r="B135" s="11" t="s">
        <v>9230</v>
      </c>
      <c r="C135" s="15"/>
      <c r="D135" s="19"/>
      <c r="E135" s="15"/>
      <c r="F135" s="80"/>
      <c r="H135" s="80"/>
      <c r="J135" s="80"/>
      <c r="L135" s="80"/>
    </row>
    <row r="136" spans="1:12" x14ac:dyDescent="0.35">
      <c r="A136" s="7"/>
      <c r="B136" s="7"/>
      <c r="C136" s="8"/>
      <c r="E136" s="8"/>
    </row>
    <row r="137" spans="1:12" x14ac:dyDescent="0.35">
      <c r="A137" s="7">
        <v>4</v>
      </c>
      <c r="B137" s="31" t="s">
        <v>10879</v>
      </c>
      <c r="C137" s="8"/>
      <c r="E137" s="8"/>
    </row>
    <row r="138" spans="1:12" x14ac:dyDescent="0.35">
      <c r="A138" s="4">
        <v>65</v>
      </c>
      <c r="B138" s="4">
        <v>-385.334</v>
      </c>
      <c r="C138" t="s">
        <v>6475</v>
      </c>
      <c r="D138" s="4">
        <v>3</v>
      </c>
      <c r="E138" s="16" t="s">
        <v>6575</v>
      </c>
      <c r="F138" s="42">
        <f t="shared" ref="F138:H141" si="9">IF(G138="GREET",1,IF(G138="GOAL",2,IF(G138="GOAL:COOP",2,IF(G138="(GOAL:COOP)",2,IF(G138="GOAL:CIVILITY",2,IF(G138="GOAL:SUSTAIN",2,IF(G138="(GOAL:SUSTAIN)",2,IF(G138="GOAL:MAX EARN",2,IF(G138="GOAL:EQUITY",2,IF(G138="(GOAL:EQUITY)",2,IF(G138="PROPOSAL",3,IF(G138="(PROPOSAL)",3,IF(G138="CHOOSE+",4,IF(G138="CHOOSE-",4,IF(G138="(CHOOSE+)",4,IF(G138="(CHOOSE-)",4,IF(G138="ECO INFO",5,IF(G138="(ECO INFO)",5,IF(G138="$ INFO",6,IF(G138="($ INFO)",6,IF(G138="SOC INFO",7,IF(G138="(SOC INFO)",7,IF(G138="RULE INFO",8,IF(G138="EXP INFO",9,IF(G138="(EXP INFO)",9,IF(G138="MON RES",10,IF(G138="MON EARN",11,IF(G138="MON BEH",12,IF(G138="POSE HARM",13,IF(G138="(POSE HARM)",13,IF(G138="POSE CONCERN",14,IF(G138="(POSE CONCERN)",14,IF(G138="RJ APOLOGY",15,IF(G138="RJ ATONE",16,IF(G138="(RJ ATONE)",16,IF(G138="RJ JUSTIFY",17,IF(G138="RJ JUSTIFY:ECO INFO",17,IF(G138="RJ JUSTIFY:SOC INFO",17,IF(G138="RJ JUSTIFY:EXP INFO",17,IF(G138="RJ JUSTIFY:MON EARN",17,IF(G138="RJ JUSTIFY:MON BEH",17,IF(G138="RJ-",18,IF(G138="RJ FORGIVE+",19,IF(G138="RJ FORGIVE-",19,IF(G138="(RJ FORGIVE+)",19,IF(G138="(RJ FORGIVE-)",19,IF(G138="COORD",20,IF(G138="(COORD)",20,IF(G138="ENF ACK",21,IF(G138="(ENF ACK)",21,IF(G138="ENF PRAISE",22,IF(G138="ENF ASK",23,IF(G138="ENF TELL",24,IF(G138="ENF SHAME",25,IF(G138="ENF WARN",26,IF(G138="ENF THREATEN",27,IF(G138="ENF PUNISH",28,IF(G138="DEFECT",29,IF(G138="SM TALK",30,IF(G138="HUMOR",31,IF(G138="POLITE+",32,IF(G138="POLITE-",32,IF(G138="INPUT-",33,IF(G138="AMBIGUOUS",34,IF(G138="UNCODEABLE",35)))))))))))))))))))))))))))))))))))))))))))))))))))))))))))))))))</f>
        <v>22</v>
      </c>
      <c r="G138" t="s">
        <v>10418</v>
      </c>
    </row>
    <row r="139" spans="1:12" x14ac:dyDescent="0.35">
      <c r="A139" s="4">
        <v>65</v>
      </c>
      <c r="B139" s="4">
        <v>-387.93199999999899</v>
      </c>
      <c r="C139" t="s">
        <v>6511</v>
      </c>
      <c r="D139" s="4">
        <v>2</v>
      </c>
      <c r="E139" s="16" t="s">
        <v>6572</v>
      </c>
      <c r="F139" s="42">
        <f t="shared" si="9"/>
        <v>3</v>
      </c>
      <c r="G139" t="s">
        <v>9379</v>
      </c>
      <c r="H139" s="42">
        <f t="shared" si="9"/>
        <v>14</v>
      </c>
      <c r="I139" t="s">
        <v>10468</v>
      </c>
    </row>
    <row r="140" spans="1:12" x14ac:dyDescent="0.35">
      <c r="A140" s="4">
        <v>66</v>
      </c>
      <c r="B140" s="4">
        <v>-387.54300000000001</v>
      </c>
      <c r="C140" t="s">
        <v>6477</v>
      </c>
      <c r="D140" s="4">
        <v>1</v>
      </c>
      <c r="E140" s="16" t="s">
        <v>6573</v>
      </c>
      <c r="F140" s="42">
        <f t="shared" si="9"/>
        <v>3</v>
      </c>
      <c r="G140" t="s">
        <v>9379</v>
      </c>
      <c r="H140" s="42">
        <f t="shared" si="9"/>
        <v>4</v>
      </c>
      <c r="I140" t="s">
        <v>10330</v>
      </c>
    </row>
    <row r="141" spans="1:12" x14ac:dyDescent="0.35">
      <c r="A141" s="4">
        <v>67</v>
      </c>
      <c r="B141" s="4">
        <v>-386.265999999999</v>
      </c>
      <c r="C141" t="s">
        <v>6484</v>
      </c>
      <c r="D141" s="4">
        <v>4</v>
      </c>
      <c r="E141" s="16" t="s">
        <v>6574</v>
      </c>
      <c r="F141" s="42">
        <f t="shared" ref="F141" si="10">IF(G141="GREET",1,IF(G141="GOAL",2,IF(G141="GOAL:COOP",2,IF(G141="(GOAL:COOP)",2,IF(G141="GOAL:CIVILITY",2,IF(G141="GOAL:SUSTAIN",2,IF(G141="(GOAL:SUSTAIN)",2,IF(G141="GOAL:MAX EARN",2,IF(G141="GOAL:EQUITY",2,IF(G141="(GOAL:EQUITY)",2,IF(G141="PROPOSAL",3,IF(G141="(PROPOSAL)",3,IF(G141="CHOOSE+",4,IF(G141="CHOOSE-",4,IF(G141="(CHOOSE+)",4,IF(G141="(CHOOSE-)",4,IF(G141="ECO INFO",5,IF(G141="(ECO INFO)",5,IF(G141="$ INFO",6,IF(G141="($ INFO)",6,IF(G141="SOC INFO",7,IF(G141="(SOC INFO)",7,IF(G141="RULE INFO",8,IF(G141="EXP INFO",9,IF(G141="(EXP INFO)",9,IF(G141="MON RES",10,IF(G141="MON EARN",11,IF(G141="MON BEH",12,IF(G141="POSE HARM",13,IF(G141="(POSE HARM)",13,IF(G141="POSE CONCERN",14,IF(G141="(POSE CONCERN)",14,IF(G141="RJ APOLOGY",15,IF(G141="RJ ATONE",16,IF(G141="(RJ ATONE)",16,IF(G141="RJ JUSTIFY",17,IF(G141="RJ JUSTIFY:ECO INFO",17,IF(G141="RJ JUSTIFY:SOC INFO",17,IF(G141="RJ JUSTIFY:EXP INFO",17,IF(G141="RJ JUSTIFY:MON EARN",17,IF(G141="RJ JUSTIFY:MON BEH",17,IF(G141="RJ-",18,IF(G141="RJ FORGIVE+",19,IF(G141="RJ FORGIVE-",19,IF(G141="(RJ FORGIVE+)",19,IF(G141="(RJ FORGIVE-)",19,IF(G141="COORD",20,IF(G141="(COORD)",20,IF(G141="ENF ACK",21,IF(G141="(ENF ACK)",21,IF(G141="ENF PRAISE",22,IF(G141="ENF ASK",23,IF(G141="ENF TELL",24,IF(G141="ENF SHAME",25,IF(G141="ENF WARN",26,IF(G141="ENF THREATEN",27,IF(G141="ENF PUNISH",28,IF(G141="DEFECT",29,IF(G141="SM TALK",30,IF(G141="HUMOR",31,IF(G141="POLITE+",32,IF(G141="POLITE-",32,IF(G141="INPUT-",33,IF(G141="AMBIGUOUS",34,IF(G141="UNCODEABLE",35)))))))))))))))))))))))))))))))))))))))))))))))))))))))))))))))))</f>
        <v>3</v>
      </c>
      <c r="G141" t="s">
        <v>9379</v>
      </c>
      <c r="H141" s="42">
        <f t="shared" si="9"/>
        <v>4</v>
      </c>
      <c r="I141" t="s">
        <v>10330</v>
      </c>
    </row>
    <row r="142" spans="1:12" x14ac:dyDescent="0.35">
      <c r="B142" s="4">
        <v>-382.75199999999899</v>
      </c>
      <c r="C142" t="s">
        <v>6484</v>
      </c>
      <c r="D142" s="4">
        <v>4</v>
      </c>
      <c r="E142" s="16" t="s">
        <v>68</v>
      </c>
      <c r="F142" s="42">
        <f t="shared" ref="F142" si="11">IF(G142="GREET",1,IF(G142="GOAL",2,IF(G142="GOAL:COOP",2,IF(G142="(GOAL:COOP)",2,IF(G142="GOAL:CIVILITY",2,IF(G142="GOAL:SUSTAIN",2,IF(G142="(GOAL:SUSTAIN)",2,IF(G142="GOAL:MAX EARN",2,IF(G142="GOAL:EQUITY",2,IF(G142="(GOAL:EQUITY)",2,IF(G142="PROPOSAL",3,IF(G142="(PROPOSAL)",3,IF(G142="CHOOSE+",4,IF(G142="CHOOSE-",4,IF(G142="(CHOOSE+)",4,IF(G142="(CHOOSE-)",4,IF(G142="ECO INFO",5,IF(G142="(ECO INFO)",5,IF(G142="$ INFO",6,IF(G142="($ INFO)",6,IF(G142="SOC INFO",7,IF(G142="(SOC INFO)",7,IF(G142="RULE INFO",8,IF(G142="EXP INFO",9,IF(G142="(EXP INFO)",9,IF(G142="MON RES",10,IF(G142="MON EARN",11,IF(G142="MON BEH",12,IF(G142="POSE HARM",13,IF(G142="(POSE HARM)",13,IF(G142="POSE CONCERN",14,IF(G142="(POSE CONCERN)",14,IF(G142="RJ APOLOGY",15,IF(G142="RJ ATONE",16,IF(G142="(RJ ATONE)",16,IF(G142="RJ JUSTIFY",17,IF(G142="RJ JUSTIFY:ECO INFO",17,IF(G142="RJ JUSTIFY:SOC INFO",17,IF(G142="RJ JUSTIFY:EXP INFO",17,IF(G142="RJ JUSTIFY:MON EARN",17,IF(G142="RJ JUSTIFY:MON BEH",17,IF(G142="RJ-",18,IF(G142="RJ FORGIVE+",19,IF(G142="RJ FORGIVE-",19,IF(G142="(RJ FORGIVE+)",19,IF(G142="(RJ FORGIVE-)",19,IF(G142="COORD",20,IF(G142="(COORD)",20,IF(G142="ENF ACK",21,IF(G142="(ENF ACK)",21,IF(G142="ENF PRAISE",22,IF(G142="ENF ASK",23,IF(G142="ENF TELL",24,IF(G142="ENF SHAME",25,IF(G142="ENF WARN",26,IF(G142="ENF THREATEN",27,IF(G142="ENF PUNISH",28,IF(G142="DEFECT",29,IF(G142="SM TALK",30,IF(G142="HUMOR",31,IF(G142="POLITE+",32,IF(G142="POLITE-",32,IF(G142="INPUT-",33,IF(G142="AMBIGUOUS",34,IF(G142="UNCODEABLE",35)))))))))))))))))))))))))))))))))))))))))))))))))))))))))))))))))</f>
        <v>22</v>
      </c>
      <c r="G142" t="s">
        <v>10418</v>
      </c>
    </row>
    <row r="143" spans="1:12" x14ac:dyDescent="0.35">
      <c r="A143" s="4">
        <v>68</v>
      </c>
      <c r="B143" s="4">
        <v>-379.26499999999999</v>
      </c>
      <c r="C143" t="s">
        <v>6511</v>
      </c>
      <c r="D143" s="4">
        <v>2</v>
      </c>
      <c r="E143" s="16" t="s">
        <v>6577</v>
      </c>
      <c r="F143" s="42">
        <f t="shared" ref="F143" si="12">IF(G143="GREET",1,IF(G143="GOAL",2,IF(G143="GOAL:COOP",2,IF(G143="(GOAL:COOP)",2,IF(G143="GOAL:CIVILITY",2,IF(G143="GOAL:SUSTAIN",2,IF(G143="(GOAL:SUSTAIN)",2,IF(G143="GOAL:MAX EARN",2,IF(G143="GOAL:EQUITY",2,IF(G143="(GOAL:EQUITY)",2,IF(G143="PROPOSAL",3,IF(G143="(PROPOSAL)",3,IF(G143="CHOOSE+",4,IF(G143="CHOOSE-",4,IF(G143="(CHOOSE+)",4,IF(G143="(CHOOSE-)",4,IF(G143="ECO INFO",5,IF(G143="(ECO INFO)",5,IF(G143="$ INFO",6,IF(G143="($ INFO)",6,IF(G143="SOC INFO",7,IF(G143="(SOC INFO)",7,IF(G143="RULE INFO",8,IF(G143="EXP INFO",9,IF(G143="(EXP INFO)",9,IF(G143="MON RES",10,IF(G143="MON EARN",11,IF(G143="MON BEH",12,IF(G143="POSE HARM",13,IF(G143="(POSE HARM)",13,IF(G143="POSE CONCERN",14,IF(G143="(POSE CONCERN)",14,IF(G143="RJ APOLOGY",15,IF(G143="RJ ATONE",16,IF(G143="(RJ ATONE)",16,IF(G143="RJ JUSTIFY",17,IF(G143="RJ JUSTIFY:ECO INFO",17,IF(G143="RJ JUSTIFY:SOC INFO",17,IF(G143="RJ JUSTIFY:EXP INFO",17,IF(G143="RJ JUSTIFY:MON EARN",17,IF(G143="RJ JUSTIFY:MON BEH",17,IF(G143="RJ-",18,IF(G143="RJ FORGIVE+",19,IF(G143="RJ FORGIVE-",19,IF(G143="(RJ FORGIVE+)",19,IF(G143="(RJ FORGIVE-)",19,IF(G143="COORD",20,IF(G143="(COORD)",20,IF(G143="ENF ACK",21,IF(G143="(ENF ACK)",21,IF(G143="ENF PRAISE",22,IF(G143="ENF ASK",23,IF(G143="ENF TELL",24,IF(G143="ENF SHAME",25,IF(G143="ENF WARN",26,IF(G143="ENF THREATEN",27,IF(G143="ENF PUNISH",28,IF(G143="DEFECT",29,IF(G143="SM TALK",30,IF(G143="HUMOR",31,IF(G143="POLITE+",32,IF(G143="POLITE-",32,IF(G143="INPUT-",33,IF(G143="AMBIGUOUS",34,IF(G143="UNCODEABLE",35)))))))))))))))))))))))))))))))))))))))))))))))))))))))))))))))))</f>
        <v>4</v>
      </c>
      <c r="G143" t="s">
        <v>9372</v>
      </c>
    </row>
    <row r="144" spans="1:12" x14ac:dyDescent="0.35">
      <c r="A144" s="4">
        <v>69</v>
      </c>
      <c r="B144" s="4">
        <v>-376.81900000000002</v>
      </c>
      <c r="C144" t="s">
        <v>6484</v>
      </c>
      <c r="D144" s="4">
        <v>4</v>
      </c>
      <c r="E144" s="16" t="s">
        <v>6578</v>
      </c>
      <c r="F144" s="42">
        <f t="shared" ref="F144" si="13">IF(G144="GREET",1,IF(G144="GOAL",2,IF(G144="GOAL:COOP",2,IF(G144="(GOAL:COOP)",2,IF(G144="GOAL:CIVILITY",2,IF(G144="GOAL:SUSTAIN",2,IF(G144="(GOAL:SUSTAIN)",2,IF(G144="GOAL:MAX EARN",2,IF(G144="GOAL:EQUITY",2,IF(G144="(GOAL:EQUITY)",2,IF(G144="PROPOSAL",3,IF(G144="(PROPOSAL)",3,IF(G144="CHOOSE+",4,IF(G144="CHOOSE-",4,IF(G144="(CHOOSE+)",4,IF(G144="(CHOOSE-)",4,IF(G144="ECO INFO",5,IF(G144="(ECO INFO)",5,IF(G144="$ INFO",6,IF(G144="($ INFO)",6,IF(G144="SOC INFO",7,IF(G144="(SOC INFO)",7,IF(G144="RULE INFO",8,IF(G144="EXP INFO",9,IF(G144="(EXP INFO)",9,IF(G144="MON RES",10,IF(G144="MON EARN",11,IF(G144="MON BEH",12,IF(G144="POSE HARM",13,IF(G144="(POSE HARM)",13,IF(G144="POSE CONCERN",14,IF(G144="(POSE CONCERN)",14,IF(G144="RJ APOLOGY",15,IF(G144="RJ ATONE",16,IF(G144="(RJ ATONE)",16,IF(G144="RJ JUSTIFY",17,IF(G144="RJ JUSTIFY:ECO INFO",17,IF(G144="RJ JUSTIFY:SOC INFO",17,IF(G144="RJ JUSTIFY:EXP INFO",17,IF(G144="RJ JUSTIFY:MON EARN",17,IF(G144="RJ JUSTIFY:MON BEH",17,IF(G144="RJ-",18,IF(G144="RJ FORGIVE+",19,IF(G144="RJ FORGIVE-",19,IF(G144="(RJ FORGIVE+)",19,IF(G144="(RJ FORGIVE-)",19,IF(G144="COORD",20,IF(G144="(COORD)",20,IF(G144="ENF ACK",21,IF(G144="(ENF ACK)",21,IF(G144="ENF PRAISE",22,IF(G144="ENF ASK",23,IF(G144="ENF TELL",24,IF(G144="ENF SHAME",25,IF(G144="ENF WARN",26,IF(G144="ENF THREATEN",27,IF(G144="ENF PUNISH",28,IF(G144="DEFECT",29,IF(G144="SM TALK",30,IF(G144="HUMOR",31,IF(G144="POLITE+",32,IF(G144="POLITE-",32,IF(G144="INPUT-",33,IF(G144="AMBIGUOUS",34,IF(G144="UNCODEABLE",35)))))))))))))))))))))))))))))))))))))))))))))))))))))))))))))))))</f>
        <v>22</v>
      </c>
      <c r="G144" t="s">
        <v>10418</v>
      </c>
    </row>
    <row r="145" spans="1:9" x14ac:dyDescent="0.35">
      <c r="A145" s="4">
        <v>70</v>
      </c>
      <c r="B145" s="4">
        <v>-372.37400000000002</v>
      </c>
      <c r="C145" t="s">
        <v>6475</v>
      </c>
      <c r="D145" s="4">
        <v>3</v>
      </c>
      <c r="E145" s="16" t="s">
        <v>6580</v>
      </c>
      <c r="F145" s="42">
        <f t="shared" ref="F145" si="14">IF(G145="GREET",1,IF(G145="GOAL",2,IF(G145="GOAL:COOP",2,IF(G145="(GOAL:COOP)",2,IF(G145="GOAL:CIVILITY",2,IF(G145="GOAL:SUSTAIN",2,IF(G145="(GOAL:SUSTAIN)",2,IF(G145="GOAL:MAX EARN",2,IF(G145="GOAL:EQUITY",2,IF(G145="(GOAL:EQUITY)",2,IF(G145="PROPOSAL",3,IF(G145="(PROPOSAL)",3,IF(G145="CHOOSE+",4,IF(G145="CHOOSE-",4,IF(G145="(CHOOSE+)",4,IF(G145="(CHOOSE-)",4,IF(G145="ECO INFO",5,IF(G145="(ECO INFO)",5,IF(G145="$ INFO",6,IF(G145="($ INFO)",6,IF(G145="SOC INFO",7,IF(G145="(SOC INFO)",7,IF(G145="RULE INFO",8,IF(G145="EXP INFO",9,IF(G145="(EXP INFO)",9,IF(G145="MON RES",10,IF(G145="MON EARN",11,IF(G145="MON BEH",12,IF(G145="POSE HARM",13,IF(G145="(POSE HARM)",13,IF(G145="POSE CONCERN",14,IF(G145="(POSE CONCERN)",14,IF(G145="RJ APOLOGY",15,IF(G145="RJ ATONE",16,IF(G145="(RJ ATONE)",16,IF(G145="RJ JUSTIFY",17,IF(G145="RJ JUSTIFY:ECO INFO",17,IF(G145="RJ JUSTIFY:SOC INFO",17,IF(G145="RJ JUSTIFY:EXP INFO",17,IF(G145="RJ JUSTIFY:MON EARN",17,IF(G145="RJ JUSTIFY:MON BEH",17,IF(G145="RJ-",18,IF(G145="RJ FORGIVE+",19,IF(G145="RJ FORGIVE-",19,IF(G145="(RJ FORGIVE+)",19,IF(G145="(RJ FORGIVE-)",19,IF(G145="COORD",20,IF(G145="(COORD)",20,IF(G145="ENF ACK",21,IF(G145="(ENF ACK)",21,IF(G145="ENF PRAISE",22,IF(G145="ENF ASK",23,IF(G145="ENF TELL",24,IF(G145="ENF SHAME",25,IF(G145="ENF WARN",26,IF(G145="ENF THREATEN",27,IF(G145="ENF PUNISH",28,IF(G145="DEFECT",29,IF(G145="SM TALK",30,IF(G145="HUMOR",31,IF(G145="POLITE+",32,IF(G145="POLITE-",32,IF(G145="INPUT-",33,IF(G145="AMBIGUOUS",34,IF(G145="UNCODEABLE",35)))))))))))))))))))))))))))))))))))))))))))))))))))))))))))))))))</f>
        <v>4</v>
      </c>
      <c r="G145" t="s">
        <v>9372</v>
      </c>
    </row>
    <row r="146" spans="1:9" x14ac:dyDescent="0.35">
      <c r="A146" s="4">
        <v>71</v>
      </c>
      <c r="B146" s="4">
        <v>-369.75199999999899</v>
      </c>
      <c r="C146" t="s">
        <v>6484</v>
      </c>
      <c r="D146" s="4">
        <v>4</v>
      </c>
      <c r="E146" s="16" t="s">
        <v>6582</v>
      </c>
      <c r="F146" s="42">
        <f t="shared" ref="F146" si="15">IF(G146="GREET",1,IF(G146="GOAL",2,IF(G146="GOAL:COOP",2,IF(G146="(GOAL:COOP)",2,IF(G146="GOAL:CIVILITY",2,IF(G146="GOAL:SUSTAIN",2,IF(G146="(GOAL:SUSTAIN)",2,IF(G146="GOAL:MAX EARN",2,IF(G146="GOAL:EQUITY",2,IF(G146="(GOAL:EQUITY)",2,IF(G146="PROPOSAL",3,IF(G146="(PROPOSAL)",3,IF(G146="CHOOSE+",4,IF(G146="CHOOSE-",4,IF(G146="(CHOOSE+)",4,IF(G146="(CHOOSE-)",4,IF(G146="ECO INFO",5,IF(G146="(ECO INFO)",5,IF(G146="$ INFO",6,IF(G146="($ INFO)",6,IF(G146="SOC INFO",7,IF(G146="(SOC INFO)",7,IF(G146="RULE INFO",8,IF(G146="EXP INFO",9,IF(G146="(EXP INFO)",9,IF(G146="MON RES",10,IF(G146="MON EARN",11,IF(G146="MON BEH",12,IF(G146="POSE HARM",13,IF(G146="(POSE HARM)",13,IF(G146="POSE CONCERN",14,IF(G146="(POSE CONCERN)",14,IF(G146="RJ APOLOGY",15,IF(G146="RJ ATONE",16,IF(G146="(RJ ATONE)",16,IF(G146="RJ JUSTIFY",17,IF(G146="RJ JUSTIFY:ECO INFO",17,IF(G146="RJ JUSTIFY:SOC INFO",17,IF(G146="RJ JUSTIFY:EXP INFO",17,IF(G146="RJ JUSTIFY:MON EARN",17,IF(G146="RJ JUSTIFY:MON BEH",17,IF(G146="RJ-",18,IF(G146="RJ FORGIVE+",19,IF(G146="RJ FORGIVE-",19,IF(G146="(RJ FORGIVE+)",19,IF(G146="(RJ FORGIVE-)",19,IF(G146="COORD",20,IF(G146="(COORD)",20,IF(G146="ENF ACK",21,IF(G146="(ENF ACK)",21,IF(G146="ENF PRAISE",22,IF(G146="ENF ASK",23,IF(G146="ENF TELL",24,IF(G146="ENF SHAME",25,IF(G146="ENF WARN",26,IF(G146="ENF THREATEN",27,IF(G146="ENF PUNISH",28,IF(G146="DEFECT",29,IF(G146="SM TALK",30,IF(G146="HUMOR",31,IF(G146="POLITE+",32,IF(G146="POLITE-",32,IF(G146="INPUT-",33,IF(G146="AMBIGUOUS",34,IF(G146="UNCODEABLE",35)))))))))))))))))))))))))))))))))))))))))))))))))))))))))))))))))</f>
        <v>4</v>
      </c>
      <c r="G146" t="s">
        <v>9372</v>
      </c>
    </row>
    <row r="147" spans="1:9" x14ac:dyDescent="0.35">
      <c r="A147" s="4">
        <v>72</v>
      </c>
      <c r="B147" s="4">
        <v>-366.03800000000001</v>
      </c>
      <c r="C147" t="s">
        <v>6475</v>
      </c>
      <c r="D147" s="4">
        <v>3</v>
      </c>
      <c r="E147" s="16" t="s">
        <v>6583</v>
      </c>
      <c r="F147" s="42">
        <f t="shared" ref="F147" si="16">IF(G147="GREET",1,IF(G147="GOAL",2,IF(G147="GOAL:COOP",2,IF(G147="(GOAL:COOP)",2,IF(G147="GOAL:CIVILITY",2,IF(G147="GOAL:SUSTAIN",2,IF(G147="(GOAL:SUSTAIN)",2,IF(G147="GOAL:MAX EARN",2,IF(G147="GOAL:EQUITY",2,IF(G147="(GOAL:EQUITY)",2,IF(G147="PROPOSAL",3,IF(G147="(PROPOSAL)",3,IF(G147="CHOOSE+",4,IF(G147="CHOOSE-",4,IF(G147="(CHOOSE+)",4,IF(G147="(CHOOSE-)",4,IF(G147="ECO INFO",5,IF(G147="(ECO INFO)",5,IF(G147="$ INFO",6,IF(G147="($ INFO)",6,IF(G147="SOC INFO",7,IF(G147="(SOC INFO)",7,IF(G147="RULE INFO",8,IF(G147="EXP INFO",9,IF(G147="(EXP INFO)",9,IF(G147="MON RES",10,IF(G147="MON EARN",11,IF(G147="MON BEH",12,IF(G147="POSE HARM",13,IF(G147="(POSE HARM)",13,IF(G147="POSE CONCERN",14,IF(G147="(POSE CONCERN)",14,IF(G147="RJ APOLOGY",15,IF(G147="RJ ATONE",16,IF(G147="(RJ ATONE)",16,IF(G147="RJ JUSTIFY",17,IF(G147="RJ JUSTIFY:ECO INFO",17,IF(G147="RJ JUSTIFY:SOC INFO",17,IF(G147="RJ JUSTIFY:EXP INFO",17,IF(G147="RJ JUSTIFY:MON EARN",17,IF(G147="RJ JUSTIFY:MON BEH",17,IF(G147="RJ-",18,IF(G147="RJ FORGIVE+",19,IF(G147="RJ FORGIVE-",19,IF(G147="(RJ FORGIVE+)",19,IF(G147="(RJ FORGIVE-)",19,IF(G147="COORD",20,IF(G147="(COORD)",20,IF(G147="ENF ACK",21,IF(G147="(ENF ACK)",21,IF(G147="ENF PRAISE",22,IF(G147="ENF ASK",23,IF(G147="ENF TELL",24,IF(G147="ENF SHAME",25,IF(G147="ENF WARN",26,IF(G147="ENF THREATEN",27,IF(G147="ENF PUNISH",28,IF(G147="DEFECT",29,IF(G147="SM TALK",30,IF(G147="HUMOR",31,IF(G147="POLITE+",32,IF(G147="POLITE-",32,IF(G147="INPUT-",33,IF(G147="AMBIGUOUS",34,IF(G147="UNCODEABLE",35)))))))))))))))))))))))))))))))))))))))))))))))))))))))))))))))))</f>
        <v>3</v>
      </c>
      <c r="G147" t="s">
        <v>9379</v>
      </c>
    </row>
    <row r="148" spans="1:9" x14ac:dyDescent="0.35">
      <c r="A148" s="4">
        <v>73</v>
      </c>
      <c r="B148" s="4">
        <v>-363.39800000000002</v>
      </c>
      <c r="C148" t="s">
        <v>6477</v>
      </c>
      <c r="D148" s="4">
        <v>1</v>
      </c>
      <c r="E148" s="16" t="s">
        <v>6584</v>
      </c>
      <c r="F148" s="42">
        <f t="shared" ref="F148" si="17">IF(G148="GREET",1,IF(G148="GOAL",2,IF(G148="GOAL:COOP",2,IF(G148="(GOAL:COOP)",2,IF(G148="GOAL:CIVILITY",2,IF(G148="GOAL:SUSTAIN",2,IF(G148="(GOAL:SUSTAIN)",2,IF(G148="GOAL:MAX EARN",2,IF(G148="GOAL:EQUITY",2,IF(G148="(GOAL:EQUITY)",2,IF(G148="PROPOSAL",3,IF(G148="(PROPOSAL)",3,IF(G148="CHOOSE+",4,IF(G148="CHOOSE-",4,IF(G148="(CHOOSE+)",4,IF(G148="(CHOOSE-)",4,IF(G148="ECO INFO",5,IF(G148="(ECO INFO)",5,IF(G148="$ INFO",6,IF(G148="($ INFO)",6,IF(G148="SOC INFO",7,IF(G148="(SOC INFO)",7,IF(G148="RULE INFO",8,IF(G148="EXP INFO",9,IF(G148="(EXP INFO)",9,IF(G148="MON RES",10,IF(G148="MON EARN",11,IF(G148="MON BEH",12,IF(G148="POSE HARM",13,IF(G148="(POSE HARM)",13,IF(G148="POSE CONCERN",14,IF(G148="(POSE CONCERN)",14,IF(G148="RJ APOLOGY",15,IF(G148="RJ ATONE",16,IF(G148="(RJ ATONE)",16,IF(G148="RJ JUSTIFY",17,IF(G148="RJ JUSTIFY:ECO INFO",17,IF(G148="RJ JUSTIFY:SOC INFO",17,IF(G148="RJ JUSTIFY:EXP INFO",17,IF(G148="RJ JUSTIFY:MON EARN",17,IF(G148="RJ JUSTIFY:MON BEH",17,IF(G148="RJ-",18,IF(G148="RJ FORGIVE+",19,IF(G148="RJ FORGIVE-",19,IF(G148="(RJ FORGIVE+)",19,IF(G148="(RJ FORGIVE-)",19,IF(G148="COORD",20,IF(G148="(COORD)",20,IF(G148="ENF ACK",21,IF(G148="(ENF ACK)",21,IF(G148="ENF PRAISE",22,IF(G148="ENF ASK",23,IF(G148="ENF TELL",24,IF(G148="ENF SHAME",25,IF(G148="ENF WARN",26,IF(G148="ENF THREATEN",27,IF(G148="ENF PUNISH",28,IF(G148="DEFECT",29,IF(G148="SM TALK",30,IF(G148="HUMOR",31,IF(G148="POLITE+",32,IF(G148="POLITE-",32,IF(G148="INPUT-",33,IF(G148="AMBIGUOUS",34,IF(G148="UNCODEABLE",35)))))))))))))))))))))))))))))))))))))))))))))))))))))))))))))))))</f>
        <v>4</v>
      </c>
      <c r="G148" s="43" t="s">
        <v>9372</v>
      </c>
      <c r="I148" s="65"/>
    </row>
    <row r="149" spans="1:9" x14ac:dyDescent="0.35">
      <c r="A149" s="4">
        <v>74</v>
      </c>
      <c r="B149" s="4">
        <v>-362.84</v>
      </c>
      <c r="C149" t="s">
        <v>6484</v>
      </c>
      <c r="D149" s="4">
        <v>4</v>
      </c>
      <c r="E149" s="16" t="s">
        <v>63</v>
      </c>
      <c r="F149" s="42">
        <f t="shared" ref="F149" si="18">IF(G149="GREET",1,IF(G149="GOAL",2,IF(G149="GOAL:COOP",2,IF(G149="(GOAL:COOP)",2,IF(G149="GOAL:CIVILITY",2,IF(G149="GOAL:SUSTAIN",2,IF(G149="(GOAL:SUSTAIN)",2,IF(G149="GOAL:MAX EARN",2,IF(G149="GOAL:EQUITY",2,IF(G149="(GOAL:EQUITY)",2,IF(G149="PROPOSAL",3,IF(G149="(PROPOSAL)",3,IF(G149="CHOOSE+",4,IF(G149="CHOOSE-",4,IF(G149="(CHOOSE+)",4,IF(G149="(CHOOSE-)",4,IF(G149="ECO INFO",5,IF(G149="(ECO INFO)",5,IF(G149="$ INFO",6,IF(G149="($ INFO)",6,IF(G149="SOC INFO",7,IF(G149="(SOC INFO)",7,IF(G149="RULE INFO",8,IF(G149="EXP INFO",9,IF(G149="(EXP INFO)",9,IF(G149="MON RES",10,IF(G149="MON EARN",11,IF(G149="MON BEH",12,IF(G149="POSE HARM",13,IF(G149="(POSE HARM)",13,IF(G149="POSE CONCERN",14,IF(G149="(POSE CONCERN)",14,IF(G149="RJ APOLOGY",15,IF(G149="RJ ATONE",16,IF(G149="(RJ ATONE)",16,IF(G149="RJ JUSTIFY",17,IF(G149="RJ JUSTIFY:ECO INFO",17,IF(G149="RJ JUSTIFY:SOC INFO",17,IF(G149="RJ JUSTIFY:EXP INFO",17,IF(G149="RJ JUSTIFY:MON EARN",17,IF(G149="RJ JUSTIFY:MON BEH",17,IF(G149="RJ-",18,IF(G149="RJ FORGIVE+",19,IF(G149="RJ FORGIVE-",19,IF(G149="(RJ FORGIVE+)",19,IF(G149="(RJ FORGIVE-)",19,IF(G149="COORD",20,IF(G149="(COORD)",20,IF(G149="ENF ACK",21,IF(G149="(ENF ACK)",21,IF(G149="ENF PRAISE",22,IF(G149="ENF ASK",23,IF(G149="ENF TELL",24,IF(G149="ENF SHAME",25,IF(G149="ENF WARN",26,IF(G149="ENF THREATEN",27,IF(G149="ENF PUNISH",28,IF(G149="DEFECT",29,IF(G149="SM TALK",30,IF(G149="HUMOR",31,IF(G149="POLITE+",32,IF(G149="POLITE-",32,IF(G149="INPUT-",33,IF(G149="AMBIGUOUS",34,IF(G149="UNCODEABLE",35)))))))))))))))))))))))))))))))))))))))))))))))))))))))))))))))))</f>
        <v>4</v>
      </c>
      <c r="G149" s="43" t="s">
        <v>9372</v>
      </c>
    </row>
    <row r="150" spans="1:9" x14ac:dyDescent="0.35">
      <c r="G150" s="43"/>
    </row>
    <row r="151" spans="1:9" x14ac:dyDescent="0.35">
      <c r="A151" s="4">
        <v>75</v>
      </c>
      <c r="B151" s="4">
        <v>-358.47800000000001</v>
      </c>
      <c r="C151" t="s">
        <v>6475</v>
      </c>
      <c r="D151" s="4">
        <v>3</v>
      </c>
      <c r="E151" s="16" t="s">
        <v>6586</v>
      </c>
      <c r="F151" s="42">
        <f t="shared" ref="F151" si="19">IF(G151="GREET",1,IF(G151="GOAL",2,IF(G151="GOAL:COOP",2,IF(G151="(GOAL:COOP)",2,IF(G151="GOAL:CIVILITY",2,IF(G151="GOAL:SUSTAIN",2,IF(G151="(GOAL:SUSTAIN)",2,IF(G151="GOAL:MAX EARN",2,IF(G151="GOAL:EQUITY",2,IF(G151="(GOAL:EQUITY)",2,IF(G151="PROPOSAL",3,IF(G151="(PROPOSAL)",3,IF(G151="CHOOSE+",4,IF(G151="CHOOSE-",4,IF(G151="(CHOOSE+)",4,IF(G151="(CHOOSE-)",4,IF(G151="ECO INFO",5,IF(G151="(ECO INFO)",5,IF(G151="$ INFO",6,IF(G151="($ INFO)",6,IF(G151="SOC INFO",7,IF(G151="(SOC INFO)",7,IF(G151="RULE INFO",8,IF(G151="EXP INFO",9,IF(G151="(EXP INFO)",9,IF(G151="MON RES",10,IF(G151="MON EARN",11,IF(G151="MON BEH",12,IF(G151="POSE HARM",13,IF(G151="(POSE HARM)",13,IF(G151="POSE CONCERN",14,IF(G151="(POSE CONCERN)",14,IF(G151="RJ APOLOGY",15,IF(G151="RJ ATONE",16,IF(G151="(RJ ATONE)",16,IF(G151="RJ JUSTIFY",17,IF(G151="RJ JUSTIFY:ECO INFO",17,IF(G151="RJ JUSTIFY:SOC INFO",17,IF(G151="RJ JUSTIFY:EXP INFO",17,IF(G151="RJ JUSTIFY:MON EARN",17,IF(G151="RJ JUSTIFY:MON BEH",17,IF(G151="RJ-",18,IF(G151="RJ FORGIVE+",19,IF(G151="RJ FORGIVE-",19,IF(G151="(RJ FORGIVE+)",19,IF(G151="(RJ FORGIVE-)",19,IF(G151="COORD",20,IF(G151="(COORD)",20,IF(G151="ENF ACK",21,IF(G151="(ENF ACK)",21,IF(G151="ENF PRAISE",22,IF(G151="ENF ASK",23,IF(G151="ENF TELL",24,IF(G151="ENF SHAME",25,IF(G151="ENF WARN",26,IF(G151="ENF THREATEN",27,IF(G151="ENF PUNISH",28,IF(G151="DEFECT",29,IF(G151="SM TALK",30,IF(G151="HUMOR",31,IF(G151="POLITE+",32,IF(G151="POLITE-",32,IF(G151="INPUT-",33,IF(G151="AMBIGUOUS",34,IF(G151="UNCODEABLE",35)))))))))))))))))))))))))))))))))))))))))))))))))))))))))))))))))</f>
        <v>22</v>
      </c>
      <c r="G151" s="43" t="s">
        <v>10418</v>
      </c>
      <c r="I151" s="65"/>
    </row>
    <row r="152" spans="1:9" x14ac:dyDescent="0.35">
      <c r="G152" s="41"/>
      <c r="I152" s="65"/>
    </row>
    <row r="153" spans="1:9" x14ac:dyDescent="0.35">
      <c r="A153" s="7">
        <v>4</v>
      </c>
      <c r="B153" s="64" t="s">
        <v>10881</v>
      </c>
      <c r="H153" s="83"/>
      <c r="I153" s="65"/>
    </row>
    <row r="154" spans="1:9" x14ac:dyDescent="0.35">
      <c r="A154" s="4">
        <v>76</v>
      </c>
      <c r="B154" s="4">
        <v>-349.76400000000001</v>
      </c>
      <c r="C154" t="s">
        <v>6511</v>
      </c>
      <c r="D154" s="4">
        <v>2</v>
      </c>
      <c r="E154" s="16" t="s">
        <v>6587</v>
      </c>
      <c r="F154" s="42">
        <f t="shared" ref="F154" si="20">IF(G154="GREET",1,IF(G154="GOAL",2,IF(G154="GOAL:COOP",2,IF(G154="(GOAL:COOP)",2,IF(G154="GOAL:CIVILITY",2,IF(G154="GOAL:SUSTAIN",2,IF(G154="(GOAL:SUSTAIN)",2,IF(G154="GOAL:MAX EARN",2,IF(G154="GOAL:EQUITY",2,IF(G154="(GOAL:EQUITY)",2,IF(G154="PROPOSAL",3,IF(G154="(PROPOSAL)",3,IF(G154="CHOOSE+",4,IF(G154="CHOOSE-",4,IF(G154="(CHOOSE+)",4,IF(G154="(CHOOSE-)",4,IF(G154="ECO INFO",5,IF(G154="(ECO INFO)",5,IF(G154="$ INFO",6,IF(G154="($ INFO)",6,IF(G154="SOC INFO",7,IF(G154="(SOC INFO)",7,IF(G154="RULE INFO",8,IF(G154="EXP INFO",9,IF(G154="(EXP INFO)",9,IF(G154="MON RES",10,IF(G154="MON EARN",11,IF(G154="MON BEH",12,IF(G154="POSE HARM",13,IF(G154="(POSE HARM)",13,IF(G154="POSE CONCERN",14,IF(G154="(POSE CONCERN)",14,IF(G154="RJ APOLOGY",15,IF(G154="RJ ATONE",16,IF(G154="(RJ ATONE)",16,IF(G154="RJ JUSTIFY",17,IF(G154="RJ JUSTIFY:ECO INFO",17,IF(G154="RJ JUSTIFY:SOC INFO",17,IF(G154="RJ JUSTIFY:EXP INFO",17,IF(G154="RJ JUSTIFY:MON EARN",17,IF(G154="RJ JUSTIFY:MON BEH",17,IF(G154="RJ-",18,IF(G154="RJ FORGIVE+",19,IF(G154="RJ FORGIVE-",19,IF(G154="(RJ FORGIVE+)",19,IF(G154="(RJ FORGIVE-)",19,IF(G154="COORD",20,IF(G154="(COORD)",20,IF(G154="ENF ACK",21,IF(G154="(ENF ACK)",21,IF(G154="ENF PRAISE",22,IF(G154="ENF ASK",23,IF(G154="ENF TELL",24,IF(G154="ENF SHAME",25,IF(G154="ENF WARN",26,IF(G154="ENF THREATEN",27,IF(G154="ENF PUNISH",28,IF(G154="DEFECT",29,IF(G154="SM TALK",30,IF(G154="HUMOR",31,IF(G154="POLITE+",32,IF(G154="POLITE-",32,IF(G154="INPUT-",33,IF(G154="AMBIGUOUS",34,IF(G154="UNCODEABLE",35)))))))))))))))))))))))))))))))))))))))))))))))))))))))))))))))))</f>
        <v>3</v>
      </c>
      <c r="G154" t="s">
        <v>9379</v>
      </c>
    </row>
    <row r="155" spans="1:9" x14ac:dyDescent="0.35">
      <c r="A155" s="4">
        <v>77</v>
      </c>
      <c r="B155" s="4">
        <v>-341.72</v>
      </c>
      <c r="C155" t="s">
        <v>6484</v>
      </c>
      <c r="D155" s="4">
        <v>4</v>
      </c>
      <c r="E155" s="16" t="s">
        <v>6589</v>
      </c>
      <c r="F155" s="42">
        <f t="shared" ref="F155" si="21">IF(G155="GREET",1,IF(G155="GOAL",2,IF(G155="GOAL:COOP",2,IF(G155="(GOAL:COOP)",2,IF(G155="GOAL:CIVILITY",2,IF(G155="GOAL:SUSTAIN",2,IF(G155="(GOAL:SUSTAIN)",2,IF(G155="GOAL:MAX EARN",2,IF(G155="GOAL:EQUITY",2,IF(G155="(GOAL:EQUITY)",2,IF(G155="PROPOSAL",3,IF(G155="(PROPOSAL)",3,IF(G155="CHOOSE+",4,IF(G155="CHOOSE-",4,IF(G155="(CHOOSE+)",4,IF(G155="(CHOOSE-)",4,IF(G155="ECO INFO",5,IF(G155="(ECO INFO)",5,IF(G155="$ INFO",6,IF(G155="($ INFO)",6,IF(G155="SOC INFO",7,IF(G155="(SOC INFO)",7,IF(G155="RULE INFO",8,IF(G155="EXP INFO",9,IF(G155="(EXP INFO)",9,IF(G155="MON RES",10,IF(G155="MON EARN",11,IF(G155="MON BEH",12,IF(G155="POSE HARM",13,IF(G155="(POSE HARM)",13,IF(G155="POSE CONCERN",14,IF(G155="(POSE CONCERN)",14,IF(G155="RJ APOLOGY",15,IF(G155="RJ ATONE",16,IF(G155="(RJ ATONE)",16,IF(G155="RJ JUSTIFY",17,IF(G155="RJ JUSTIFY:ECO INFO",17,IF(G155="RJ JUSTIFY:SOC INFO",17,IF(G155="RJ JUSTIFY:EXP INFO",17,IF(G155="RJ JUSTIFY:MON EARN",17,IF(G155="RJ JUSTIFY:MON BEH",17,IF(G155="RJ-",18,IF(G155="RJ FORGIVE+",19,IF(G155="RJ FORGIVE-",19,IF(G155="(RJ FORGIVE+)",19,IF(G155="(RJ FORGIVE-)",19,IF(G155="COORD",20,IF(G155="(COORD)",20,IF(G155="ENF ACK",21,IF(G155="(ENF ACK)",21,IF(G155="ENF PRAISE",22,IF(G155="ENF ASK",23,IF(G155="ENF TELL",24,IF(G155="ENF SHAME",25,IF(G155="ENF WARN",26,IF(G155="ENF THREATEN",27,IF(G155="ENF PUNISH",28,IF(G155="DEFECT",29,IF(G155="SM TALK",30,IF(G155="HUMOR",31,IF(G155="POLITE+",32,IF(G155="POLITE-",32,IF(G155="INPUT-",33,IF(G155="AMBIGUOUS",34,IF(G155="UNCODEABLE",35)))))))))))))))))))))))))))))))))))))))))))))))))))))))))))))))))</f>
        <v>8</v>
      </c>
      <c r="G155" t="s">
        <v>9374</v>
      </c>
    </row>
    <row r="156" spans="1:9" x14ac:dyDescent="0.35">
      <c r="A156" s="4">
        <v>78</v>
      </c>
      <c r="B156" s="4">
        <v>-339.71100000000001</v>
      </c>
      <c r="C156" t="s">
        <v>6475</v>
      </c>
      <c r="D156" s="4">
        <v>3</v>
      </c>
      <c r="E156" s="16" t="s">
        <v>6590</v>
      </c>
    </row>
    <row r="157" spans="1:9" x14ac:dyDescent="0.35">
      <c r="E157" s="58" t="s">
        <v>9461</v>
      </c>
      <c r="F157" s="42">
        <f t="shared" ref="F157" si="22">IF(G157="GREET",1,IF(G157="GOAL",2,IF(G157="GOAL:COOP",2,IF(G157="(GOAL:COOP)",2,IF(G157="GOAL:CIVILITY",2,IF(G157="GOAL:SUSTAIN",2,IF(G157="(GOAL:SUSTAIN)",2,IF(G157="GOAL:MAX EARN",2,IF(G157="GOAL:EQUITY",2,IF(G157="(GOAL:EQUITY)",2,IF(G157="PROPOSAL",3,IF(G157="(PROPOSAL)",3,IF(G157="CHOOSE+",4,IF(G157="CHOOSE-",4,IF(G157="(CHOOSE+)",4,IF(G157="(CHOOSE-)",4,IF(G157="ECO INFO",5,IF(G157="(ECO INFO)",5,IF(G157="$ INFO",6,IF(G157="($ INFO)",6,IF(G157="SOC INFO",7,IF(G157="(SOC INFO)",7,IF(G157="RULE INFO",8,IF(G157="EXP INFO",9,IF(G157="(EXP INFO)",9,IF(G157="MON RES",10,IF(G157="MON EARN",11,IF(G157="MON BEH",12,IF(G157="POSE HARM",13,IF(G157="(POSE HARM)",13,IF(G157="POSE CONCERN",14,IF(G157="(POSE CONCERN)",14,IF(G157="RJ APOLOGY",15,IF(G157="RJ ATONE",16,IF(G157="(RJ ATONE)",16,IF(G157="RJ JUSTIFY",17,IF(G157="RJ JUSTIFY:ECO INFO",17,IF(G157="RJ JUSTIFY:SOC INFO",17,IF(G157="RJ JUSTIFY:EXP INFO",17,IF(G157="RJ JUSTIFY:MON EARN",17,IF(G157="RJ JUSTIFY:MON BEH",17,IF(G157="RJ-",18,IF(G157="RJ FORGIVE+",19,IF(G157="RJ FORGIVE-",19,IF(G157="(RJ FORGIVE+)",19,IF(G157="(RJ FORGIVE-)",19,IF(G157="COORD",20,IF(G157="(COORD)",20,IF(G157="ENF ACK",21,IF(G157="(ENF ACK)",21,IF(G157="ENF PRAISE",22,IF(G157="ENF ASK",23,IF(G157="ENF TELL",24,IF(G157="ENF SHAME",25,IF(G157="ENF WARN",26,IF(G157="ENF THREATEN",27,IF(G157="ENF PUNISH",28,IF(G157="DEFECT",29,IF(G157="SM TALK",30,IF(G157="HUMOR",31,IF(G157="POLITE+",32,IF(G157="POLITE-",32,IF(G157="INPUT-",33,IF(G157="AMBIGUOUS",34,IF(G157="UNCODEABLE",35)))))))))))))))))))))))))))))))))))))))))))))))))))))))))))))))))</f>
        <v>4</v>
      </c>
      <c r="G157" t="s">
        <v>9372</v>
      </c>
    </row>
    <row r="158" spans="1:9" x14ac:dyDescent="0.35">
      <c r="E158" s="58" t="s">
        <v>10878</v>
      </c>
      <c r="F158" s="42">
        <f t="shared" ref="F158" si="23">IF(G158="GREET",1,IF(G158="GOAL",2,IF(G158="GOAL:COOP",2,IF(G158="(GOAL:COOP)",2,IF(G158="GOAL:CIVILITY",2,IF(G158="GOAL:SUSTAIN",2,IF(G158="(GOAL:SUSTAIN)",2,IF(G158="GOAL:MAX EARN",2,IF(G158="GOAL:EQUITY",2,IF(G158="(GOAL:EQUITY)",2,IF(G158="PROPOSAL",3,IF(G158="(PROPOSAL)",3,IF(G158="CHOOSE+",4,IF(G158="CHOOSE-",4,IF(G158="(CHOOSE+)",4,IF(G158="(CHOOSE-)",4,IF(G158="ECO INFO",5,IF(G158="(ECO INFO)",5,IF(G158="$ INFO",6,IF(G158="($ INFO)",6,IF(G158="SOC INFO",7,IF(G158="(SOC INFO)",7,IF(G158="RULE INFO",8,IF(G158="EXP INFO",9,IF(G158="(EXP INFO)",9,IF(G158="MON RES",10,IF(G158="MON EARN",11,IF(G158="MON BEH",12,IF(G158="POSE HARM",13,IF(G158="(POSE HARM)",13,IF(G158="POSE CONCERN",14,IF(G158="(POSE CONCERN)",14,IF(G158="RJ APOLOGY",15,IF(G158="RJ ATONE",16,IF(G158="(RJ ATONE)",16,IF(G158="RJ JUSTIFY",17,IF(G158="RJ JUSTIFY:ECO INFO",17,IF(G158="RJ JUSTIFY:SOC INFO",17,IF(G158="RJ JUSTIFY:EXP INFO",17,IF(G158="RJ JUSTIFY:MON EARN",17,IF(G158="RJ JUSTIFY:MON BEH",17,IF(G158="RJ-",18,IF(G158="RJ FORGIVE+",19,IF(G158="RJ FORGIVE-",19,IF(G158="(RJ FORGIVE+)",19,IF(G158="(RJ FORGIVE-)",19,IF(G158="COORD",20,IF(G158="(COORD)",20,IF(G158="ENF ACK",21,IF(G158="(ENF ACK)",21,IF(G158="ENF PRAISE",22,IF(G158="ENF ASK",23,IF(G158="ENF TELL",24,IF(G158="ENF SHAME",25,IF(G158="ENF WARN",26,IF(G158="ENF THREATEN",27,IF(G158="ENF PUNISH",28,IF(G158="DEFECT",29,IF(G158="SM TALK",30,IF(G158="HUMOR",31,IF(G158="POLITE+",32,IF(G158="POLITE-",32,IF(G158="INPUT-",33,IF(G158="AMBIGUOUS",34,IF(G158="UNCODEABLE",35)))))))))))))))))))))))))))))))))))))))))))))))))))))))))))))))))</f>
        <v>3</v>
      </c>
      <c r="G158" t="s">
        <v>9379</v>
      </c>
    </row>
    <row r="159" spans="1:9" x14ac:dyDescent="0.35">
      <c r="A159" s="4">
        <v>79</v>
      </c>
      <c r="B159" s="4">
        <v>-333.02199999999999</v>
      </c>
      <c r="C159" t="s">
        <v>6484</v>
      </c>
      <c r="D159" s="4">
        <v>4</v>
      </c>
      <c r="E159" s="16" t="s">
        <v>5009</v>
      </c>
      <c r="F159" s="42">
        <f t="shared" ref="F159" si="24">IF(G159="GREET",1,IF(G159="GOAL",2,IF(G159="GOAL:COOP",2,IF(G159="(GOAL:COOP)",2,IF(G159="GOAL:CIVILITY",2,IF(G159="GOAL:SUSTAIN",2,IF(G159="(GOAL:SUSTAIN)",2,IF(G159="GOAL:MAX EARN",2,IF(G159="GOAL:EQUITY",2,IF(G159="(GOAL:EQUITY)",2,IF(G159="PROPOSAL",3,IF(G159="(PROPOSAL)",3,IF(G159="CHOOSE+",4,IF(G159="CHOOSE-",4,IF(G159="(CHOOSE+)",4,IF(G159="(CHOOSE-)",4,IF(G159="ECO INFO",5,IF(G159="(ECO INFO)",5,IF(G159="$ INFO",6,IF(G159="($ INFO)",6,IF(G159="SOC INFO",7,IF(G159="(SOC INFO)",7,IF(G159="RULE INFO",8,IF(G159="EXP INFO",9,IF(G159="(EXP INFO)",9,IF(G159="MON RES",10,IF(G159="MON EARN",11,IF(G159="MON BEH",12,IF(G159="POSE HARM",13,IF(G159="(POSE HARM)",13,IF(G159="POSE CONCERN",14,IF(G159="(POSE CONCERN)",14,IF(G159="RJ APOLOGY",15,IF(G159="RJ ATONE",16,IF(G159="(RJ ATONE)",16,IF(G159="RJ JUSTIFY",17,IF(G159="RJ JUSTIFY:ECO INFO",17,IF(G159="RJ JUSTIFY:SOC INFO",17,IF(G159="RJ JUSTIFY:EXP INFO",17,IF(G159="RJ JUSTIFY:MON EARN",17,IF(G159="RJ JUSTIFY:MON BEH",17,IF(G159="RJ-",18,IF(G159="RJ FORGIVE+",19,IF(G159="RJ FORGIVE-",19,IF(G159="(RJ FORGIVE+)",19,IF(G159="(RJ FORGIVE-)",19,IF(G159="COORD",20,IF(G159="(COORD)",20,IF(G159="ENF ACK",21,IF(G159="(ENF ACK)",21,IF(G159="ENF PRAISE",22,IF(G159="ENF ASK",23,IF(G159="ENF TELL",24,IF(G159="ENF SHAME",25,IF(G159="ENF WARN",26,IF(G159="ENF THREATEN",27,IF(G159="ENF PUNISH",28,IF(G159="DEFECT",29,IF(G159="SM TALK",30,IF(G159="HUMOR",31,IF(G159="POLITE+",32,IF(G159="POLITE-",32,IF(G159="INPUT-",33,IF(G159="AMBIGUOUS",34,IF(G159="UNCODEABLE",35)))))))))))))))))))))))))))))))))))))))))))))))))))))))))))))))))</f>
        <v>4</v>
      </c>
      <c r="G159" t="s">
        <v>9372</v>
      </c>
    </row>
    <row r="160" spans="1:9" x14ac:dyDescent="0.35">
      <c r="A160" s="4">
        <v>80</v>
      </c>
      <c r="B160" s="4">
        <v>-327.29300000000001</v>
      </c>
      <c r="C160" t="s">
        <v>6511</v>
      </c>
      <c r="D160" s="4">
        <v>2</v>
      </c>
      <c r="E160" s="16" t="s">
        <v>5035</v>
      </c>
      <c r="F160" s="42">
        <f t="shared" ref="F160" si="25">IF(G160="GREET",1,IF(G160="GOAL",2,IF(G160="GOAL:COOP",2,IF(G160="(GOAL:COOP)",2,IF(G160="GOAL:CIVILITY",2,IF(G160="GOAL:SUSTAIN",2,IF(G160="(GOAL:SUSTAIN)",2,IF(G160="GOAL:MAX EARN",2,IF(G160="GOAL:EQUITY",2,IF(G160="(GOAL:EQUITY)",2,IF(G160="PROPOSAL",3,IF(G160="(PROPOSAL)",3,IF(G160="CHOOSE+",4,IF(G160="CHOOSE-",4,IF(G160="(CHOOSE+)",4,IF(G160="(CHOOSE-)",4,IF(G160="ECO INFO",5,IF(G160="(ECO INFO)",5,IF(G160="$ INFO",6,IF(G160="($ INFO)",6,IF(G160="SOC INFO",7,IF(G160="(SOC INFO)",7,IF(G160="RULE INFO",8,IF(G160="EXP INFO",9,IF(G160="(EXP INFO)",9,IF(G160="MON RES",10,IF(G160="MON EARN",11,IF(G160="MON BEH",12,IF(G160="POSE HARM",13,IF(G160="(POSE HARM)",13,IF(G160="POSE CONCERN",14,IF(G160="(POSE CONCERN)",14,IF(G160="RJ APOLOGY",15,IF(G160="RJ ATONE",16,IF(G160="(RJ ATONE)",16,IF(G160="RJ JUSTIFY",17,IF(G160="RJ JUSTIFY:ECO INFO",17,IF(G160="RJ JUSTIFY:SOC INFO",17,IF(G160="RJ JUSTIFY:EXP INFO",17,IF(G160="RJ JUSTIFY:MON EARN",17,IF(G160="RJ JUSTIFY:MON BEH",17,IF(G160="RJ-",18,IF(G160="RJ FORGIVE+",19,IF(G160="RJ FORGIVE-",19,IF(G160="(RJ FORGIVE+)",19,IF(G160="(RJ FORGIVE-)",19,IF(G160="COORD",20,IF(G160="(COORD)",20,IF(G160="ENF ACK",21,IF(G160="(ENF ACK)",21,IF(G160="ENF PRAISE",22,IF(G160="ENF ASK",23,IF(G160="ENF TELL",24,IF(G160="ENF SHAME",25,IF(G160="ENF WARN",26,IF(G160="ENF THREATEN",27,IF(G160="ENF PUNISH",28,IF(G160="DEFECT",29,IF(G160="SM TALK",30,IF(G160="HUMOR",31,IF(G160="POLITE+",32,IF(G160="POLITE-",32,IF(G160="INPUT-",33,IF(G160="AMBIGUOUS",34,IF(G160="UNCODEABLE",35)))))))))))))))))))))))))))))))))))))))))))))))))))))))))))))))))</f>
        <v>4</v>
      </c>
      <c r="G160" t="s">
        <v>9372</v>
      </c>
    </row>
    <row r="161" spans="1:7" x14ac:dyDescent="0.35">
      <c r="A161" s="4">
        <v>81</v>
      </c>
      <c r="B161" s="4">
        <v>-324.79700000000003</v>
      </c>
      <c r="C161" t="s">
        <v>6477</v>
      </c>
      <c r="D161" s="4">
        <v>1</v>
      </c>
      <c r="E161" s="16" t="s">
        <v>6593</v>
      </c>
      <c r="F161" s="42">
        <f t="shared" ref="F161" si="26">IF(G161="GREET",1,IF(G161="GOAL",2,IF(G161="GOAL:COOP",2,IF(G161="(GOAL:COOP)",2,IF(G161="GOAL:CIVILITY",2,IF(G161="GOAL:SUSTAIN",2,IF(G161="(GOAL:SUSTAIN)",2,IF(G161="GOAL:MAX EARN",2,IF(G161="GOAL:EQUITY",2,IF(G161="(GOAL:EQUITY)",2,IF(G161="PROPOSAL",3,IF(G161="(PROPOSAL)",3,IF(G161="CHOOSE+",4,IF(G161="CHOOSE-",4,IF(G161="(CHOOSE+)",4,IF(G161="(CHOOSE-)",4,IF(G161="ECO INFO",5,IF(G161="(ECO INFO)",5,IF(G161="$ INFO",6,IF(G161="($ INFO)",6,IF(G161="SOC INFO",7,IF(G161="(SOC INFO)",7,IF(G161="RULE INFO",8,IF(G161="EXP INFO",9,IF(G161="(EXP INFO)",9,IF(G161="MON RES",10,IF(G161="MON EARN",11,IF(G161="MON BEH",12,IF(G161="POSE HARM",13,IF(G161="(POSE HARM)",13,IF(G161="POSE CONCERN",14,IF(G161="(POSE CONCERN)",14,IF(G161="RJ APOLOGY",15,IF(G161="RJ ATONE",16,IF(G161="(RJ ATONE)",16,IF(G161="RJ JUSTIFY",17,IF(G161="RJ JUSTIFY:ECO INFO",17,IF(G161="RJ JUSTIFY:SOC INFO",17,IF(G161="RJ JUSTIFY:EXP INFO",17,IF(G161="RJ JUSTIFY:MON EARN",17,IF(G161="RJ JUSTIFY:MON BEH",17,IF(G161="RJ-",18,IF(G161="RJ FORGIVE+",19,IF(G161="RJ FORGIVE-",19,IF(G161="(RJ FORGIVE+)",19,IF(G161="(RJ FORGIVE-)",19,IF(G161="COORD",20,IF(G161="(COORD)",20,IF(G161="ENF ACK",21,IF(G161="(ENF ACK)",21,IF(G161="ENF PRAISE",22,IF(G161="ENF ASK",23,IF(G161="ENF TELL",24,IF(G161="ENF SHAME",25,IF(G161="ENF WARN",26,IF(G161="ENF THREATEN",27,IF(G161="ENF PUNISH",28,IF(G161="DEFECT",29,IF(G161="SM TALK",30,IF(G161="HUMOR",31,IF(G161="POLITE+",32,IF(G161="POLITE-",32,IF(G161="INPUT-",33,IF(G161="AMBIGUOUS",34,IF(G161="UNCODEABLE",35)))))))))))))))))))))))))))))))))))))))))))))))))))))))))))))))))</f>
        <v>7</v>
      </c>
      <c r="G161" t="s">
        <v>9377</v>
      </c>
    </row>
    <row r="162" spans="1:7" x14ac:dyDescent="0.35">
      <c r="A162" s="4">
        <v>82</v>
      </c>
      <c r="B162" s="4">
        <v>-323.28800000000001</v>
      </c>
      <c r="C162" t="s">
        <v>6484</v>
      </c>
      <c r="D162" s="4">
        <v>4</v>
      </c>
      <c r="E162" s="16" t="s">
        <v>6594</v>
      </c>
      <c r="F162" s="42">
        <f t="shared" ref="F162" si="27">IF(G162="GREET",1,IF(G162="GOAL",2,IF(G162="GOAL:COOP",2,IF(G162="(GOAL:COOP)",2,IF(G162="GOAL:CIVILITY",2,IF(G162="GOAL:SUSTAIN",2,IF(G162="(GOAL:SUSTAIN)",2,IF(G162="GOAL:MAX EARN",2,IF(G162="GOAL:EQUITY",2,IF(G162="(GOAL:EQUITY)",2,IF(G162="PROPOSAL",3,IF(G162="(PROPOSAL)",3,IF(G162="CHOOSE+",4,IF(G162="CHOOSE-",4,IF(G162="(CHOOSE+)",4,IF(G162="(CHOOSE-)",4,IF(G162="ECO INFO",5,IF(G162="(ECO INFO)",5,IF(G162="$ INFO",6,IF(G162="($ INFO)",6,IF(G162="SOC INFO",7,IF(G162="(SOC INFO)",7,IF(G162="RULE INFO",8,IF(G162="EXP INFO",9,IF(G162="(EXP INFO)",9,IF(G162="MON RES",10,IF(G162="MON EARN",11,IF(G162="MON BEH",12,IF(G162="POSE HARM",13,IF(G162="(POSE HARM)",13,IF(G162="POSE CONCERN",14,IF(G162="(POSE CONCERN)",14,IF(G162="RJ APOLOGY",15,IF(G162="RJ ATONE",16,IF(G162="(RJ ATONE)",16,IF(G162="RJ JUSTIFY",17,IF(G162="RJ JUSTIFY:ECO INFO",17,IF(G162="RJ JUSTIFY:SOC INFO",17,IF(G162="RJ JUSTIFY:EXP INFO",17,IF(G162="RJ JUSTIFY:MON EARN",17,IF(G162="RJ JUSTIFY:MON BEH",17,IF(G162="RJ-",18,IF(G162="RJ FORGIVE+",19,IF(G162="RJ FORGIVE-",19,IF(G162="(RJ FORGIVE+)",19,IF(G162="(RJ FORGIVE-)",19,IF(G162="COORD",20,IF(G162="(COORD)",20,IF(G162="ENF ACK",21,IF(G162="(ENF ACK)",21,IF(G162="ENF PRAISE",22,IF(G162="ENF ASK",23,IF(G162="ENF TELL",24,IF(G162="ENF SHAME",25,IF(G162="ENF WARN",26,IF(G162="ENF THREATEN",27,IF(G162="ENF PUNISH",28,IF(G162="DEFECT",29,IF(G162="SM TALK",30,IF(G162="HUMOR",31,IF(G162="POLITE+",32,IF(G162="POLITE-",32,IF(G162="INPUT-",33,IF(G162="AMBIGUOUS",34,IF(G162="UNCODEABLE",35)))))))))))))))))))))))))))))))))))))))))))))))))))))))))))))))))</f>
        <v>8</v>
      </c>
      <c r="G162" t="s">
        <v>9374</v>
      </c>
    </row>
    <row r="163" spans="1:7" x14ac:dyDescent="0.35">
      <c r="B163" s="4">
        <v>-315.44799999999998</v>
      </c>
      <c r="C163" t="s">
        <v>6484</v>
      </c>
      <c r="D163" s="4">
        <v>4</v>
      </c>
      <c r="E163" s="16" t="s">
        <v>6595</v>
      </c>
    </row>
    <row r="164" spans="1:7" x14ac:dyDescent="0.35">
      <c r="A164" s="4">
        <v>83</v>
      </c>
      <c r="B164" s="4">
        <v>-101.319</v>
      </c>
      <c r="C164" t="s">
        <v>6475</v>
      </c>
      <c r="D164" s="4">
        <v>3</v>
      </c>
      <c r="E164" s="16" t="s">
        <v>6629</v>
      </c>
      <c r="F164" s="42">
        <f t="shared" ref="F164" si="28">IF(G164="GREET",1,IF(G164="GOAL",2,IF(G164="GOAL:COOP",2,IF(G164="(GOAL:COOP)",2,IF(G164="GOAL:CIVILITY",2,IF(G164="GOAL:SUSTAIN",2,IF(G164="(GOAL:SUSTAIN)",2,IF(G164="GOAL:MAX EARN",2,IF(G164="GOAL:EQUITY",2,IF(G164="(GOAL:EQUITY)",2,IF(G164="PROPOSAL",3,IF(G164="(PROPOSAL)",3,IF(G164="CHOOSE+",4,IF(G164="CHOOSE-",4,IF(G164="(CHOOSE+)",4,IF(G164="(CHOOSE-)",4,IF(G164="ECO INFO",5,IF(G164="(ECO INFO)",5,IF(G164="$ INFO",6,IF(G164="($ INFO)",6,IF(G164="SOC INFO",7,IF(G164="(SOC INFO)",7,IF(G164="RULE INFO",8,IF(G164="EXP INFO",9,IF(G164="(EXP INFO)",9,IF(G164="MON RES",10,IF(G164="MON EARN",11,IF(G164="MON BEH",12,IF(G164="POSE HARM",13,IF(G164="(POSE HARM)",13,IF(G164="POSE CONCERN",14,IF(G164="(POSE CONCERN)",14,IF(G164="RJ APOLOGY",15,IF(G164="RJ ATONE",16,IF(G164="(RJ ATONE)",16,IF(G164="RJ JUSTIFY",17,IF(G164="RJ JUSTIFY:ECO INFO",17,IF(G164="RJ JUSTIFY:SOC INFO",17,IF(G164="RJ JUSTIFY:EXP INFO",17,IF(G164="RJ JUSTIFY:MON EARN",17,IF(G164="RJ JUSTIFY:MON BEH",17,IF(G164="RJ-",18,IF(G164="RJ FORGIVE+",19,IF(G164="RJ FORGIVE-",19,IF(G164="(RJ FORGIVE+)",19,IF(G164="(RJ FORGIVE-)",19,IF(G164="COORD",20,IF(G164="(COORD)",20,IF(G164="ENF ACK",21,IF(G164="(ENF ACK)",21,IF(G164="ENF PRAISE",22,IF(G164="ENF ASK",23,IF(G164="ENF TELL",24,IF(G164="ENF SHAME",25,IF(G164="ENF WARN",26,IF(G164="ENF THREATEN",27,IF(G164="ENF PUNISH",28,IF(G164="DEFECT",29,IF(G164="SM TALK",30,IF(G164="HUMOR",31,IF(G164="POLITE+",32,IF(G164="POLITE-",32,IF(G164="INPUT-",33,IF(G164="AMBIGUOUS",34,IF(G164="UNCODEABLE",35)))))))))))))))))))))))))))))))))))))))))))))))))))))))))))))))))</f>
        <v>4</v>
      </c>
      <c r="G164" s="43" t="s">
        <v>9372</v>
      </c>
    </row>
    <row r="165" spans="1:7" x14ac:dyDescent="0.35">
      <c r="A165" s="4">
        <v>84</v>
      </c>
      <c r="B165" s="4">
        <v>-97.001999999999995</v>
      </c>
      <c r="C165" t="s">
        <v>6511</v>
      </c>
      <c r="D165" s="4">
        <v>2</v>
      </c>
      <c r="E165" s="16" t="s">
        <v>222</v>
      </c>
      <c r="F165" s="42">
        <f t="shared" ref="F165" si="29">IF(G165="GREET",1,IF(G165="GOAL",2,IF(G165="GOAL:COOP",2,IF(G165="(GOAL:COOP)",2,IF(G165="GOAL:CIVILITY",2,IF(G165="GOAL:SUSTAIN",2,IF(G165="(GOAL:SUSTAIN)",2,IF(G165="GOAL:MAX EARN",2,IF(G165="GOAL:EQUITY",2,IF(G165="(GOAL:EQUITY)",2,IF(G165="PROPOSAL",3,IF(G165="(PROPOSAL)",3,IF(G165="CHOOSE+",4,IF(G165="CHOOSE-",4,IF(G165="(CHOOSE+)",4,IF(G165="(CHOOSE-)",4,IF(G165="ECO INFO",5,IF(G165="(ECO INFO)",5,IF(G165="$ INFO",6,IF(G165="($ INFO)",6,IF(G165="SOC INFO",7,IF(G165="(SOC INFO)",7,IF(G165="RULE INFO",8,IF(G165="EXP INFO",9,IF(G165="(EXP INFO)",9,IF(G165="MON RES",10,IF(G165="MON EARN",11,IF(G165="MON BEH",12,IF(G165="POSE HARM",13,IF(G165="(POSE HARM)",13,IF(G165="POSE CONCERN",14,IF(G165="(POSE CONCERN)",14,IF(G165="RJ APOLOGY",15,IF(G165="RJ ATONE",16,IF(G165="(RJ ATONE)",16,IF(G165="RJ JUSTIFY",17,IF(G165="RJ JUSTIFY:ECO INFO",17,IF(G165="RJ JUSTIFY:SOC INFO",17,IF(G165="RJ JUSTIFY:EXP INFO",17,IF(G165="RJ JUSTIFY:MON EARN",17,IF(G165="RJ JUSTIFY:MON BEH",17,IF(G165="RJ-",18,IF(G165="RJ FORGIVE+",19,IF(G165="RJ FORGIVE-",19,IF(G165="(RJ FORGIVE+)",19,IF(G165="(RJ FORGIVE-)",19,IF(G165="COORD",20,IF(G165="(COORD)",20,IF(G165="ENF ACK",21,IF(G165="(ENF ACK)",21,IF(G165="ENF PRAISE",22,IF(G165="ENF ASK",23,IF(G165="ENF TELL",24,IF(G165="ENF SHAME",25,IF(G165="ENF WARN",26,IF(G165="ENF THREATEN",27,IF(G165="ENF PUNISH",28,IF(G165="DEFECT",29,IF(G165="SM TALK",30,IF(G165="HUMOR",31,IF(G165="POLITE+",32,IF(G165="POLITE-",32,IF(G165="INPUT-",33,IF(G165="AMBIGUOUS",34,IF(G165="UNCODEABLE",35)))))))))))))))))))))))))))))))))))))))))))))))))))))))))))))))))</f>
        <v>4</v>
      </c>
      <c r="G165" s="43" t="s">
        <v>9372</v>
      </c>
    </row>
    <row r="166" spans="1:7" x14ac:dyDescent="0.35">
      <c r="A166" s="4">
        <v>85</v>
      </c>
      <c r="B166" s="4">
        <v>-92.286000000000001</v>
      </c>
      <c r="C166" t="s">
        <v>6477</v>
      </c>
      <c r="D166" s="4">
        <v>1</v>
      </c>
      <c r="E166" s="16" t="s">
        <v>450</v>
      </c>
      <c r="F166" s="42">
        <f t="shared" ref="F166" si="30">IF(G166="GREET",1,IF(G166="GOAL",2,IF(G166="GOAL:COOP",2,IF(G166="(GOAL:COOP)",2,IF(G166="GOAL:CIVILITY",2,IF(G166="GOAL:SUSTAIN",2,IF(G166="(GOAL:SUSTAIN)",2,IF(G166="GOAL:MAX EARN",2,IF(G166="GOAL:EQUITY",2,IF(G166="(GOAL:EQUITY)",2,IF(G166="PROPOSAL",3,IF(G166="(PROPOSAL)",3,IF(G166="CHOOSE+",4,IF(G166="CHOOSE-",4,IF(G166="(CHOOSE+)",4,IF(G166="(CHOOSE-)",4,IF(G166="ECO INFO",5,IF(G166="(ECO INFO)",5,IF(G166="$ INFO",6,IF(G166="($ INFO)",6,IF(G166="SOC INFO",7,IF(G166="(SOC INFO)",7,IF(G166="RULE INFO",8,IF(G166="EXP INFO",9,IF(G166="(EXP INFO)",9,IF(G166="MON RES",10,IF(G166="MON EARN",11,IF(G166="MON BEH",12,IF(G166="POSE HARM",13,IF(G166="(POSE HARM)",13,IF(G166="POSE CONCERN",14,IF(G166="(POSE CONCERN)",14,IF(G166="RJ APOLOGY",15,IF(G166="RJ ATONE",16,IF(G166="(RJ ATONE)",16,IF(G166="RJ JUSTIFY",17,IF(G166="RJ JUSTIFY:ECO INFO",17,IF(G166="RJ JUSTIFY:SOC INFO",17,IF(G166="RJ JUSTIFY:EXP INFO",17,IF(G166="RJ JUSTIFY:MON EARN",17,IF(G166="RJ JUSTIFY:MON BEH",17,IF(G166="RJ-",18,IF(G166="RJ FORGIVE+",19,IF(G166="RJ FORGIVE-",19,IF(G166="(RJ FORGIVE+)",19,IF(G166="(RJ FORGIVE-)",19,IF(G166="COORD",20,IF(G166="(COORD)",20,IF(G166="ENF ACK",21,IF(G166="(ENF ACK)",21,IF(G166="ENF PRAISE",22,IF(G166="ENF ASK",23,IF(G166="ENF TELL",24,IF(G166="ENF SHAME",25,IF(G166="ENF WARN",26,IF(G166="ENF THREATEN",27,IF(G166="ENF PUNISH",28,IF(G166="DEFECT",29,IF(G166="SM TALK",30,IF(G166="HUMOR",31,IF(G166="POLITE+",32,IF(G166="POLITE-",32,IF(G166="INPUT-",33,IF(G166="AMBIGUOUS",34,IF(G166="UNCODEABLE",35)))))))))))))))))))))))))))))))))))))))))))))))))))))))))))))))))</f>
        <v>4</v>
      </c>
      <c r="G166" s="43" t="s">
        <v>9372</v>
      </c>
    </row>
    <row r="167" spans="1:7" x14ac:dyDescent="0.35">
      <c r="A167" s="4">
        <v>86</v>
      </c>
      <c r="B167" s="4">
        <v>-91.231999999999999</v>
      </c>
      <c r="C167" t="s">
        <v>6484</v>
      </c>
      <c r="D167" s="4">
        <v>4</v>
      </c>
      <c r="E167" s="16" t="s">
        <v>3421</v>
      </c>
      <c r="F167" s="42">
        <f t="shared" ref="F167" si="31">IF(G167="GREET",1,IF(G167="GOAL",2,IF(G167="GOAL:COOP",2,IF(G167="(GOAL:COOP)",2,IF(G167="GOAL:CIVILITY",2,IF(G167="GOAL:SUSTAIN",2,IF(G167="(GOAL:SUSTAIN)",2,IF(G167="GOAL:MAX EARN",2,IF(G167="GOAL:EQUITY",2,IF(G167="(GOAL:EQUITY)",2,IF(G167="PROPOSAL",3,IF(G167="(PROPOSAL)",3,IF(G167="CHOOSE+",4,IF(G167="CHOOSE-",4,IF(G167="(CHOOSE+)",4,IF(G167="(CHOOSE-)",4,IF(G167="ECO INFO",5,IF(G167="(ECO INFO)",5,IF(G167="$ INFO",6,IF(G167="($ INFO)",6,IF(G167="SOC INFO",7,IF(G167="(SOC INFO)",7,IF(G167="RULE INFO",8,IF(G167="EXP INFO",9,IF(G167="(EXP INFO)",9,IF(G167="MON RES",10,IF(G167="MON EARN",11,IF(G167="MON BEH",12,IF(G167="POSE HARM",13,IF(G167="(POSE HARM)",13,IF(G167="POSE CONCERN",14,IF(G167="(POSE CONCERN)",14,IF(G167="RJ APOLOGY",15,IF(G167="RJ ATONE",16,IF(G167="(RJ ATONE)",16,IF(G167="RJ JUSTIFY",17,IF(G167="RJ JUSTIFY:ECO INFO",17,IF(G167="RJ JUSTIFY:SOC INFO",17,IF(G167="RJ JUSTIFY:EXP INFO",17,IF(G167="RJ JUSTIFY:MON EARN",17,IF(G167="RJ JUSTIFY:MON BEH",17,IF(G167="RJ-",18,IF(G167="RJ FORGIVE+",19,IF(G167="RJ FORGIVE-",19,IF(G167="(RJ FORGIVE+)",19,IF(G167="(RJ FORGIVE-)",19,IF(G167="COORD",20,IF(G167="(COORD)",20,IF(G167="ENF ACK",21,IF(G167="(ENF ACK)",21,IF(G167="ENF PRAISE",22,IF(G167="ENF ASK",23,IF(G167="ENF TELL",24,IF(G167="ENF SHAME",25,IF(G167="ENF WARN",26,IF(G167="ENF THREATEN",27,IF(G167="ENF PUNISH",28,IF(G167="DEFECT",29,IF(G167="SM TALK",30,IF(G167="HUMOR",31,IF(G167="POLITE+",32,IF(G167="POLITE-",32,IF(G167="INPUT-",33,IF(G167="AMBIGUOUS",34,IF(G167="UNCODEABLE",35)))))))))))))))))))))))))))))))))))))))))))))))))))))))))))))))))</f>
        <v>4</v>
      </c>
      <c r="G167" t="s">
        <v>9372</v>
      </c>
    </row>
    <row r="169" spans="1:7" x14ac:dyDescent="0.35">
      <c r="A169" s="4">
        <v>87</v>
      </c>
      <c r="B169" s="4">
        <v>-71.352000000000004</v>
      </c>
      <c r="C169" t="s">
        <v>6484</v>
      </c>
      <c r="D169" s="4">
        <v>4</v>
      </c>
      <c r="E169" s="16" t="s">
        <v>6631</v>
      </c>
      <c r="F169" s="42">
        <f t="shared" ref="F169" si="32">IF(G169="GREET",1,IF(G169="GOAL",2,IF(G169="GOAL:COOP",2,IF(G169="(GOAL:COOP)",2,IF(G169="GOAL:CIVILITY",2,IF(G169="GOAL:SUSTAIN",2,IF(G169="(GOAL:SUSTAIN)",2,IF(G169="GOAL:MAX EARN",2,IF(G169="GOAL:EQUITY",2,IF(G169="(GOAL:EQUITY)",2,IF(G169="PROPOSAL",3,IF(G169="(PROPOSAL)",3,IF(G169="CHOOSE+",4,IF(G169="CHOOSE-",4,IF(G169="(CHOOSE+)",4,IF(G169="(CHOOSE-)",4,IF(G169="ECO INFO",5,IF(G169="(ECO INFO)",5,IF(G169="$ INFO",6,IF(G169="($ INFO)",6,IF(G169="SOC INFO",7,IF(G169="(SOC INFO)",7,IF(G169="RULE INFO",8,IF(G169="EXP INFO",9,IF(G169="(EXP INFO)",9,IF(G169="MON RES",10,IF(G169="MON EARN",11,IF(G169="MON BEH",12,IF(G169="POSE HARM",13,IF(G169="(POSE HARM)",13,IF(G169="POSE CONCERN",14,IF(G169="(POSE CONCERN)",14,IF(G169="RJ APOLOGY",15,IF(G169="RJ ATONE",16,IF(G169="(RJ ATONE)",16,IF(G169="RJ JUSTIFY",17,IF(G169="RJ JUSTIFY:ECO INFO",17,IF(G169="RJ JUSTIFY:SOC INFO",17,IF(G169="RJ JUSTIFY:EXP INFO",17,IF(G169="RJ JUSTIFY:MON EARN",17,IF(G169="RJ JUSTIFY:MON BEH",17,IF(G169="RJ-",18,IF(G169="RJ FORGIVE+",19,IF(G169="RJ FORGIVE-",19,IF(G169="(RJ FORGIVE+)",19,IF(G169="(RJ FORGIVE-)",19,IF(G169="COORD",20,IF(G169="(COORD)",20,IF(G169="ENF ACK",21,IF(G169="(ENF ACK)",21,IF(G169="ENF PRAISE",22,IF(G169="ENF ASK",23,IF(G169="ENF TELL",24,IF(G169="ENF SHAME",25,IF(G169="ENF WARN",26,IF(G169="ENF THREATEN",27,IF(G169="ENF PUNISH",28,IF(G169="DEFECT",29,IF(G169="SM TALK",30,IF(G169="HUMOR",31,IF(G169="POLITE+",32,IF(G169="POLITE-",32,IF(G169="INPUT-",33,IF(G169="AMBIGUOUS",34,IF(G169="UNCODEABLE",35)))))))))))))))))))))))))))))))))))))))))))))))))))))))))))))))))</f>
        <v>8</v>
      </c>
      <c r="G169" s="43" t="s">
        <v>9374</v>
      </c>
    </row>
    <row r="171" spans="1:7" x14ac:dyDescent="0.35">
      <c r="B171" s="20" t="s">
        <v>9232</v>
      </c>
    </row>
    <row r="172" spans="1:7" x14ac:dyDescent="0.35">
      <c r="A172" s="4">
        <v>88</v>
      </c>
      <c r="B172" s="4">
        <v>-60.844999999999999</v>
      </c>
      <c r="C172" t="s">
        <v>6475</v>
      </c>
      <c r="D172" s="4">
        <v>3</v>
      </c>
      <c r="E172" s="16" t="s">
        <v>6633</v>
      </c>
      <c r="F172" s="42">
        <f t="shared" ref="F172" si="33">IF(G172="GREET",1,IF(G172="GOAL",2,IF(G172="GOAL:COOP",2,IF(G172="(GOAL:COOP)",2,IF(G172="GOAL:CIVILITY",2,IF(G172="GOAL:SUSTAIN",2,IF(G172="(GOAL:SUSTAIN)",2,IF(G172="GOAL:MAX EARN",2,IF(G172="GOAL:EQUITY",2,IF(G172="(GOAL:EQUITY)",2,IF(G172="PROPOSAL",3,IF(G172="(PROPOSAL)",3,IF(G172="CHOOSE+",4,IF(G172="CHOOSE-",4,IF(G172="(CHOOSE+)",4,IF(G172="(CHOOSE-)",4,IF(G172="ECO INFO",5,IF(G172="(ECO INFO)",5,IF(G172="$ INFO",6,IF(G172="($ INFO)",6,IF(G172="SOC INFO",7,IF(G172="(SOC INFO)",7,IF(G172="RULE INFO",8,IF(G172="EXP INFO",9,IF(G172="(EXP INFO)",9,IF(G172="MON RES",10,IF(G172="MON EARN",11,IF(G172="MON BEH",12,IF(G172="POSE HARM",13,IF(G172="(POSE HARM)",13,IF(G172="POSE CONCERN",14,IF(G172="(POSE CONCERN)",14,IF(G172="RJ APOLOGY",15,IF(G172="RJ ATONE",16,IF(G172="(RJ ATONE)",16,IF(G172="RJ JUSTIFY",17,IF(G172="RJ JUSTIFY:ECO INFO",17,IF(G172="RJ JUSTIFY:SOC INFO",17,IF(G172="RJ JUSTIFY:EXP INFO",17,IF(G172="RJ JUSTIFY:MON EARN",17,IF(G172="RJ JUSTIFY:MON BEH",17,IF(G172="RJ-",18,IF(G172="RJ FORGIVE+",19,IF(G172="RJ FORGIVE-",19,IF(G172="(RJ FORGIVE+)",19,IF(G172="(RJ FORGIVE-)",19,IF(G172="COORD",20,IF(G172="(COORD)",20,IF(G172="ENF ACK",21,IF(G172="(ENF ACK)",21,IF(G172="ENF PRAISE",22,IF(G172="ENF ASK",23,IF(G172="ENF TELL",24,IF(G172="ENF SHAME",25,IF(G172="ENF WARN",26,IF(G172="ENF THREATEN",27,IF(G172="ENF PUNISH",28,IF(G172="DEFECT",29,IF(G172="SM TALK",30,IF(G172="HUMOR",31,IF(G172="POLITE+",32,IF(G172="POLITE-",32,IF(G172="INPUT-",33,IF(G172="AMBIGUOUS",34,IF(G172="UNCODEABLE",35)))))))))))))))))))))))))))))))))))))))))))))))))))))))))))))))))</f>
        <v>34</v>
      </c>
      <c r="G172" s="43" t="s">
        <v>9387</v>
      </c>
    </row>
    <row r="173" spans="1:7" x14ac:dyDescent="0.35">
      <c r="A173" s="4">
        <v>89</v>
      </c>
      <c r="B173" s="4">
        <v>-60.678999999999903</v>
      </c>
      <c r="C173" t="s">
        <v>6477</v>
      </c>
      <c r="D173" s="4">
        <v>1</v>
      </c>
      <c r="E173" s="16" t="s">
        <v>6634</v>
      </c>
      <c r="F173" s="42">
        <f t="shared" ref="F173" si="34">IF(G173="GREET",1,IF(G173="GOAL",2,IF(G173="GOAL:COOP",2,IF(G173="(GOAL:COOP)",2,IF(G173="GOAL:CIVILITY",2,IF(G173="GOAL:SUSTAIN",2,IF(G173="(GOAL:SUSTAIN)",2,IF(G173="GOAL:MAX EARN",2,IF(G173="GOAL:EQUITY",2,IF(G173="(GOAL:EQUITY)",2,IF(G173="PROPOSAL",3,IF(G173="(PROPOSAL)",3,IF(G173="CHOOSE+",4,IF(G173="CHOOSE-",4,IF(G173="(CHOOSE+)",4,IF(G173="(CHOOSE-)",4,IF(G173="ECO INFO",5,IF(G173="(ECO INFO)",5,IF(G173="$ INFO",6,IF(G173="($ INFO)",6,IF(G173="SOC INFO",7,IF(G173="(SOC INFO)",7,IF(G173="RULE INFO",8,IF(G173="EXP INFO",9,IF(G173="(EXP INFO)",9,IF(G173="MON RES",10,IF(G173="MON EARN",11,IF(G173="MON BEH",12,IF(G173="POSE HARM",13,IF(G173="(POSE HARM)",13,IF(G173="POSE CONCERN",14,IF(G173="(POSE CONCERN)",14,IF(G173="RJ APOLOGY",15,IF(G173="RJ ATONE",16,IF(G173="(RJ ATONE)",16,IF(G173="RJ JUSTIFY",17,IF(G173="RJ JUSTIFY:ECO INFO",17,IF(G173="RJ JUSTIFY:SOC INFO",17,IF(G173="RJ JUSTIFY:EXP INFO",17,IF(G173="RJ JUSTIFY:MON EARN",17,IF(G173="RJ JUSTIFY:MON BEH",17,IF(G173="RJ-",18,IF(G173="RJ FORGIVE+",19,IF(G173="RJ FORGIVE-",19,IF(G173="(RJ FORGIVE+)",19,IF(G173="(RJ FORGIVE-)",19,IF(G173="COORD",20,IF(G173="(COORD)",20,IF(G173="ENF ACK",21,IF(G173="(ENF ACK)",21,IF(G173="ENF PRAISE",22,IF(G173="ENF ASK",23,IF(G173="ENF TELL",24,IF(G173="ENF SHAME",25,IF(G173="ENF WARN",26,IF(G173="ENF THREATEN",27,IF(G173="ENF PUNISH",28,IF(G173="DEFECT",29,IF(G173="SM TALK",30,IF(G173="HUMOR",31,IF(G173="POLITE+",32,IF(G173="POLITE-",32,IF(G173="INPUT-",33,IF(G173="AMBIGUOUS",34,IF(G173="UNCODEABLE",35)))))))))))))))))))))))))))))))))))))))))))))))))))))))))))))))))</f>
        <v>30</v>
      </c>
      <c r="G173" t="s">
        <v>9375</v>
      </c>
    </row>
    <row r="174" spans="1:7" x14ac:dyDescent="0.35">
      <c r="A174" s="4">
        <v>90</v>
      </c>
      <c r="B174" s="4">
        <v>-53.222999999999999</v>
      </c>
      <c r="C174" t="s">
        <v>6475</v>
      </c>
      <c r="D174" s="4">
        <v>3</v>
      </c>
      <c r="E174" s="16" t="s">
        <v>6635</v>
      </c>
      <c r="F174" s="42">
        <f t="shared" ref="F174" si="35">IF(G174="GREET",1,IF(G174="GOAL",2,IF(G174="GOAL:COOP",2,IF(G174="(GOAL:COOP)",2,IF(G174="GOAL:CIVILITY",2,IF(G174="GOAL:SUSTAIN",2,IF(G174="(GOAL:SUSTAIN)",2,IF(G174="GOAL:MAX EARN",2,IF(G174="GOAL:EQUITY",2,IF(G174="(GOAL:EQUITY)",2,IF(G174="PROPOSAL",3,IF(G174="(PROPOSAL)",3,IF(G174="CHOOSE+",4,IF(G174="CHOOSE-",4,IF(G174="(CHOOSE+)",4,IF(G174="(CHOOSE-)",4,IF(G174="ECO INFO",5,IF(G174="(ECO INFO)",5,IF(G174="$ INFO",6,IF(G174="($ INFO)",6,IF(G174="SOC INFO",7,IF(G174="(SOC INFO)",7,IF(G174="RULE INFO",8,IF(G174="EXP INFO",9,IF(G174="(EXP INFO)",9,IF(G174="MON RES",10,IF(G174="MON EARN",11,IF(G174="MON BEH",12,IF(G174="POSE HARM",13,IF(G174="(POSE HARM)",13,IF(G174="POSE CONCERN",14,IF(G174="(POSE CONCERN)",14,IF(G174="RJ APOLOGY",15,IF(G174="RJ ATONE",16,IF(G174="(RJ ATONE)",16,IF(G174="RJ JUSTIFY",17,IF(G174="RJ JUSTIFY:ECO INFO",17,IF(G174="RJ JUSTIFY:SOC INFO",17,IF(G174="RJ JUSTIFY:EXP INFO",17,IF(G174="RJ JUSTIFY:MON EARN",17,IF(G174="RJ JUSTIFY:MON BEH",17,IF(G174="RJ-",18,IF(G174="RJ FORGIVE+",19,IF(G174="RJ FORGIVE-",19,IF(G174="(RJ FORGIVE+)",19,IF(G174="(RJ FORGIVE-)",19,IF(G174="COORD",20,IF(G174="(COORD)",20,IF(G174="ENF ACK",21,IF(G174="(ENF ACK)",21,IF(G174="ENF PRAISE",22,IF(G174="ENF ASK",23,IF(G174="ENF TELL",24,IF(G174="ENF SHAME",25,IF(G174="ENF WARN",26,IF(G174="ENF THREATEN",27,IF(G174="ENF PUNISH",28,IF(G174="DEFECT",29,IF(G174="SM TALK",30,IF(G174="HUMOR",31,IF(G174="POLITE+",32,IF(G174="POLITE-",32,IF(G174="INPUT-",33,IF(G174="AMBIGUOUS",34,IF(G174="UNCODEABLE",35)))))))))))))))))))))))))))))))))))))))))))))))))))))))))))))))))</f>
        <v>30</v>
      </c>
      <c r="G174" t="s">
        <v>9375</v>
      </c>
    </row>
    <row r="175" spans="1:7" x14ac:dyDescent="0.35">
      <c r="B175" s="4">
        <v>-44.332999999999998</v>
      </c>
      <c r="C175" t="s">
        <v>6475</v>
      </c>
      <c r="D175" s="4">
        <v>3</v>
      </c>
      <c r="E175" s="16" t="s">
        <v>6636</v>
      </c>
    </row>
    <row r="176" spans="1:7" x14ac:dyDescent="0.35">
      <c r="A176" s="4">
        <v>91</v>
      </c>
      <c r="B176" s="4">
        <v>-43.336999999999897</v>
      </c>
      <c r="C176" t="s">
        <v>6484</v>
      </c>
      <c r="D176" s="4">
        <v>4</v>
      </c>
      <c r="E176" s="16" t="s">
        <v>6637</v>
      </c>
      <c r="F176" s="42">
        <f t="shared" ref="F176" si="36">IF(G176="GREET",1,IF(G176="GOAL",2,IF(G176="GOAL:COOP",2,IF(G176="(GOAL:COOP)",2,IF(G176="GOAL:CIVILITY",2,IF(G176="GOAL:SUSTAIN",2,IF(G176="(GOAL:SUSTAIN)",2,IF(G176="GOAL:MAX EARN",2,IF(G176="GOAL:EQUITY",2,IF(G176="(GOAL:EQUITY)",2,IF(G176="PROPOSAL",3,IF(G176="(PROPOSAL)",3,IF(G176="CHOOSE+",4,IF(G176="CHOOSE-",4,IF(G176="(CHOOSE+)",4,IF(G176="(CHOOSE-)",4,IF(G176="ECO INFO",5,IF(G176="(ECO INFO)",5,IF(G176="$ INFO",6,IF(G176="($ INFO)",6,IF(G176="SOC INFO",7,IF(G176="(SOC INFO)",7,IF(G176="RULE INFO",8,IF(G176="EXP INFO",9,IF(G176="(EXP INFO)",9,IF(G176="MON RES",10,IF(G176="MON EARN",11,IF(G176="MON BEH",12,IF(G176="POSE HARM",13,IF(G176="(POSE HARM)",13,IF(G176="POSE CONCERN",14,IF(G176="(POSE CONCERN)",14,IF(G176="RJ APOLOGY",15,IF(G176="RJ ATONE",16,IF(G176="(RJ ATONE)",16,IF(G176="RJ JUSTIFY",17,IF(G176="RJ JUSTIFY:ECO INFO",17,IF(G176="RJ JUSTIFY:SOC INFO",17,IF(G176="RJ JUSTIFY:EXP INFO",17,IF(G176="RJ JUSTIFY:MON EARN",17,IF(G176="RJ JUSTIFY:MON BEH",17,IF(G176="RJ-",18,IF(G176="RJ FORGIVE+",19,IF(G176="RJ FORGIVE-",19,IF(G176="(RJ FORGIVE+)",19,IF(G176="(RJ FORGIVE-)",19,IF(G176="COORD",20,IF(G176="(COORD)",20,IF(G176="ENF ACK",21,IF(G176="(ENF ACK)",21,IF(G176="ENF PRAISE",22,IF(G176="ENF ASK",23,IF(G176="ENF TELL",24,IF(G176="ENF SHAME",25,IF(G176="ENF WARN",26,IF(G176="ENF THREATEN",27,IF(G176="ENF PUNISH",28,IF(G176="DEFECT",29,IF(G176="SM TALK",30,IF(G176="HUMOR",31,IF(G176="POLITE+",32,IF(G176="POLITE-",32,IF(G176="INPUT-",33,IF(G176="AMBIGUOUS",34,IF(G176="UNCODEABLE",35)))))))))))))))))))))))))))))))))))))))))))))))))))))))))))))))))</f>
        <v>30</v>
      </c>
      <c r="G176" t="s">
        <v>9375</v>
      </c>
    </row>
    <row r="178" spans="1:13" x14ac:dyDescent="0.35">
      <c r="B178" s="20" t="s">
        <v>9285</v>
      </c>
    </row>
    <row r="179" spans="1:13" x14ac:dyDescent="0.35">
      <c r="A179" s="4">
        <v>92</v>
      </c>
      <c r="B179" s="4">
        <v>-305.34100000000001</v>
      </c>
      <c r="C179" t="s">
        <v>6511</v>
      </c>
      <c r="D179" s="4">
        <v>2</v>
      </c>
      <c r="E179" s="16" t="s">
        <v>6596</v>
      </c>
      <c r="F179" s="42">
        <f t="shared" ref="F179" si="37">IF(G179="GREET",1,IF(G179="GOAL",2,IF(G179="GOAL:COOP",2,IF(G179="(GOAL:COOP)",2,IF(G179="GOAL:CIVILITY",2,IF(G179="GOAL:SUSTAIN",2,IF(G179="(GOAL:SUSTAIN)",2,IF(G179="GOAL:MAX EARN",2,IF(G179="GOAL:EQUITY",2,IF(G179="(GOAL:EQUITY)",2,IF(G179="PROPOSAL",3,IF(G179="(PROPOSAL)",3,IF(G179="CHOOSE+",4,IF(G179="CHOOSE-",4,IF(G179="(CHOOSE+)",4,IF(G179="(CHOOSE-)",4,IF(G179="ECO INFO",5,IF(G179="(ECO INFO)",5,IF(G179="$ INFO",6,IF(G179="($ INFO)",6,IF(G179="SOC INFO",7,IF(G179="(SOC INFO)",7,IF(G179="RULE INFO",8,IF(G179="EXP INFO",9,IF(G179="(EXP INFO)",9,IF(G179="MON RES",10,IF(G179="MON EARN",11,IF(G179="MON BEH",12,IF(G179="POSE HARM",13,IF(G179="(POSE HARM)",13,IF(G179="POSE CONCERN",14,IF(G179="(POSE CONCERN)",14,IF(G179="RJ APOLOGY",15,IF(G179="RJ ATONE",16,IF(G179="(RJ ATONE)",16,IF(G179="RJ JUSTIFY",17,IF(G179="RJ JUSTIFY:ECO INFO",17,IF(G179="RJ JUSTIFY:SOC INFO",17,IF(G179="RJ JUSTIFY:EXP INFO",17,IF(G179="RJ JUSTIFY:MON EARN",17,IF(G179="RJ JUSTIFY:MON BEH",17,IF(G179="RJ-",18,IF(G179="RJ FORGIVE+",19,IF(G179="RJ FORGIVE-",19,IF(G179="(RJ FORGIVE+)",19,IF(G179="(RJ FORGIVE-)",19,IF(G179="COORD",20,IF(G179="(COORD)",20,IF(G179="ENF ACK",21,IF(G179="(ENF ACK)",21,IF(G179="ENF PRAISE",22,IF(G179="ENF ASK",23,IF(G179="ENF TELL",24,IF(G179="ENF SHAME",25,IF(G179="ENF WARN",26,IF(G179="ENF THREATEN",27,IF(G179="ENF PUNISH",28,IF(G179="DEFECT",29,IF(G179="SM TALK",30,IF(G179="HUMOR",31,IF(G179="POLITE+",32,IF(G179="POLITE-",32,IF(G179="INPUT-",33,IF(G179="AMBIGUOUS",34,IF(G179="UNCODEABLE",35)))))))))))))))))))))))))))))))))))))))))))))))))))))))))))))))))</f>
        <v>7</v>
      </c>
      <c r="G179" t="s">
        <v>9377</v>
      </c>
    </row>
    <row r="180" spans="1:13" x14ac:dyDescent="0.35">
      <c r="A180" s="4">
        <v>93</v>
      </c>
      <c r="B180" s="4">
        <v>-299.63900000000001</v>
      </c>
      <c r="C180" t="s">
        <v>6475</v>
      </c>
      <c r="D180" s="4">
        <v>3</v>
      </c>
      <c r="E180" s="16" t="s">
        <v>6598</v>
      </c>
      <c r="F180" s="42">
        <f t="shared" ref="F180" si="38">IF(G180="GREET",1,IF(G180="GOAL",2,IF(G180="GOAL:COOP",2,IF(G180="(GOAL:COOP)",2,IF(G180="GOAL:CIVILITY",2,IF(G180="GOAL:SUSTAIN",2,IF(G180="(GOAL:SUSTAIN)",2,IF(G180="GOAL:MAX EARN",2,IF(G180="GOAL:EQUITY",2,IF(G180="(GOAL:EQUITY)",2,IF(G180="PROPOSAL",3,IF(G180="(PROPOSAL)",3,IF(G180="CHOOSE+",4,IF(G180="CHOOSE-",4,IF(G180="(CHOOSE+)",4,IF(G180="(CHOOSE-)",4,IF(G180="ECO INFO",5,IF(G180="(ECO INFO)",5,IF(G180="$ INFO",6,IF(G180="($ INFO)",6,IF(G180="SOC INFO",7,IF(G180="(SOC INFO)",7,IF(G180="RULE INFO",8,IF(G180="EXP INFO",9,IF(G180="(EXP INFO)",9,IF(G180="MON RES",10,IF(G180="MON EARN",11,IF(G180="MON BEH",12,IF(G180="POSE HARM",13,IF(G180="(POSE HARM)",13,IF(G180="POSE CONCERN",14,IF(G180="(POSE CONCERN)",14,IF(G180="RJ APOLOGY",15,IF(G180="RJ ATONE",16,IF(G180="(RJ ATONE)",16,IF(G180="RJ JUSTIFY",17,IF(G180="RJ JUSTIFY:ECO INFO",17,IF(G180="RJ JUSTIFY:SOC INFO",17,IF(G180="RJ JUSTIFY:EXP INFO",17,IF(G180="RJ JUSTIFY:MON EARN",17,IF(G180="RJ JUSTIFY:MON BEH",17,IF(G180="RJ-",18,IF(G180="RJ FORGIVE+",19,IF(G180="RJ FORGIVE-",19,IF(G180="(RJ FORGIVE+)",19,IF(G180="(RJ FORGIVE-)",19,IF(G180="COORD",20,IF(G180="(COORD)",20,IF(G180="ENF ACK",21,IF(G180="(ENF ACK)",21,IF(G180="ENF PRAISE",22,IF(G180="ENF ASK",23,IF(G180="ENF TELL",24,IF(G180="ENF SHAME",25,IF(G180="ENF WARN",26,IF(G180="ENF THREATEN",27,IF(G180="ENF PUNISH",28,IF(G180="DEFECT",29,IF(G180="SM TALK",30,IF(G180="HUMOR",31,IF(G180="POLITE+",32,IF(G180="POLITE-",32,IF(G180="INPUT-",33,IF(G180="AMBIGUOUS",34,IF(G180="UNCODEABLE",35)))))))))))))))))))))))))))))))))))))))))))))))))))))))))))))))))</f>
        <v>7</v>
      </c>
      <c r="G180" t="s">
        <v>9377</v>
      </c>
    </row>
    <row r="181" spans="1:13" x14ac:dyDescent="0.35">
      <c r="A181" s="4">
        <v>94</v>
      </c>
      <c r="B181" s="4">
        <v>-293.832999999999</v>
      </c>
      <c r="C181" t="s">
        <v>6477</v>
      </c>
      <c r="D181" s="4">
        <v>1</v>
      </c>
      <c r="E181" s="44" t="s">
        <v>10183</v>
      </c>
      <c r="F181" s="42">
        <f t="shared" ref="F181" si="39">IF(G181="GREET",1,IF(G181="GOAL",2,IF(G181="GOAL:COOP",2,IF(G181="(GOAL:COOP)",2,IF(G181="GOAL:CIVILITY",2,IF(G181="GOAL:SUSTAIN",2,IF(G181="(GOAL:SUSTAIN)",2,IF(G181="GOAL:MAX EARN",2,IF(G181="GOAL:EQUITY",2,IF(G181="(GOAL:EQUITY)",2,IF(G181="PROPOSAL",3,IF(G181="(PROPOSAL)",3,IF(G181="CHOOSE+",4,IF(G181="CHOOSE-",4,IF(G181="(CHOOSE+)",4,IF(G181="(CHOOSE-)",4,IF(G181="ECO INFO",5,IF(G181="(ECO INFO)",5,IF(G181="$ INFO",6,IF(G181="($ INFO)",6,IF(G181="SOC INFO",7,IF(G181="(SOC INFO)",7,IF(G181="RULE INFO",8,IF(G181="EXP INFO",9,IF(G181="(EXP INFO)",9,IF(G181="MON RES",10,IF(G181="MON EARN",11,IF(G181="MON BEH",12,IF(G181="POSE HARM",13,IF(G181="(POSE HARM)",13,IF(G181="POSE CONCERN",14,IF(G181="(POSE CONCERN)",14,IF(G181="RJ APOLOGY",15,IF(G181="RJ ATONE",16,IF(G181="(RJ ATONE)",16,IF(G181="RJ JUSTIFY",17,IF(G181="RJ JUSTIFY:ECO INFO",17,IF(G181="RJ JUSTIFY:SOC INFO",17,IF(G181="RJ JUSTIFY:EXP INFO",17,IF(G181="RJ JUSTIFY:MON EARN",17,IF(G181="RJ JUSTIFY:MON BEH",17,IF(G181="RJ-",18,IF(G181="RJ FORGIVE+",19,IF(G181="RJ FORGIVE-",19,IF(G181="(RJ FORGIVE+)",19,IF(G181="(RJ FORGIVE-)",19,IF(G181="COORD",20,IF(G181="(COORD)",20,IF(G181="ENF ACK",21,IF(G181="(ENF ACK)",21,IF(G181="ENF PRAISE",22,IF(G181="ENF ASK",23,IF(G181="ENF TELL",24,IF(G181="ENF SHAME",25,IF(G181="ENF WARN",26,IF(G181="ENF THREATEN",27,IF(G181="ENF PUNISH",28,IF(G181="DEFECT",29,IF(G181="SM TALK",30,IF(G181="HUMOR",31,IF(G181="POLITE+",32,IF(G181="POLITE-",32,IF(G181="INPUT-",33,IF(G181="AMBIGUOUS",34,IF(G181="UNCODEABLE",35)))))))))))))))))))))))))))))))))))))))))))))))))))))))))))))))))</f>
        <v>7</v>
      </c>
      <c r="G181" t="s">
        <v>9377</v>
      </c>
    </row>
    <row r="182" spans="1:13" x14ac:dyDescent="0.35">
      <c r="A182" s="4">
        <v>95</v>
      </c>
      <c r="B182" s="4">
        <v>-275.55700000000002</v>
      </c>
      <c r="C182" t="s">
        <v>6484</v>
      </c>
      <c r="D182" s="4">
        <v>4</v>
      </c>
      <c r="E182" s="16" t="s">
        <v>6602</v>
      </c>
      <c r="F182" s="42">
        <f t="shared" ref="F182" si="40">IF(G182="GREET",1,IF(G182="GOAL",2,IF(G182="GOAL:COOP",2,IF(G182="(GOAL:COOP)",2,IF(G182="GOAL:CIVILITY",2,IF(G182="GOAL:SUSTAIN",2,IF(G182="(GOAL:SUSTAIN)",2,IF(G182="GOAL:MAX EARN",2,IF(G182="GOAL:EQUITY",2,IF(G182="(GOAL:EQUITY)",2,IF(G182="PROPOSAL",3,IF(G182="(PROPOSAL)",3,IF(G182="CHOOSE+",4,IF(G182="CHOOSE-",4,IF(G182="(CHOOSE+)",4,IF(G182="(CHOOSE-)",4,IF(G182="ECO INFO",5,IF(G182="(ECO INFO)",5,IF(G182="$ INFO",6,IF(G182="($ INFO)",6,IF(G182="SOC INFO",7,IF(G182="(SOC INFO)",7,IF(G182="RULE INFO",8,IF(G182="EXP INFO",9,IF(G182="(EXP INFO)",9,IF(G182="MON RES",10,IF(G182="MON EARN",11,IF(G182="MON BEH",12,IF(G182="POSE HARM",13,IF(G182="(POSE HARM)",13,IF(G182="POSE CONCERN",14,IF(G182="(POSE CONCERN)",14,IF(G182="RJ APOLOGY",15,IF(G182="RJ ATONE",16,IF(G182="(RJ ATONE)",16,IF(G182="RJ JUSTIFY",17,IF(G182="RJ JUSTIFY:ECO INFO",17,IF(G182="RJ JUSTIFY:SOC INFO",17,IF(G182="RJ JUSTIFY:EXP INFO",17,IF(G182="RJ JUSTIFY:MON EARN",17,IF(G182="RJ JUSTIFY:MON BEH",17,IF(G182="RJ-",18,IF(G182="RJ FORGIVE+",19,IF(G182="RJ FORGIVE-",19,IF(G182="(RJ FORGIVE+)",19,IF(G182="(RJ FORGIVE-)",19,IF(G182="COORD",20,IF(G182="(COORD)",20,IF(G182="ENF ACK",21,IF(G182="(ENF ACK)",21,IF(G182="ENF PRAISE",22,IF(G182="ENF ASK",23,IF(G182="ENF TELL",24,IF(G182="ENF SHAME",25,IF(G182="ENF WARN",26,IF(G182="ENF THREATEN",27,IF(G182="ENF PUNISH",28,IF(G182="DEFECT",29,IF(G182="SM TALK",30,IF(G182="HUMOR",31,IF(G182="POLITE+",32,IF(G182="POLITE-",32,IF(G182="INPUT-",33,IF(G182="AMBIGUOUS",34,IF(G182="UNCODEABLE",35)))))))))))))))))))))))))))))))))))))))))))))))))))))))))))))))))</f>
        <v>7</v>
      </c>
      <c r="G182" t="s">
        <v>9377</v>
      </c>
    </row>
    <row r="183" spans="1:13" x14ac:dyDescent="0.35">
      <c r="B183" s="4">
        <v>-271.57900000000001</v>
      </c>
      <c r="C183" t="s">
        <v>6484</v>
      </c>
      <c r="D183" s="4">
        <v>4</v>
      </c>
      <c r="E183" s="16" t="s">
        <v>6603</v>
      </c>
    </row>
    <row r="184" spans="1:13" x14ac:dyDescent="0.35">
      <c r="A184" s="4">
        <v>96</v>
      </c>
      <c r="B184" s="4">
        <v>-255.39400000000001</v>
      </c>
      <c r="C184" t="s">
        <v>6477</v>
      </c>
      <c r="D184" s="4">
        <v>1</v>
      </c>
      <c r="E184" s="16" t="s">
        <v>6606</v>
      </c>
      <c r="F184" s="42">
        <f t="shared" ref="F184" si="41">IF(G184="GREET",1,IF(G184="GOAL",2,IF(G184="GOAL:COOP",2,IF(G184="(GOAL:COOP)",2,IF(G184="GOAL:CIVILITY",2,IF(G184="GOAL:SUSTAIN",2,IF(G184="(GOAL:SUSTAIN)",2,IF(G184="GOAL:MAX EARN",2,IF(G184="GOAL:EQUITY",2,IF(G184="(GOAL:EQUITY)",2,IF(G184="PROPOSAL",3,IF(G184="(PROPOSAL)",3,IF(G184="CHOOSE+",4,IF(G184="CHOOSE-",4,IF(G184="(CHOOSE+)",4,IF(G184="(CHOOSE-)",4,IF(G184="ECO INFO",5,IF(G184="(ECO INFO)",5,IF(G184="$ INFO",6,IF(G184="($ INFO)",6,IF(G184="SOC INFO",7,IF(G184="(SOC INFO)",7,IF(G184="RULE INFO",8,IF(G184="EXP INFO",9,IF(G184="(EXP INFO)",9,IF(G184="MON RES",10,IF(G184="MON EARN",11,IF(G184="MON BEH",12,IF(G184="POSE HARM",13,IF(G184="(POSE HARM)",13,IF(G184="POSE CONCERN",14,IF(G184="(POSE CONCERN)",14,IF(G184="RJ APOLOGY",15,IF(G184="RJ ATONE",16,IF(G184="(RJ ATONE)",16,IF(G184="RJ JUSTIFY",17,IF(G184="RJ JUSTIFY:ECO INFO",17,IF(G184="RJ JUSTIFY:SOC INFO",17,IF(G184="RJ JUSTIFY:EXP INFO",17,IF(G184="RJ JUSTIFY:MON EARN",17,IF(G184="RJ JUSTIFY:MON BEH",17,IF(G184="RJ-",18,IF(G184="RJ FORGIVE+",19,IF(G184="RJ FORGIVE-",19,IF(G184="(RJ FORGIVE+)",19,IF(G184="(RJ FORGIVE-)",19,IF(G184="COORD",20,IF(G184="(COORD)",20,IF(G184="ENF ACK",21,IF(G184="(ENF ACK)",21,IF(G184="ENF PRAISE",22,IF(G184="ENF ASK",23,IF(G184="ENF TELL",24,IF(G184="ENF SHAME",25,IF(G184="ENF WARN",26,IF(G184="ENF THREATEN",27,IF(G184="ENF PUNISH",28,IF(G184="DEFECT",29,IF(G184="SM TALK",30,IF(G184="HUMOR",31,IF(G184="POLITE+",32,IF(G184="POLITE-",32,IF(G184="INPUT-",33,IF(G184="AMBIGUOUS",34,IF(G184="UNCODEABLE",35)))))))))))))))))))))))))))))))))))))))))))))))))))))))))))))))))</f>
        <v>9</v>
      </c>
      <c r="G184" t="s">
        <v>9373</v>
      </c>
    </row>
    <row r="185" spans="1:13" x14ac:dyDescent="0.35">
      <c r="A185" s="4">
        <v>97</v>
      </c>
      <c r="B185" s="4">
        <v>-240.976</v>
      </c>
      <c r="C185" t="s">
        <v>6484</v>
      </c>
      <c r="D185" s="4">
        <v>4</v>
      </c>
      <c r="E185" s="16" t="s">
        <v>6608</v>
      </c>
      <c r="F185" s="42">
        <f t="shared" ref="F185" si="42">IF(G185="GREET",1,IF(G185="GOAL",2,IF(G185="GOAL:COOP",2,IF(G185="(GOAL:COOP)",2,IF(G185="GOAL:CIVILITY",2,IF(G185="GOAL:SUSTAIN",2,IF(G185="(GOAL:SUSTAIN)",2,IF(G185="GOAL:MAX EARN",2,IF(G185="GOAL:EQUITY",2,IF(G185="(GOAL:EQUITY)",2,IF(G185="PROPOSAL",3,IF(G185="(PROPOSAL)",3,IF(G185="CHOOSE+",4,IF(G185="CHOOSE-",4,IF(G185="(CHOOSE+)",4,IF(G185="(CHOOSE-)",4,IF(G185="ECO INFO",5,IF(G185="(ECO INFO)",5,IF(G185="$ INFO",6,IF(G185="($ INFO)",6,IF(G185="SOC INFO",7,IF(G185="(SOC INFO)",7,IF(G185="RULE INFO",8,IF(G185="EXP INFO",9,IF(G185="(EXP INFO)",9,IF(G185="MON RES",10,IF(G185="MON EARN",11,IF(G185="MON BEH",12,IF(G185="POSE HARM",13,IF(G185="(POSE HARM)",13,IF(G185="POSE CONCERN",14,IF(G185="(POSE CONCERN)",14,IF(G185="RJ APOLOGY",15,IF(G185="RJ ATONE",16,IF(G185="(RJ ATONE)",16,IF(G185="RJ JUSTIFY",17,IF(G185="RJ JUSTIFY:ECO INFO",17,IF(G185="RJ JUSTIFY:SOC INFO",17,IF(G185="RJ JUSTIFY:EXP INFO",17,IF(G185="RJ JUSTIFY:MON EARN",17,IF(G185="RJ JUSTIFY:MON BEH",17,IF(G185="RJ-",18,IF(G185="RJ FORGIVE+",19,IF(G185="RJ FORGIVE-",19,IF(G185="(RJ FORGIVE+)",19,IF(G185="(RJ FORGIVE-)",19,IF(G185="COORD",20,IF(G185="(COORD)",20,IF(G185="ENF ACK",21,IF(G185="(ENF ACK)",21,IF(G185="ENF PRAISE",22,IF(G185="ENF ASK",23,IF(G185="ENF TELL",24,IF(G185="ENF SHAME",25,IF(G185="ENF WARN",26,IF(G185="ENF THREATEN",27,IF(G185="ENF PUNISH",28,IF(G185="DEFECT",29,IF(G185="SM TALK",30,IF(G185="HUMOR",31,IF(G185="POLITE+",32,IF(G185="POLITE-",32,IF(G185="INPUT-",33,IF(G185="AMBIGUOUS",34,IF(G185="UNCODEABLE",35)))))))))))))))))))))))))))))))))))))))))))))))))))))))))))))))))</f>
        <v>9</v>
      </c>
      <c r="G185" t="s">
        <v>9373</v>
      </c>
    </row>
    <row r="186" spans="1:13" x14ac:dyDescent="0.35">
      <c r="B186" s="4">
        <v>-236.13900000000001</v>
      </c>
      <c r="C186" t="s">
        <v>6484</v>
      </c>
      <c r="D186" s="4">
        <v>4</v>
      </c>
      <c r="E186" s="16" t="s">
        <v>6609</v>
      </c>
    </row>
    <row r="187" spans="1:13" x14ac:dyDescent="0.35">
      <c r="A187" s="4">
        <v>98</v>
      </c>
      <c r="B187" s="4">
        <v>-230.42</v>
      </c>
      <c r="C187" t="s">
        <v>6477</v>
      </c>
      <c r="D187" s="4">
        <v>1</v>
      </c>
      <c r="E187" s="16" t="s">
        <v>6611</v>
      </c>
      <c r="F187" s="42">
        <f t="shared" ref="F187" si="43">IF(G187="GREET",1,IF(G187="GOAL",2,IF(G187="GOAL:COOP",2,IF(G187="(GOAL:COOP)",2,IF(G187="GOAL:CIVILITY",2,IF(G187="GOAL:SUSTAIN",2,IF(G187="(GOAL:SUSTAIN)",2,IF(G187="GOAL:MAX EARN",2,IF(G187="GOAL:EQUITY",2,IF(G187="(GOAL:EQUITY)",2,IF(G187="PROPOSAL",3,IF(G187="(PROPOSAL)",3,IF(G187="CHOOSE+",4,IF(G187="CHOOSE-",4,IF(G187="(CHOOSE+)",4,IF(G187="(CHOOSE-)",4,IF(G187="ECO INFO",5,IF(G187="(ECO INFO)",5,IF(G187="$ INFO",6,IF(G187="($ INFO)",6,IF(G187="SOC INFO",7,IF(G187="(SOC INFO)",7,IF(G187="RULE INFO",8,IF(G187="EXP INFO",9,IF(G187="(EXP INFO)",9,IF(G187="MON RES",10,IF(G187="MON EARN",11,IF(G187="MON BEH",12,IF(G187="POSE HARM",13,IF(G187="(POSE HARM)",13,IF(G187="POSE CONCERN",14,IF(G187="(POSE CONCERN)",14,IF(G187="RJ APOLOGY",15,IF(G187="RJ ATONE",16,IF(G187="(RJ ATONE)",16,IF(G187="RJ JUSTIFY",17,IF(G187="RJ JUSTIFY:ECO INFO",17,IF(G187="RJ JUSTIFY:SOC INFO",17,IF(G187="RJ JUSTIFY:EXP INFO",17,IF(G187="RJ JUSTIFY:MON EARN",17,IF(G187="RJ JUSTIFY:MON BEH",17,IF(G187="RJ-",18,IF(G187="RJ FORGIVE+",19,IF(G187="RJ FORGIVE-",19,IF(G187="(RJ FORGIVE+)",19,IF(G187="(RJ FORGIVE-)",19,IF(G187="COORD",20,IF(G187="(COORD)",20,IF(G187="ENF ACK",21,IF(G187="(ENF ACK)",21,IF(G187="ENF PRAISE",22,IF(G187="ENF ASK",23,IF(G187="ENF TELL",24,IF(G187="ENF SHAME",25,IF(G187="ENF WARN",26,IF(G187="ENF THREATEN",27,IF(G187="ENF PUNISH",28,IF(G187="DEFECT",29,IF(G187="SM TALK",30,IF(G187="HUMOR",31,IF(G187="POLITE+",32,IF(G187="POLITE-",32,IF(G187="INPUT-",33,IF(G187="AMBIGUOUS",34,IF(G187="UNCODEABLE",35)))))))))))))))))))))))))))))))))))))))))))))))))))))))))))))))))</f>
        <v>7</v>
      </c>
      <c r="G187" t="s">
        <v>9377</v>
      </c>
    </row>
    <row r="188" spans="1:13" x14ac:dyDescent="0.35">
      <c r="A188" s="4">
        <v>99</v>
      </c>
      <c r="B188" s="4">
        <v>-220.66499999999999</v>
      </c>
      <c r="C188" t="s">
        <v>6511</v>
      </c>
      <c r="D188" s="4">
        <v>2</v>
      </c>
      <c r="E188" s="16" t="s">
        <v>6613</v>
      </c>
      <c r="F188" s="42">
        <f t="shared" ref="F188" si="44">IF(G188="GREET",1,IF(G188="GOAL",2,IF(G188="GOAL:COOP",2,IF(G188="(GOAL:COOP)",2,IF(G188="GOAL:CIVILITY",2,IF(G188="GOAL:SUSTAIN",2,IF(G188="(GOAL:SUSTAIN)",2,IF(G188="GOAL:MAX EARN",2,IF(G188="GOAL:EQUITY",2,IF(G188="(GOAL:EQUITY)",2,IF(G188="PROPOSAL",3,IF(G188="(PROPOSAL)",3,IF(G188="CHOOSE+",4,IF(G188="CHOOSE-",4,IF(G188="(CHOOSE+)",4,IF(G188="(CHOOSE-)",4,IF(G188="ECO INFO",5,IF(G188="(ECO INFO)",5,IF(G188="$ INFO",6,IF(G188="($ INFO)",6,IF(G188="SOC INFO",7,IF(G188="(SOC INFO)",7,IF(G188="RULE INFO",8,IF(G188="EXP INFO",9,IF(G188="(EXP INFO)",9,IF(G188="MON RES",10,IF(G188="MON EARN",11,IF(G188="MON BEH",12,IF(G188="POSE HARM",13,IF(G188="(POSE HARM)",13,IF(G188="POSE CONCERN",14,IF(G188="(POSE CONCERN)",14,IF(G188="RJ APOLOGY",15,IF(G188="RJ ATONE",16,IF(G188="(RJ ATONE)",16,IF(G188="RJ JUSTIFY",17,IF(G188="RJ JUSTIFY:ECO INFO",17,IF(G188="RJ JUSTIFY:SOC INFO",17,IF(G188="RJ JUSTIFY:EXP INFO",17,IF(G188="RJ JUSTIFY:MON EARN",17,IF(G188="RJ JUSTIFY:MON BEH",17,IF(G188="RJ-",18,IF(G188="RJ FORGIVE+",19,IF(G188="RJ FORGIVE-",19,IF(G188="(RJ FORGIVE+)",19,IF(G188="(RJ FORGIVE-)",19,IF(G188="COORD",20,IF(G188="(COORD)",20,IF(G188="ENF ACK",21,IF(G188="(ENF ACK)",21,IF(G188="ENF PRAISE",22,IF(G188="ENF ASK",23,IF(G188="ENF TELL",24,IF(G188="ENF SHAME",25,IF(G188="ENF WARN",26,IF(G188="ENF THREATEN",27,IF(G188="ENF PUNISH",28,IF(G188="DEFECT",29,IF(G188="SM TALK",30,IF(G188="HUMOR",31,IF(G188="POLITE+",32,IF(G188="POLITE-",32,IF(G188="INPUT-",33,IF(G188="AMBIGUOUS",34,IF(G188="UNCODEABLE",35)))))))))))))))))))))))))))))))))))))))))))))))))))))))))))))))))</f>
        <v>9</v>
      </c>
      <c r="G188" t="s">
        <v>9373</v>
      </c>
    </row>
    <row r="189" spans="1:13" x14ac:dyDescent="0.35">
      <c r="A189" s="4">
        <v>100</v>
      </c>
      <c r="B189" s="4">
        <v>-211.678</v>
      </c>
      <c r="C189" t="s">
        <v>6484</v>
      </c>
      <c r="D189" s="4">
        <v>4</v>
      </c>
      <c r="E189" s="44" t="s">
        <v>10184</v>
      </c>
      <c r="F189" s="42">
        <f t="shared" ref="F189" si="45">IF(G189="GREET",1,IF(G189="GOAL",2,IF(G189="GOAL:COOP",2,IF(G189="(GOAL:COOP)",2,IF(G189="GOAL:CIVILITY",2,IF(G189="GOAL:SUSTAIN",2,IF(G189="(GOAL:SUSTAIN)",2,IF(G189="GOAL:MAX EARN",2,IF(G189="GOAL:EQUITY",2,IF(G189="(GOAL:EQUITY)",2,IF(G189="PROPOSAL",3,IF(G189="(PROPOSAL)",3,IF(G189="CHOOSE+",4,IF(G189="CHOOSE-",4,IF(G189="(CHOOSE+)",4,IF(G189="(CHOOSE-)",4,IF(G189="ECO INFO",5,IF(G189="(ECO INFO)",5,IF(G189="$ INFO",6,IF(G189="($ INFO)",6,IF(G189="SOC INFO",7,IF(G189="(SOC INFO)",7,IF(G189="RULE INFO",8,IF(G189="EXP INFO",9,IF(G189="(EXP INFO)",9,IF(G189="MON RES",10,IF(G189="MON EARN",11,IF(G189="MON BEH",12,IF(G189="POSE HARM",13,IF(G189="(POSE HARM)",13,IF(G189="POSE CONCERN",14,IF(G189="(POSE CONCERN)",14,IF(G189="RJ APOLOGY",15,IF(G189="RJ ATONE",16,IF(G189="(RJ ATONE)",16,IF(G189="RJ JUSTIFY",17,IF(G189="RJ JUSTIFY:ECO INFO",17,IF(G189="RJ JUSTIFY:SOC INFO",17,IF(G189="RJ JUSTIFY:EXP INFO",17,IF(G189="RJ JUSTIFY:MON EARN",17,IF(G189="RJ JUSTIFY:MON BEH",17,IF(G189="RJ-",18,IF(G189="RJ FORGIVE+",19,IF(G189="RJ FORGIVE-",19,IF(G189="(RJ FORGIVE+)",19,IF(G189="(RJ FORGIVE-)",19,IF(G189="COORD",20,IF(G189="(COORD)",20,IF(G189="ENF ACK",21,IF(G189="(ENF ACK)",21,IF(G189="ENF PRAISE",22,IF(G189="ENF ASK",23,IF(G189="ENF TELL",24,IF(G189="ENF SHAME",25,IF(G189="ENF WARN",26,IF(G189="ENF THREATEN",27,IF(G189="ENF PUNISH",28,IF(G189="DEFECT",29,IF(G189="SM TALK",30,IF(G189="HUMOR",31,IF(G189="POLITE+",32,IF(G189="POLITE-",32,IF(G189="INPUT-",33,IF(G189="AMBIGUOUS",34,IF(G189="UNCODEABLE",35)))))))))))))))))))))))))))))))))))))))))))))))))))))))))))))))))</f>
        <v>9</v>
      </c>
      <c r="G189" t="s">
        <v>9373</v>
      </c>
    </row>
    <row r="190" spans="1:13" x14ac:dyDescent="0.35">
      <c r="A190" s="4">
        <v>101</v>
      </c>
      <c r="B190" s="4">
        <v>-183.727</v>
      </c>
      <c r="C190" t="s">
        <v>6477</v>
      </c>
      <c r="D190" s="4">
        <v>1</v>
      </c>
      <c r="E190" s="16" t="s">
        <v>6615</v>
      </c>
      <c r="F190" s="42">
        <f t="shared" ref="F190" si="46">IF(G190="GREET",1,IF(G190="GOAL",2,IF(G190="GOAL:COOP",2,IF(G190="(GOAL:COOP)",2,IF(G190="GOAL:CIVILITY",2,IF(G190="GOAL:SUSTAIN",2,IF(G190="(GOAL:SUSTAIN)",2,IF(G190="GOAL:MAX EARN",2,IF(G190="GOAL:EQUITY",2,IF(G190="(GOAL:EQUITY)",2,IF(G190="PROPOSAL",3,IF(G190="(PROPOSAL)",3,IF(G190="CHOOSE+",4,IF(G190="CHOOSE-",4,IF(G190="(CHOOSE+)",4,IF(G190="(CHOOSE-)",4,IF(G190="ECO INFO",5,IF(G190="(ECO INFO)",5,IF(G190="$ INFO",6,IF(G190="($ INFO)",6,IF(G190="SOC INFO",7,IF(G190="(SOC INFO)",7,IF(G190="RULE INFO",8,IF(G190="EXP INFO",9,IF(G190="(EXP INFO)",9,IF(G190="MON RES",10,IF(G190="MON EARN",11,IF(G190="MON BEH",12,IF(G190="POSE HARM",13,IF(G190="(POSE HARM)",13,IF(G190="POSE CONCERN",14,IF(G190="(POSE CONCERN)",14,IF(G190="RJ APOLOGY",15,IF(G190="RJ ATONE",16,IF(G190="(RJ ATONE)",16,IF(G190="RJ JUSTIFY",17,IF(G190="RJ JUSTIFY:ECO INFO",17,IF(G190="RJ JUSTIFY:SOC INFO",17,IF(G190="RJ JUSTIFY:EXP INFO",17,IF(G190="RJ JUSTIFY:MON EARN",17,IF(G190="RJ JUSTIFY:MON BEH",17,IF(G190="RJ-",18,IF(G190="RJ FORGIVE+",19,IF(G190="RJ FORGIVE-",19,IF(G190="(RJ FORGIVE+)",19,IF(G190="(RJ FORGIVE-)",19,IF(G190="COORD",20,IF(G190="(COORD)",20,IF(G190="ENF ACK",21,IF(G190="(ENF ACK)",21,IF(G190="ENF PRAISE",22,IF(G190="ENF ASK",23,IF(G190="ENF TELL",24,IF(G190="ENF SHAME",25,IF(G190="ENF WARN",26,IF(G190="ENF THREATEN",27,IF(G190="ENF PUNISH",28,IF(G190="DEFECT",29,IF(G190="SM TALK",30,IF(G190="HUMOR",31,IF(G190="POLITE+",32,IF(G190="POLITE-",32,IF(G190="INPUT-",33,IF(G190="AMBIGUOUS",34,IF(G190="UNCODEABLE",35)))))))))))))))))))))))))))))))))))))))))))))))))))))))))))))))))</f>
        <v>7</v>
      </c>
      <c r="G190" t="s">
        <v>9377</v>
      </c>
      <c r="I190" s="43"/>
      <c r="K190" s="65"/>
    </row>
    <row r="191" spans="1:13" x14ac:dyDescent="0.35">
      <c r="A191" s="4">
        <v>102</v>
      </c>
      <c r="B191" s="4">
        <v>-170.94900000000001</v>
      </c>
      <c r="C191" t="s">
        <v>6484</v>
      </c>
      <c r="D191" s="4">
        <v>4</v>
      </c>
      <c r="E191" s="16" t="s">
        <v>6616</v>
      </c>
      <c r="F191" s="42">
        <f t="shared" ref="F191" si="47">IF(G191="GREET",1,IF(G191="GOAL",2,IF(G191="GOAL:COOP",2,IF(G191="(GOAL:COOP)",2,IF(G191="GOAL:CIVILITY",2,IF(G191="GOAL:SUSTAIN",2,IF(G191="(GOAL:SUSTAIN)",2,IF(G191="GOAL:MAX EARN",2,IF(G191="GOAL:EQUITY",2,IF(G191="(GOAL:EQUITY)",2,IF(G191="PROPOSAL",3,IF(G191="(PROPOSAL)",3,IF(G191="CHOOSE+",4,IF(G191="CHOOSE-",4,IF(G191="(CHOOSE+)",4,IF(G191="(CHOOSE-)",4,IF(G191="ECO INFO",5,IF(G191="(ECO INFO)",5,IF(G191="$ INFO",6,IF(G191="($ INFO)",6,IF(G191="SOC INFO",7,IF(G191="(SOC INFO)",7,IF(G191="RULE INFO",8,IF(G191="EXP INFO",9,IF(G191="(EXP INFO)",9,IF(G191="MON RES",10,IF(G191="MON EARN",11,IF(G191="MON BEH",12,IF(G191="POSE HARM",13,IF(G191="(POSE HARM)",13,IF(G191="POSE CONCERN",14,IF(G191="(POSE CONCERN)",14,IF(G191="RJ APOLOGY",15,IF(G191="RJ ATONE",16,IF(G191="(RJ ATONE)",16,IF(G191="RJ JUSTIFY",17,IF(G191="RJ JUSTIFY:ECO INFO",17,IF(G191="RJ JUSTIFY:SOC INFO",17,IF(G191="RJ JUSTIFY:EXP INFO",17,IF(G191="RJ JUSTIFY:MON EARN",17,IF(G191="RJ JUSTIFY:MON BEH",17,IF(G191="RJ-",18,IF(G191="RJ FORGIVE+",19,IF(G191="RJ FORGIVE-",19,IF(G191="(RJ FORGIVE+)",19,IF(G191="(RJ FORGIVE-)",19,IF(G191="COORD",20,IF(G191="(COORD)",20,IF(G191="ENF ACK",21,IF(G191="(ENF ACK)",21,IF(G191="ENF PRAISE",22,IF(G191="ENF ASK",23,IF(G191="ENF TELL",24,IF(G191="ENF SHAME",25,IF(G191="ENF WARN",26,IF(G191="ENF THREATEN",27,IF(G191="ENF PUNISH",28,IF(G191="DEFECT",29,IF(G191="SM TALK",30,IF(G191="HUMOR",31,IF(G191="POLITE+",32,IF(G191="POLITE-",32,IF(G191="INPUT-",33,IF(G191="AMBIGUOUS",34,IF(G191="UNCODEABLE",35)))))))))))))))))))))))))))))))))))))))))))))))))))))))))))))))))</f>
        <v>7</v>
      </c>
      <c r="G191" t="s">
        <v>9377</v>
      </c>
      <c r="K191" s="43"/>
      <c r="M191" s="43"/>
    </row>
    <row r="192" spans="1:13" x14ac:dyDescent="0.35">
      <c r="A192" s="4">
        <v>103</v>
      </c>
      <c r="B192" s="4">
        <v>-147.31100000000001</v>
      </c>
      <c r="C192" t="s">
        <v>6477</v>
      </c>
      <c r="D192" s="4">
        <v>1</v>
      </c>
      <c r="E192" s="16" t="s">
        <v>6619</v>
      </c>
      <c r="F192" s="42">
        <f t="shared" ref="F192" si="48">IF(G192="GREET",1,IF(G192="GOAL",2,IF(G192="GOAL:COOP",2,IF(G192="(GOAL:COOP)",2,IF(G192="GOAL:CIVILITY",2,IF(G192="GOAL:SUSTAIN",2,IF(G192="(GOAL:SUSTAIN)",2,IF(G192="GOAL:MAX EARN",2,IF(G192="GOAL:EQUITY",2,IF(G192="(GOAL:EQUITY)",2,IF(G192="PROPOSAL",3,IF(G192="(PROPOSAL)",3,IF(G192="CHOOSE+",4,IF(G192="CHOOSE-",4,IF(G192="(CHOOSE+)",4,IF(G192="(CHOOSE-)",4,IF(G192="ECO INFO",5,IF(G192="(ECO INFO)",5,IF(G192="$ INFO",6,IF(G192="($ INFO)",6,IF(G192="SOC INFO",7,IF(G192="(SOC INFO)",7,IF(G192="RULE INFO",8,IF(G192="EXP INFO",9,IF(G192="(EXP INFO)",9,IF(G192="MON RES",10,IF(G192="MON EARN",11,IF(G192="MON BEH",12,IF(G192="POSE HARM",13,IF(G192="(POSE HARM)",13,IF(G192="POSE CONCERN",14,IF(G192="(POSE CONCERN)",14,IF(G192="RJ APOLOGY",15,IF(G192="RJ ATONE",16,IF(G192="(RJ ATONE)",16,IF(G192="RJ JUSTIFY",17,IF(G192="RJ JUSTIFY:ECO INFO",17,IF(G192="RJ JUSTIFY:SOC INFO",17,IF(G192="RJ JUSTIFY:EXP INFO",17,IF(G192="RJ JUSTIFY:MON EARN",17,IF(G192="RJ JUSTIFY:MON BEH",17,IF(G192="RJ-",18,IF(G192="RJ FORGIVE+",19,IF(G192="RJ FORGIVE-",19,IF(G192="(RJ FORGIVE+)",19,IF(G192="(RJ FORGIVE-)",19,IF(G192="COORD",20,IF(G192="(COORD)",20,IF(G192="ENF ACK",21,IF(G192="(ENF ACK)",21,IF(G192="ENF PRAISE",22,IF(G192="ENF ASK",23,IF(G192="ENF TELL",24,IF(G192="ENF SHAME",25,IF(G192="ENF WARN",26,IF(G192="ENF THREATEN",27,IF(G192="ENF PUNISH",28,IF(G192="DEFECT",29,IF(G192="SM TALK",30,IF(G192="HUMOR",31,IF(G192="POLITE+",32,IF(G192="POLITE-",32,IF(G192="INPUT-",33,IF(G192="AMBIGUOUS",34,IF(G192="UNCODEABLE",35)))))))))))))))))))))))))))))))))))))))))))))))))))))))))))))))))</f>
        <v>7</v>
      </c>
      <c r="G192" t="s">
        <v>9377</v>
      </c>
      <c r="K192" s="43"/>
      <c r="M192" s="43"/>
    </row>
    <row r="193" spans="1:13" x14ac:dyDescent="0.35">
      <c r="A193" s="4">
        <v>104</v>
      </c>
      <c r="B193" s="4">
        <v>-141.24299999999999</v>
      </c>
      <c r="C193" t="s">
        <v>6511</v>
      </c>
      <c r="D193" s="4">
        <v>2</v>
      </c>
      <c r="E193" s="16" t="s">
        <v>6621</v>
      </c>
      <c r="F193" s="42">
        <f t="shared" ref="F193" si="49">IF(G193="GREET",1,IF(G193="GOAL",2,IF(G193="GOAL:COOP",2,IF(G193="(GOAL:COOP)",2,IF(G193="GOAL:CIVILITY",2,IF(G193="GOAL:SUSTAIN",2,IF(G193="(GOAL:SUSTAIN)",2,IF(G193="GOAL:MAX EARN",2,IF(G193="GOAL:EQUITY",2,IF(G193="(GOAL:EQUITY)",2,IF(G193="PROPOSAL",3,IF(G193="(PROPOSAL)",3,IF(G193="CHOOSE+",4,IF(G193="CHOOSE-",4,IF(G193="(CHOOSE+)",4,IF(G193="(CHOOSE-)",4,IF(G193="ECO INFO",5,IF(G193="(ECO INFO)",5,IF(G193="$ INFO",6,IF(G193="($ INFO)",6,IF(G193="SOC INFO",7,IF(G193="(SOC INFO)",7,IF(G193="RULE INFO",8,IF(G193="EXP INFO",9,IF(G193="(EXP INFO)",9,IF(G193="MON RES",10,IF(G193="MON EARN",11,IF(G193="MON BEH",12,IF(G193="POSE HARM",13,IF(G193="(POSE HARM)",13,IF(G193="POSE CONCERN",14,IF(G193="(POSE CONCERN)",14,IF(G193="RJ APOLOGY",15,IF(G193="RJ ATONE",16,IF(G193="(RJ ATONE)",16,IF(G193="RJ JUSTIFY",17,IF(G193="RJ JUSTIFY:ECO INFO",17,IF(G193="RJ JUSTIFY:SOC INFO",17,IF(G193="RJ JUSTIFY:EXP INFO",17,IF(G193="RJ JUSTIFY:MON EARN",17,IF(G193="RJ JUSTIFY:MON BEH",17,IF(G193="RJ-",18,IF(G193="RJ FORGIVE+",19,IF(G193="RJ FORGIVE-",19,IF(G193="(RJ FORGIVE+)",19,IF(G193="(RJ FORGIVE-)",19,IF(G193="COORD",20,IF(G193="(COORD)",20,IF(G193="ENF ACK",21,IF(G193="(ENF ACK)",21,IF(G193="ENF PRAISE",22,IF(G193="ENF ASK",23,IF(G193="ENF TELL",24,IF(G193="ENF SHAME",25,IF(G193="ENF WARN",26,IF(G193="ENF THREATEN",27,IF(G193="ENF PUNISH",28,IF(G193="DEFECT",29,IF(G193="SM TALK",30,IF(G193="HUMOR",31,IF(G193="POLITE+",32,IF(G193="POLITE-",32,IF(G193="INPUT-",33,IF(G193="AMBIGUOUS",34,IF(G193="UNCODEABLE",35)))))))))))))))))))))))))))))))))))))))))))))))))))))))))))))))))</f>
        <v>7</v>
      </c>
      <c r="G193" t="s">
        <v>9377</v>
      </c>
      <c r="K193" s="43"/>
      <c r="M193" s="43"/>
    </row>
    <row r="194" spans="1:13" x14ac:dyDescent="0.35">
      <c r="A194" s="4">
        <v>105</v>
      </c>
      <c r="B194" s="4">
        <v>-140.268</v>
      </c>
      <c r="C194" t="s">
        <v>6475</v>
      </c>
      <c r="D194" s="4">
        <v>3</v>
      </c>
      <c r="E194" s="16" t="s">
        <v>6622</v>
      </c>
      <c r="F194" s="42">
        <f t="shared" ref="F194" si="50">IF(G194="GREET",1,IF(G194="GOAL",2,IF(G194="GOAL:COOP",2,IF(G194="(GOAL:COOP)",2,IF(G194="GOAL:CIVILITY",2,IF(G194="GOAL:SUSTAIN",2,IF(G194="(GOAL:SUSTAIN)",2,IF(G194="GOAL:MAX EARN",2,IF(G194="GOAL:EQUITY",2,IF(G194="(GOAL:EQUITY)",2,IF(G194="PROPOSAL",3,IF(G194="(PROPOSAL)",3,IF(G194="CHOOSE+",4,IF(G194="CHOOSE-",4,IF(G194="(CHOOSE+)",4,IF(G194="(CHOOSE-)",4,IF(G194="ECO INFO",5,IF(G194="(ECO INFO)",5,IF(G194="$ INFO",6,IF(G194="($ INFO)",6,IF(G194="SOC INFO",7,IF(G194="(SOC INFO)",7,IF(G194="RULE INFO",8,IF(G194="EXP INFO",9,IF(G194="(EXP INFO)",9,IF(G194="MON RES",10,IF(G194="MON EARN",11,IF(G194="MON BEH",12,IF(G194="POSE HARM",13,IF(G194="(POSE HARM)",13,IF(G194="POSE CONCERN",14,IF(G194="(POSE CONCERN)",14,IF(G194="RJ APOLOGY",15,IF(G194="RJ ATONE",16,IF(G194="(RJ ATONE)",16,IF(G194="RJ JUSTIFY",17,IF(G194="RJ JUSTIFY:ECO INFO",17,IF(G194="RJ JUSTIFY:SOC INFO",17,IF(G194="RJ JUSTIFY:EXP INFO",17,IF(G194="RJ JUSTIFY:MON EARN",17,IF(G194="RJ JUSTIFY:MON BEH",17,IF(G194="RJ-",18,IF(G194="RJ FORGIVE+",19,IF(G194="RJ FORGIVE-",19,IF(G194="(RJ FORGIVE+)",19,IF(G194="(RJ FORGIVE-)",19,IF(G194="COORD",20,IF(G194="(COORD)",20,IF(G194="ENF ACK",21,IF(G194="(ENF ACK)",21,IF(G194="ENF PRAISE",22,IF(G194="ENF ASK",23,IF(G194="ENF TELL",24,IF(G194="ENF SHAME",25,IF(G194="ENF WARN",26,IF(G194="ENF THREATEN",27,IF(G194="ENF PUNISH",28,IF(G194="DEFECT",29,IF(G194="SM TALK",30,IF(G194="HUMOR",31,IF(G194="POLITE+",32,IF(G194="POLITE-",32,IF(G194="INPUT-",33,IF(G194="AMBIGUOUS",34,IF(G194="UNCODEABLE",35)))))))))))))))))))))))))))))))))))))))))))))))))))))))))))))))))</f>
        <v>7</v>
      </c>
      <c r="G194" t="s">
        <v>9377</v>
      </c>
      <c r="K194" s="43"/>
      <c r="M194" s="43"/>
    </row>
    <row r="195" spans="1:13" x14ac:dyDescent="0.35">
      <c r="A195" s="4">
        <v>106</v>
      </c>
      <c r="B195" s="4">
        <v>-138.19399999999999</v>
      </c>
      <c r="C195" t="s">
        <v>6484</v>
      </c>
      <c r="D195" s="4">
        <v>4</v>
      </c>
      <c r="E195" s="44" t="s">
        <v>10185</v>
      </c>
      <c r="F195" s="42">
        <f t="shared" ref="F195" si="51">IF(G195="GREET",1,IF(G195="GOAL",2,IF(G195="GOAL:COOP",2,IF(G195="(GOAL:COOP)",2,IF(G195="GOAL:CIVILITY",2,IF(G195="GOAL:SUSTAIN",2,IF(G195="(GOAL:SUSTAIN)",2,IF(G195="GOAL:MAX EARN",2,IF(G195="GOAL:EQUITY",2,IF(G195="(GOAL:EQUITY)",2,IF(G195="PROPOSAL",3,IF(G195="(PROPOSAL)",3,IF(G195="CHOOSE+",4,IF(G195="CHOOSE-",4,IF(G195="(CHOOSE+)",4,IF(G195="(CHOOSE-)",4,IF(G195="ECO INFO",5,IF(G195="(ECO INFO)",5,IF(G195="$ INFO",6,IF(G195="($ INFO)",6,IF(G195="SOC INFO",7,IF(G195="(SOC INFO)",7,IF(G195="RULE INFO",8,IF(G195="EXP INFO",9,IF(G195="(EXP INFO)",9,IF(G195="MON RES",10,IF(G195="MON EARN",11,IF(G195="MON BEH",12,IF(G195="POSE HARM",13,IF(G195="(POSE HARM)",13,IF(G195="POSE CONCERN",14,IF(G195="(POSE CONCERN)",14,IF(G195="RJ APOLOGY",15,IF(G195="RJ ATONE",16,IF(G195="(RJ ATONE)",16,IF(G195="RJ JUSTIFY",17,IF(G195="RJ JUSTIFY:ECO INFO",17,IF(G195="RJ JUSTIFY:SOC INFO",17,IF(G195="RJ JUSTIFY:EXP INFO",17,IF(G195="RJ JUSTIFY:MON EARN",17,IF(G195="RJ JUSTIFY:MON BEH",17,IF(G195="RJ-",18,IF(G195="RJ FORGIVE+",19,IF(G195="RJ FORGIVE-",19,IF(G195="(RJ FORGIVE+)",19,IF(G195="(RJ FORGIVE-)",19,IF(G195="COORD",20,IF(G195="(COORD)",20,IF(G195="ENF ACK",21,IF(G195="(ENF ACK)",21,IF(G195="ENF PRAISE",22,IF(G195="ENF ASK",23,IF(G195="ENF TELL",24,IF(G195="ENF SHAME",25,IF(G195="ENF WARN",26,IF(G195="ENF THREATEN",27,IF(G195="ENF PUNISH",28,IF(G195="DEFECT",29,IF(G195="SM TALK",30,IF(G195="HUMOR",31,IF(G195="POLITE+",32,IF(G195="POLITE-",32,IF(G195="INPUT-",33,IF(G195="AMBIGUOUS",34,IF(G195="UNCODEABLE",35)))))))))))))))))))))))))))))))))))))))))))))))))))))))))))))))))</f>
        <v>7</v>
      </c>
      <c r="G195" t="s">
        <v>9377</v>
      </c>
      <c r="K195" s="43"/>
      <c r="M195" s="43"/>
    </row>
    <row r="196" spans="1:13" x14ac:dyDescent="0.35">
      <c r="A196" s="4">
        <v>107</v>
      </c>
      <c r="B196" s="4">
        <v>-125.59299999999899</v>
      </c>
      <c r="C196" t="s">
        <v>6511</v>
      </c>
      <c r="D196" s="4">
        <v>2</v>
      </c>
      <c r="E196" s="16" t="s">
        <v>6623</v>
      </c>
      <c r="F196" s="42">
        <f t="shared" ref="F196" si="52">IF(G196="GREET",1,IF(G196="GOAL",2,IF(G196="GOAL:COOP",2,IF(G196="(GOAL:COOP)",2,IF(G196="GOAL:CIVILITY",2,IF(G196="GOAL:SUSTAIN",2,IF(G196="(GOAL:SUSTAIN)",2,IF(G196="GOAL:MAX EARN",2,IF(G196="GOAL:EQUITY",2,IF(G196="(GOAL:EQUITY)",2,IF(G196="PROPOSAL",3,IF(G196="(PROPOSAL)",3,IF(G196="CHOOSE+",4,IF(G196="CHOOSE-",4,IF(G196="(CHOOSE+)",4,IF(G196="(CHOOSE-)",4,IF(G196="ECO INFO",5,IF(G196="(ECO INFO)",5,IF(G196="$ INFO",6,IF(G196="($ INFO)",6,IF(G196="SOC INFO",7,IF(G196="(SOC INFO)",7,IF(G196="RULE INFO",8,IF(G196="EXP INFO",9,IF(G196="(EXP INFO)",9,IF(G196="MON RES",10,IF(G196="MON EARN",11,IF(G196="MON BEH",12,IF(G196="POSE HARM",13,IF(G196="(POSE HARM)",13,IF(G196="POSE CONCERN",14,IF(G196="(POSE CONCERN)",14,IF(G196="RJ APOLOGY",15,IF(G196="RJ ATONE",16,IF(G196="(RJ ATONE)",16,IF(G196="RJ JUSTIFY",17,IF(G196="RJ JUSTIFY:ECO INFO",17,IF(G196="RJ JUSTIFY:SOC INFO",17,IF(G196="RJ JUSTIFY:EXP INFO",17,IF(G196="RJ JUSTIFY:MON EARN",17,IF(G196="RJ JUSTIFY:MON BEH",17,IF(G196="RJ-",18,IF(G196="RJ FORGIVE+",19,IF(G196="RJ FORGIVE-",19,IF(G196="(RJ FORGIVE+)",19,IF(G196="(RJ FORGIVE-)",19,IF(G196="COORD",20,IF(G196="(COORD)",20,IF(G196="ENF ACK",21,IF(G196="(ENF ACK)",21,IF(G196="ENF PRAISE",22,IF(G196="ENF ASK",23,IF(G196="ENF TELL",24,IF(G196="ENF SHAME",25,IF(G196="ENF WARN",26,IF(G196="ENF THREATEN",27,IF(G196="ENF PUNISH",28,IF(G196="DEFECT",29,IF(G196="SM TALK",30,IF(G196="HUMOR",31,IF(G196="POLITE+",32,IF(G196="POLITE-",32,IF(G196="INPUT-",33,IF(G196="AMBIGUOUS",34,IF(G196="UNCODEABLE",35)))))))))))))))))))))))))))))))))))))))))))))))))))))))))))))))))</f>
        <v>9</v>
      </c>
      <c r="G196" t="s">
        <v>9373</v>
      </c>
      <c r="I196" s="43"/>
      <c r="K196" s="43"/>
      <c r="M196" s="43"/>
    </row>
    <row r="197" spans="1:13" x14ac:dyDescent="0.35">
      <c r="B197" s="4">
        <v>-120.304</v>
      </c>
      <c r="C197" t="s">
        <v>6511</v>
      </c>
      <c r="D197" s="4">
        <v>2</v>
      </c>
      <c r="E197" s="16" t="s">
        <v>6625</v>
      </c>
    </row>
    <row r="198" spans="1:13" x14ac:dyDescent="0.35">
      <c r="E198" s="58" t="s">
        <v>1137</v>
      </c>
      <c r="F198" s="42">
        <f t="shared" ref="F198" si="53">IF(G198="GREET",1,IF(G198="GOAL",2,IF(G198="GOAL:COOP",2,IF(G198="(GOAL:COOP)",2,IF(G198="GOAL:CIVILITY",2,IF(G198="GOAL:SUSTAIN",2,IF(G198="(GOAL:SUSTAIN)",2,IF(G198="GOAL:MAX EARN",2,IF(G198="GOAL:EQUITY",2,IF(G198="(GOAL:EQUITY)",2,IF(G198="PROPOSAL",3,IF(G198="(PROPOSAL)",3,IF(G198="CHOOSE+",4,IF(G198="CHOOSE-",4,IF(G198="(CHOOSE+)",4,IF(G198="(CHOOSE-)",4,IF(G198="ECO INFO",5,IF(G198="(ECO INFO)",5,IF(G198="$ INFO",6,IF(G198="($ INFO)",6,IF(G198="SOC INFO",7,IF(G198="(SOC INFO)",7,IF(G198="RULE INFO",8,IF(G198="EXP INFO",9,IF(G198="(EXP INFO)",9,IF(G198="MON RES",10,IF(G198="MON EARN",11,IF(G198="MON BEH",12,IF(G198="POSE HARM",13,IF(G198="(POSE HARM)",13,IF(G198="POSE CONCERN",14,IF(G198="(POSE CONCERN)",14,IF(G198="RJ APOLOGY",15,IF(G198="RJ ATONE",16,IF(G198="(RJ ATONE)",16,IF(G198="RJ JUSTIFY",17,IF(G198="RJ JUSTIFY:ECO INFO",17,IF(G198="RJ JUSTIFY:SOC INFO",17,IF(G198="RJ JUSTIFY:EXP INFO",17,IF(G198="RJ JUSTIFY:MON EARN",17,IF(G198="RJ JUSTIFY:MON BEH",17,IF(G198="RJ-",18,IF(G198="RJ FORGIVE+",19,IF(G198="RJ FORGIVE-",19,IF(G198="(RJ FORGIVE+)",19,IF(G198="(RJ FORGIVE-)",19,IF(G198="COORD",20,IF(G198="(COORD)",20,IF(G198="ENF ACK",21,IF(G198="(ENF ACK)",21,IF(G198="ENF PRAISE",22,IF(G198="ENF ASK",23,IF(G198="ENF TELL",24,IF(G198="ENF SHAME",25,IF(G198="ENF WARN",26,IF(G198="ENF THREATEN",27,IF(G198="ENF PUNISH",28,IF(G198="DEFECT",29,IF(G198="SM TALK",30,IF(G198="HUMOR",31,IF(G198="POLITE+",32,IF(G198="POLITE-",32,IF(G198="INPUT-",33,IF(G198="AMBIGUOUS",34,IF(G198="UNCODEABLE",35)))))))))))))))))))))))))))))))))))))))))))))))))))))))))))))))))</f>
        <v>7</v>
      </c>
      <c r="G198" t="s">
        <v>9377</v>
      </c>
    </row>
    <row r="199" spans="1:13" x14ac:dyDescent="0.35">
      <c r="E199" s="58" t="s">
        <v>10882</v>
      </c>
      <c r="F199" s="42">
        <f t="shared" ref="F199" si="54">IF(G199="GREET",1,IF(G199="GOAL",2,IF(G199="GOAL:COOP",2,IF(G199="(GOAL:COOP)",2,IF(G199="GOAL:CIVILITY",2,IF(G199="GOAL:SUSTAIN",2,IF(G199="(GOAL:SUSTAIN)",2,IF(G199="GOAL:MAX EARN",2,IF(G199="GOAL:EQUITY",2,IF(G199="(GOAL:EQUITY)",2,IF(G199="PROPOSAL",3,IF(G199="(PROPOSAL)",3,IF(G199="CHOOSE+",4,IF(G199="CHOOSE-",4,IF(G199="(CHOOSE+)",4,IF(G199="(CHOOSE-)",4,IF(G199="ECO INFO",5,IF(G199="(ECO INFO)",5,IF(G199="$ INFO",6,IF(G199="($ INFO)",6,IF(G199="SOC INFO",7,IF(G199="(SOC INFO)",7,IF(G199="RULE INFO",8,IF(G199="EXP INFO",9,IF(G199="(EXP INFO)",9,IF(G199="MON RES",10,IF(G199="MON EARN",11,IF(G199="MON BEH",12,IF(G199="POSE HARM",13,IF(G199="(POSE HARM)",13,IF(G199="POSE CONCERN",14,IF(G199="(POSE CONCERN)",14,IF(G199="RJ APOLOGY",15,IF(G199="RJ ATONE",16,IF(G199="(RJ ATONE)",16,IF(G199="RJ JUSTIFY",17,IF(G199="RJ JUSTIFY:ECO INFO",17,IF(G199="RJ JUSTIFY:SOC INFO",17,IF(G199="RJ JUSTIFY:EXP INFO",17,IF(G199="RJ JUSTIFY:MON EARN",17,IF(G199="RJ JUSTIFY:MON BEH",17,IF(G199="RJ-",18,IF(G199="RJ FORGIVE+",19,IF(G199="RJ FORGIVE-",19,IF(G199="(RJ FORGIVE+)",19,IF(G199="(RJ FORGIVE-)",19,IF(G199="COORD",20,IF(G199="(COORD)",20,IF(G199="ENF ACK",21,IF(G199="(ENF ACK)",21,IF(G199="ENF PRAISE",22,IF(G199="ENF ASK",23,IF(G199="ENF TELL",24,IF(G199="ENF SHAME",25,IF(G199="ENF WARN",26,IF(G199="ENF THREATEN",27,IF(G199="ENF PUNISH",28,IF(G199="DEFECT",29,IF(G199="SM TALK",30,IF(G199="HUMOR",31,IF(G199="POLITE+",32,IF(G199="POLITE-",32,IF(G199="INPUT-",33,IF(G199="AMBIGUOUS",34,IF(G199="UNCODEABLE",35)))))))))))))))))))))))))))))))))))))))))))))))))))))))))))))))))</f>
        <v>9</v>
      </c>
      <c r="G199" t="s">
        <v>9373</v>
      </c>
    </row>
    <row r="200" spans="1:13" x14ac:dyDescent="0.35">
      <c r="A200" s="4">
        <v>108</v>
      </c>
      <c r="B200" s="4">
        <v>-120.672</v>
      </c>
      <c r="C200" t="s">
        <v>6484</v>
      </c>
      <c r="D200" s="4">
        <v>4</v>
      </c>
      <c r="E200" s="16" t="s">
        <v>6624</v>
      </c>
    </row>
    <row r="201" spans="1:13" x14ac:dyDescent="0.35">
      <c r="E201" s="58" t="s">
        <v>11400</v>
      </c>
      <c r="F201" s="42">
        <f t="shared" ref="F201" si="55">IF(G201="GREET",1,IF(G201="GOAL",2,IF(G201="GOAL:COOP",2,IF(G201="(GOAL:COOP)",2,IF(G201="GOAL:CIVILITY",2,IF(G201="GOAL:SUSTAIN",2,IF(G201="(GOAL:SUSTAIN)",2,IF(G201="GOAL:MAX EARN",2,IF(G201="GOAL:EQUITY",2,IF(G201="(GOAL:EQUITY)",2,IF(G201="PROPOSAL",3,IF(G201="(PROPOSAL)",3,IF(G201="CHOOSE+",4,IF(G201="CHOOSE-",4,IF(G201="(CHOOSE+)",4,IF(G201="(CHOOSE-)",4,IF(G201="ECO INFO",5,IF(G201="(ECO INFO)",5,IF(G201="$ INFO",6,IF(G201="($ INFO)",6,IF(G201="SOC INFO",7,IF(G201="(SOC INFO)",7,IF(G201="RULE INFO",8,IF(G201="EXP INFO",9,IF(G201="(EXP INFO)",9,IF(G201="MON RES",10,IF(G201="MON EARN",11,IF(G201="MON BEH",12,IF(G201="POSE HARM",13,IF(G201="(POSE HARM)",13,IF(G201="POSE CONCERN",14,IF(G201="(POSE CONCERN)",14,IF(G201="RJ APOLOGY",15,IF(G201="RJ ATONE",16,IF(G201="(RJ ATONE)",16,IF(G201="RJ JUSTIFY",17,IF(G201="RJ JUSTIFY:ECO INFO",17,IF(G201="RJ JUSTIFY:SOC INFO",17,IF(G201="RJ JUSTIFY:EXP INFO",17,IF(G201="RJ JUSTIFY:MON EARN",17,IF(G201="RJ JUSTIFY:MON BEH",17,IF(G201="RJ-",18,IF(G201="RJ FORGIVE+",19,IF(G201="RJ FORGIVE-",19,IF(G201="(RJ FORGIVE+)",19,IF(G201="(RJ FORGIVE-)",19,IF(G201="COORD",20,IF(G201="(COORD)",20,IF(G201="ENF ACK",21,IF(G201="(ENF ACK)",21,IF(G201="ENF PRAISE",22,IF(G201="ENF ASK",23,IF(G201="ENF TELL",24,IF(G201="ENF SHAME",25,IF(G201="ENF WARN",26,IF(G201="ENF THREATEN",27,IF(G201="ENF PUNISH",28,IF(G201="DEFECT",29,IF(G201="SM TALK",30,IF(G201="HUMOR",31,IF(G201="POLITE+",32,IF(G201="POLITE-",32,IF(G201="INPUT-",33,IF(G201="AMBIGUOUS",34,IF(G201="UNCODEABLE",35)))))))))))))))))))))))))))))))))))))))))))))))))))))))))))))))))</f>
        <v>9</v>
      </c>
      <c r="G201" t="s">
        <v>9373</v>
      </c>
    </row>
    <row r="202" spans="1:13" x14ac:dyDescent="0.35">
      <c r="E202" s="58" t="s">
        <v>11401</v>
      </c>
      <c r="F202" s="42">
        <f t="shared" ref="F202" si="56">IF(G202="GREET",1,IF(G202="GOAL",2,IF(G202="GOAL:COOP",2,IF(G202="(GOAL:COOP)",2,IF(G202="GOAL:CIVILITY",2,IF(G202="GOAL:SUSTAIN",2,IF(G202="(GOAL:SUSTAIN)",2,IF(G202="GOAL:MAX EARN",2,IF(G202="GOAL:EQUITY",2,IF(G202="(GOAL:EQUITY)",2,IF(G202="PROPOSAL",3,IF(G202="(PROPOSAL)",3,IF(G202="CHOOSE+",4,IF(G202="CHOOSE-",4,IF(G202="(CHOOSE+)",4,IF(G202="(CHOOSE-)",4,IF(G202="ECO INFO",5,IF(G202="(ECO INFO)",5,IF(G202="$ INFO",6,IF(G202="($ INFO)",6,IF(G202="SOC INFO",7,IF(G202="(SOC INFO)",7,IF(G202="RULE INFO",8,IF(G202="EXP INFO",9,IF(G202="(EXP INFO)",9,IF(G202="MON RES",10,IF(G202="MON EARN",11,IF(G202="MON BEH",12,IF(G202="POSE HARM",13,IF(G202="(POSE HARM)",13,IF(G202="POSE CONCERN",14,IF(G202="(POSE CONCERN)",14,IF(G202="RJ APOLOGY",15,IF(G202="RJ ATONE",16,IF(G202="(RJ ATONE)",16,IF(G202="RJ JUSTIFY",17,IF(G202="RJ JUSTIFY:ECO INFO",17,IF(G202="RJ JUSTIFY:SOC INFO",17,IF(G202="RJ JUSTIFY:EXP INFO",17,IF(G202="RJ JUSTIFY:MON EARN",17,IF(G202="RJ JUSTIFY:MON BEH",17,IF(G202="RJ-",18,IF(G202="RJ FORGIVE+",19,IF(G202="RJ FORGIVE-",19,IF(G202="(RJ FORGIVE+)",19,IF(G202="(RJ FORGIVE-)",19,IF(G202="COORD",20,IF(G202="(COORD)",20,IF(G202="ENF ACK",21,IF(G202="(ENF ACK)",21,IF(G202="ENF PRAISE",22,IF(G202="ENF ASK",23,IF(G202="ENF TELL",24,IF(G202="ENF SHAME",25,IF(G202="ENF WARN",26,IF(G202="ENF THREATEN",27,IF(G202="ENF PUNISH",28,IF(G202="DEFECT",29,IF(G202="SM TALK",30,IF(G202="HUMOR",31,IF(G202="POLITE+",32,IF(G202="POLITE-",32,IF(G202="INPUT-",33,IF(G202="AMBIGUOUS",34,IF(G202="UNCODEABLE",35)))))))))))))))))))))))))))))))))))))))))))))))))))))))))))))))))</f>
        <v>7</v>
      </c>
      <c r="G202" t="s">
        <v>9377</v>
      </c>
    </row>
    <row r="203" spans="1:13" x14ac:dyDescent="0.35">
      <c r="A203" s="4">
        <v>109</v>
      </c>
      <c r="B203" s="4">
        <v>-108.105</v>
      </c>
      <c r="C203" t="s">
        <v>6477</v>
      </c>
      <c r="D203" s="4">
        <v>1</v>
      </c>
      <c r="E203" s="16" t="s">
        <v>6626</v>
      </c>
      <c r="F203" s="42">
        <f t="shared" ref="F203" si="57">IF(G203="GREET",1,IF(G203="GOAL",2,IF(G203="GOAL:COOP",2,IF(G203="(GOAL:COOP)",2,IF(G203="GOAL:CIVILITY",2,IF(G203="GOAL:SUSTAIN",2,IF(G203="(GOAL:SUSTAIN)",2,IF(G203="GOAL:MAX EARN",2,IF(G203="GOAL:EQUITY",2,IF(G203="(GOAL:EQUITY)",2,IF(G203="PROPOSAL",3,IF(G203="(PROPOSAL)",3,IF(G203="CHOOSE+",4,IF(G203="CHOOSE-",4,IF(G203="(CHOOSE+)",4,IF(G203="(CHOOSE-)",4,IF(G203="ECO INFO",5,IF(G203="(ECO INFO)",5,IF(G203="$ INFO",6,IF(G203="($ INFO)",6,IF(G203="SOC INFO",7,IF(G203="(SOC INFO)",7,IF(G203="RULE INFO",8,IF(G203="EXP INFO",9,IF(G203="(EXP INFO)",9,IF(G203="MON RES",10,IF(G203="MON EARN",11,IF(G203="MON BEH",12,IF(G203="POSE HARM",13,IF(G203="(POSE HARM)",13,IF(G203="POSE CONCERN",14,IF(G203="(POSE CONCERN)",14,IF(G203="RJ APOLOGY",15,IF(G203="RJ ATONE",16,IF(G203="(RJ ATONE)",16,IF(G203="RJ JUSTIFY",17,IF(G203="RJ JUSTIFY:ECO INFO",17,IF(G203="RJ JUSTIFY:SOC INFO",17,IF(G203="RJ JUSTIFY:EXP INFO",17,IF(G203="RJ JUSTIFY:MON EARN",17,IF(G203="RJ JUSTIFY:MON BEH",17,IF(G203="RJ-",18,IF(G203="RJ FORGIVE+",19,IF(G203="RJ FORGIVE-",19,IF(G203="(RJ FORGIVE+)",19,IF(G203="(RJ FORGIVE-)",19,IF(G203="COORD",20,IF(G203="(COORD)",20,IF(G203="ENF ACK",21,IF(G203="(ENF ACK)",21,IF(G203="ENF PRAISE",22,IF(G203="ENF ASK",23,IF(G203="ENF TELL",24,IF(G203="ENF SHAME",25,IF(G203="ENF WARN",26,IF(G203="ENF THREATEN",27,IF(G203="ENF PUNISH",28,IF(G203="DEFECT",29,IF(G203="SM TALK",30,IF(G203="HUMOR",31,IF(G203="POLITE+",32,IF(G203="POLITE-",32,IF(G203="INPUT-",33,IF(G203="AMBIGUOUS",34,IF(G203="UNCODEABLE",35)))))))))))))))))))))))))))))))))))))))))))))))))))))))))))))))))</f>
        <v>22</v>
      </c>
      <c r="G203" t="s">
        <v>10418</v>
      </c>
    </row>
    <row r="204" spans="1:13" x14ac:dyDescent="0.35">
      <c r="A204" s="4">
        <v>110</v>
      </c>
      <c r="B204" s="4">
        <v>-106.92100000000001</v>
      </c>
      <c r="C204" t="s">
        <v>6511</v>
      </c>
      <c r="D204" s="4">
        <v>2</v>
      </c>
      <c r="E204" s="16" t="s">
        <v>6627</v>
      </c>
      <c r="F204" s="42">
        <f t="shared" ref="F204" si="58">IF(G204="GREET",1,IF(G204="GOAL",2,IF(G204="GOAL:COOP",2,IF(G204="(GOAL:COOP)",2,IF(G204="GOAL:CIVILITY",2,IF(G204="GOAL:SUSTAIN",2,IF(G204="(GOAL:SUSTAIN)",2,IF(G204="GOAL:MAX EARN",2,IF(G204="GOAL:EQUITY",2,IF(G204="(GOAL:EQUITY)",2,IF(G204="PROPOSAL",3,IF(G204="(PROPOSAL)",3,IF(G204="CHOOSE+",4,IF(G204="CHOOSE-",4,IF(G204="(CHOOSE+)",4,IF(G204="(CHOOSE-)",4,IF(G204="ECO INFO",5,IF(G204="(ECO INFO)",5,IF(G204="$ INFO",6,IF(G204="($ INFO)",6,IF(G204="SOC INFO",7,IF(G204="(SOC INFO)",7,IF(G204="RULE INFO",8,IF(G204="EXP INFO",9,IF(G204="(EXP INFO)",9,IF(G204="MON RES",10,IF(G204="MON EARN",11,IF(G204="MON BEH",12,IF(G204="POSE HARM",13,IF(G204="(POSE HARM)",13,IF(G204="POSE CONCERN",14,IF(G204="(POSE CONCERN)",14,IF(G204="RJ APOLOGY",15,IF(G204="RJ ATONE",16,IF(G204="(RJ ATONE)",16,IF(G204="RJ JUSTIFY",17,IF(G204="RJ JUSTIFY:ECO INFO",17,IF(G204="RJ JUSTIFY:SOC INFO",17,IF(G204="RJ JUSTIFY:EXP INFO",17,IF(G204="RJ JUSTIFY:MON EARN",17,IF(G204="RJ JUSTIFY:MON BEH",17,IF(G204="RJ-",18,IF(G204="RJ FORGIVE+",19,IF(G204="RJ FORGIVE-",19,IF(G204="(RJ FORGIVE+)",19,IF(G204="(RJ FORGIVE-)",19,IF(G204="COORD",20,IF(G204="(COORD)",20,IF(G204="ENF ACK",21,IF(G204="(ENF ACK)",21,IF(G204="ENF PRAISE",22,IF(G204="ENF ASK",23,IF(G204="ENF TELL",24,IF(G204="ENF SHAME",25,IF(G204="ENF WARN",26,IF(G204="ENF THREATEN",27,IF(G204="ENF PUNISH",28,IF(G204="DEFECT",29,IF(G204="SM TALK",30,IF(G204="HUMOR",31,IF(G204="POLITE+",32,IF(G204="POLITE-",32,IF(G204="INPUT-",33,IF(G204="AMBIGUOUS",34,IF(G204="UNCODEABLE",35)))))))))))))))))))))))))))))))))))))))))))))))))))))))))))))))))</f>
        <v>9</v>
      </c>
      <c r="G204" t="s">
        <v>9373</v>
      </c>
    </row>
    <row r="205" spans="1:13" x14ac:dyDescent="0.35">
      <c r="A205" s="4">
        <v>111</v>
      </c>
      <c r="B205" s="4">
        <v>-103.456</v>
      </c>
      <c r="C205" t="s">
        <v>6484</v>
      </c>
      <c r="D205" s="4">
        <v>4</v>
      </c>
      <c r="E205" s="16" t="s">
        <v>6628</v>
      </c>
      <c r="F205" s="42">
        <f t="shared" ref="F205" si="59">IF(G205="GREET",1,IF(G205="GOAL",2,IF(G205="GOAL:COOP",2,IF(G205="(GOAL:COOP)",2,IF(G205="GOAL:CIVILITY",2,IF(G205="GOAL:SUSTAIN",2,IF(G205="(GOAL:SUSTAIN)",2,IF(G205="GOAL:MAX EARN",2,IF(G205="GOAL:EQUITY",2,IF(G205="(GOAL:EQUITY)",2,IF(G205="PROPOSAL",3,IF(G205="(PROPOSAL)",3,IF(G205="CHOOSE+",4,IF(G205="CHOOSE-",4,IF(G205="(CHOOSE+)",4,IF(G205="(CHOOSE-)",4,IF(G205="ECO INFO",5,IF(G205="(ECO INFO)",5,IF(G205="$ INFO",6,IF(G205="($ INFO)",6,IF(G205="SOC INFO",7,IF(G205="(SOC INFO)",7,IF(G205="RULE INFO",8,IF(G205="EXP INFO",9,IF(G205="(EXP INFO)",9,IF(G205="MON RES",10,IF(G205="MON EARN",11,IF(G205="MON BEH",12,IF(G205="POSE HARM",13,IF(G205="(POSE HARM)",13,IF(G205="POSE CONCERN",14,IF(G205="(POSE CONCERN)",14,IF(G205="RJ APOLOGY",15,IF(G205="RJ ATONE",16,IF(G205="(RJ ATONE)",16,IF(G205="RJ JUSTIFY",17,IF(G205="RJ JUSTIFY:ECO INFO",17,IF(G205="RJ JUSTIFY:SOC INFO",17,IF(G205="RJ JUSTIFY:EXP INFO",17,IF(G205="RJ JUSTIFY:MON EARN",17,IF(G205="RJ JUSTIFY:MON BEH",17,IF(G205="RJ-",18,IF(G205="RJ FORGIVE+",19,IF(G205="RJ FORGIVE-",19,IF(G205="(RJ FORGIVE+)",19,IF(G205="(RJ FORGIVE-)",19,IF(G205="COORD",20,IF(G205="(COORD)",20,IF(G205="ENF ACK",21,IF(G205="(ENF ACK)",21,IF(G205="ENF PRAISE",22,IF(G205="ENF ASK",23,IF(G205="ENF TELL",24,IF(G205="ENF SHAME",25,IF(G205="ENF WARN",26,IF(G205="ENF THREATEN",27,IF(G205="ENF PUNISH",28,IF(G205="DEFECT",29,IF(G205="SM TALK",30,IF(G205="HUMOR",31,IF(G205="POLITE+",32,IF(G205="POLITE-",32,IF(G205="INPUT-",33,IF(G205="AMBIGUOUS",34,IF(G205="UNCODEABLE",35)))))))))))))))))))))))))))))))))))))))))))))))))))))))))))))))))</f>
        <v>9</v>
      </c>
      <c r="G205" t="s">
        <v>9373</v>
      </c>
    </row>
    <row r="207" spans="1:13" x14ac:dyDescent="0.35">
      <c r="B207" s="21" t="s">
        <v>9233</v>
      </c>
      <c r="C207" s="22"/>
      <c r="D207" s="21"/>
      <c r="E207" s="23"/>
    </row>
    <row r="208" spans="1:13" x14ac:dyDescent="0.35">
      <c r="B208" s="20" t="s">
        <v>9282</v>
      </c>
    </row>
    <row r="209" spans="1:12" x14ac:dyDescent="0.35">
      <c r="A209" s="4">
        <v>112</v>
      </c>
      <c r="B209" s="4">
        <v>119.15</v>
      </c>
      <c r="C209" t="s">
        <v>6511</v>
      </c>
      <c r="D209" s="4">
        <v>2</v>
      </c>
      <c r="E209" s="16" t="s">
        <v>6641</v>
      </c>
      <c r="F209" s="42">
        <f t="shared" ref="F209" si="60">IF(G209="GREET",1,IF(G209="GOAL",2,IF(G209="GOAL:COOP",2,IF(G209="(GOAL:COOP)",2,IF(G209="GOAL:CIVILITY",2,IF(G209="GOAL:SUSTAIN",2,IF(G209="(GOAL:SUSTAIN)",2,IF(G209="GOAL:MAX EARN",2,IF(G209="GOAL:EQUITY",2,IF(G209="(GOAL:EQUITY)",2,IF(G209="PROPOSAL",3,IF(G209="(PROPOSAL)",3,IF(G209="CHOOSE+",4,IF(G209="CHOOSE-",4,IF(G209="(CHOOSE+)",4,IF(G209="(CHOOSE-)",4,IF(G209="ECO INFO",5,IF(G209="(ECO INFO)",5,IF(G209="$ INFO",6,IF(G209="($ INFO)",6,IF(G209="SOC INFO",7,IF(G209="(SOC INFO)",7,IF(G209="RULE INFO",8,IF(G209="EXP INFO",9,IF(G209="(EXP INFO)",9,IF(G209="MON RES",10,IF(G209="MON EARN",11,IF(G209="MON BEH",12,IF(G209="POSE HARM",13,IF(G209="(POSE HARM)",13,IF(G209="POSE CONCERN",14,IF(G209="(POSE CONCERN)",14,IF(G209="RJ APOLOGY",15,IF(G209="RJ ATONE",16,IF(G209="(RJ ATONE)",16,IF(G209="RJ JUSTIFY",17,IF(G209="RJ JUSTIFY:ECO INFO",17,IF(G209="RJ JUSTIFY:SOC INFO",17,IF(G209="RJ JUSTIFY:EXP INFO",17,IF(G209="RJ JUSTIFY:MON EARN",17,IF(G209="RJ JUSTIFY:MON BEH",17,IF(G209="RJ-",18,IF(G209="RJ FORGIVE+",19,IF(G209="RJ FORGIVE-",19,IF(G209="(RJ FORGIVE+)",19,IF(G209="(RJ FORGIVE-)",19,IF(G209="COORD",20,IF(G209="(COORD)",20,IF(G209="ENF ACK",21,IF(G209="(ENF ACK)",21,IF(G209="ENF PRAISE",22,IF(G209="ENF ASK",23,IF(G209="ENF TELL",24,IF(G209="ENF SHAME",25,IF(G209="ENF WARN",26,IF(G209="ENF THREATEN",27,IF(G209="ENF PUNISH",28,IF(G209="DEFECT",29,IF(G209="SM TALK",30,IF(G209="HUMOR",31,IF(G209="POLITE+",32,IF(G209="POLITE-",32,IF(G209="INPUT-",33,IF(G209="AMBIGUOUS",34,IF(G209="UNCODEABLE",35)))))))))))))))))))))))))))))))))))))))))))))))))))))))))))))))))</f>
        <v>12</v>
      </c>
      <c r="G209" t="s">
        <v>10124</v>
      </c>
      <c r="I209" t="s">
        <v>10883</v>
      </c>
    </row>
    <row r="210" spans="1:12" x14ac:dyDescent="0.35">
      <c r="A210" s="4">
        <v>113</v>
      </c>
      <c r="B210" s="4">
        <v>140.898</v>
      </c>
      <c r="C210" t="s">
        <v>6477</v>
      </c>
      <c r="D210" s="4">
        <v>1</v>
      </c>
      <c r="E210" s="16" t="s">
        <v>6645</v>
      </c>
      <c r="F210" s="42">
        <f t="shared" ref="F210" si="61">IF(G210="GREET",1,IF(G210="GOAL",2,IF(G210="GOAL:COOP",2,IF(G210="(GOAL:COOP)",2,IF(G210="GOAL:CIVILITY",2,IF(G210="GOAL:SUSTAIN",2,IF(G210="(GOAL:SUSTAIN)",2,IF(G210="GOAL:MAX EARN",2,IF(G210="GOAL:EQUITY",2,IF(G210="(GOAL:EQUITY)",2,IF(G210="PROPOSAL",3,IF(G210="(PROPOSAL)",3,IF(G210="CHOOSE+",4,IF(G210="CHOOSE-",4,IF(G210="(CHOOSE+)",4,IF(G210="(CHOOSE-)",4,IF(G210="ECO INFO",5,IF(G210="(ECO INFO)",5,IF(G210="$ INFO",6,IF(G210="($ INFO)",6,IF(G210="SOC INFO",7,IF(G210="(SOC INFO)",7,IF(G210="RULE INFO",8,IF(G210="EXP INFO",9,IF(G210="(EXP INFO)",9,IF(G210="MON RES",10,IF(G210="MON EARN",11,IF(G210="MON BEH",12,IF(G210="POSE HARM",13,IF(G210="(POSE HARM)",13,IF(G210="POSE CONCERN",14,IF(G210="(POSE CONCERN)",14,IF(G210="RJ APOLOGY",15,IF(G210="RJ ATONE",16,IF(G210="(RJ ATONE)",16,IF(G210="RJ JUSTIFY",17,IF(G210="RJ JUSTIFY:ECO INFO",17,IF(G210="RJ JUSTIFY:SOC INFO",17,IF(G210="RJ JUSTIFY:EXP INFO",17,IF(G210="RJ JUSTIFY:MON EARN",17,IF(G210="RJ JUSTIFY:MON BEH",17,IF(G210="RJ-",18,IF(G210="RJ FORGIVE+",19,IF(G210="RJ FORGIVE-",19,IF(G210="(RJ FORGIVE+)",19,IF(G210="(RJ FORGIVE-)",19,IF(G210="COORD",20,IF(G210="(COORD)",20,IF(G210="ENF ACK",21,IF(G210="(ENF ACK)",21,IF(G210="ENF PRAISE",22,IF(G210="ENF ASK",23,IF(G210="ENF TELL",24,IF(G210="ENF SHAME",25,IF(G210="ENF WARN",26,IF(G210="ENF THREATEN",27,IF(G210="ENF PUNISH",28,IF(G210="DEFECT",29,IF(G210="SM TALK",30,IF(G210="HUMOR",31,IF(G210="POLITE+",32,IF(G210="POLITE-",32,IF(G210="INPUT-",33,IF(G210="AMBIGUOUS",34,IF(G210="UNCODEABLE",35)))))))))))))))))))))))))))))))))))))))))))))))))))))))))))))))))</f>
        <v>12</v>
      </c>
      <c r="G210" t="s">
        <v>10124</v>
      </c>
    </row>
    <row r="211" spans="1:12" x14ac:dyDescent="0.35">
      <c r="A211" s="4">
        <v>114</v>
      </c>
      <c r="B211" s="4">
        <v>184.065</v>
      </c>
      <c r="C211" t="s">
        <v>6475</v>
      </c>
      <c r="D211" s="4">
        <v>3</v>
      </c>
      <c r="E211" s="16" t="s">
        <v>177</v>
      </c>
      <c r="F211" s="42">
        <f t="shared" ref="F211" si="62">IF(G211="GREET",1,IF(G211="GOAL",2,IF(G211="GOAL:COOP",2,IF(G211="(GOAL:COOP)",2,IF(G211="GOAL:CIVILITY",2,IF(G211="GOAL:SUSTAIN",2,IF(G211="(GOAL:SUSTAIN)",2,IF(G211="GOAL:MAX EARN",2,IF(G211="GOAL:EQUITY",2,IF(G211="(GOAL:EQUITY)",2,IF(G211="PROPOSAL",3,IF(G211="(PROPOSAL)",3,IF(G211="CHOOSE+",4,IF(G211="CHOOSE-",4,IF(G211="(CHOOSE+)",4,IF(G211="(CHOOSE-)",4,IF(G211="ECO INFO",5,IF(G211="(ECO INFO)",5,IF(G211="$ INFO",6,IF(G211="($ INFO)",6,IF(G211="SOC INFO",7,IF(G211="(SOC INFO)",7,IF(G211="RULE INFO",8,IF(G211="EXP INFO",9,IF(G211="(EXP INFO)",9,IF(G211="MON RES",10,IF(G211="MON EARN",11,IF(G211="MON BEH",12,IF(G211="POSE HARM",13,IF(G211="(POSE HARM)",13,IF(G211="POSE CONCERN",14,IF(G211="(POSE CONCERN)",14,IF(G211="RJ APOLOGY",15,IF(G211="RJ ATONE",16,IF(G211="(RJ ATONE)",16,IF(G211="RJ JUSTIFY",17,IF(G211="RJ JUSTIFY:ECO INFO",17,IF(G211="RJ JUSTIFY:SOC INFO",17,IF(G211="RJ JUSTIFY:EXP INFO",17,IF(G211="RJ JUSTIFY:MON EARN",17,IF(G211="RJ JUSTIFY:MON BEH",17,IF(G211="RJ-",18,IF(G211="RJ FORGIVE+",19,IF(G211="RJ FORGIVE-",19,IF(G211="(RJ FORGIVE+)",19,IF(G211="(RJ FORGIVE-)",19,IF(G211="COORD",20,IF(G211="(COORD)",20,IF(G211="ENF ACK",21,IF(G211="(ENF ACK)",21,IF(G211="ENF PRAISE",22,IF(G211="ENF ASK",23,IF(G211="ENF TELL",24,IF(G211="ENF SHAME",25,IF(G211="ENF WARN",26,IF(G211="ENF THREATEN",27,IF(G211="ENF PUNISH",28,IF(G211="DEFECT",29,IF(G211="SM TALK",30,IF(G211="HUMOR",31,IF(G211="POLITE+",32,IF(G211="POLITE-",32,IF(G211="INPUT-",33,IF(G211="AMBIGUOUS",34,IF(G211="UNCODEABLE",35)))))))))))))))))))))))))))))))))))))))))))))))))))))))))))))))))</f>
        <v>31</v>
      </c>
      <c r="G211" t="s">
        <v>9386</v>
      </c>
    </row>
    <row r="213" spans="1:12" x14ac:dyDescent="0.35">
      <c r="A213" s="4">
        <v>115</v>
      </c>
      <c r="B213" s="4">
        <v>195.99</v>
      </c>
      <c r="C213" t="s">
        <v>6511</v>
      </c>
      <c r="D213" s="4">
        <v>2</v>
      </c>
      <c r="E213" s="16" t="s">
        <v>6649</v>
      </c>
      <c r="F213" s="42">
        <f t="shared" ref="F213" si="63">IF(G213="GREET",1,IF(G213="GOAL",2,IF(G213="GOAL:COOP",2,IF(G213="(GOAL:COOP)",2,IF(G213="GOAL:CIVILITY",2,IF(G213="GOAL:SUSTAIN",2,IF(G213="(GOAL:SUSTAIN)",2,IF(G213="GOAL:MAX EARN",2,IF(G213="GOAL:EQUITY",2,IF(G213="(GOAL:EQUITY)",2,IF(G213="PROPOSAL",3,IF(G213="(PROPOSAL)",3,IF(G213="CHOOSE+",4,IF(G213="CHOOSE-",4,IF(G213="(CHOOSE+)",4,IF(G213="(CHOOSE-)",4,IF(G213="ECO INFO",5,IF(G213="(ECO INFO)",5,IF(G213="$ INFO",6,IF(G213="($ INFO)",6,IF(G213="SOC INFO",7,IF(G213="(SOC INFO)",7,IF(G213="RULE INFO",8,IF(G213="EXP INFO",9,IF(G213="(EXP INFO)",9,IF(G213="MON RES",10,IF(G213="MON EARN",11,IF(G213="MON BEH",12,IF(G213="POSE HARM",13,IF(G213="(POSE HARM)",13,IF(G213="POSE CONCERN",14,IF(G213="(POSE CONCERN)",14,IF(G213="RJ APOLOGY",15,IF(G213="RJ ATONE",16,IF(G213="(RJ ATONE)",16,IF(G213="RJ JUSTIFY",17,IF(G213="RJ JUSTIFY:ECO INFO",17,IF(G213="RJ JUSTIFY:SOC INFO",17,IF(G213="RJ JUSTIFY:EXP INFO",17,IF(G213="RJ JUSTIFY:MON EARN",17,IF(G213="RJ JUSTIFY:MON BEH",17,IF(G213="RJ-",18,IF(G213="RJ FORGIVE+",19,IF(G213="RJ FORGIVE-",19,IF(G213="(RJ FORGIVE+)",19,IF(G213="(RJ FORGIVE-)",19,IF(G213="COORD",20,IF(G213="(COORD)",20,IF(G213="ENF ACK",21,IF(G213="(ENF ACK)",21,IF(G213="ENF PRAISE",22,IF(G213="ENF ASK",23,IF(G213="ENF TELL",24,IF(G213="ENF SHAME",25,IF(G213="ENF WARN",26,IF(G213="ENF THREATEN",27,IF(G213="ENF PUNISH",28,IF(G213="DEFECT",29,IF(G213="SM TALK",30,IF(G213="HUMOR",31,IF(G213="POLITE+",32,IF(G213="POLITE-",32,IF(G213="INPUT-",33,IF(G213="AMBIGUOUS",34,IF(G213="UNCODEABLE",35)))))))))))))))))))))))))))))))))))))))))))))))))))))))))))))))))</f>
        <v>20</v>
      </c>
      <c r="G213" s="43" t="s">
        <v>9472</v>
      </c>
    </row>
    <row r="214" spans="1:12" x14ac:dyDescent="0.35">
      <c r="A214" s="4">
        <v>116</v>
      </c>
      <c r="B214" s="4">
        <v>201.86500000000001</v>
      </c>
      <c r="C214" t="s">
        <v>6475</v>
      </c>
      <c r="D214" s="4">
        <v>3</v>
      </c>
      <c r="E214" s="16" t="s">
        <v>1966</v>
      </c>
      <c r="F214" s="42">
        <f t="shared" ref="F214" si="64">IF(G214="GREET",1,IF(G214="GOAL",2,IF(G214="GOAL:COOP",2,IF(G214="(GOAL:COOP)",2,IF(G214="GOAL:CIVILITY",2,IF(G214="GOAL:SUSTAIN",2,IF(G214="(GOAL:SUSTAIN)",2,IF(G214="GOAL:MAX EARN",2,IF(G214="GOAL:EQUITY",2,IF(G214="(GOAL:EQUITY)",2,IF(G214="PROPOSAL",3,IF(G214="(PROPOSAL)",3,IF(G214="CHOOSE+",4,IF(G214="CHOOSE-",4,IF(G214="(CHOOSE+)",4,IF(G214="(CHOOSE-)",4,IF(G214="ECO INFO",5,IF(G214="(ECO INFO)",5,IF(G214="$ INFO",6,IF(G214="($ INFO)",6,IF(G214="SOC INFO",7,IF(G214="(SOC INFO)",7,IF(G214="RULE INFO",8,IF(G214="EXP INFO",9,IF(G214="(EXP INFO)",9,IF(G214="MON RES",10,IF(G214="MON EARN",11,IF(G214="MON BEH",12,IF(G214="POSE HARM",13,IF(G214="(POSE HARM)",13,IF(G214="POSE CONCERN",14,IF(G214="(POSE CONCERN)",14,IF(G214="RJ APOLOGY",15,IF(G214="RJ ATONE",16,IF(G214="(RJ ATONE)",16,IF(G214="RJ JUSTIFY",17,IF(G214="RJ JUSTIFY:ECO INFO",17,IF(G214="RJ JUSTIFY:SOC INFO",17,IF(G214="RJ JUSTIFY:EXP INFO",17,IF(G214="RJ JUSTIFY:MON EARN",17,IF(G214="RJ JUSTIFY:MON BEH",17,IF(G214="RJ-",18,IF(G214="RJ FORGIVE+",19,IF(G214="RJ FORGIVE-",19,IF(G214="(RJ FORGIVE+)",19,IF(G214="(RJ FORGIVE-)",19,IF(G214="COORD",20,IF(G214="(COORD)",20,IF(G214="ENF ACK",21,IF(G214="(ENF ACK)",21,IF(G214="ENF PRAISE",22,IF(G214="ENF ASK",23,IF(G214="ENF TELL",24,IF(G214="ENF SHAME",25,IF(G214="ENF WARN",26,IF(G214="ENF THREATEN",27,IF(G214="ENF PUNISH",28,IF(G214="DEFECT",29,IF(G214="SM TALK",30,IF(G214="HUMOR",31,IF(G214="POLITE+",32,IF(G214="POLITE-",32,IF(G214="INPUT-",33,IF(G214="AMBIGUOUS",34,IF(G214="UNCODEABLE",35)))))))))))))))))))))))))))))))))))))))))))))))))))))))))))))))))</f>
        <v>20</v>
      </c>
      <c r="G214" s="43" t="s">
        <v>9472</v>
      </c>
    </row>
    <row r="216" spans="1:12" x14ac:dyDescent="0.35">
      <c r="A216" s="4">
        <v>117</v>
      </c>
      <c r="B216" s="4">
        <v>233.07400000000001</v>
      </c>
      <c r="C216" t="s">
        <v>6475</v>
      </c>
      <c r="D216" s="4">
        <v>3</v>
      </c>
      <c r="E216" s="16" t="s">
        <v>6653</v>
      </c>
      <c r="F216" s="42">
        <f t="shared" ref="F216" si="65">IF(G216="GREET",1,IF(G216="GOAL",2,IF(G216="GOAL:COOP",2,IF(G216="(GOAL:COOP)",2,IF(G216="GOAL:CIVILITY",2,IF(G216="GOAL:SUSTAIN",2,IF(G216="(GOAL:SUSTAIN)",2,IF(G216="GOAL:MAX EARN",2,IF(G216="GOAL:EQUITY",2,IF(G216="(GOAL:EQUITY)",2,IF(G216="PROPOSAL",3,IF(G216="(PROPOSAL)",3,IF(G216="CHOOSE+",4,IF(G216="CHOOSE-",4,IF(G216="(CHOOSE+)",4,IF(G216="(CHOOSE-)",4,IF(G216="ECO INFO",5,IF(G216="(ECO INFO)",5,IF(G216="$ INFO",6,IF(G216="($ INFO)",6,IF(G216="SOC INFO",7,IF(G216="(SOC INFO)",7,IF(G216="RULE INFO",8,IF(G216="EXP INFO",9,IF(G216="(EXP INFO)",9,IF(G216="MON RES",10,IF(G216="MON EARN",11,IF(G216="MON BEH",12,IF(G216="POSE HARM",13,IF(G216="(POSE HARM)",13,IF(G216="POSE CONCERN",14,IF(G216="(POSE CONCERN)",14,IF(G216="RJ APOLOGY",15,IF(G216="RJ ATONE",16,IF(G216="(RJ ATONE)",16,IF(G216="RJ JUSTIFY",17,IF(G216="RJ JUSTIFY:ECO INFO",17,IF(G216="RJ JUSTIFY:SOC INFO",17,IF(G216="RJ JUSTIFY:EXP INFO",17,IF(G216="RJ JUSTIFY:MON EARN",17,IF(G216="RJ JUSTIFY:MON BEH",17,IF(G216="RJ-",18,IF(G216="RJ FORGIVE+",19,IF(G216="RJ FORGIVE-",19,IF(G216="(RJ FORGIVE+)",19,IF(G216="(RJ FORGIVE-)",19,IF(G216="COORD",20,IF(G216="(COORD)",20,IF(G216="ENF ACK",21,IF(G216="(ENF ACK)",21,IF(G216="ENF PRAISE",22,IF(G216="ENF ASK",23,IF(G216="ENF TELL",24,IF(G216="ENF SHAME",25,IF(G216="ENF WARN",26,IF(G216="ENF THREATEN",27,IF(G216="ENF PUNISH",28,IF(G216="DEFECT",29,IF(G216="SM TALK",30,IF(G216="HUMOR",31,IF(G216="POLITE+",32,IF(G216="POLITE-",32,IF(G216="INPUT-",33,IF(G216="AMBIGUOUS",34,IF(G216="UNCODEABLE",35)))))))))))))))))))))))))))))))))))))))))))))))))))))))))))))))))</f>
        <v>22</v>
      </c>
      <c r="G216" t="s">
        <v>10418</v>
      </c>
    </row>
    <row r="217" spans="1:12" x14ac:dyDescent="0.35">
      <c r="A217" s="4">
        <v>118</v>
      </c>
      <c r="B217" s="4">
        <v>237.04</v>
      </c>
      <c r="C217" t="s">
        <v>6484</v>
      </c>
      <c r="D217" s="4">
        <v>4</v>
      </c>
      <c r="E217" s="16" t="s">
        <v>6654</v>
      </c>
      <c r="F217" s="42">
        <f t="shared" ref="F217" si="66">IF(G217="GREET",1,IF(G217="GOAL",2,IF(G217="GOAL:COOP",2,IF(G217="(GOAL:COOP)",2,IF(G217="GOAL:CIVILITY",2,IF(G217="GOAL:SUSTAIN",2,IF(G217="(GOAL:SUSTAIN)",2,IF(G217="GOAL:MAX EARN",2,IF(G217="GOAL:EQUITY",2,IF(G217="(GOAL:EQUITY)",2,IF(G217="PROPOSAL",3,IF(G217="(PROPOSAL)",3,IF(G217="CHOOSE+",4,IF(G217="CHOOSE-",4,IF(G217="(CHOOSE+)",4,IF(G217="(CHOOSE-)",4,IF(G217="ECO INFO",5,IF(G217="(ECO INFO)",5,IF(G217="$ INFO",6,IF(G217="($ INFO)",6,IF(G217="SOC INFO",7,IF(G217="(SOC INFO)",7,IF(G217="RULE INFO",8,IF(G217="EXP INFO",9,IF(G217="(EXP INFO)",9,IF(G217="MON RES",10,IF(G217="MON EARN",11,IF(G217="MON BEH",12,IF(G217="POSE HARM",13,IF(G217="(POSE HARM)",13,IF(G217="POSE CONCERN",14,IF(G217="(POSE CONCERN)",14,IF(G217="RJ APOLOGY",15,IF(G217="RJ ATONE",16,IF(G217="(RJ ATONE)",16,IF(G217="RJ JUSTIFY",17,IF(G217="RJ JUSTIFY:ECO INFO",17,IF(G217="RJ JUSTIFY:SOC INFO",17,IF(G217="RJ JUSTIFY:EXP INFO",17,IF(G217="RJ JUSTIFY:MON EARN",17,IF(G217="RJ JUSTIFY:MON BEH",17,IF(G217="RJ-",18,IF(G217="RJ FORGIVE+",19,IF(G217="RJ FORGIVE-",19,IF(G217="(RJ FORGIVE+)",19,IF(G217="(RJ FORGIVE-)",19,IF(G217="COORD",20,IF(G217="(COORD)",20,IF(G217="ENF ACK",21,IF(G217="(ENF ACK)",21,IF(G217="ENF PRAISE",22,IF(G217="ENF ASK",23,IF(G217="ENF TELL",24,IF(G217="ENF SHAME",25,IF(G217="ENF WARN",26,IF(G217="ENF THREATEN",27,IF(G217="ENF PUNISH",28,IF(G217="DEFECT",29,IF(G217="SM TALK",30,IF(G217="HUMOR",31,IF(G217="POLITE+",32,IF(G217="POLITE-",32,IF(G217="INPUT-",33,IF(G217="AMBIGUOUS",34,IF(G217="UNCODEABLE",35)))))))))))))))))))))))))))))))))))))))))))))))))))))))))))))))))</f>
        <v>22</v>
      </c>
      <c r="G217" t="s">
        <v>10418</v>
      </c>
    </row>
    <row r="219" spans="1:12" s="75" customFormat="1" x14ac:dyDescent="0.35">
      <c r="A219" s="11"/>
      <c r="B219" s="11" t="s">
        <v>9229</v>
      </c>
      <c r="C219" s="15"/>
      <c r="D219" s="19"/>
      <c r="E219" s="15"/>
      <c r="F219" s="80"/>
      <c r="H219" s="80"/>
      <c r="J219" s="80"/>
      <c r="L219" s="80"/>
    </row>
    <row r="220" spans="1:12" x14ac:dyDescent="0.35">
      <c r="B220" s="20"/>
      <c r="E220" s="67"/>
    </row>
    <row r="221" spans="1:12" x14ac:dyDescent="0.35">
      <c r="A221" s="4">
        <v>119</v>
      </c>
      <c r="B221" s="4">
        <v>-368.97500000000002</v>
      </c>
      <c r="C221" t="s">
        <v>6477</v>
      </c>
      <c r="D221" s="4">
        <v>1</v>
      </c>
      <c r="E221" s="16" t="s">
        <v>6655</v>
      </c>
      <c r="F221" s="42">
        <f t="shared" ref="F221:H284" si="67">IF(G221="GREET",1,IF(G221="GOAL",2,IF(G221="GOAL:COOP",2,IF(G221="(GOAL:COOP)",2,IF(G221="GOAL:CIVILITY",2,IF(G221="GOAL:SUSTAIN",2,IF(G221="(GOAL:SUSTAIN)",2,IF(G221="GOAL:MAX EARN",2,IF(G221="GOAL:EQUITY",2,IF(G221="(GOAL:EQUITY)",2,IF(G221="PROPOSAL",3,IF(G221="(PROPOSAL)",3,IF(G221="CHOOSE+",4,IF(G221="CHOOSE-",4,IF(G221="(CHOOSE+)",4,IF(G221="(CHOOSE-)",4,IF(G221="ECO INFO",5,IF(G221="(ECO INFO)",5,IF(G221="$ INFO",6,IF(G221="($ INFO)",6,IF(G221="SOC INFO",7,IF(G221="(SOC INFO)",7,IF(G221="RULE INFO",8,IF(G221="EXP INFO",9,IF(G221="(EXP INFO)",9,IF(G221="MON RES",10,IF(G221="MON EARN",11,IF(G221="MON BEH",12,IF(G221="POSE HARM",13,IF(G221="(POSE HARM)",13,IF(G221="POSE CONCERN",14,IF(G221="(POSE CONCERN)",14,IF(G221="RJ APOLOGY",15,IF(G221="RJ ATONE",16,IF(G221="(RJ ATONE)",16,IF(G221="RJ JUSTIFY",17,IF(G221="RJ JUSTIFY:ECO INFO",17,IF(G221="RJ JUSTIFY:SOC INFO",17,IF(G221="RJ JUSTIFY:EXP INFO",17,IF(G221="RJ JUSTIFY:MON EARN",17,IF(G221="RJ JUSTIFY:MON BEH",17,IF(G221="RJ-",18,IF(G221="RJ FORGIVE+",19,IF(G221="RJ FORGIVE-",19,IF(G221="(RJ FORGIVE+)",19,IF(G221="(RJ FORGIVE-)",19,IF(G221="COORD",20,IF(G221="(COORD)",20,IF(G221="ENF ACK",21,IF(G221="(ENF ACK)",21,IF(G221="ENF PRAISE",22,IF(G221="ENF ASK",23,IF(G221="ENF TELL",24,IF(G221="ENF SHAME",25,IF(G221="ENF WARN",26,IF(G221="ENF THREATEN",27,IF(G221="ENF PUNISH",28,IF(G221="DEFECT",29,IF(G221="SM TALK",30,IF(G221="HUMOR",31,IF(G221="POLITE+",32,IF(G221="POLITE-",32,IF(G221="INPUT-",33,IF(G221="AMBIGUOUS",34,IF(G221="UNCODEABLE",35)))))))))))))))))))))))))))))))))))))))))))))))))))))))))))))))))</f>
        <v>22</v>
      </c>
      <c r="G221" t="s">
        <v>10418</v>
      </c>
    </row>
    <row r="222" spans="1:12" x14ac:dyDescent="0.35">
      <c r="A222" s="4">
        <v>120</v>
      </c>
      <c r="B222" s="4">
        <v>-365.48099999999999</v>
      </c>
      <c r="C222" t="s">
        <v>6475</v>
      </c>
      <c r="D222" s="4">
        <v>3</v>
      </c>
      <c r="E222" s="16" t="s">
        <v>6656</v>
      </c>
      <c r="F222" s="42">
        <f t="shared" si="67"/>
        <v>11</v>
      </c>
      <c r="G222" t="s">
        <v>9509</v>
      </c>
    </row>
    <row r="223" spans="1:12" x14ac:dyDescent="0.35">
      <c r="A223" s="4">
        <v>121</v>
      </c>
      <c r="B223" s="4">
        <v>-364.81799999999998</v>
      </c>
      <c r="C223" t="s">
        <v>6484</v>
      </c>
      <c r="D223" s="4">
        <v>4</v>
      </c>
      <c r="E223" s="16" t="s">
        <v>6657</v>
      </c>
      <c r="F223" s="42">
        <f t="shared" si="67"/>
        <v>22</v>
      </c>
      <c r="G223" t="s">
        <v>10418</v>
      </c>
    </row>
    <row r="224" spans="1:12" x14ac:dyDescent="0.35">
      <c r="A224" s="4">
        <v>122</v>
      </c>
      <c r="B224" s="4">
        <v>-358.32</v>
      </c>
      <c r="C224" t="s">
        <v>6475</v>
      </c>
      <c r="D224" s="4">
        <v>3</v>
      </c>
      <c r="E224" s="16" t="s">
        <v>6659</v>
      </c>
      <c r="F224" s="42">
        <f t="shared" si="67"/>
        <v>6</v>
      </c>
      <c r="G224" t="s">
        <v>10472</v>
      </c>
    </row>
    <row r="225" spans="1:9" x14ac:dyDescent="0.35">
      <c r="A225" s="4">
        <v>123</v>
      </c>
      <c r="B225" s="4">
        <v>-354.77199999999999</v>
      </c>
      <c r="C225" t="s">
        <v>6484</v>
      </c>
      <c r="D225" s="4">
        <v>4</v>
      </c>
      <c r="E225" s="16">
        <v>1.4</v>
      </c>
      <c r="F225" s="42">
        <f t="shared" si="67"/>
        <v>6</v>
      </c>
      <c r="G225" t="s">
        <v>10472</v>
      </c>
      <c r="H225" s="42">
        <f t="shared" si="67"/>
        <v>11</v>
      </c>
      <c r="I225" t="s">
        <v>9509</v>
      </c>
    </row>
    <row r="227" spans="1:9" x14ac:dyDescent="0.35">
      <c r="A227" s="7">
        <v>4</v>
      </c>
      <c r="B227" s="31" t="s">
        <v>10884</v>
      </c>
    </row>
    <row r="228" spans="1:9" x14ac:dyDescent="0.35">
      <c r="A228" s="4">
        <v>124</v>
      </c>
      <c r="B228" s="4">
        <v>-371.05900000000003</v>
      </c>
      <c r="C228" t="s">
        <v>6511</v>
      </c>
      <c r="D228" s="4">
        <v>2</v>
      </c>
      <c r="E228" s="16" t="s">
        <v>1160</v>
      </c>
      <c r="F228" s="42">
        <f t="shared" si="67"/>
        <v>3</v>
      </c>
      <c r="G228" t="s">
        <v>9379</v>
      </c>
    </row>
    <row r="229" spans="1:9" x14ac:dyDescent="0.35">
      <c r="B229" s="4">
        <v>-357.47500000000002</v>
      </c>
      <c r="C229" t="s">
        <v>6511</v>
      </c>
      <c r="D229" s="4">
        <v>2</v>
      </c>
      <c r="E229" s="16" t="s">
        <v>6660</v>
      </c>
    </row>
    <row r="230" spans="1:9" x14ac:dyDescent="0.35">
      <c r="B230" s="4">
        <v>-348.548</v>
      </c>
      <c r="C230" t="s">
        <v>6511</v>
      </c>
      <c r="D230" s="4">
        <v>2</v>
      </c>
      <c r="E230" s="16" t="s">
        <v>6661</v>
      </c>
    </row>
    <row r="231" spans="1:9" x14ac:dyDescent="0.35">
      <c r="A231" s="4">
        <v>125</v>
      </c>
      <c r="B231" s="4">
        <v>-271.935</v>
      </c>
      <c r="C231" t="s">
        <v>6477</v>
      </c>
      <c r="D231" s="4">
        <v>1</v>
      </c>
      <c r="E231" s="16" t="s">
        <v>6674</v>
      </c>
      <c r="F231" s="42">
        <f t="shared" si="67"/>
        <v>8</v>
      </c>
      <c r="G231" s="43" t="s">
        <v>9374</v>
      </c>
    </row>
    <row r="232" spans="1:9" x14ac:dyDescent="0.35">
      <c r="A232" s="4">
        <v>126</v>
      </c>
      <c r="B232" s="4">
        <v>-253.74700000000001</v>
      </c>
      <c r="C232" t="s">
        <v>6484</v>
      </c>
      <c r="D232" s="4">
        <v>4</v>
      </c>
      <c r="E232" s="16" t="s">
        <v>6680</v>
      </c>
      <c r="F232" s="42">
        <f t="shared" si="67"/>
        <v>8</v>
      </c>
      <c r="G232" t="s">
        <v>9374</v>
      </c>
      <c r="H232" s="42">
        <f t="shared" si="67"/>
        <v>4</v>
      </c>
      <c r="I232" t="s">
        <v>10330</v>
      </c>
    </row>
    <row r="233" spans="1:9" x14ac:dyDescent="0.35">
      <c r="A233" s="4">
        <v>127</v>
      </c>
      <c r="B233" s="4">
        <v>-236.459</v>
      </c>
      <c r="C233" t="s">
        <v>6477</v>
      </c>
      <c r="D233" s="4">
        <v>1</v>
      </c>
      <c r="E233" s="16" t="s">
        <v>6683</v>
      </c>
    </row>
    <row r="234" spans="1:9" x14ac:dyDescent="0.35">
      <c r="E234" s="58" t="s">
        <v>9902</v>
      </c>
      <c r="F234" s="42">
        <f t="shared" si="67"/>
        <v>4</v>
      </c>
      <c r="G234" t="s">
        <v>9372</v>
      </c>
    </row>
    <row r="235" spans="1:9" x14ac:dyDescent="0.35">
      <c r="E235" s="58" t="s">
        <v>11402</v>
      </c>
      <c r="F235" s="42">
        <f t="shared" si="67"/>
        <v>8</v>
      </c>
      <c r="G235" t="s">
        <v>9374</v>
      </c>
    </row>
    <row r="236" spans="1:9" x14ac:dyDescent="0.35">
      <c r="A236" s="4">
        <v>128</v>
      </c>
      <c r="B236" s="4">
        <v>-233.94299999999899</v>
      </c>
      <c r="C236" t="s">
        <v>6484</v>
      </c>
      <c r="D236" s="4">
        <v>4</v>
      </c>
      <c r="E236" s="16" t="s">
        <v>6684</v>
      </c>
      <c r="F236" s="42">
        <f t="shared" si="67"/>
        <v>8</v>
      </c>
      <c r="G236" t="s">
        <v>9374</v>
      </c>
    </row>
    <row r="237" spans="1:9" x14ac:dyDescent="0.35">
      <c r="A237" s="4">
        <v>129</v>
      </c>
      <c r="B237" s="4">
        <v>-206.80500000000001</v>
      </c>
      <c r="C237" t="s">
        <v>6475</v>
      </c>
      <c r="D237" s="4">
        <v>3</v>
      </c>
      <c r="E237" s="16" t="s">
        <v>6689</v>
      </c>
      <c r="F237" s="42">
        <f t="shared" si="67"/>
        <v>4</v>
      </c>
      <c r="G237" t="s">
        <v>9372</v>
      </c>
    </row>
    <row r="238" spans="1:9" x14ac:dyDescent="0.35">
      <c r="A238" s="4">
        <v>130</v>
      </c>
      <c r="B238" s="4">
        <v>-201.28399999999999</v>
      </c>
      <c r="C238" t="s">
        <v>6477</v>
      </c>
      <c r="D238" s="4">
        <v>1</v>
      </c>
      <c r="E238" s="16" t="s">
        <v>415</v>
      </c>
      <c r="F238" s="42">
        <f t="shared" si="67"/>
        <v>4</v>
      </c>
      <c r="G238" t="s">
        <v>9372</v>
      </c>
    </row>
    <row r="239" spans="1:9" x14ac:dyDescent="0.35">
      <c r="A239" s="4">
        <v>131</v>
      </c>
      <c r="B239" s="4">
        <v>-186.53700000000001</v>
      </c>
      <c r="C239" t="s">
        <v>6484</v>
      </c>
      <c r="D239" s="4">
        <v>4</v>
      </c>
      <c r="E239" s="16" t="s">
        <v>2099</v>
      </c>
      <c r="F239" s="42">
        <f t="shared" si="67"/>
        <v>4</v>
      </c>
      <c r="G239" s="43" t="s">
        <v>9372</v>
      </c>
      <c r="I239" s="65"/>
    </row>
    <row r="240" spans="1:9" x14ac:dyDescent="0.35">
      <c r="A240" s="4">
        <v>132</v>
      </c>
      <c r="B240" s="4">
        <v>-179.24</v>
      </c>
      <c r="C240" t="s">
        <v>6475</v>
      </c>
      <c r="D240" s="4">
        <v>3</v>
      </c>
      <c r="E240" s="16" t="s">
        <v>6691</v>
      </c>
      <c r="F240" s="42">
        <f t="shared" si="67"/>
        <v>8</v>
      </c>
      <c r="G240" t="s">
        <v>9374</v>
      </c>
    </row>
    <row r="241" spans="1:9" x14ac:dyDescent="0.35">
      <c r="B241" s="4">
        <v>-167.255</v>
      </c>
      <c r="C241" t="s">
        <v>6475</v>
      </c>
      <c r="D241" s="4">
        <v>3</v>
      </c>
      <c r="E241" s="16" t="s">
        <v>6693</v>
      </c>
    </row>
    <row r="242" spans="1:9" x14ac:dyDescent="0.35">
      <c r="A242" s="4">
        <v>133</v>
      </c>
      <c r="B242" s="4">
        <v>-165.89099999999999</v>
      </c>
      <c r="C242" t="s">
        <v>6484</v>
      </c>
      <c r="D242" s="4">
        <v>4</v>
      </c>
      <c r="E242" s="16" t="s">
        <v>6694</v>
      </c>
      <c r="F242" s="42">
        <f t="shared" si="67"/>
        <v>3</v>
      </c>
      <c r="G242" t="s">
        <v>9379</v>
      </c>
    </row>
    <row r="243" spans="1:9" x14ac:dyDescent="0.35">
      <c r="A243" s="4">
        <v>134</v>
      </c>
      <c r="B243" s="4">
        <v>-161.18700000000001</v>
      </c>
      <c r="C243" t="s">
        <v>6511</v>
      </c>
      <c r="D243" s="4">
        <v>2</v>
      </c>
      <c r="E243" s="16" t="s">
        <v>6695</v>
      </c>
      <c r="F243" s="42">
        <f t="shared" si="67"/>
        <v>4</v>
      </c>
      <c r="G243" t="s">
        <v>9372</v>
      </c>
    </row>
    <row r="244" spans="1:9" x14ac:dyDescent="0.35">
      <c r="A244" s="4">
        <v>135</v>
      </c>
      <c r="B244" s="4">
        <v>-159.69499999999999</v>
      </c>
      <c r="C244" t="s">
        <v>6477</v>
      </c>
      <c r="D244" s="4">
        <v>1</v>
      </c>
      <c r="E244" s="16" t="s">
        <v>6696</v>
      </c>
      <c r="F244" s="42">
        <f t="shared" si="67"/>
        <v>5</v>
      </c>
      <c r="G244" t="s">
        <v>9378</v>
      </c>
      <c r="H244" s="42">
        <f t="shared" si="67"/>
        <v>4</v>
      </c>
      <c r="I244" t="s">
        <v>10330</v>
      </c>
    </row>
    <row r="245" spans="1:9" x14ac:dyDescent="0.35">
      <c r="B245" s="4">
        <v>-150.47899999999899</v>
      </c>
      <c r="C245" t="s">
        <v>6477</v>
      </c>
      <c r="D245" s="4">
        <v>1</v>
      </c>
      <c r="E245" s="16" t="s">
        <v>4318</v>
      </c>
    </row>
    <row r="246" spans="1:9" x14ac:dyDescent="0.35">
      <c r="A246" s="4">
        <v>136</v>
      </c>
      <c r="B246" s="4">
        <v>-159.642</v>
      </c>
      <c r="C246" t="s">
        <v>6484</v>
      </c>
      <c r="D246" s="4">
        <v>4</v>
      </c>
      <c r="E246" s="16" t="s">
        <v>6697</v>
      </c>
      <c r="F246" s="42">
        <f t="shared" si="67"/>
        <v>4</v>
      </c>
      <c r="G246" s="43" t="s">
        <v>9372</v>
      </c>
    </row>
    <row r="247" spans="1:9" x14ac:dyDescent="0.35">
      <c r="A247" s="4">
        <v>137</v>
      </c>
      <c r="B247" s="4">
        <v>-150.386</v>
      </c>
      <c r="C247" t="s">
        <v>6484</v>
      </c>
      <c r="D247" s="4">
        <v>4</v>
      </c>
      <c r="E247" s="16" t="s">
        <v>6698</v>
      </c>
      <c r="F247" s="42">
        <f t="shared" si="67"/>
        <v>30</v>
      </c>
      <c r="G247" t="s">
        <v>9375</v>
      </c>
    </row>
    <row r="248" spans="1:9" x14ac:dyDescent="0.35">
      <c r="A248" s="4">
        <v>138</v>
      </c>
      <c r="B248" s="4">
        <v>-116.761</v>
      </c>
      <c r="C248" t="s">
        <v>6477</v>
      </c>
      <c r="D248" s="4">
        <v>1</v>
      </c>
      <c r="E248" s="16" t="s">
        <v>6702</v>
      </c>
      <c r="F248" s="42">
        <f t="shared" si="67"/>
        <v>30</v>
      </c>
      <c r="G248" t="s">
        <v>9375</v>
      </c>
    </row>
    <row r="249" spans="1:9" x14ac:dyDescent="0.35">
      <c r="A249" s="4">
        <v>139</v>
      </c>
      <c r="B249" s="4">
        <v>-145.083</v>
      </c>
      <c r="C249" t="s">
        <v>6475</v>
      </c>
      <c r="D249" s="4">
        <v>3</v>
      </c>
      <c r="E249" s="16" t="s">
        <v>6700</v>
      </c>
      <c r="F249" s="42">
        <f t="shared" si="67"/>
        <v>4</v>
      </c>
      <c r="G249" t="s">
        <v>9372</v>
      </c>
    </row>
    <row r="251" spans="1:9" x14ac:dyDescent="0.35">
      <c r="B251" s="20" t="s">
        <v>9285</v>
      </c>
    </row>
    <row r="252" spans="1:9" x14ac:dyDescent="0.35">
      <c r="A252" s="4">
        <v>140</v>
      </c>
      <c r="B252" s="4">
        <v>-343.73599999999999</v>
      </c>
      <c r="C252" t="s">
        <v>6475</v>
      </c>
      <c r="D252" s="4">
        <v>3</v>
      </c>
      <c r="E252" s="16" t="s">
        <v>6662</v>
      </c>
      <c r="F252" s="42">
        <f t="shared" si="67"/>
        <v>9</v>
      </c>
      <c r="G252" t="s">
        <v>9373</v>
      </c>
    </row>
    <row r="253" spans="1:9" x14ac:dyDescent="0.35">
      <c r="A253" s="4">
        <v>141</v>
      </c>
      <c r="B253" s="4">
        <v>-341.51400000000001</v>
      </c>
      <c r="C253" t="s">
        <v>6484</v>
      </c>
      <c r="D253" s="4">
        <v>4</v>
      </c>
      <c r="E253" s="16">
        <v>8</v>
      </c>
      <c r="F253" s="42">
        <f t="shared" si="67"/>
        <v>9</v>
      </c>
      <c r="G253" t="s">
        <v>9373</v>
      </c>
    </row>
    <row r="254" spans="1:9" x14ac:dyDescent="0.35">
      <c r="B254" s="4">
        <v>-339.29399999999998</v>
      </c>
      <c r="C254" t="s">
        <v>6484</v>
      </c>
      <c r="D254" s="4">
        <v>4</v>
      </c>
      <c r="E254" s="16" t="s">
        <v>2425</v>
      </c>
    </row>
    <row r="255" spans="1:9" x14ac:dyDescent="0.35">
      <c r="A255" s="4">
        <v>142</v>
      </c>
      <c r="B255" s="4">
        <v>-332.570999999999</v>
      </c>
      <c r="C255" t="s">
        <v>6511</v>
      </c>
      <c r="D255" s="4">
        <v>2</v>
      </c>
      <c r="E255" s="16" t="s">
        <v>6664</v>
      </c>
      <c r="F255" s="42">
        <f t="shared" si="67"/>
        <v>7</v>
      </c>
      <c r="G255" t="s">
        <v>9377</v>
      </c>
    </row>
    <row r="256" spans="1:9" x14ac:dyDescent="0.35">
      <c r="A256" s="4">
        <v>143</v>
      </c>
      <c r="B256" s="4">
        <v>-325.32499999999999</v>
      </c>
      <c r="C256" t="s">
        <v>6477</v>
      </c>
      <c r="D256" s="4">
        <v>1</v>
      </c>
      <c r="E256" s="16" t="s">
        <v>6665</v>
      </c>
      <c r="F256" s="42">
        <f t="shared" si="67"/>
        <v>9</v>
      </c>
      <c r="G256" t="s">
        <v>9373</v>
      </c>
    </row>
    <row r="257" spans="1:7" x14ac:dyDescent="0.35">
      <c r="A257" s="4">
        <v>144</v>
      </c>
      <c r="B257" s="4">
        <v>-320.64</v>
      </c>
      <c r="C257" t="s">
        <v>6511</v>
      </c>
      <c r="D257" s="4">
        <v>2</v>
      </c>
      <c r="E257" s="16" t="s">
        <v>6666</v>
      </c>
      <c r="F257" s="42">
        <f t="shared" si="67"/>
        <v>7</v>
      </c>
      <c r="G257" t="s">
        <v>9377</v>
      </c>
    </row>
    <row r="258" spans="1:7" x14ac:dyDescent="0.35">
      <c r="A258" s="4">
        <v>145</v>
      </c>
      <c r="B258" s="4">
        <v>-319.01499999999999</v>
      </c>
      <c r="C258" t="s">
        <v>6511</v>
      </c>
      <c r="D258" s="4">
        <v>2</v>
      </c>
      <c r="E258" s="16" t="s">
        <v>55</v>
      </c>
      <c r="F258" s="42">
        <f t="shared" si="67"/>
        <v>9</v>
      </c>
      <c r="G258" t="s">
        <v>9373</v>
      </c>
    </row>
    <row r="259" spans="1:7" x14ac:dyDescent="0.35">
      <c r="A259" s="4">
        <v>146</v>
      </c>
      <c r="B259" s="4">
        <v>-318.904</v>
      </c>
      <c r="C259" t="s">
        <v>6475</v>
      </c>
      <c r="D259" s="4">
        <v>3</v>
      </c>
      <c r="E259" s="16" t="s">
        <v>55</v>
      </c>
      <c r="F259" s="42">
        <f t="shared" si="67"/>
        <v>9</v>
      </c>
      <c r="G259" t="s">
        <v>9373</v>
      </c>
    </row>
    <row r="260" spans="1:7" x14ac:dyDescent="0.35">
      <c r="A260" s="4">
        <v>147</v>
      </c>
      <c r="B260" s="4">
        <v>-314.37799999999999</v>
      </c>
      <c r="C260" t="s">
        <v>6475</v>
      </c>
      <c r="D260" s="4">
        <v>3</v>
      </c>
      <c r="E260" s="16" t="s">
        <v>1397</v>
      </c>
      <c r="F260" s="42">
        <f t="shared" si="67"/>
        <v>30</v>
      </c>
      <c r="G260" t="s">
        <v>9375</v>
      </c>
    </row>
    <row r="261" spans="1:7" x14ac:dyDescent="0.35">
      <c r="A261" s="4">
        <v>148</v>
      </c>
      <c r="B261" s="4">
        <v>-305.81099999999998</v>
      </c>
      <c r="C261" t="s">
        <v>6484</v>
      </c>
      <c r="D261" s="4">
        <v>4</v>
      </c>
      <c r="E261" s="16" t="s">
        <v>6668</v>
      </c>
      <c r="F261" s="42">
        <f t="shared" si="67"/>
        <v>9</v>
      </c>
      <c r="G261" t="s">
        <v>9373</v>
      </c>
    </row>
    <row r="262" spans="1:7" x14ac:dyDescent="0.35">
      <c r="A262" s="4">
        <v>149</v>
      </c>
      <c r="B262" s="4">
        <v>-301.87900000000002</v>
      </c>
      <c r="C262" t="s">
        <v>6477</v>
      </c>
      <c r="D262" s="4">
        <v>1</v>
      </c>
      <c r="E262" s="16" t="s">
        <v>6669</v>
      </c>
      <c r="F262" s="42">
        <f t="shared" si="67"/>
        <v>9</v>
      </c>
      <c r="G262" t="s">
        <v>9373</v>
      </c>
    </row>
    <row r="264" spans="1:7" x14ac:dyDescent="0.35">
      <c r="B264" s="20" t="s">
        <v>9232</v>
      </c>
    </row>
    <row r="265" spans="1:7" x14ac:dyDescent="0.35">
      <c r="A265" s="4">
        <v>150</v>
      </c>
      <c r="B265" s="4">
        <v>-293.772999999999</v>
      </c>
      <c r="C265" t="s">
        <v>6475</v>
      </c>
      <c r="D265" s="4">
        <v>3</v>
      </c>
      <c r="E265" s="16" t="s">
        <v>6670</v>
      </c>
      <c r="F265" s="42">
        <f t="shared" si="67"/>
        <v>30</v>
      </c>
      <c r="G265" t="s">
        <v>9375</v>
      </c>
    </row>
    <row r="266" spans="1:7" x14ac:dyDescent="0.35">
      <c r="A266" s="4">
        <v>151</v>
      </c>
      <c r="B266" s="4">
        <v>-278.41500000000002</v>
      </c>
      <c r="C266" t="s">
        <v>6484</v>
      </c>
      <c r="D266" s="4">
        <v>4</v>
      </c>
      <c r="E266" s="16" t="s">
        <v>6672</v>
      </c>
      <c r="F266" s="42">
        <f t="shared" si="67"/>
        <v>30</v>
      </c>
      <c r="G266" t="s">
        <v>9375</v>
      </c>
    </row>
    <row r="267" spans="1:7" x14ac:dyDescent="0.35">
      <c r="A267" s="4">
        <v>152</v>
      </c>
      <c r="B267" s="4">
        <v>-276.291</v>
      </c>
      <c r="C267" t="s">
        <v>6511</v>
      </c>
      <c r="D267" s="4">
        <v>2</v>
      </c>
      <c r="E267" s="16" t="s">
        <v>6673</v>
      </c>
      <c r="F267" s="42">
        <f t="shared" si="67"/>
        <v>30</v>
      </c>
      <c r="G267" t="s">
        <v>9375</v>
      </c>
    </row>
    <row r="268" spans="1:7" x14ac:dyDescent="0.35">
      <c r="A268" s="4">
        <v>153</v>
      </c>
      <c r="B268" s="4">
        <v>-270.577</v>
      </c>
      <c r="C268" t="s">
        <v>6475</v>
      </c>
      <c r="D268" s="4">
        <v>3</v>
      </c>
      <c r="E268" s="16" t="s">
        <v>6675</v>
      </c>
      <c r="F268" s="42">
        <f t="shared" si="67"/>
        <v>30</v>
      </c>
      <c r="G268" t="s">
        <v>9375</v>
      </c>
    </row>
    <row r="269" spans="1:7" x14ac:dyDescent="0.35">
      <c r="B269" s="4">
        <v>-265.66399999999999</v>
      </c>
      <c r="C269" t="s">
        <v>6475</v>
      </c>
      <c r="D269" s="4">
        <v>3</v>
      </c>
      <c r="E269" s="16" t="s">
        <v>6676</v>
      </c>
    </row>
    <row r="270" spans="1:7" x14ac:dyDescent="0.35">
      <c r="A270" s="4">
        <v>154</v>
      </c>
      <c r="B270" s="4">
        <v>-264.81700000000001</v>
      </c>
      <c r="C270" t="s">
        <v>6484</v>
      </c>
      <c r="D270" s="4">
        <v>4</v>
      </c>
      <c r="E270" s="16" t="s">
        <v>6677</v>
      </c>
      <c r="F270" s="42">
        <f t="shared" si="67"/>
        <v>30</v>
      </c>
      <c r="G270" t="s">
        <v>9375</v>
      </c>
    </row>
    <row r="271" spans="1:7" x14ac:dyDescent="0.35">
      <c r="A271" s="4">
        <v>155</v>
      </c>
      <c r="B271" s="4">
        <v>-253.85900000000001</v>
      </c>
      <c r="C271" t="s">
        <v>6477</v>
      </c>
      <c r="D271" s="4">
        <v>1</v>
      </c>
      <c r="E271" s="16" t="s">
        <v>6679</v>
      </c>
      <c r="F271" s="42">
        <f t="shared" si="67"/>
        <v>30</v>
      </c>
      <c r="G271" t="s">
        <v>9375</v>
      </c>
    </row>
    <row r="272" spans="1:7" x14ac:dyDescent="0.35">
      <c r="A272" s="4">
        <v>156</v>
      </c>
      <c r="B272" s="4">
        <v>-231.04300000000001</v>
      </c>
      <c r="C272" t="s">
        <v>6475</v>
      </c>
      <c r="D272" s="4">
        <v>3</v>
      </c>
      <c r="E272" s="16" t="s">
        <v>6685</v>
      </c>
      <c r="F272" s="42">
        <f t="shared" si="67"/>
        <v>30</v>
      </c>
      <c r="G272" t="s">
        <v>9375</v>
      </c>
    </row>
    <row r="273" spans="1:9" x14ac:dyDescent="0.35">
      <c r="A273" s="4">
        <v>157</v>
      </c>
      <c r="B273" s="4">
        <v>-227.37599999999901</v>
      </c>
      <c r="C273" t="s">
        <v>6475</v>
      </c>
      <c r="D273" s="4">
        <v>3</v>
      </c>
      <c r="E273" s="16" t="s">
        <v>1397</v>
      </c>
      <c r="F273" s="42">
        <f t="shared" si="67"/>
        <v>31</v>
      </c>
      <c r="G273" t="s">
        <v>9386</v>
      </c>
    </row>
    <row r="274" spans="1:9" x14ac:dyDescent="0.35">
      <c r="A274" s="4">
        <v>158</v>
      </c>
      <c r="B274" s="4">
        <v>-67.563999999999993</v>
      </c>
      <c r="C274" t="s">
        <v>6484</v>
      </c>
      <c r="D274" s="4">
        <v>4</v>
      </c>
      <c r="E274" s="16" t="s">
        <v>6704</v>
      </c>
      <c r="F274" s="42">
        <f t="shared" si="67"/>
        <v>9</v>
      </c>
      <c r="G274" t="s">
        <v>9373</v>
      </c>
    </row>
    <row r="275" spans="1:9" x14ac:dyDescent="0.35">
      <c r="A275" s="4">
        <v>159</v>
      </c>
      <c r="B275" s="4">
        <v>-43.963999999999999</v>
      </c>
      <c r="C275" t="s">
        <v>6511</v>
      </c>
      <c r="D275" s="4">
        <v>2</v>
      </c>
      <c r="E275" s="16" t="s">
        <v>6705</v>
      </c>
      <c r="F275" s="42">
        <f t="shared" si="67"/>
        <v>7</v>
      </c>
      <c r="G275" t="s">
        <v>9377</v>
      </c>
    </row>
    <row r="276" spans="1:9" x14ac:dyDescent="0.35">
      <c r="A276" s="4">
        <v>160</v>
      </c>
      <c r="B276" s="4">
        <v>-36.399000000000001</v>
      </c>
      <c r="C276" t="s">
        <v>6477</v>
      </c>
      <c r="D276" s="4">
        <v>1</v>
      </c>
      <c r="E276" s="16" t="s">
        <v>6706</v>
      </c>
      <c r="F276" s="42">
        <f t="shared" si="67"/>
        <v>7</v>
      </c>
      <c r="G276" t="s">
        <v>9377</v>
      </c>
    </row>
    <row r="277" spans="1:9" x14ac:dyDescent="0.35">
      <c r="A277" s="4">
        <v>161</v>
      </c>
      <c r="B277" s="4">
        <v>-19.64</v>
      </c>
      <c r="C277" t="s">
        <v>6475</v>
      </c>
      <c r="D277" s="4">
        <v>3</v>
      </c>
      <c r="E277" s="16" t="s">
        <v>6708</v>
      </c>
      <c r="F277" s="42">
        <f t="shared" si="67"/>
        <v>30</v>
      </c>
      <c r="G277" t="s">
        <v>9375</v>
      </c>
    </row>
    <row r="278" spans="1:9" x14ac:dyDescent="0.35">
      <c r="A278" s="4">
        <v>162</v>
      </c>
      <c r="B278" s="4">
        <v>-18.585999999999999</v>
      </c>
      <c r="C278" t="s">
        <v>6484</v>
      </c>
      <c r="D278" s="4">
        <v>4</v>
      </c>
      <c r="E278" s="16" t="s">
        <v>6709</v>
      </c>
      <c r="F278" s="42">
        <f t="shared" si="67"/>
        <v>30</v>
      </c>
      <c r="G278" t="s">
        <v>9375</v>
      </c>
    </row>
    <row r="280" spans="1:9" x14ac:dyDescent="0.35">
      <c r="B280" s="21" t="s">
        <v>9279</v>
      </c>
      <c r="C280" s="32"/>
      <c r="D280" s="33"/>
      <c r="E280" s="34"/>
    </row>
    <row r="281" spans="1:9" x14ac:dyDescent="0.35">
      <c r="B281" s="20"/>
      <c r="C281" s="29"/>
      <c r="D281" s="20"/>
      <c r="E281" s="31"/>
    </row>
    <row r="282" spans="1:9" x14ac:dyDescent="0.35">
      <c r="A282" s="4">
        <v>163</v>
      </c>
      <c r="B282" s="4">
        <v>33.751999999999903</v>
      </c>
      <c r="C282" t="s">
        <v>6475</v>
      </c>
      <c r="D282" s="4">
        <v>3</v>
      </c>
      <c r="E282" s="16" t="s">
        <v>6710</v>
      </c>
      <c r="F282" s="42">
        <f t="shared" si="67"/>
        <v>10</v>
      </c>
      <c r="G282" t="s">
        <v>10136</v>
      </c>
    </row>
    <row r="284" spans="1:9" x14ac:dyDescent="0.35">
      <c r="A284" s="4">
        <v>164</v>
      </c>
      <c r="B284" s="4">
        <v>85.915999999999997</v>
      </c>
      <c r="C284" t="s">
        <v>6511</v>
      </c>
      <c r="D284" s="4">
        <v>2</v>
      </c>
      <c r="E284" s="16" t="s">
        <v>6711</v>
      </c>
      <c r="F284" s="42">
        <f t="shared" si="67"/>
        <v>20</v>
      </c>
      <c r="G284" s="43" t="s">
        <v>9472</v>
      </c>
    </row>
    <row r="285" spans="1:9" x14ac:dyDescent="0.35">
      <c r="B285" s="4">
        <v>92.34</v>
      </c>
      <c r="C285" t="s">
        <v>6511</v>
      </c>
      <c r="D285" s="4">
        <v>2</v>
      </c>
      <c r="E285" s="16" t="s">
        <v>6712</v>
      </c>
    </row>
    <row r="286" spans="1:9" x14ac:dyDescent="0.35">
      <c r="A286" s="4">
        <v>165</v>
      </c>
      <c r="B286" s="4">
        <v>128.98500000000001</v>
      </c>
      <c r="C286" t="s">
        <v>6477</v>
      </c>
      <c r="D286" s="4">
        <v>1</v>
      </c>
      <c r="E286" s="16" t="s">
        <v>6713</v>
      </c>
      <c r="F286" s="42">
        <f t="shared" ref="F286:F288" si="68">IF(G286="GREET",1,IF(G286="GOAL",2,IF(G286="GOAL:COOP",2,IF(G286="(GOAL:COOP)",2,IF(G286="GOAL:CIVILITY",2,IF(G286="GOAL:SUSTAIN",2,IF(G286="(GOAL:SUSTAIN)",2,IF(G286="GOAL:MAX EARN",2,IF(G286="GOAL:EQUITY",2,IF(G286="(GOAL:EQUITY)",2,IF(G286="PROPOSAL",3,IF(G286="(PROPOSAL)",3,IF(G286="CHOOSE+",4,IF(G286="CHOOSE-",4,IF(G286="(CHOOSE+)",4,IF(G286="(CHOOSE-)",4,IF(G286="ECO INFO",5,IF(G286="(ECO INFO)",5,IF(G286="$ INFO",6,IF(G286="($ INFO)",6,IF(G286="SOC INFO",7,IF(G286="(SOC INFO)",7,IF(G286="RULE INFO",8,IF(G286="EXP INFO",9,IF(G286="(EXP INFO)",9,IF(G286="MON RES",10,IF(G286="MON EARN",11,IF(G286="MON BEH",12,IF(G286="POSE HARM",13,IF(G286="(POSE HARM)",13,IF(G286="POSE CONCERN",14,IF(G286="(POSE CONCERN)",14,IF(G286="RJ APOLOGY",15,IF(G286="RJ ATONE",16,IF(G286="(RJ ATONE)",16,IF(G286="RJ JUSTIFY",17,IF(G286="RJ JUSTIFY:ECO INFO",17,IF(G286="RJ JUSTIFY:SOC INFO",17,IF(G286="RJ JUSTIFY:EXP INFO",17,IF(G286="RJ JUSTIFY:MON EARN",17,IF(G286="RJ JUSTIFY:MON BEH",17,IF(G286="RJ-",18,IF(G286="RJ FORGIVE+",19,IF(G286="RJ FORGIVE-",19,IF(G286="(RJ FORGIVE+)",19,IF(G286="(RJ FORGIVE-)",19,IF(G286="COORD",20,IF(G286="(COORD)",20,IF(G286="ENF ACK",21,IF(G286="(ENF ACK)",21,IF(G286="ENF PRAISE",22,IF(G286="ENF ASK",23,IF(G286="ENF TELL",24,IF(G286="ENF SHAME",25,IF(G286="ENF WARN",26,IF(G286="ENF THREATEN",27,IF(G286="ENF PUNISH",28,IF(G286="DEFECT",29,IF(G286="SM TALK",30,IF(G286="HUMOR",31,IF(G286="POLITE+",32,IF(G286="POLITE-",32,IF(G286="INPUT-",33,IF(G286="AMBIGUOUS",34,IF(G286="UNCODEABLE",35)))))))))))))))))))))))))))))))))))))))))))))))))))))))))))))))))</f>
        <v>31</v>
      </c>
      <c r="G286" s="43" t="s">
        <v>9386</v>
      </c>
    </row>
    <row r="288" spans="1:9" x14ac:dyDescent="0.35">
      <c r="A288" s="4">
        <v>166</v>
      </c>
      <c r="B288" s="4">
        <v>145.27600000000001</v>
      </c>
      <c r="C288" t="s">
        <v>6511</v>
      </c>
      <c r="D288" s="4">
        <v>2</v>
      </c>
      <c r="E288" s="16" t="s">
        <v>6714</v>
      </c>
      <c r="F288" s="42">
        <f t="shared" si="68"/>
        <v>24</v>
      </c>
      <c r="G288" t="s">
        <v>10409</v>
      </c>
      <c r="I288" s="41"/>
    </row>
    <row r="291" spans="1:12" x14ac:dyDescent="0.35">
      <c r="A291" s="8" t="s">
        <v>11929</v>
      </c>
    </row>
    <row r="292" spans="1:12" x14ac:dyDescent="0.35">
      <c r="B292" s="98" t="s">
        <v>11936</v>
      </c>
    </row>
    <row r="293" spans="1:12" x14ac:dyDescent="0.35">
      <c r="A293" s="7" t="s">
        <v>12235</v>
      </c>
      <c r="B293" s="4">
        <v>3</v>
      </c>
      <c r="C293" t="s">
        <v>12025</v>
      </c>
    </row>
    <row r="294" spans="1:12" x14ac:dyDescent="0.35">
      <c r="A294" s="7" t="s">
        <v>12236</v>
      </c>
      <c r="B294" s="4">
        <v>3</v>
      </c>
      <c r="C294" t="s">
        <v>12026</v>
      </c>
    </row>
    <row r="295" spans="1:12" x14ac:dyDescent="0.35">
      <c r="A295" s="7" t="s">
        <v>12237</v>
      </c>
      <c r="B295" s="4">
        <v>3</v>
      </c>
      <c r="C295" t="s">
        <v>12027</v>
      </c>
    </row>
    <row r="297" spans="1:12" x14ac:dyDescent="0.35">
      <c r="A297" s="7" t="s">
        <v>12080</v>
      </c>
      <c r="B297" s="4">
        <v>3</v>
      </c>
    </row>
    <row r="298" spans="1:12" x14ac:dyDescent="0.35">
      <c r="A298" s="4" t="s">
        <v>12082</v>
      </c>
      <c r="B298" s="4">
        <v>1</v>
      </c>
    </row>
    <row r="301" spans="1:12" x14ac:dyDescent="0.35">
      <c r="B301" s="8" t="s">
        <v>12198</v>
      </c>
      <c r="F301"/>
      <c r="H301"/>
      <c r="J301"/>
      <c r="L301"/>
    </row>
    <row r="302" spans="1:12" x14ac:dyDescent="0.35">
      <c r="A302" s="8" t="s">
        <v>12199</v>
      </c>
      <c r="B302" s="138" t="s">
        <v>12230</v>
      </c>
      <c r="C302" s="113" t="s">
        <v>12231</v>
      </c>
      <c r="F302"/>
      <c r="H302"/>
      <c r="J302"/>
      <c r="L302"/>
    </row>
    <row r="303" spans="1:12" x14ac:dyDescent="0.35">
      <c r="A303" s="7" t="s">
        <v>12083</v>
      </c>
      <c r="B303" s="102">
        <v>0</v>
      </c>
      <c r="C303" s="102">
        <v>0</v>
      </c>
      <c r="F303"/>
      <c r="H303"/>
      <c r="J303"/>
      <c r="L303"/>
    </row>
    <row r="304" spans="1:12" x14ac:dyDescent="0.35">
      <c r="A304" s="7" t="s">
        <v>12084</v>
      </c>
      <c r="B304" s="102">
        <v>0</v>
      </c>
      <c r="C304" s="102">
        <v>0</v>
      </c>
      <c r="F304"/>
      <c r="H304"/>
      <c r="J304"/>
      <c r="L304"/>
    </row>
    <row r="305" spans="1:12" x14ac:dyDescent="0.35">
      <c r="C305" s="4"/>
      <c r="F305"/>
      <c r="H305"/>
      <c r="J305"/>
      <c r="L305"/>
    </row>
    <row r="306" spans="1:12" x14ac:dyDescent="0.35">
      <c r="A306" s="8" t="s">
        <v>12200</v>
      </c>
      <c r="C306" s="4"/>
      <c r="F306"/>
      <c r="H306"/>
      <c r="J306"/>
      <c r="L306"/>
    </row>
    <row r="307" spans="1:12" x14ac:dyDescent="0.35">
      <c r="A307" s="7" t="s">
        <v>12083</v>
      </c>
      <c r="B307" s="102">
        <v>0</v>
      </c>
      <c r="C307" s="102">
        <v>0</v>
      </c>
      <c r="F307"/>
      <c r="H307"/>
      <c r="J307"/>
      <c r="L307"/>
    </row>
    <row r="308" spans="1:12" x14ac:dyDescent="0.35">
      <c r="A308" s="7" t="s">
        <v>12084</v>
      </c>
      <c r="B308" s="102">
        <v>0</v>
      </c>
      <c r="C308" s="102">
        <v>0</v>
      </c>
      <c r="F308"/>
      <c r="H308"/>
      <c r="J308"/>
      <c r="L308"/>
    </row>
    <row r="309" spans="1:12" x14ac:dyDescent="0.35">
      <c r="C309" s="4"/>
      <c r="F309"/>
      <c r="H309"/>
      <c r="J309"/>
      <c r="L309"/>
    </row>
    <row r="310" spans="1:12" x14ac:dyDescent="0.35">
      <c r="A310" s="8" t="s">
        <v>12201</v>
      </c>
      <c r="C310" s="4"/>
      <c r="F310"/>
      <c r="H310"/>
      <c r="J310"/>
      <c r="L310"/>
    </row>
    <row r="311" spans="1:12" x14ac:dyDescent="0.35">
      <c r="A311" s="7" t="s">
        <v>12083</v>
      </c>
      <c r="B311" s="102">
        <v>0</v>
      </c>
      <c r="C311" s="102">
        <v>0</v>
      </c>
      <c r="F311"/>
      <c r="H311"/>
      <c r="J311"/>
      <c r="L311"/>
    </row>
    <row r="312" spans="1:12" x14ac:dyDescent="0.35">
      <c r="A312" s="7" t="s">
        <v>12084</v>
      </c>
      <c r="B312" s="102">
        <v>0</v>
      </c>
      <c r="C312" s="102">
        <v>0</v>
      </c>
      <c r="F312"/>
      <c r="H312"/>
      <c r="J312"/>
      <c r="L312"/>
    </row>
    <row r="313" spans="1:12" x14ac:dyDescent="0.35">
      <c r="B313"/>
      <c r="C313" s="4"/>
      <c r="F313"/>
      <c r="H313"/>
      <c r="J313"/>
      <c r="L313"/>
    </row>
    <row r="314" spans="1:12" x14ac:dyDescent="0.35">
      <c r="A314" s="7" t="s">
        <v>12080</v>
      </c>
      <c r="B314"/>
      <c r="C314" s="4"/>
      <c r="F314"/>
      <c r="H314"/>
      <c r="J314"/>
      <c r="L314"/>
    </row>
    <row r="315" spans="1:12" x14ac:dyDescent="0.35">
      <c r="A315" s="7" t="s">
        <v>12083</v>
      </c>
      <c r="B315" s="102">
        <v>0</v>
      </c>
      <c r="C315" s="102">
        <v>0</v>
      </c>
      <c r="F315"/>
      <c r="H315"/>
      <c r="J315"/>
      <c r="L315"/>
    </row>
    <row r="316" spans="1:12" x14ac:dyDescent="0.35">
      <c r="A316" s="7" t="s">
        <v>12084</v>
      </c>
      <c r="B316" s="102">
        <v>0</v>
      </c>
      <c r="C316" s="102">
        <v>0</v>
      </c>
      <c r="F316"/>
      <c r="H316"/>
      <c r="J316"/>
      <c r="L316"/>
    </row>
    <row r="319" spans="1:12" x14ac:dyDescent="0.35">
      <c r="A319" s="8" t="s">
        <v>12089</v>
      </c>
    </row>
    <row r="321" spans="1:5" x14ac:dyDescent="0.35">
      <c r="A321" s="113" t="s">
        <v>11933</v>
      </c>
    </row>
    <row r="322" spans="1:5" x14ac:dyDescent="0.35">
      <c r="A322" s="113"/>
    </row>
    <row r="323" spans="1:5" x14ac:dyDescent="0.35">
      <c r="A323" s="116" t="s">
        <v>12090</v>
      </c>
    </row>
    <row r="324" spans="1:5" x14ac:dyDescent="0.35">
      <c r="A324" s="4" t="s">
        <v>12091</v>
      </c>
      <c r="B324" s="4">
        <v>4</v>
      </c>
    </row>
    <row r="325" spans="1:5" x14ac:dyDescent="0.35">
      <c r="A325" s="4" t="s">
        <v>12092</v>
      </c>
    </row>
    <row r="326" spans="1:5" x14ac:dyDescent="0.35">
      <c r="A326" s="4" t="s">
        <v>12093</v>
      </c>
    </row>
    <row r="327" spans="1:5" x14ac:dyDescent="0.35">
      <c r="A327" s="4" t="s">
        <v>12094</v>
      </c>
    </row>
    <row r="328" spans="1:5" x14ac:dyDescent="0.35">
      <c r="A328" s="37" t="s">
        <v>12098</v>
      </c>
      <c r="B328" s="117">
        <v>4</v>
      </c>
    </row>
    <row r="329" spans="1:5" x14ac:dyDescent="0.35">
      <c r="A329" s="37"/>
    </row>
    <row r="330" spans="1:5" x14ac:dyDescent="0.35">
      <c r="A330" s="116" t="s">
        <v>12095</v>
      </c>
      <c r="E330" s="16" t="s">
        <v>11932</v>
      </c>
    </row>
    <row r="331" spans="1:5" x14ac:dyDescent="0.35">
      <c r="A331" s="4" t="s">
        <v>12091</v>
      </c>
    </row>
    <row r="332" spans="1:5" x14ac:dyDescent="0.35">
      <c r="A332" s="4" t="s">
        <v>12092</v>
      </c>
    </row>
    <row r="333" spans="1:5" x14ac:dyDescent="0.35">
      <c r="A333" s="4" t="s">
        <v>12093</v>
      </c>
    </row>
    <row r="334" spans="1:5" x14ac:dyDescent="0.35">
      <c r="A334" s="4" t="s">
        <v>12094</v>
      </c>
    </row>
    <row r="335" spans="1:5" x14ac:dyDescent="0.35">
      <c r="A335" s="37" t="s">
        <v>12098</v>
      </c>
    </row>
    <row r="336" spans="1:5" x14ac:dyDescent="0.35">
      <c r="A336" s="37"/>
    </row>
    <row r="337" spans="1:5" x14ac:dyDescent="0.35">
      <c r="A337" s="113" t="s">
        <v>11934</v>
      </c>
    </row>
    <row r="338" spans="1:5" x14ac:dyDescent="0.35">
      <c r="A338" s="113"/>
    </row>
    <row r="339" spans="1:5" x14ac:dyDescent="0.35">
      <c r="A339" s="116" t="s">
        <v>12090</v>
      </c>
    </row>
    <row r="340" spans="1:5" x14ac:dyDescent="0.35">
      <c r="A340" s="4" t="s">
        <v>12091</v>
      </c>
      <c r="B340" s="4">
        <v>4</v>
      </c>
    </row>
    <row r="341" spans="1:5" x14ac:dyDescent="0.35">
      <c r="A341" s="4" t="s">
        <v>12092</v>
      </c>
      <c r="B341" s="4">
        <v>4</v>
      </c>
    </row>
    <row r="342" spans="1:5" x14ac:dyDescent="0.35">
      <c r="A342" s="4" t="s">
        <v>12093</v>
      </c>
    </row>
    <row r="343" spans="1:5" x14ac:dyDescent="0.35">
      <c r="A343" s="4" t="s">
        <v>12094</v>
      </c>
    </row>
    <row r="344" spans="1:5" x14ac:dyDescent="0.35">
      <c r="A344" s="37" t="s">
        <v>12098</v>
      </c>
      <c r="B344" s="117">
        <f>(B340+B341)/2</f>
        <v>4</v>
      </c>
    </row>
    <row r="345" spans="1:5" x14ac:dyDescent="0.35">
      <c r="A345" s="37"/>
    </row>
    <row r="346" spans="1:5" x14ac:dyDescent="0.35">
      <c r="A346" s="116" t="s">
        <v>12095</v>
      </c>
      <c r="E346" s="16" t="s">
        <v>11932</v>
      </c>
    </row>
    <row r="347" spans="1:5" x14ac:dyDescent="0.35">
      <c r="A347" s="4" t="s">
        <v>12091</v>
      </c>
    </row>
    <row r="348" spans="1:5" x14ac:dyDescent="0.35">
      <c r="A348" s="4" t="s">
        <v>12092</v>
      </c>
    </row>
    <row r="349" spans="1:5" x14ac:dyDescent="0.35">
      <c r="A349" s="4" t="s">
        <v>12093</v>
      </c>
    </row>
    <row r="350" spans="1:5" x14ac:dyDescent="0.35">
      <c r="A350" s="4" t="s">
        <v>12094</v>
      </c>
    </row>
    <row r="351" spans="1:5" x14ac:dyDescent="0.35">
      <c r="A351" s="37" t="s">
        <v>12098</v>
      </c>
    </row>
    <row r="353" spans="1:5" x14ac:dyDescent="0.35">
      <c r="A353" s="113" t="s">
        <v>11935</v>
      </c>
    </row>
    <row r="354" spans="1:5" x14ac:dyDescent="0.35">
      <c r="A354" s="113"/>
    </row>
    <row r="355" spans="1:5" x14ac:dyDescent="0.35">
      <c r="A355" s="116" t="s">
        <v>12090</v>
      </c>
    </row>
    <row r="356" spans="1:5" x14ac:dyDescent="0.35">
      <c r="A356" s="4" t="s">
        <v>12091</v>
      </c>
      <c r="B356" s="4">
        <v>4</v>
      </c>
    </row>
    <row r="357" spans="1:5" x14ac:dyDescent="0.35">
      <c r="A357" s="4" t="s">
        <v>12092</v>
      </c>
    </row>
    <row r="358" spans="1:5" x14ac:dyDescent="0.35">
      <c r="A358" s="4" t="s">
        <v>12093</v>
      </c>
    </row>
    <row r="359" spans="1:5" x14ac:dyDescent="0.35">
      <c r="A359" s="4" t="s">
        <v>12094</v>
      </c>
    </row>
    <row r="360" spans="1:5" x14ac:dyDescent="0.35">
      <c r="A360" s="37" t="s">
        <v>12098</v>
      </c>
      <c r="B360" s="4">
        <v>4</v>
      </c>
    </row>
    <row r="362" spans="1:5" x14ac:dyDescent="0.35">
      <c r="A362" s="116" t="s">
        <v>12095</v>
      </c>
      <c r="E362" s="16" t="s">
        <v>11932</v>
      </c>
    </row>
    <row r="363" spans="1:5" x14ac:dyDescent="0.35">
      <c r="A363" s="4" t="s">
        <v>12091</v>
      </c>
    </row>
    <row r="364" spans="1:5" x14ac:dyDescent="0.35">
      <c r="A364" s="4" t="s">
        <v>12092</v>
      </c>
    </row>
    <row r="365" spans="1:5" x14ac:dyDescent="0.35">
      <c r="A365" s="4" t="s">
        <v>12093</v>
      </c>
    </row>
    <row r="366" spans="1:5" x14ac:dyDescent="0.35">
      <c r="A366" s="4" t="s">
        <v>12094</v>
      </c>
    </row>
    <row r="367" spans="1:5" x14ac:dyDescent="0.35">
      <c r="A367" s="39" t="s">
        <v>12098</v>
      </c>
    </row>
    <row r="368" spans="1:5" x14ac:dyDescent="0.35">
      <c r="A368" s="37"/>
    </row>
    <row r="369" spans="1:3" x14ac:dyDescent="0.35">
      <c r="A369" s="8" t="s">
        <v>12227</v>
      </c>
      <c r="B369" s="117">
        <f>(B324+B340+B341+B356)/4</f>
        <v>4</v>
      </c>
      <c r="C369" s="119"/>
    </row>
  </sheetData>
  <phoneticPr fontId="25" type="noConversion"/>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800-000000000000}">
  <sheetPr codeName="Sheet215">
    <tabColor theme="9" tint="0.59999389629810485"/>
  </sheetPr>
  <dimension ref="A1:L221"/>
  <sheetViews>
    <sheetView zoomScale="80" zoomScaleNormal="80" workbookViewId="0">
      <selection activeCell="G1" sqref="G1"/>
    </sheetView>
  </sheetViews>
  <sheetFormatPr defaultRowHeight="14.5" x14ac:dyDescent="0.35"/>
  <cols>
    <col min="1" max="1" width="8.54296875" style="4" customWidth="1"/>
    <col min="2" max="2" width="10.81640625" style="4" customWidth="1"/>
    <col min="3" max="3" width="7.7265625" style="16" customWidth="1"/>
    <col min="4" max="4" width="8.1796875" style="4" customWidth="1"/>
    <col min="5" max="5" width="93.81640625" style="16" customWidth="1"/>
    <col min="7" max="7" width="8.90625" style="4"/>
    <col min="9" max="9" width="8.90625" style="4"/>
    <col min="11" max="11" width="8.90625" style="4"/>
  </cols>
  <sheetData>
    <row r="1" spans="1:12" x14ac:dyDescent="0.35">
      <c r="A1" s="14" t="s">
        <v>9332</v>
      </c>
      <c r="B1" s="10"/>
      <c r="C1" s="14"/>
      <c r="D1" s="18"/>
      <c r="E1" s="14"/>
      <c r="F1" s="12"/>
      <c r="G1" s="127" t="s">
        <v>9368</v>
      </c>
      <c r="H1" s="36"/>
      <c r="I1" s="121"/>
      <c r="J1" s="36"/>
      <c r="K1" s="121"/>
      <c r="L1" s="36"/>
    </row>
    <row r="2" spans="1:12" x14ac:dyDescent="0.35">
      <c r="A2" s="7" t="s">
        <v>9223</v>
      </c>
      <c r="B2" s="7" t="s">
        <v>3</v>
      </c>
      <c r="C2" s="8" t="s">
        <v>9459</v>
      </c>
      <c r="D2" s="7" t="s">
        <v>9224</v>
      </c>
      <c r="E2" s="8" t="s">
        <v>9225</v>
      </c>
      <c r="F2" s="6"/>
      <c r="G2" s="121"/>
      <c r="H2" s="36"/>
      <c r="I2" s="121"/>
      <c r="J2" s="36"/>
      <c r="K2" s="121"/>
      <c r="L2" s="36"/>
    </row>
    <row r="3" spans="1:12" x14ac:dyDescent="0.35">
      <c r="A3" s="7"/>
      <c r="B3" s="11" t="s">
        <v>9227</v>
      </c>
      <c r="C3" s="15"/>
      <c r="D3" s="19"/>
      <c r="E3" s="15"/>
      <c r="F3" s="13"/>
      <c r="G3" s="4" t="s">
        <v>9370</v>
      </c>
      <c r="H3" t="s">
        <v>9382</v>
      </c>
      <c r="I3" s="4" t="s">
        <v>9370</v>
      </c>
      <c r="J3" t="s">
        <v>9369</v>
      </c>
      <c r="K3" s="4" t="s">
        <v>9370</v>
      </c>
      <c r="L3" t="s">
        <v>9369</v>
      </c>
    </row>
    <row r="4" spans="1:12" x14ac:dyDescent="0.35">
      <c r="A4" s="4">
        <v>1</v>
      </c>
      <c r="B4" s="4">
        <v>-396.654</v>
      </c>
      <c r="C4" s="16" t="s">
        <v>6471</v>
      </c>
      <c r="D4" s="4">
        <v>3</v>
      </c>
      <c r="E4" s="16" t="s">
        <v>6472</v>
      </c>
      <c r="G4" s="4">
        <f>IF(H4="GREET",1,IF(H4="GOAL",2,IF(H4="GOAL:COOP",2,IF(H4="(GOAL:COOP)",2,IF(H4="GOAL:CIVILITY",2,IF(H4="GOAL:SUSTAIN",2,IF(H4="(GOAL:SUSTAIN)",2,IF(H4="GOAL:MAX EARN",2,IF(H4="GOAL:EQUITY",2,IF(H4="(GOAL:EQUITY)",2,IF(H4="PROPOSAL",3,IF(H4="(PROPOSAL)",3,IF(H4="CHOOSE+",4,IF(H4="CHOOSE-",4,IF(H4="(CHOOSE+)",4,IF(H4="(CHOOSE-)",4,IF(H4="ECO INFO",5,IF(H4="(ECO INFO)",5,IF(H4="$ INFO",6,IF(H4="($ INFO)",6,IF(H4="SOC INFO",7,IF(H4="(SOC INFO)",7,IF(H4="RULE INFO",8,IF(H4="EXP INFO",9,IF(H4="(EXP INFO)",9,IF(H4="MON RES",10,IF(H4="MON EARN",11,IF(H4="MON BEH",12,IF(H4="POSE HARM",13,IF(H4="(POSE HARM)",13,IF(H4="POSE CONCERN",14,IF(H4="(POSE CONCERN)",14,IF(H4="RJ APOLOGY",15,IF(H4="RJ ATONE",16,IF(H4="(RJ ATONE)",16,IF(H4="RJ JUSTIFY",17,IF(H4="RJ JUSTIFY:ECO INFO",17,IF(H4="RJ JUSTIFY:SOC INFO",17,IF(H4="RJ JUSTIFY:EXP INFO",17,IF(H4="RJ JUSTIFY:MON EARN",17,IF(H4="RJ JUSTIFY:MON BEH",17,IF(H4="RJ-",18,IF(H4="RJ FORGIVE+",19,IF(H4="RJ FORGIVE-",19,IF(H4="(RJ FORGIVE+)",19,IF(H4="(RJ FORGIVE-)",19,IF(H4="COORD",20,IF(H4="(COORD)",20,IF(H4="ENF ACK",21,IF(H4="(ENF ACK)",21,IF(H4="ENF PRAISE",22,IF(H4="ENF ASK",23,IF(H4="ENF TELL",24,IF(H4="ENF SHAME",25,IF(H4="ENF WARN",26,IF(H4="ENF THREATEN",27,IF(H4="ENF PUNISH",28,IF(H4="DEFECT",29,IF(H4="SM TALK",30,IF(H4="HUMOR",31,IF(H4="POLITE+",32,IF(H4="POLITE-",32,IF(H4="INPUT-",33,IF(H4="AMBIGUOUS",34,IF(H4="UNCODEABLE",35)))))))))))))))))))))))))))))))))))))))))))))))))))))))))))))))))</f>
        <v>1</v>
      </c>
      <c r="H4" t="s">
        <v>10885</v>
      </c>
    </row>
    <row r="5" spans="1:12" x14ac:dyDescent="0.35">
      <c r="A5" s="4">
        <v>2</v>
      </c>
      <c r="B5" s="4">
        <v>-391.62099999999998</v>
      </c>
      <c r="C5" s="16" t="s">
        <v>6473</v>
      </c>
      <c r="D5" s="4">
        <v>2</v>
      </c>
      <c r="E5" s="16" t="s">
        <v>6472</v>
      </c>
      <c r="G5" s="4">
        <f t="shared" ref="G5:G7" si="0">IF(H5="GREET",1,IF(H5="GOAL",2,IF(H5="GOAL:COOP",2,IF(H5="(GOAL:COOP)",2,IF(H5="GOAL:CIVILITY",2,IF(H5="GOAL:SUSTAIN",2,IF(H5="(GOAL:SUSTAIN)",2,IF(H5="GOAL:MAX EARN",2,IF(H5="GOAL:EQUITY",2,IF(H5="(GOAL:EQUITY)",2,IF(H5="PROPOSAL",3,IF(H5="(PROPOSAL)",3,IF(H5="CHOOSE+",4,IF(H5="CHOOSE-",4,IF(H5="(CHOOSE+)",4,IF(H5="(CHOOSE-)",4,IF(H5="ECO INFO",5,IF(H5="(ECO INFO)",5,IF(H5="$ INFO",6,IF(H5="($ INFO)",6,IF(H5="SOC INFO",7,IF(H5="(SOC INFO)",7,IF(H5="RULE INFO",8,IF(H5="EXP INFO",9,IF(H5="(EXP INFO)",9,IF(H5="MON RES",10,IF(H5="MON EARN",11,IF(H5="MON BEH",12,IF(H5="POSE HARM",13,IF(H5="(POSE HARM)",13,IF(H5="POSE CONCERN",14,IF(H5="(POSE CONCERN)",14,IF(H5="RJ APOLOGY",15,IF(H5="RJ ATONE",16,IF(H5="(RJ ATONE)",16,IF(H5="RJ JUSTIFY",17,IF(H5="RJ JUSTIFY:ECO INFO",17,IF(H5="RJ JUSTIFY:SOC INFO",17,IF(H5="RJ JUSTIFY:EXP INFO",17,IF(H5="RJ JUSTIFY:MON EARN",17,IF(H5="RJ JUSTIFY:MON BEH",17,IF(H5="RJ-",18,IF(H5="RJ FORGIVE+",19,IF(H5="RJ FORGIVE-",19,IF(H5="(RJ FORGIVE+)",19,IF(H5="(RJ FORGIVE-)",19,IF(H5="COORD",20,IF(H5="(COORD)",20,IF(H5="ENF ACK",21,IF(H5="(ENF ACK)",21,IF(H5="ENF PRAISE",22,IF(H5="ENF ASK",23,IF(H5="ENF TELL",24,IF(H5="ENF SHAME",25,IF(H5="ENF WARN",26,IF(H5="ENF THREATEN",27,IF(H5="ENF PUNISH",28,IF(H5="DEFECT",29,IF(H5="SM TALK",30,IF(H5="HUMOR",31,IF(H5="POLITE+",32,IF(H5="POLITE-",32,IF(H5="INPUT-",33,IF(H5="AMBIGUOUS",34,IF(H5="UNCODEABLE",35)))))))))))))))))))))))))))))))))))))))))))))))))))))))))))))))))</f>
        <v>1</v>
      </c>
      <c r="H5" t="s">
        <v>10885</v>
      </c>
    </row>
    <row r="6" spans="1:12" x14ac:dyDescent="0.35">
      <c r="A6" s="4">
        <v>3</v>
      </c>
      <c r="B6" s="4">
        <v>-376.339</v>
      </c>
      <c r="C6" s="16" t="s">
        <v>6481</v>
      </c>
      <c r="D6" s="4">
        <v>4</v>
      </c>
      <c r="E6" s="16" t="s">
        <v>6482</v>
      </c>
      <c r="G6" s="4">
        <f t="shared" si="0"/>
        <v>1</v>
      </c>
      <c r="H6" t="s">
        <v>10885</v>
      </c>
    </row>
    <row r="7" spans="1:12" x14ac:dyDescent="0.35">
      <c r="A7" s="4">
        <v>4</v>
      </c>
      <c r="B7" s="4">
        <v>-363.041</v>
      </c>
      <c r="C7" s="16" t="s">
        <v>6483</v>
      </c>
      <c r="D7" s="4">
        <v>1</v>
      </c>
      <c r="E7" s="16" t="s">
        <v>2031</v>
      </c>
      <c r="G7" s="4">
        <f t="shared" si="0"/>
        <v>1</v>
      </c>
      <c r="H7" t="s">
        <v>10885</v>
      </c>
    </row>
    <row r="9" spans="1:12" x14ac:dyDescent="0.35">
      <c r="A9" s="7">
        <v>3</v>
      </c>
      <c r="B9" s="31" t="s">
        <v>10464</v>
      </c>
      <c r="F9" s="28"/>
    </row>
    <row r="10" spans="1:12" s="50" customFormat="1" x14ac:dyDescent="0.35">
      <c r="A10" s="49"/>
      <c r="B10" s="38" t="s">
        <v>10886</v>
      </c>
      <c r="C10" s="51"/>
      <c r="D10" s="49"/>
      <c r="E10" s="51"/>
      <c r="F10" s="54"/>
      <c r="G10" s="49"/>
      <c r="I10" s="49"/>
      <c r="K10" s="49"/>
    </row>
    <row r="11" spans="1:12" x14ac:dyDescent="0.35">
      <c r="A11" s="4">
        <v>5</v>
      </c>
      <c r="B11" s="4">
        <v>-378.21699999999998</v>
      </c>
      <c r="C11" s="16" t="s">
        <v>6471</v>
      </c>
      <c r="D11" s="4">
        <v>3</v>
      </c>
      <c r="E11" s="16" t="s">
        <v>11408</v>
      </c>
      <c r="G11" s="4">
        <f>IF(H11="GREET",1,IF(H11="GOAL",2,IF(H11="GOAL:COOP",2,IF(H11="(GOAL:COOP)",2,IF(H11="GOAL:CIVILITY",2,IF(H11="GOAL:SUSTAIN",2,IF(H11="(GOAL:SUSTAIN)",2,IF(H11="GOAL:MAX EARN",2,IF(H11="GOAL:EQUITY",2,IF(H11="(GOAL:EQUITY)",2,IF(H11="PROPOSAL",3,IF(H11="(PROPOSAL)",3,IF(H11="CHOOSE+",4,IF(H11="CHOOSE-",4,IF(H11="(CHOOSE+)",4,IF(H11="(CHOOSE-)",4,IF(H11="ECO INFO",5,IF(H11="(ECO INFO)",5,IF(H11="$ INFO",6,IF(H11="($ INFO)",6,IF(H11="SOC INFO",7,IF(H11="(SOC INFO)",7,IF(H11="RULE INFO",8,IF(H11="EXP INFO",9,IF(H11="(EXP INFO)",9,IF(H11="MON RES",10,IF(H11="MON EARN",11,IF(H11="MON BEH",12,IF(H11="POSE HARM",13,IF(H11="(POSE HARM)",13,IF(H11="POSE CONCERN",14,IF(H11="(POSE CONCERN)",14,IF(H11="RJ APOLOGY",15,IF(H11="RJ ATONE",16,IF(H11="(RJ ATONE)",16,IF(H11="RJ JUSTIFY",17,IF(H11="RJ JUSTIFY:ECO INFO",17,IF(H11="RJ JUSTIFY:SOC INFO",17,IF(H11="RJ JUSTIFY:EXP INFO",17,IF(H11="RJ JUSTIFY:MON EARN",17,IF(H11="RJ JUSTIFY:MON BEH",17,IF(H11="RJ-",18,IF(H11="RJ FORGIVE+",19,IF(H11="RJ FORGIVE-",19,IF(H11="(RJ FORGIVE+)",19,IF(H11="(RJ FORGIVE-)",19,IF(H11="COORD",20,IF(H11="(COORD)",20,IF(H11="ENF ACK",21,IF(H11="(ENF ACK)",21,IF(H11="ENF PRAISE",22,IF(H11="ENF ASK",23,IF(H11="ENF TELL",24,IF(H11="ENF SHAME",25,IF(H11="ENF WARN",26,IF(H11="ENF THREATEN",27,IF(H11="ENF PUNISH",28,IF(H11="DEFECT",29,IF(H11="SM TALK",30,IF(H11="HUMOR",31,IF(H11="POLITE+",32,IF(H11="POLITE-",32,IF(H11="INPUT-",33,IF(H11="AMBIGUOUS",34,IF(H11="UNCODEABLE",35)))))))))))))))))))))))))))))))))))))))))))))))))))))))))))))))))</f>
        <v>7</v>
      </c>
      <c r="H11" t="s">
        <v>9377</v>
      </c>
    </row>
    <row r="12" spans="1:12" x14ac:dyDescent="0.35">
      <c r="A12" s="4">
        <v>6</v>
      </c>
      <c r="B12" s="4">
        <v>-357.20499999999998</v>
      </c>
      <c r="C12" s="16" t="s">
        <v>6473</v>
      </c>
      <c r="D12" s="4">
        <v>2</v>
      </c>
      <c r="E12" s="16" t="s">
        <v>6487</v>
      </c>
      <c r="G12" s="4">
        <f t="shared" ref="G12:I75" si="1">IF(H12="GREET",1,IF(H12="GOAL",2,IF(H12="GOAL:COOP",2,IF(H12="(GOAL:COOP)",2,IF(H12="GOAL:CIVILITY",2,IF(H12="GOAL:SUSTAIN",2,IF(H12="(GOAL:SUSTAIN)",2,IF(H12="GOAL:MAX EARN",2,IF(H12="GOAL:EQUITY",2,IF(H12="(GOAL:EQUITY)",2,IF(H12="PROPOSAL",3,IF(H12="(PROPOSAL)",3,IF(H12="CHOOSE+",4,IF(H12="CHOOSE-",4,IF(H12="(CHOOSE+)",4,IF(H12="(CHOOSE-)",4,IF(H12="ECO INFO",5,IF(H12="(ECO INFO)",5,IF(H12="$ INFO",6,IF(H12="($ INFO)",6,IF(H12="SOC INFO",7,IF(H12="(SOC INFO)",7,IF(H12="RULE INFO",8,IF(H12="EXP INFO",9,IF(H12="(EXP INFO)",9,IF(H12="MON RES",10,IF(H12="MON EARN",11,IF(H12="MON BEH",12,IF(H12="POSE HARM",13,IF(H12="(POSE HARM)",13,IF(H12="POSE CONCERN",14,IF(H12="(POSE CONCERN)",14,IF(H12="RJ APOLOGY",15,IF(H12="RJ ATONE",16,IF(H12="(RJ ATONE)",16,IF(H12="RJ JUSTIFY",17,IF(H12="RJ JUSTIFY:ECO INFO",17,IF(H12="RJ JUSTIFY:SOC INFO",17,IF(H12="RJ JUSTIFY:EXP INFO",17,IF(H12="RJ JUSTIFY:MON EARN",17,IF(H12="RJ JUSTIFY:MON BEH",17,IF(H12="RJ-",18,IF(H12="RJ FORGIVE+",19,IF(H12="RJ FORGIVE-",19,IF(H12="(RJ FORGIVE+)",19,IF(H12="(RJ FORGIVE-)",19,IF(H12="COORD",20,IF(H12="(COORD)",20,IF(H12="ENF ACK",21,IF(H12="(ENF ACK)",21,IF(H12="ENF PRAISE",22,IF(H12="ENF ASK",23,IF(H12="ENF TELL",24,IF(H12="ENF SHAME",25,IF(H12="ENF WARN",26,IF(H12="ENF THREATEN",27,IF(H12="ENF PUNISH",28,IF(H12="DEFECT",29,IF(H12="SM TALK",30,IF(H12="HUMOR",31,IF(H12="POLITE+",32,IF(H12="POLITE-",32,IF(H12="INPUT-",33,IF(H12="AMBIGUOUS",34,IF(H12="UNCODEABLE",35)))))))))))))))))))))))))))))))))))))))))))))))))))))))))))))))))</f>
        <v>7</v>
      </c>
      <c r="H12" t="s">
        <v>9377</v>
      </c>
    </row>
    <row r="13" spans="1:12" x14ac:dyDescent="0.35">
      <c r="A13" s="4">
        <v>7</v>
      </c>
      <c r="B13" s="4">
        <v>-352.35599999999999</v>
      </c>
      <c r="C13" s="16" t="s">
        <v>6471</v>
      </c>
      <c r="D13" s="4">
        <v>3</v>
      </c>
      <c r="E13" s="16" t="s">
        <v>6488</v>
      </c>
      <c r="G13" s="4">
        <f t="shared" si="1"/>
        <v>2</v>
      </c>
      <c r="H13" t="s">
        <v>10938</v>
      </c>
      <c r="I13" s="4">
        <f>IF(J13="GREET",1,IF(J13="GOAL",2,IF(J13="GOAL:COOP",2,IF(J13="(GOAL:COOP)",2,IF(J13="GOAL:CIVILITY",2,IF(J13="GOAL:SUSTAIN",2,IF(J13="(GOAL:SUSTAIN)",2,IF(J13="GOAL:MAX EARN",2,IF(J13="GOAL:EQUITY",2,IF(J13="(GOAL:EQUITY)",2,IF(J13="PROPOSAL",3,IF(J13="(PROPOSAL)",3,IF(J13="CHOOSE+",4,IF(J13="CHOOSE-",4,IF(J13="(CHOOSE+)",4,IF(J13="(CHOOSE-)",4,IF(J13="ECO INFO",5,IF(J13="(ECO INFO)",5,IF(J13="$ INFO",6,IF(J13="($ INFO)",6,IF(J13="SOC INFO",7,IF(J13="(SOC INFO)",7,IF(J13="RULE INFO",8,IF(J13="EXP INFO",9,IF(J13="(EXP INFO)",9,IF(J13="MON RES",10,IF(J13="MON EARN",11,IF(J13="MON BEH",12,IF(J13="POSE HARM",13,IF(J13="(POSE HARM)",13,IF(J13="POSE CONCERN",14,IF(J13="(POSE CONCERN)",14,IF(J13="RJ APOLOGY",15,IF(J13="RJ ATONE",16,IF(J13="(RJ ATONE)",16,IF(J13="RJ JUSTIFY",17,IF(J13="RJ JUSTIFY:ECO INFO",17,IF(J13="RJ JUSTIFY:SOC INFO",17,IF(J13="RJ JUSTIFY:EXP INFO",17,IF(J13="RJ JUSTIFY:MON EARN",17,IF(J13="RJ JUSTIFY:MON BEH",17,IF(J13="RJ-",18,IF(J13="RJ FORGIVE+",19,IF(J13="RJ FORGIVE-",19,IF(J13="(RJ FORGIVE+)",19,IF(J13="(RJ FORGIVE-)",19,IF(J13="COORD",20,IF(J13="(COORD)",20,IF(J13="ENF ACK",21,IF(J13="(ENF ACK)",21,IF(J13="ENF PRAISE",22,IF(J13="ENF ASK",23,IF(J13="ENF TELL",24,IF(J13="ENF SHAME",25,IF(J13="ENF WARN",26,IF(J13="ENF THREATEN",27,IF(J13="ENF PUNISH",28,IF(J13="DEFECT",29,IF(J13="SM TALK",30,IF(J13="HUMOR",31,IF(J13="POLITE+",32,IF(J13="POLITE-",32,IF(J13="INPUT-",33,IF(J13="AMBIGUOUS",34,IF(J13="UNCODEABLE",35)))))))))))))))))))))))))))))))))))))))))))))))))))))))))))))))))</f>
        <v>3</v>
      </c>
      <c r="J13" t="s">
        <v>10329</v>
      </c>
    </row>
    <row r="14" spans="1:12" x14ac:dyDescent="0.35">
      <c r="A14" s="4">
        <v>8</v>
      </c>
      <c r="B14" s="4">
        <v>-340.375</v>
      </c>
      <c r="C14" s="16" t="s">
        <v>6483</v>
      </c>
      <c r="D14" s="4">
        <v>1</v>
      </c>
      <c r="E14" s="16" t="s">
        <v>6491</v>
      </c>
      <c r="G14" s="4">
        <f t="shared" si="1"/>
        <v>7</v>
      </c>
      <c r="H14" t="s">
        <v>9377</v>
      </c>
      <c r="I14" s="4">
        <f>IF(J14="GREET",1,IF(J14="GOAL",2,IF(J14="GOAL:COOP",2,IF(J14="(GOAL:COOP)",2,IF(J14="GOAL:CIVILITY",2,IF(J14="GOAL:SUSTAIN",2,IF(J14="(GOAL:SUSTAIN)",2,IF(J14="GOAL:MAX EARN",2,IF(J14="GOAL:EQUITY",2,IF(J14="(GOAL:EQUITY)",2,IF(J14="PROPOSAL",3,IF(J14="(PROPOSAL)",3,IF(J14="CHOOSE+",4,IF(J14="CHOOSE-",4,IF(J14="(CHOOSE+)",4,IF(J14="(CHOOSE-)",4,IF(J14="ECO INFO",5,IF(J14="(ECO INFO)",5,IF(J14="$ INFO",6,IF(J14="($ INFO)",6,IF(J14="SOC INFO",7,IF(J14="(SOC INFO)",7,IF(J14="RULE INFO",8,IF(J14="EXP INFO",9,IF(J14="(EXP INFO)",9,IF(J14="MON RES",10,IF(J14="MON EARN",11,IF(J14="MON BEH",12,IF(J14="POSE HARM",13,IF(J14="(POSE HARM)",13,IF(J14="POSE CONCERN",14,IF(J14="(POSE CONCERN)",14,IF(J14="RJ APOLOGY",15,IF(J14="RJ ATONE",16,IF(J14="(RJ ATONE)",16,IF(J14="RJ JUSTIFY",17,IF(J14="RJ JUSTIFY:ECO INFO",17,IF(J14="RJ JUSTIFY:SOC INFO",17,IF(J14="RJ JUSTIFY:EXP INFO",17,IF(J14="RJ JUSTIFY:MON EARN",17,IF(J14="RJ JUSTIFY:MON BEH",17,IF(J14="RJ-",18,IF(J14="RJ FORGIVE+",19,IF(J14="RJ FORGIVE-",19,IF(J14="(RJ FORGIVE+)",19,IF(J14="(RJ FORGIVE-)",19,IF(J14="COORD",20,IF(J14="(COORD)",20,IF(J14="ENF ACK",21,IF(J14="(ENF ACK)",21,IF(J14="ENF PRAISE",22,IF(J14="ENF ASK",23,IF(J14="ENF TELL",24,IF(J14="ENF SHAME",25,IF(J14="ENF WARN",26,IF(J14="ENF THREATEN",27,IF(J14="ENF PUNISH",28,IF(J14="DEFECT",29,IF(J14="SM TALK",30,IF(J14="HUMOR",31,IF(J14="POLITE+",32,IF(J14="POLITE-",32,IF(J14="INPUT-",33,IF(J14="AMBIGUOUS",34,IF(J14="UNCODEABLE",35)))))))))))))))))))))))))))))))))))))))))))))))))))))))))))))))))</f>
        <v>4</v>
      </c>
      <c r="J14" t="s">
        <v>10330</v>
      </c>
    </row>
    <row r="15" spans="1:12" x14ac:dyDescent="0.35">
      <c r="B15" s="4">
        <v>-326.87</v>
      </c>
      <c r="C15" s="16" t="s">
        <v>6483</v>
      </c>
      <c r="D15" s="4">
        <v>1</v>
      </c>
      <c r="E15" s="16" t="s">
        <v>6495</v>
      </c>
      <c r="G15" s="4">
        <f t="shared" si="1"/>
        <v>6</v>
      </c>
      <c r="H15" t="s">
        <v>10472</v>
      </c>
    </row>
    <row r="16" spans="1:12" x14ac:dyDescent="0.35">
      <c r="A16" s="4">
        <v>9</v>
      </c>
      <c r="B16" s="4">
        <v>-336.97199999999998</v>
      </c>
      <c r="C16" s="16" t="s">
        <v>6473</v>
      </c>
      <c r="D16" s="4">
        <v>2</v>
      </c>
      <c r="E16" s="16" t="s">
        <v>6493</v>
      </c>
      <c r="G16" s="4">
        <f t="shared" si="1"/>
        <v>2</v>
      </c>
      <c r="H16" t="s">
        <v>10938</v>
      </c>
      <c r="I16" s="4">
        <f>IF(J16="GREET",1,IF(J16="GOAL",2,IF(J16="GOAL:COOP",2,IF(J16="(GOAL:COOP)",2,IF(J16="GOAL:CIVILITY",2,IF(J16="GOAL:SUSTAIN",2,IF(J16="(GOAL:SUSTAIN)",2,IF(J16="GOAL:MAX EARN",2,IF(J16="GOAL:EQUITY",2,IF(J16="(GOAL:EQUITY)",2,IF(J16="PROPOSAL",3,IF(J16="(PROPOSAL)",3,IF(J16="CHOOSE+",4,IF(J16="CHOOSE-",4,IF(J16="(CHOOSE+)",4,IF(J16="(CHOOSE-)",4,IF(J16="ECO INFO",5,IF(J16="(ECO INFO)",5,IF(J16="$ INFO",6,IF(J16="($ INFO)",6,IF(J16="SOC INFO",7,IF(J16="(SOC INFO)",7,IF(J16="RULE INFO",8,IF(J16="EXP INFO",9,IF(J16="(EXP INFO)",9,IF(J16="MON RES",10,IF(J16="MON EARN",11,IF(J16="MON BEH",12,IF(J16="POSE HARM",13,IF(J16="(POSE HARM)",13,IF(J16="POSE CONCERN",14,IF(J16="(POSE CONCERN)",14,IF(J16="RJ APOLOGY",15,IF(J16="RJ ATONE",16,IF(J16="(RJ ATONE)",16,IF(J16="RJ JUSTIFY",17,IF(J16="RJ JUSTIFY:ECO INFO",17,IF(J16="RJ JUSTIFY:SOC INFO",17,IF(J16="RJ JUSTIFY:EXP INFO",17,IF(J16="RJ JUSTIFY:MON EARN",17,IF(J16="RJ JUSTIFY:MON BEH",17,IF(J16="RJ-",18,IF(J16="RJ FORGIVE+",19,IF(J16="RJ FORGIVE-",19,IF(J16="(RJ FORGIVE+)",19,IF(J16="(RJ FORGIVE-)",19,IF(J16="COORD",20,IF(J16="(COORD)",20,IF(J16="ENF ACK",21,IF(J16="(ENF ACK)",21,IF(J16="ENF PRAISE",22,IF(J16="ENF ASK",23,IF(J16="ENF TELL",24,IF(J16="ENF SHAME",25,IF(J16="ENF WARN",26,IF(J16="ENF THREATEN",27,IF(J16="ENF PUNISH",28,IF(J16="DEFECT",29,IF(J16="SM TALK",30,IF(J16="HUMOR",31,IF(J16="POLITE+",32,IF(J16="POLITE-",32,IF(J16="INPUT-",33,IF(J16="AMBIGUOUS",34,IF(J16="UNCODEABLE",35)))))))))))))))))))))))))))))))))))))))))))))))))))))))))))))))))</f>
        <v>4</v>
      </c>
      <c r="J16" t="s">
        <v>10330</v>
      </c>
    </row>
    <row r="18" spans="1:10" x14ac:dyDescent="0.35">
      <c r="A18" s="7">
        <v>0</v>
      </c>
      <c r="B18" s="31" t="s">
        <v>11403</v>
      </c>
      <c r="D18" s="27"/>
    </row>
    <row r="19" spans="1:10" x14ac:dyDescent="0.35">
      <c r="A19" s="4">
        <v>10</v>
      </c>
      <c r="B19" s="4">
        <v>-330.959</v>
      </c>
      <c r="C19" s="16" t="s">
        <v>6481</v>
      </c>
      <c r="D19" s="4">
        <v>4</v>
      </c>
      <c r="E19" s="16" t="s">
        <v>6494</v>
      </c>
      <c r="G19" s="4">
        <f t="shared" si="1"/>
        <v>5</v>
      </c>
      <c r="H19" t="s">
        <v>9378</v>
      </c>
    </row>
    <row r="20" spans="1:10" x14ac:dyDescent="0.35">
      <c r="A20" s="4">
        <v>11</v>
      </c>
      <c r="B20" s="4">
        <v>-320.44400000000002</v>
      </c>
      <c r="C20" s="16" t="s">
        <v>6471</v>
      </c>
      <c r="D20" s="4">
        <v>3</v>
      </c>
      <c r="E20" s="16" t="s">
        <v>6496</v>
      </c>
      <c r="G20" s="4">
        <f t="shared" si="1"/>
        <v>5</v>
      </c>
      <c r="H20" t="s">
        <v>9378</v>
      </c>
      <c r="I20" s="4">
        <f>IF(J20="GREET",1,IF(J20="GOAL",2,IF(J20="GOAL:COOP",2,IF(J20="(GOAL:COOP)",2,IF(J20="GOAL:CIVILITY",2,IF(J20="GOAL:SUSTAIN",2,IF(J20="(GOAL:SUSTAIN)",2,IF(J20="GOAL:MAX EARN",2,IF(J20="GOAL:EQUITY",2,IF(J20="(GOAL:EQUITY)",2,IF(J20="PROPOSAL",3,IF(J20="(PROPOSAL)",3,IF(J20="CHOOSE+",4,IF(J20="CHOOSE-",4,IF(J20="(CHOOSE+)",4,IF(J20="(CHOOSE-)",4,IF(J20="ECO INFO",5,IF(J20="(ECO INFO)",5,IF(J20="$ INFO",6,IF(J20="($ INFO)",6,IF(J20="SOC INFO",7,IF(J20="(SOC INFO)",7,IF(J20="RULE INFO",8,IF(J20="EXP INFO",9,IF(J20="(EXP INFO)",9,IF(J20="MON RES",10,IF(J20="MON EARN",11,IF(J20="MON BEH",12,IF(J20="POSE HARM",13,IF(J20="(POSE HARM)",13,IF(J20="POSE CONCERN",14,IF(J20="(POSE CONCERN)",14,IF(J20="RJ APOLOGY",15,IF(J20="RJ ATONE",16,IF(J20="(RJ ATONE)",16,IF(J20="RJ JUSTIFY",17,IF(J20="RJ JUSTIFY:ECO INFO",17,IF(J20="RJ JUSTIFY:SOC INFO",17,IF(J20="RJ JUSTIFY:EXP INFO",17,IF(J20="RJ JUSTIFY:MON EARN",17,IF(J20="RJ JUSTIFY:MON BEH",17,IF(J20="RJ-",18,IF(J20="RJ FORGIVE+",19,IF(J20="RJ FORGIVE-",19,IF(J20="(RJ FORGIVE+)",19,IF(J20="(RJ FORGIVE-)",19,IF(J20="COORD",20,IF(J20="(COORD)",20,IF(J20="ENF ACK",21,IF(J20="(ENF ACK)",21,IF(J20="ENF PRAISE",22,IF(J20="ENF ASK",23,IF(J20="ENF TELL",24,IF(J20="ENF SHAME",25,IF(J20="ENF WARN",26,IF(J20="ENF THREATEN",27,IF(J20="ENF PUNISH",28,IF(J20="DEFECT",29,IF(J20="SM TALK",30,IF(J20="HUMOR",31,IF(J20="POLITE+",32,IF(J20="POLITE-",32,IF(J20="INPUT-",33,IF(J20="AMBIGUOUS",34,IF(J20="UNCODEABLE",35)))))))))))))))))))))))))))))))))))))))))))))))))))))))))))))))))</f>
        <v>3</v>
      </c>
      <c r="J20" t="s">
        <v>10329</v>
      </c>
    </row>
    <row r="21" spans="1:10" x14ac:dyDescent="0.35">
      <c r="A21" s="4">
        <v>12</v>
      </c>
      <c r="B21" s="4">
        <v>-320.34899999999999</v>
      </c>
      <c r="C21" s="16" t="s">
        <v>6473</v>
      </c>
      <c r="D21" s="4">
        <v>2</v>
      </c>
      <c r="E21" s="16" t="s">
        <v>6497</v>
      </c>
      <c r="G21" s="4">
        <f t="shared" si="1"/>
        <v>5</v>
      </c>
      <c r="H21" t="s">
        <v>9378</v>
      </c>
      <c r="I21" s="4">
        <f>IF(J21="GREET",1,IF(J21="GOAL",2,IF(J21="GOAL:COOP",2,IF(J21="(GOAL:COOP)",2,IF(J21="GOAL:CIVILITY",2,IF(J21="GOAL:SUSTAIN",2,IF(J21="(GOAL:SUSTAIN)",2,IF(J21="GOAL:MAX EARN",2,IF(J21="GOAL:EQUITY",2,IF(J21="(GOAL:EQUITY)",2,IF(J21="PROPOSAL",3,IF(J21="(PROPOSAL)",3,IF(J21="CHOOSE+",4,IF(J21="CHOOSE-",4,IF(J21="(CHOOSE+)",4,IF(J21="(CHOOSE-)",4,IF(J21="ECO INFO",5,IF(J21="(ECO INFO)",5,IF(J21="$ INFO",6,IF(J21="($ INFO)",6,IF(J21="SOC INFO",7,IF(J21="(SOC INFO)",7,IF(J21="RULE INFO",8,IF(J21="EXP INFO",9,IF(J21="(EXP INFO)",9,IF(J21="MON RES",10,IF(J21="MON EARN",11,IF(J21="MON BEH",12,IF(J21="POSE HARM",13,IF(J21="(POSE HARM)",13,IF(J21="POSE CONCERN",14,IF(J21="(POSE CONCERN)",14,IF(J21="RJ APOLOGY",15,IF(J21="RJ ATONE",16,IF(J21="(RJ ATONE)",16,IF(J21="RJ JUSTIFY",17,IF(J21="RJ JUSTIFY:ECO INFO",17,IF(J21="RJ JUSTIFY:SOC INFO",17,IF(J21="RJ JUSTIFY:EXP INFO",17,IF(J21="RJ JUSTIFY:MON EARN",17,IF(J21="RJ JUSTIFY:MON BEH",17,IF(J21="RJ-",18,IF(J21="RJ FORGIVE+",19,IF(J21="RJ FORGIVE-",19,IF(J21="(RJ FORGIVE+)",19,IF(J21="(RJ FORGIVE-)",19,IF(J21="COORD",20,IF(J21="(COORD)",20,IF(J21="ENF ACK",21,IF(J21="(ENF ACK)",21,IF(J21="ENF PRAISE",22,IF(J21="ENF ASK",23,IF(J21="ENF TELL",24,IF(J21="ENF SHAME",25,IF(J21="ENF WARN",26,IF(J21="ENF THREATEN",27,IF(J21="ENF PUNISH",28,IF(J21="DEFECT",29,IF(J21="SM TALK",30,IF(J21="HUMOR",31,IF(J21="POLITE+",32,IF(J21="POLITE-",32,IF(J21="INPUT-",33,IF(J21="AMBIGUOUS",34,IF(J21="UNCODEABLE",35)))))))))))))))))))))))))))))))))))))))))))))))))))))))))))))))))</f>
        <v>3</v>
      </c>
      <c r="J21" t="s">
        <v>10329</v>
      </c>
    </row>
    <row r="22" spans="1:10" x14ac:dyDescent="0.35">
      <c r="A22" s="4">
        <v>13</v>
      </c>
      <c r="B22" s="4">
        <v>-305.495</v>
      </c>
      <c r="C22" s="16" t="s">
        <v>6481</v>
      </c>
      <c r="D22" s="4">
        <v>4</v>
      </c>
      <c r="E22" s="16" t="s">
        <v>6501</v>
      </c>
      <c r="G22" s="4">
        <f t="shared" si="1"/>
        <v>4</v>
      </c>
      <c r="H22" t="s">
        <v>9372</v>
      </c>
    </row>
    <row r="24" spans="1:10" x14ac:dyDescent="0.35">
      <c r="A24" s="4">
        <v>14</v>
      </c>
      <c r="B24" s="4">
        <v>-258.85300000000001</v>
      </c>
      <c r="C24" s="16" t="s">
        <v>6471</v>
      </c>
      <c r="D24" s="4">
        <v>3</v>
      </c>
      <c r="E24" s="16" t="s">
        <v>6509</v>
      </c>
      <c r="G24" s="4">
        <f t="shared" si="1"/>
        <v>7</v>
      </c>
      <c r="H24" t="s">
        <v>9377</v>
      </c>
    </row>
    <row r="25" spans="1:10" x14ac:dyDescent="0.35">
      <c r="A25" s="4">
        <v>15</v>
      </c>
      <c r="B25" s="4">
        <v>-249.81799999999899</v>
      </c>
      <c r="C25" s="16" t="s">
        <v>6483</v>
      </c>
      <c r="D25" s="4">
        <v>1</v>
      </c>
      <c r="E25" s="16" t="s">
        <v>415</v>
      </c>
      <c r="G25" s="4">
        <f t="shared" si="1"/>
        <v>7</v>
      </c>
      <c r="H25" t="s">
        <v>9377</v>
      </c>
    </row>
    <row r="26" spans="1:10" x14ac:dyDescent="0.35">
      <c r="A26" s="4">
        <v>16</v>
      </c>
      <c r="B26" s="4">
        <v>-236.803</v>
      </c>
      <c r="C26" s="16" t="s">
        <v>6473</v>
      </c>
      <c r="D26" s="4">
        <v>2</v>
      </c>
      <c r="E26" s="16" t="s">
        <v>6515</v>
      </c>
      <c r="G26" s="4">
        <f t="shared" si="1"/>
        <v>7</v>
      </c>
      <c r="H26" t="s">
        <v>9377</v>
      </c>
    </row>
    <row r="27" spans="1:10" x14ac:dyDescent="0.35">
      <c r="A27" s="4">
        <v>17</v>
      </c>
      <c r="B27" s="4">
        <v>-236.18899999999999</v>
      </c>
      <c r="C27" s="16" t="s">
        <v>6471</v>
      </c>
      <c r="D27" s="4">
        <v>3</v>
      </c>
      <c r="E27" s="16" t="s">
        <v>6516</v>
      </c>
      <c r="G27" s="4">
        <f t="shared" si="1"/>
        <v>7</v>
      </c>
      <c r="H27" t="s">
        <v>9377</v>
      </c>
    </row>
    <row r="28" spans="1:10" x14ac:dyDescent="0.35">
      <c r="A28" s="4">
        <v>18</v>
      </c>
      <c r="B28" s="4">
        <v>-194.50399999999999</v>
      </c>
      <c r="C28" s="16" t="s">
        <v>6473</v>
      </c>
      <c r="D28" s="4">
        <v>2</v>
      </c>
      <c r="E28" s="16" t="s">
        <v>6522</v>
      </c>
    </row>
    <row r="29" spans="1:10" x14ac:dyDescent="0.35">
      <c r="E29" s="58" t="s">
        <v>11405</v>
      </c>
      <c r="G29" s="4">
        <f t="shared" si="1"/>
        <v>7</v>
      </c>
      <c r="H29" t="s">
        <v>9377</v>
      </c>
    </row>
    <row r="30" spans="1:10" x14ac:dyDescent="0.35">
      <c r="E30" s="58" t="s">
        <v>11404</v>
      </c>
      <c r="G30" s="4">
        <f t="shared" si="1"/>
        <v>9</v>
      </c>
      <c r="H30" t="s">
        <v>9373</v>
      </c>
    </row>
    <row r="31" spans="1:10" x14ac:dyDescent="0.35">
      <c r="A31" s="4">
        <v>19</v>
      </c>
      <c r="B31" s="4">
        <v>-154.19299999999899</v>
      </c>
      <c r="C31" s="16" t="s">
        <v>6471</v>
      </c>
      <c r="D31" s="4">
        <v>3</v>
      </c>
      <c r="E31" s="16" t="s">
        <v>6531</v>
      </c>
      <c r="G31" s="4">
        <f t="shared" si="1"/>
        <v>7</v>
      </c>
      <c r="H31" t="s">
        <v>9377</v>
      </c>
    </row>
    <row r="32" spans="1:10" x14ac:dyDescent="0.35">
      <c r="A32" s="4">
        <v>20</v>
      </c>
      <c r="B32" s="4">
        <v>-148.02600000000001</v>
      </c>
      <c r="C32" s="16" t="s">
        <v>6473</v>
      </c>
      <c r="D32" s="4">
        <v>2</v>
      </c>
      <c r="E32" s="16" t="s">
        <v>6534</v>
      </c>
      <c r="G32" s="4">
        <f t="shared" si="1"/>
        <v>7</v>
      </c>
      <c r="H32" t="s">
        <v>9377</v>
      </c>
    </row>
    <row r="34" spans="1:8" x14ac:dyDescent="0.35">
      <c r="A34" s="4">
        <v>21</v>
      </c>
      <c r="B34" s="4">
        <v>-110.288</v>
      </c>
      <c r="C34" s="16" t="s">
        <v>6471</v>
      </c>
      <c r="D34" s="4">
        <v>3</v>
      </c>
      <c r="E34" s="16" t="s">
        <v>11409</v>
      </c>
      <c r="G34" s="4">
        <f t="shared" si="1"/>
        <v>31</v>
      </c>
      <c r="H34" t="s">
        <v>9386</v>
      </c>
    </row>
    <row r="35" spans="1:8" x14ac:dyDescent="0.35">
      <c r="A35" s="4">
        <v>22</v>
      </c>
      <c r="B35" s="4">
        <v>-94.786000000000001</v>
      </c>
      <c r="C35" s="16" t="s">
        <v>6483</v>
      </c>
      <c r="D35" s="4">
        <v>1</v>
      </c>
      <c r="E35" s="16" t="s">
        <v>140</v>
      </c>
      <c r="G35" s="4">
        <f t="shared" si="1"/>
        <v>31</v>
      </c>
      <c r="H35" t="s">
        <v>9386</v>
      </c>
    </row>
    <row r="37" spans="1:8" x14ac:dyDescent="0.35">
      <c r="A37" s="4">
        <v>23</v>
      </c>
      <c r="B37" s="4">
        <v>-53.771999999999998</v>
      </c>
      <c r="C37" s="16" t="s">
        <v>6473</v>
      </c>
      <c r="D37" s="4">
        <v>2</v>
      </c>
      <c r="E37" s="16" t="s">
        <v>1569</v>
      </c>
      <c r="G37" s="4">
        <f t="shared" si="1"/>
        <v>22</v>
      </c>
      <c r="H37" t="s">
        <v>10418</v>
      </c>
    </row>
    <row r="38" spans="1:8" x14ac:dyDescent="0.35">
      <c r="A38" s="4">
        <v>24</v>
      </c>
      <c r="B38" s="4">
        <v>-51.408999999999999</v>
      </c>
      <c r="C38" s="16" t="s">
        <v>6471</v>
      </c>
      <c r="D38" s="4">
        <v>3</v>
      </c>
      <c r="E38" s="16" t="s">
        <v>6549</v>
      </c>
      <c r="G38" s="4">
        <f t="shared" si="1"/>
        <v>22</v>
      </c>
      <c r="H38" t="s">
        <v>10418</v>
      </c>
    </row>
    <row r="39" spans="1:8" x14ac:dyDescent="0.35">
      <c r="A39" s="4">
        <v>25</v>
      </c>
      <c r="B39" s="4">
        <v>-46.122</v>
      </c>
      <c r="C39" s="16" t="s">
        <v>6483</v>
      </c>
      <c r="D39" s="4">
        <v>1</v>
      </c>
      <c r="E39" s="16" t="s">
        <v>6550</v>
      </c>
      <c r="G39" s="4">
        <f t="shared" si="1"/>
        <v>22</v>
      </c>
      <c r="H39" t="s">
        <v>10418</v>
      </c>
    </row>
    <row r="40" spans="1:8" x14ac:dyDescent="0.35">
      <c r="A40" s="4">
        <v>26</v>
      </c>
      <c r="B40" s="4">
        <v>-43.688999999999901</v>
      </c>
      <c r="C40" s="16" t="s">
        <v>6481</v>
      </c>
      <c r="D40" s="4">
        <v>4</v>
      </c>
      <c r="E40" s="16" t="s">
        <v>6552</v>
      </c>
      <c r="G40" s="4">
        <f t="shared" si="1"/>
        <v>22</v>
      </c>
      <c r="H40" t="s">
        <v>10418</v>
      </c>
    </row>
    <row r="42" spans="1:8" x14ac:dyDescent="0.35">
      <c r="A42" s="7"/>
      <c r="B42" s="11" t="s">
        <v>9230</v>
      </c>
      <c r="C42" s="15"/>
      <c r="D42" s="19"/>
      <c r="E42" s="15"/>
      <c r="F42" s="13"/>
    </row>
    <row r="43" spans="1:8" x14ac:dyDescent="0.35">
      <c r="B43" s="20"/>
    </row>
    <row r="44" spans="1:8" x14ac:dyDescent="0.35">
      <c r="A44" s="7">
        <v>4</v>
      </c>
      <c r="B44" s="31" t="s">
        <v>10887</v>
      </c>
    </row>
    <row r="45" spans="1:8" x14ac:dyDescent="0.35">
      <c r="A45" s="4">
        <v>27</v>
      </c>
      <c r="B45" s="4">
        <v>-383.28899999999999</v>
      </c>
      <c r="C45" s="16" t="s">
        <v>6471</v>
      </c>
      <c r="D45" s="4">
        <v>3</v>
      </c>
      <c r="E45" s="16" t="s">
        <v>6576</v>
      </c>
      <c r="G45" s="4">
        <f t="shared" si="1"/>
        <v>7</v>
      </c>
      <c r="H45" t="s">
        <v>9377</v>
      </c>
    </row>
    <row r="46" spans="1:8" x14ac:dyDescent="0.35">
      <c r="A46" s="4">
        <v>28</v>
      </c>
      <c r="B46" s="4">
        <v>-375.265999999999</v>
      </c>
      <c r="C46" s="16" t="s">
        <v>6483</v>
      </c>
      <c r="D46" s="4">
        <v>1</v>
      </c>
      <c r="E46" s="16" t="s">
        <v>6579</v>
      </c>
      <c r="G46" s="4">
        <f t="shared" si="1"/>
        <v>7</v>
      </c>
      <c r="H46" t="s">
        <v>9377</v>
      </c>
    </row>
    <row r="47" spans="1:8" x14ac:dyDescent="0.35">
      <c r="A47" s="4">
        <v>29</v>
      </c>
      <c r="B47" s="4">
        <v>-371.07400000000001</v>
      </c>
      <c r="C47" s="16" t="s">
        <v>6481</v>
      </c>
      <c r="D47" s="4">
        <v>4</v>
      </c>
      <c r="E47" s="16" t="s">
        <v>6581</v>
      </c>
      <c r="G47" s="4">
        <f t="shared" si="1"/>
        <v>7</v>
      </c>
      <c r="H47" t="s">
        <v>9377</v>
      </c>
    </row>
    <row r="48" spans="1:8" x14ac:dyDescent="0.35">
      <c r="A48" s="4">
        <v>30</v>
      </c>
      <c r="B48" s="4">
        <v>-360.399</v>
      </c>
      <c r="C48" s="16" t="s">
        <v>6473</v>
      </c>
      <c r="D48" s="4">
        <v>2</v>
      </c>
      <c r="E48" s="16" t="s">
        <v>6585</v>
      </c>
      <c r="G48" s="4">
        <f t="shared" si="1"/>
        <v>3</v>
      </c>
      <c r="H48" t="s">
        <v>9379</v>
      </c>
    </row>
    <row r="49" spans="1:10" x14ac:dyDescent="0.35">
      <c r="A49" s="4">
        <v>31</v>
      </c>
      <c r="B49" s="4">
        <v>-347.99900000000002</v>
      </c>
      <c r="C49" s="16" t="s">
        <v>6471</v>
      </c>
      <c r="D49" s="4">
        <v>3</v>
      </c>
      <c r="E49" s="16" t="s">
        <v>9982</v>
      </c>
      <c r="G49" s="4">
        <f t="shared" si="1"/>
        <v>7</v>
      </c>
      <c r="H49" t="s">
        <v>9377</v>
      </c>
    </row>
    <row r="50" spans="1:10" x14ac:dyDescent="0.35">
      <c r="A50" s="4">
        <v>32</v>
      </c>
      <c r="B50" s="4">
        <v>-336.73899999999998</v>
      </c>
      <c r="C50" s="16" t="s">
        <v>6481</v>
      </c>
      <c r="D50" s="4">
        <v>4</v>
      </c>
      <c r="E50" s="16" t="s">
        <v>6591</v>
      </c>
      <c r="G50" s="4">
        <f t="shared" si="1"/>
        <v>7</v>
      </c>
      <c r="H50" t="s">
        <v>9377</v>
      </c>
    </row>
    <row r="51" spans="1:10" x14ac:dyDescent="0.35">
      <c r="A51" s="4">
        <v>33</v>
      </c>
      <c r="B51" s="4">
        <v>-331.14800000000002</v>
      </c>
      <c r="C51" s="16" t="s">
        <v>6483</v>
      </c>
      <c r="D51" s="4">
        <v>1</v>
      </c>
      <c r="E51" s="16" t="s">
        <v>6592</v>
      </c>
      <c r="G51" s="4">
        <f t="shared" si="1"/>
        <v>7</v>
      </c>
      <c r="H51" t="s">
        <v>9377</v>
      </c>
    </row>
    <row r="52" spans="1:10" x14ac:dyDescent="0.35">
      <c r="A52" s="4">
        <v>34</v>
      </c>
      <c r="B52" s="4">
        <v>-303.33199999999999</v>
      </c>
      <c r="C52" s="16" t="s">
        <v>6471</v>
      </c>
      <c r="D52" s="4">
        <v>3</v>
      </c>
      <c r="E52" s="16" t="s">
        <v>6597</v>
      </c>
    </row>
    <row r="53" spans="1:10" x14ac:dyDescent="0.35">
      <c r="E53" s="58" t="s">
        <v>11406</v>
      </c>
      <c r="G53" s="4">
        <f t="shared" si="1"/>
        <v>9</v>
      </c>
      <c r="H53" t="s">
        <v>9373</v>
      </c>
    </row>
    <row r="54" spans="1:10" x14ac:dyDescent="0.35">
      <c r="E54" s="58" t="s">
        <v>11407</v>
      </c>
      <c r="G54" s="4">
        <f t="shared" si="1"/>
        <v>5</v>
      </c>
      <c r="H54" t="s">
        <v>9378</v>
      </c>
    </row>
    <row r="55" spans="1:10" x14ac:dyDescent="0.35">
      <c r="E55" s="58" t="s">
        <v>9983</v>
      </c>
      <c r="G55" s="4">
        <f t="shared" si="1"/>
        <v>7</v>
      </c>
      <c r="H55" t="s">
        <v>9377</v>
      </c>
    </row>
    <row r="56" spans="1:10" x14ac:dyDescent="0.35">
      <c r="A56" s="4">
        <v>35</v>
      </c>
      <c r="B56" s="4">
        <v>-284.911</v>
      </c>
      <c r="C56" s="16" t="s">
        <v>6483</v>
      </c>
      <c r="D56" s="4">
        <v>1</v>
      </c>
      <c r="E56" s="16" t="s">
        <v>6600</v>
      </c>
      <c r="G56" s="4">
        <f t="shared" si="1"/>
        <v>7</v>
      </c>
      <c r="H56" t="s">
        <v>9377</v>
      </c>
    </row>
    <row r="57" spans="1:10" x14ac:dyDescent="0.35">
      <c r="A57" s="4">
        <v>36</v>
      </c>
      <c r="B57" s="4">
        <v>-284.64999999999998</v>
      </c>
      <c r="C57" s="16" t="s">
        <v>6481</v>
      </c>
      <c r="D57" s="4">
        <v>4</v>
      </c>
      <c r="E57" s="16" t="s">
        <v>6601</v>
      </c>
    </row>
    <row r="58" spans="1:10" x14ac:dyDescent="0.35">
      <c r="E58" s="58" t="s">
        <v>9984</v>
      </c>
      <c r="G58" s="4">
        <f t="shared" si="1"/>
        <v>3</v>
      </c>
      <c r="H58" t="s">
        <v>9379</v>
      </c>
    </row>
    <row r="59" spans="1:10" x14ac:dyDescent="0.35">
      <c r="E59" s="58" t="s">
        <v>9985</v>
      </c>
      <c r="G59" s="4">
        <f t="shared" si="1"/>
        <v>2</v>
      </c>
      <c r="H59" t="s">
        <v>12174</v>
      </c>
      <c r="I59" s="4">
        <f t="shared" si="1"/>
        <v>5</v>
      </c>
      <c r="J59" t="s">
        <v>10437</v>
      </c>
    </row>
    <row r="60" spans="1:10" x14ac:dyDescent="0.35">
      <c r="A60" s="4">
        <v>37</v>
      </c>
      <c r="B60" s="4">
        <v>-268.334</v>
      </c>
      <c r="C60" s="16" t="s">
        <v>6483</v>
      </c>
      <c r="D60" s="4">
        <v>1</v>
      </c>
      <c r="E60" s="16" t="s">
        <v>6604</v>
      </c>
    </row>
    <row r="61" spans="1:10" x14ac:dyDescent="0.35">
      <c r="E61" s="58" t="s">
        <v>9355</v>
      </c>
      <c r="G61" s="4">
        <f t="shared" si="1"/>
        <v>4</v>
      </c>
      <c r="H61" t="s">
        <v>9372</v>
      </c>
    </row>
    <row r="62" spans="1:10" x14ac:dyDescent="0.35">
      <c r="E62" s="58" t="s">
        <v>9986</v>
      </c>
      <c r="G62" s="4">
        <f t="shared" si="1"/>
        <v>6</v>
      </c>
      <c r="H62" t="s">
        <v>10472</v>
      </c>
      <c r="I62" s="4">
        <f t="shared" si="1"/>
        <v>2</v>
      </c>
      <c r="J62" t="s">
        <v>12175</v>
      </c>
    </row>
    <row r="63" spans="1:10" x14ac:dyDescent="0.35">
      <c r="A63" s="4">
        <v>38</v>
      </c>
      <c r="B63" s="4">
        <v>-259.63400000000001</v>
      </c>
      <c r="C63" s="16" t="s">
        <v>6481</v>
      </c>
      <c r="D63" s="4">
        <v>4</v>
      </c>
      <c r="E63" s="16" t="s">
        <v>6605</v>
      </c>
      <c r="G63" s="4">
        <f t="shared" si="1"/>
        <v>6</v>
      </c>
      <c r="H63" t="s">
        <v>10472</v>
      </c>
      <c r="I63" s="4">
        <f t="shared" si="1"/>
        <v>2</v>
      </c>
      <c r="J63" t="s">
        <v>12175</v>
      </c>
    </row>
    <row r="64" spans="1:10" x14ac:dyDescent="0.35">
      <c r="A64" s="4">
        <v>39</v>
      </c>
      <c r="B64" s="4">
        <v>-247.71899999999999</v>
      </c>
      <c r="C64" s="16" t="s">
        <v>6473</v>
      </c>
      <c r="D64" s="4">
        <v>2</v>
      </c>
      <c r="E64" s="16" t="s">
        <v>6607</v>
      </c>
      <c r="G64" s="4">
        <f t="shared" si="1"/>
        <v>3</v>
      </c>
      <c r="H64" t="s">
        <v>9379</v>
      </c>
    </row>
    <row r="65" spans="1:8" x14ac:dyDescent="0.35">
      <c r="A65" s="4">
        <v>40</v>
      </c>
      <c r="B65" s="4">
        <v>-236.05799999999999</v>
      </c>
      <c r="C65" s="16" t="s">
        <v>6481</v>
      </c>
      <c r="D65" s="4">
        <v>4</v>
      </c>
      <c r="E65" s="16" t="s">
        <v>6610</v>
      </c>
      <c r="G65" s="4">
        <f t="shared" si="1"/>
        <v>4</v>
      </c>
      <c r="H65" t="s">
        <v>9372</v>
      </c>
    </row>
    <row r="66" spans="1:8" x14ac:dyDescent="0.35">
      <c r="A66" s="4">
        <v>41</v>
      </c>
      <c r="B66" s="4">
        <v>-234.535</v>
      </c>
      <c r="C66" s="16" t="s">
        <v>6483</v>
      </c>
      <c r="D66" s="4">
        <v>1</v>
      </c>
      <c r="E66" s="16" t="s">
        <v>1209</v>
      </c>
      <c r="G66" s="4">
        <f t="shared" si="1"/>
        <v>4</v>
      </c>
      <c r="H66" t="s">
        <v>9372</v>
      </c>
    </row>
    <row r="67" spans="1:8" x14ac:dyDescent="0.35">
      <c r="A67" s="4">
        <v>42</v>
      </c>
      <c r="B67" s="4">
        <v>-227.67</v>
      </c>
      <c r="C67" s="16" t="s">
        <v>6471</v>
      </c>
      <c r="D67" s="4">
        <v>3</v>
      </c>
      <c r="E67" s="16" t="s">
        <v>6612</v>
      </c>
      <c r="G67" s="4">
        <f t="shared" si="1"/>
        <v>4</v>
      </c>
      <c r="H67" t="s">
        <v>9372</v>
      </c>
    </row>
    <row r="69" spans="1:8" x14ac:dyDescent="0.35">
      <c r="B69" s="20" t="s">
        <v>9232</v>
      </c>
    </row>
    <row r="70" spans="1:8" x14ac:dyDescent="0.35">
      <c r="A70" s="4">
        <v>43</v>
      </c>
      <c r="B70" s="4">
        <v>-166.97799999999901</v>
      </c>
      <c r="C70" s="16" t="s">
        <v>6481</v>
      </c>
      <c r="D70" s="4">
        <v>4</v>
      </c>
      <c r="E70" s="16" t="s">
        <v>6617</v>
      </c>
      <c r="G70" s="4">
        <f t="shared" si="1"/>
        <v>30</v>
      </c>
      <c r="H70" t="s">
        <v>9375</v>
      </c>
    </row>
    <row r="71" spans="1:8" x14ac:dyDescent="0.35">
      <c r="A71" s="4">
        <v>44</v>
      </c>
      <c r="B71" s="4">
        <v>-153.12700000000001</v>
      </c>
      <c r="C71" s="16" t="s">
        <v>6473</v>
      </c>
      <c r="D71" s="4">
        <v>2</v>
      </c>
      <c r="E71" s="16" t="s">
        <v>6618</v>
      </c>
      <c r="G71" s="4">
        <f t="shared" si="1"/>
        <v>30</v>
      </c>
      <c r="H71" t="s">
        <v>9375</v>
      </c>
    </row>
    <row r="72" spans="1:8" x14ac:dyDescent="0.35">
      <c r="A72" s="4">
        <v>45</v>
      </c>
      <c r="B72" s="4">
        <v>-147.12899999999999</v>
      </c>
      <c r="C72" s="16" t="s">
        <v>6471</v>
      </c>
      <c r="D72" s="4">
        <v>3</v>
      </c>
      <c r="E72" s="16" t="s">
        <v>2970</v>
      </c>
      <c r="G72" s="4">
        <f t="shared" si="1"/>
        <v>30</v>
      </c>
      <c r="H72" t="s">
        <v>9375</v>
      </c>
    </row>
    <row r="73" spans="1:8" x14ac:dyDescent="0.35">
      <c r="A73" s="4">
        <v>46</v>
      </c>
      <c r="B73" s="4">
        <v>-143.96199999999999</v>
      </c>
      <c r="C73" s="16" t="s">
        <v>6483</v>
      </c>
      <c r="D73" s="4">
        <v>1</v>
      </c>
      <c r="E73" s="16" t="s">
        <v>415</v>
      </c>
      <c r="G73" s="4">
        <f t="shared" si="1"/>
        <v>30</v>
      </c>
      <c r="H73" t="s">
        <v>9375</v>
      </c>
    </row>
    <row r="74" spans="1:8" x14ac:dyDescent="0.35">
      <c r="A74" s="4">
        <v>47</v>
      </c>
      <c r="B74" s="4">
        <v>-141.321</v>
      </c>
      <c r="C74" s="16" t="s">
        <v>6471</v>
      </c>
      <c r="D74" s="4">
        <v>3</v>
      </c>
      <c r="E74" s="16" t="s">
        <v>6620</v>
      </c>
      <c r="G74" s="4">
        <f t="shared" si="1"/>
        <v>30</v>
      </c>
      <c r="H74" t="s">
        <v>9375</v>
      </c>
    </row>
    <row r="75" spans="1:8" x14ac:dyDescent="0.35">
      <c r="A75" s="4">
        <v>48</v>
      </c>
      <c r="B75" s="4">
        <v>-131.49799999999999</v>
      </c>
      <c r="C75" s="16" t="s">
        <v>6483</v>
      </c>
      <c r="D75" s="4">
        <v>1</v>
      </c>
      <c r="E75" s="16" t="s">
        <v>140</v>
      </c>
      <c r="G75" s="4">
        <f t="shared" si="1"/>
        <v>31</v>
      </c>
      <c r="H75" t="s">
        <v>9386</v>
      </c>
    </row>
    <row r="76" spans="1:8" x14ac:dyDescent="0.35">
      <c r="A76" s="4">
        <v>49</v>
      </c>
      <c r="B76" s="4">
        <v>-88.407999999999902</v>
      </c>
      <c r="C76" s="16" t="s">
        <v>6473</v>
      </c>
      <c r="D76" s="4">
        <v>2</v>
      </c>
      <c r="E76" s="16" t="s">
        <v>6630</v>
      </c>
      <c r="G76" s="4">
        <f t="shared" ref="G76:G93" si="2">IF(H76="GREET",1,IF(H76="GOAL",2,IF(H76="GOAL:COOP",2,IF(H76="(GOAL:COOP)",2,IF(H76="GOAL:CIVILITY",2,IF(H76="GOAL:SUSTAIN",2,IF(H76="(GOAL:SUSTAIN)",2,IF(H76="GOAL:MAX EARN",2,IF(H76="GOAL:EQUITY",2,IF(H76="(GOAL:EQUITY)",2,IF(H76="PROPOSAL",3,IF(H76="(PROPOSAL)",3,IF(H76="CHOOSE+",4,IF(H76="CHOOSE-",4,IF(H76="(CHOOSE+)",4,IF(H76="(CHOOSE-)",4,IF(H76="ECO INFO",5,IF(H76="(ECO INFO)",5,IF(H76="$ INFO",6,IF(H76="($ INFO)",6,IF(H76="SOC INFO",7,IF(H76="(SOC INFO)",7,IF(H76="RULE INFO",8,IF(H76="EXP INFO",9,IF(H76="(EXP INFO)",9,IF(H76="MON RES",10,IF(H76="MON EARN",11,IF(H76="MON BEH",12,IF(H76="POSE HARM",13,IF(H76="(POSE HARM)",13,IF(H76="POSE CONCERN",14,IF(H76="(POSE CONCERN)",14,IF(H76="RJ APOLOGY",15,IF(H76="RJ ATONE",16,IF(H76="(RJ ATONE)",16,IF(H76="RJ JUSTIFY",17,IF(H76="RJ JUSTIFY:ECO INFO",17,IF(H76="RJ JUSTIFY:SOC INFO",17,IF(H76="RJ JUSTIFY:EXP INFO",17,IF(H76="RJ JUSTIFY:MON EARN",17,IF(H76="RJ JUSTIFY:MON BEH",17,IF(H76="RJ-",18,IF(H76="RJ FORGIVE+",19,IF(H76="RJ FORGIVE-",19,IF(H76="(RJ FORGIVE+)",19,IF(H76="(RJ FORGIVE-)",19,IF(H76="COORD",20,IF(H76="(COORD)",20,IF(H76="ENF ACK",21,IF(H76="(ENF ACK)",21,IF(H76="ENF PRAISE",22,IF(H76="ENF ASK",23,IF(H76="ENF TELL",24,IF(H76="ENF SHAME",25,IF(H76="ENF WARN",26,IF(H76="ENF THREATEN",27,IF(H76="ENF PUNISH",28,IF(H76="DEFECT",29,IF(H76="SM TALK",30,IF(H76="HUMOR",31,IF(H76="POLITE+",32,IF(H76="POLITE-",32,IF(H76="INPUT-",33,IF(H76="AMBIGUOUS",34,IF(H76="UNCODEABLE",35)))))))))))))))))))))))))))))))))))))))))))))))))))))))))))))))))</f>
        <v>9</v>
      </c>
      <c r="H76" t="s">
        <v>9373</v>
      </c>
    </row>
    <row r="77" spans="1:8" x14ac:dyDescent="0.35">
      <c r="A77" s="4">
        <v>50</v>
      </c>
      <c r="B77" s="4">
        <v>-65.016000000000005</v>
      </c>
      <c r="C77" s="16" t="s">
        <v>6471</v>
      </c>
      <c r="D77" s="4">
        <v>3</v>
      </c>
      <c r="E77" s="16" t="s">
        <v>6632</v>
      </c>
      <c r="G77" s="4">
        <f t="shared" si="2"/>
        <v>7</v>
      </c>
      <c r="H77" t="s">
        <v>9377</v>
      </c>
    </row>
    <row r="79" spans="1:8" x14ac:dyDescent="0.35">
      <c r="B79" s="107" t="s">
        <v>9233</v>
      </c>
      <c r="C79" s="23"/>
      <c r="D79" s="21"/>
      <c r="E79" s="23"/>
    </row>
    <row r="80" spans="1:8" x14ac:dyDescent="0.35">
      <c r="B80" s="20"/>
    </row>
    <row r="81" spans="1:8" x14ac:dyDescent="0.35">
      <c r="A81" s="4">
        <v>51</v>
      </c>
      <c r="B81" s="4">
        <v>91.007999999999996</v>
      </c>
      <c r="C81" s="16" t="s">
        <v>6473</v>
      </c>
      <c r="D81" s="4">
        <v>2</v>
      </c>
      <c r="E81" s="16" t="s">
        <v>11410</v>
      </c>
      <c r="G81" s="4">
        <f t="shared" si="2"/>
        <v>5</v>
      </c>
      <c r="H81" t="s">
        <v>9378</v>
      </c>
    </row>
    <row r="82" spans="1:8" x14ac:dyDescent="0.35">
      <c r="A82" s="4">
        <v>52</v>
      </c>
      <c r="B82" s="4">
        <v>113.566</v>
      </c>
      <c r="C82" s="16" t="s">
        <v>6483</v>
      </c>
      <c r="D82" s="4">
        <v>1</v>
      </c>
      <c r="E82" s="16" t="s">
        <v>6639</v>
      </c>
      <c r="G82" s="4">
        <f t="shared" si="2"/>
        <v>5</v>
      </c>
      <c r="H82" t="s">
        <v>9378</v>
      </c>
    </row>
    <row r="83" spans="1:8" x14ac:dyDescent="0.35">
      <c r="A83" s="4">
        <v>53</v>
      </c>
      <c r="B83" s="4">
        <v>116.376</v>
      </c>
      <c r="C83" s="16" t="s">
        <v>6471</v>
      </c>
      <c r="D83" s="4">
        <v>3</v>
      </c>
      <c r="E83" s="16" t="s">
        <v>6640</v>
      </c>
      <c r="G83" s="4">
        <f t="shared" si="2"/>
        <v>5</v>
      </c>
      <c r="H83" t="s">
        <v>9378</v>
      </c>
    </row>
    <row r="84" spans="1:8" x14ac:dyDescent="0.35">
      <c r="A84" s="4">
        <v>54</v>
      </c>
      <c r="B84" s="4">
        <v>121.456</v>
      </c>
      <c r="C84" s="16" t="s">
        <v>6471</v>
      </c>
      <c r="D84" s="4">
        <v>3</v>
      </c>
      <c r="E84" s="16" t="s">
        <v>11411</v>
      </c>
      <c r="G84" s="4">
        <f t="shared" si="2"/>
        <v>5</v>
      </c>
      <c r="H84" t="s">
        <v>9378</v>
      </c>
    </row>
    <row r="85" spans="1:8" x14ac:dyDescent="0.35">
      <c r="A85" s="4">
        <v>55</v>
      </c>
      <c r="B85" s="4">
        <v>132.76599999999999</v>
      </c>
      <c r="C85" s="16" t="s">
        <v>6481</v>
      </c>
      <c r="D85" s="4">
        <v>4</v>
      </c>
      <c r="E85" s="16" t="s">
        <v>6643</v>
      </c>
      <c r="G85" s="4">
        <f t="shared" si="2"/>
        <v>7</v>
      </c>
      <c r="H85" t="s">
        <v>9377</v>
      </c>
    </row>
    <row r="86" spans="1:8" x14ac:dyDescent="0.35">
      <c r="A86" s="4">
        <v>56</v>
      </c>
      <c r="B86" s="4">
        <v>145.35</v>
      </c>
      <c r="C86" s="16" t="s">
        <v>6483</v>
      </c>
      <c r="D86" s="4">
        <v>1</v>
      </c>
      <c r="E86" s="16" t="s">
        <v>415</v>
      </c>
      <c r="G86" s="4">
        <f t="shared" si="2"/>
        <v>7</v>
      </c>
      <c r="H86" t="s">
        <v>9377</v>
      </c>
    </row>
    <row r="87" spans="1:8" x14ac:dyDescent="0.35">
      <c r="A87" s="4">
        <v>57</v>
      </c>
      <c r="B87" s="4">
        <v>139.05699999999999</v>
      </c>
      <c r="C87" s="16" t="s">
        <v>6473</v>
      </c>
      <c r="D87" s="4">
        <v>2</v>
      </c>
      <c r="E87" s="16" t="s">
        <v>6644</v>
      </c>
      <c r="G87" s="4">
        <f t="shared" si="2"/>
        <v>5</v>
      </c>
      <c r="H87" t="s">
        <v>9378</v>
      </c>
    </row>
    <row r="88" spans="1:8" x14ac:dyDescent="0.35">
      <c r="A88" s="4">
        <v>58</v>
      </c>
      <c r="B88" s="4">
        <v>159.10900000000001</v>
      </c>
      <c r="C88" s="16" t="s">
        <v>6483</v>
      </c>
      <c r="D88" s="4">
        <v>1</v>
      </c>
      <c r="E88" s="16" t="s">
        <v>6646</v>
      </c>
      <c r="G88" s="4">
        <f t="shared" si="2"/>
        <v>5</v>
      </c>
      <c r="H88" t="s">
        <v>9378</v>
      </c>
    </row>
    <row r="89" spans="1:8" x14ac:dyDescent="0.35">
      <c r="A89" s="4">
        <v>59</v>
      </c>
      <c r="B89" s="4">
        <v>163.21600000000001</v>
      </c>
      <c r="C89" s="16" t="s">
        <v>6473</v>
      </c>
      <c r="D89" s="4">
        <v>2</v>
      </c>
      <c r="E89" s="16" t="s">
        <v>6647</v>
      </c>
      <c r="G89" s="4">
        <f t="shared" si="2"/>
        <v>5</v>
      </c>
      <c r="H89" t="s">
        <v>9378</v>
      </c>
    </row>
    <row r="90" spans="1:8" x14ac:dyDescent="0.35">
      <c r="A90" s="4">
        <v>60</v>
      </c>
      <c r="B90" s="4">
        <v>186.90199999999999</v>
      </c>
      <c r="C90" s="16" t="s">
        <v>6481</v>
      </c>
      <c r="D90" s="4">
        <v>4</v>
      </c>
      <c r="E90" s="16" t="s">
        <v>11412</v>
      </c>
      <c r="G90" s="4">
        <f t="shared" si="2"/>
        <v>5</v>
      </c>
      <c r="H90" t="s">
        <v>9378</v>
      </c>
    </row>
    <row r="91" spans="1:8" x14ac:dyDescent="0.35">
      <c r="A91" s="4">
        <v>61</v>
      </c>
      <c r="B91" s="4">
        <v>206.6</v>
      </c>
      <c r="C91" s="16" t="s">
        <v>6473</v>
      </c>
      <c r="D91" s="4">
        <v>2</v>
      </c>
      <c r="E91" s="16" t="s">
        <v>6650</v>
      </c>
      <c r="G91" s="4">
        <f t="shared" si="2"/>
        <v>5</v>
      </c>
      <c r="H91" t="s">
        <v>9378</v>
      </c>
    </row>
    <row r="92" spans="1:8" x14ac:dyDescent="0.35">
      <c r="A92" s="4">
        <v>62</v>
      </c>
      <c r="B92" s="4">
        <v>225.262</v>
      </c>
      <c r="C92" s="16" t="s">
        <v>6481</v>
      </c>
      <c r="D92" s="4">
        <v>4</v>
      </c>
      <c r="E92" s="16" t="s">
        <v>6651</v>
      </c>
      <c r="G92" s="4">
        <f t="shared" si="2"/>
        <v>5</v>
      </c>
      <c r="H92" t="s">
        <v>9378</v>
      </c>
    </row>
    <row r="93" spans="1:8" x14ac:dyDescent="0.35">
      <c r="A93" s="4">
        <v>63</v>
      </c>
      <c r="B93" s="4">
        <v>229.20599999999999</v>
      </c>
      <c r="C93" s="16" t="s">
        <v>6483</v>
      </c>
      <c r="D93" s="4">
        <v>1</v>
      </c>
      <c r="E93" s="16" t="s">
        <v>6652</v>
      </c>
      <c r="G93" s="4">
        <f t="shared" si="2"/>
        <v>5</v>
      </c>
      <c r="H93" t="s">
        <v>9378</v>
      </c>
    </row>
    <row r="95" spans="1:8" x14ac:dyDescent="0.35">
      <c r="A95" s="7"/>
      <c r="B95" s="11" t="s">
        <v>9229</v>
      </c>
      <c r="C95" s="15"/>
      <c r="D95" s="19"/>
      <c r="E95" s="15"/>
      <c r="F95" s="13"/>
    </row>
    <row r="96" spans="1:8" x14ac:dyDescent="0.35">
      <c r="A96" s="7"/>
      <c r="B96" s="7"/>
      <c r="C96" s="8"/>
      <c r="E96" s="8"/>
      <c r="F96" s="6"/>
    </row>
    <row r="97" spans="1:10" x14ac:dyDescent="0.35">
      <c r="A97" s="7">
        <v>4</v>
      </c>
      <c r="B97" s="31" t="s">
        <v>10890</v>
      </c>
    </row>
    <row r="98" spans="1:10" x14ac:dyDescent="0.35">
      <c r="A98" s="4">
        <v>64</v>
      </c>
      <c r="B98" s="4">
        <v>-363.546999999999</v>
      </c>
      <c r="C98" s="16" t="s">
        <v>6471</v>
      </c>
      <c r="D98" s="4">
        <v>3</v>
      </c>
      <c r="E98" s="16" t="s">
        <v>6658</v>
      </c>
      <c r="G98" s="4">
        <f t="shared" ref="G98:I140" si="3">IF(H98="GREET",1,IF(H98="GOAL",2,IF(H98="GOAL:COOP",2,IF(H98="(GOAL:COOP)",2,IF(H98="GOAL:CIVILITY",2,IF(H98="GOAL:SUSTAIN",2,IF(H98="(GOAL:SUSTAIN)",2,IF(H98="GOAL:MAX EARN",2,IF(H98="GOAL:EQUITY",2,IF(H98="(GOAL:EQUITY)",2,IF(H98="PROPOSAL",3,IF(H98="(PROPOSAL)",3,IF(H98="CHOOSE+",4,IF(H98="CHOOSE-",4,IF(H98="(CHOOSE+)",4,IF(H98="(CHOOSE-)",4,IF(H98="ECO INFO",5,IF(H98="(ECO INFO)",5,IF(H98="$ INFO",6,IF(H98="($ INFO)",6,IF(H98="SOC INFO",7,IF(H98="(SOC INFO)",7,IF(H98="RULE INFO",8,IF(H98="EXP INFO",9,IF(H98="(EXP INFO)",9,IF(H98="MON RES",10,IF(H98="MON EARN",11,IF(H98="MON BEH",12,IF(H98="POSE HARM",13,IF(H98="(POSE HARM)",13,IF(H98="POSE CONCERN",14,IF(H98="(POSE CONCERN)",14,IF(H98="RJ APOLOGY",15,IF(H98="RJ ATONE",16,IF(H98="(RJ ATONE)",16,IF(H98="RJ JUSTIFY",17,IF(H98="RJ JUSTIFY:ECO INFO",17,IF(H98="RJ JUSTIFY:SOC INFO",17,IF(H98="RJ JUSTIFY:EXP INFO",17,IF(H98="RJ JUSTIFY:MON EARN",17,IF(H98="RJ JUSTIFY:MON BEH",17,IF(H98="RJ-",18,IF(H98="RJ FORGIVE+",19,IF(H98="RJ FORGIVE-",19,IF(H98="(RJ FORGIVE+)",19,IF(H98="(RJ FORGIVE-)",19,IF(H98="COORD",20,IF(H98="(COORD)",20,IF(H98="ENF ACK",21,IF(H98="(ENF ACK)",21,IF(H98="ENF PRAISE",22,IF(H98="ENF ASK",23,IF(H98="ENF TELL",24,IF(H98="ENF SHAME",25,IF(H98="ENF WARN",26,IF(H98="ENF THREATEN",27,IF(H98="ENF PUNISH",28,IF(H98="DEFECT",29,IF(H98="SM TALK",30,IF(H98="HUMOR",31,IF(H98="POLITE+",32,IF(H98="POLITE-",32,IF(H98="INPUT-",33,IF(H98="AMBIGUOUS",34,IF(H98="UNCODEABLE",35)))))))))))))))))))))))))))))))))))))))))))))))))))))))))))))))))</f>
        <v>3</v>
      </c>
      <c r="H98" t="s">
        <v>9379</v>
      </c>
    </row>
    <row r="99" spans="1:10" x14ac:dyDescent="0.35">
      <c r="A99" s="4">
        <v>65</v>
      </c>
      <c r="B99" s="4">
        <v>-337.02499999999998</v>
      </c>
      <c r="C99" s="16" t="s">
        <v>6473</v>
      </c>
      <c r="D99" s="4">
        <v>2</v>
      </c>
      <c r="E99" s="16" t="s">
        <v>6663</v>
      </c>
      <c r="G99" s="4">
        <f t="shared" si="3"/>
        <v>5</v>
      </c>
      <c r="H99" t="s">
        <v>9378</v>
      </c>
    </row>
    <row r="100" spans="1:10" x14ac:dyDescent="0.35">
      <c r="A100" s="4">
        <v>66</v>
      </c>
      <c r="B100" s="4">
        <v>-328.13699999999898</v>
      </c>
      <c r="C100" s="16" t="s">
        <v>6483</v>
      </c>
      <c r="D100" s="4">
        <v>1</v>
      </c>
      <c r="E100" s="16" t="s">
        <v>11413</v>
      </c>
      <c r="G100" s="4">
        <f t="shared" si="3"/>
        <v>5</v>
      </c>
      <c r="H100" t="s">
        <v>9378</v>
      </c>
    </row>
    <row r="101" spans="1:10" x14ac:dyDescent="0.35">
      <c r="A101" s="4">
        <v>67</v>
      </c>
      <c r="B101" s="4">
        <v>-311.05799999999999</v>
      </c>
      <c r="C101" s="16" t="s">
        <v>6481</v>
      </c>
      <c r="D101" s="4">
        <v>4</v>
      </c>
      <c r="E101" s="16" t="s">
        <v>6667</v>
      </c>
      <c r="G101" s="4">
        <f t="shared" si="3"/>
        <v>3</v>
      </c>
      <c r="H101" t="s">
        <v>9379</v>
      </c>
    </row>
    <row r="102" spans="1:10" x14ac:dyDescent="0.35">
      <c r="B102" s="4">
        <v>-287.22399999999999</v>
      </c>
      <c r="C102" s="16" t="s">
        <v>6481</v>
      </c>
      <c r="D102" s="4">
        <v>4</v>
      </c>
      <c r="E102" s="16" t="s">
        <v>6671</v>
      </c>
    </row>
    <row r="103" spans="1:10" x14ac:dyDescent="0.35">
      <c r="A103" s="4">
        <v>68</v>
      </c>
      <c r="B103" s="4">
        <v>-260.56299999999999</v>
      </c>
      <c r="C103" s="16" t="s">
        <v>6471</v>
      </c>
      <c r="D103" s="4">
        <v>3</v>
      </c>
      <c r="E103" s="16" t="s">
        <v>6678</v>
      </c>
      <c r="G103" s="4">
        <f t="shared" si="3"/>
        <v>5</v>
      </c>
      <c r="H103" t="s">
        <v>9378</v>
      </c>
    </row>
    <row r="104" spans="1:10" x14ac:dyDescent="0.35">
      <c r="A104" s="4">
        <v>69</v>
      </c>
      <c r="B104" s="4">
        <v>-240.65700000000001</v>
      </c>
      <c r="C104" s="16" t="s">
        <v>6471</v>
      </c>
      <c r="D104" s="4">
        <v>3</v>
      </c>
      <c r="E104" s="16" t="s">
        <v>6681</v>
      </c>
    </row>
    <row r="105" spans="1:10" x14ac:dyDescent="0.35">
      <c r="E105" s="58" t="s">
        <v>11414</v>
      </c>
      <c r="G105" s="4">
        <f t="shared" si="3"/>
        <v>3</v>
      </c>
      <c r="H105" t="s">
        <v>9379</v>
      </c>
    </row>
    <row r="106" spans="1:10" x14ac:dyDescent="0.35">
      <c r="E106" s="58" t="s">
        <v>11415</v>
      </c>
      <c r="G106" s="4">
        <f t="shared" si="3"/>
        <v>5</v>
      </c>
      <c r="H106" t="s">
        <v>9378</v>
      </c>
    </row>
    <row r="107" spans="1:10" x14ac:dyDescent="0.35">
      <c r="A107" s="4">
        <v>70</v>
      </c>
      <c r="B107" s="4">
        <v>-239.49099999999899</v>
      </c>
      <c r="C107" s="16" t="s">
        <v>6473</v>
      </c>
      <c r="D107" s="4">
        <v>2</v>
      </c>
      <c r="E107" s="16" t="s">
        <v>6682</v>
      </c>
    </row>
    <row r="108" spans="1:10" x14ac:dyDescent="0.35">
      <c r="E108" s="58" t="s">
        <v>10888</v>
      </c>
      <c r="G108" s="4">
        <f t="shared" si="3"/>
        <v>3</v>
      </c>
      <c r="H108" t="s">
        <v>9379</v>
      </c>
    </row>
    <row r="109" spans="1:10" x14ac:dyDescent="0.35">
      <c r="E109" s="58" t="s">
        <v>10889</v>
      </c>
      <c r="G109" s="4">
        <f t="shared" si="3"/>
        <v>5</v>
      </c>
      <c r="H109" t="s">
        <v>9378</v>
      </c>
    </row>
    <row r="110" spans="1:10" x14ac:dyDescent="0.35">
      <c r="A110" s="4">
        <v>71</v>
      </c>
      <c r="B110" s="4">
        <v>-227.86199999999999</v>
      </c>
      <c r="C110" s="16" t="s">
        <v>6481</v>
      </c>
      <c r="D110" s="4">
        <v>4</v>
      </c>
      <c r="E110" s="16" t="s">
        <v>6686</v>
      </c>
      <c r="G110" s="4">
        <f t="shared" si="3"/>
        <v>3</v>
      </c>
      <c r="H110" t="s">
        <v>9379</v>
      </c>
      <c r="I110" s="4">
        <f t="shared" si="3"/>
        <v>4</v>
      </c>
      <c r="J110" t="s">
        <v>10330</v>
      </c>
    </row>
    <row r="111" spans="1:10" x14ac:dyDescent="0.35">
      <c r="A111" s="4">
        <v>72</v>
      </c>
      <c r="B111" s="4">
        <v>-219.054</v>
      </c>
      <c r="C111" s="16" t="s">
        <v>6471</v>
      </c>
      <c r="D111" s="4">
        <v>3</v>
      </c>
      <c r="E111" s="16" t="s">
        <v>6688</v>
      </c>
      <c r="G111" s="4">
        <f t="shared" si="3"/>
        <v>4</v>
      </c>
      <c r="H111" t="s">
        <v>9372</v>
      </c>
    </row>
    <row r="112" spans="1:10" x14ac:dyDescent="0.35">
      <c r="A112" s="4">
        <v>73</v>
      </c>
      <c r="B112" s="4">
        <v>-198.42500000000001</v>
      </c>
      <c r="C112" s="16" t="s">
        <v>6483</v>
      </c>
      <c r="D112" s="4">
        <v>1</v>
      </c>
      <c r="E112" s="16" t="s">
        <v>119</v>
      </c>
      <c r="G112" s="4">
        <f t="shared" si="3"/>
        <v>4</v>
      </c>
      <c r="H112" t="s">
        <v>9372</v>
      </c>
    </row>
    <row r="114" spans="1:8" x14ac:dyDescent="0.35">
      <c r="B114" s="20" t="s">
        <v>9285</v>
      </c>
    </row>
    <row r="115" spans="1:8" x14ac:dyDescent="0.35">
      <c r="A115" s="4">
        <v>74</v>
      </c>
      <c r="B115" s="4">
        <v>-219.72</v>
      </c>
      <c r="C115" s="16" t="s">
        <v>6483</v>
      </c>
      <c r="D115" s="4">
        <v>1</v>
      </c>
      <c r="E115" s="16" t="s">
        <v>6687</v>
      </c>
      <c r="G115" s="4">
        <f t="shared" si="3"/>
        <v>9</v>
      </c>
      <c r="H115" t="s">
        <v>9373</v>
      </c>
    </row>
    <row r="116" spans="1:8" x14ac:dyDescent="0.35">
      <c r="A116" s="4">
        <v>75</v>
      </c>
      <c r="B116" s="4">
        <v>-207.15599999999901</v>
      </c>
      <c r="C116" s="16" t="s">
        <v>6473</v>
      </c>
      <c r="D116" s="4">
        <v>2</v>
      </c>
      <c r="E116" s="16" t="s">
        <v>3775</v>
      </c>
      <c r="G116" s="4">
        <f t="shared" si="3"/>
        <v>9</v>
      </c>
      <c r="H116" t="s">
        <v>9373</v>
      </c>
    </row>
    <row r="117" spans="1:8" x14ac:dyDescent="0.35">
      <c r="A117" s="4">
        <v>76</v>
      </c>
      <c r="B117" s="4">
        <v>-181.56700000000001</v>
      </c>
      <c r="C117" s="16" t="s">
        <v>6481</v>
      </c>
      <c r="D117" s="4">
        <v>4</v>
      </c>
      <c r="E117" s="16" t="s">
        <v>6690</v>
      </c>
      <c r="G117" s="4">
        <f t="shared" si="3"/>
        <v>7</v>
      </c>
      <c r="H117" t="s">
        <v>9377</v>
      </c>
    </row>
    <row r="118" spans="1:8" x14ac:dyDescent="0.35">
      <c r="A118" s="4">
        <v>77</v>
      </c>
      <c r="B118" s="4">
        <v>-173.93199999999999</v>
      </c>
      <c r="C118" s="16" t="s">
        <v>6483</v>
      </c>
      <c r="D118" s="4">
        <v>1</v>
      </c>
      <c r="E118" s="16" t="s">
        <v>6692</v>
      </c>
      <c r="G118" s="4">
        <f t="shared" si="3"/>
        <v>7</v>
      </c>
      <c r="H118" t="s">
        <v>9377</v>
      </c>
    </row>
    <row r="119" spans="1:8" x14ac:dyDescent="0.35">
      <c r="A119" s="4">
        <v>78</v>
      </c>
      <c r="B119" s="4">
        <v>-146.374</v>
      </c>
      <c r="C119" s="16" t="s">
        <v>6471</v>
      </c>
      <c r="D119" s="4">
        <v>3</v>
      </c>
      <c r="E119" s="16" t="s">
        <v>9987</v>
      </c>
      <c r="G119" s="4">
        <f t="shared" si="3"/>
        <v>9</v>
      </c>
      <c r="H119" t="s">
        <v>9373</v>
      </c>
    </row>
    <row r="120" spans="1:8" x14ac:dyDescent="0.35">
      <c r="A120" s="4">
        <v>79</v>
      </c>
      <c r="B120" s="4">
        <v>-124.509</v>
      </c>
      <c r="C120" s="16" t="s">
        <v>6473</v>
      </c>
      <c r="D120" s="4">
        <v>2</v>
      </c>
      <c r="E120" s="16" t="s">
        <v>6701</v>
      </c>
      <c r="G120" s="4">
        <f t="shared" si="3"/>
        <v>7</v>
      </c>
      <c r="H120" t="s">
        <v>9377</v>
      </c>
    </row>
    <row r="121" spans="1:8" x14ac:dyDescent="0.35">
      <c r="A121" s="4">
        <v>80</v>
      </c>
      <c r="B121" s="4">
        <v>-107.455</v>
      </c>
      <c r="C121" s="16" t="s">
        <v>6471</v>
      </c>
      <c r="D121" s="4">
        <v>3</v>
      </c>
      <c r="E121" s="16" t="s">
        <v>6703</v>
      </c>
      <c r="G121" s="4">
        <f t="shared" si="3"/>
        <v>7</v>
      </c>
      <c r="H121" t="s">
        <v>9377</v>
      </c>
    </row>
    <row r="123" spans="1:8" x14ac:dyDescent="0.35">
      <c r="A123" s="7">
        <v>4</v>
      </c>
      <c r="B123" s="31" t="s">
        <v>10891</v>
      </c>
    </row>
    <row r="124" spans="1:8" x14ac:dyDescent="0.35">
      <c r="A124" s="4">
        <v>81</v>
      </c>
      <c r="B124" s="4">
        <v>-30.265000000000001</v>
      </c>
      <c r="C124" s="16" t="s">
        <v>6473</v>
      </c>
      <c r="D124" s="4">
        <v>2</v>
      </c>
      <c r="E124" s="16" t="s">
        <v>6707</v>
      </c>
      <c r="G124" s="4">
        <f t="shared" si="3"/>
        <v>3</v>
      </c>
      <c r="H124" t="s">
        <v>9379</v>
      </c>
    </row>
    <row r="125" spans="1:8" x14ac:dyDescent="0.35">
      <c r="A125" s="4">
        <v>82</v>
      </c>
      <c r="B125" s="4">
        <v>-23.835999999999999</v>
      </c>
      <c r="C125" s="16" t="s">
        <v>6483</v>
      </c>
      <c r="D125" s="4">
        <v>1</v>
      </c>
      <c r="E125" s="16" t="s">
        <v>119</v>
      </c>
      <c r="G125" s="4">
        <f t="shared" si="3"/>
        <v>4</v>
      </c>
      <c r="H125" t="s">
        <v>9372</v>
      </c>
    </row>
    <row r="126" spans="1:8" x14ac:dyDescent="0.35">
      <c r="A126" s="4">
        <v>83</v>
      </c>
      <c r="B126" s="4">
        <v>-22.943999999999999</v>
      </c>
      <c r="C126" s="16" t="s">
        <v>6471</v>
      </c>
      <c r="D126" s="4">
        <v>3</v>
      </c>
      <c r="E126" s="16" t="s">
        <v>267</v>
      </c>
      <c r="G126" s="4">
        <f t="shared" si="3"/>
        <v>4</v>
      </c>
      <c r="H126" t="s">
        <v>9372</v>
      </c>
    </row>
    <row r="127" spans="1:8" x14ac:dyDescent="0.35">
      <c r="A127" s="4">
        <v>84</v>
      </c>
      <c r="B127" s="4">
        <v>-22.434999999999999</v>
      </c>
      <c r="C127" s="16" t="s">
        <v>6481</v>
      </c>
      <c r="D127" s="4">
        <v>4</v>
      </c>
      <c r="E127" s="16" t="s">
        <v>1198</v>
      </c>
      <c r="G127" s="4">
        <f t="shared" si="3"/>
        <v>4</v>
      </c>
      <c r="H127" t="s">
        <v>9372</v>
      </c>
    </row>
    <row r="129" spans="1:10" x14ac:dyDescent="0.35">
      <c r="B129" s="107" t="s">
        <v>9234</v>
      </c>
      <c r="C129" s="23"/>
      <c r="D129" s="21"/>
      <c r="E129" s="23"/>
    </row>
    <row r="130" spans="1:10" x14ac:dyDescent="0.35">
      <c r="A130" s="7">
        <v>3</v>
      </c>
      <c r="B130" s="31" t="s">
        <v>11416</v>
      </c>
    </row>
    <row r="131" spans="1:10" x14ac:dyDescent="0.35">
      <c r="A131" s="4">
        <v>85</v>
      </c>
      <c r="B131" s="4">
        <v>155.63900000000001</v>
      </c>
      <c r="C131" s="16" t="s">
        <v>6471</v>
      </c>
      <c r="D131" s="4">
        <v>3</v>
      </c>
      <c r="E131" s="16" t="s">
        <v>2122</v>
      </c>
      <c r="G131" s="4">
        <f t="shared" si="3"/>
        <v>14</v>
      </c>
      <c r="H131" t="s">
        <v>9381</v>
      </c>
    </row>
    <row r="132" spans="1:10" x14ac:dyDescent="0.35">
      <c r="A132" s="4">
        <v>86</v>
      </c>
      <c r="B132" s="4">
        <v>177.30799999999999</v>
      </c>
      <c r="C132" s="16" t="s">
        <v>6483</v>
      </c>
      <c r="D132" s="4">
        <v>1</v>
      </c>
      <c r="E132" s="16" t="s">
        <v>6715</v>
      </c>
      <c r="G132" s="4">
        <f t="shared" si="3"/>
        <v>5</v>
      </c>
      <c r="H132" t="s">
        <v>9378</v>
      </c>
      <c r="I132" s="4">
        <f t="shared" si="3"/>
        <v>14</v>
      </c>
      <c r="J132" t="s">
        <v>10468</v>
      </c>
    </row>
    <row r="133" spans="1:10" x14ac:dyDescent="0.35">
      <c r="A133" s="4">
        <v>87</v>
      </c>
      <c r="B133" s="4">
        <v>181.423</v>
      </c>
      <c r="C133" s="16" t="s">
        <v>6473</v>
      </c>
      <c r="D133" s="4">
        <v>2</v>
      </c>
      <c r="E133" s="16" t="s">
        <v>6716</v>
      </c>
      <c r="G133" s="4">
        <f t="shared" si="3"/>
        <v>3</v>
      </c>
      <c r="H133" t="s">
        <v>9379</v>
      </c>
    </row>
    <row r="134" spans="1:10" x14ac:dyDescent="0.35">
      <c r="A134" s="4">
        <v>88</v>
      </c>
      <c r="B134" s="4">
        <v>216.613</v>
      </c>
      <c r="C134" s="16" t="s">
        <v>6481</v>
      </c>
      <c r="D134" s="4">
        <v>4</v>
      </c>
      <c r="E134" s="16" t="s">
        <v>6717</v>
      </c>
      <c r="G134" s="4">
        <f t="shared" si="3"/>
        <v>10</v>
      </c>
      <c r="H134" t="s">
        <v>10136</v>
      </c>
      <c r="J134" t="s">
        <v>10429</v>
      </c>
    </row>
    <row r="135" spans="1:10" x14ac:dyDescent="0.35">
      <c r="A135" s="4">
        <v>89</v>
      </c>
      <c r="B135" s="4">
        <v>219.023</v>
      </c>
      <c r="C135" s="16" t="s">
        <v>6471</v>
      </c>
      <c r="D135" s="4">
        <v>3</v>
      </c>
      <c r="E135" s="16" t="s">
        <v>6718</v>
      </c>
    </row>
    <row r="136" spans="1:10" x14ac:dyDescent="0.35">
      <c r="E136" s="58" t="s">
        <v>10892</v>
      </c>
      <c r="G136" s="4">
        <f t="shared" si="3"/>
        <v>5</v>
      </c>
      <c r="H136" t="s">
        <v>9378</v>
      </c>
      <c r="I136" s="4">
        <f t="shared" si="3"/>
        <v>4</v>
      </c>
      <c r="J136" t="s">
        <v>10429</v>
      </c>
    </row>
    <row r="137" spans="1:10" x14ac:dyDescent="0.35">
      <c r="E137" s="58" t="s">
        <v>10893</v>
      </c>
      <c r="G137" s="4">
        <f t="shared" si="3"/>
        <v>2</v>
      </c>
      <c r="H137" t="s">
        <v>10428</v>
      </c>
    </row>
    <row r="138" spans="1:10" x14ac:dyDescent="0.35">
      <c r="A138" s="4">
        <v>90</v>
      </c>
      <c r="B138" s="4">
        <v>226.541</v>
      </c>
      <c r="C138" s="16" t="s">
        <v>6483</v>
      </c>
      <c r="D138" s="4">
        <v>1</v>
      </c>
      <c r="E138" s="16" t="s">
        <v>6719</v>
      </c>
      <c r="G138" s="4">
        <f t="shared" si="3"/>
        <v>10</v>
      </c>
      <c r="H138" t="s">
        <v>10136</v>
      </c>
      <c r="I138" s="4">
        <f t="shared" si="3"/>
        <v>4</v>
      </c>
      <c r="J138" t="s">
        <v>10429</v>
      </c>
    </row>
    <row r="139" spans="1:10" x14ac:dyDescent="0.35">
      <c r="A139" s="4">
        <v>91</v>
      </c>
      <c r="B139" s="4">
        <v>230.935</v>
      </c>
      <c r="C139" s="16" t="s">
        <v>6473</v>
      </c>
      <c r="D139" s="4">
        <v>2</v>
      </c>
      <c r="E139" s="16" t="s">
        <v>6720</v>
      </c>
      <c r="G139" s="4">
        <f t="shared" si="3"/>
        <v>5</v>
      </c>
      <c r="H139" t="s">
        <v>9378</v>
      </c>
      <c r="I139" s="4">
        <f t="shared" ref="I139" si="4">IF(J139="GREET",1,IF(J139="GOAL",2,IF(J139="GOAL:COOP",2,IF(J139="(GOAL:COOP)",2,IF(J139="GOAL:CIVILITY",2,IF(J139="GOAL:SUSTAIN",2,IF(J139="(GOAL:SUSTAIN)",2,IF(J139="GOAL:MAX EARN",2,IF(J139="GOAL:EQUITY",2,IF(J139="(GOAL:EQUITY)",2,IF(J139="PROPOSAL",3,IF(J139="(PROPOSAL)",3,IF(J139="CHOOSE+",4,IF(J139="CHOOSE-",4,IF(J139="(CHOOSE+)",4,IF(J139="(CHOOSE-)",4,IF(J139="ECO INFO",5,IF(J139="(ECO INFO)",5,IF(J139="$ INFO",6,IF(J139="($ INFO)",6,IF(J139="SOC INFO",7,IF(J139="(SOC INFO)",7,IF(J139="RULE INFO",8,IF(J139="EXP INFO",9,IF(J139="(EXP INFO)",9,IF(J139="MON RES",10,IF(J139="MON EARN",11,IF(J139="MON BEH",12,IF(J139="POSE HARM",13,IF(J139="(POSE HARM)",13,IF(J139="POSE CONCERN",14,IF(J139="(POSE CONCERN)",14,IF(J139="RJ APOLOGY",15,IF(J139="RJ ATONE",16,IF(J139="(RJ ATONE)",16,IF(J139="RJ JUSTIFY",17,IF(J139="RJ JUSTIFY:ECO INFO",17,IF(J139="RJ JUSTIFY:SOC INFO",17,IF(J139="RJ JUSTIFY:EXP INFO",17,IF(J139="RJ JUSTIFY:MON EARN",17,IF(J139="RJ JUSTIFY:MON BEH",17,IF(J139="RJ-",18,IF(J139="RJ FORGIVE+",19,IF(J139="RJ FORGIVE-",19,IF(J139="(RJ FORGIVE+)",19,IF(J139="(RJ FORGIVE-)",19,IF(J139="COORD",20,IF(J139="(COORD)",20,IF(J139="ENF ACK",21,IF(J139="(ENF ACK)",21,IF(J139="ENF PRAISE",22,IF(J139="ENF ASK",23,IF(J139="ENF TELL",24,IF(J139="ENF SHAME",25,IF(J139="ENF WARN",26,IF(J139="ENF THREATEN",27,IF(J139="ENF PUNISH",28,IF(J139="DEFECT",29,IF(J139="SM TALK",30,IF(J139="HUMOR",31,IF(J139="POLITE+",32,IF(J139="POLITE-",32,IF(J139="INPUT-",33,IF(J139="AMBIGUOUS",34,IF(J139="UNCODEABLE",35)))))))))))))))))))))))))))))))))))))))))))))))))))))))))))))))))</f>
        <v>4</v>
      </c>
      <c r="J139" t="s">
        <v>10330</v>
      </c>
    </row>
    <row r="140" spans="1:10" x14ac:dyDescent="0.35">
      <c r="A140" s="4">
        <v>92</v>
      </c>
      <c r="B140" s="4">
        <v>234.077</v>
      </c>
      <c r="C140" s="16" t="s">
        <v>6481</v>
      </c>
      <c r="D140" s="4">
        <v>4</v>
      </c>
      <c r="E140" s="16" t="s">
        <v>6721</v>
      </c>
      <c r="G140" s="4">
        <f t="shared" si="3"/>
        <v>10</v>
      </c>
      <c r="H140" t="s">
        <v>10136</v>
      </c>
      <c r="I140" s="4">
        <f t="shared" ref="I140" si="5">IF(J140="GREET",1,IF(J140="GOAL",2,IF(J140="GOAL:COOP",2,IF(J140="(GOAL:COOP)",2,IF(J140="GOAL:CIVILITY",2,IF(J140="GOAL:SUSTAIN",2,IF(J140="(GOAL:SUSTAIN)",2,IF(J140="GOAL:MAX EARN",2,IF(J140="GOAL:EQUITY",2,IF(J140="(GOAL:EQUITY)",2,IF(J140="PROPOSAL",3,IF(J140="(PROPOSAL)",3,IF(J140="CHOOSE+",4,IF(J140="CHOOSE-",4,IF(J140="(CHOOSE+)",4,IF(J140="(CHOOSE-)",4,IF(J140="ECO INFO",5,IF(J140="(ECO INFO)",5,IF(J140="$ INFO",6,IF(J140="($ INFO)",6,IF(J140="SOC INFO",7,IF(J140="(SOC INFO)",7,IF(J140="RULE INFO",8,IF(J140="EXP INFO",9,IF(J140="(EXP INFO)",9,IF(J140="MON RES",10,IF(J140="MON EARN",11,IF(J140="MON BEH",12,IF(J140="POSE HARM",13,IF(J140="(POSE HARM)",13,IF(J140="POSE CONCERN",14,IF(J140="(POSE CONCERN)",14,IF(J140="RJ APOLOGY",15,IF(J140="RJ ATONE",16,IF(J140="(RJ ATONE)",16,IF(J140="RJ JUSTIFY",17,IF(J140="RJ JUSTIFY:ECO INFO",17,IF(J140="RJ JUSTIFY:SOC INFO",17,IF(J140="RJ JUSTIFY:EXP INFO",17,IF(J140="RJ JUSTIFY:MON EARN",17,IF(J140="RJ JUSTIFY:MON BEH",17,IF(J140="RJ-",18,IF(J140="RJ FORGIVE+",19,IF(J140="RJ FORGIVE-",19,IF(J140="(RJ FORGIVE+)",19,IF(J140="(RJ FORGIVE-)",19,IF(J140="COORD",20,IF(J140="(COORD)",20,IF(J140="ENF ACK",21,IF(J140="(ENF ACK)",21,IF(J140="ENF PRAISE",22,IF(J140="ENF ASK",23,IF(J140="ENF TELL",24,IF(J140="ENF SHAME",25,IF(J140="ENF WARN",26,IF(J140="ENF THREATEN",27,IF(J140="ENF PUNISH",28,IF(J140="DEFECT",29,IF(J140="SM TALK",30,IF(J140="HUMOR",31,IF(J140="POLITE+",32,IF(J140="POLITE-",32,IF(J140="INPUT-",33,IF(J140="AMBIGUOUS",34,IF(J140="UNCODEABLE",35)))))))))))))))))))))))))))))))))))))))))))))))))))))))))))))))))</f>
        <v>4</v>
      </c>
      <c r="J140" t="s">
        <v>10429</v>
      </c>
    </row>
    <row r="143" spans="1:10" x14ac:dyDescent="0.35">
      <c r="A143" s="8" t="s">
        <v>11929</v>
      </c>
      <c r="C143"/>
    </row>
    <row r="144" spans="1:10" x14ac:dyDescent="0.35">
      <c r="B144" s="98" t="s">
        <v>11936</v>
      </c>
      <c r="C144"/>
    </row>
    <row r="145" spans="1:11" x14ac:dyDescent="0.35">
      <c r="A145" s="7" t="s">
        <v>12235</v>
      </c>
      <c r="B145" s="4">
        <v>0</v>
      </c>
      <c r="C145" t="s">
        <v>11953</v>
      </c>
    </row>
    <row r="146" spans="1:11" x14ac:dyDescent="0.35">
      <c r="A146" s="7" t="s">
        <v>12236</v>
      </c>
      <c r="B146" s="4">
        <v>4</v>
      </c>
      <c r="C146" t="s">
        <v>12028</v>
      </c>
    </row>
    <row r="147" spans="1:11" x14ac:dyDescent="0.35">
      <c r="A147" s="7" t="s">
        <v>12237</v>
      </c>
      <c r="B147" s="4">
        <v>4</v>
      </c>
      <c r="C147" t="s">
        <v>12029</v>
      </c>
    </row>
    <row r="149" spans="1:11" x14ac:dyDescent="0.35">
      <c r="A149" s="7" t="s">
        <v>12080</v>
      </c>
      <c r="B149" s="4">
        <v>4</v>
      </c>
    </row>
    <row r="150" spans="1:11" x14ac:dyDescent="0.35">
      <c r="A150" s="4" t="s">
        <v>12082</v>
      </c>
      <c r="B150" s="4">
        <v>2</v>
      </c>
    </row>
    <row r="153" spans="1:11" x14ac:dyDescent="0.35">
      <c r="B153" s="8" t="s">
        <v>12198</v>
      </c>
      <c r="G153"/>
      <c r="I153"/>
      <c r="K153"/>
    </row>
    <row r="154" spans="1:11" x14ac:dyDescent="0.35">
      <c r="A154" s="8" t="s">
        <v>12232</v>
      </c>
      <c r="B154" s="139" t="s">
        <v>12230</v>
      </c>
      <c r="C154" s="139" t="s">
        <v>12231</v>
      </c>
      <c r="G154"/>
      <c r="I154"/>
      <c r="K154"/>
    </row>
    <row r="155" spans="1:11" x14ac:dyDescent="0.35">
      <c r="A155" s="7" t="s">
        <v>12083</v>
      </c>
      <c r="B155" s="102">
        <v>1</v>
      </c>
      <c r="C155" s="102">
        <v>0</v>
      </c>
      <c r="G155"/>
      <c r="I155"/>
      <c r="K155"/>
    </row>
    <row r="156" spans="1:11" x14ac:dyDescent="0.35">
      <c r="A156" s="7" t="s">
        <v>12084</v>
      </c>
      <c r="B156" s="102">
        <v>1</v>
      </c>
      <c r="C156" s="102">
        <v>1</v>
      </c>
      <c r="G156"/>
      <c r="I156"/>
      <c r="K156"/>
    </row>
    <row r="157" spans="1:11" x14ac:dyDescent="0.35">
      <c r="B157" s="102"/>
      <c r="C157" s="102"/>
      <c r="G157"/>
      <c r="I157"/>
      <c r="K157"/>
    </row>
    <row r="158" spans="1:11" x14ac:dyDescent="0.35">
      <c r="A158" s="8" t="s">
        <v>12200</v>
      </c>
      <c r="B158" s="102"/>
      <c r="C158" s="102"/>
      <c r="G158"/>
      <c r="I158"/>
      <c r="K158"/>
    </row>
    <row r="159" spans="1:11" x14ac:dyDescent="0.35">
      <c r="A159" s="7" t="s">
        <v>12083</v>
      </c>
      <c r="B159" s="102" t="s">
        <v>11932</v>
      </c>
      <c r="C159" s="102" t="s">
        <v>11932</v>
      </c>
      <c r="G159"/>
      <c r="I159"/>
      <c r="K159"/>
    </row>
    <row r="160" spans="1:11" x14ac:dyDescent="0.35">
      <c r="A160" s="7" t="s">
        <v>12084</v>
      </c>
      <c r="B160" s="102" t="s">
        <v>11932</v>
      </c>
      <c r="C160" s="102" t="s">
        <v>11932</v>
      </c>
      <c r="G160"/>
      <c r="I160"/>
      <c r="K160"/>
    </row>
    <row r="161" spans="1:11" x14ac:dyDescent="0.35">
      <c r="B161" s="102"/>
      <c r="C161" s="102"/>
      <c r="G161"/>
      <c r="I161"/>
      <c r="K161"/>
    </row>
    <row r="162" spans="1:11" x14ac:dyDescent="0.35">
      <c r="A162" s="8" t="s">
        <v>12201</v>
      </c>
      <c r="B162" s="102"/>
      <c r="C162" s="102"/>
      <c r="G162"/>
      <c r="I162"/>
      <c r="K162"/>
    </row>
    <row r="163" spans="1:11" x14ac:dyDescent="0.35">
      <c r="A163" s="7" t="s">
        <v>12083</v>
      </c>
      <c r="B163" s="102" t="s">
        <v>11932</v>
      </c>
      <c r="C163" s="102" t="s">
        <v>11932</v>
      </c>
      <c r="G163"/>
      <c r="I163"/>
      <c r="K163"/>
    </row>
    <row r="164" spans="1:11" x14ac:dyDescent="0.35">
      <c r="A164" s="7" t="s">
        <v>12084</v>
      </c>
      <c r="B164" s="102" t="s">
        <v>11932</v>
      </c>
      <c r="C164" s="102" t="s">
        <v>11932</v>
      </c>
      <c r="G164"/>
      <c r="I164"/>
      <c r="K164"/>
    </row>
    <row r="165" spans="1:11" x14ac:dyDescent="0.35">
      <c r="B165" s="102"/>
      <c r="C165" s="102"/>
      <c r="G165"/>
      <c r="I165"/>
      <c r="K165"/>
    </row>
    <row r="166" spans="1:11" x14ac:dyDescent="0.35">
      <c r="A166" s="7" t="s">
        <v>12080</v>
      </c>
      <c r="B166" s="102"/>
      <c r="C166" s="102"/>
      <c r="G166"/>
      <c r="I166"/>
      <c r="K166"/>
    </row>
    <row r="167" spans="1:11" x14ac:dyDescent="0.35">
      <c r="A167" s="7" t="s">
        <v>12083</v>
      </c>
      <c r="B167" s="102">
        <v>1</v>
      </c>
      <c r="C167" s="102">
        <v>0</v>
      </c>
      <c r="G167"/>
      <c r="I167"/>
      <c r="K167"/>
    </row>
    <row r="168" spans="1:11" x14ac:dyDescent="0.35">
      <c r="A168" s="7" t="s">
        <v>12084</v>
      </c>
      <c r="B168" s="102">
        <v>1</v>
      </c>
      <c r="C168" s="102">
        <v>1</v>
      </c>
      <c r="G168"/>
      <c r="I168"/>
      <c r="K168"/>
    </row>
    <row r="171" spans="1:11" x14ac:dyDescent="0.35">
      <c r="A171" s="8" t="s">
        <v>12089</v>
      </c>
      <c r="C171"/>
    </row>
    <row r="172" spans="1:11" x14ac:dyDescent="0.35">
      <c r="C172"/>
    </row>
    <row r="173" spans="1:11" x14ac:dyDescent="0.35">
      <c r="A173" s="113" t="s">
        <v>11933</v>
      </c>
      <c r="C173"/>
    </row>
    <row r="174" spans="1:11" x14ac:dyDescent="0.35">
      <c r="A174" s="113"/>
      <c r="C174"/>
    </row>
    <row r="175" spans="1:11" x14ac:dyDescent="0.35">
      <c r="A175" s="116" t="s">
        <v>12090</v>
      </c>
      <c r="C175"/>
    </row>
    <row r="176" spans="1:11" x14ac:dyDescent="0.35">
      <c r="A176" s="4" t="s">
        <v>12091</v>
      </c>
      <c r="B176" s="4">
        <v>0</v>
      </c>
      <c r="C176"/>
    </row>
    <row r="177" spans="1:3" x14ac:dyDescent="0.35">
      <c r="A177" s="4" t="s">
        <v>12092</v>
      </c>
      <c r="C177"/>
    </row>
    <row r="178" spans="1:3" x14ac:dyDescent="0.35">
      <c r="A178" s="4" t="s">
        <v>12093</v>
      </c>
      <c r="C178"/>
    </row>
    <row r="179" spans="1:3" x14ac:dyDescent="0.35">
      <c r="A179" s="4" t="s">
        <v>12094</v>
      </c>
      <c r="C179"/>
    </row>
    <row r="180" spans="1:3" x14ac:dyDescent="0.35">
      <c r="A180" s="37" t="s">
        <v>12098</v>
      </c>
      <c r="B180" s="117">
        <v>0</v>
      </c>
      <c r="C180"/>
    </row>
    <row r="181" spans="1:3" x14ac:dyDescent="0.35">
      <c r="A181" s="37"/>
      <c r="C181"/>
    </row>
    <row r="182" spans="1:3" x14ac:dyDescent="0.35">
      <c r="A182" s="116" t="s">
        <v>12095</v>
      </c>
      <c r="C182"/>
    </row>
    <row r="183" spans="1:3" x14ac:dyDescent="0.35">
      <c r="A183" s="4" t="s">
        <v>12091</v>
      </c>
      <c r="B183" s="4">
        <v>3</v>
      </c>
      <c r="C183"/>
    </row>
    <row r="184" spans="1:3" x14ac:dyDescent="0.35">
      <c r="A184" s="4" t="s">
        <v>12092</v>
      </c>
      <c r="C184"/>
    </row>
    <row r="185" spans="1:3" x14ac:dyDescent="0.35">
      <c r="A185" s="4" t="s">
        <v>12093</v>
      </c>
      <c r="C185"/>
    </row>
    <row r="186" spans="1:3" x14ac:dyDescent="0.35">
      <c r="A186" s="4" t="s">
        <v>12094</v>
      </c>
      <c r="C186"/>
    </row>
    <row r="187" spans="1:3" x14ac:dyDescent="0.35">
      <c r="A187" s="37" t="s">
        <v>12098</v>
      </c>
      <c r="B187" s="4">
        <v>3</v>
      </c>
      <c r="C187"/>
    </row>
    <row r="188" spans="1:3" x14ac:dyDescent="0.35">
      <c r="A188" s="37"/>
      <c r="C188"/>
    </row>
    <row r="189" spans="1:3" x14ac:dyDescent="0.35">
      <c r="A189" s="113" t="s">
        <v>11934</v>
      </c>
      <c r="C189"/>
    </row>
    <row r="190" spans="1:3" x14ac:dyDescent="0.35">
      <c r="A190" s="113"/>
      <c r="C190"/>
    </row>
    <row r="191" spans="1:3" x14ac:dyDescent="0.35">
      <c r="A191" s="116" t="s">
        <v>12090</v>
      </c>
      <c r="C191"/>
    </row>
    <row r="192" spans="1:3" x14ac:dyDescent="0.35">
      <c r="A192" s="4" t="s">
        <v>12091</v>
      </c>
      <c r="B192" s="4">
        <v>4</v>
      </c>
      <c r="C192"/>
    </row>
    <row r="193" spans="1:5" x14ac:dyDescent="0.35">
      <c r="A193" s="4" t="s">
        <v>12092</v>
      </c>
      <c r="C193"/>
    </row>
    <row r="194" spans="1:5" x14ac:dyDescent="0.35">
      <c r="A194" s="4" t="s">
        <v>12093</v>
      </c>
      <c r="C194"/>
    </row>
    <row r="195" spans="1:5" x14ac:dyDescent="0.35">
      <c r="A195" s="4" t="s">
        <v>12094</v>
      </c>
      <c r="C195"/>
    </row>
    <row r="196" spans="1:5" x14ac:dyDescent="0.35">
      <c r="A196" s="37" t="s">
        <v>12098</v>
      </c>
      <c r="B196" s="117">
        <v>4</v>
      </c>
      <c r="C196"/>
    </row>
    <row r="197" spans="1:5" x14ac:dyDescent="0.35">
      <c r="A197" s="37"/>
      <c r="C197"/>
    </row>
    <row r="198" spans="1:5" x14ac:dyDescent="0.35">
      <c r="A198" s="116" t="s">
        <v>12095</v>
      </c>
      <c r="C198"/>
      <c r="E198" s="16" t="s">
        <v>11932</v>
      </c>
    </row>
    <row r="199" spans="1:5" x14ac:dyDescent="0.35">
      <c r="A199" s="4" t="s">
        <v>12091</v>
      </c>
      <c r="C199"/>
    </row>
    <row r="200" spans="1:5" x14ac:dyDescent="0.35">
      <c r="A200" s="4" t="s">
        <v>12092</v>
      </c>
      <c r="C200"/>
    </row>
    <row r="201" spans="1:5" x14ac:dyDescent="0.35">
      <c r="A201" s="4" t="s">
        <v>12093</v>
      </c>
      <c r="C201"/>
    </row>
    <row r="202" spans="1:5" x14ac:dyDescent="0.35">
      <c r="A202" s="4" t="s">
        <v>12094</v>
      </c>
      <c r="C202"/>
    </row>
    <row r="203" spans="1:5" x14ac:dyDescent="0.35">
      <c r="A203" s="37" t="s">
        <v>12098</v>
      </c>
      <c r="C203"/>
    </row>
    <row r="204" spans="1:5" x14ac:dyDescent="0.35">
      <c r="C204"/>
    </row>
    <row r="205" spans="1:5" x14ac:dyDescent="0.35">
      <c r="A205" s="113" t="s">
        <v>11935</v>
      </c>
      <c r="C205"/>
    </row>
    <row r="206" spans="1:5" x14ac:dyDescent="0.35">
      <c r="A206" s="113"/>
      <c r="C206"/>
    </row>
    <row r="207" spans="1:5" x14ac:dyDescent="0.35">
      <c r="A207" s="116" t="s">
        <v>12090</v>
      </c>
      <c r="C207"/>
    </row>
    <row r="208" spans="1:5" x14ac:dyDescent="0.35">
      <c r="A208" s="4" t="s">
        <v>12091</v>
      </c>
      <c r="B208" s="4">
        <v>4</v>
      </c>
      <c r="C208"/>
    </row>
    <row r="209" spans="1:5" x14ac:dyDescent="0.35">
      <c r="A209" s="4" t="s">
        <v>12092</v>
      </c>
      <c r="B209" s="4">
        <v>4</v>
      </c>
      <c r="C209"/>
    </row>
    <row r="210" spans="1:5" x14ac:dyDescent="0.35">
      <c r="A210" s="4" t="s">
        <v>12093</v>
      </c>
      <c r="B210" s="4">
        <v>3</v>
      </c>
      <c r="C210"/>
    </row>
    <row r="211" spans="1:5" x14ac:dyDescent="0.35">
      <c r="A211" s="4" t="s">
        <v>12094</v>
      </c>
      <c r="C211"/>
    </row>
    <row r="212" spans="1:5" x14ac:dyDescent="0.35">
      <c r="A212" s="37" t="s">
        <v>12098</v>
      </c>
      <c r="B212" s="4">
        <f>(B208+B209+B210)/3</f>
        <v>3.6666666666666665</v>
      </c>
      <c r="C212"/>
    </row>
    <row r="213" spans="1:5" x14ac:dyDescent="0.35">
      <c r="C213"/>
    </row>
    <row r="214" spans="1:5" x14ac:dyDescent="0.35">
      <c r="A214" s="116" t="s">
        <v>12095</v>
      </c>
      <c r="C214"/>
      <c r="E214" s="16" t="s">
        <v>11932</v>
      </c>
    </row>
    <row r="215" spans="1:5" x14ac:dyDescent="0.35">
      <c r="A215" s="4" t="s">
        <v>12091</v>
      </c>
      <c r="C215"/>
    </row>
    <row r="216" spans="1:5" x14ac:dyDescent="0.35">
      <c r="A216" s="4" t="s">
        <v>12092</v>
      </c>
      <c r="C216"/>
    </row>
    <row r="217" spans="1:5" x14ac:dyDescent="0.35">
      <c r="A217" s="4" t="s">
        <v>12093</v>
      </c>
      <c r="C217"/>
    </row>
    <row r="218" spans="1:5" x14ac:dyDescent="0.35">
      <c r="A218" s="4" t="s">
        <v>12094</v>
      </c>
      <c r="C218"/>
    </row>
    <row r="219" spans="1:5" x14ac:dyDescent="0.35">
      <c r="A219" s="39" t="s">
        <v>12098</v>
      </c>
      <c r="C219"/>
    </row>
    <row r="220" spans="1:5" x14ac:dyDescent="0.35">
      <c r="A220" s="37"/>
      <c r="C220"/>
    </row>
    <row r="221" spans="1:5" x14ac:dyDescent="0.35">
      <c r="A221" s="8" t="s">
        <v>12227</v>
      </c>
      <c r="B221" s="117">
        <f>(B176+B183+B192+B208+B209+B210)/6</f>
        <v>3</v>
      </c>
      <c r="C221" s="119"/>
    </row>
  </sheetData>
  <phoneticPr fontId="25" type="noConversion"/>
  <pageMargins left="0.7" right="0.7" top="0.75" bottom="0.75" header="0.3" footer="0.3"/>
  <pageSetup orientation="portrait" horizontalDpi="0" verticalDpi="0"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A00-000000000000}">
  <sheetPr codeName="Sheet125">
    <tabColor theme="9" tint="0.59999389629810485"/>
  </sheetPr>
  <dimension ref="A1:P276"/>
  <sheetViews>
    <sheetView zoomScale="80" zoomScaleNormal="80" workbookViewId="0">
      <selection activeCell="F1" sqref="F1"/>
    </sheetView>
  </sheetViews>
  <sheetFormatPr defaultRowHeight="14.5" x14ac:dyDescent="0.35"/>
  <cols>
    <col min="1" max="1" width="10.81640625" style="4" customWidth="1"/>
    <col min="2" max="2" width="10.6328125" style="4" customWidth="1"/>
    <col min="3" max="3" width="7.7265625" customWidth="1"/>
    <col min="4" max="4" width="7.08984375" style="4" customWidth="1"/>
    <col min="5" max="5" width="81.81640625" style="16" customWidth="1"/>
    <col min="6" max="6" width="8.81640625" style="4" customWidth="1"/>
    <col min="8" max="8" width="8.90625" style="4"/>
    <col min="10" max="10" width="8.90625" style="4"/>
    <col min="12" max="12" width="8.90625" style="4"/>
  </cols>
  <sheetData>
    <row r="1" spans="1:16" x14ac:dyDescent="0.35">
      <c r="A1" s="105" t="s">
        <v>9333</v>
      </c>
      <c r="B1" s="111"/>
      <c r="C1" s="105"/>
      <c r="D1" s="106"/>
      <c r="E1" s="105"/>
      <c r="F1" s="127" t="s">
        <v>9368</v>
      </c>
      <c r="G1" s="36"/>
      <c r="H1" s="121"/>
      <c r="I1" s="36"/>
      <c r="J1" s="121"/>
      <c r="K1" s="36"/>
      <c r="L1" s="121"/>
      <c r="M1" s="121"/>
      <c r="N1" s="121"/>
      <c r="O1" s="121"/>
      <c r="P1" s="121"/>
    </row>
    <row r="2" spans="1:16" x14ac:dyDescent="0.35">
      <c r="A2" s="7" t="s">
        <v>9223</v>
      </c>
      <c r="B2" s="7" t="s">
        <v>3</v>
      </c>
      <c r="C2" s="8" t="s">
        <v>9459</v>
      </c>
      <c r="D2" s="7" t="s">
        <v>9224</v>
      </c>
      <c r="E2" s="8" t="s">
        <v>9225</v>
      </c>
      <c r="F2" s="121"/>
      <c r="G2" s="121"/>
      <c r="H2" s="121"/>
      <c r="I2" s="121"/>
      <c r="J2" s="121"/>
      <c r="K2" s="121"/>
      <c r="L2" s="121"/>
      <c r="M2" s="121"/>
      <c r="N2" s="121"/>
      <c r="O2" s="121"/>
      <c r="P2" s="121"/>
    </row>
    <row r="3" spans="1:16" x14ac:dyDescent="0.35">
      <c r="A3" s="7"/>
      <c r="B3" s="11" t="s">
        <v>9227</v>
      </c>
      <c r="C3" s="15"/>
      <c r="D3" s="19"/>
      <c r="E3" s="15"/>
      <c r="F3" s="4" t="s">
        <v>9370</v>
      </c>
      <c r="G3" t="s">
        <v>9382</v>
      </c>
      <c r="H3" s="4" t="s">
        <v>9370</v>
      </c>
      <c r="I3" t="s">
        <v>9369</v>
      </c>
      <c r="J3" s="4" t="s">
        <v>9370</v>
      </c>
      <c r="K3" t="s">
        <v>9369</v>
      </c>
      <c r="L3" s="4" t="s">
        <v>9370</v>
      </c>
      <c r="M3" t="s">
        <v>9369</v>
      </c>
    </row>
    <row r="4" spans="1:16" s="6" customFormat="1" x14ac:dyDescent="0.35">
      <c r="A4" s="7"/>
      <c r="B4" s="20"/>
      <c r="D4" s="7"/>
      <c r="E4" s="8"/>
      <c r="F4" s="7"/>
      <c r="H4" s="7"/>
      <c r="J4" s="7"/>
      <c r="L4" s="7"/>
    </row>
    <row r="5" spans="1:16" s="6" customFormat="1" x14ac:dyDescent="0.35">
      <c r="A5" s="7"/>
      <c r="B5" s="20" t="s">
        <v>10757</v>
      </c>
      <c r="D5" s="7"/>
      <c r="E5" s="8"/>
      <c r="F5" s="7"/>
      <c r="H5" s="7"/>
      <c r="J5" s="7"/>
      <c r="L5" s="7"/>
    </row>
    <row r="6" spans="1:16" x14ac:dyDescent="0.35">
      <c r="A6" s="4">
        <v>1</v>
      </c>
      <c r="B6" s="4">
        <v>-398.45400000000001</v>
      </c>
      <c r="C6" t="s">
        <v>6727</v>
      </c>
      <c r="D6" s="4">
        <v>1</v>
      </c>
      <c r="E6" s="16" t="s">
        <v>6728</v>
      </c>
      <c r="F6" s="4">
        <f>IF(G6="GREET",1,IF(G6="GOAL",2,IF(G6="GOAL:COOP",2,IF(G6="(GOAL:COOP)",2,IF(G6="GOAL:CIVILITY",2,IF(G6="GOAL:SUSTAIN",2,IF(G6="(GOAL:SUSTAIN)",2,IF(G6="GOAL:MAX EARN",2,IF(G6="GOAL:EQUITY",2,IF(G6="(GOAL:EQUITY)",2,IF(G6="PROPOSAL",3,IF(G6="(PROPOSAL)",3,IF(G6="CHOOSE+",4,IF(G6="CHOOSE-",4,IF(G6="(CHOOSE+)",4,IF(G6="(CHOOSE-)",4,IF(G6="ECO INFO",5,IF(G6="(ECO INFO)",5,IF(G6="$ INFO",6,IF(G6="($ INFO)",6,IF(G6="SOC INFO",7,IF(G6="(SOC INFO)",7,IF(G6="RULE INFO",8,IF(G6="EXP INFO",9,IF(G6="(EXP INFO)",9,IF(G6="MON RES",10,IF(G6="MON EARN",11,IF(G6="MON BEH",12,IF(G6="POSE HARM",13,IF(G6="(POSE HARM)",13,IF(G6="POSE CONCERN",14,IF(G6="(POSE CONCERN)",14,IF(G6="RJ APOLOGY",15,IF(G6="RJ ATONE",16,IF(G6="(RJ ATONE)",16,IF(G6="RJ JUSTIFY",17,IF(G6="RJ JUSTIFY:ECO INFO",17,IF(G6="RJ JUSTIFY:SOC INFO",17,IF(G6="RJ JUSTIFY:EXP INFO",17,IF(G6="RJ JUSTIFY:MON EARN",17,IF(G6="RJ JUSTIFY:MON BEH",17,IF(G6="RJ-",18,IF(G6="RJ FORGIVE+",19,IF(G6="RJ FORGIVE-",19,IF(G6="(RJ FORGIVE+)",19,IF(G6="(RJ FORGIVE-)",19,IF(G6="COORD",20,IF(G6="(COORD)",20,IF(G6="ENF ACK",21,IF(G6="(ENF ACK)",21,IF(G6="ENF PRAISE",22,IF(G6="ENF ASK",23,IF(G6="ENF TELL",24,IF(G6="ENF SHAME",25,IF(G6="ENF WARN",26,IF(G6="ENF THREATEN",27,IF(G6="ENF PUNISH",28,IF(G6="DEFECT",29,IF(G6="SM TALK",30,IF(G6="HUMOR",31,IF(G6="POLITE+",32,IF(G6="POLITE-",32,IF(G6="INPUT-",33,IF(G6="AMBIGUOUS",34,IF(G6="UNCODEABLE",35)))))))))))))))))))))))))))))))))))))))))))))))))))))))))))))))))</f>
        <v>7</v>
      </c>
      <c r="G6" t="s">
        <v>9377</v>
      </c>
    </row>
    <row r="7" spans="1:16" x14ac:dyDescent="0.35">
      <c r="B7" s="4">
        <v>-387.286</v>
      </c>
      <c r="C7" t="s">
        <v>6727</v>
      </c>
      <c r="D7" s="4">
        <v>1</v>
      </c>
      <c r="E7" s="16" t="s">
        <v>6731</v>
      </c>
      <c r="F7" s="4">
        <f t="shared" ref="F7:F31" si="0">IF(G7="GREET",1,IF(G7="GOAL",2,IF(G7="GOAL:COOP",2,IF(G7="(GOAL:COOP)",2,IF(G7="GOAL:CIVILITY",2,IF(G7="GOAL:SUSTAIN",2,IF(G7="(GOAL:SUSTAIN)",2,IF(G7="GOAL:MAX EARN",2,IF(G7="GOAL:EQUITY",2,IF(G7="(GOAL:EQUITY)",2,IF(G7="PROPOSAL",3,IF(G7="(PROPOSAL)",3,IF(G7="CHOOSE+",4,IF(G7="CHOOSE-",4,IF(G7="(CHOOSE+)",4,IF(G7="(CHOOSE-)",4,IF(G7="ECO INFO",5,IF(G7="(ECO INFO)",5,IF(G7="$ INFO",6,IF(G7="($ INFO)",6,IF(G7="SOC INFO",7,IF(G7="(SOC INFO)",7,IF(G7="RULE INFO",8,IF(G7="EXP INFO",9,IF(G7="(EXP INFO)",9,IF(G7="MON RES",10,IF(G7="MON EARN",11,IF(G7="MON BEH",12,IF(G7="POSE HARM",13,IF(G7="(POSE HARM)",13,IF(G7="POSE CONCERN",14,IF(G7="(POSE CONCERN)",14,IF(G7="RJ APOLOGY",15,IF(G7="RJ ATONE",16,IF(G7="(RJ ATONE)",16,IF(G7="RJ JUSTIFY",17,IF(G7="RJ JUSTIFY:ECO INFO",17,IF(G7="RJ JUSTIFY:SOC INFO",17,IF(G7="RJ JUSTIFY:EXP INFO",17,IF(G7="RJ JUSTIFY:MON EARN",17,IF(G7="RJ JUSTIFY:MON BEH",17,IF(G7="RJ-",18,IF(G7="RJ FORGIVE+",19,IF(G7="RJ FORGIVE-",19,IF(G7="(RJ FORGIVE+)",19,IF(G7="(RJ FORGIVE-)",19,IF(G7="COORD",20,IF(G7="(COORD)",20,IF(G7="ENF ACK",21,IF(G7="(ENF ACK)",21,IF(G7="ENF PRAISE",22,IF(G7="ENF ASK",23,IF(G7="ENF TELL",24,IF(G7="ENF SHAME",25,IF(G7="ENF WARN",26,IF(G7="ENF THREATEN",27,IF(G7="ENF PUNISH",28,IF(G7="DEFECT",29,IF(G7="SM TALK",30,IF(G7="HUMOR",31,IF(G7="POLITE+",32,IF(G7="POLITE-",32,IF(G7="INPUT-",33,IF(G7="AMBIGUOUS",34,IF(G7="UNCODEABLE",35)))))))))))))))))))))))))))))))))))))))))))))))))))))))))))))))))</f>
        <v>6</v>
      </c>
      <c r="G7" t="s">
        <v>10472</v>
      </c>
    </row>
    <row r="8" spans="1:16" x14ac:dyDescent="0.35">
      <c r="A8" s="4">
        <v>2</v>
      </c>
      <c r="B8" s="4">
        <v>-374.75</v>
      </c>
      <c r="C8" t="s">
        <v>6734</v>
      </c>
      <c r="D8" s="4">
        <v>2</v>
      </c>
      <c r="E8" s="16" t="s">
        <v>6735</v>
      </c>
      <c r="F8" s="4">
        <f t="shared" si="0"/>
        <v>2</v>
      </c>
      <c r="G8" t="s">
        <v>10428</v>
      </c>
    </row>
    <row r="9" spans="1:16" x14ac:dyDescent="0.35">
      <c r="A9" s="4">
        <v>3</v>
      </c>
      <c r="B9" s="4">
        <v>-365.17599999999999</v>
      </c>
      <c r="C9" t="s">
        <v>6727</v>
      </c>
      <c r="D9" s="4">
        <v>1</v>
      </c>
      <c r="E9" s="16" t="s">
        <v>6738</v>
      </c>
      <c r="F9" s="4">
        <f t="shared" si="0"/>
        <v>9</v>
      </c>
      <c r="G9" t="s">
        <v>9373</v>
      </c>
    </row>
    <row r="10" spans="1:16" x14ac:dyDescent="0.35">
      <c r="A10" s="4">
        <v>4</v>
      </c>
      <c r="B10" s="4">
        <v>-360.52600000000001</v>
      </c>
      <c r="C10" t="s">
        <v>6739</v>
      </c>
      <c r="D10" s="4">
        <v>4</v>
      </c>
      <c r="E10" s="16" t="s">
        <v>6740</v>
      </c>
      <c r="F10" s="4">
        <f t="shared" si="0"/>
        <v>7</v>
      </c>
      <c r="G10" t="s">
        <v>9377</v>
      </c>
    </row>
    <row r="11" spans="1:16" x14ac:dyDescent="0.35">
      <c r="A11" s="4">
        <v>5</v>
      </c>
      <c r="B11" s="4">
        <v>-358.73399999999998</v>
      </c>
      <c r="C11" t="s">
        <v>6736</v>
      </c>
      <c r="D11" s="4">
        <v>3</v>
      </c>
      <c r="E11" s="16" t="s">
        <v>6741</v>
      </c>
      <c r="F11" s="4">
        <f t="shared" si="0"/>
        <v>7</v>
      </c>
      <c r="G11" t="s">
        <v>9377</v>
      </c>
      <c r="H11" s="4">
        <f>IF(I11="GREET",1,IF(I11="GOAL",2,IF(I11="GOAL:COOP",2,IF(I11="(GOAL:COOP)",2,IF(I11="GOAL:CIVILITY",2,IF(I11="GOAL:SUSTAIN",2,IF(I11="(GOAL:SUSTAIN)",2,IF(I11="GOAL:MAX EARN",2,IF(I11="GOAL:EQUITY",2,IF(I11="(GOAL:EQUITY)",2,IF(I11="PROPOSAL",3,IF(I11="(PROPOSAL)",3,IF(I11="CHOOSE+",4,IF(I11="CHOOSE-",4,IF(I11="(CHOOSE+)",4,IF(I11="(CHOOSE-)",4,IF(I11="ECO INFO",5,IF(I11="(ECO INFO)",5,IF(I11="$ INFO",6,IF(I11="($ INFO)",6,IF(I11="SOC INFO",7,IF(I11="(SOC INFO)",7,IF(I11="RULE INFO",8,IF(I11="EXP INFO",9,IF(I11="(EXP INFO)",9,IF(I11="MON RES",10,IF(I11="MON EARN",11,IF(I11="MON BEH",12,IF(I11="POSE HARM",13,IF(I11="(POSE HARM)",13,IF(I11="POSE CONCERN",14,IF(I11="(POSE CONCERN)",14,IF(I11="RJ APOLOGY",15,IF(I11="RJ ATONE",16,IF(I11="(RJ ATONE)",16,IF(I11="RJ JUSTIFY",17,IF(I11="RJ JUSTIFY:ECO INFO",17,IF(I11="RJ JUSTIFY:SOC INFO",17,IF(I11="RJ JUSTIFY:EXP INFO",17,IF(I11="RJ JUSTIFY:MON EARN",17,IF(I11="RJ JUSTIFY:MON BEH",17,IF(I11="RJ-",18,IF(I11="RJ FORGIVE+",19,IF(I11="RJ FORGIVE-",19,IF(I11="(RJ FORGIVE+)",19,IF(I11="(RJ FORGIVE-)",19,IF(I11="COORD",20,IF(I11="(COORD)",20,IF(I11="ENF ACK",21,IF(I11="(ENF ACK)",21,IF(I11="ENF PRAISE",22,IF(I11="ENF ASK",23,IF(I11="ENF TELL",24,IF(I11="ENF SHAME",25,IF(I11="ENF WARN",26,IF(I11="ENF THREATEN",27,IF(I11="ENF PUNISH",28,IF(I11="DEFECT",29,IF(I11="SM TALK",30,IF(I11="HUMOR",31,IF(I11="POLITE+",32,IF(I11="POLITE-",32,IF(I11="INPUT-",33,IF(I11="AMBIGUOUS",34,IF(I11="UNCODEABLE",35)))))))))))))))))))))))))))))))))))))))))))))))))))))))))))))))))</f>
        <v>6</v>
      </c>
      <c r="I11" t="s">
        <v>10472</v>
      </c>
      <c r="J11" s="4">
        <f>IF(K11="GREET",1,IF(K11="GOAL",2,IF(K11="GOAL:COOP",2,IF(K11="(GOAL:COOP)",2,IF(K11="GOAL:CIVILITY",2,IF(K11="GOAL:SUSTAIN",2,IF(K11="(GOAL:SUSTAIN)",2,IF(K11="GOAL:MAX EARN",2,IF(K11="GOAL:EQUITY",2,IF(K11="(GOAL:EQUITY)",2,IF(K11="PROPOSAL",3,IF(K11="(PROPOSAL)",3,IF(K11="CHOOSE+",4,IF(K11="CHOOSE-",4,IF(K11="(CHOOSE+)",4,IF(K11="(CHOOSE-)",4,IF(K11="ECO INFO",5,IF(K11="(ECO INFO)",5,IF(K11="$ INFO",6,IF(K11="($ INFO)",6,IF(K11="SOC INFO",7,IF(K11="(SOC INFO)",7,IF(K11="RULE INFO",8,IF(K11="EXP INFO",9,IF(K11="(EXP INFO)",9,IF(K11="MON RES",10,IF(K11="MON EARN",11,IF(K11="MON BEH",12,IF(K11="POSE HARM",13,IF(K11="(POSE HARM)",13,IF(K11="POSE CONCERN",14,IF(K11="(POSE CONCERN)",14,IF(K11="RJ APOLOGY",15,IF(K11="RJ ATONE",16,IF(K11="(RJ ATONE)",16,IF(K11="RJ JUSTIFY",17,IF(K11="RJ JUSTIFY:ECO INFO",17,IF(K11="RJ JUSTIFY:SOC INFO",17,IF(K11="RJ JUSTIFY:EXP INFO",17,IF(K11="RJ JUSTIFY:MON EARN",17,IF(K11="RJ JUSTIFY:MON BEH",17,IF(K11="RJ-",18,IF(K11="RJ FORGIVE+",19,IF(K11="RJ FORGIVE-",19,IF(K11="(RJ FORGIVE+)",19,IF(K11="(RJ FORGIVE-)",19,IF(K11="COORD",20,IF(K11="(COORD)",20,IF(K11="ENF ACK",21,IF(K11="(ENF ACK)",21,IF(K11="ENF PRAISE",22,IF(K11="ENF ASK",23,IF(K11="ENF TELL",24,IF(K11="ENF SHAME",25,IF(K11="ENF WARN",26,IF(K11="ENF THREATEN",27,IF(K11="ENF PUNISH",28,IF(K11="DEFECT",29,IF(K11="SM TALK",30,IF(K11="HUMOR",31,IF(K11="POLITE+",32,IF(K11="POLITE-",32,IF(K11="INPUT-",33,IF(K11="AMBIGUOUS",34,IF(K11="UNCODEABLE",35)))))))))))))))))))))))))))))))))))))))))))))))))))))))))))))))))</f>
        <v>9</v>
      </c>
      <c r="K11" t="s">
        <v>9373</v>
      </c>
    </row>
    <row r="12" spans="1:16" x14ac:dyDescent="0.35">
      <c r="A12" s="4">
        <v>6</v>
      </c>
      <c r="B12" s="4">
        <v>-350.87</v>
      </c>
      <c r="C12" t="s">
        <v>6734</v>
      </c>
      <c r="D12" s="4">
        <v>2</v>
      </c>
      <c r="E12" s="16" t="s">
        <v>6742</v>
      </c>
    </row>
    <row r="13" spans="1:16" x14ac:dyDescent="0.35">
      <c r="E13" s="112" t="s">
        <v>11417</v>
      </c>
      <c r="F13" s="4">
        <f t="shared" si="0"/>
        <v>7</v>
      </c>
      <c r="G13" t="s">
        <v>9377</v>
      </c>
    </row>
    <row r="14" spans="1:16" x14ac:dyDescent="0.35">
      <c r="E14" s="112" t="s">
        <v>8242</v>
      </c>
      <c r="F14" s="4">
        <f t="shared" si="0"/>
        <v>15</v>
      </c>
      <c r="G14" t="s">
        <v>9706</v>
      </c>
    </row>
    <row r="15" spans="1:16" x14ac:dyDescent="0.35">
      <c r="A15" s="4">
        <v>7</v>
      </c>
      <c r="B15" s="4">
        <v>-348.02699999999999</v>
      </c>
      <c r="C15" t="s">
        <v>6727</v>
      </c>
      <c r="D15" s="4">
        <v>1</v>
      </c>
      <c r="E15" s="16" t="s">
        <v>6743</v>
      </c>
    </row>
    <row r="16" spans="1:16" x14ac:dyDescent="0.35">
      <c r="E16" s="112" t="s">
        <v>11418</v>
      </c>
      <c r="F16" s="4">
        <f t="shared" si="0"/>
        <v>2</v>
      </c>
      <c r="G16" t="s">
        <v>10938</v>
      </c>
    </row>
    <row r="17" spans="1:13" x14ac:dyDescent="0.35">
      <c r="E17" s="112" t="s">
        <v>11419</v>
      </c>
      <c r="F17" s="4">
        <f t="shared" si="0"/>
        <v>6</v>
      </c>
      <c r="G17" t="s">
        <v>10472</v>
      </c>
      <c r="H17" s="4">
        <f>IF(I17="GREET",1,IF(I17="GOAL",2,IF(I17="GOAL:COOP",2,IF(I17="(GOAL:COOP)",2,IF(I17="GOAL:CIVILITY",2,IF(I17="GOAL:SUSTAIN",2,IF(I17="(GOAL:SUSTAIN)",2,IF(I17="GOAL:MAX EARN",2,IF(I17="GOAL:EQUITY",2,IF(I17="(GOAL:EQUITY)",2,IF(I17="PROPOSAL",3,IF(I17="(PROPOSAL)",3,IF(I17="CHOOSE+",4,IF(I17="CHOOSE-",4,IF(I17="(CHOOSE+)",4,IF(I17="(CHOOSE-)",4,IF(I17="ECO INFO",5,IF(I17="(ECO INFO)",5,IF(I17="$ INFO",6,IF(I17="($ INFO)",6,IF(I17="SOC INFO",7,IF(I17="(SOC INFO)",7,IF(I17="RULE INFO",8,IF(I17="EXP INFO",9,IF(I17="(EXP INFO)",9,IF(I17="MON RES",10,IF(I17="MON EARN",11,IF(I17="MON BEH",12,IF(I17="POSE HARM",13,IF(I17="(POSE HARM)",13,IF(I17="POSE CONCERN",14,IF(I17="(POSE CONCERN)",14,IF(I17="RJ APOLOGY",15,IF(I17="RJ ATONE",16,IF(I17="(RJ ATONE)",16,IF(I17="RJ JUSTIFY",17,IF(I17="RJ JUSTIFY:ECO INFO",17,IF(I17="RJ JUSTIFY:SOC INFO",17,IF(I17="RJ JUSTIFY:EXP INFO",17,IF(I17="RJ JUSTIFY:MON EARN",17,IF(I17="RJ JUSTIFY:MON BEH",17,IF(I17="RJ-",18,IF(I17="RJ FORGIVE+",19,IF(I17="RJ FORGIVE-",19,IF(I17="(RJ FORGIVE+)",19,IF(I17="(RJ FORGIVE-)",19,IF(I17="COORD",20,IF(I17="(COORD)",20,IF(I17="ENF ACK",21,IF(I17="(ENF ACK)",21,IF(I17="ENF PRAISE",22,IF(I17="ENF ASK",23,IF(I17="ENF TELL",24,IF(I17="ENF SHAME",25,IF(I17="ENF WARN",26,IF(I17="ENF THREATEN",27,IF(I17="ENF PUNISH",28,IF(I17="DEFECT",29,IF(I17="SM TALK",30,IF(I17="HUMOR",31,IF(I17="POLITE+",32,IF(I17="POLITE-",32,IF(I17="INPUT-",33,IF(I17="AMBIGUOUS",34,IF(I17="UNCODEABLE",35)))))))))))))))))))))))))))))))))))))))))))))))))))))))))))))))))</f>
        <v>2</v>
      </c>
      <c r="I17" t="s">
        <v>12175</v>
      </c>
      <c r="J17" s="4">
        <f>IF(K17="GREET",1,IF(K17="GOAL",2,IF(K17="GOAL:COOP",2,IF(K17="(GOAL:COOP)",2,IF(K17="GOAL:CIVILITY",2,IF(K17="GOAL:SUSTAIN",2,IF(K17="(GOAL:SUSTAIN)",2,IF(K17="GOAL:MAX EARN",2,IF(K17="GOAL:EQUITY",2,IF(K17="(GOAL:EQUITY)",2,IF(K17="PROPOSAL",3,IF(K17="(PROPOSAL)",3,IF(K17="CHOOSE+",4,IF(K17="CHOOSE-",4,IF(K17="(CHOOSE+)",4,IF(K17="(CHOOSE-)",4,IF(K17="ECO INFO",5,IF(K17="(ECO INFO)",5,IF(K17="$ INFO",6,IF(K17="($ INFO)",6,IF(K17="SOC INFO",7,IF(K17="(SOC INFO)",7,IF(K17="RULE INFO",8,IF(K17="EXP INFO",9,IF(K17="(EXP INFO)",9,IF(K17="MON RES",10,IF(K17="MON EARN",11,IF(K17="MON BEH",12,IF(K17="POSE HARM",13,IF(K17="(POSE HARM)",13,IF(K17="POSE CONCERN",14,IF(K17="(POSE CONCERN)",14,IF(K17="RJ APOLOGY",15,IF(K17="RJ ATONE",16,IF(K17="(RJ ATONE)",16,IF(K17="RJ JUSTIFY",17,IF(K17="RJ JUSTIFY:ECO INFO",17,IF(K17="RJ JUSTIFY:SOC INFO",17,IF(K17="RJ JUSTIFY:EXP INFO",17,IF(K17="RJ JUSTIFY:MON EARN",17,IF(K17="RJ JUSTIFY:MON BEH",17,IF(K17="RJ-",18,IF(K17="RJ FORGIVE+",19,IF(K17="RJ FORGIVE-",19,IF(K17="(RJ FORGIVE+)",19,IF(K17="(RJ FORGIVE-)",19,IF(K17="COORD",20,IF(K17="(COORD)",20,IF(K17="ENF ACK",21,IF(K17="(ENF ACK)",21,IF(K17="ENF PRAISE",22,IF(K17="ENF ASK",23,IF(K17="ENF TELL",24,IF(K17="ENF SHAME",25,IF(K17="ENF WARN",26,IF(K17="ENF THREATEN",27,IF(K17="ENF PUNISH",28,IF(K17="DEFECT",29,IF(K17="SM TALK",30,IF(K17="HUMOR",31,IF(K17="POLITE+",32,IF(K17="POLITE-",32,IF(K17="INPUT-",33,IF(K17="AMBIGUOUS",34,IF(K17="UNCODEABLE",35)))))))))))))))))))))))))))))))))))))))))))))))))))))))))))))))))</f>
        <v>2</v>
      </c>
      <c r="K17" t="s">
        <v>10428</v>
      </c>
    </row>
    <row r="18" spans="1:13" x14ac:dyDescent="0.35">
      <c r="A18" s="4">
        <v>8</v>
      </c>
      <c r="B18" s="4">
        <v>-345.80099999999999</v>
      </c>
      <c r="C18" t="s">
        <v>6739</v>
      </c>
      <c r="D18" s="4">
        <v>4</v>
      </c>
      <c r="E18" s="16" t="s">
        <v>6744</v>
      </c>
      <c r="F18" s="4">
        <f t="shared" si="0"/>
        <v>2</v>
      </c>
      <c r="G18" t="s">
        <v>10938</v>
      </c>
      <c r="H18" s="4">
        <f>IF(I18="GREET",1,IF(I18="GOAL",2,IF(I18="GOAL:COOP",2,IF(I18="(GOAL:COOP)",2,IF(I18="GOAL:CIVILITY",2,IF(I18="GOAL:SUSTAIN",2,IF(I18="(GOAL:SUSTAIN)",2,IF(I18="GOAL:MAX EARN",2,IF(I18="GOAL:EQUITY",2,IF(I18="(GOAL:EQUITY)",2,IF(I18="PROPOSAL",3,IF(I18="(PROPOSAL)",3,IF(I18="CHOOSE+",4,IF(I18="CHOOSE-",4,IF(I18="(CHOOSE+)",4,IF(I18="(CHOOSE-)",4,IF(I18="ECO INFO",5,IF(I18="(ECO INFO)",5,IF(I18="$ INFO",6,IF(I18="($ INFO)",6,IF(I18="SOC INFO",7,IF(I18="(SOC INFO)",7,IF(I18="RULE INFO",8,IF(I18="EXP INFO",9,IF(I18="(EXP INFO)",9,IF(I18="MON RES",10,IF(I18="MON EARN",11,IF(I18="MON BEH",12,IF(I18="POSE HARM",13,IF(I18="(POSE HARM)",13,IF(I18="POSE CONCERN",14,IF(I18="(POSE CONCERN)",14,IF(I18="RJ APOLOGY",15,IF(I18="RJ ATONE",16,IF(I18="(RJ ATONE)",16,IF(I18="RJ JUSTIFY",17,IF(I18="RJ JUSTIFY:ECO INFO",17,IF(I18="RJ JUSTIFY:SOC INFO",17,IF(I18="RJ JUSTIFY:EXP INFO",17,IF(I18="RJ JUSTIFY:MON EARN",17,IF(I18="RJ JUSTIFY:MON BEH",17,IF(I18="RJ-",18,IF(I18="RJ FORGIVE+",19,IF(I18="RJ FORGIVE-",19,IF(I18="(RJ FORGIVE+)",19,IF(I18="(RJ FORGIVE-)",19,IF(I18="COORD",20,IF(I18="(COORD)",20,IF(I18="ENF ACK",21,IF(I18="(ENF ACK)",21,IF(I18="ENF PRAISE",22,IF(I18="ENF ASK",23,IF(I18="ENF TELL",24,IF(I18="ENF SHAME",25,IF(I18="ENF WARN",26,IF(I18="ENF THREATEN",27,IF(I18="ENF PUNISH",28,IF(I18="DEFECT",29,IF(I18="SM TALK",30,IF(I18="HUMOR",31,IF(I18="POLITE+",32,IF(I18="POLITE-",32,IF(I18="INPUT-",33,IF(I18="AMBIGUOUS",34,IF(I18="UNCODEABLE",35)))))))))))))))))))))))))))))))))))))))))))))))))))))))))))))))))</f>
        <v>6</v>
      </c>
      <c r="I18" t="s">
        <v>10472</v>
      </c>
      <c r="J18" s="4">
        <f>IF(K18="GREET",1,IF(K18="GOAL",2,IF(K18="GOAL:COOP",2,IF(K18="(GOAL:COOP)",2,IF(K18="GOAL:CIVILITY",2,IF(K18="GOAL:SUSTAIN",2,IF(K18="(GOAL:SUSTAIN)",2,IF(K18="GOAL:MAX EARN",2,IF(K18="GOAL:EQUITY",2,IF(K18="(GOAL:EQUITY)",2,IF(K18="PROPOSAL",3,IF(K18="(PROPOSAL)",3,IF(K18="CHOOSE+",4,IF(K18="CHOOSE-",4,IF(K18="(CHOOSE+)",4,IF(K18="(CHOOSE-)",4,IF(K18="ECO INFO",5,IF(K18="(ECO INFO)",5,IF(K18="$ INFO",6,IF(K18="($ INFO)",6,IF(K18="SOC INFO",7,IF(K18="(SOC INFO)",7,IF(K18="RULE INFO",8,IF(K18="EXP INFO",9,IF(K18="(EXP INFO)",9,IF(K18="MON RES",10,IF(K18="MON EARN",11,IF(K18="MON BEH",12,IF(K18="POSE HARM",13,IF(K18="(POSE HARM)",13,IF(K18="POSE CONCERN",14,IF(K18="(POSE CONCERN)",14,IF(K18="RJ APOLOGY",15,IF(K18="RJ ATONE",16,IF(K18="(RJ ATONE)",16,IF(K18="RJ JUSTIFY",17,IF(K18="RJ JUSTIFY:ECO INFO",17,IF(K18="RJ JUSTIFY:SOC INFO",17,IF(K18="RJ JUSTIFY:EXP INFO",17,IF(K18="RJ JUSTIFY:MON EARN",17,IF(K18="RJ JUSTIFY:MON BEH",17,IF(K18="RJ-",18,IF(K18="RJ FORGIVE+",19,IF(K18="RJ FORGIVE-",19,IF(K18="(RJ FORGIVE+)",19,IF(K18="(RJ FORGIVE-)",19,IF(K18="COORD",20,IF(K18="(COORD)",20,IF(K18="ENF ACK",21,IF(K18="(ENF ACK)",21,IF(K18="ENF PRAISE",22,IF(K18="ENF ASK",23,IF(K18="ENF TELL",24,IF(K18="ENF SHAME",25,IF(K18="ENF WARN",26,IF(K18="ENF THREATEN",27,IF(K18="ENF PUNISH",28,IF(K18="DEFECT",29,IF(K18="SM TALK",30,IF(K18="HUMOR",31,IF(K18="POLITE+",32,IF(K18="POLITE-",32,IF(K18="INPUT-",33,IF(K18="AMBIGUOUS",34,IF(K18="UNCODEABLE",35)))))))))))))))))))))))))))))))))))))))))))))))))))))))))))))))))</f>
        <v>2</v>
      </c>
      <c r="K18" t="s">
        <v>12175</v>
      </c>
      <c r="L18" s="4">
        <f>IF(M18="GREET",1,IF(M18="GOAL",2,IF(M18="GOAL:COOP",2,IF(M18="(GOAL:COOP)",2,IF(M18="GOAL:CIVILITY",2,IF(M18="GOAL:SUSTAIN",2,IF(M18="(GOAL:SUSTAIN)",2,IF(M18="GOAL:MAX EARN",2,IF(M18="GOAL:EQUITY",2,IF(M18="(GOAL:EQUITY)",2,IF(M18="PROPOSAL",3,IF(M18="(PROPOSAL)",3,IF(M18="CHOOSE+",4,IF(M18="CHOOSE-",4,IF(M18="(CHOOSE+)",4,IF(M18="(CHOOSE-)",4,IF(M18="ECO INFO",5,IF(M18="(ECO INFO)",5,IF(M18="$ INFO",6,IF(M18="($ INFO)",6,IF(M18="SOC INFO",7,IF(M18="(SOC INFO)",7,IF(M18="RULE INFO",8,IF(M18="EXP INFO",9,IF(M18="(EXP INFO)",9,IF(M18="MON RES",10,IF(M18="MON EARN",11,IF(M18="MON BEH",12,IF(M18="POSE HARM",13,IF(M18="(POSE HARM)",13,IF(M18="POSE CONCERN",14,IF(M18="(POSE CONCERN)",14,IF(M18="RJ APOLOGY",15,IF(M18="RJ ATONE",16,IF(M18="(RJ ATONE)",16,IF(M18="RJ JUSTIFY",17,IF(M18="RJ JUSTIFY:ECO INFO",17,IF(M18="RJ JUSTIFY:SOC INFO",17,IF(M18="RJ JUSTIFY:EXP INFO",17,IF(M18="RJ JUSTIFY:MON EARN",17,IF(M18="RJ JUSTIFY:MON BEH",17,IF(M18="RJ-",18,IF(M18="RJ FORGIVE+",19,IF(M18="RJ FORGIVE-",19,IF(M18="(RJ FORGIVE+)",19,IF(M18="(RJ FORGIVE-)",19,IF(M18="COORD",20,IF(M18="(COORD)",20,IF(M18="ENF ACK",21,IF(M18="(ENF ACK)",21,IF(M18="ENF PRAISE",22,IF(M18="ENF ASK",23,IF(M18="ENF TELL",24,IF(M18="ENF SHAME",25,IF(M18="ENF WARN",26,IF(M18="ENF THREATEN",27,IF(M18="ENF PUNISH",28,IF(M18="DEFECT",29,IF(M18="SM TALK",30,IF(M18="HUMOR",31,IF(M18="POLITE+",32,IF(M18="POLITE-",32,IF(M18="INPUT-",33,IF(M18="AMBIGUOUS",34,IF(M18="UNCODEABLE",35)))))))))))))))))))))))))))))))))))))))))))))))))))))))))))))))))</f>
        <v>2</v>
      </c>
      <c r="M18" t="s">
        <v>10428</v>
      </c>
    </row>
    <row r="19" spans="1:13" x14ac:dyDescent="0.35">
      <c r="A19" s="4">
        <v>9</v>
      </c>
      <c r="B19" s="4">
        <v>-337.86799999999999</v>
      </c>
      <c r="C19" t="s">
        <v>6734</v>
      </c>
      <c r="D19" s="4">
        <v>2</v>
      </c>
      <c r="E19" s="16" t="s">
        <v>6747</v>
      </c>
      <c r="F19" s="4">
        <f t="shared" si="0"/>
        <v>15</v>
      </c>
      <c r="G19" t="s">
        <v>9706</v>
      </c>
    </row>
    <row r="21" spans="1:13" x14ac:dyDescent="0.35">
      <c r="A21" s="7">
        <v>4</v>
      </c>
      <c r="B21" s="31" t="s">
        <v>10424</v>
      </c>
    </row>
    <row r="22" spans="1:13" x14ac:dyDescent="0.35">
      <c r="A22" s="4">
        <v>10</v>
      </c>
      <c r="B22" s="4">
        <v>-374.33</v>
      </c>
      <c r="C22" t="s">
        <v>6736</v>
      </c>
      <c r="D22" s="4">
        <v>3</v>
      </c>
      <c r="E22" s="16" t="s">
        <v>6737</v>
      </c>
      <c r="F22" s="4">
        <f t="shared" si="0"/>
        <v>3</v>
      </c>
      <c r="G22" t="s">
        <v>9379</v>
      </c>
    </row>
    <row r="23" spans="1:13" x14ac:dyDescent="0.35">
      <c r="A23" s="4">
        <v>11</v>
      </c>
      <c r="B23" s="4">
        <v>-329.41300000000001</v>
      </c>
      <c r="C23" t="s">
        <v>6734</v>
      </c>
      <c r="D23" s="4">
        <v>2</v>
      </c>
      <c r="E23" s="16" t="s">
        <v>6749</v>
      </c>
      <c r="F23" s="4">
        <f t="shared" si="0"/>
        <v>8</v>
      </c>
      <c r="G23" t="s">
        <v>9374</v>
      </c>
    </row>
    <row r="24" spans="1:13" x14ac:dyDescent="0.35">
      <c r="A24" s="4">
        <v>12</v>
      </c>
      <c r="B24" s="4">
        <v>-326.721</v>
      </c>
      <c r="C24" t="s">
        <v>6736</v>
      </c>
      <c r="D24" s="4">
        <v>3</v>
      </c>
      <c r="E24" s="16" t="s">
        <v>6750</v>
      </c>
      <c r="F24" s="4">
        <f t="shared" si="0"/>
        <v>7</v>
      </c>
      <c r="G24" t="s">
        <v>9377</v>
      </c>
    </row>
    <row r="25" spans="1:13" x14ac:dyDescent="0.35">
      <c r="A25" s="4">
        <v>13</v>
      </c>
      <c r="B25" s="4">
        <v>-313.19299999999998</v>
      </c>
      <c r="C25" t="s">
        <v>6734</v>
      </c>
      <c r="D25" s="4">
        <v>2</v>
      </c>
      <c r="E25" s="16" t="s">
        <v>2497</v>
      </c>
      <c r="F25" s="4">
        <f t="shared" si="0"/>
        <v>4</v>
      </c>
      <c r="G25" t="s">
        <v>9372</v>
      </c>
    </row>
    <row r="26" spans="1:13" x14ac:dyDescent="0.35">
      <c r="A26" s="4">
        <v>14</v>
      </c>
      <c r="B26" s="4">
        <v>-204.65599999999901</v>
      </c>
      <c r="C26" t="s">
        <v>6739</v>
      </c>
      <c r="D26" s="4">
        <v>4</v>
      </c>
      <c r="E26" s="16" t="s">
        <v>6766</v>
      </c>
      <c r="F26" s="4">
        <f t="shared" si="0"/>
        <v>3</v>
      </c>
      <c r="G26" t="s">
        <v>9379</v>
      </c>
      <c r="H26" s="4">
        <f>IF(I26="GREET",1,IF(I26="GOAL",2,IF(I26="GOAL:COOP",2,IF(I26="(GOAL:COOP)",2,IF(I26="GOAL:CIVILITY",2,IF(I26="GOAL:SUSTAIN",2,IF(I26="(GOAL:SUSTAIN)",2,IF(I26="GOAL:MAX EARN",2,IF(I26="GOAL:EQUITY",2,IF(I26="(GOAL:EQUITY)",2,IF(I26="PROPOSAL",3,IF(I26="(PROPOSAL)",3,IF(I26="CHOOSE+",4,IF(I26="CHOOSE-",4,IF(I26="(CHOOSE+)",4,IF(I26="(CHOOSE-)",4,IF(I26="ECO INFO",5,IF(I26="(ECO INFO)",5,IF(I26="$ INFO",6,IF(I26="($ INFO)",6,IF(I26="SOC INFO",7,IF(I26="(SOC INFO)",7,IF(I26="RULE INFO",8,IF(I26="EXP INFO",9,IF(I26="(EXP INFO)",9,IF(I26="MON RES",10,IF(I26="MON EARN",11,IF(I26="MON BEH",12,IF(I26="POSE HARM",13,IF(I26="(POSE HARM)",13,IF(I26="POSE CONCERN",14,IF(I26="(POSE CONCERN)",14,IF(I26="RJ APOLOGY",15,IF(I26="RJ ATONE",16,IF(I26="(RJ ATONE)",16,IF(I26="RJ JUSTIFY",17,IF(I26="RJ JUSTIFY:ECO INFO",17,IF(I26="RJ JUSTIFY:SOC INFO",17,IF(I26="RJ JUSTIFY:EXP INFO",17,IF(I26="RJ JUSTIFY:MON EARN",17,IF(I26="RJ JUSTIFY:MON BEH",17,IF(I26="RJ-",18,IF(I26="RJ FORGIVE+",19,IF(I26="RJ FORGIVE-",19,IF(I26="(RJ FORGIVE+)",19,IF(I26="(RJ FORGIVE-)",19,IF(I26="COORD",20,IF(I26="(COORD)",20,IF(I26="ENF ACK",21,IF(I26="(ENF ACK)",21,IF(I26="ENF PRAISE",22,IF(I26="ENF ASK",23,IF(I26="ENF TELL",24,IF(I26="ENF SHAME",25,IF(I26="ENF WARN",26,IF(I26="ENF THREATEN",27,IF(I26="ENF PUNISH",28,IF(I26="DEFECT",29,IF(I26="SM TALK",30,IF(I26="HUMOR",31,IF(I26="POLITE+",32,IF(I26="POLITE-",32,IF(I26="INPUT-",33,IF(I26="AMBIGUOUS",34,IF(I26="UNCODEABLE",35)))))))))))))))))))))))))))))))))))))))))))))))))))))))))))))))))</f>
        <v>4</v>
      </c>
      <c r="I26" t="s">
        <v>10330</v>
      </c>
    </row>
    <row r="27" spans="1:13" x14ac:dyDescent="0.35">
      <c r="B27" s="4">
        <v>-199.608</v>
      </c>
      <c r="C27" t="s">
        <v>6739</v>
      </c>
      <c r="D27" s="4">
        <v>4</v>
      </c>
      <c r="E27" s="16" t="s">
        <v>6768</v>
      </c>
    </row>
    <row r="28" spans="1:13" x14ac:dyDescent="0.35">
      <c r="A28" s="4">
        <v>15</v>
      </c>
      <c r="B28" s="4">
        <v>-192.733</v>
      </c>
      <c r="C28" t="s">
        <v>6736</v>
      </c>
      <c r="D28" s="4">
        <v>3</v>
      </c>
      <c r="E28" s="16" t="s">
        <v>1257</v>
      </c>
      <c r="F28" s="4">
        <f t="shared" si="0"/>
        <v>8</v>
      </c>
      <c r="G28" t="s">
        <v>9374</v>
      </c>
    </row>
    <row r="29" spans="1:13" x14ac:dyDescent="0.35">
      <c r="A29" s="4">
        <v>16</v>
      </c>
      <c r="B29" s="4">
        <v>-190.28599999999901</v>
      </c>
      <c r="C29" t="s">
        <v>6734</v>
      </c>
      <c r="D29" s="4">
        <v>2</v>
      </c>
      <c r="E29" s="16" t="s">
        <v>4173</v>
      </c>
      <c r="F29" s="4">
        <f t="shared" si="0"/>
        <v>8</v>
      </c>
      <c r="G29" t="s">
        <v>9374</v>
      </c>
    </row>
    <row r="30" spans="1:13" x14ac:dyDescent="0.35">
      <c r="A30" s="4">
        <v>17</v>
      </c>
      <c r="B30" s="4">
        <v>-184.47099999999901</v>
      </c>
      <c r="C30" t="s">
        <v>6739</v>
      </c>
      <c r="D30" s="4">
        <v>4</v>
      </c>
      <c r="E30" s="16" t="s">
        <v>856</v>
      </c>
      <c r="F30" s="4">
        <f t="shared" si="0"/>
        <v>8</v>
      </c>
      <c r="G30" t="s">
        <v>9374</v>
      </c>
    </row>
    <row r="31" spans="1:13" x14ac:dyDescent="0.35">
      <c r="A31" s="4">
        <v>18</v>
      </c>
      <c r="B31" s="4">
        <v>-163.82499999999999</v>
      </c>
      <c r="C31" t="s">
        <v>6727</v>
      </c>
      <c r="D31" s="4">
        <v>1</v>
      </c>
      <c r="E31" s="16" t="s">
        <v>90</v>
      </c>
      <c r="F31" s="4">
        <f t="shared" si="0"/>
        <v>8</v>
      </c>
      <c r="G31" t="s">
        <v>9374</v>
      </c>
      <c r="H31" s="4">
        <f>IF(I31="GREET",1,IF(I31="GOAL",2,IF(I31="GOAL:COOP",2,IF(I31="(GOAL:COOP)",2,IF(I31="GOAL:CIVILITY",2,IF(I31="GOAL:SUSTAIN",2,IF(I31="(GOAL:SUSTAIN)",2,IF(I31="GOAL:MAX EARN",2,IF(I31="GOAL:EQUITY",2,IF(I31="(GOAL:EQUITY)",2,IF(I31="PROPOSAL",3,IF(I31="(PROPOSAL)",3,IF(I31="CHOOSE+",4,IF(I31="CHOOSE-",4,IF(I31="(CHOOSE+)",4,IF(I31="(CHOOSE-)",4,IF(I31="ECO INFO",5,IF(I31="(ECO INFO)",5,IF(I31="$ INFO",6,IF(I31="($ INFO)",6,IF(I31="SOC INFO",7,IF(I31="(SOC INFO)",7,IF(I31="RULE INFO",8,IF(I31="EXP INFO",9,IF(I31="(EXP INFO)",9,IF(I31="MON RES",10,IF(I31="MON EARN",11,IF(I31="MON BEH",12,IF(I31="POSE HARM",13,IF(I31="(POSE HARM)",13,IF(I31="POSE CONCERN",14,IF(I31="(POSE CONCERN)",14,IF(I31="RJ APOLOGY",15,IF(I31="RJ ATONE",16,IF(I31="(RJ ATONE)",16,IF(I31="RJ JUSTIFY",17,IF(I31="RJ JUSTIFY:ECO INFO",17,IF(I31="RJ JUSTIFY:SOC INFO",17,IF(I31="RJ JUSTIFY:EXP INFO",17,IF(I31="RJ JUSTIFY:MON EARN",17,IF(I31="RJ JUSTIFY:MON BEH",17,IF(I31="RJ-",18,IF(I31="RJ FORGIVE+",19,IF(I31="RJ FORGIVE-",19,IF(I31="(RJ FORGIVE+)",19,IF(I31="(RJ FORGIVE-)",19,IF(I31="COORD",20,IF(I31="(COORD)",20,IF(I31="ENF ACK",21,IF(I31="(ENF ACK)",21,IF(I31="ENF PRAISE",22,IF(I31="ENF ASK",23,IF(I31="ENF TELL",24,IF(I31="ENF SHAME",25,IF(I31="ENF WARN",26,IF(I31="ENF THREATEN",27,IF(I31="ENF PUNISH",28,IF(I31="DEFECT",29,IF(I31="SM TALK",30,IF(I31="HUMOR",31,IF(I31="POLITE+",32,IF(I31="POLITE-",32,IF(I31="INPUT-",33,IF(I31="AMBIGUOUS",34,IF(I31="UNCODEABLE",35)))))))))))))))))))))))))))))))))))))))))))))))))))))))))))))))))</f>
        <v>4</v>
      </c>
      <c r="I31" t="s">
        <v>10330</v>
      </c>
    </row>
    <row r="33" spans="1:9" x14ac:dyDescent="0.35">
      <c r="A33" s="7">
        <v>4</v>
      </c>
      <c r="B33" s="31" t="s">
        <v>11422</v>
      </c>
    </row>
    <row r="34" spans="1:9" x14ac:dyDescent="0.35">
      <c r="A34" s="4">
        <v>19</v>
      </c>
      <c r="B34" s="4">
        <v>-311.79300000000001</v>
      </c>
      <c r="C34" t="s">
        <v>6727</v>
      </c>
      <c r="D34" s="4">
        <v>1</v>
      </c>
      <c r="E34" s="16" t="s">
        <v>6752</v>
      </c>
    </row>
    <row r="35" spans="1:9" x14ac:dyDescent="0.35">
      <c r="B35" s="4">
        <v>-288.78100000000001</v>
      </c>
      <c r="C35" t="s">
        <v>6727</v>
      </c>
      <c r="D35" s="4">
        <v>1</v>
      </c>
      <c r="E35" s="16" t="s">
        <v>6756</v>
      </c>
    </row>
    <row r="36" spans="1:9" x14ac:dyDescent="0.35">
      <c r="B36" s="4">
        <v>-279.137</v>
      </c>
      <c r="C36" t="s">
        <v>6727</v>
      </c>
      <c r="D36" s="4">
        <v>1</v>
      </c>
      <c r="E36" s="16" t="s">
        <v>6758</v>
      </c>
    </row>
    <row r="37" spans="1:9" x14ac:dyDescent="0.35">
      <c r="E37" s="58" t="s">
        <v>11420</v>
      </c>
      <c r="F37" s="4">
        <f t="shared" ref="F37:H68" si="1">IF(G37="GREET",1,IF(G37="GOAL",2,IF(G37="GOAL:COOP",2,IF(G37="(GOAL:COOP)",2,IF(G37="GOAL:CIVILITY",2,IF(G37="GOAL:SUSTAIN",2,IF(G37="(GOAL:SUSTAIN)",2,IF(G37="GOAL:MAX EARN",2,IF(G37="GOAL:EQUITY",2,IF(G37="(GOAL:EQUITY)",2,IF(G37="PROPOSAL",3,IF(G37="(PROPOSAL)",3,IF(G37="CHOOSE+",4,IF(G37="CHOOSE-",4,IF(G37="(CHOOSE+)",4,IF(G37="(CHOOSE-)",4,IF(G37="ECO INFO",5,IF(G37="(ECO INFO)",5,IF(G37="$ INFO",6,IF(G37="($ INFO)",6,IF(G37="SOC INFO",7,IF(G37="(SOC INFO)",7,IF(G37="RULE INFO",8,IF(G37="EXP INFO",9,IF(G37="(EXP INFO)",9,IF(G37="MON RES",10,IF(G37="MON EARN",11,IF(G37="MON BEH",12,IF(G37="POSE HARM",13,IF(G37="(POSE HARM)",13,IF(G37="POSE CONCERN",14,IF(G37="(POSE CONCERN)",14,IF(G37="RJ APOLOGY",15,IF(G37="RJ ATONE",16,IF(G37="(RJ ATONE)",16,IF(G37="RJ JUSTIFY",17,IF(G37="RJ JUSTIFY:ECO INFO",17,IF(G37="RJ JUSTIFY:SOC INFO",17,IF(G37="RJ JUSTIFY:EXP INFO",17,IF(G37="RJ JUSTIFY:MON EARN",17,IF(G37="RJ JUSTIFY:MON BEH",17,IF(G37="RJ-",18,IF(G37="RJ FORGIVE+",19,IF(G37="RJ FORGIVE-",19,IF(G37="(RJ FORGIVE+)",19,IF(G37="(RJ FORGIVE-)",19,IF(G37="COORD",20,IF(G37="(COORD)",20,IF(G37="ENF ACK",21,IF(G37="(ENF ACK)",21,IF(G37="ENF PRAISE",22,IF(G37="ENF ASK",23,IF(G37="ENF TELL",24,IF(G37="ENF SHAME",25,IF(G37="ENF WARN",26,IF(G37="ENF THREATEN",27,IF(G37="ENF PUNISH",28,IF(G37="DEFECT",29,IF(G37="SM TALK",30,IF(G37="HUMOR",31,IF(G37="POLITE+",32,IF(G37="POLITE-",32,IF(G37="INPUT-",33,IF(G37="AMBIGUOUS",34,IF(G37="UNCODEABLE",35)))))))))))))))))))))))))))))))))))))))))))))))))))))))))))))))))</f>
        <v>3</v>
      </c>
      <c r="G37" t="s">
        <v>9379</v>
      </c>
    </row>
    <row r="38" spans="1:9" x14ac:dyDescent="0.35">
      <c r="E38" s="58" t="s">
        <v>6758</v>
      </c>
      <c r="F38" s="4">
        <f t="shared" si="1"/>
        <v>5</v>
      </c>
      <c r="G38" t="s">
        <v>9378</v>
      </c>
    </row>
    <row r="39" spans="1:9" x14ac:dyDescent="0.35">
      <c r="A39" s="4">
        <v>20</v>
      </c>
      <c r="B39" s="4">
        <v>-293.49299999999999</v>
      </c>
      <c r="C39" t="s">
        <v>6739</v>
      </c>
      <c r="D39" s="4">
        <v>4</v>
      </c>
      <c r="E39" s="16" t="s">
        <v>6754</v>
      </c>
      <c r="F39" s="4">
        <f t="shared" si="1"/>
        <v>5</v>
      </c>
      <c r="G39" t="s">
        <v>9378</v>
      </c>
    </row>
    <row r="40" spans="1:9" x14ac:dyDescent="0.35">
      <c r="A40" s="4">
        <v>21</v>
      </c>
      <c r="B40" s="4">
        <v>-267.32799999999997</v>
      </c>
      <c r="C40" t="s">
        <v>6739</v>
      </c>
      <c r="D40" s="4">
        <v>4</v>
      </c>
      <c r="E40" s="16" t="s">
        <v>3169</v>
      </c>
      <c r="F40" s="4">
        <f t="shared" si="1"/>
        <v>5</v>
      </c>
      <c r="G40" t="s">
        <v>9378</v>
      </c>
      <c r="I40" t="s">
        <v>11421</v>
      </c>
    </row>
    <row r="41" spans="1:9" x14ac:dyDescent="0.35">
      <c r="A41" s="4">
        <v>22</v>
      </c>
      <c r="B41" s="4">
        <v>-263.63200000000001</v>
      </c>
      <c r="C41" t="s">
        <v>6727</v>
      </c>
      <c r="D41" s="4">
        <v>1</v>
      </c>
      <c r="E41" s="16" t="s">
        <v>6759</v>
      </c>
      <c r="F41" s="4">
        <f t="shared" si="1"/>
        <v>5</v>
      </c>
      <c r="G41" t="s">
        <v>9378</v>
      </c>
    </row>
    <row r="42" spans="1:9" x14ac:dyDescent="0.35">
      <c r="B42" s="4">
        <v>-255.41</v>
      </c>
      <c r="C42" t="s">
        <v>6727</v>
      </c>
      <c r="D42" s="4">
        <v>1</v>
      </c>
      <c r="E42" s="16" t="s">
        <v>6760</v>
      </c>
    </row>
    <row r="43" spans="1:9" x14ac:dyDescent="0.35">
      <c r="A43" s="4">
        <v>23</v>
      </c>
      <c r="B43" s="4">
        <v>-248.34200000000001</v>
      </c>
      <c r="C43" t="s">
        <v>6736</v>
      </c>
      <c r="D43" s="4">
        <v>3</v>
      </c>
      <c r="E43" s="16" t="s">
        <v>999</v>
      </c>
      <c r="F43" s="4">
        <f t="shared" si="1"/>
        <v>5</v>
      </c>
      <c r="G43" t="s">
        <v>9378</v>
      </c>
      <c r="H43" s="4">
        <f t="shared" si="1"/>
        <v>4</v>
      </c>
      <c r="I43" t="s">
        <v>10330</v>
      </c>
    </row>
    <row r="44" spans="1:9" x14ac:dyDescent="0.35">
      <c r="A44" s="4">
        <v>24</v>
      </c>
      <c r="B44" s="4">
        <v>-244.39599999999999</v>
      </c>
      <c r="C44" t="s">
        <v>6734</v>
      </c>
      <c r="D44" s="4">
        <v>2</v>
      </c>
      <c r="E44" s="16" t="s">
        <v>40</v>
      </c>
      <c r="F44" s="4">
        <f t="shared" si="1"/>
        <v>5</v>
      </c>
      <c r="G44" t="s">
        <v>9378</v>
      </c>
      <c r="H44" s="4">
        <f t="shared" ref="H44" si="2">IF(I44="GREET",1,IF(I44="GOAL",2,IF(I44="GOAL:COOP",2,IF(I44="(GOAL:COOP)",2,IF(I44="GOAL:CIVILITY",2,IF(I44="GOAL:SUSTAIN",2,IF(I44="(GOAL:SUSTAIN)",2,IF(I44="GOAL:MAX EARN",2,IF(I44="GOAL:EQUITY",2,IF(I44="(GOAL:EQUITY)",2,IF(I44="PROPOSAL",3,IF(I44="(PROPOSAL)",3,IF(I44="CHOOSE+",4,IF(I44="CHOOSE-",4,IF(I44="(CHOOSE+)",4,IF(I44="(CHOOSE-)",4,IF(I44="ECO INFO",5,IF(I44="(ECO INFO)",5,IF(I44="$ INFO",6,IF(I44="($ INFO)",6,IF(I44="SOC INFO",7,IF(I44="(SOC INFO)",7,IF(I44="RULE INFO",8,IF(I44="EXP INFO",9,IF(I44="(EXP INFO)",9,IF(I44="MON RES",10,IF(I44="MON EARN",11,IF(I44="MON BEH",12,IF(I44="POSE HARM",13,IF(I44="(POSE HARM)",13,IF(I44="POSE CONCERN",14,IF(I44="(POSE CONCERN)",14,IF(I44="RJ APOLOGY",15,IF(I44="RJ ATONE",16,IF(I44="(RJ ATONE)",16,IF(I44="RJ JUSTIFY",17,IF(I44="RJ JUSTIFY:ECO INFO",17,IF(I44="RJ JUSTIFY:SOC INFO",17,IF(I44="RJ JUSTIFY:EXP INFO",17,IF(I44="RJ JUSTIFY:MON EARN",17,IF(I44="RJ JUSTIFY:MON BEH",17,IF(I44="RJ-",18,IF(I44="RJ FORGIVE+",19,IF(I44="RJ FORGIVE-",19,IF(I44="(RJ FORGIVE+)",19,IF(I44="(RJ FORGIVE-)",19,IF(I44="COORD",20,IF(I44="(COORD)",20,IF(I44="ENF ACK",21,IF(I44="(ENF ACK)",21,IF(I44="ENF PRAISE",22,IF(I44="ENF ASK",23,IF(I44="ENF TELL",24,IF(I44="ENF SHAME",25,IF(I44="ENF WARN",26,IF(I44="ENF THREATEN",27,IF(I44="ENF PUNISH",28,IF(I44="DEFECT",29,IF(I44="SM TALK",30,IF(I44="HUMOR",31,IF(I44="POLITE+",32,IF(I44="POLITE-",32,IF(I44="INPUT-",33,IF(I44="AMBIGUOUS",34,IF(I44="UNCODEABLE",35)))))))))))))))))))))))))))))))))))))))))))))))))))))))))))))))))</f>
        <v>4</v>
      </c>
      <c r="I44" t="s">
        <v>10330</v>
      </c>
    </row>
    <row r="45" spans="1:9" x14ac:dyDescent="0.35">
      <c r="A45" s="4">
        <v>25</v>
      </c>
      <c r="B45" s="4">
        <v>-238.98400000000001</v>
      </c>
      <c r="C45" t="s">
        <v>6739</v>
      </c>
      <c r="D45" s="4">
        <v>4</v>
      </c>
      <c r="E45" s="16" t="s">
        <v>267</v>
      </c>
      <c r="F45" s="4">
        <f t="shared" si="1"/>
        <v>5</v>
      </c>
      <c r="G45" t="s">
        <v>9378</v>
      </c>
      <c r="H45" s="4">
        <f t="shared" ref="H45" si="3">IF(I45="GREET",1,IF(I45="GOAL",2,IF(I45="GOAL:COOP",2,IF(I45="(GOAL:COOP)",2,IF(I45="GOAL:CIVILITY",2,IF(I45="GOAL:SUSTAIN",2,IF(I45="(GOAL:SUSTAIN)",2,IF(I45="GOAL:MAX EARN",2,IF(I45="GOAL:EQUITY",2,IF(I45="(GOAL:EQUITY)",2,IF(I45="PROPOSAL",3,IF(I45="(PROPOSAL)",3,IF(I45="CHOOSE+",4,IF(I45="CHOOSE-",4,IF(I45="(CHOOSE+)",4,IF(I45="(CHOOSE-)",4,IF(I45="ECO INFO",5,IF(I45="(ECO INFO)",5,IF(I45="$ INFO",6,IF(I45="($ INFO)",6,IF(I45="SOC INFO",7,IF(I45="(SOC INFO)",7,IF(I45="RULE INFO",8,IF(I45="EXP INFO",9,IF(I45="(EXP INFO)",9,IF(I45="MON RES",10,IF(I45="MON EARN",11,IF(I45="MON BEH",12,IF(I45="POSE HARM",13,IF(I45="(POSE HARM)",13,IF(I45="POSE CONCERN",14,IF(I45="(POSE CONCERN)",14,IF(I45="RJ APOLOGY",15,IF(I45="RJ ATONE",16,IF(I45="(RJ ATONE)",16,IF(I45="RJ JUSTIFY",17,IF(I45="RJ JUSTIFY:ECO INFO",17,IF(I45="RJ JUSTIFY:SOC INFO",17,IF(I45="RJ JUSTIFY:EXP INFO",17,IF(I45="RJ JUSTIFY:MON EARN",17,IF(I45="RJ JUSTIFY:MON BEH",17,IF(I45="RJ-",18,IF(I45="RJ FORGIVE+",19,IF(I45="RJ FORGIVE-",19,IF(I45="(RJ FORGIVE+)",19,IF(I45="(RJ FORGIVE-)",19,IF(I45="COORD",20,IF(I45="(COORD)",20,IF(I45="ENF ACK",21,IF(I45="(ENF ACK)",21,IF(I45="ENF PRAISE",22,IF(I45="ENF ASK",23,IF(I45="ENF TELL",24,IF(I45="ENF SHAME",25,IF(I45="ENF WARN",26,IF(I45="ENF THREATEN",27,IF(I45="ENF PUNISH",28,IF(I45="DEFECT",29,IF(I45="SM TALK",30,IF(I45="HUMOR",31,IF(I45="POLITE+",32,IF(I45="POLITE-",32,IF(I45="INPUT-",33,IF(I45="AMBIGUOUS",34,IF(I45="UNCODEABLE",35)))))))))))))))))))))))))))))))))))))))))))))))))))))))))))))))))</f>
        <v>4</v>
      </c>
      <c r="I45" t="s">
        <v>10330</v>
      </c>
    </row>
    <row r="47" spans="1:9" x14ac:dyDescent="0.35">
      <c r="A47" s="7">
        <v>3</v>
      </c>
      <c r="B47" s="31" t="s">
        <v>11423</v>
      </c>
    </row>
    <row r="48" spans="1:9" x14ac:dyDescent="0.35">
      <c r="A48" s="4">
        <v>26</v>
      </c>
      <c r="B48" s="4">
        <v>-251.56299999999999</v>
      </c>
      <c r="C48" t="s">
        <v>6727</v>
      </c>
      <c r="D48" s="4">
        <v>1</v>
      </c>
      <c r="E48" s="16" t="s">
        <v>6761</v>
      </c>
    </row>
    <row r="49" spans="1:7" x14ac:dyDescent="0.35">
      <c r="B49" s="4">
        <v>-229.18</v>
      </c>
      <c r="C49" t="s">
        <v>6727</v>
      </c>
      <c r="D49" s="4">
        <v>1</v>
      </c>
      <c r="E49" s="16" t="s">
        <v>6762</v>
      </c>
    </row>
    <row r="50" spans="1:7" x14ac:dyDescent="0.35">
      <c r="B50" s="4">
        <v>-208.297</v>
      </c>
      <c r="C50" t="s">
        <v>6727</v>
      </c>
      <c r="D50" s="4">
        <v>1</v>
      </c>
      <c r="E50" s="16" t="s">
        <v>6765</v>
      </c>
    </row>
    <row r="51" spans="1:7" x14ac:dyDescent="0.35">
      <c r="E51" s="58" t="s">
        <v>11424</v>
      </c>
      <c r="F51" s="4">
        <f t="shared" si="1"/>
        <v>3</v>
      </c>
      <c r="G51" t="s">
        <v>9379</v>
      </c>
    </row>
    <row r="52" spans="1:7" x14ac:dyDescent="0.35">
      <c r="E52" s="58" t="s">
        <v>6765</v>
      </c>
      <c r="F52" s="4">
        <f t="shared" si="1"/>
        <v>5</v>
      </c>
      <c r="G52" t="s">
        <v>9378</v>
      </c>
    </row>
    <row r="53" spans="1:7" x14ac:dyDescent="0.35">
      <c r="A53" s="4">
        <v>27</v>
      </c>
      <c r="B53" s="4">
        <v>-187.54499999999999</v>
      </c>
      <c r="C53" t="s">
        <v>6727</v>
      </c>
      <c r="D53" s="4">
        <v>1</v>
      </c>
      <c r="E53" s="16" t="s">
        <v>6770</v>
      </c>
      <c r="F53" s="4">
        <f t="shared" si="1"/>
        <v>3</v>
      </c>
      <c r="G53" t="s">
        <v>9379</v>
      </c>
    </row>
    <row r="54" spans="1:7" x14ac:dyDescent="0.35">
      <c r="B54" s="4">
        <v>-178.17599999999999</v>
      </c>
      <c r="C54" t="s">
        <v>6727</v>
      </c>
      <c r="D54" s="4">
        <v>1</v>
      </c>
      <c r="E54" s="16" t="s">
        <v>6772</v>
      </c>
    </row>
    <row r="55" spans="1:7" x14ac:dyDescent="0.35">
      <c r="A55" s="4">
        <v>28</v>
      </c>
      <c r="B55" s="4">
        <v>-165.97900000000001</v>
      </c>
      <c r="C55" t="s">
        <v>6734</v>
      </c>
      <c r="D55" s="4">
        <v>2</v>
      </c>
      <c r="E55" s="16" t="s">
        <v>6773</v>
      </c>
      <c r="F55" s="4">
        <f t="shared" si="1"/>
        <v>4</v>
      </c>
      <c r="G55" t="s">
        <v>9372</v>
      </c>
    </row>
    <row r="56" spans="1:7" x14ac:dyDescent="0.35">
      <c r="A56" s="4">
        <v>29</v>
      </c>
      <c r="B56" s="4">
        <v>-162.88299999999899</v>
      </c>
      <c r="C56" t="s">
        <v>6739</v>
      </c>
      <c r="D56" s="4">
        <v>4</v>
      </c>
      <c r="E56" s="16" t="s">
        <v>267</v>
      </c>
      <c r="F56" s="4">
        <f t="shared" si="1"/>
        <v>4</v>
      </c>
      <c r="G56" t="s">
        <v>9372</v>
      </c>
    </row>
    <row r="58" spans="1:7" x14ac:dyDescent="0.35">
      <c r="B58" s="20"/>
    </row>
    <row r="59" spans="1:7" x14ac:dyDescent="0.35">
      <c r="A59" s="4">
        <v>30</v>
      </c>
      <c r="B59" s="4">
        <v>-132.857</v>
      </c>
      <c r="C59" t="s">
        <v>6734</v>
      </c>
      <c r="D59" s="4">
        <v>2</v>
      </c>
      <c r="E59" s="16" t="s">
        <v>6778</v>
      </c>
      <c r="F59" s="4">
        <f t="shared" si="1"/>
        <v>5</v>
      </c>
      <c r="G59" t="s">
        <v>9378</v>
      </c>
    </row>
    <row r="61" spans="1:7" x14ac:dyDescent="0.35">
      <c r="A61" s="4">
        <v>31</v>
      </c>
      <c r="B61" s="4">
        <v>-111.38500000000001</v>
      </c>
      <c r="C61" t="s">
        <v>6727</v>
      </c>
      <c r="D61" s="4">
        <v>1</v>
      </c>
      <c r="E61" s="16" t="s">
        <v>6780</v>
      </c>
      <c r="F61" s="4">
        <f t="shared" si="1"/>
        <v>9</v>
      </c>
      <c r="G61" t="s">
        <v>9373</v>
      </c>
    </row>
    <row r="62" spans="1:7" x14ac:dyDescent="0.35">
      <c r="A62" s="4">
        <v>32</v>
      </c>
      <c r="B62" s="4">
        <v>-99.82</v>
      </c>
      <c r="C62" t="s">
        <v>6736</v>
      </c>
      <c r="D62" s="4">
        <v>3</v>
      </c>
      <c r="E62" s="16" t="s">
        <v>6783</v>
      </c>
      <c r="F62" s="4">
        <f t="shared" si="1"/>
        <v>31</v>
      </c>
      <c r="G62" t="s">
        <v>9386</v>
      </c>
    </row>
    <row r="63" spans="1:7" x14ac:dyDescent="0.35">
      <c r="A63" s="4">
        <v>33</v>
      </c>
      <c r="B63" s="4">
        <v>-91.707999999999998</v>
      </c>
      <c r="C63" t="s">
        <v>6734</v>
      </c>
      <c r="D63" s="4">
        <v>2</v>
      </c>
      <c r="E63" s="16" t="s">
        <v>6784</v>
      </c>
      <c r="F63" s="4">
        <f t="shared" si="1"/>
        <v>9</v>
      </c>
      <c r="G63" t="s">
        <v>9373</v>
      </c>
    </row>
    <row r="64" spans="1:7" x14ac:dyDescent="0.35">
      <c r="B64" s="4">
        <v>-87.614999999999995</v>
      </c>
      <c r="C64" t="s">
        <v>6734</v>
      </c>
      <c r="D64" s="4">
        <v>2</v>
      </c>
      <c r="E64" s="16" t="s">
        <v>336</v>
      </c>
      <c r="F64" s="4">
        <f t="shared" si="1"/>
        <v>31</v>
      </c>
      <c r="G64" t="s">
        <v>9386</v>
      </c>
    </row>
    <row r="66" spans="1:11" x14ac:dyDescent="0.35">
      <c r="A66" s="4">
        <v>34</v>
      </c>
      <c r="B66" s="4">
        <v>-63.152999999999999</v>
      </c>
      <c r="C66" t="s">
        <v>6727</v>
      </c>
      <c r="D66" s="4">
        <v>1</v>
      </c>
      <c r="E66" s="16" t="s">
        <v>6789</v>
      </c>
    </row>
    <row r="67" spans="1:11" x14ac:dyDescent="0.35">
      <c r="E67" s="58" t="s">
        <v>11425</v>
      </c>
      <c r="F67" s="4">
        <f t="shared" si="1"/>
        <v>7</v>
      </c>
      <c r="G67" t="s">
        <v>9377</v>
      </c>
    </row>
    <row r="68" spans="1:11" x14ac:dyDescent="0.35">
      <c r="E68" s="58" t="s">
        <v>11426</v>
      </c>
      <c r="F68" s="4">
        <f t="shared" si="1"/>
        <v>2</v>
      </c>
      <c r="G68" t="s">
        <v>12174</v>
      </c>
      <c r="H68" s="4">
        <f t="shared" si="1"/>
        <v>5</v>
      </c>
      <c r="I68" t="s">
        <v>9378</v>
      </c>
    </row>
    <row r="70" spans="1:11" x14ac:dyDescent="0.35">
      <c r="A70" s="7"/>
      <c r="B70" s="11" t="s">
        <v>9230</v>
      </c>
      <c r="C70" s="15"/>
      <c r="D70" s="19"/>
      <c r="E70" s="15"/>
    </row>
    <row r="71" spans="1:11" x14ac:dyDescent="0.35">
      <c r="B71" s="20"/>
    </row>
    <row r="72" spans="1:11" x14ac:dyDescent="0.35">
      <c r="A72" s="4">
        <v>35</v>
      </c>
      <c r="B72" s="4">
        <v>-378.25599999999997</v>
      </c>
      <c r="C72" t="s">
        <v>6727</v>
      </c>
      <c r="D72" s="4">
        <v>1</v>
      </c>
      <c r="E72" s="16" t="s">
        <v>6796</v>
      </c>
      <c r="F72" s="4">
        <f t="shared" ref="F72" si="4">IF(G72="GREET",1,IF(G72="GOAL",2,IF(G72="GOAL:COOP",2,IF(G72="(GOAL:COOP)",2,IF(G72="GOAL:CIVILITY",2,IF(G72="GOAL:SUSTAIN",2,IF(G72="(GOAL:SUSTAIN)",2,IF(G72="GOAL:MAX EARN",2,IF(G72="GOAL:EQUITY",2,IF(G72="(GOAL:EQUITY)",2,IF(G72="PROPOSAL",3,IF(G72="(PROPOSAL)",3,IF(G72="CHOOSE+",4,IF(G72="CHOOSE-",4,IF(G72="(CHOOSE+)",4,IF(G72="(CHOOSE-)",4,IF(G72="ECO INFO",5,IF(G72="(ECO INFO)",5,IF(G72="$ INFO",6,IF(G72="($ INFO)",6,IF(G72="SOC INFO",7,IF(G72="(SOC INFO)",7,IF(G72="RULE INFO",8,IF(G72="EXP INFO",9,IF(G72="(EXP INFO)",9,IF(G72="MON RES",10,IF(G72="MON EARN",11,IF(G72="MON BEH",12,IF(G72="POSE HARM",13,IF(G72="(POSE HARM)",13,IF(G72="POSE CONCERN",14,IF(G72="(POSE CONCERN)",14,IF(G72="RJ APOLOGY",15,IF(G72="RJ ATONE",16,IF(G72="(RJ ATONE)",16,IF(G72="RJ JUSTIFY",17,IF(G72="RJ JUSTIFY:ECO INFO",17,IF(G72="RJ JUSTIFY:SOC INFO",17,IF(G72="RJ JUSTIFY:EXP INFO",17,IF(G72="RJ JUSTIFY:MON EARN",17,IF(G72="RJ JUSTIFY:MON BEH",17,IF(G72="RJ-",18,IF(G72="RJ FORGIVE+",19,IF(G72="RJ FORGIVE-",19,IF(G72="(RJ FORGIVE+)",19,IF(G72="(RJ FORGIVE-)",19,IF(G72="COORD",20,IF(G72="(COORD)",20,IF(G72="ENF ACK",21,IF(G72="(ENF ACK)",21,IF(G72="ENF PRAISE",22,IF(G72="ENF ASK",23,IF(G72="ENF TELL",24,IF(G72="ENF SHAME",25,IF(G72="ENF WARN",26,IF(G72="ENF THREATEN",27,IF(G72="ENF PUNISH",28,IF(G72="DEFECT",29,IF(G72="SM TALK",30,IF(G72="HUMOR",31,IF(G72="POLITE+",32,IF(G72="POLITE-",32,IF(G72="INPUT-",33,IF(G72="AMBIGUOUS",34,IF(G72="UNCODEABLE",35)))))))))))))))))))))))))))))))))))))))))))))))))))))))))))))))))</f>
        <v>22</v>
      </c>
      <c r="G72" t="s">
        <v>10418</v>
      </c>
    </row>
    <row r="73" spans="1:11" x14ac:dyDescent="0.35">
      <c r="B73" s="4">
        <v>-375.03100000000001</v>
      </c>
      <c r="C73" t="s">
        <v>6727</v>
      </c>
      <c r="D73" s="4">
        <v>1</v>
      </c>
      <c r="E73" s="16" t="s">
        <v>6797</v>
      </c>
    </row>
    <row r="74" spans="1:11" x14ac:dyDescent="0.35">
      <c r="A74" s="4">
        <v>36</v>
      </c>
      <c r="B74" s="4">
        <v>-370.93299999999999</v>
      </c>
      <c r="C74" t="s">
        <v>6734</v>
      </c>
      <c r="D74" s="4">
        <v>2</v>
      </c>
      <c r="E74" s="16" t="s">
        <v>6798</v>
      </c>
      <c r="F74" s="4">
        <f t="shared" ref="F74:H85" si="5">IF(G74="GREET",1,IF(G74="GOAL",2,IF(G74="GOAL:COOP",2,IF(G74="(GOAL:COOP)",2,IF(G74="GOAL:CIVILITY",2,IF(G74="GOAL:SUSTAIN",2,IF(G74="(GOAL:SUSTAIN)",2,IF(G74="GOAL:MAX EARN",2,IF(G74="GOAL:EQUITY",2,IF(G74="(GOAL:EQUITY)",2,IF(G74="PROPOSAL",3,IF(G74="(PROPOSAL)",3,IF(G74="CHOOSE+",4,IF(G74="CHOOSE-",4,IF(G74="(CHOOSE+)",4,IF(G74="(CHOOSE-)",4,IF(G74="ECO INFO",5,IF(G74="(ECO INFO)",5,IF(G74="$ INFO",6,IF(G74="($ INFO)",6,IF(G74="SOC INFO",7,IF(G74="(SOC INFO)",7,IF(G74="RULE INFO",8,IF(G74="EXP INFO",9,IF(G74="(EXP INFO)",9,IF(G74="MON RES",10,IF(G74="MON EARN",11,IF(G74="MON BEH",12,IF(G74="POSE HARM",13,IF(G74="(POSE HARM)",13,IF(G74="POSE CONCERN",14,IF(G74="(POSE CONCERN)",14,IF(G74="RJ APOLOGY",15,IF(G74="RJ ATONE",16,IF(G74="(RJ ATONE)",16,IF(G74="RJ JUSTIFY",17,IF(G74="RJ JUSTIFY:ECO INFO",17,IF(G74="RJ JUSTIFY:SOC INFO",17,IF(G74="RJ JUSTIFY:EXP INFO",17,IF(G74="RJ JUSTIFY:MON EARN",17,IF(G74="RJ JUSTIFY:MON BEH",17,IF(G74="RJ-",18,IF(G74="RJ FORGIVE+",19,IF(G74="RJ FORGIVE-",19,IF(G74="(RJ FORGIVE+)",19,IF(G74="(RJ FORGIVE-)",19,IF(G74="COORD",20,IF(G74="(COORD)",20,IF(G74="ENF ACK",21,IF(G74="(ENF ACK)",21,IF(G74="ENF PRAISE",22,IF(G74="ENF ASK",23,IF(G74="ENF TELL",24,IF(G74="ENF SHAME",25,IF(G74="ENF WARN",26,IF(G74="ENF THREATEN",27,IF(G74="ENF PUNISH",28,IF(G74="DEFECT",29,IF(G74="SM TALK",30,IF(G74="HUMOR",31,IF(G74="POLITE+",32,IF(G74="POLITE-",32,IF(G74="INPUT-",33,IF(G74="AMBIGUOUS",34,IF(G74="UNCODEABLE",35)))))))))))))))))))))))))))))))))))))))))))))))))))))))))))))))))</f>
        <v>22</v>
      </c>
      <c r="G74" t="s">
        <v>10418</v>
      </c>
    </row>
    <row r="75" spans="1:11" x14ac:dyDescent="0.35">
      <c r="A75" s="4">
        <v>37</v>
      </c>
      <c r="B75" s="4">
        <v>-369.46800000000002</v>
      </c>
      <c r="C75" t="s">
        <v>6736</v>
      </c>
      <c r="D75" s="4">
        <v>3</v>
      </c>
      <c r="E75" s="16" t="s">
        <v>6799</v>
      </c>
      <c r="F75" s="4">
        <f t="shared" si="5"/>
        <v>22</v>
      </c>
      <c r="G75" t="s">
        <v>10418</v>
      </c>
    </row>
    <row r="76" spans="1:11" x14ac:dyDescent="0.35">
      <c r="A76" s="4">
        <v>38</v>
      </c>
      <c r="B76" s="4">
        <v>-365.91500000000002</v>
      </c>
      <c r="C76" t="s">
        <v>6734</v>
      </c>
      <c r="D76" s="4">
        <v>2</v>
      </c>
      <c r="E76" s="16" t="s">
        <v>6801</v>
      </c>
      <c r="F76" s="4">
        <f t="shared" si="5"/>
        <v>22</v>
      </c>
      <c r="G76" t="s">
        <v>10418</v>
      </c>
    </row>
    <row r="78" spans="1:11" x14ac:dyDescent="0.35">
      <c r="A78" s="7">
        <v>4</v>
      </c>
      <c r="B78" s="31" t="s">
        <v>11430</v>
      </c>
    </row>
    <row r="79" spans="1:11" x14ac:dyDescent="0.35">
      <c r="A79" s="4">
        <v>39</v>
      </c>
      <c r="B79" s="4">
        <v>-325.774</v>
      </c>
      <c r="C79" t="s">
        <v>6739</v>
      </c>
      <c r="D79" s="4">
        <v>4</v>
      </c>
      <c r="E79" s="16" t="s">
        <v>6805</v>
      </c>
    </row>
    <row r="80" spans="1:11" x14ac:dyDescent="0.35">
      <c r="E80" s="58" t="s">
        <v>11427</v>
      </c>
      <c r="F80" s="4">
        <f t="shared" si="5"/>
        <v>22</v>
      </c>
      <c r="G80" t="s">
        <v>10418</v>
      </c>
      <c r="H80" s="4">
        <f t="shared" si="5"/>
        <v>4</v>
      </c>
      <c r="I80" t="s">
        <v>10330</v>
      </c>
      <c r="K80" t="s">
        <v>11429</v>
      </c>
    </row>
    <row r="81" spans="1:9" x14ac:dyDescent="0.35">
      <c r="E81" s="58" t="s">
        <v>11428</v>
      </c>
      <c r="F81" s="4">
        <f t="shared" si="5"/>
        <v>21</v>
      </c>
      <c r="G81" t="s">
        <v>9613</v>
      </c>
    </row>
    <row r="82" spans="1:9" x14ac:dyDescent="0.35">
      <c r="A82" s="4">
        <v>40</v>
      </c>
      <c r="B82" s="4">
        <v>-312.03100000000001</v>
      </c>
      <c r="C82" t="s">
        <v>6727</v>
      </c>
      <c r="D82" s="4">
        <v>1</v>
      </c>
      <c r="E82" s="16" t="s">
        <v>6807</v>
      </c>
      <c r="F82" s="4">
        <f t="shared" si="5"/>
        <v>3</v>
      </c>
      <c r="G82" t="s">
        <v>9379</v>
      </c>
    </row>
    <row r="83" spans="1:9" x14ac:dyDescent="0.35">
      <c r="A83" s="4">
        <v>41</v>
      </c>
      <c r="B83" s="4">
        <v>-308.88499999999999</v>
      </c>
      <c r="C83" t="s">
        <v>6734</v>
      </c>
      <c r="D83" s="4">
        <v>2</v>
      </c>
      <c r="E83" s="16" t="s">
        <v>6808</v>
      </c>
      <c r="F83" s="4">
        <f t="shared" si="5"/>
        <v>8</v>
      </c>
      <c r="G83" t="s">
        <v>9374</v>
      </c>
      <c r="H83" s="4">
        <f t="shared" si="5"/>
        <v>4</v>
      </c>
      <c r="I83" t="s">
        <v>10330</v>
      </c>
    </row>
    <row r="84" spans="1:9" x14ac:dyDescent="0.35">
      <c r="A84" s="4">
        <v>42</v>
      </c>
      <c r="B84" s="4">
        <v>-299.91000000000003</v>
      </c>
      <c r="C84" t="s">
        <v>6727</v>
      </c>
      <c r="D84" s="4">
        <v>1</v>
      </c>
      <c r="E84" s="16" t="s">
        <v>5052</v>
      </c>
      <c r="F84" s="4">
        <f t="shared" si="5"/>
        <v>8</v>
      </c>
      <c r="G84" t="s">
        <v>9374</v>
      </c>
    </row>
    <row r="85" spans="1:9" x14ac:dyDescent="0.35">
      <c r="A85" s="4">
        <v>43</v>
      </c>
      <c r="B85" s="4">
        <v>-298.642</v>
      </c>
      <c r="C85" t="s">
        <v>6736</v>
      </c>
      <c r="D85" s="4">
        <v>3</v>
      </c>
      <c r="E85" s="16" t="s">
        <v>1142</v>
      </c>
      <c r="F85" s="4">
        <f t="shared" si="5"/>
        <v>8</v>
      </c>
      <c r="G85" t="s">
        <v>9374</v>
      </c>
      <c r="H85" s="4">
        <f t="shared" si="5"/>
        <v>4</v>
      </c>
      <c r="I85" t="s">
        <v>10330</v>
      </c>
    </row>
    <row r="86" spans="1:9" x14ac:dyDescent="0.35">
      <c r="B86" s="4">
        <v>-288.65499999999997</v>
      </c>
      <c r="C86" t="s">
        <v>6736</v>
      </c>
      <c r="D86" s="4">
        <v>3</v>
      </c>
      <c r="E86" s="16" t="s">
        <v>6811</v>
      </c>
    </row>
    <row r="88" spans="1:9" x14ac:dyDescent="0.35">
      <c r="A88" s="4">
        <v>44</v>
      </c>
      <c r="B88" s="4">
        <v>-273.022999999999</v>
      </c>
      <c r="C88" t="s">
        <v>6727</v>
      </c>
      <c r="D88" s="4">
        <v>1</v>
      </c>
      <c r="E88" s="16" t="s">
        <v>6814</v>
      </c>
      <c r="F88" s="4">
        <f t="shared" ref="F88" si="6">IF(G88="GREET",1,IF(G88="GOAL",2,IF(G88="GOAL:COOP",2,IF(G88="(GOAL:COOP)",2,IF(G88="GOAL:CIVILITY",2,IF(G88="GOAL:SUSTAIN",2,IF(G88="(GOAL:SUSTAIN)",2,IF(G88="GOAL:MAX EARN",2,IF(G88="GOAL:EQUITY",2,IF(G88="(GOAL:EQUITY)",2,IF(G88="PROPOSAL",3,IF(G88="(PROPOSAL)",3,IF(G88="CHOOSE+",4,IF(G88="CHOOSE-",4,IF(G88="(CHOOSE+)",4,IF(G88="(CHOOSE-)",4,IF(G88="ECO INFO",5,IF(G88="(ECO INFO)",5,IF(G88="$ INFO",6,IF(G88="($ INFO)",6,IF(G88="SOC INFO",7,IF(G88="(SOC INFO)",7,IF(G88="RULE INFO",8,IF(G88="EXP INFO",9,IF(G88="(EXP INFO)",9,IF(G88="MON RES",10,IF(G88="MON EARN",11,IF(G88="MON BEH",12,IF(G88="POSE HARM",13,IF(G88="(POSE HARM)",13,IF(G88="POSE CONCERN",14,IF(G88="(POSE CONCERN)",14,IF(G88="RJ APOLOGY",15,IF(G88="RJ ATONE",16,IF(G88="(RJ ATONE)",16,IF(G88="RJ JUSTIFY",17,IF(G88="RJ JUSTIFY:ECO INFO",17,IF(G88="RJ JUSTIFY:SOC INFO",17,IF(G88="RJ JUSTIFY:EXP INFO",17,IF(G88="RJ JUSTIFY:MON EARN",17,IF(G88="RJ JUSTIFY:MON BEH",17,IF(G88="RJ-",18,IF(G88="RJ FORGIVE+",19,IF(G88="RJ FORGIVE-",19,IF(G88="(RJ FORGIVE+)",19,IF(G88="(RJ FORGIVE-)",19,IF(G88="COORD",20,IF(G88="(COORD)",20,IF(G88="ENF ACK",21,IF(G88="(ENF ACK)",21,IF(G88="ENF PRAISE",22,IF(G88="ENF ASK",23,IF(G88="ENF TELL",24,IF(G88="ENF SHAME",25,IF(G88="ENF WARN",26,IF(G88="ENF THREATEN",27,IF(G88="ENF PUNISH",28,IF(G88="DEFECT",29,IF(G88="SM TALK",30,IF(G88="HUMOR",31,IF(G88="POLITE+",32,IF(G88="POLITE-",32,IF(G88="INPUT-",33,IF(G88="AMBIGUOUS",34,IF(G88="UNCODEABLE",35)))))))))))))))))))))))))))))))))))))))))))))))))))))))))))))))))</f>
        <v>7</v>
      </c>
      <c r="G88" t="s">
        <v>9377</v>
      </c>
    </row>
    <row r="89" spans="1:9" x14ac:dyDescent="0.35">
      <c r="B89" s="4">
        <v>-271.34300000000002</v>
      </c>
      <c r="C89" t="s">
        <v>6727</v>
      </c>
      <c r="D89" s="4">
        <v>1</v>
      </c>
      <c r="E89" s="16" t="s">
        <v>6815</v>
      </c>
    </row>
    <row r="90" spans="1:9" x14ac:dyDescent="0.35">
      <c r="B90" s="4">
        <v>-260.31900000000002</v>
      </c>
      <c r="C90" t="s">
        <v>6727</v>
      </c>
      <c r="D90" s="4">
        <v>1</v>
      </c>
      <c r="E90" s="16" t="s">
        <v>140</v>
      </c>
    </row>
    <row r="91" spans="1:9" x14ac:dyDescent="0.35">
      <c r="A91" s="4">
        <v>45</v>
      </c>
      <c r="B91" s="4">
        <v>-255.58500000000001</v>
      </c>
      <c r="C91" t="s">
        <v>6734</v>
      </c>
      <c r="D91" s="4">
        <v>2</v>
      </c>
      <c r="E91" s="16" t="s">
        <v>6816</v>
      </c>
      <c r="F91" s="4">
        <f t="shared" ref="F91:J127" si="7">IF(G91="GREET",1,IF(G91="GOAL",2,IF(G91="GOAL:COOP",2,IF(G91="(GOAL:COOP)",2,IF(G91="GOAL:CIVILITY",2,IF(G91="GOAL:SUSTAIN",2,IF(G91="(GOAL:SUSTAIN)",2,IF(G91="GOAL:MAX EARN",2,IF(G91="GOAL:EQUITY",2,IF(G91="(GOAL:EQUITY)",2,IF(G91="PROPOSAL",3,IF(G91="(PROPOSAL)",3,IF(G91="CHOOSE+",4,IF(G91="CHOOSE-",4,IF(G91="(CHOOSE+)",4,IF(G91="(CHOOSE-)",4,IF(G91="ECO INFO",5,IF(G91="(ECO INFO)",5,IF(G91="$ INFO",6,IF(G91="($ INFO)",6,IF(G91="SOC INFO",7,IF(G91="(SOC INFO)",7,IF(G91="RULE INFO",8,IF(G91="EXP INFO",9,IF(G91="(EXP INFO)",9,IF(G91="MON RES",10,IF(G91="MON EARN",11,IF(G91="MON BEH",12,IF(G91="POSE HARM",13,IF(G91="(POSE HARM)",13,IF(G91="POSE CONCERN",14,IF(G91="(POSE CONCERN)",14,IF(G91="RJ APOLOGY",15,IF(G91="RJ ATONE",16,IF(G91="(RJ ATONE)",16,IF(G91="RJ JUSTIFY",17,IF(G91="RJ JUSTIFY:ECO INFO",17,IF(G91="RJ JUSTIFY:SOC INFO",17,IF(G91="RJ JUSTIFY:EXP INFO",17,IF(G91="RJ JUSTIFY:MON EARN",17,IF(G91="RJ JUSTIFY:MON BEH",17,IF(G91="RJ-",18,IF(G91="RJ FORGIVE+",19,IF(G91="RJ FORGIVE-",19,IF(G91="(RJ FORGIVE+)",19,IF(G91="(RJ FORGIVE-)",19,IF(G91="COORD",20,IF(G91="(COORD)",20,IF(G91="ENF ACK",21,IF(G91="(ENF ACK)",21,IF(G91="ENF PRAISE",22,IF(G91="ENF ASK",23,IF(G91="ENF TELL",24,IF(G91="ENF SHAME",25,IF(G91="ENF WARN",26,IF(G91="ENF THREATEN",27,IF(G91="ENF PUNISH",28,IF(G91="DEFECT",29,IF(G91="SM TALK",30,IF(G91="HUMOR",31,IF(G91="POLITE+",32,IF(G91="POLITE-",32,IF(G91="INPUT-",33,IF(G91="AMBIGUOUS",34,IF(G91="UNCODEABLE",35)))))))))))))))))))))))))))))))))))))))))))))))))))))))))))))))))</f>
        <v>35</v>
      </c>
      <c r="G91" t="s">
        <v>9391</v>
      </c>
    </row>
    <row r="92" spans="1:9" x14ac:dyDescent="0.35">
      <c r="A92" s="4">
        <v>46</v>
      </c>
      <c r="B92" s="4">
        <v>-254.93799999999999</v>
      </c>
      <c r="C92" t="s">
        <v>6736</v>
      </c>
      <c r="D92" s="4">
        <v>3</v>
      </c>
      <c r="E92" s="16" t="s">
        <v>6817</v>
      </c>
      <c r="F92" s="4">
        <f t="shared" si="7"/>
        <v>7</v>
      </c>
      <c r="G92" t="s">
        <v>9377</v>
      </c>
    </row>
    <row r="93" spans="1:9" x14ac:dyDescent="0.35">
      <c r="A93" s="4">
        <v>47</v>
      </c>
      <c r="B93" s="4">
        <v>-238.36500000000001</v>
      </c>
      <c r="C93" t="s">
        <v>6734</v>
      </c>
      <c r="D93" s="4">
        <v>2</v>
      </c>
      <c r="E93" s="16" t="s">
        <v>6820</v>
      </c>
      <c r="F93" s="4">
        <f t="shared" si="7"/>
        <v>9</v>
      </c>
      <c r="G93" t="s">
        <v>9373</v>
      </c>
    </row>
    <row r="94" spans="1:9" x14ac:dyDescent="0.35">
      <c r="A94" s="4">
        <v>48</v>
      </c>
      <c r="B94" s="4">
        <v>-222.2</v>
      </c>
      <c r="C94" t="s">
        <v>6727</v>
      </c>
      <c r="D94" s="4">
        <v>1</v>
      </c>
      <c r="E94" s="16" t="s">
        <v>6822</v>
      </c>
      <c r="F94" s="4">
        <f t="shared" si="7"/>
        <v>9</v>
      </c>
      <c r="G94" t="s">
        <v>9373</v>
      </c>
    </row>
    <row r="95" spans="1:9" x14ac:dyDescent="0.35">
      <c r="A95" s="4">
        <v>49</v>
      </c>
      <c r="B95" s="4">
        <v>-204.94399999999999</v>
      </c>
      <c r="C95" t="s">
        <v>6734</v>
      </c>
      <c r="D95" s="4">
        <v>2</v>
      </c>
      <c r="E95" s="16" t="s">
        <v>6825</v>
      </c>
      <c r="F95" s="4">
        <f t="shared" si="7"/>
        <v>9</v>
      </c>
      <c r="G95" t="s">
        <v>9373</v>
      </c>
    </row>
    <row r="97" spans="1:7" x14ac:dyDescent="0.35">
      <c r="A97" s="7">
        <v>4</v>
      </c>
      <c r="B97" s="31" t="s">
        <v>11431</v>
      </c>
    </row>
    <row r="98" spans="1:7" x14ac:dyDescent="0.35">
      <c r="A98" s="4">
        <v>50</v>
      </c>
      <c r="B98" s="4">
        <v>-219.358</v>
      </c>
      <c r="C98" t="s">
        <v>6727</v>
      </c>
      <c r="D98" s="4">
        <v>1</v>
      </c>
      <c r="E98" s="16" t="s">
        <v>6823</v>
      </c>
      <c r="F98" s="4">
        <f t="shared" si="7"/>
        <v>3</v>
      </c>
      <c r="G98" t="s">
        <v>9379</v>
      </c>
    </row>
    <row r="99" spans="1:7" x14ac:dyDescent="0.35">
      <c r="B99" s="4">
        <v>-198.64699999999999</v>
      </c>
      <c r="C99" t="s">
        <v>6727</v>
      </c>
      <c r="D99" s="4">
        <v>1</v>
      </c>
      <c r="E99" s="16" t="s">
        <v>6826</v>
      </c>
    </row>
    <row r="100" spans="1:7" x14ac:dyDescent="0.35">
      <c r="A100" s="4">
        <v>51</v>
      </c>
      <c r="B100" s="4">
        <v>-186.476</v>
      </c>
      <c r="C100" t="s">
        <v>6736</v>
      </c>
      <c r="D100" s="4">
        <v>3</v>
      </c>
      <c r="E100" s="16" t="s">
        <v>6828</v>
      </c>
      <c r="F100" s="4">
        <f t="shared" si="7"/>
        <v>4</v>
      </c>
      <c r="G100" t="s">
        <v>9372</v>
      </c>
    </row>
    <row r="101" spans="1:7" x14ac:dyDescent="0.35">
      <c r="A101" s="4">
        <v>52</v>
      </c>
      <c r="B101" s="4">
        <v>-175.655</v>
      </c>
      <c r="C101" t="s">
        <v>6727</v>
      </c>
      <c r="D101" s="4">
        <v>1</v>
      </c>
      <c r="E101" s="16" t="s">
        <v>6829</v>
      </c>
    </row>
    <row r="102" spans="1:7" x14ac:dyDescent="0.35">
      <c r="E102" s="58" t="s">
        <v>11432</v>
      </c>
      <c r="F102" s="4">
        <f t="shared" si="7"/>
        <v>7</v>
      </c>
      <c r="G102" t="s">
        <v>9377</v>
      </c>
    </row>
    <row r="103" spans="1:7" x14ac:dyDescent="0.35">
      <c r="E103" s="58" t="s">
        <v>11433</v>
      </c>
      <c r="F103" s="4">
        <f t="shared" si="7"/>
        <v>6</v>
      </c>
      <c r="G103" t="s">
        <v>10472</v>
      </c>
    </row>
    <row r="104" spans="1:7" x14ac:dyDescent="0.35">
      <c r="A104" s="4">
        <v>53</v>
      </c>
      <c r="B104" s="4">
        <v>-160.22999999999999</v>
      </c>
      <c r="C104" t="s">
        <v>6739</v>
      </c>
      <c r="D104" s="4">
        <v>4</v>
      </c>
      <c r="E104" s="16" t="s">
        <v>6830</v>
      </c>
    </row>
    <row r="105" spans="1:7" x14ac:dyDescent="0.35">
      <c r="E105" s="58" t="s">
        <v>11434</v>
      </c>
      <c r="F105" s="4">
        <f t="shared" si="7"/>
        <v>4</v>
      </c>
      <c r="G105" t="s">
        <v>9372</v>
      </c>
    </row>
    <row r="106" spans="1:7" x14ac:dyDescent="0.35">
      <c r="E106" s="58" t="s">
        <v>11435</v>
      </c>
      <c r="F106" s="4">
        <f t="shared" si="7"/>
        <v>7</v>
      </c>
      <c r="G106" t="s">
        <v>9377</v>
      </c>
    </row>
    <row r="107" spans="1:7" x14ac:dyDescent="0.35">
      <c r="A107" s="4">
        <v>54</v>
      </c>
      <c r="B107" s="4">
        <v>-159.50200000000001</v>
      </c>
      <c r="C107" t="s">
        <v>6734</v>
      </c>
      <c r="D107" s="4">
        <v>2</v>
      </c>
      <c r="E107" s="16" t="s">
        <v>6831</v>
      </c>
    </row>
    <row r="108" spans="1:7" x14ac:dyDescent="0.35">
      <c r="E108" s="58" t="s">
        <v>11436</v>
      </c>
      <c r="F108" s="4">
        <f t="shared" si="7"/>
        <v>4</v>
      </c>
      <c r="G108" t="s">
        <v>9372</v>
      </c>
    </row>
    <row r="109" spans="1:7" x14ac:dyDescent="0.35">
      <c r="E109" s="58" t="s">
        <v>265</v>
      </c>
      <c r="F109" s="4">
        <f t="shared" si="7"/>
        <v>7</v>
      </c>
      <c r="G109" t="s">
        <v>9377</v>
      </c>
    </row>
    <row r="110" spans="1:7" x14ac:dyDescent="0.35">
      <c r="A110" s="4">
        <v>55</v>
      </c>
      <c r="B110" s="4">
        <v>-134.31299999999999</v>
      </c>
      <c r="C110" t="s">
        <v>6734</v>
      </c>
      <c r="D110" s="4">
        <v>2</v>
      </c>
      <c r="E110" s="16" t="s">
        <v>6833</v>
      </c>
      <c r="F110" s="4">
        <f t="shared" si="7"/>
        <v>31</v>
      </c>
      <c r="G110" t="s">
        <v>9386</v>
      </c>
    </row>
    <row r="111" spans="1:7" x14ac:dyDescent="0.35">
      <c r="A111" s="4">
        <v>56</v>
      </c>
      <c r="B111" s="4">
        <v>-125.631</v>
      </c>
      <c r="C111" t="s">
        <v>6727</v>
      </c>
      <c r="D111" s="4">
        <v>1</v>
      </c>
      <c r="E111" s="16" t="s">
        <v>6834</v>
      </c>
      <c r="F111" s="4">
        <f t="shared" si="7"/>
        <v>31</v>
      </c>
      <c r="G111" t="s">
        <v>9386</v>
      </c>
    </row>
    <row r="113" spans="1:11" x14ac:dyDescent="0.35">
      <c r="A113" s="4">
        <v>57</v>
      </c>
      <c r="B113" s="4">
        <v>-88.766999999999996</v>
      </c>
      <c r="C113" t="s">
        <v>6739</v>
      </c>
      <c r="D113" s="4">
        <v>4</v>
      </c>
      <c r="E113" s="16" t="s">
        <v>6840</v>
      </c>
    </row>
    <row r="114" spans="1:11" x14ac:dyDescent="0.35">
      <c r="E114" s="58" t="s">
        <v>11437</v>
      </c>
      <c r="F114" s="4">
        <f t="shared" si="7"/>
        <v>24</v>
      </c>
      <c r="G114" t="s">
        <v>10409</v>
      </c>
    </row>
    <row r="115" spans="1:11" x14ac:dyDescent="0.35">
      <c r="E115" s="58" t="s">
        <v>11438</v>
      </c>
      <c r="F115" s="4">
        <f t="shared" si="7"/>
        <v>2</v>
      </c>
      <c r="G115" t="s">
        <v>10428</v>
      </c>
    </row>
    <row r="116" spans="1:11" x14ac:dyDescent="0.35">
      <c r="E116" s="58" t="s">
        <v>11439</v>
      </c>
      <c r="F116" s="4">
        <f t="shared" si="7"/>
        <v>6</v>
      </c>
      <c r="G116" t="s">
        <v>10472</v>
      </c>
      <c r="H116" s="4">
        <f t="shared" si="7"/>
        <v>2</v>
      </c>
      <c r="I116" t="s">
        <v>12175</v>
      </c>
    </row>
    <row r="117" spans="1:11" x14ac:dyDescent="0.35">
      <c r="E117" s="39"/>
    </row>
    <row r="118" spans="1:11" x14ac:dyDescent="0.35">
      <c r="A118" s="7">
        <v>4</v>
      </c>
      <c r="B118" s="31" t="s">
        <v>12031</v>
      </c>
    </row>
    <row r="119" spans="1:11" x14ac:dyDescent="0.35">
      <c r="A119" s="7"/>
      <c r="B119" s="38" t="s">
        <v>11440</v>
      </c>
    </row>
    <row r="120" spans="1:11" x14ac:dyDescent="0.35">
      <c r="A120" s="4">
        <v>58</v>
      </c>
      <c r="B120" s="4">
        <v>-92.614999999999995</v>
      </c>
      <c r="C120" t="s">
        <v>6727</v>
      </c>
      <c r="D120" s="4">
        <v>1</v>
      </c>
      <c r="E120" s="16" t="s">
        <v>6839</v>
      </c>
      <c r="F120" s="4">
        <f t="shared" si="7"/>
        <v>3</v>
      </c>
      <c r="G120" t="s">
        <v>9379</v>
      </c>
    </row>
    <row r="121" spans="1:11" x14ac:dyDescent="0.35">
      <c r="B121" s="4">
        <v>-74.022999999999996</v>
      </c>
      <c r="C121" t="s">
        <v>6727</v>
      </c>
      <c r="D121" s="4">
        <v>1</v>
      </c>
      <c r="E121" s="16" t="s">
        <v>6842</v>
      </c>
    </row>
    <row r="122" spans="1:11" x14ac:dyDescent="0.35">
      <c r="B122" s="4">
        <v>-66.784999999999997</v>
      </c>
      <c r="C122" t="s">
        <v>6727</v>
      </c>
      <c r="D122" s="4">
        <v>1</v>
      </c>
      <c r="E122" s="16" t="s">
        <v>6843</v>
      </c>
    </row>
    <row r="123" spans="1:11" x14ac:dyDescent="0.35">
      <c r="A123" s="4">
        <v>59</v>
      </c>
      <c r="B123" s="4">
        <v>-48.726999999999997</v>
      </c>
      <c r="C123" t="s">
        <v>6727</v>
      </c>
      <c r="D123" s="4">
        <v>1</v>
      </c>
      <c r="E123" s="16" t="s">
        <v>6845</v>
      </c>
      <c r="F123" s="4">
        <f t="shared" si="7"/>
        <v>7</v>
      </c>
      <c r="G123" t="s">
        <v>9377</v>
      </c>
    </row>
    <row r="124" spans="1:11" x14ac:dyDescent="0.35">
      <c r="B124" s="4">
        <v>-40.238999999999997</v>
      </c>
      <c r="C124" t="s">
        <v>6727</v>
      </c>
      <c r="D124" s="4">
        <v>1</v>
      </c>
      <c r="E124" s="16" t="s">
        <v>6848</v>
      </c>
    </row>
    <row r="125" spans="1:11" x14ac:dyDescent="0.35">
      <c r="A125" s="4">
        <v>60</v>
      </c>
      <c r="B125" s="4">
        <v>-31.975000000000001</v>
      </c>
      <c r="C125" t="s">
        <v>6739</v>
      </c>
      <c r="D125" s="4">
        <v>4</v>
      </c>
      <c r="E125" s="16" t="s">
        <v>6849</v>
      </c>
      <c r="F125" s="4">
        <f t="shared" si="7"/>
        <v>8</v>
      </c>
      <c r="G125" t="s">
        <v>9374</v>
      </c>
      <c r="H125" s="4">
        <f t="shared" si="7"/>
        <v>4</v>
      </c>
      <c r="I125" t="s">
        <v>10429</v>
      </c>
    </row>
    <row r="126" spans="1:11" x14ac:dyDescent="0.35">
      <c r="A126" s="4">
        <v>61</v>
      </c>
      <c r="B126" s="4">
        <v>-26.417999999999999</v>
      </c>
      <c r="C126" t="s">
        <v>6736</v>
      </c>
      <c r="D126" s="4">
        <v>3</v>
      </c>
      <c r="E126" s="16" t="s">
        <v>139</v>
      </c>
      <c r="F126" s="4">
        <f t="shared" si="7"/>
        <v>4</v>
      </c>
      <c r="G126" t="s">
        <v>9380</v>
      </c>
    </row>
    <row r="127" spans="1:11" x14ac:dyDescent="0.35">
      <c r="A127" s="4">
        <v>62</v>
      </c>
      <c r="B127" s="4">
        <v>-26.113</v>
      </c>
      <c r="C127" t="s">
        <v>6734</v>
      </c>
      <c r="D127" s="4">
        <v>2</v>
      </c>
      <c r="E127" s="16" t="s">
        <v>6851</v>
      </c>
      <c r="F127" s="4">
        <f t="shared" si="7"/>
        <v>14</v>
      </c>
      <c r="G127" t="s">
        <v>9381</v>
      </c>
      <c r="H127" s="4">
        <f t="shared" si="7"/>
        <v>2</v>
      </c>
      <c r="I127" t="s">
        <v>10428</v>
      </c>
      <c r="J127" s="4">
        <f t="shared" si="7"/>
        <v>4</v>
      </c>
      <c r="K127" t="s">
        <v>10429</v>
      </c>
    </row>
    <row r="129" spans="1:7" x14ac:dyDescent="0.35">
      <c r="A129" s="7"/>
      <c r="B129" s="11" t="s">
        <v>9229</v>
      </c>
      <c r="C129" s="15"/>
      <c r="D129" s="19"/>
      <c r="E129" s="15"/>
    </row>
    <row r="130" spans="1:7" x14ac:dyDescent="0.35">
      <c r="B130" s="31"/>
    </row>
    <row r="131" spans="1:7" x14ac:dyDescent="0.35">
      <c r="A131" s="4">
        <v>63</v>
      </c>
      <c r="B131" s="4">
        <v>-369.78300000000002</v>
      </c>
      <c r="C131" t="s">
        <v>6736</v>
      </c>
      <c r="D131" s="4">
        <v>3</v>
      </c>
      <c r="E131" s="16" t="s">
        <v>6854</v>
      </c>
      <c r="F131" s="4">
        <f t="shared" ref="F131:H191" si="8">IF(G131="GREET",1,IF(G131="GOAL",2,IF(G131="GOAL:COOP",2,IF(G131="(GOAL:COOP)",2,IF(G131="GOAL:CIVILITY",2,IF(G131="GOAL:SUSTAIN",2,IF(G131="(GOAL:SUSTAIN)",2,IF(G131="GOAL:MAX EARN",2,IF(G131="GOAL:EQUITY",2,IF(G131="(GOAL:EQUITY)",2,IF(G131="PROPOSAL",3,IF(G131="(PROPOSAL)",3,IF(G131="CHOOSE+",4,IF(G131="CHOOSE-",4,IF(G131="(CHOOSE+)",4,IF(G131="(CHOOSE-)",4,IF(G131="ECO INFO",5,IF(G131="(ECO INFO)",5,IF(G131="$ INFO",6,IF(G131="($ INFO)",6,IF(G131="SOC INFO",7,IF(G131="(SOC INFO)",7,IF(G131="RULE INFO",8,IF(G131="EXP INFO",9,IF(G131="(EXP INFO)",9,IF(G131="MON RES",10,IF(G131="MON EARN",11,IF(G131="MON BEH",12,IF(G131="POSE HARM",13,IF(G131="(POSE HARM)",13,IF(G131="POSE CONCERN",14,IF(G131="(POSE CONCERN)",14,IF(G131="RJ APOLOGY",15,IF(G131="RJ ATONE",16,IF(G131="(RJ ATONE)",16,IF(G131="RJ JUSTIFY",17,IF(G131="RJ JUSTIFY:ECO INFO",17,IF(G131="RJ JUSTIFY:SOC INFO",17,IF(G131="RJ JUSTIFY:EXP INFO",17,IF(G131="RJ JUSTIFY:MON EARN",17,IF(G131="RJ JUSTIFY:MON BEH",17,IF(G131="RJ-",18,IF(G131="RJ FORGIVE+",19,IF(G131="RJ FORGIVE-",19,IF(G131="(RJ FORGIVE+)",19,IF(G131="(RJ FORGIVE-)",19,IF(G131="COORD",20,IF(G131="(COORD)",20,IF(G131="ENF ACK",21,IF(G131="(ENF ACK)",21,IF(G131="ENF PRAISE",22,IF(G131="ENF ASK",23,IF(G131="ENF TELL",24,IF(G131="ENF SHAME",25,IF(G131="ENF WARN",26,IF(G131="ENF THREATEN",27,IF(G131="ENF PUNISH",28,IF(G131="DEFECT",29,IF(G131="SM TALK",30,IF(G131="HUMOR",31,IF(G131="POLITE+",32,IF(G131="POLITE-",32,IF(G131="INPUT-",33,IF(G131="AMBIGUOUS",34,IF(G131="UNCODEABLE",35)))))))))))))))))))))))))))))))))))))))))))))))))))))))))))))))))</f>
        <v>11</v>
      </c>
      <c r="G131" t="s">
        <v>9509</v>
      </c>
    </row>
    <row r="132" spans="1:7" x14ac:dyDescent="0.35">
      <c r="A132" s="4">
        <v>64</v>
      </c>
      <c r="B132" s="4">
        <v>-357.274</v>
      </c>
      <c r="C132" t="s">
        <v>6727</v>
      </c>
      <c r="D132" s="4">
        <v>1</v>
      </c>
      <c r="E132" s="16" t="s">
        <v>6855</v>
      </c>
      <c r="F132" s="4">
        <f t="shared" si="8"/>
        <v>11</v>
      </c>
      <c r="G132" t="s">
        <v>9509</v>
      </c>
    </row>
    <row r="133" spans="1:7" x14ac:dyDescent="0.35">
      <c r="A133" s="4">
        <v>65</v>
      </c>
      <c r="B133" s="4">
        <v>-352.79500000000002</v>
      </c>
      <c r="C133" t="s">
        <v>6739</v>
      </c>
      <c r="D133" s="4">
        <v>4</v>
      </c>
      <c r="E133" s="16" t="s">
        <v>6856</v>
      </c>
      <c r="F133" s="4">
        <f t="shared" si="8"/>
        <v>11</v>
      </c>
      <c r="G133" t="s">
        <v>9509</v>
      </c>
    </row>
    <row r="134" spans="1:7" x14ac:dyDescent="0.35">
      <c r="A134" s="4">
        <v>66</v>
      </c>
      <c r="B134" s="4">
        <v>-350.65499999999997</v>
      </c>
      <c r="C134" t="s">
        <v>6727</v>
      </c>
      <c r="D134" s="4">
        <v>1</v>
      </c>
      <c r="E134" s="16">
        <v>112</v>
      </c>
      <c r="F134" s="4">
        <f t="shared" si="8"/>
        <v>11</v>
      </c>
      <c r="G134" t="s">
        <v>9509</v>
      </c>
    </row>
    <row r="135" spans="1:7" x14ac:dyDescent="0.35">
      <c r="A135" s="4">
        <v>67</v>
      </c>
      <c r="B135" s="4">
        <v>-346.666</v>
      </c>
      <c r="C135" t="s">
        <v>6734</v>
      </c>
      <c r="D135" s="4">
        <v>2</v>
      </c>
      <c r="E135" s="16" t="s">
        <v>6858</v>
      </c>
      <c r="F135" s="4">
        <f t="shared" si="8"/>
        <v>11</v>
      </c>
      <c r="G135" t="s">
        <v>9509</v>
      </c>
    </row>
    <row r="137" spans="1:7" x14ac:dyDescent="0.35">
      <c r="A137" s="4">
        <v>68</v>
      </c>
      <c r="B137" s="4">
        <v>-341.48399999999998</v>
      </c>
      <c r="C137" t="s">
        <v>6727</v>
      </c>
      <c r="D137" s="4">
        <v>1</v>
      </c>
      <c r="E137" s="16" t="s">
        <v>6859</v>
      </c>
      <c r="F137" s="4">
        <f t="shared" si="8"/>
        <v>22</v>
      </c>
      <c r="G137" t="s">
        <v>10418</v>
      </c>
    </row>
    <row r="138" spans="1:7" x14ac:dyDescent="0.35">
      <c r="A138" s="4">
        <v>69</v>
      </c>
      <c r="B138" s="4">
        <v>-336.89599999999899</v>
      </c>
      <c r="C138" t="s">
        <v>6739</v>
      </c>
      <c r="D138" s="4">
        <v>4</v>
      </c>
      <c r="E138" s="16" t="s">
        <v>6860</v>
      </c>
      <c r="F138" s="4">
        <f t="shared" si="8"/>
        <v>22</v>
      </c>
      <c r="G138" t="s">
        <v>10418</v>
      </c>
    </row>
    <row r="140" spans="1:7" x14ac:dyDescent="0.35">
      <c r="A140" s="7">
        <v>4</v>
      </c>
      <c r="B140" s="31" t="s">
        <v>11441</v>
      </c>
    </row>
    <row r="141" spans="1:7" x14ac:dyDescent="0.35">
      <c r="A141" s="4">
        <v>70</v>
      </c>
      <c r="B141" s="4">
        <v>-330.015999999999</v>
      </c>
      <c r="C141" t="s">
        <v>6727</v>
      </c>
      <c r="D141" s="4">
        <v>1</v>
      </c>
      <c r="E141" s="16" t="s">
        <v>6861</v>
      </c>
      <c r="F141" s="4">
        <f t="shared" si="8"/>
        <v>3</v>
      </c>
      <c r="G141" t="s">
        <v>9379</v>
      </c>
    </row>
    <row r="142" spans="1:7" x14ac:dyDescent="0.35">
      <c r="B142" s="4">
        <v>-321.99299999999999</v>
      </c>
      <c r="C142" t="s">
        <v>6727</v>
      </c>
      <c r="D142" s="4">
        <v>1</v>
      </c>
      <c r="E142" s="16" t="s">
        <v>6862</v>
      </c>
      <c r="F142" s="4">
        <f t="shared" si="8"/>
        <v>2</v>
      </c>
      <c r="G142" t="s">
        <v>10428</v>
      </c>
    </row>
    <row r="143" spans="1:7" x14ac:dyDescent="0.35">
      <c r="A143" s="4">
        <v>71</v>
      </c>
      <c r="B143" s="4">
        <v>-320.62299999999999</v>
      </c>
      <c r="C143" t="s">
        <v>6734</v>
      </c>
      <c r="D143" s="4">
        <v>2</v>
      </c>
      <c r="E143" s="16" t="s">
        <v>1150</v>
      </c>
      <c r="F143" s="4">
        <f t="shared" si="8"/>
        <v>4</v>
      </c>
      <c r="G143" t="s">
        <v>9372</v>
      </c>
    </row>
    <row r="144" spans="1:7" x14ac:dyDescent="0.35">
      <c r="A144" s="4">
        <v>72</v>
      </c>
      <c r="B144" s="4">
        <v>-319.42899999999997</v>
      </c>
      <c r="C144" t="s">
        <v>6736</v>
      </c>
      <c r="D144" s="4">
        <v>3</v>
      </c>
      <c r="E144" s="16" t="s">
        <v>6863</v>
      </c>
      <c r="F144" s="4">
        <f t="shared" si="8"/>
        <v>4</v>
      </c>
      <c r="G144" t="s">
        <v>9372</v>
      </c>
    </row>
    <row r="145" spans="1:9" x14ac:dyDescent="0.35">
      <c r="A145" s="4">
        <v>73</v>
      </c>
      <c r="B145" s="4">
        <v>-314.93700000000001</v>
      </c>
      <c r="C145" t="s">
        <v>6727</v>
      </c>
      <c r="D145" s="4">
        <v>1</v>
      </c>
      <c r="E145" s="16" t="s">
        <v>267</v>
      </c>
      <c r="F145" s="4">
        <f t="shared" si="8"/>
        <v>4</v>
      </c>
      <c r="G145" t="s">
        <v>9372</v>
      </c>
    </row>
    <row r="146" spans="1:9" x14ac:dyDescent="0.35">
      <c r="A146" s="4">
        <v>74</v>
      </c>
      <c r="B146" s="4">
        <v>-313.83099999999899</v>
      </c>
      <c r="C146" t="s">
        <v>6734</v>
      </c>
      <c r="D146" s="4">
        <v>2</v>
      </c>
      <c r="E146" s="16" t="s">
        <v>6864</v>
      </c>
      <c r="F146" s="4">
        <f t="shared" si="8"/>
        <v>3</v>
      </c>
      <c r="G146" t="s">
        <v>9379</v>
      </c>
    </row>
    <row r="147" spans="1:9" x14ac:dyDescent="0.35">
      <c r="A147" s="4">
        <v>75</v>
      </c>
      <c r="B147" s="4">
        <v>-306.625</v>
      </c>
      <c r="C147" t="s">
        <v>6727</v>
      </c>
      <c r="D147" s="4">
        <v>1</v>
      </c>
      <c r="E147" s="16" t="s">
        <v>6866</v>
      </c>
      <c r="F147" s="4">
        <f t="shared" si="8"/>
        <v>8</v>
      </c>
      <c r="G147" t="s">
        <v>9374</v>
      </c>
    </row>
    <row r="148" spans="1:9" x14ac:dyDescent="0.35">
      <c r="A148" s="4">
        <v>76</v>
      </c>
      <c r="B148" s="4">
        <v>-303.33999999999997</v>
      </c>
      <c r="C148" t="s">
        <v>6736</v>
      </c>
      <c r="D148" s="4">
        <v>3</v>
      </c>
      <c r="E148" s="16" t="s">
        <v>90</v>
      </c>
      <c r="F148" s="4">
        <f t="shared" si="8"/>
        <v>8</v>
      </c>
      <c r="G148" t="s">
        <v>9374</v>
      </c>
    </row>
    <row r="149" spans="1:9" x14ac:dyDescent="0.35">
      <c r="A149" s="4">
        <v>77</v>
      </c>
      <c r="B149" s="4">
        <v>-299.613</v>
      </c>
      <c r="C149" t="s">
        <v>6734</v>
      </c>
      <c r="D149" s="4">
        <v>2</v>
      </c>
      <c r="E149" s="16" t="s">
        <v>6867</v>
      </c>
      <c r="F149" s="4">
        <f t="shared" si="8"/>
        <v>8</v>
      </c>
      <c r="G149" t="s">
        <v>9374</v>
      </c>
    </row>
    <row r="150" spans="1:9" x14ac:dyDescent="0.35">
      <c r="A150" s="4">
        <v>78</v>
      </c>
      <c r="B150" s="4">
        <v>-294.48</v>
      </c>
      <c r="C150" t="s">
        <v>6739</v>
      </c>
      <c r="D150" s="4">
        <v>4</v>
      </c>
      <c r="E150" s="16" t="s">
        <v>1257</v>
      </c>
      <c r="F150" s="4">
        <f t="shared" si="8"/>
        <v>8</v>
      </c>
      <c r="G150" t="s">
        <v>9374</v>
      </c>
      <c r="H150" s="4">
        <f t="shared" si="8"/>
        <v>4</v>
      </c>
      <c r="I150" t="s">
        <v>10330</v>
      </c>
    </row>
    <row r="152" spans="1:9" x14ac:dyDescent="0.35">
      <c r="B152" s="20" t="s">
        <v>9232</v>
      </c>
    </row>
    <row r="153" spans="1:9" x14ac:dyDescent="0.35">
      <c r="A153" s="4">
        <v>79</v>
      </c>
      <c r="B153" s="4">
        <v>-286.87299999999999</v>
      </c>
      <c r="C153" t="s">
        <v>6727</v>
      </c>
      <c r="D153" s="4">
        <v>1</v>
      </c>
      <c r="E153" s="16" t="s">
        <v>6868</v>
      </c>
      <c r="F153" s="4">
        <f t="shared" si="8"/>
        <v>30</v>
      </c>
      <c r="G153" t="s">
        <v>9375</v>
      </c>
    </row>
    <row r="154" spans="1:9" x14ac:dyDescent="0.35">
      <c r="B154" s="4">
        <v>-283.61399999999998</v>
      </c>
      <c r="C154" t="s">
        <v>6727</v>
      </c>
      <c r="D154" s="4">
        <v>1</v>
      </c>
      <c r="E154" s="16" t="s">
        <v>6869</v>
      </c>
    </row>
    <row r="155" spans="1:9" x14ac:dyDescent="0.35">
      <c r="A155" s="4">
        <v>80</v>
      </c>
      <c r="B155" s="4">
        <v>-276.09500000000003</v>
      </c>
      <c r="C155" t="s">
        <v>6727</v>
      </c>
      <c r="D155" s="4">
        <v>1</v>
      </c>
      <c r="E155" s="16" t="s">
        <v>6871</v>
      </c>
      <c r="F155" s="4">
        <f t="shared" si="8"/>
        <v>30</v>
      </c>
      <c r="G155" t="s">
        <v>9375</v>
      </c>
    </row>
    <row r="156" spans="1:9" x14ac:dyDescent="0.35">
      <c r="A156" s="4">
        <v>81</v>
      </c>
      <c r="B156" s="4">
        <v>-276.03899999999999</v>
      </c>
      <c r="C156" t="s">
        <v>6734</v>
      </c>
      <c r="D156" s="4">
        <v>2</v>
      </c>
      <c r="E156" s="16" t="s">
        <v>336</v>
      </c>
      <c r="F156" s="4">
        <f t="shared" si="8"/>
        <v>31</v>
      </c>
      <c r="G156" t="s">
        <v>9386</v>
      </c>
    </row>
    <row r="157" spans="1:9" x14ac:dyDescent="0.35">
      <c r="A157" s="4">
        <v>82</v>
      </c>
      <c r="B157" s="4">
        <v>-272.702</v>
      </c>
      <c r="C157" t="s">
        <v>6736</v>
      </c>
      <c r="D157" s="4">
        <v>3</v>
      </c>
      <c r="E157" s="16" t="s">
        <v>140</v>
      </c>
      <c r="F157" s="4">
        <f t="shared" si="8"/>
        <v>31</v>
      </c>
      <c r="G157" t="s">
        <v>9386</v>
      </c>
    </row>
    <row r="158" spans="1:9" x14ac:dyDescent="0.35">
      <c r="A158" s="4">
        <v>83</v>
      </c>
      <c r="B158" s="4">
        <v>-244.58799999999999</v>
      </c>
      <c r="C158" t="s">
        <v>6727</v>
      </c>
      <c r="D158" s="4">
        <v>1</v>
      </c>
      <c r="E158" s="16" t="s">
        <v>6873</v>
      </c>
      <c r="F158" s="4">
        <f t="shared" si="8"/>
        <v>31</v>
      </c>
      <c r="G158" t="s">
        <v>9386</v>
      </c>
    </row>
    <row r="159" spans="1:9" x14ac:dyDescent="0.35">
      <c r="A159" s="4">
        <v>84</v>
      </c>
      <c r="B159" s="4">
        <v>-227.977</v>
      </c>
      <c r="C159" t="s">
        <v>6736</v>
      </c>
      <c r="D159" s="4">
        <v>3</v>
      </c>
      <c r="E159" s="16" t="s">
        <v>6877</v>
      </c>
      <c r="F159" s="4">
        <f t="shared" si="8"/>
        <v>30</v>
      </c>
      <c r="G159" t="s">
        <v>9375</v>
      </c>
    </row>
    <row r="160" spans="1:9" x14ac:dyDescent="0.35">
      <c r="B160" s="4">
        <v>-224.32900000000001</v>
      </c>
      <c r="C160" t="s">
        <v>6736</v>
      </c>
      <c r="D160" s="4">
        <v>3</v>
      </c>
      <c r="E160" s="16" t="s">
        <v>140</v>
      </c>
    </row>
    <row r="161" spans="1:7" x14ac:dyDescent="0.35">
      <c r="A161" s="4">
        <v>85</v>
      </c>
      <c r="B161" s="4">
        <v>-211.63399999999999</v>
      </c>
      <c r="C161" t="s">
        <v>6727</v>
      </c>
      <c r="D161" s="4">
        <v>1</v>
      </c>
      <c r="E161" s="16" t="s">
        <v>6879</v>
      </c>
      <c r="F161" s="4">
        <f t="shared" si="8"/>
        <v>30</v>
      </c>
      <c r="G161" t="s">
        <v>9375</v>
      </c>
    </row>
    <row r="162" spans="1:7" x14ac:dyDescent="0.35">
      <c r="B162" s="4">
        <v>-209.66</v>
      </c>
      <c r="C162" t="s">
        <v>6727</v>
      </c>
      <c r="D162" s="4">
        <v>1</v>
      </c>
      <c r="E162" s="16" t="s">
        <v>6880</v>
      </c>
    </row>
    <row r="163" spans="1:7" x14ac:dyDescent="0.35">
      <c r="B163" s="4">
        <v>-208.209</v>
      </c>
      <c r="C163" t="s">
        <v>6727</v>
      </c>
      <c r="D163" s="4">
        <v>1</v>
      </c>
      <c r="E163" s="16" t="s">
        <v>6881</v>
      </c>
    </row>
    <row r="164" spans="1:7" x14ac:dyDescent="0.35">
      <c r="B164" s="4">
        <v>-206.66499999999999</v>
      </c>
      <c r="C164" t="s">
        <v>6727</v>
      </c>
      <c r="D164" s="4">
        <v>1</v>
      </c>
      <c r="E164" s="16" t="s">
        <v>6880</v>
      </c>
    </row>
    <row r="165" spans="1:7" x14ac:dyDescent="0.35">
      <c r="B165" s="4">
        <v>-205.49199999999999</v>
      </c>
      <c r="C165" t="s">
        <v>6727</v>
      </c>
      <c r="D165" s="4">
        <v>1</v>
      </c>
      <c r="E165" s="16" t="s">
        <v>6881</v>
      </c>
    </row>
    <row r="166" spans="1:7" x14ac:dyDescent="0.35">
      <c r="B166" s="4">
        <v>-203.19299999999899</v>
      </c>
      <c r="C166" t="s">
        <v>6727</v>
      </c>
      <c r="D166" s="4">
        <v>1</v>
      </c>
      <c r="E166" s="16" t="s">
        <v>6882</v>
      </c>
    </row>
    <row r="167" spans="1:7" x14ac:dyDescent="0.35">
      <c r="B167" s="4">
        <v>-201.01900000000001</v>
      </c>
      <c r="C167" t="s">
        <v>6727</v>
      </c>
      <c r="D167" s="4">
        <v>1</v>
      </c>
      <c r="E167" s="16" t="s">
        <v>6882</v>
      </c>
    </row>
    <row r="168" spans="1:7" x14ac:dyDescent="0.35">
      <c r="A168" s="4">
        <v>86</v>
      </c>
      <c r="B168" s="4">
        <v>-200.80500000000001</v>
      </c>
      <c r="C168" t="s">
        <v>6736</v>
      </c>
      <c r="D168" s="4">
        <v>3</v>
      </c>
      <c r="E168" s="16" t="s">
        <v>6883</v>
      </c>
      <c r="F168" s="4">
        <f t="shared" si="8"/>
        <v>30</v>
      </c>
      <c r="G168" t="s">
        <v>9375</v>
      </c>
    </row>
    <row r="169" spans="1:7" x14ac:dyDescent="0.35">
      <c r="A169" s="4">
        <v>87</v>
      </c>
      <c r="B169" s="4">
        <v>-183.88800000000001</v>
      </c>
      <c r="C169" t="s">
        <v>6727</v>
      </c>
      <c r="D169" s="4">
        <v>1</v>
      </c>
      <c r="E169" s="16" t="s">
        <v>6886</v>
      </c>
      <c r="F169" s="4">
        <f t="shared" si="8"/>
        <v>30</v>
      </c>
      <c r="G169" t="s">
        <v>9375</v>
      </c>
    </row>
    <row r="170" spans="1:7" x14ac:dyDescent="0.35">
      <c r="A170" s="4">
        <v>88</v>
      </c>
      <c r="B170" s="4">
        <v>-175.857</v>
      </c>
      <c r="C170" t="s">
        <v>6727</v>
      </c>
      <c r="D170" s="4">
        <v>1</v>
      </c>
      <c r="E170" s="16" t="s">
        <v>6888</v>
      </c>
      <c r="F170" s="4">
        <f t="shared" si="8"/>
        <v>30</v>
      </c>
      <c r="G170" t="s">
        <v>9375</v>
      </c>
    </row>
    <row r="171" spans="1:7" x14ac:dyDescent="0.35">
      <c r="A171" s="4">
        <v>89</v>
      </c>
      <c r="B171" s="4">
        <v>-149.96700000000001</v>
      </c>
      <c r="C171" t="s">
        <v>6727</v>
      </c>
      <c r="D171" s="4">
        <v>1</v>
      </c>
      <c r="E171" s="16" t="s">
        <v>6892</v>
      </c>
      <c r="F171" s="4">
        <f t="shared" si="8"/>
        <v>30</v>
      </c>
      <c r="G171" t="s">
        <v>9375</v>
      </c>
    </row>
    <row r="172" spans="1:7" x14ac:dyDescent="0.35">
      <c r="A172" s="4">
        <v>90</v>
      </c>
      <c r="B172" s="4">
        <v>-133.208</v>
      </c>
      <c r="C172" t="s">
        <v>6734</v>
      </c>
      <c r="D172" s="4">
        <v>2</v>
      </c>
      <c r="E172" s="16" t="s">
        <v>6894</v>
      </c>
      <c r="F172" s="4">
        <f t="shared" si="8"/>
        <v>30</v>
      </c>
      <c r="G172" t="s">
        <v>9375</v>
      </c>
    </row>
    <row r="173" spans="1:7" x14ac:dyDescent="0.35">
      <c r="A173" s="4">
        <v>91</v>
      </c>
      <c r="B173" s="4">
        <v>-127.494</v>
      </c>
      <c r="C173" t="s">
        <v>6727</v>
      </c>
      <c r="D173" s="4">
        <v>1</v>
      </c>
      <c r="E173" s="16" t="s">
        <v>6896</v>
      </c>
      <c r="F173" s="4">
        <f t="shared" si="8"/>
        <v>30</v>
      </c>
      <c r="G173" t="s">
        <v>9375</v>
      </c>
    </row>
    <row r="174" spans="1:7" x14ac:dyDescent="0.35">
      <c r="A174" s="4">
        <v>92</v>
      </c>
      <c r="B174" s="4">
        <v>-118.336</v>
      </c>
      <c r="C174" t="s">
        <v>6736</v>
      </c>
      <c r="D174" s="4">
        <v>3</v>
      </c>
      <c r="E174" s="16" t="s">
        <v>6898</v>
      </c>
      <c r="F174" s="4">
        <f t="shared" si="8"/>
        <v>30</v>
      </c>
      <c r="G174" t="s">
        <v>9375</v>
      </c>
    </row>
    <row r="175" spans="1:7" x14ac:dyDescent="0.35">
      <c r="A175" s="4">
        <v>93</v>
      </c>
      <c r="B175" s="4">
        <v>-100.121</v>
      </c>
      <c r="C175" t="s">
        <v>6727</v>
      </c>
      <c r="D175" s="4">
        <v>1</v>
      </c>
      <c r="E175" s="16" t="s">
        <v>6901</v>
      </c>
      <c r="F175" s="4">
        <f t="shared" si="8"/>
        <v>24</v>
      </c>
      <c r="G175" t="s">
        <v>10409</v>
      </c>
    </row>
    <row r="176" spans="1:7" x14ac:dyDescent="0.35">
      <c r="A176" s="4">
        <v>94</v>
      </c>
      <c r="B176" s="4">
        <v>-68.501999999999995</v>
      </c>
      <c r="C176" t="s">
        <v>6736</v>
      </c>
      <c r="D176" s="4">
        <v>3</v>
      </c>
      <c r="E176" s="16" t="s">
        <v>6905</v>
      </c>
      <c r="F176" s="4">
        <f t="shared" si="8"/>
        <v>30</v>
      </c>
      <c r="G176" t="s">
        <v>9375</v>
      </c>
    </row>
    <row r="177" spans="1:9" x14ac:dyDescent="0.35">
      <c r="A177" s="4">
        <v>95</v>
      </c>
      <c r="B177" s="4">
        <v>-45.39</v>
      </c>
      <c r="C177" t="s">
        <v>6736</v>
      </c>
      <c r="D177" s="4">
        <v>3</v>
      </c>
      <c r="E177" s="16" t="s">
        <v>11442</v>
      </c>
      <c r="F177" s="4">
        <f t="shared" si="8"/>
        <v>30</v>
      </c>
      <c r="G177" t="s">
        <v>9375</v>
      </c>
    </row>
    <row r="178" spans="1:9" x14ac:dyDescent="0.35">
      <c r="A178" s="4">
        <v>96</v>
      </c>
      <c r="B178" s="4">
        <v>-40.155000000000001</v>
      </c>
      <c r="C178" t="s">
        <v>6734</v>
      </c>
      <c r="D178" s="4">
        <v>2</v>
      </c>
      <c r="E178" s="16" t="s">
        <v>140</v>
      </c>
      <c r="F178" s="4">
        <f t="shared" si="8"/>
        <v>31</v>
      </c>
      <c r="G178" t="s">
        <v>9386</v>
      </c>
    </row>
    <row r="179" spans="1:9" x14ac:dyDescent="0.35">
      <c r="A179" s="4">
        <v>97</v>
      </c>
      <c r="B179" s="4">
        <v>-35.683999999999997</v>
      </c>
      <c r="C179" t="s">
        <v>6734</v>
      </c>
      <c r="D179" s="4">
        <v>2</v>
      </c>
      <c r="E179" s="16" t="s">
        <v>6915</v>
      </c>
      <c r="F179" s="4">
        <f t="shared" si="8"/>
        <v>30</v>
      </c>
      <c r="G179" t="s">
        <v>9375</v>
      </c>
    </row>
    <row r="181" spans="1:9" x14ac:dyDescent="0.35">
      <c r="B181" s="31" t="s">
        <v>11444</v>
      </c>
    </row>
    <row r="182" spans="1:9" x14ac:dyDescent="0.35">
      <c r="B182" s="39" t="s">
        <v>11445</v>
      </c>
    </row>
    <row r="183" spans="1:9" x14ac:dyDescent="0.35">
      <c r="A183" s="4">
        <v>97</v>
      </c>
      <c r="B183" s="4">
        <v>-85.512999999999906</v>
      </c>
      <c r="C183" t="s">
        <v>6727</v>
      </c>
      <c r="D183" s="4">
        <v>1</v>
      </c>
      <c r="E183" s="16" t="s">
        <v>6903</v>
      </c>
      <c r="F183" s="4">
        <f t="shared" si="8"/>
        <v>3</v>
      </c>
      <c r="G183" t="s">
        <v>9379</v>
      </c>
    </row>
    <row r="184" spans="1:9" x14ac:dyDescent="0.35">
      <c r="B184" s="4">
        <v>-72.745000000000005</v>
      </c>
      <c r="C184" t="s">
        <v>6727</v>
      </c>
      <c r="D184" s="4">
        <v>1</v>
      </c>
      <c r="E184" s="16" t="s">
        <v>6904</v>
      </c>
    </row>
    <row r="185" spans="1:9" x14ac:dyDescent="0.35">
      <c r="B185" s="4">
        <v>-63.808999999999997</v>
      </c>
      <c r="C185" t="s">
        <v>6727</v>
      </c>
      <c r="D185" s="4">
        <v>1</v>
      </c>
      <c r="E185" s="16" t="s">
        <v>6907</v>
      </c>
    </row>
    <row r="186" spans="1:9" x14ac:dyDescent="0.35">
      <c r="B186" s="4">
        <v>-57.875</v>
      </c>
      <c r="C186" t="s">
        <v>6727</v>
      </c>
      <c r="D186" s="4">
        <v>1</v>
      </c>
      <c r="E186" s="16" t="s">
        <v>6909</v>
      </c>
    </row>
    <row r="187" spans="1:9" x14ac:dyDescent="0.35">
      <c r="A187" s="4">
        <v>98</v>
      </c>
      <c r="B187" s="4">
        <v>-57.74</v>
      </c>
      <c r="C187" t="s">
        <v>6734</v>
      </c>
      <c r="D187" s="4">
        <v>2</v>
      </c>
      <c r="E187" s="16" t="s">
        <v>6910</v>
      </c>
      <c r="F187" s="4">
        <f t="shared" si="8"/>
        <v>4</v>
      </c>
      <c r="G187" t="s">
        <v>9380</v>
      </c>
    </row>
    <row r="188" spans="1:9" x14ac:dyDescent="0.35">
      <c r="A188" s="4">
        <v>100</v>
      </c>
      <c r="B188" s="4">
        <v>-39.609000000000002</v>
      </c>
      <c r="C188" t="s">
        <v>6727</v>
      </c>
      <c r="D188" s="4">
        <v>1</v>
      </c>
      <c r="E188" s="16" t="s">
        <v>6913</v>
      </c>
      <c r="F188" s="4">
        <f t="shared" si="8"/>
        <v>6</v>
      </c>
      <c r="G188" t="s">
        <v>10472</v>
      </c>
      <c r="H188" s="4">
        <f t="shared" si="8"/>
        <v>5</v>
      </c>
      <c r="I188" t="s">
        <v>10437</v>
      </c>
    </row>
    <row r="189" spans="1:9" x14ac:dyDescent="0.35">
      <c r="B189" s="4">
        <v>-33.201000000000001</v>
      </c>
      <c r="C189" t="s">
        <v>6727</v>
      </c>
      <c r="D189" s="4">
        <v>1</v>
      </c>
      <c r="E189" s="16" t="s">
        <v>6916</v>
      </c>
    </row>
    <row r="190" spans="1:9" x14ac:dyDescent="0.35">
      <c r="A190" s="4">
        <v>101</v>
      </c>
      <c r="B190" s="4">
        <v>-24.910999999999898</v>
      </c>
      <c r="C190" t="s">
        <v>6727</v>
      </c>
      <c r="D190" s="4">
        <v>1</v>
      </c>
      <c r="E190" s="16" t="s">
        <v>6918</v>
      </c>
      <c r="F190" s="4">
        <f t="shared" si="8"/>
        <v>3</v>
      </c>
      <c r="G190" t="s">
        <v>9379</v>
      </c>
    </row>
    <row r="191" spans="1:9" x14ac:dyDescent="0.35">
      <c r="A191" s="4">
        <v>102</v>
      </c>
      <c r="B191" s="4">
        <v>-19.04</v>
      </c>
      <c r="C191" t="s">
        <v>6734</v>
      </c>
      <c r="D191" s="4">
        <v>2</v>
      </c>
      <c r="E191" s="16" t="s">
        <v>614</v>
      </c>
      <c r="F191" s="4">
        <f t="shared" si="8"/>
        <v>4</v>
      </c>
      <c r="G191" t="s">
        <v>9372</v>
      </c>
    </row>
    <row r="193" spans="1:9" x14ac:dyDescent="0.35">
      <c r="B193" s="21" t="s">
        <v>9234</v>
      </c>
      <c r="C193" s="22"/>
      <c r="D193" s="21"/>
      <c r="E193" s="23"/>
    </row>
    <row r="194" spans="1:9" x14ac:dyDescent="0.35">
      <c r="B194" s="20"/>
    </row>
    <row r="195" spans="1:9" x14ac:dyDescent="0.35">
      <c r="A195" s="4">
        <v>103</v>
      </c>
      <c r="B195" s="4">
        <v>74.087000000000003</v>
      </c>
      <c r="C195" t="s">
        <v>6727</v>
      </c>
      <c r="D195" s="4">
        <v>1</v>
      </c>
      <c r="E195" s="16" t="s">
        <v>6922</v>
      </c>
      <c r="F195" s="4">
        <f t="shared" ref="F195" si="9">IF(G195="GREET",1,IF(G195="GOAL",2,IF(G195="GOAL:COOP",2,IF(G195="(GOAL:COOP)",2,IF(G195="GOAL:CIVILITY",2,IF(G195="GOAL:SUSTAIN",2,IF(G195="(GOAL:SUSTAIN)",2,IF(G195="GOAL:MAX EARN",2,IF(G195="GOAL:EQUITY",2,IF(G195="(GOAL:EQUITY)",2,IF(G195="PROPOSAL",3,IF(G195="(PROPOSAL)",3,IF(G195="CHOOSE+",4,IF(G195="CHOOSE-",4,IF(G195="(CHOOSE+)",4,IF(G195="(CHOOSE-)",4,IF(G195="ECO INFO",5,IF(G195="(ECO INFO)",5,IF(G195="$ INFO",6,IF(G195="($ INFO)",6,IF(G195="SOC INFO",7,IF(G195="(SOC INFO)",7,IF(G195="RULE INFO",8,IF(G195="EXP INFO",9,IF(G195="(EXP INFO)",9,IF(G195="MON RES",10,IF(G195="MON EARN",11,IF(G195="MON BEH",12,IF(G195="POSE HARM",13,IF(G195="(POSE HARM)",13,IF(G195="POSE CONCERN",14,IF(G195="(POSE CONCERN)",14,IF(G195="RJ APOLOGY",15,IF(G195="RJ ATONE",16,IF(G195="(RJ ATONE)",16,IF(G195="RJ JUSTIFY",17,IF(G195="RJ JUSTIFY:ECO INFO",17,IF(G195="RJ JUSTIFY:SOC INFO",17,IF(G195="RJ JUSTIFY:EXP INFO",17,IF(G195="RJ JUSTIFY:MON EARN",17,IF(G195="RJ JUSTIFY:MON BEH",17,IF(G195="RJ-",18,IF(G195="RJ FORGIVE+",19,IF(G195="RJ FORGIVE-",19,IF(G195="(RJ FORGIVE+)",19,IF(G195="(RJ FORGIVE-)",19,IF(G195="COORD",20,IF(G195="(COORD)",20,IF(G195="ENF ACK",21,IF(G195="(ENF ACK)",21,IF(G195="ENF PRAISE",22,IF(G195="ENF ASK",23,IF(G195="ENF TELL",24,IF(G195="ENF SHAME",25,IF(G195="ENF WARN",26,IF(G195="ENF THREATEN",27,IF(G195="ENF PUNISH",28,IF(G195="DEFECT",29,IF(G195="SM TALK",30,IF(G195="HUMOR",31,IF(G195="POLITE+",32,IF(G195="POLITE-",32,IF(G195="INPUT-",33,IF(G195="AMBIGUOUS",34,IF(G195="UNCODEABLE",35)))))))))))))))))))))))))))))))))))))))))))))))))))))))))))))))))</f>
        <v>20</v>
      </c>
      <c r="G195" t="s">
        <v>9472</v>
      </c>
      <c r="I195" t="s">
        <v>11443</v>
      </c>
    </row>
    <row r="196" spans="1:9" x14ac:dyDescent="0.35">
      <c r="B196" s="4">
        <v>86.486999999999995</v>
      </c>
      <c r="C196" t="s">
        <v>6727</v>
      </c>
      <c r="D196" s="4">
        <v>1</v>
      </c>
      <c r="E196" s="16" t="s">
        <v>6923</v>
      </c>
    </row>
    <row r="199" spans="1:9" x14ac:dyDescent="0.35">
      <c r="A199" s="8" t="s">
        <v>11929</v>
      </c>
    </row>
    <row r="200" spans="1:9" x14ac:dyDescent="0.35">
      <c r="B200" s="98" t="s">
        <v>11936</v>
      </c>
    </row>
    <row r="201" spans="1:9" x14ac:dyDescent="0.35">
      <c r="A201" s="7" t="s">
        <v>12235</v>
      </c>
      <c r="B201" s="4">
        <v>4</v>
      </c>
      <c r="C201" t="s">
        <v>12030</v>
      </c>
    </row>
    <row r="202" spans="1:9" x14ac:dyDescent="0.35">
      <c r="A202" s="7" t="s">
        <v>12236</v>
      </c>
      <c r="B202" s="4">
        <v>4</v>
      </c>
      <c r="C202" t="s">
        <v>11958</v>
      </c>
    </row>
    <row r="203" spans="1:9" x14ac:dyDescent="0.35">
      <c r="A203" s="7" t="s">
        <v>12237</v>
      </c>
      <c r="B203" s="4">
        <v>4</v>
      </c>
      <c r="C203" t="s">
        <v>12032</v>
      </c>
    </row>
    <row r="204" spans="1:9" x14ac:dyDescent="0.35">
      <c r="C204" s="16"/>
    </row>
    <row r="205" spans="1:9" x14ac:dyDescent="0.35">
      <c r="A205" s="7" t="s">
        <v>12080</v>
      </c>
      <c r="B205" s="4">
        <v>4</v>
      </c>
    </row>
    <row r="206" spans="1:9" x14ac:dyDescent="0.35">
      <c r="A206" s="4" t="s">
        <v>12082</v>
      </c>
      <c r="B206" s="4">
        <v>1</v>
      </c>
    </row>
    <row r="209" spans="1:12" x14ac:dyDescent="0.35">
      <c r="B209" s="8" t="s">
        <v>12198</v>
      </c>
      <c r="F209"/>
      <c r="H209"/>
      <c r="J209"/>
      <c r="L209"/>
    </row>
    <row r="210" spans="1:12" x14ac:dyDescent="0.35">
      <c r="A210" s="8" t="s">
        <v>12232</v>
      </c>
      <c r="B210" s="138" t="s">
        <v>12230</v>
      </c>
      <c r="C210" s="113" t="s">
        <v>12231</v>
      </c>
      <c r="F210"/>
      <c r="H210"/>
      <c r="J210"/>
      <c r="L210"/>
    </row>
    <row r="211" spans="1:12" x14ac:dyDescent="0.35">
      <c r="A211" s="7" t="s">
        <v>12083</v>
      </c>
      <c r="B211" s="102">
        <v>0</v>
      </c>
      <c r="C211" s="102">
        <v>0</v>
      </c>
      <c r="F211"/>
      <c r="H211"/>
      <c r="J211"/>
      <c r="L211"/>
    </row>
    <row r="212" spans="1:12" x14ac:dyDescent="0.35">
      <c r="A212" s="7" t="s">
        <v>12084</v>
      </c>
      <c r="B212" s="102">
        <v>0</v>
      </c>
      <c r="C212" s="102">
        <v>0</v>
      </c>
      <c r="F212"/>
      <c r="H212"/>
      <c r="J212"/>
      <c r="L212"/>
    </row>
    <row r="213" spans="1:12" x14ac:dyDescent="0.35">
      <c r="C213" s="4"/>
      <c r="F213"/>
      <c r="H213"/>
      <c r="J213"/>
      <c r="L213"/>
    </row>
    <row r="214" spans="1:12" x14ac:dyDescent="0.35">
      <c r="A214" s="8" t="s">
        <v>12200</v>
      </c>
      <c r="C214" s="4"/>
      <c r="F214"/>
      <c r="H214"/>
      <c r="J214"/>
      <c r="L214"/>
    </row>
    <row r="215" spans="1:12" x14ac:dyDescent="0.35">
      <c r="A215" s="7" t="s">
        <v>12083</v>
      </c>
      <c r="B215" s="102">
        <v>1</v>
      </c>
      <c r="C215" s="102">
        <v>1</v>
      </c>
      <c r="F215"/>
      <c r="H215"/>
      <c r="J215"/>
      <c r="L215"/>
    </row>
    <row r="216" spans="1:12" x14ac:dyDescent="0.35">
      <c r="A216" s="7" t="s">
        <v>12084</v>
      </c>
      <c r="B216" s="102">
        <v>1</v>
      </c>
      <c r="C216" s="102">
        <v>1</v>
      </c>
      <c r="F216"/>
      <c r="H216"/>
      <c r="J216"/>
      <c r="L216"/>
    </row>
    <row r="217" spans="1:12" x14ac:dyDescent="0.35">
      <c r="B217"/>
      <c r="C217" s="4"/>
      <c r="F217"/>
      <c r="H217"/>
      <c r="J217"/>
      <c r="L217"/>
    </row>
    <row r="218" spans="1:12" x14ac:dyDescent="0.35">
      <c r="A218" s="8" t="s">
        <v>12201</v>
      </c>
      <c r="B218"/>
      <c r="C218" s="4"/>
      <c r="F218"/>
      <c r="H218"/>
      <c r="J218"/>
      <c r="L218"/>
    </row>
    <row r="219" spans="1:12" x14ac:dyDescent="0.35">
      <c r="A219" s="7" t="s">
        <v>12083</v>
      </c>
      <c r="B219" s="102" t="s">
        <v>11932</v>
      </c>
      <c r="C219" s="102" t="s">
        <v>11932</v>
      </c>
      <c r="F219"/>
      <c r="H219"/>
      <c r="J219"/>
      <c r="L219"/>
    </row>
    <row r="220" spans="1:12" x14ac:dyDescent="0.35">
      <c r="A220" s="7" t="s">
        <v>12084</v>
      </c>
      <c r="B220" s="102" t="s">
        <v>11932</v>
      </c>
      <c r="C220" s="102" t="s">
        <v>11932</v>
      </c>
      <c r="F220"/>
      <c r="H220"/>
      <c r="J220"/>
      <c r="L220"/>
    </row>
    <row r="221" spans="1:12" x14ac:dyDescent="0.35">
      <c r="B221"/>
      <c r="C221" s="4"/>
      <c r="F221"/>
      <c r="H221"/>
      <c r="J221"/>
      <c r="L221"/>
    </row>
    <row r="222" spans="1:12" x14ac:dyDescent="0.35">
      <c r="A222" s="7" t="s">
        <v>12080</v>
      </c>
      <c r="B222"/>
      <c r="C222" s="4"/>
      <c r="F222"/>
      <c r="H222"/>
      <c r="J222"/>
      <c r="L222"/>
    </row>
    <row r="223" spans="1:12" x14ac:dyDescent="0.35">
      <c r="A223" s="7" t="s">
        <v>12083</v>
      </c>
      <c r="B223" s="102">
        <v>1</v>
      </c>
      <c r="C223" s="102">
        <v>1</v>
      </c>
      <c r="F223"/>
      <c r="H223"/>
      <c r="J223"/>
      <c r="L223"/>
    </row>
    <row r="224" spans="1:12" x14ac:dyDescent="0.35">
      <c r="A224" s="7" t="s">
        <v>12084</v>
      </c>
      <c r="B224" s="102">
        <v>1</v>
      </c>
      <c r="C224" s="102">
        <v>1</v>
      </c>
      <c r="F224"/>
      <c r="H224"/>
      <c r="J224"/>
      <c r="L224"/>
    </row>
    <row r="226" spans="1:5" x14ac:dyDescent="0.35">
      <c r="A226" s="8" t="s">
        <v>12089</v>
      </c>
    </row>
    <row r="228" spans="1:5" x14ac:dyDescent="0.35">
      <c r="A228" s="113" t="s">
        <v>11933</v>
      </c>
    </row>
    <row r="229" spans="1:5" x14ac:dyDescent="0.35">
      <c r="A229" s="113"/>
    </row>
    <row r="230" spans="1:5" x14ac:dyDescent="0.35">
      <c r="A230" s="116" t="s">
        <v>12090</v>
      </c>
    </row>
    <row r="231" spans="1:5" x14ac:dyDescent="0.35">
      <c r="A231" s="4" t="s">
        <v>12091</v>
      </c>
      <c r="B231" s="4">
        <v>4</v>
      </c>
    </row>
    <row r="232" spans="1:5" x14ac:dyDescent="0.35">
      <c r="A232" s="4" t="s">
        <v>12092</v>
      </c>
      <c r="B232" s="4">
        <v>4</v>
      </c>
    </row>
    <row r="233" spans="1:5" x14ac:dyDescent="0.35">
      <c r="A233" s="4" t="s">
        <v>12093</v>
      </c>
      <c r="B233" s="4">
        <v>3</v>
      </c>
    </row>
    <row r="234" spans="1:5" x14ac:dyDescent="0.35">
      <c r="A234" s="4" t="s">
        <v>12094</v>
      </c>
    </row>
    <row r="235" spans="1:5" x14ac:dyDescent="0.35">
      <c r="A235" s="37" t="s">
        <v>12098</v>
      </c>
      <c r="B235" s="117">
        <f>(B231+B232+B233)/3</f>
        <v>3.6666666666666665</v>
      </c>
    </row>
    <row r="236" spans="1:5" x14ac:dyDescent="0.35">
      <c r="A236" s="37"/>
    </row>
    <row r="237" spans="1:5" x14ac:dyDescent="0.35">
      <c r="A237" s="116" t="s">
        <v>12095</v>
      </c>
      <c r="E237" s="16" t="s">
        <v>11932</v>
      </c>
    </row>
    <row r="238" spans="1:5" x14ac:dyDescent="0.35">
      <c r="A238" s="4" t="s">
        <v>12091</v>
      </c>
    </row>
    <row r="239" spans="1:5" x14ac:dyDescent="0.35">
      <c r="A239" s="4" t="s">
        <v>12092</v>
      </c>
    </row>
    <row r="240" spans="1:5" x14ac:dyDescent="0.35">
      <c r="A240" s="4" t="s">
        <v>12093</v>
      </c>
    </row>
    <row r="241" spans="1:2" x14ac:dyDescent="0.35">
      <c r="A241" s="4" t="s">
        <v>12094</v>
      </c>
    </row>
    <row r="242" spans="1:2" x14ac:dyDescent="0.35">
      <c r="A242" s="37" t="s">
        <v>12098</v>
      </c>
    </row>
    <row r="243" spans="1:2" x14ac:dyDescent="0.35">
      <c r="A243" s="37"/>
    </row>
    <row r="244" spans="1:2" x14ac:dyDescent="0.35">
      <c r="A244" s="113" t="s">
        <v>11934</v>
      </c>
    </row>
    <row r="245" spans="1:2" x14ac:dyDescent="0.35">
      <c r="A245" s="113"/>
    </row>
    <row r="246" spans="1:2" x14ac:dyDescent="0.35">
      <c r="A246" s="116" t="s">
        <v>12090</v>
      </c>
    </row>
    <row r="247" spans="1:2" x14ac:dyDescent="0.35">
      <c r="A247" s="4" t="s">
        <v>12091</v>
      </c>
      <c r="B247" s="4">
        <v>4</v>
      </c>
    </row>
    <row r="248" spans="1:2" x14ac:dyDescent="0.35">
      <c r="A248" s="4" t="s">
        <v>12092</v>
      </c>
      <c r="B248" s="4">
        <v>4</v>
      </c>
    </row>
    <row r="249" spans="1:2" x14ac:dyDescent="0.35">
      <c r="A249" s="4" t="s">
        <v>12093</v>
      </c>
    </row>
    <row r="250" spans="1:2" x14ac:dyDescent="0.35">
      <c r="A250" s="4" t="s">
        <v>12094</v>
      </c>
    </row>
    <row r="251" spans="1:2" x14ac:dyDescent="0.35">
      <c r="A251" s="37" t="s">
        <v>12098</v>
      </c>
      <c r="B251" s="117">
        <f>(B247+B248)/2</f>
        <v>4</v>
      </c>
    </row>
    <row r="252" spans="1:2" x14ac:dyDescent="0.35">
      <c r="A252" s="37"/>
    </row>
    <row r="253" spans="1:2" x14ac:dyDescent="0.35">
      <c r="A253" s="116" t="s">
        <v>12095</v>
      </c>
    </row>
    <row r="254" spans="1:2" x14ac:dyDescent="0.35">
      <c r="A254" s="4" t="s">
        <v>12091</v>
      </c>
      <c r="B254" s="4">
        <v>4</v>
      </c>
    </row>
    <row r="255" spans="1:2" x14ac:dyDescent="0.35">
      <c r="A255" s="4" t="s">
        <v>12092</v>
      </c>
    </row>
    <row r="256" spans="1:2" x14ac:dyDescent="0.35">
      <c r="A256" s="4" t="s">
        <v>12093</v>
      </c>
    </row>
    <row r="257" spans="1:5" x14ac:dyDescent="0.35">
      <c r="A257" s="4" t="s">
        <v>12094</v>
      </c>
    </row>
    <row r="258" spans="1:5" x14ac:dyDescent="0.35">
      <c r="A258" s="37" t="s">
        <v>12098</v>
      </c>
      <c r="B258" s="4">
        <v>4</v>
      </c>
    </row>
    <row r="260" spans="1:5" x14ac:dyDescent="0.35">
      <c r="A260" s="113" t="s">
        <v>11935</v>
      </c>
    </row>
    <row r="261" spans="1:5" x14ac:dyDescent="0.35">
      <c r="A261" s="113"/>
    </row>
    <row r="262" spans="1:5" x14ac:dyDescent="0.35">
      <c r="A262" s="116" t="s">
        <v>12090</v>
      </c>
    </row>
    <row r="263" spans="1:5" x14ac:dyDescent="0.35">
      <c r="A263" s="4" t="s">
        <v>12091</v>
      </c>
      <c r="B263" s="4">
        <v>4</v>
      </c>
    </row>
    <row r="264" spans="1:5" x14ac:dyDescent="0.35">
      <c r="A264" s="4" t="s">
        <v>12092</v>
      </c>
    </row>
    <row r="265" spans="1:5" x14ac:dyDescent="0.35">
      <c r="A265" s="4" t="s">
        <v>12093</v>
      </c>
    </row>
    <row r="266" spans="1:5" x14ac:dyDescent="0.35">
      <c r="A266" s="4" t="s">
        <v>12094</v>
      </c>
    </row>
    <row r="267" spans="1:5" x14ac:dyDescent="0.35">
      <c r="A267" s="37" t="s">
        <v>12098</v>
      </c>
    </row>
    <row r="269" spans="1:5" x14ac:dyDescent="0.35">
      <c r="A269" s="116" t="s">
        <v>12095</v>
      </c>
      <c r="E269" s="16" t="s">
        <v>11932</v>
      </c>
    </row>
    <row r="270" spans="1:5" x14ac:dyDescent="0.35">
      <c r="A270" s="4" t="s">
        <v>12091</v>
      </c>
    </row>
    <row r="271" spans="1:5" x14ac:dyDescent="0.35">
      <c r="A271" s="4" t="s">
        <v>12092</v>
      </c>
    </row>
    <row r="272" spans="1:5" x14ac:dyDescent="0.35">
      <c r="A272" s="4" t="s">
        <v>12093</v>
      </c>
    </row>
    <row r="273" spans="1:3" x14ac:dyDescent="0.35">
      <c r="A273" s="4" t="s">
        <v>12094</v>
      </c>
    </row>
    <row r="274" spans="1:3" x14ac:dyDescent="0.35">
      <c r="A274" s="39" t="s">
        <v>12098</v>
      </c>
    </row>
    <row r="275" spans="1:3" x14ac:dyDescent="0.35">
      <c r="A275" s="37"/>
    </row>
    <row r="276" spans="1:3" x14ac:dyDescent="0.35">
      <c r="A276" s="8" t="s">
        <v>12227</v>
      </c>
      <c r="B276" s="117">
        <f>(B231+B232+B233+B247+B248+B254+B263)/7</f>
        <v>3.8571428571428572</v>
      </c>
      <c r="C276" s="119"/>
    </row>
  </sheetData>
  <phoneticPr fontId="25" type="noConversion"/>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D00-000000000000}">
  <sheetPr codeName="Sheet216">
    <tabColor theme="9" tint="0.59999389629810485"/>
  </sheetPr>
  <dimension ref="A1:K244"/>
  <sheetViews>
    <sheetView zoomScale="80" zoomScaleNormal="80" workbookViewId="0">
      <selection activeCell="E4" sqref="E4"/>
    </sheetView>
  </sheetViews>
  <sheetFormatPr defaultRowHeight="14.5" x14ac:dyDescent="0.35"/>
  <cols>
    <col min="1" max="1" width="8.81640625" style="4" customWidth="1"/>
    <col min="2" max="2" width="11.1796875" style="4" customWidth="1"/>
    <col min="3" max="3" width="7.1796875" customWidth="1"/>
    <col min="4" max="4" width="7" style="4" customWidth="1"/>
    <col min="5" max="5" width="91" style="16" customWidth="1"/>
    <col min="6" max="6" width="12.90625" style="4" customWidth="1"/>
    <col min="7" max="7" width="11.1796875" customWidth="1"/>
    <col min="8" max="8" width="8.90625" style="4"/>
    <col min="10" max="10" width="8.90625" style="4"/>
  </cols>
  <sheetData>
    <row r="1" spans="1:11" x14ac:dyDescent="0.35">
      <c r="A1" s="14" t="s">
        <v>9334</v>
      </c>
      <c r="B1" s="10"/>
      <c r="C1" s="14"/>
      <c r="D1" s="18"/>
      <c r="E1" s="14"/>
      <c r="F1" s="36" t="s">
        <v>12238</v>
      </c>
      <c r="G1" s="121"/>
      <c r="H1" s="36"/>
      <c r="I1" s="121"/>
      <c r="J1" s="36"/>
    </row>
    <row r="2" spans="1:11" x14ac:dyDescent="0.35">
      <c r="A2" s="7" t="s">
        <v>9223</v>
      </c>
      <c r="B2" s="7" t="s">
        <v>3</v>
      </c>
      <c r="C2" s="8" t="s">
        <v>9459</v>
      </c>
      <c r="D2" s="7" t="s">
        <v>9224</v>
      </c>
      <c r="E2" s="8" t="s">
        <v>9225</v>
      </c>
      <c r="F2" s="36"/>
      <c r="G2" s="121"/>
      <c r="H2" s="36"/>
      <c r="I2" s="121"/>
      <c r="J2" s="36"/>
    </row>
    <row r="3" spans="1:11" x14ac:dyDescent="0.35">
      <c r="A3" s="7"/>
      <c r="B3" s="11" t="s">
        <v>9227</v>
      </c>
      <c r="C3" s="15"/>
      <c r="D3" s="19"/>
      <c r="E3" s="15"/>
      <c r="F3" s="4" t="s">
        <v>9370</v>
      </c>
      <c r="G3" t="s">
        <v>9369</v>
      </c>
      <c r="H3" s="4" t="s">
        <v>9370</v>
      </c>
      <c r="I3" t="s">
        <v>9369</v>
      </c>
      <c r="J3" s="4" t="s">
        <v>9370</v>
      </c>
      <c r="K3" t="s">
        <v>9369</v>
      </c>
    </row>
    <row r="4" spans="1:11" x14ac:dyDescent="0.35">
      <c r="A4" s="7"/>
      <c r="B4" s="7"/>
      <c r="C4" s="8"/>
      <c r="E4" s="8"/>
      <c r="F4" s="7"/>
    </row>
    <row r="5" spans="1:11" x14ac:dyDescent="0.35">
      <c r="A5" s="4">
        <v>1</v>
      </c>
      <c r="B5" s="4">
        <v>-408.851</v>
      </c>
      <c r="C5" t="s">
        <v>6724</v>
      </c>
      <c r="D5" s="4">
        <v>1</v>
      </c>
      <c r="E5" s="16" t="s">
        <v>6725</v>
      </c>
      <c r="F5" s="4">
        <f>IF(G5="GREET",1,IF(G5="GOAL",2,IF(G5="GOAL:COOP",2,IF(G5="(GOAL:COOP)",2,IF(G5="GOAL:CIVILITY",2,IF(G5="GOAL:SUSTAIN",2,IF(G5="(GOAL:SUSTAIN)",2,IF(G5="GOAL:MAX EARN",2,IF(G5="GOAL:EQUITY",2,IF(G5="(GOAL:EQUITY)",2,IF(G5="PROPOSAL",3,IF(G5="(PROPOSAL)",3,IF(G5="CHOOSE+",4,IF(G5="CHOOSE-",4,IF(G5="(CHOOSE+)",4,IF(G5="(CHOOSE-)",4,IF(G5="ECO INFO",5,IF(G5="(ECO INFO)",5,IF(G5="$ INFO",6,IF(G5="($ INFO)",6,IF(G5="SOC INFO",7,IF(G5="(SOC INFO)",7,IF(G5="RULE INFO",8,IF(G5="EXP INFO",9,IF(G5="(EXP INFO)",9,IF(G5="MON RES",10,IF(G5="MON EARN",11,IF(G5="MON BEH",12,IF(G5="POSE HARM",13,IF(G5="(POSE HARM)",13,IF(G5="POSE CONCERN",14,IF(G5="(POSE CONCERN)",14,IF(G5="RJ APOLOGY",15,IF(G5="RJ ATONE",16,IF(G5="(RJ ATONE)",16,IF(G5="RJ JUSTIFY",17,IF(G5="RJ JUSTIFY:ECO INFO",17,IF(G5="RJ JUSTIFY:SOC INFO",17,IF(G5="RJ JUSTIFY:EXP INFO",17,IF(G5="RJ JUSTIFY:MON EARN",17,IF(G5="RJ JUSTIFY:MON BEH",17,IF(G5="RJ-",18,IF(G5="RJ FORGIVE+",19,IF(G5="RJ FORGIVE-",19,IF(G5="(RJ FORGIVE+)",19,IF(G5="(RJ FORGIVE-)",19,IF(G5="COORD",20,IF(G5="(COORD)",20,IF(G5="ENF ACK",21,IF(G5="(ENF ACK)",21,IF(G5="ENF PRAISE",22,IF(G5="ENF ASK",23,IF(G5="ENF TELL",24,IF(G5="ENF SHAME",25,IF(G5="ENF WARN",26,IF(G5="ENF THREATEN",27,IF(G5="ENF PUNISH",28,IF(G5="DEFECT",29,IF(G5="SM TALK",30,IF(G5="HUMOR",31,IF(G5="POLITE+",32,IF(G5="POLITE-",32,IF(G5="INPUT-",33,IF(G5="AMBIGUOUS",34,IF(G5="UNCODEABLE",35)))))))))))))))))))))))))))))))))))))))))))))))))))))))))))))))))</f>
        <v>1</v>
      </c>
      <c r="G5" t="s">
        <v>10885</v>
      </c>
    </row>
    <row r="7" spans="1:11" x14ac:dyDescent="0.35">
      <c r="A7" s="7">
        <v>1</v>
      </c>
      <c r="B7" s="31" t="s">
        <v>9423</v>
      </c>
    </row>
    <row r="8" spans="1:11" x14ac:dyDescent="0.35">
      <c r="A8" s="4">
        <v>2</v>
      </c>
      <c r="B8" s="4">
        <v>-393.15100000000001</v>
      </c>
      <c r="C8" t="s">
        <v>6729</v>
      </c>
      <c r="D8" s="4">
        <v>2</v>
      </c>
      <c r="E8" s="16" t="s">
        <v>6730</v>
      </c>
      <c r="F8" s="4">
        <f>IF(G8="GREET",1,IF(G8="GOAL",2,IF(G8="GOAL:COOP",2,IF(G8="(GOAL:COOP)",2,IF(G8="GOAL:CIVILITY",2,IF(G8="GOAL:SUSTAIN",2,IF(G8="(GOAL:SUSTAIN)",2,IF(G8="GOAL:MAX EARN",2,IF(G8="GOAL:EQUITY",2,IF(G8="(GOAL:EQUITY)",2,IF(G8="PROPOSAL",3,IF(G8="(PROPOSAL)",3,IF(G8="CHOOSE+",4,IF(G8="CHOOSE-",4,IF(G8="(CHOOSE+)",4,IF(G8="(CHOOSE-)",4,IF(G8="ECO INFO",5,IF(G8="(ECO INFO)",5,IF(G8="$ INFO",6,IF(G8="($ INFO)",6,IF(G8="SOC INFO",7,IF(G8="(SOC INFO)",7,IF(G8="RULE INFO",8,IF(G8="EXP INFO",9,IF(G8="(EXP INFO)",9,IF(G8="MON RES",10,IF(G8="MON EARN",11,IF(G8="MON BEH",12,IF(G8="POSE HARM",13,IF(G8="(POSE HARM)",13,IF(G8="POSE CONCERN",14,IF(G8="(POSE CONCERN)",14,IF(G8="RJ APOLOGY",15,IF(G8="RJ ATONE",16,IF(G8="(RJ ATONE)",16,IF(G8="RJ JUSTIFY",17,IF(G8="RJ JUSTIFY:ECO INFO",17,IF(G8="RJ JUSTIFY:SOC INFO",17,IF(G8="RJ JUSTIFY:EXP INFO",17,IF(G8="RJ JUSTIFY:MON EARN",17,IF(G8="RJ JUSTIFY:MON BEH",17,IF(G8="RJ-",18,IF(G8="RJ FORGIVE+",19,IF(G8="RJ FORGIVE-",19,IF(G8="(RJ FORGIVE+)",19,IF(G8="(RJ FORGIVE-)",19,IF(G8="COORD",20,IF(G8="(COORD)",20,IF(G8="ENF ACK",21,IF(G8="(ENF ACK)",21,IF(G8="ENF PRAISE",22,IF(G8="ENF ASK",23,IF(G8="ENF TELL",24,IF(G8="ENF SHAME",25,IF(G8="ENF WARN",26,IF(G8="ENF THREATEN",27,IF(G8="ENF PUNISH",28,IF(G8="DEFECT",29,IF(G8="SM TALK",30,IF(G8="HUMOR",31,IF(G8="POLITE+",32,IF(G8="POLITE-",32,IF(G8="INPUT-",33,IF(G8="AMBIGUOUS",34,IF(G8="UNCODEABLE",35)))))))))))))))))))))))))))))))))))))))))))))))))))))))))))))))))</f>
        <v>3</v>
      </c>
      <c r="G8" t="s">
        <v>9379</v>
      </c>
      <c r="H8" s="4">
        <f>IF(I8="GREET",1,IF(I8="GOAL",2,IF(I8="GOAL:COOP",2,IF(I8="(GOAL:COOP)",2,IF(I8="GOAL:CIVILITY",2,IF(I8="GOAL:SUSTAIN",2,IF(I8="(GOAL:SUSTAIN)",2,IF(I8="GOAL:MAX EARN",2,IF(I8="GOAL:EQUITY",2,IF(I8="(GOAL:EQUITY)",2,IF(I8="PROPOSAL",3,IF(I8="(PROPOSAL)",3,IF(I8="CHOOSE+",4,IF(I8="CHOOSE-",4,IF(I8="(CHOOSE+)",4,IF(I8="(CHOOSE-)",4,IF(I8="ECO INFO",5,IF(I8="(ECO INFO)",5,IF(I8="$ INFO",6,IF(I8="($ INFO)",6,IF(I8="SOC INFO",7,IF(I8="(SOC INFO)",7,IF(I8="RULE INFO",8,IF(I8="EXP INFO",9,IF(I8="(EXP INFO)",9,IF(I8="MON RES",10,IF(I8="MON EARN",11,IF(I8="MON BEH",12,IF(I8="POSE HARM",13,IF(I8="(POSE HARM)",13,IF(I8="POSE CONCERN",14,IF(I8="(POSE CONCERN)",14,IF(I8="RJ APOLOGY",15,IF(I8="RJ ATONE",16,IF(I8="(RJ ATONE)",16,IF(I8="RJ JUSTIFY",17,IF(I8="RJ JUSTIFY:ECO INFO",17,IF(I8="RJ JUSTIFY:SOC INFO",17,IF(I8="RJ JUSTIFY:EXP INFO",17,IF(I8="RJ JUSTIFY:MON EARN",17,IF(I8="RJ JUSTIFY:MON BEH",17,IF(I8="RJ-",18,IF(I8="RJ FORGIVE+",19,IF(I8="RJ FORGIVE-",19,IF(I8="(RJ FORGIVE+)",19,IF(I8="(RJ FORGIVE-)",19,IF(I8="COORD",20,IF(I8="(COORD)",20,IF(I8="ENF ACK",21,IF(I8="(ENF ACK)",21,IF(I8="ENF PRAISE",22,IF(I8="ENF ASK",23,IF(I8="ENF TELL",24,IF(I8="ENF SHAME",25,IF(I8="ENF WARN",26,IF(I8="ENF THREATEN",27,IF(I8="ENF PUNISH",28,IF(I8="DEFECT",29,IF(I8="SM TALK",30,IF(I8="HUMOR",31,IF(I8="POLITE+",32,IF(I8="POLITE-",32,IF(I8="INPUT-",33,IF(I8="AMBIGUOUS",34,IF(I8="UNCODEABLE",35)))))))))))))))))))))))))))))))))))))))))))))))))))))))))))))))))</f>
        <v>13</v>
      </c>
      <c r="I8" s="16" t="s">
        <v>10675</v>
      </c>
    </row>
    <row r="9" spans="1:11" x14ac:dyDescent="0.35">
      <c r="A9" s="4">
        <v>3</v>
      </c>
      <c r="B9" s="4">
        <v>-292.11799999999999</v>
      </c>
      <c r="C9" t="s">
        <v>6724</v>
      </c>
      <c r="D9" s="4">
        <v>1</v>
      </c>
      <c r="E9" s="16" t="s">
        <v>6755</v>
      </c>
    </row>
    <row r="10" spans="1:11" x14ac:dyDescent="0.35">
      <c r="B10" s="4">
        <v>-283.94400000000002</v>
      </c>
      <c r="C10" t="s">
        <v>6724</v>
      </c>
      <c r="D10" s="4">
        <v>1</v>
      </c>
      <c r="E10" s="16" t="s">
        <v>6757</v>
      </c>
    </row>
    <row r="11" spans="1:11" x14ac:dyDescent="0.35">
      <c r="E11" s="58" t="s">
        <v>10894</v>
      </c>
      <c r="F11" s="4">
        <f>IF(G11="GREET",1,IF(G11="GOAL",2,IF(G11="GOAL:COOP",2,IF(G11="(GOAL:COOP)",2,IF(G11="GOAL:CIVILITY",2,IF(G11="GOAL:SUSTAIN",2,IF(G11="(GOAL:SUSTAIN)",2,IF(G11="GOAL:MAX EARN",2,IF(G11="GOAL:EQUITY",2,IF(G11="(GOAL:EQUITY)",2,IF(G11="PROPOSAL",3,IF(G11="(PROPOSAL)",3,IF(G11="CHOOSE+",4,IF(G11="CHOOSE-",4,IF(G11="(CHOOSE+)",4,IF(G11="(CHOOSE-)",4,IF(G11="ECO INFO",5,IF(G11="(ECO INFO)",5,IF(G11="$ INFO",6,IF(G11="($ INFO)",6,IF(G11="SOC INFO",7,IF(G11="(SOC INFO)",7,IF(G11="RULE INFO",8,IF(G11="EXP INFO",9,IF(G11="(EXP INFO)",9,IF(G11="MON RES",10,IF(G11="MON EARN",11,IF(G11="MON BEH",12,IF(G11="POSE HARM",13,IF(G11="(POSE HARM)",13,IF(G11="POSE CONCERN",14,IF(G11="(POSE CONCERN)",14,IF(G11="RJ APOLOGY",15,IF(G11="RJ ATONE",16,IF(G11="(RJ ATONE)",16,IF(G11="RJ JUSTIFY",17,IF(G11="RJ JUSTIFY:ECO INFO",17,IF(G11="RJ JUSTIFY:SOC INFO",17,IF(G11="RJ JUSTIFY:EXP INFO",17,IF(G11="RJ JUSTIFY:MON EARN",17,IF(G11="RJ JUSTIFY:MON BEH",17,IF(G11="RJ-",18,IF(G11="RJ FORGIVE+",19,IF(G11="RJ FORGIVE-",19,IF(G11="(RJ FORGIVE+)",19,IF(G11="(RJ FORGIVE-)",19,IF(G11="COORD",20,IF(G11="(COORD)",20,IF(G11="ENF ACK",21,IF(G11="(ENF ACK)",21,IF(G11="ENF PRAISE",22,IF(G11="ENF ASK",23,IF(G11="ENF TELL",24,IF(G11="ENF SHAME",25,IF(G11="ENF WARN",26,IF(G11="ENF THREATEN",27,IF(G11="ENF PUNISH",28,IF(G11="DEFECT",29,IF(G11="SM TALK",30,IF(G11="HUMOR",31,IF(G11="POLITE+",32,IF(G11="POLITE-",32,IF(G11="INPUT-",33,IF(G11="AMBIGUOUS",34,IF(G11="UNCODEABLE",35)))))))))))))))))))))))))))))))))))))))))))))))))))))))))))))))))</f>
        <v>15</v>
      </c>
      <c r="G11" t="s">
        <v>9706</v>
      </c>
    </row>
    <row r="12" spans="1:11" x14ac:dyDescent="0.35">
      <c r="E12" s="58" t="s">
        <v>10895</v>
      </c>
      <c r="F12" s="4">
        <f t="shared" ref="F12:F32" si="0">IF(G12="GREET",1,IF(G12="GOAL",2,IF(G12="GOAL:COOP",2,IF(G12="(GOAL:COOP)",2,IF(G12="GOAL:CIVILITY",2,IF(G12="GOAL:SUSTAIN",2,IF(G12="(GOAL:SUSTAIN)",2,IF(G12="GOAL:MAX EARN",2,IF(G12="GOAL:EQUITY",2,IF(G12="(GOAL:EQUITY)",2,IF(G12="PROPOSAL",3,IF(G12="(PROPOSAL)",3,IF(G12="CHOOSE+",4,IF(G12="CHOOSE-",4,IF(G12="(CHOOSE+)",4,IF(G12="(CHOOSE-)",4,IF(G12="ECO INFO",5,IF(G12="(ECO INFO)",5,IF(G12="$ INFO",6,IF(G12="($ INFO)",6,IF(G12="SOC INFO",7,IF(G12="(SOC INFO)",7,IF(G12="RULE INFO",8,IF(G12="EXP INFO",9,IF(G12="(EXP INFO)",9,IF(G12="MON RES",10,IF(G12="MON EARN",11,IF(G12="MON BEH",12,IF(G12="POSE HARM",13,IF(G12="(POSE HARM)",13,IF(G12="POSE CONCERN",14,IF(G12="(POSE CONCERN)",14,IF(G12="RJ APOLOGY",15,IF(G12="RJ ATONE",16,IF(G12="(RJ ATONE)",16,IF(G12="RJ JUSTIFY",17,IF(G12="RJ JUSTIFY:ECO INFO",17,IF(G12="RJ JUSTIFY:SOC INFO",17,IF(G12="RJ JUSTIFY:EXP INFO",17,IF(G12="RJ JUSTIFY:MON EARN",17,IF(G12="RJ JUSTIFY:MON BEH",17,IF(G12="RJ-",18,IF(G12="RJ FORGIVE+",19,IF(G12="RJ FORGIVE-",19,IF(G12="(RJ FORGIVE+)",19,IF(G12="(RJ FORGIVE-)",19,IF(G12="COORD",20,IF(G12="(COORD)",20,IF(G12="ENF ACK",21,IF(G12="(ENF ACK)",21,IF(G12="ENF PRAISE",22,IF(G12="ENF ASK",23,IF(G12="ENF TELL",24,IF(G12="ENF SHAME",25,IF(G12="ENF WARN",26,IF(G12="ENF THREATEN",27,IF(G12="ENF PUNISH",28,IF(G12="DEFECT",29,IF(G12="SM TALK",30,IF(G12="HUMOR",31,IF(G12="POLITE+",32,IF(G12="POLITE-",32,IF(G12="INPUT-",33,IF(G12="AMBIGUOUS",34,IF(G12="UNCODEABLE",35)))))))))))))))))))))))))))))))))))))))))))))))))))))))))))))))))</f>
        <v>6</v>
      </c>
      <c r="G12" t="s">
        <v>10472</v>
      </c>
    </row>
    <row r="14" spans="1:11" x14ac:dyDescent="0.35">
      <c r="A14" s="7">
        <v>4</v>
      </c>
      <c r="B14" s="31" t="s">
        <v>11451</v>
      </c>
    </row>
    <row r="15" spans="1:11" x14ac:dyDescent="0.35">
      <c r="A15" s="4">
        <v>4</v>
      </c>
      <c r="B15" s="4">
        <v>-379.03300000000002</v>
      </c>
      <c r="C15" t="s">
        <v>6732</v>
      </c>
      <c r="D15" s="4">
        <v>4</v>
      </c>
      <c r="E15" s="16" t="s">
        <v>6733</v>
      </c>
      <c r="F15" s="4">
        <f t="shared" si="0"/>
        <v>7</v>
      </c>
      <c r="G15" t="s">
        <v>9377</v>
      </c>
    </row>
    <row r="16" spans="1:11" x14ac:dyDescent="0.35">
      <c r="A16" s="4">
        <v>5</v>
      </c>
      <c r="B16" s="4">
        <v>-339.58600000000001</v>
      </c>
      <c r="C16" t="s">
        <v>6729</v>
      </c>
      <c r="D16" s="4">
        <v>2</v>
      </c>
      <c r="E16" s="16" t="s">
        <v>6745</v>
      </c>
      <c r="F16" s="4">
        <f t="shared" si="0"/>
        <v>5</v>
      </c>
      <c r="G16" t="s">
        <v>9378</v>
      </c>
    </row>
    <row r="17" spans="1:9" x14ac:dyDescent="0.35">
      <c r="A17" s="4">
        <v>6</v>
      </c>
      <c r="B17" s="4">
        <v>-339.06099999999998</v>
      </c>
      <c r="C17" t="s">
        <v>6732</v>
      </c>
      <c r="D17" s="4">
        <v>4</v>
      </c>
      <c r="E17" s="16" t="s">
        <v>6746</v>
      </c>
      <c r="F17" s="4">
        <f t="shared" si="0"/>
        <v>5</v>
      </c>
      <c r="G17" t="s">
        <v>9378</v>
      </c>
    </row>
    <row r="18" spans="1:9" x14ac:dyDescent="0.35">
      <c r="A18" s="4">
        <v>7</v>
      </c>
      <c r="B18" s="4">
        <v>-335.09800000000001</v>
      </c>
      <c r="C18" t="s">
        <v>6724</v>
      </c>
      <c r="D18" s="4">
        <v>1</v>
      </c>
      <c r="E18" s="16" t="s">
        <v>6748</v>
      </c>
    </row>
    <row r="19" spans="1:9" x14ac:dyDescent="0.35">
      <c r="E19" s="58" t="s">
        <v>9988</v>
      </c>
      <c r="F19" s="4">
        <f t="shared" si="0"/>
        <v>3</v>
      </c>
      <c r="G19" t="s">
        <v>9379</v>
      </c>
    </row>
    <row r="20" spans="1:9" x14ac:dyDescent="0.35">
      <c r="E20" s="58" t="s">
        <v>10896</v>
      </c>
      <c r="F20" s="4">
        <f t="shared" si="0"/>
        <v>2</v>
      </c>
      <c r="G20" t="s">
        <v>10428</v>
      </c>
    </row>
    <row r="21" spans="1:9" x14ac:dyDescent="0.35">
      <c r="E21" s="58" t="s">
        <v>10897</v>
      </c>
      <c r="F21" s="4">
        <f t="shared" si="0"/>
        <v>5</v>
      </c>
      <c r="G21" t="s">
        <v>9378</v>
      </c>
    </row>
    <row r="22" spans="1:9" x14ac:dyDescent="0.35">
      <c r="E22" s="58" t="s">
        <v>8615</v>
      </c>
      <c r="F22" s="4">
        <f t="shared" si="0"/>
        <v>7</v>
      </c>
      <c r="G22" t="s">
        <v>9377</v>
      </c>
    </row>
    <row r="23" spans="1:9" x14ac:dyDescent="0.35">
      <c r="A23" s="4">
        <v>8</v>
      </c>
      <c r="B23" s="4">
        <v>-317.16500000000002</v>
      </c>
      <c r="C23" t="s">
        <v>6732</v>
      </c>
      <c r="D23" s="4">
        <v>4</v>
      </c>
      <c r="E23" s="16" t="s">
        <v>6751</v>
      </c>
      <c r="F23" s="4">
        <f t="shared" si="0"/>
        <v>3</v>
      </c>
      <c r="G23" t="s">
        <v>9379</v>
      </c>
    </row>
    <row r="24" spans="1:9" x14ac:dyDescent="0.35">
      <c r="B24" s="4">
        <v>-309.161</v>
      </c>
      <c r="C24" t="s">
        <v>6732</v>
      </c>
      <c r="D24" s="4">
        <v>4</v>
      </c>
      <c r="E24" s="16" t="s">
        <v>6753</v>
      </c>
    </row>
    <row r="25" spans="1:9" x14ac:dyDescent="0.35">
      <c r="A25" s="4">
        <v>9</v>
      </c>
      <c r="B25" s="4">
        <v>-225.88</v>
      </c>
      <c r="C25" t="s">
        <v>6729</v>
      </c>
      <c r="D25" s="4">
        <v>2</v>
      </c>
      <c r="E25" s="16" t="s">
        <v>6763</v>
      </c>
      <c r="F25" s="4">
        <f t="shared" si="0"/>
        <v>5</v>
      </c>
      <c r="G25" t="s">
        <v>9378</v>
      </c>
    </row>
    <row r="26" spans="1:9" x14ac:dyDescent="0.35">
      <c r="A26" s="4">
        <v>10</v>
      </c>
      <c r="B26" s="4">
        <v>-216.494</v>
      </c>
      <c r="C26" t="s">
        <v>6724</v>
      </c>
      <c r="D26" s="4">
        <v>1</v>
      </c>
      <c r="E26" s="16" t="s">
        <v>6764</v>
      </c>
      <c r="F26" s="4">
        <f t="shared" si="0"/>
        <v>3</v>
      </c>
      <c r="G26" t="s">
        <v>9379</v>
      </c>
      <c r="H26" s="4">
        <f>IF(I26="GREET",1,IF(I26="GOAL",2,IF(I26="GOAL:COOP",2,IF(I26="(GOAL:COOP)",2,IF(I26="GOAL:CIVILITY",2,IF(I26="GOAL:SUSTAIN",2,IF(I26="(GOAL:SUSTAIN)",2,IF(I26="GOAL:MAX EARN",2,IF(I26="GOAL:EQUITY",2,IF(I26="(GOAL:EQUITY)",2,IF(I26="PROPOSAL",3,IF(I26="(PROPOSAL)",3,IF(I26="CHOOSE+",4,IF(I26="CHOOSE-",4,IF(I26="(CHOOSE+)",4,IF(I26="(CHOOSE-)",4,IF(I26="ECO INFO",5,IF(I26="(ECO INFO)",5,IF(I26="$ INFO",6,IF(I26="($ INFO)",6,IF(I26="SOC INFO",7,IF(I26="(SOC INFO)",7,IF(I26="RULE INFO",8,IF(I26="EXP INFO",9,IF(I26="(EXP INFO)",9,IF(I26="MON RES",10,IF(I26="MON EARN",11,IF(I26="MON BEH",12,IF(I26="POSE HARM",13,IF(I26="(POSE HARM)",13,IF(I26="POSE CONCERN",14,IF(I26="(POSE CONCERN)",14,IF(I26="RJ APOLOGY",15,IF(I26="RJ ATONE",16,IF(I26="(RJ ATONE)",16,IF(I26="RJ JUSTIFY",17,IF(I26="RJ JUSTIFY:ECO INFO",17,IF(I26="RJ JUSTIFY:SOC INFO",17,IF(I26="RJ JUSTIFY:EXP INFO",17,IF(I26="RJ JUSTIFY:MON EARN",17,IF(I26="RJ JUSTIFY:MON BEH",17,IF(I26="RJ-",18,IF(I26="RJ FORGIVE+",19,IF(I26="RJ FORGIVE-",19,IF(I26="(RJ FORGIVE+)",19,IF(I26="(RJ FORGIVE-)",19,IF(I26="COORD",20,IF(I26="(COORD)",20,IF(I26="ENF ACK",21,IF(I26="(ENF ACK)",21,IF(I26="ENF PRAISE",22,IF(I26="ENF ASK",23,IF(I26="ENF TELL",24,IF(I26="ENF SHAME",25,IF(I26="ENF WARN",26,IF(I26="ENF THREATEN",27,IF(I26="ENF PUNISH",28,IF(I26="DEFECT",29,IF(I26="SM TALK",30,IF(I26="HUMOR",31,IF(I26="POLITE+",32,IF(I26="POLITE-",32,IF(I26="INPUT-",33,IF(I26="AMBIGUOUS",34,IF(I26="UNCODEABLE",35)))))))))))))))))))))))))))))))))))))))))))))))))))))))))))))))))</f>
        <v>4</v>
      </c>
      <c r="I26" t="s">
        <v>10330</v>
      </c>
    </row>
    <row r="27" spans="1:9" x14ac:dyDescent="0.35">
      <c r="A27" s="4">
        <v>11</v>
      </c>
      <c r="B27" s="4">
        <v>-203.19799999999901</v>
      </c>
      <c r="C27" t="s">
        <v>6724</v>
      </c>
      <c r="D27" s="4">
        <v>1</v>
      </c>
      <c r="E27" s="16" t="s">
        <v>6767</v>
      </c>
      <c r="F27" s="4">
        <f t="shared" si="0"/>
        <v>5</v>
      </c>
      <c r="G27" t="s">
        <v>9378</v>
      </c>
    </row>
    <row r="28" spans="1:9" x14ac:dyDescent="0.35">
      <c r="A28" s="4">
        <v>12</v>
      </c>
      <c r="B28" s="4">
        <v>-196.74099999999899</v>
      </c>
      <c r="C28" t="s">
        <v>6732</v>
      </c>
      <c r="D28" s="4">
        <v>4</v>
      </c>
      <c r="E28" s="16" t="s">
        <v>6769</v>
      </c>
      <c r="F28" s="4">
        <f t="shared" si="0"/>
        <v>8</v>
      </c>
      <c r="G28" t="s">
        <v>9374</v>
      </c>
    </row>
    <row r="29" spans="1:9" x14ac:dyDescent="0.35">
      <c r="E29" s="58" t="s">
        <v>999</v>
      </c>
      <c r="F29" s="4">
        <f t="shared" si="0"/>
        <v>4</v>
      </c>
      <c r="G29" t="s">
        <v>9372</v>
      </c>
    </row>
    <row r="30" spans="1:9" x14ac:dyDescent="0.35">
      <c r="E30" s="58" t="s">
        <v>11446</v>
      </c>
      <c r="F30" s="4">
        <f t="shared" si="0"/>
        <v>8</v>
      </c>
      <c r="G30" t="s">
        <v>9374</v>
      </c>
    </row>
    <row r="31" spans="1:9" x14ac:dyDescent="0.35">
      <c r="A31" s="4">
        <v>13</v>
      </c>
      <c r="B31" s="4">
        <v>-182.55099999999999</v>
      </c>
      <c r="C31" t="s">
        <v>6724</v>
      </c>
      <c r="D31" s="4">
        <v>1</v>
      </c>
      <c r="E31" s="16" t="s">
        <v>6771</v>
      </c>
      <c r="F31" s="4">
        <f t="shared" si="0"/>
        <v>5</v>
      </c>
      <c r="G31" t="s">
        <v>9378</v>
      </c>
    </row>
    <row r="32" spans="1:9" x14ac:dyDescent="0.35">
      <c r="A32" s="4">
        <v>14</v>
      </c>
      <c r="B32" s="4">
        <v>-161.518</v>
      </c>
      <c r="C32" t="s">
        <v>6724</v>
      </c>
      <c r="D32" s="4">
        <v>1</v>
      </c>
      <c r="E32" s="16" t="s">
        <v>6774</v>
      </c>
      <c r="F32" s="4">
        <f t="shared" si="0"/>
        <v>5</v>
      </c>
      <c r="G32" t="s">
        <v>9378</v>
      </c>
    </row>
    <row r="33" spans="1:11" x14ac:dyDescent="0.35">
      <c r="B33" s="4">
        <v>-147.422</v>
      </c>
      <c r="C33" t="s">
        <v>6724</v>
      </c>
      <c r="D33" s="4">
        <v>1</v>
      </c>
      <c r="E33" s="16" t="s">
        <v>6776</v>
      </c>
    </row>
    <row r="34" spans="1:11" x14ac:dyDescent="0.35">
      <c r="A34" s="4">
        <v>15</v>
      </c>
      <c r="B34" s="4">
        <v>-151.25399999999999</v>
      </c>
      <c r="C34" t="s">
        <v>6729</v>
      </c>
      <c r="D34" s="4">
        <v>2</v>
      </c>
      <c r="E34" s="16" t="s">
        <v>6775</v>
      </c>
    </row>
    <row r="35" spans="1:11" x14ac:dyDescent="0.35">
      <c r="E35" s="58" t="s">
        <v>10898</v>
      </c>
      <c r="F35" s="4">
        <f t="shared" ref="F35:F51" si="1">IF(G35="GREET",1,IF(G35="GOAL",2,IF(G35="GOAL:COOP",2,IF(G35="(GOAL:COOP)",2,IF(G35="GOAL:CIVILITY",2,IF(G35="GOAL:SUSTAIN",2,IF(G35="(GOAL:SUSTAIN)",2,IF(G35="GOAL:MAX EARN",2,IF(G35="GOAL:EQUITY",2,IF(G35="(GOAL:EQUITY)",2,IF(G35="PROPOSAL",3,IF(G35="(PROPOSAL)",3,IF(G35="CHOOSE+",4,IF(G35="CHOOSE-",4,IF(G35="(CHOOSE+)",4,IF(G35="(CHOOSE-)",4,IF(G35="ECO INFO",5,IF(G35="(ECO INFO)",5,IF(G35="$ INFO",6,IF(G35="($ INFO)",6,IF(G35="SOC INFO",7,IF(G35="(SOC INFO)",7,IF(G35="RULE INFO",8,IF(G35="EXP INFO",9,IF(G35="(EXP INFO)",9,IF(G35="MON RES",10,IF(G35="MON EARN",11,IF(G35="MON BEH",12,IF(G35="POSE HARM",13,IF(G35="(POSE HARM)",13,IF(G35="POSE CONCERN",14,IF(G35="(POSE CONCERN)",14,IF(G35="RJ APOLOGY",15,IF(G35="RJ ATONE",16,IF(G35="(RJ ATONE)",16,IF(G35="RJ JUSTIFY",17,IF(G35="RJ JUSTIFY:ECO INFO",17,IF(G35="RJ JUSTIFY:SOC INFO",17,IF(G35="RJ JUSTIFY:EXP INFO",17,IF(G35="RJ JUSTIFY:MON EARN",17,IF(G35="RJ JUSTIFY:MON BEH",17,IF(G35="RJ-",18,IF(G35="RJ FORGIVE+",19,IF(G35="RJ FORGIVE-",19,IF(G35="(RJ FORGIVE+)",19,IF(G35="(RJ FORGIVE-)",19,IF(G35="COORD",20,IF(G35="(COORD)",20,IF(G35="ENF ACK",21,IF(G35="(ENF ACK)",21,IF(G35="ENF PRAISE",22,IF(G35="ENF ASK",23,IF(G35="ENF TELL",24,IF(G35="ENF SHAME",25,IF(G35="ENF WARN",26,IF(G35="ENF THREATEN",27,IF(G35="ENF PUNISH",28,IF(G35="DEFECT",29,IF(G35="SM TALK",30,IF(G35="HUMOR",31,IF(G35="POLITE+",32,IF(G35="POLITE-",32,IF(G35="INPUT-",33,IF(G35="AMBIGUOUS",34,IF(G35="UNCODEABLE",35)))))))))))))))))))))))))))))))))))))))))))))))))))))))))))))))))</f>
        <v>5</v>
      </c>
      <c r="G35" t="s">
        <v>9378</v>
      </c>
    </row>
    <row r="36" spans="1:11" x14ac:dyDescent="0.35">
      <c r="E36" s="58" t="s">
        <v>8242</v>
      </c>
      <c r="F36" s="4">
        <f t="shared" si="1"/>
        <v>15</v>
      </c>
      <c r="G36" t="s">
        <v>9706</v>
      </c>
      <c r="H36" s="4">
        <f t="shared" ref="H36" si="2">IF(I36="GREET",1,IF(I36="GOAL",2,IF(I36="GOAL:COOP",2,IF(I36="(GOAL:COOP)",2,IF(I36="GOAL:CIVILITY",2,IF(I36="GOAL:SUSTAIN",2,IF(I36="(GOAL:SUSTAIN)",2,IF(I36="GOAL:MAX EARN",2,IF(I36="GOAL:EQUITY",2,IF(I36="(GOAL:EQUITY)",2,IF(I36="PROPOSAL",3,IF(I36="(PROPOSAL)",3,IF(I36="CHOOSE+",4,IF(I36="CHOOSE-",4,IF(I36="(CHOOSE+)",4,IF(I36="(CHOOSE-)",4,IF(I36="ECO INFO",5,IF(I36="(ECO INFO)",5,IF(I36="$ INFO",6,IF(I36="($ INFO)",6,IF(I36="SOC INFO",7,IF(I36="(SOC INFO)",7,IF(I36="RULE INFO",8,IF(I36="EXP INFO",9,IF(I36="(EXP INFO)",9,IF(I36="MON RES",10,IF(I36="MON EARN",11,IF(I36="MON BEH",12,IF(I36="POSE HARM",13,IF(I36="(POSE HARM)",13,IF(I36="POSE CONCERN",14,IF(I36="(POSE CONCERN)",14,IF(I36="RJ APOLOGY",15,IF(I36="RJ ATONE",16,IF(I36="(RJ ATONE)",16,IF(I36="RJ JUSTIFY",17,IF(I36="RJ JUSTIFY:ECO INFO",17,IF(I36="RJ JUSTIFY:SOC INFO",17,IF(I36="RJ JUSTIFY:EXP INFO",17,IF(I36="RJ JUSTIFY:MON EARN",17,IF(I36="RJ JUSTIFY:MON BEH",17,IF(I36="RJ-",18,IF(I36="RJ FORGIVE+",19,IF(I36="RJ FORGIVE-",19,IF(I36="(RJ FORGIVE+)",19,IF(I36="(RJ FORGIVE-)",19,IF(I36="COORD",20,IF(I36="(COORD)",20,IF(I36="ENF ACK",21,IF(I36="(ENF ACK)",21,IF(I36="ENF PRAISE",22,IF(I36="ENF ASK",23,IF(I36="ENF TELL",24,IF(I36="ENF SHAME",25,IF(I36="ENF WARN",26,IF(I36="ENF THREATEN",27,IF(I36="ENF PUNISH",28,IF(I36="DEFECT",29,IF(I36="SM TALK",30,IF(I36="HUMOR",31,IF(I36="POLITE+",32,IF(I36="POLITE-",32,IF(I36="INPUT-",33,IF(I36="AMBIGUOUS",34,IF(I36="UNCODEABLE",35)))))))))))))))))))))))))))))))))))))))))))))))))))))))))))))))))</f>
        <v>4</v>
      </c>
      <c r="I36" t="s">
        <v>10330</v>
      </c>
      <c r="K36" t="s">
        <v>10900</v>
      </c>
    </row>
    <row r="37" spans="1:11" x14ac:dyDescent="0.35">
      <c r="A37" s="4">
        <v>16</v>
      </c>
      <c r="B37" s="4">
        <v>-138.226</v>
      </c>
      <c r="C37" t="s">
        <v>6724</v>
      </c>
      <c r="D37" s="4">
        <v>1</v>
      </c>
      <c r="E37" s="16" t="s">
        <v>6777</v>
      </c>
      <c r="F37" s="4">
        <f t="shared" si="1"/>
        <v>19</v>
      </c>
      <c r="G37" t="s">
        <v>9723</v>
      </c>
    </row>
    <row r="38" spans="1:11" x14ac:dyDescent="0.35">
      <c r="A38" s="4">
        <v>17</v>
      </c>
      <c r="B38" s="4">
        <v>-129.49299999999999</v>
      </c>
      <c r="C38" t="s">
        <v>6732</v>
      </c>
      <c r="D38" s="4">
        <v>4</v>
      </c>
      <c r="E38" s="16" t="s">
        <v>6779</v>
      </c>
      <c r="F38" s="4">
        <f t="shared" si="1"/>
        <v>8</v>
      </c>
      <c r="G38" t="s">
        <v>9374</v>
      </c>
    </row>
    <row r="39" spans="1:11" x14ac:dyDescent="0.35">
      <c r="A39" s="4">
        <v>18</v>
      </c>
      <c r="B39" s="4">
        <v>-123.32599999999999</v>
      </c>
      <c r="C39" t="s">
        <v>6724</v>
      </c>
      <c r="D39" s="4">
        <v>1</v>
      </c>
      <c r="E39" s="16" t="s">
        <v>68</v>
      </c>
      <c r="F39" s="4">
        <f t="shared" si="1"/>
        <v>4</v>
      </c>
      <c r="G39" t="s">
        <v>9372</v>
      </c>
    </row>
    <row r="40" spans="1:11" x14ac:dyDescent="0.35">
      <c r="A40" s="4">
        <v>19</v>
      </c>
      <c r="B40" s="4">
        <v>-109.697</v>
      </c>
      <c r="C40" t="s">
        <v>6781</v>
      </c>
      <c r="D40" s="4">
        <v>3</v>
      </c>
      <c r="E40" s="16" t="s">
        <v>6782</v>
      </c>
      <c r="F40" s="4">
        <f t="shared" si="1"/>
        <v>8</v>
      </c>
      <c r="G40" t="s">
        <v>9374</v>
      </c>
      <c r="H40" s="4">
        <f t="shared" ref="H40" si="3">IF(I40="GREET",1,IF(I40="GOAL",2,IF(I40="GOAL:COOP",2,IF(I40="(GOAL:COOP)",2,IF(I40="GOAL:CIVILITY",2,IF(I40="GOAL:SUSTAIN",2,IF(I40="(GOAL:SUSTAIN)",2,IF(I40="GOAL:MAX EARN",2,IF(I40="GOAL:EQUITY",2,IF(I40="(GOAL:EQUITY)",2,IF(I40="PROPOSAL",3,IF(I40="(PROPOSAL)",3,IF(I40="CHOOSE+",4,IF(I40="CHOOSE-",4,IF(I40="(CHOOSE+)",4,IF(I40="(CHOOSE-)",4,IF(I40="ECO INFO",5,IF(I40="(ECO INFO)",5,IF(I40="$ INFO",6,IF(I40="($ INFO)",6,IF(I40="SOC INFO",7,IF(I40="(SOC INFO)",7,IF(I40="RULE INFO",8,IF(I40="EXP INFO",9,IF(I40="(EXP INFO)",9,IF(I40="MON RES",10,IF(I40="MON EARN",11,IF(I40="MON BEH",12,IF(I40="POSE HARM",13,IF(I40="(POSE HARM)",13,IF(I40="POSE CONCERN",14,IF(I40="(POSE CONCERN)",14,IF(I40="RJ APOLOGY",15,IF(I40="RJ ATONE",16,IF(I40="(RJ ATONE)",16,IF(I40="RJ JUSTIFY",17,IF(I40="RJ JUSTIFY:ECO INFO",17,IF(I40="RJ JUSTIFY:SOC INFO",17,IF(I40="RJ JUSTIFY:EXP INFO",17,IF(I40="RJ JUSTIFY:MON EARN",17,IF(I40="RJ JUSTIFY:MON BEH",17,IF(I40="RJ-",18,IF(I40="RJ FORGIVE+",19,IF(I40="RJ FORGIVE-",19,IF(I40="(RJ FORGIVE+)",19,IF(I40="(RJ FORGIVE-)",19,IF(I40="COORD",20,IF(I40="(COORD)",20,IF(I40="ENF ACK",21,IF(I40="(ENF ACK)",21,IF(I40="ENF PRAISE",22,IF(I40="ENF ASK",23,IF(I40="ENF TELL",24,IF(I40="ENF SHAME",25,IF(I40="ENF WARN",26,IF(I40="ENF THREATEN",27,IF(I40="ENF PUNISH",28,IF(I40="DEFECT",29,IF(I40="SM TALK",30,IF(I40="HUMOR",31,IF(I40="POLITE+",32,IF(I40="POLITE-",32,IF(I40="INPUT-",33,IF(I40="AMBIGUOUS",34,IF(I40="UNCODEABLE",35)))))))))))))))))))))))))))))))))))))))))))))))))))))))))))))))))</f>
        <v>4</v>
      </c>
      <c r="I40" t="s">
        <v>10330</v>
      </c>
      <c r="K40" t="s">
        <v>10901</v>
      </c>
    </row>
    <row r="41" spans="1:11" x14ac:dyDescent="0.35">
      <c r="A41" s="4">
        <v>20</v>
      </c>
      <c r="B41" s="4">
        <v>-87.948999999999998</v>
      </c>
      <c r="C41" t="s">
        <v>6732</v>
      </c>
      <c r="D41" s="4">
        <v>4</v>
      </c>
      <c r="E41" s="16" t="s">
        <v>6785</v>
      </c>
      <c r="F41" s="4">
        <f t="shared" si="1"/>
        <v>7</v>
      </c>
      <c r="G41" t="s">
        <v>9377</v>
      </c>
    </row>
    <row r="42" spans="1:11" x14ac:dyDescent="0.35">
      <c r="E42" s="58" t="s">
        <v>9902</v>
      </c>
      <c r="F42" s="4">
        <f t="shared" si="1"/>
        <v>5</v>
      </c>
      <c r="G42" t="s">
        <v>9378</v>
      </c>
      <c r="H42" s="4">
        <f t="shared" ref="H42" si="4">IF(I42="GREET",1,IF(I42="GOAL",2,IF(I42="GOAL:COOP",2,IF(I42="(GOAL:COOP)",2,IF(I42="GOAL:CIVILITY",2,IF(I42="GOAL:SUSTAIN",2,IF(I42="(GOAL:SUSTAIN)",2,IF(I42="GOAL:MAX EARN",2,IF(I42="GOAL:EQUITY",2,IF(I42="(GOAL:EQUITY)",2,IF(I42="PROPOSAL",3,IF(I42="(PROPOSAL)",3,IF(I42="CHOOSE+",4,IF(I42="CHOOSE-",4,IF(I42="(CHOOSE+)",4,IF(I42="(CHOOSE-)",4,IF(I42="ECO INFO",5,IF(I42="(ECO INFO)",5,IF(I42="$ INFO",6,IF(I42="($ INFO)",6,IF(I42="SOC INFO",7,IF(I42="(SOC INFO)",7,IF(I42="RULE INFO",8,IF(I42="EXP INFO",9,IF(I42="(EXP INFO)",9,IF(I42="MON RES",10,IF(I42="MON EARN",11,IF(I42="MON BEH",12,IF(I42="POSE HARM",13,IF(I42="(POSE HARM)",13,IF(I42="POSE CONCERN",14,IF(I42="(POSE CONCERN)",14,IF(I42="RJ APOLOGY",15,IF(I42="RJ ATONE",16,IF(I42="(RJ ATONE)",16,IF(I42="RJ JUSTIFY",17,IF(I42="RJ JUSTIFY:ECO INFO",17,IF(I42="RJ JUSTIFY:SOC INFO",17,IF(I42="RJ JUSTIFY:EXP INFO",17,IF(I42="RJ JUSTIFY:MON EARN",17,IF(I42="RJ JUSTIFY:MON BEH",17,IF(I42="RJ-",18,IF(I42="RJ FORGIVE+",19,IF(I42="RJ FORGIVE-",19,IF(I42="(RJ FORGIVE+)",19,IF(I42="(RJ FORGIVE-)",19,IF(I42="COORD",20,IF(I42="(COORD)",20,IF(I42="ENF ACK",21,IF(I42="(ENF ACK)",21,IF(I42="ENF PRAISE",22,IF(I42="ENF ASK",23,IF(I42="ENF TELL",24,IF(I42="ENF SHAME",25,IF(I42="ENF WARN",26,IF(I42="ENF THREATEN",27,IF(I42="ENF PUNISH",28,IF(I42="DEFECT",29,IF(I42="SM TALK",30,IF(I42="HUMOR",31,IF(I42="POLITE+",32,IF(I42="POLITE-",32,IF(I42="INPUT-",33,IF(I42="AMBIGUOUS",34,IF(I42="UNCODEABLE",35)))))))))))))))))))))))))))))))))))))))))))))))))))))))))))))))))</f>
        <v>4</v>
      </c>
      <c r="I42" t="s">
        <v>10330</v>
      </c>
      <c r="K42" t="s">
        <v>11447</v>
      </c>
    </row>
    <row r="43" spans="1:11" x14ac:dyDescent="0.35">
      <c r="E43" s="58" t="s">
        <v>10899</v>
      </c>
      <c r="F43" s="4">
        <f t="shared" si="1"/>
        <v>7</v>
      </c>
      <c r="G43" t="s">
        <v>9377</v>
      </c>
    </row>
    <row r="44" spans="1:11" x14ac:dyDescent="0.35">
      <c r="A44" s="4">
        <v>21</v>
      </c>
      <c r="B44" s="4">
        <v>-77.494</v>
      </c>
      <c r="C44" t="s">
        <v>6724</v>
      </c>
      <c r="D44" s="4">
        <v>1</v>
      </c>
      <c r="E44" s="16" t="s">
        <v>6786</v>
      </c>
    </row>
    <row r="45" spans="1:11" x14ac:dyDescent="0.35">
      <c r="E45" s="58" t="s">
        <v>9991</v>
      </c>
      <c r="F45" s="4">
        <f t="shared" si="1"/>
        <v>3</v>
      </c>
      <c r="G45" t="s">
        <v>9379</v>
      </c>
    </row>
    <row r="46" spans="1:11" x14ac:dyDescent="0.35">
      <c r="E46" s="58" t="s">
        <v>9990</v>
      </c>
      <c r="F46" s="4">
        <f t="shared" si="1"/>
        <v>7</v>
      </c>
      <c r="G46" t="s">
        <v>9377</v>
      </c>
    </row>
    <row r="47" spans="1:11" x14ac:dyDescent="0.35">
      <c r="E47" s="58" t="s">
        <v>9989</v>
      </c>
      <c r="F47" s="4">
        <f t="shared" si="1"/>
        <v>3</v>
      </c>
      <c r="G47" t="s">
        <v>9379</v>
      </c>
    </row>
    <row r="48" spans="1:11" x14ac:dyDescent="0.35">
      <c r="A48" s="4">
        <v>22</v>
      </c>
      <c r="B48" s="4">
        <v>-77.132999999999996</v>
      </c>
      <c r="C48" t="s">
        <v>6732</v>
      </c>
      <c r="D48" s="4">
        <v>4</v>
      </c>
      <c r="E48" s="16" t="s">
        <v>6787</v>
      </c>
      <c r="F48" s="4">
        <f t="shared" si="1"/>
        <v>8</v>
      </c>
      <c r="G48" t="s">
        <v>9374</v>
      </c>
    </row>
    <row r="49" spans="1:7" x14ac:dyDescent="0.35">
      <c r="A49" s="4">
        <v>23</v>
      </c>
      <c r="B49" s="4">
        <v>-65.033000000000001</v>
      </c>
      <c r="C49" t="s">
        <v>6732</v>
      </c>
      <c r="D49" s="4">
        <v>4</v>
      </c>
      <c r="E49" s="16" t="s">
        <v>6788</v>
      </c>
      <c r="F49" s="4">
        <f t="shared" si="1"/>
        <v>8</v>
      </c>
      <c r="G49" t="s">
        <v>9374</v>
      </c>
    </row>
    <row r="50" spans="1:7" x14ac:dyDescent="0.35">
      <c r="A50" s="4">
        <v>24</v>
      </c>
      <c r="B50" s="4">
        <v>-59.575000000000003</v>
      </c>
      <c r="C50" t="s">
        <v>6724</v>
      </c>
      <c r="D50" s="4">
        <v>1</v>
      </c>
      <c r="E50" s="16" t="s">
        <v>6790</v>
      </c>
      <c r="F50" s="4">
        <f t="shared" si="1"/>
        <v>8</v>
      </c>
      <c r="G50" t="s">
        <v>9374</v>
      </c>
    </row>
    <row r="51" spans="1:7" x14ac:dyDescent="0.35">
      <c r="A51" s="4">
        <v>25</v>
      </c>
      <c r="B51" s="4">
        <v>-55.486999999999902</v>
      </c>
      <c r="C51" t="s">
        <v>6732</v>
      </c>
      <c r="D51" s="4">
        <v>4</v>
      </c>
      <c r="E51" s="16" t="s">
        <v>6791</v>
      </c>
      <c r="F51" s="4">
        <f t="shared" si="1"/>
        <v>4</v>
      </c>
      <c r="G51" t="s">
        <v>9372</v>
      </c>
    </row>
    <row r="53" spans="1:7" x14ac:dyDescent="0.35">
      <c r="B53" s="107" t="s">
        <v>9231</v>
      </c>
      <c r="C53" s="22"/>
      <c r="D53" s="21"/>
      <c r="E53" s="23"/>
    </row>
    <row r="54" spans="1:7" x14ac:dyDescent="0.35">
      <c r="B54" s="20"/>
    </row>
    <row r="55" spans="1:7" x14ac:dyDescent="0.35">
      <c r="A55" s="4">
        <v>26</v>
      </c>
      <c r="B55" s="4">
        <v>57.258000000000003</v>
      </c>
      <c r="C55" t="s">
        <v>6724</v>
      </c>
      <c r="D55" s="4">
        <v>1</v>
      </c>
      <c r="E55" s="16" t="s">
        <v>6792</v>
      </c>
      <c r="F55" s="4">
        <f t="shared" ref="F55" si="5">IF(G55="GREET",1,IF(G55="GOAL",2,IF(G55="GOAL:COOP",2,IF(G55="(GOAL:COOP)",2,IF(G55="GOAL:CIVILITY",2,IF(G55="GOAL:SUSTAIN",2,IF(G55="(GOAL:SUSTAIN)",2,IF(G55="GOAL:MAX EARN",2,IF(G55="GOAL:EQUITY",2,IF(G55="(GOAL:EQUITY)",2,IF(G55="PROPOSAL",3,IF(G55="(PROPOSAL)",3,IF(G55="CHOOSE+",4,IF(G55="CHOOSE-",4,IF(G55="(CHOOSE+)",4,IF(G55="(CHOOSE-)",4,IF(G55="ECO INFO",5,IF(G55="(ECO INFO)",5,IF(G55="$ INFO",6,IF(G55="($ INFO)",6,IF(G55="SOC INFO",7,IF(G55="(SOC INFO)",7,IF(G55="RULE INFO",8,IF(G55="EXP INFO",9,IF(G55="(EXP INFO)",9,IF(G55="MON RES",10,IF(G55="MON EARN",11,IF(G55="MON BEH",12,IF(G55="POSE HARM",13,IF(G55="(POSE HARM)",13,IF(G55="POSE CONCERN",14,IF(G55="(POSE CONCERN)",14,IF(G55="RJ APOLOGY",15,IF(G55="RJ ATONE",16,IF(G55="(RJ ATONE)",16,IF(G55="RJ JUSTIFY",17,IF(G55="RJ JUSTIFY:ECO INFO",17,IF(G55="RJ JUSTIFY:SOC INFO",17,IF(G55="RJ JUSTIFY:EXP INFO",17,IF(G55="RJ JUSTIFY:MON EARN",17,IF(G55="RJ JUSTIFY:MON BEH",17,IF(G55="RJ-",18,IF(G55="RJ FORGIVE+",19,IF(G55="RJ FORGIVE-",19,IF(G55="(RJ FORGIVE+)",19,IF(G55="(RJ FORGIVE-)",19,IF(G55="COORD",20,IF(G55="(COORD)",20,IF(G55="ENF ACK",21,IF(G55="(ENF ACK)",21,IF(G55="ENF PRAISE",22,IF(G55="ENF ASK",23,IF(G55="ENF TELL",24,IF(G55="ENF SHAME",25,IF(G55="ENF WARN",26,IF(G55="ENF THREATEN",27,IF(G55="ENF PUNISH",28,IF(G55="DEFECT",29,IF(G55="SM TALK",30,IF(G55="HUMOR",31,IF(G55="POLITE+",32,IF(G55="POLITE-",32,IF(G55="INPUT-",33,IF(G55="AMBIGUOUS",34,IF(G55="UNCODEABLE",35)))))))))))))))))))))))))))))))))))))))))))))))))))))))))))))))))</f>
        <v>10</v>
      </c>
      <c r="G55" t="s">
        <v>10136</v>
      </c>
    </row>
    <row r="57" spans="1:7" x14ac:dyDescent="0.35">
      <c r="A57" s="4">
        <v>27</v>
      </c>
      <c r="B57" s="4">
        <v>216.488</v>
      </c>
      <c r="C57" t="s">
        <v>6729</v>
      </c>
      <c r="D57" s="4">
        <v>2</v>
      </c>
      <c r="E57" s="16" t="s">
        <v>6793</v>
      </c>
      <c r="F57" s="4">
        <f t="shared" ref="F57" si="6">IF(G57="GREET",1,IF(G57="GOAL",2,IF(G57="GOAL:COOP",2,IF(G57="(GOAL:COOP)",2,IF(G57="GOAL:CIVILITY",2,IF(G57="GOAL:SUSTAIN",2,IF(G57="(GOAL:SUSTAIN)",2,IF(G57="GOAL:MAX EARN",2,IF(G57="GOAL:EQUITY",2,IF(G57="(GOAL:EQUITY)",2,IF(G57="PROPOSAL",3,IF(G57="(PROPOSAL)",3,IF(G57="CHOOSE+",4,IF(G57="CHOOSE-",4,IF(G57="(CHOOSE+)",4,IF(G57="(CHOOSE-)",4,IF(G57="ECO INFO",5,IF(G57="(ECO INFO)",5,IF(G57="$ INFO",6,IF(G57="($ INFO)",6,IF(G57="SOC INFO",7,IF(G57="(SOC INFO)",7,IF(G57="RULE INFO",8,IF(G57="EXP INFO",9,IF(G57="(EXP INFO)",9,IF(G57="MON RES",10,IF(G57="MON EARN",11,IF(G57="MON BEH",12,IF(G57="POSE HARM",13,IF(G57="(POSE HARM)",13,IF(G57="POSE CONCERN",14,IF(G57="(POSE CONCERN)",14,IF(G57="RJ APOLOGY",15,IF(G57="RJ ATONE",16,IF(G57="(RJ ATONE)",16,IF(G57="RJ JUSTIFY",17,IF(G57="RJ JUSTIFY:ECO INFO",17,IF(G57="RJ JUSTIFY:SOC INFO",17,IF(G57="RJ JUSTIFY:EXP INFO",17,IF(G57="RJ JUSTIFY:MON EARN",17,IF(G57="RJ JUSTIFY:MON BEH",17,IF(G57="RJ-",18,IF(G57="RJ FORGIVE+",19,IF(G57="RJ FORGIVE-",19,IF(G57="(RJ FORGIVE+)",19,IF(G57="(RJ FORGIVE-)",19,IF(G57="COORD",20,IF(G57="(COORD)",20,IF(G57="ENF ACK",21,IF(G57="(ENF ACK)",21,IF(G57="ENF PRAISE",22,IF(G57="ENF ASK",23,IF(G57="ENF TELL",24,IF(G57="ENF SHAME",25,IF(G57="ENF WARN",26,IF(G57="ENF THREATEN",27,IF(G57="ENF PUNISH",28,IF(G57="DEFECT",29,IF(G57="SM TALK",30,IF(G57="HUMOR",31,IF(G57="POLITE+",32,IF(G57="POLITE-",32,IF(G57="INPUT-",33,IF(G57="AMBIGUOUS",34,IF(G57="UNCODEABLE",35)))))))))))))))))))))))))))))))))))))))))))))))))))))))))))))))))</f>
        <v>10</v>
      </c>
      <c r="G57" t="s">
        <v>10136</v>
      </c>
    </row>
    <row r="59" spans="1:7" x14ac:dyDescent="0.35">
      <c r="A59" s="4">
        <v>28</v>
      </c>
      <c r="B59" s="4">
        <v>220.35299999999901</v>
      </c>
      <c r="C59" t="s">
        <v>6724</v>
      </c>
      <c r="D59" s="4">
        <v>1</v>
      </c>
      <c r="E59" s="16" t="s">
        <v>6794</v>
      </c>
      <c r="F59" s="4">
        <f t="shared" ref="F59" si="7">IF(G59="GREET",1,IF(G59="GOAL",2,IF(G59="GOAL:COOP",2,IF(G59="(GOAL:COOP)",2,IF(G59="GOAL:CIVILITY",2,IF(G59="GOAL:SUSTAIN",2,IF(G59="(GOAL:SUSTAIN)",2,IF(G59="GOAL:MAX EARN",2,IF(G59="GOAL:EQUITY",2,IF(G59="(GOAL:EQUITY)",2,IF(G59="PROPOSAL",3,IF(G59="(PROPOSAL)",3,IF(G59="CHOOSE+",4,IF(G59="CHOOSE-",4,IF(G59="(CHOOSE+)",4,IF(G59="(CHOOSE-)",4,IF(G59="ECO INFO",5,IF(G59="(ECO INFO)",5,IF(G59="$ INFO",6,IF(G59="($ INFO)",6,IF(G59="SOC INFO",7,IF(G59="(SOC INFO)",7,IF(G59="RULE INFO",8,IF(G59="EXP INFO",9,IF(G59="(EXP INFO)",9,IF(G59="MON RES",10,IF(G59="MON EARN",11,IF(G59="MON BEH",12,IF(G59="POSE HARM",13,IF(G59="(POSE HARM)",13,IF(G59="POSE CONCERN",14,IF(G59="(POSE CONCERN)",14,IF(G59="RJ APOLOGY",15,IF(G59="RJ ATONE",16,IF(G59="(RJ ATONE)",16,IF(G59="RJ JUSTIFY",17,IF(G59="RJ JUSTIFY:ECO INFO",17,IF(G59="RJ JUSTIFY:SOC INFO",17,IF(G59="RJ JUSTIFY:EXP INFO",17,IF(G59="RJ JUSTIFY:MON EARN",17,IF(G59="RJ JUSTIFY:MON BEH",17,IF(G59="RJ-",18,IF(G59="RJ FORGIVE+",19,IF(G59="RJ FORGIVE-",19,IF(G59="(RJ FORGIVE+)",19,IF(G59="(RJ FORGIVE-)",19,IF(G59="COORD",20,IF(G59="(COORD)",20,IF(G59="ENF ACK",21,IF(G59="(ENF ACK)",21,IF(G59="ENF PRAISE",22,IF(G59="ENF ASK",23,IF(G59="ENF TELL",24,IF(G59="ENF SHAME",25,IF(G59="ENF WARN",26,IF(G59="ENF THREATEN",27,IF(G59="ENF PUNISH",28,IF(G59="DEFECT",29,IF(G59="SM TALK",30,IF(G59="HUMOR",31,IF(G59="POLITE+",32,IF(G59="POLITE-",32,IF(G59="INPUT-",33,IF(G59="AMBIGUOUS",34,IF(G59="UNCODEABLE",35)))))))))))))))))))))))))))))))))))))))))))))))))))))))))))))))))</f>
        <v>22</v>
      </c>
      <c r="G59" t="s">
        <v>10418</v>
      </c>
    </row>
    <row r="61" spans="1:7" x14ac:dyDescent="0.35">
      <c r="A61" s="4">
        <v>29</v>
      </c>
      <c r="B61" s="4">
        <v>236.41800000000001</v>
      </c>
      <c r="C61" t="s">
        <v>6724</v>
      </c>
      <c r="D61" s="4">
        <v>1</v>
      </c>
      <c r="E61" s="16" t="s">
        <v>6795</v>
      </c>
      <c r="F61" s="4">
        <f t="shared" ref="F61" si="8">IF(G61="GREET",1,IF(G61="GOAL",2,IF(G61="GOAL:COOP",2,IF(G61="(GOAL:COOP)",2,IF(G61="GOAL:CIVILITY",2,IF(G61="GOAL:SUSTAIN",2,IF(G61="(GOAL:SUSTAIN)",2,IF(G61="GOAL:MAX EARN",2,IF(G61="GOAL:EQUITY",2,IF(G61="(GOAL:EQUITY)",2,IF(G61="PROPOSAL",3,IF(G61="(PROPOSAL)",3,IF(G61="CHOOSE+",4,IF(G61="CHOOSE-",4,IF(G61="(CHOOSE+)",4,IF(G61="(CHOOSE-)",4,IF(G61="ECO INFO",5,IF(G61="(ECO INFO)",5,IF(G61="$ INFO",6,IF(G61="($ INFO)",6,IF(G61="SOC INFO",7,IF(G61="(SOC INFO)",7,IF(G61="RULE INFO",8,IF(G61="EXP INFO",9,IF(G61="(EXP INFO)",9,IF(G61="MON RES",10,IF(G61="MON EARN",11,IF(G61="MON BEH",12,IF(G61="POSE HARM",13,IF(G61="(POSE HARM)",13,IF(G61="POSE CONCERN",14,IF(G61="(POSE CONCERN)",14,IF(G61="RJ APOLOGY",15,IF(G61="RJ ATONE",16,IF(G61="(RJ ATONE)",16,IF(G61="RJ JUSTIFY",17,IF(G61="RJ JUSTIFY:ECO INFO",17,IF(G61="RJ JUSTIFY:SOC INFO",17,IF(G61="RJ JUSTIFY:EXP INFO",17,IF(G61="RJ JUSTIFY:MON EARN",17,IF(G61="RJ JUSTIFY:MON BEH",17,IF(G61="RJ-",18,IF(G61="RJ FORGIVE+",19,IF(G61="RJ FORGIVE-",19,IF(G61="(RJ FORGIVE+)",19,IF(G61="(RJ FORGIVE-)",19,IF(G61="COORD",20,IF(G61="(COORD)",20,IF(G61="ENF ACK",21,IF(G61="(ENF ACK)",21,IF(G61="ENF PRAISE",22,IF(G61="ENF ASK",23,IF(G61="ENF TELL",24,IF(G61="ENF SHAME",25,IF(G61="ENF WARN",26,IF(G61="ENF THREATEN",27,IF(G61="ENF PUNISH",28,IF(G61="DEFECT",29,IF(G61="SM TALK",30,IF(G61="HUMOR",31,IF(G61="POLITE+",32,IF(G61="POLITE-",32,IF(G61="INPUT-",33,IF(G61="AMBIGUOUS",34,IF(G61="UNCODEABLE",35)))))))))))))))))))))))))))))))))))))))))))))))))))))))))))))))))</f>
        <v>20</v>
      </c>
      <c r="G61" t="s">
        <v>9472</v>
      </c>
    </row>
    <row r="63" spans="1:7" x14ac:dyDescent="0.35">
      <c r="A63" s="7"/>
      <c r="B63" s="11" t="s">
        <v>9230</v>
      </c>
      <c r="C63" s="15"/>
      <c r="D63" s="19"/>
      <c r="E63" s="15"/>
      <c r="F63" s="11"/>
    </row>
    <row r="64" spans="1:7" x14ac:dyDescent="0.35">
      <c r="B64" s="20"/>
    </row>
    <row r="65" spans="1:7" x14ac:dyDescent="0.35">
      <c r="A65" s="4">
        <v>30</v>
      </c>
      <c r="B65" s="4">
        <v>-367.68299999999999</v>
      </c>
      <c r="C65" t="s">
        <v>6732</v>
      </c>
      <c r="D65" s="4">
        <v>4</v>
      </c>
      <c r="E65" s="16" t="s">
        <v>6800</v>
      </c>
      <c r="F65" s="4">
        <f t="shared" ref="F65:H112" si="9">IF(G65="GREET",1,IF(G65="GOAL",2,IF(G65="GOAL:COOP",2,IF(G65="(GOAL:COOP)",2,IF(G65="GOAL:CIVILITY",2,IF(G65="GOAL:SUSTAIN",2,IF(G65="(GOAL:SUSTAIN)",2,IF(G65="GOAL:MAX EARN",2,IF(G65="GOAL:EQUITY",2,IF(G65="(GOAL:EQUITY)",2,IF(G65="PROPOSAL",3,IF(G65="(PROPOSAL)",3,IF(G65="CHOOSE+",4,IF(G65="CHOOSE-",4,IF(G65="(CHOOSE+)",4,IF(G65="(CHOOSE-)",4,IF(G65="ECO INFO",5,IF(G65="(ECO INFO)",5,IF(G65="$ INFO",6,IF(G65="($ INFO)",6,IF(G65="SOC INFO",7,IF(G65="(SOC INFO)",7,IF(G65="RULE INFO",8,IF(G65="EXP INFO",9,IF(G65="(EXP INFO)",9,IF(G65="MON RES",10,IF(G65="MON EARN",11,IF(G65="MON BEH",12,IF(G65="POSE HARM",13,IF(G65="(POSE HARM)",13,IF(G65="POSE CONCERN",14,IF(G65="(POSE CONCERN)",14,IF(G65="RJ APOLOGY",15,IF(G65="RJ ATONE",16,IF(G65="(RJ ATONE)",16,IF(G65="RJ JUSTIFY",17,IF(G65="RJ JUSTIFY:ECO INFO",17,IF(G65="RJ JUSTIFY:SOC INFO",17,IF(G65="RJ JUSTIFY:EXP INFO",17,IF(G65="RJ JUSTIFY:MON EARN",17,IF(G65="RJ JUSTIFY:MON BEH",17,IF(G65="RJ-",18,IF(G65="RJ FORGIVE+",19,IF(G65="RJ FORGIVE-",19,IF(G65="(RJ FORGIVE+)",19,IF(G65="(RJ FORGIVE-)",19,IF(G65="COORD",20,IF(G65="(COORD)",20,IF(G65="ENF ACK",21,IF(G65="(ENF ACK)",21,IF(G65="ENF PRAISE",22,IF(G65="ENF ASK",23,IF(G65="ENF TELL",24,IF(G65="ENF SHAME",25,IF(G65="ENF WARN",26,IF(G65="ENF THREATEN",27,IF(G65="ENF PUNISH",28,IF(G65="DEFECT",29,IF(G65="SM TALK",30,IF(G65="HUMOR",31,IF(G65="POLITE+",32,IF(G65="POLITE-",32,IF(G65="INPUT-",33,IF(G65="AMBIGUOUS",34,IF(G65="UNCODEABLE",35)))))))))))))))))))))))))))))))))))))))))))))))))))))))))))))))))</f>
        <v>22</v>
      </c>
      <c r="G65" t="s">
        <v>10418</v>
      </c>
    </row>
    <row r="66" spans="1:7" x14ac:dyDescent="0.35">
      <c r="A66" s="4">
        <v>31</v>
      </c>
      <c r="B66" s="4">
        <v>-365.048</v>
      </c>
      <c r="C66" t="s">
        <v>6724</v>
      </c>
      <c r="D66" s="4">
        <v>1</v>
      </c>
      <c r="E66" s="16" t="s">
        <v>4605</v>
      </c>
      <c r="F66" s="4">
        <f t="shared" si="9"/>
        <v>22</v>
      </c>
      <c r="G66" t="s">
        <v>10418</v>
      </c>
    </row>
    <row r="67" spans="1:7" x14ac:dyDescent="0.35">
      <c r="A67" s="4">
        <v>32</v>
      </c>
      <c r="B67" s="4">
        <v>-358.03</v>
      </c>
      <c r="C67" t="s">
        <v>6729</v>
      </c>
      <c r="D67" s="4">
        <v>2</v>
      </c>
      <c r="E67" s="16" t="s">
        <v>1700</v>
      </c>
      <c r="F67" s="4">
        <f t="shared" si="9"/>
        <v>22</v>
      </c>
      <c r="G67" t="s">
        <v>10418</v>
      </c>
    </row>
    <row r="69" spans="1:7" x14ac:dyDescent="0.35">
      <c r="A69" s="7">
        <v>4</v>
      </c>
      <c r="B69" s="31" t="s">
        <v>11452</v>
      </c>
    </row>
    <row r="70" spans="1:7" x14ac:dyDescent="0.35">
      <c r="A70" s="4">
        <v>31</v>
      </c>
      <c r="B70" s="4">
        <v>-345.22899999999998</v>
      </c>
      <c r="C70" t="s">
        <v>6732</v>
      </c>
      <c r="D70" s="4">
        <v>4</v>
      </c>
      <c r="E70" s="16" t="s">
        <v>6802</v>
      </c>
    </row>
    <row r="71" spans="1:7" x14ac:dyDescent="0.35">
      <c r="E71" s="58" t="s">
        <v>10902</v>
      </c>
      <c r="F71" s="4">
        <f t="shared" si="9"/>
        <v>7</v>
      </c>
      <c r="G71" t="s">
        <v>9377</v>
      </c>
    </row>
    <row r="72" spans="1:7" x14ac:dyDescent="0.35">
      <c r="E72" s="58" t="s">
        <v>10903</v>
      </c>
      <c r="F72" s="4">
        <f t="shared" si="9"/>
        <v>5</v>
      </c>
      <c r="G72" t="s">
        <v>9378</v>
      </c>
    </row>
    <row r="73" spans="1:7" x14ac:dyDescent="0.35">
      <c r="A73" s="4">
        <v>32</v>
      </c>
      <c r="B73" s="4">
        <v>-330.18</v>
      </c>
      <c r="C73" t="s">
        <v>6732</v>
      </c>
      <c r="D73" s="4">
        <v>4</v>
      </c>
      <c r="E73" s="16" t="s">
        <v>6804</v>
      </c>
      <c r="F73" s="4">
        <f t="shared" si="9"/>
        <v>10</v>
      </c>
      <c r="G73" t="s">
        <v>10136</v>
      </c>
    </row>
    <row r="74" spans="1:7" x14ac:dyDescent="0.35">
      <c r="A74" s="4">
        <v>33</v>
      </c>
      <c r="B74" s="4">
        <v>-324.839</v>
      </c>
      <c r="C74" t="s">
        <v>6729</v>
      </c>
      <c r="D74" s="4">
        <v>2</v>
      </c>
      <c r="E74" s="16" t="s">
        <v>6806</v>
      </c>
      <c r="F74" s="4">
        <f t="shared" si="9"/>
        <v>10</v>
      </c>
      <c r="G74" t="s">
        <v>10136</v>
      </c>
    </row>
    <row r="75" spans="1:7" x14ac:dyDescent="0.35">
      <c r="A75" s="4">
        <v>34</v>
      </c>
      <c r="B75" s="4">
        <v>-334.221</v>
      </c>
      <c r="C75" t="s">
        <v>6724</v>
      </c>
      <c r="D75" s="4">
        <v>1</v>
      </c>
      <c r="E75" s="16" t="s">
        <v>6803</v>
      </c>
      <c r="F75" s="4">
        <f t="shared" si="9"/>
        <v>3</v>
      </c>
      <c r="G75" t="s">
        <v>9379</v>
      </c>
    </row>
    <row r="76" spans="1:7" x14ac:dyDescent="0.35">
      <c r="A76" s="4">
        <v>35</v>
      </c>
      <c r="B76" s="4">
        <v>-300.32799999999997</v>
      </c>
      <c r="C76" t="s">
        <v>6729</v>
      </c>
      <c r="D76" s="4">
        <v>2</v>
      </c>
      <c r="E76" s="16" t="s">
        <v>6809</v>
      </c>
    </row>
    <row r="77" spans="1:7" x14ac:dyDescent="0.35">
      <c r="E77" s="58" t="s">
        <v>9992</v>
      </c>
      <c r="F77" s="4">
        <f t="shared" si="9"/>
        <v>4</v>
      </c>
      <c r="G77" t="s">
        <v>9372</v>
      </c>
    </row>
    <row r="78" spans="1:7" x14ac:dyDescent="0.35">
      <c r="E78" s="58" t="s">
        <v>9993</v>
      </c>
      <c r="F78" s="4">
        <f t="shared" si="9"/>
        <v>3</v>
      </c>
      <c r="G78" t="s">
        <v>9379</v>
      </c>
    </row>
    <row r="79" spans="1:7" x14ac:dyDescent="0.35">
      <c r="E79" s="58" t="s">
        <v>9994</v>
      </c>
      <c r="F79" s="4">
        <f t="shared" si="9"/>
        <v>5</v>
      </c>
      <c r="G79" t="s">
        <v>9378</v>
      </c>
    </row>
    <row r="80" spans="1:7" x14ac:dyDescent="0.35">
      <c r="A80" s="4">
        <v>36</v>
      </c>
      <c r="B80" s="4">
        <v>-299.69900000000001</v>
      </c>
      <c r="C80" t="s">
        <v>6732</v>
      </c>
      <c r="D80" s="4">
        <v>4</v>
      </c>
      <c r="E80" s="16" t="s">
        <v>6810</v>
      </c>
      <c r="F80" s="4">
        <f t="shared" si="9"/>
        <v>4</v>
      </c>
      <c r="G80" t="s">
        <v>9372</v>
      </c>
    </row>
    <row r="81" spans="1:9" x14ac:dyDescent="0.35">
      <c r="B81" s="4">
        <v>-275.25900000000001</v>
      </c>
      <c r="C81" t="s">
        <v>6732</v>
      </c>
      <c r="D81" s="4">
        <v>4</v>
      </c>
      <c r="E81" s="16" t="s">
        <v>6812</v>
      </c>
    </row>
    <row r="82" spans="1:9" x14ac:dyDescent="0.35">
      <c r="A82" s="4">
        <v>37</v>
      </c>
      <c r="B82" s="4">
        <v>-274.44299999999998</v>
      </c>
      <c r="C82" t="s">
        <v>6781</v>
      </c>
      <c r="D82" s="4">
        <v>3</v>
      </c>
      <c r="E82" s="16" t="s">
        <v>6813</v>
      </c>
    </row>
    <row r="83" spans="1:9" x14ac:dyDescent="0.35">
      <c r="E83" s="58" t="s">
        <v>9995</v>
      </c>
      <c r="F83" s="4">
        <f t="shared" si="9"/>
        <v>5</v>
      </c>
      <c r="G83" t="s">
        <v>9378</v>
      </c>
    </row>
    <row r="84" spans="1:9" x14ac:dyDescent="0.35">
      <c r="E84" s="58" t="s">
        <v>9996</v>
      </c>
      <c r="F84" s="4">
        <f t="shared" si="9"/>
        <v>3</v>
      </c>
      <c r="G84" t="s">
        <v>9379</v>
      </c>
    </row>
    <row r="85" spans="1:9" x14ac:dyDescent="0.35">
      <c r="A85" s="4">
        <v>38</v>
      </c>
      <c r="B85" s="4">
        <v>-251.554</v>
      </c>
      <c r="C85" t="s">
        <v>6729</v>
      </c>
      <c r="D85" s="4">
        <v>2</v>
      </c>
      <c r="E85" s="16" t="s">
        <v>6818</v>
      </c>
    </row>
    <row r="86" spans="1:9" x14ac:dyDescent="0.35">
      <c r="E86" s="58" t="s">
        <v>9997</v>
      </c>
      <c r="F86" s="4">
        <f t="shared" si="9"/>
        <v>4</v>
      </c>
      <c r="G86" t="s">
        <v>9372</v>
      </c>
    </row>
    <row r="87" spans="1:9" x14ac:dyDescent="0.35">
      <c r="E87" s="58" t="s">
        <v>9998</v>
      </c>
      <c r="F87" s="4">
        <f t="shared" si="9"/>
        <v>3</v>
      </c>
      <c r="G87" t="s">
        <v>9379</v>
      </c>
    </row>
    <row r="88" spans="1:9" x14ac:dyDescent="0.35">
      <c r="A88" s="4">
        <v>39</v>
      </c>
      <c r="B88" s="4">
        <v>-240.518</v>
      </c>
      <c r="C88" t="s">
        <v>6724</v>
      </c>
      <c r="D88" s="4">
        <v>1</v>
      </c>
      <c r="E88" s="16" t="s">
        <v>6819</v>
      </c>
      <c r="F88" s="4">
        <f t="shared" si="9"/>
        <v>4</v>
      </c>
      <c r="G88" t="s">
        <v>9372</v>
      </c>
    </row>
    <row r="89" spans="1:9" x14ac:dyDescent="0.35">
      <c r="A89" s="4">
        <v>40</v>
      </c>
      <c r="B89" s="4">
        <v>-237.041</v>
      </c>
      <c r="C89" t="s">
        <v>6732</v>
      </c>
      <c r="D89" s="4">
        <v>4</v>
      </c>
      <c r="E89" s="16" t="s">
        <v>6821</v>
      </c>
      <c r="F89" s="4">
        <f t="shared" si="9"/>
        <v>4</v>
      </c>
      <c r="G89" t="s">
        <v>9372</v>
      </c>
    </row>
    <row r="90" spans="1:9" x14ac:dyDescent="0.35">
      <c r="A90" s="4">
        <v>41</v>
      </c>
      <c r="B90" s="4">
        <v>-210.797</v>
      </c>
      <c r="C90" t="s">
        <v>6724</v>
      </c>
      <c r="D90" s="4">
        <v>1</v>
      </c>
      <c r="E90" s="16" t="s">
        <v>6824</v>
      </c>
      <c r="F90" s="4">
        <f t="shared" si="9"/>
        <v>3</v>
      </c>
      <c r="G90" t="s">
        <v>9379</v>
      </c>
    </row>
    <row r="91" spans="1:9" x14ac:dyDescent="0.35">
      <c r="A91" s="4">
        <v>42</v>
      </c>
      <c r="B91" s="4">
        <v>-190.98500000000001</v>
      </c>
      <c r="C91" t="s">
        <v>6732</v>
      </c>
      <c r="D91" s="4">
        <v>4</v>
      </c>
      <c r="E91" s="16" t="s">
        <v>6827</v>
      </c>
      <c r="F91" s="4">
        <f t="shared" si="9"/>
        <v>8</v>
      </c>
      <c r="G91" t="s">
        <v>9374</v>
      </c>
    </row>
    <row r="92" spans="1:9" x14ac:dyDescent="0.35">
      <c r="A92" s="4">
        <v>43</v>
      </c>
      <c r="B92" s="4">
        <v>-140.523</v>
      </c>
      <c r="C92" t="s">
        <v>6724</v>
      </c>
      <c r="D92" s="4">
        <v>1</v>
      </c>
      <c r="E92" s="16" t="s">
        <v>6832</v>
      </c>
      <c r="F92" s="4">
        <f t="shared" si="9"/>
        <v>3</v>
      </c>
      <c r="G92" t="s">
        <v>9379</v>
      </c>
      <c r="H92" s="4">
        <f t="shared" si="9"/>
        <v>2</v>
      </c>
      <c r="I92" t="s">
        <v>12180</v>
      </c>
    </row>
    <row r="93" spans="1:9" x14ac:dyDescent="0.35">
      <c r="A93" s="4">
        <v>44</v>
      </c>
      <c r="B93" s="4">
        <v>-111.363</v>
      </c>
      <c r="C93" t="s">
        <v>6732</v>
      </c>
      <c r="D93" s="4">
        <v>4</v>
      </c>
      <c r="E93" s="16" t="s">
        <v>6835</v>
      </c>
      <c r="F93" s="4">
        <f t="shared" si="9"/>
        <v>8</v>
      </c>
      <c r="G93" t="s">
        <v>9374</v>
      </c>
    </row>
    <row r="94" spans="1:9" x14ac:dyDescent="0.35">
      <c r="B94" s="4">
        <v>-102.947</v>
      </c>
      <c r="C94" t="s">
        <v>6732</v>
      </c>
      <c r="D94" s="4">
        <v>4</v>
      </c>
      <c r="E94" s="16" t="s">
        <v>6836</v>
      </c>
    </row>
    <row r="95" spans="1:9" x14ac:dyDescent="0.35">
      <c r="A95" s="4">
        <v>45</v>
      </c>
      <c r="B95" s="4">
        <v>-102.82299999999999</v>
      </c>
      <c r="C95" t="s">
        <v>6724</v>
      </c>
      <c r="D95" s="4">
        <v>1</v>
      </c>
      <c r="E95" s="16" t="s">
        <v>6837</v>
      </c>
      <c r="F95" s="4">
        <f t="shared" si="9"/>
        <v>8</v>
      </c>
      <c r="G95" t="s">
        <v>9374</v>
      </c>
      <c r="H95" s="4">
        <f t="shared" si="9"/>
        <v>4</v>
      </c>
      <c r="I95" t="s">
        <v>10330</v>
      </c>
    </row>
    <row r="96" spans="1:9" x14ac:dyDescent="0.35">
      <c r="A96" s="4">
        <v>46</v>
      </c>
      <c r="B96" s="4">
        <v>-94.259</v>
      </c>
      <c r="C96" t="s">
        <v>6732</v>
      </c>
      <c r="D96" s="4">
        <v>4</v>
      </c>
      <c r="E96" s="16" t="s">
        <v>999</v>
      </c>
      <c r="F96" s="4">
        <f t="shared" si="9"/>
        <v>4</v>
      </c>
      <c r="G96" t="s">
        <v>9372</v>
      </c>
    </row>
    <row r="97" spans="1:9" x14ac:dyDescent="0.35">
      <c r="A97" s="4">
        <v>47</v>
      </c>
      <c r="B97" s="4">
        <v>-93.597999999999999</v>
      </c>
      <c r="C97" t="s">
        <v>6724</v>
      </c>
      <c r="D97" s="4">
        <v>1</v>
      </c>
      <c r="E97" s="16" t="s">
        <v>6838</v>
      </c>
      <c r="F97" s="4">
        <f t="shared" si="9"/>
        <v>8</v>
      </c>
      <c r="G97" t="s">
        <v>9374</v>
      </c>
    </row>
    <row r="98" spans="1:9" x14ac:dyDescent="0.35">
      <c r="A98" s="4">
        <v>48</v>
      </c>
      <c r="B98" s="4">
        <v>-79.369</v>
      </c>
      <c r="C98" t="s">
        <v>6732</v>
      </c>
      <c r="D98" s="4">
        <v>4</v>
      </c>
      <c r="E98" s="16" t="s">
        <v>6841</v>
      </c>
      <c r="F98" s="4">
        <f t="shared" si="9"/>
        <v>8</v>
      </c>
      <c r="G98" t="s">
        <v>9374</v>
      </c>
    </row>
    <row r="99" spans="1:9" x14ac:dyDescent="0.35">
      <c r="E99" s="58" t="s">
        <v>9902</v>
      </c>
      <c r="F99" s="4">
        <f t="shared" si="9"/>
        <v>4</v>
      </c>
      <c r="G99" t="s">
        <v>9372</v>
      </c>
    </row>
    <row r="100" spans="1:9" x14ac:dyDescent="0.35">
      <c r="E100" s="58" t="s">
        <v>11448</v>
      </c>
      <c r="F100" s="4">
        <f t="shared" si="9"/>
        <v>8</v>
      </c>
      <c r="G100" t="s">
        <v>9374</v>
      </c>
    </row>
    <row r="101" spans="1:9" x14ac:dyDescent="0.35">
      <c r="A101" s="4">
        <v>49</v>
      </c>
      <c r="B101" s="4">
        <v>-58.292999999999999</v>
      </c>
      <c r="C101" t="s">
        <v>6724</v>
      </c>
      <c r="D101" s="4">
        <v>1</v>
      </c>
      <c r="E101" s="16" t="s">
        <v>6844</v>
      </c>
    </row>
    <row r="102" spans="1:9" x14ac:dyDescent="0.35">
      <c r="B102" s="4">
        <v>-44.960999999999999</v>
      </c>
      <c r="C102" t="s">
        <v>6724</v>
      </c>
      <c r="D102" s="4">
        <v>1</v>
      </c>
      <c r="E102" s="16" t="s">
        <v>6846</v>
      </c>
    </row>
    <row r="103" spans="1:9" x14ac:dyDescent="0.35">
      <c r="E103" s="60" t="s">
        <v>10904</v>
      </c>
      <c r="F103" s="4">
        <f t="shared" si="9"/>
        <v>14</v>
      </c>
      <c r="G103" t="s">
        <v>9381</v>
      </c>
    </row>
    <row r="104" spans="1:9" x14ac:dyDescent="0.35">
      <c r="E104" s="60" t="s">
        <v>10905</v>
      </c>
      <c r="F104" s="4">
        <f t="shared" si="9"/>
        <v>4</v>
      </c>
      <c r="G104" t="s">
        <v>9372</v>
      </c>
      <c r="H104" s="4">
        <f t="shared" si="9"/>
        <v>2</v>
      </c>
      <c r="I104" t="s">
        <v>10428</v>
      </c>
    </row>
    <row r="105" spans="1:9" x14ac:dyDescent="0.35">
      <c r="A105" s="4">
        <v>50</v>
      </c>
      <c r="B105" s="4">
        <v>-44.523000000000003</v>
      </c>
      <c r="C105" t="s">
        <v>6732</v>
      </c>
      <c r="D105" s="4">
        <v>4</v>
      </c>
      <c r="E105" s="16" t="s">
        <v>6847</v>
      </c>
      <c r="F105" s="4">
        <f t="shared" si="9"/>
        <v>8</v>
      </c>
      <c r="G105" t="s">
        <v>9374</v>
      </c>
    </row>
    <row r="106" spans="1:9" x14ac:dyDescent="0.35">
      <c r="A106" s="4">
        <v>51</v>
      </c>
      <c r="B106" s="4">
        <v>-34.692999999999998</v>
      </c>
      <c r="C106" t="s">
        <v>6724</v>
      </c>
      <c r="D106" s="4">
        <v>1</v>
      </c>
      <c r="E106" s="16" t="s">
        <v>3421</v>
      </c>
      <c r="F106" s="4">
        <f t="shared" si="9"/>
        <v>8</v>
      </c>
      <c r="G106" t="s">
        <v>9374</v>
      </c>
    </row>
    <row r="107" spans="1:9" x14ac:dyDescent="0.35">
      <c r="A107" s="4">
        <v>52</v>
      </c>
      <c r="B107" s="4">
        <v>-30.180999999999901</v>
      </c>
      <c r="C107" t="s">
        <v>6732</v>
      </c>
      <c r="D107" s="4">
        <v>4</v>
      </c>
      <c r="E107" s="16" t="s">
        <v>6850</v>
      </c>
    </row>
    <row r="108" spans="1:9" x14ac:dyDescent="0.35">
      <c r="E108" s="58" t="s">
        <v>11449</v>
      </c>
      <c r="F108" s="4">
        <f t="shared" si="9"/>
        <v>4</v>
      </c>
      <c r="G108" t="s">
        <v>9372</v>
      </c>
    </row>
    <row r="109" spans="1:9" x14ac:dyDescent="0.35">
      <c r="E109" s="58" t="s">
        <v>11450</v>
      </c>
      <c r="F109" s="4">
        <f t="shared" si="9"/>
        <v>6</v>
      </c>
      <c r="G109" t="s">
        <v>10472</v>
      </c>
      <c r="H109" s="4">
        <f t="shared" si="9"/>
        <v>7</v>
      </c>
      <c r="I109" t="s">
        <v>9377</v>
      </c>
    </row>
    <row r="110" spans="1:9" x14ac:dyDescent="0.35">
      <c r="B110" s="21" t="s">
        <v>9233</v>
      </c>
      <c r="C110" s="22"/>
      <c r="D110" s="21"/>
      <c r="E110" s="23"/>
    </row>
    <row r="111" spans="1:9" x14ac:dyDescent="0.35">
      <c r="B111" s="20" t="s">
        <v>9284</v>
      </c>
      <c r="C111" s="29"/>
      <c r="D111" s="20"/>
      <c r="E111" s="31"/>
    </row>
    <row r="112" spans="1:9" x14ac:dyDescent="0.35">
      <c r="A112" s="4">
        <v>53</v>
      </c>
      <c r="B112" s="4">
        <v>223.31700000000001</v>
      </c>
      <c r="C112" t="s">
        <v>6724</v>
      </c>
      <c r="D112" s="4">
        <v>1</v>
      </c>
      <c r="E112" s="16" t="s">
        <v>6852</v>
      </c>
      <c r="F112" s="4">
        <f t="shared" si="9"/>
        <v>10</v>
      </c>
      <c r="G112" t="s">
        <v>10136</v>
      </c>
    </row>
    <row r="113" spans="1:7" x14ac:dyDescent="0.35">
      <c r="B113" s="4">
        <v>231.81099999999901</v>
      </c>
      <c r="C113" t="s">
        <v>6724</v>
      </c>
      <c r="D113" s="4">
        <v>1</v>
      </c>
      <c r="E113" s="16" t="s">
        <v>6853</v>
      </c>
    </row>
    <row r="115" spans="1:7" x14ac:dyDescent="0.35">
      <c r="A115" s="7"/>
      <c r="B115" s="11" t="s">
        <v>9229</v>
      </c>
      <c r="C115" s="15"/>
      <c r="D115" s="19"/>
      <c r="E115" s="15"/>
      <c r="F115" s="11"/>
    </row>
    <row r="116" spans="1:7" x14ac:dyDescent="0.35">
      <c r="A116" s="7"/>
      <c r="B116" s="7"/>
      <c r="C116" s="8"/>
      <c r="E116" s="8"/>
      <c r="F116" s="7"/>
    </row>
    <row r="117" spans="1:7" x14ac:dyDescent="0.35">
      <c r="A117" s="7">
        <v>4</v>
      </c>
      <c r="B117" s="31" t="s">
        <v>11453</v>
      </c>
    </row>
    <row r="118" spans="1:7" x14ac:dyDescent="0.35">
      <c r="A118" s="4">
        <v>54</v>
      </c>
      <c r="B118" s="4">
        <v>-352.74699999999899</v>
      </c>
      <c r="C118" t="s">
        <v>6724</v>
      </c>
      <c r="D118" s="4">
        <v>1</v>
      </c>
      <c r="E118" s="16" t="s">
        <v>6857</v>
      </c>
      <c r="F118" s="4">
        <f t="shared" ref="F118" si="10">IF(G118="GREET",1,IF(G118="GOAL",2,IF(G118="GOAL:COOP",2,IF(G118="(GOAL:COOP)",2,IF(G118="GOAL:CIVILITY",2,IF(G118="GOAL:SUSTAIN",2,IF(G118="(GOAL:SUSTAIN)",2,IF(G118="GOAL:MAX EARN",2,IF(G118="GOAL:EQUITY",2,IF(G118="(GOAL:EQUITY)",2,IF(G118="PROPOSAL",3,IF(G118="(PROPOSAL)",3,IF(G118="CHOOSE+",4,IF(G118="CHOOSE-",4,IF(G118="(CHOOSE+)",4,IF(G118="(CHOOSE-)",4,IF(G118="ECO INFO",5,IF(G118="(ECO INFO)",5,IF(G118="$ INFO",6,IF(G118="($ INFO)",6,IF(G118="SOC INFO",7,IF(G118="(SOC INFO)",7,IF(G118="RULE INFO",8,IF(G118="EXP INFO",9,IF(G118="(EXP INFO)",9,IF(G118="MON RES",10,IF(G118="MON EARN",11,IF(G118="MON BEH",12,IF(G118="POSE HARM",13,IF(G118="(POSE HARM)",13,IF(G118="POSE CONCERN",14,IF(G118="(POSE CONCERN)",14,IF(G118="RJ APOLOGY",15,IF(G118="RJ ATONE",16,IF(G118="(RJ ATONE)",16,IF(G118="RJ JUSTIFY",17,IF(G118="RJ JUSTIFY:ECO INFO",17,IF(G118="RJ JUSTIFY:SOC INFO",17,IF(G118="RJ JUSTIFY:EXP INFO",17,IF(G118="RJ JUSTIFY:MON EARN",17,IF(G118="RJ JUSTIFY:MON BEH",17,IF(G118="RJ-",18,IF(G118="RJ FORGIVE+",19,IF(G118="RJ FORGIVE-",19,IF(G118="(RJ FORGIVE+)",19,IF(G118="(RJ FORGIVE-)",19,IF(G118="COORD",20,IF(G118="(COORD)",20,IF(G118="ENF ACK",21,IF(G118="(ENF ACK)",21,IF(G118="ENF PRAISE",22,IF(G118="ENF ASK",23,IF(G118="ENF TELL",24,IF(G118="ENF SHAME",25,IF(G118="ENF WARN",26,IF(G118="ENF THREATEN",27,IF(G118="ENF PUNISH",28,IF(G118="DEFECT",29,IF(G118="SM TALK",30,IF(G118="HUMOR",31,IF(G118="POLITE+",32,IF(G118="POLITE-",32,IF(G118="INPUT-",33,IF(G118="AMBIGUOUS",34,IF(G118="UNCODEABLE",35)))))))))))))))))))))))))))))))))))))))))))))))))))))))))))))))))</f>
        <v>7</v>
      </c>
      <c r="G118" t="s">
        <v>9377</v>
      </c>
    </row>
    <row r="119" spans="1:7" x14ac:dyDescent="0.35">
      <c r="B119" s="4">
        <v>-350.73500000000001</v>
      </c>
      <c r="C119" t="s">
        <v>6724</v>
      </c>
      <c r="D119" s="4">
        <v>1</v>
      </c>
      <c r="E119" s="16" t="s">
        <v>1421</v>
      </c>
    </row>
    <row r="120" spans="1:7" x14ac:dyDescent="0.35">
      <c r="A120" s="4">
        <v>55</v>
      </c>
      <c r="B120" s="4">
        <v>-326.80099999999999</v>
      </c>
      <c r="C120" t="s">
        <v>6732</v>
      </c>
      <c r="D120" s="4">
        <v>4</v>
      </c>
      <c r="E120" s="16" t="s">
        <v>172</v>
      </c>
      <c r="F120" s="4">
        <f t="shared" ref="F120" si="11">IF(G120="GREET",1,IF(G120="GOAL",2,IF(G120="GOAL:COOP",2,IF(G120="(GOAL:COOP)",2,IF(G120="GOAL:CIVILITY",2,IF(G120="GOAL:SUSTAIN",2,IF(G120="(GOAL:SUSTAIN)",2,IF(G120="GOAL:MAX EARN",2,IF(G120="GOAL:EQUITY",2,IF(G120="(GOAL:EQUITY)",2,IF(G120="PROPOSAL",3,IF(G120="(PROPOSAL)",3,IF(G120="CHOOSE+",4,IF(G120="CHOOSE-",4,IF(G120="(CHOOSE+)",4,IF(G120="(CHOOSE-)",4,IF(G120="ECO INFO",5,IF(G120="(ECO INFO)",5,IF(G120="$ INFO",6,IF(G120="($ INFO)",6,IF(G120="SOC INFO",7,IF(G120="(SOC INFO)",7,IF(G120="RULE INFO",8,IF(G120="EXP INFO",9,IF(G120="(EXP INFO)",9,IF(G120="MON RES",10,IF(G120="MON EARN",11,IF(G120="MON BEH",12,IF(G120="POSE HARM",13,IF(G120="(POSE HARM)",13,IF(G120="POSE CONCERN",14,IF(G120="(POSE CONCERN)",14,IF(G120="RJ APOLOGY",15,IF(G120="RJ ATONE",16,IF(G120="(RJ ATONE)",16,IF(G120="RJ JUSTIFY",17,IF(G120="RJ JUSTIFY:ECO INFO",17,IF(G120="RJ JUSTIFY:SOC INFO",17,IF(G120="RJ JUSTIFY:EXP INFO",17,IF(G120="RJ JUSTIFY:MON EARN",17,IF(G120="RJ JUSTIFY:MON BEH",17,IF(G120="RJ-",18,IF(G120="RJ FORGIVE+",19,IF(G120="RJ FORGIVE-",19,IF(G120="(RJ FORGIVE+)",19,IF(G120="(RJ FORGIVE-)",19,IF(G120="COORD",20,IF(G120="(COORD)",20,IF(G120="ENF ACK",21,IF(G120="(ENF ACK)",21,IF(G120="ENF PRAISE",22,IF(G120="ENF ASK",23,IF(G120="ENF TELL",24,IF(G120="ENF SHAME",25,IF(G120="ENF WARN",26,IF(G120="ENF THREATEN",27,IF(G120="ENF PUNISH",28,IF(G120="DEFECT",29,IF(G120="SM TALK",30,IF(G120="HUMOR",31,IF(G120="POLITE+",32,IF(G120="POLITE-",32,IF(G120="INPUT-",33,IF(G120="AMBIGUOUS",34,IF(G120="UNCODEABLE",35)))))))))))))))))))))))))))))))))))))))))))))))))))))))))))))))))</f>
        <v>3</v>
      </c>
      <c r="G120" t="s">
        <v>9379</v>
      </c>
    </row>
    <row r="121" spans="1:7" x14ac:dyDescent="0.35">
      <c r="B121" s="4">
        <v>-310.195999999999</v>
      </c>
      <c r="C121" t="s">
        <v>6732</v>
      </c>
      <c r="D121" s="4">
        <v>4</v>
      </c>
      <c r="E121" s="16" t="s">
        <v>6865</v>
      </c>
    </row>
    <row r="122" spans="1:7" x14ac:dyDescent="0.35">
      <c r="A122" s="4">
        <v>56</v>
      </c>
      <c r="B122" s="4">
        <v>-281.29599999999999</v>
      </c>
      <c r="C122" t="s">
        <v>6724</v>
      </c>
      <c r="D122" s="4">
        <v>1</v>
      </c>
      <c r="E122" s="16" t="s">
        <v>6870</v>
      </c>
      <c r="F122" s="4">
        <f t="shared" ref="F122:F157" si="12">IF(G122="GREET",1,IF(G122="GOAL",2,IF(G122="GOAL:COOP",2,IF(G122="(GOAL:COOP)",2,IF(G122="GOAL:CIVILITY",2,IF(G122="GOAL:SUSTAIN",2,IF(G122="(GOAL:SUSTAIN)",2,IF(G122="GOAL:MAX EARN",2,IF(G122="GOAL:EQUITY",2,IF(G122="(GOAL:EQUITY)",2,IF(G122="PROPOSAL",3,IF(G122="(PROPOSAL)",3,IF(G122="CHOOSE+",4,IF(G122="CHOOSE-",4,IF(G122="(CHOOSE+)",4,IF(G122="(CHOOSE-)",4,IF(G122="ECO INFO",5,IF(G122="(ECO INFO)",5,IF(G122="$ INFO",6,IF(G122="($ INFO)",6,IF(G122="SOC INFO",7,IF(G122="(SOC INFO)",7,IF(G122="RULE INFO",8,IF(G122="EXP INFO",9,IF(G122="(EXP INFO)",9,IF(G122="MON RES",10,IF(G122="MON EARN",11,IF(G122="MON BEH",12,IF(G122="POSE HARM",13,IF(G122="(POSE HARM)",13,IF(G122="POSE CONCERN",14,IF(G122="(POSE CONCERN)",14,IF(G122="RJ APOLOGY",15,IF(G122="RJ ATONE",16,IF(G122="(RJ ATONE)",16,IF(G122="RJ JUSTIFY",17,IF(G122="RJ JUSTIFY:ECO INFO",17,IF(G122="RJ JUSTIFY:SOC INFO",17,IF(G122="RJ JUSTIFY:EXP INFO",17,IF(G122="RJ JUSTIFY:MON EARN",17,IF(G122="RJ JUSTIFY:MON BEH",17,IF(G122="RJ-",18,IF(G122="RJ FORGIVE+",19,IF(G122="RJ FORGIVE-",19,IF(G122="(RJ FORGIVE+)",19,IF(G122="(RJ FORGIVE-)",19,IF(G122="COORD",20,IF(G122="(COORD)",20,IF(G122="ENF ACK",21,IF(G122="(ENF ACK)",21,IF(G122="ENF PRAISE",22,IF(G122="ENF ASK",23,IF(G122="ENF TELL",24,IF(G122="ENF SHAME",25,IF(G122="ENF WARN",26,IF(G122="ENF THREATEN",27,IF(G122="ENF PUNISH",28,IF(G122="DEFECT",29,IF(G122="SM TALK",30,IF(G122="HUMOR",31,IF(G122="POLITE+",32,IF(G122="POLITE-",32,IF(G122="INPUT-",33,IF(G122="AMBIGUOUS",34,IF(G122="UNCODEABLE",35)))))))))))))))))))))))))))))))))))))))))))))))))))))))))))))))))</f>
        <v>3</v>
      </c>
      <c r="G122" t="s">
        <v>9379</v>
      </c>
    </row>
    <row r="123" spans="1:7" x14ac:dyDescent="0.35">
      <c r="A123" s="4">
        <v>57</v>
      </c>
      <c r="B123" s="4">
        <v>-249.62099999999899</v>
      </c>
      <c r="C123" t="s">
        <v>6732</v>
      </c>
      <c r="D123" s="4">
        <v>4</v>
      </c>
      <c r="E123" s="16" t="s">
        <v>6872</v>
      </c>
      <c r="F123" s="4">
        <f t="shared" si="12"/>
        <v>8</v>
      </c>
      <c r="G123" t="s">
        <v>9374</v>
      </c>
    </row>
    <row r="124" spans="1:7" x14ac:dyDescent="0.35">
      <c r="A124" s="4">
        <v>58</v>
      </c>
      <c r="B124" s="4">
        <v>-245.85499999999999</v>
      </c>
      <c r="C124" t="s">
        <v>6724</v>
      </c>
      <c r="D124" s="4">
        <v>1</v>
      </c>
      <c r="E124" s="16" t="s">
        <v>310</v>
      </c>
      <c r="F124" s="4">
        <f t="shared" si="12"/>
        <v>8</v>
      </c>
      <c r="G124" t="s">
        <v>9374</v>
      </c>
    </row>
    <row r="125" spans="1:7" x14ac:dyDescent="0.35">
      <c r="A125" s="4">
        <v>59</v>
      </c>
      <c r="B125" s="4">
        <v>-241.03700000000001</v>
      </c>
      <c r="C125" t="s">
        <v>6732</v>
      </c>
      <c r="D125" s="4">
        <v>4</v>
      </c>
      <c r="E125" s="16" t="s">
        <v>6874</v>
      </c>
      <c r="F125" s="4">
        <f t="shared" si="12"/>
        <v>4</v>
      </c>
      <c r="G125" t="s">
        <v>9372</v>
      </c>
    </row>
    <row r="126" spans="1:7" x14ac:dyDescent="0.35">
      <c r="B126" s="4">
        <v>-232.625</v>
      </c>
      <c r="C126" t="s">
        <v>6732</v>
      </c>
      <c r="D126" s="4">
        <v>4</v>
      </c>
      <c r="E126" s="16" t="s">
        <v>6875</v>
      </c>
      <c r="F126" s="4">
        <f t="shared" si="12"/>
        <v>7</v>
      </c>
      <c r="G126" t="s">
        <v>9377</v>
      </c>
    </row>
    <row r="127" spans="1:7" x14ac:dyDescent="0.35">
      <c r="A127" s="4">
        <v>60</v>
      </c>
      <c r="B127" s="4">
        <v>-230.01499999999999</v>
      </c>
      <c r="C127" t="s">
        <v>6724</v>
      </c>
      <c r="D127" s="4">
        <v>1</v>
      </c>
      <c r="E127" s="16" t="s">
        <v>6876</v>
      </c>
      <c r="F127" s="4">
        <f t="shared" si="12"/>
        <v>7</v>
      </c>
      <c r="G127" t="s">
        <v>9377</v>
      </c>
    </row>
    <row r="128" spans="1:7" x14ac:dyDescent="0.35">
      <c r="A128" s="4">
        <v>61</v>
      </c>
      <c r="B128" s="4">
        <v>-214.06099999999901</v>
      </c>
      <c r="C128" t="s">
        <v>6732</v>
      </c>
      <c r="D128" s="4">
        <v>4</v>
      </c>
      <c r="E128" s="16" t="s">
        <v>6878</v>
      </c>
      <c r="F128" s="4">
        <f t="shared" si="12"/>
        <v>30</v>
      </c>
      <c r="G128" t="s">
        <v>9375</v>
      </c>
    </row>
    <row r="129" spans="1:9" x14ac:dyDescent="0.35">
      <c r="A129" s="4">
        <v>62</v>
      </c>
      <c r="B129" s="4">
        <v>-197.46299999999999</v>
      </c>
      <c r="C129" t="s">
        <v>6724</v>
      </c>
      <c r="D129" s="4">
        <v>1</v>
      </c>
      <c r="E129" s="16" t="s">
        <v>6884</v>
      </c>
      <c r="F129" s="4">
        <f t="shared" si="12"/>
        <v>30</v>
      </c>
      <c r="G129" t="s">
        <v>9375</v>
      </c>
    </row>
    <row r="130" spans="1:9" x14ac:dyDescent="0.35">
      <c r="A130" s="4">
        <v>63</v>
      </c>
      <c r="B130" s="4">
        <v>-196.35900000000001</v>
      </c>
      <c r="C130" t="s">
        <v>6732</v>
      </c>
      <c r="D130" s="4">
        <v>4</v>
      </c>
      <c r="E130" s="16" t="s">
        <v>6885</v>
      </c>
      <c r="F130" s="4">
        <f t="shared" si="12"/>
        <v>7</v>
      </c>
      <c r="G130" t="s">
        <v>9377</v>
      </c>
    </row>
    <row r="131" spans="1:9" x14ac:dyDescent="0.35">
      <c r="A131" s="4">
        <v>64</v>
      </c>
      <c r="B131" s="4">
        <v>-173.417</v>
      </c>
      <c r="C131" t="s">
        <v>6781</v>
      </c>
      <c r="D131" s="4">
        <v>3</v>
      </c>
      <c r="E131" s="16" t="s">
        <v>6889</v>
      </c>
      <c r="F131" s="4">
        <f t="shared" si="12"/>
        <v>4</v>
      </c>
      <c r="G131" t="s">
        <v>9372</v>
      </c>
    </row>
    <row r="132" spans="1:9" x14ac:dyDescent="0.35">
      <c r="A132" s="4">
        <v>65</v>
      </c>
      <c r="B132" s="4">
        <v>-166.429</v>
      </c>
      <c r="C132" t="s">
        <v>6732</v>
      </c>
      <c r="D132" s="4">
        <v>4</v>
      </c>
      <c r="E132" s="16" t="s">
        <v>6890</v>
      </c>
      <c r="F132" s="4">
        <f t="shared" si="12"/>
        <v>4</v>
      </c>
      <c r="G132" t="s">
        <v>9372</v>
      </c>
    </row>
    <row r="133" spans="1:9" x14ac:dyDescent="0.35">
      <c r="A133" s="4">
        <v>66</v>
      </c>
      <c r="B133" s="4">
        <v>-164.80699999999999</v>
      </c>
      <c r="C133" t="s">
        <v>6724</v>
      </c>
      <c r="D133" s="4">
        <v>1</v>
      </c>
      <c r="E133" s="16" t="s">
        <v>2958</v>
      </c>
      <c r="F133" s="4">
        <f t="shared" si="12"/>
        <v>30</v>
      </c>
      <c r="G133" t="s">
        <v>9375</v>
      </c>
    </row>
    <row r="134" spans="1:9" x14ac:dyDescent="0.35">
      <c r="A134" s="4">
        <v>67</v>
      </c>
      <c r="B134" s="4">
        <v>-159.48699999999999</v>
      </c>
      <c r="C134" t="s">
        <v>6732</v>
      </c>
      <c r="D134" s="4">
        <v>4</v>
      </c>
      <c r="E134" s="16" t="s">
        <v>6891</v>
      </c>
      <c r="F134" s="4">
        <f t="shared" si="12"/>
        <v>7</v>
      </c>
      <c r="G134" t="s">
        <v>9377</v>
      </c>
    </row>
    <row r="135" spans="1:9" x14ac:dyDescent="0.35">
      <c r="A135" s="4">
        <v>68</v>
      </c>
      <c r="B135" s="4">
        <v>-76.358000000000004</v>
      </c>
      <c r="C135" t="s">
        <v>6729</v>
      </c>
      <c r="D135" s="4">
        <v>2</v>
      </c>
      <c r="E135" s="16" t="s">
        <v>3421</v>
      </c>
      <c r="F135" s="4">
        <f t="shared" si="12"/>
        <v>4</v>
      </c>
      <c r="G135" t="s">
        <v>9372</v>
      </c>
    </row>
    <row r="136" spans="1:9" x14ac:dyDescent="0.35">
      <c r="A136" s="4">
        <v>69</v>
      </c>
      <c r="B136" s="4">
        <v>-65.272999999999996</v>
      </c>
      <c r="C136" t="s">
        <v>6729</v>
      </c>
      <c r="D136" s="4">
        <v>2</v>
      </c>
      <c r="E136" s="16" t="s">
        <v>6906</v>
      </c>
      <c r="F136" s="4">
        <f t="shared" si="12"/>
        <v>7</v>
      </c>
      <c r="G136" t="s">
        <v>9377</v>
      </c>
    </row>
    <row r="138" spans="1:9" x14ac:dyDescent="0.35">
      <c r="A138" s="4">
        <v>70</v>
      </c>
      <c r="B138" s="4">
        <v>-179.90700000000001</v>
      </c>
      <c r="C138" t="s">
        <v>6732</v>
      </c>
      <c r="D138" s="4">
        <v>4</v>
      </c>
      <c r="E138" s="16" t="s">
        <v>6887</v>
      </c>
      <c r="F138" s="4">
        <f t="shared" si="12"/>
        <v>30</v>
      </c>
      <c r="G138" t="s">
        <v>9375</v>
      </c>
    </row>
    <row r="139" spans="1:9" x14ac:dyDescent="0.35">
      <c r="A139" s="4">
        <v>71</v>
      </c>
      <c r="B139" s="4">
        <v>-147.011</v>
      </c>
      <c r="C139" t="s">
        <v>6781</v>
      </c>
      <c r="D139" s="4">
        <v>3</v>
      </c>
      <c r="E139" s="16" t="s">
        <v>6893</v>
      </c>
      <c r="F139" s="4">
        <f t="shared" si="12"/>
        <v>9</v>
      </c>
      <c r="G139" t="s">
        <v>9373</v>
      </c>
    </row>
    <row r="140" spans="1:9" x14ac:dyDescent="0.35">
      <c r="A140" s="4">
        <v>72</v>
      </c>
      <c r="B140" s="4">
        <v>-132.13399999999999</v>
      </c>
      <c r="C140" t="s">
        <v>6724</v>
      </c>
      <c r="D140" s="4">
        <v>1</v>
      </c>
      <c r="E140" s="16" t="s">
        <v>6895</v>
      </c>
      <c r="F140" s="4">
        <f t="shared" si="12"/>
        <v>30</v>
      </c>
      <c r="G140" t="s">
        <v>9375</v>
      </c>
    </row>
    <row r="141" spans="1:9" x14ac:dyDescent="0.35">
      <c r="A141" s="4">
        <v>73</v>
      </c>
      <c r="B141" s="4">
        <v>-122.732999999999</v>
      </c>
      <c r="C141" t="s">
        <v>6732</v>
      </c>
      <c r="D141" s="4">
        <v>4</v>
      </c>
      <c r="E141" s="16" t="s">
        <v>6897</v>
      </c>
    </row>
    <row r="142" spans="1:9" x14ac:dyDescent="0.35">
      <c r="E142" s="58" t="s">
        <v>10906</v>
      </c>
      <c r="F142" s="4">
        <f t="shared" si="12"/>
        <v>9</v>
      </c>
      <c r="G142" t="s">
        <v>9373</v>
      </c>
    </row>
    <row r="143" spans="1:9" x14ac:dyDescent="0.35">
      <c r="E143" s="58" t="s">
        <v>10907</v>
      </c>
      <c r="F143" s="4">
        <f t="shared" si="12"/>
        <v>7</v>
      </c>
      <c r="G143" t="s">
        <v>9377</v>
      </c>
      <c r="H143" s="4">
        <f t="shared" ref="H143" si="13">IF(I143="GREET",1,IF(I143="GOAL",2,IF(I143="GOAL:COOP",2,IF(I143="(GOAL:COOP)",2,IF(I143="GOAL:CIVILITY",2,IF(I143="GOAL:SUSTAIN",2,IF(I143="(GOAL:SUSTAIN)",2,IF(I143="GOAL:MAX EARN",2,IF(I143="GOAL:EQUITY",2,IF(I143="(GOAL:EQUITY)",2,IF(I143="PROPOSAL",3,IF(I143="(PROPOSAL)",3,IF(I143="CHOOSE+",4,IF(I143="CHOOSE-",4,IF(I143="(CHOOSE+)",4,IF(I143="(CHOOSE-)",4,IF(I143="ECO INFO",5,IF(I143="(ECO INFO)",5,IF(I143="$ INFO",6,IF(I143="($ INFO)",6,IF(I143="SOC INFO",7,IF(I143="(SOC INFO)",7,IF(I143="RULE INFO",8,IF(I143="EXP INFO",9,IF(I143="(EXP INFO)",9,IF(I143="MON RES",10,IF(I143="MON EARN",11,IF(I143="MON BEH",12,IF(I143="POSE HARM",13,IF(I143="(POSE HARM)",13,IF(I143="POSE CONCERN",14,IF(I143="(POSE CONCERN)",14,IF(I143="RJ APOLOGY",15,IF(I143="RJ ATONE",16,IF(I143="(RJ ATONE)",16,IF(I143="RJ JUSTIFY",17,IF(I143="RJ JUSTIFY:ECO INFO",17,IF(I143="RJ JUSTIFY:SOC INFO",17,IF(I143="RJ JUSTIFY:EXP INFO",17,IF(I143="RJ JUSTIFY:MON EARN",17,IF(I143="RJ JUSTIFY:MON BEH",17,IF(I143="RJ-",18,IF(I143="RJ FORGIVE+",19,IF(I143="RJ FORGIVE-",19,IF(I143="(RJ FORGIVE+)",19,IF(I143="(RJ FORGIVE-)",19,IF(I143="COORD",20,IF(I143="(COORD)",20,IF(I143="ENF ACK",21,IF(I143="(ENF ACK)",21,IF(I143="ENF PRAISE",22,IF(I143="ENF ASK",23,IF(I143="ENF TELL",24,IF(I143="ENF SHAME",25,IF(I143="ENF WARN",26,IF(I143="ENF THREATEN",27,IF(I143="ENF PUNISH",28,IF(I143="DEFECT",29,IF(I143="SM TALK",30,IF(I143="HUMOR",31,IF(I143="POLITE+",32,IF(I143="POLITE-",32,IF(I143="INPUT-",33,IF(I143="AMBIGUOUS",34,IF(I143="UNCODEABLE",35)))))))))))))))))))))))))))))))))))))))))))))))))))))))))))))))))</f>
        <v>6</v>
      </c>
      <c r="I143" t="s">
        <v>10472</v>
      </c>
    </row>
    <row r="144" spans="1:9" x14ac:dyDescent="0.35">
      <c r="A144" s="4">
        <v>74</v>
      </c>
      <c r="B144" s="4">
        <v>-106.652999999999</v>
      </c>
      <c r="C144" t="s">
        <v>6732</v>
      </c>
      <c r="D144" s="4">
        <v>4</v>
      </c>
      <c r="E144" s="16" t="s">
        <v>6899</v>
      </c>
      <c r="F144" s="4">
        <f t="shared" si="12"/>
        <v>30</v>
      </c>
      <c r="G144" t="s">
        <v>9375</v>
      </c>
    </row>
    <row r="145" spans="1:7" x14ac:dyDescent="0.35">
      <c r="A145" s="4">
        <v>75</v>
      </c>
      <c r="B145" s="4">
        <v>-100.631</v>
      </c>
      <c r="C145" t="s">
        <v>6724</v>
      </c>
      <c r="D145" s="4">
        <v>1</v>
      </c>
      <c r="E145" s="16" t="s">
        <v>6900</v>
      </c>
      <c r="F145" s="4">
        <f t="shared" si="12"/>
        <v>9</v>
      </c>
      <c r="G145" t="s">
        <v>9373</v>
      </c>
    </row>
    <row r="146" spans="1:7" x14ac:dyDescent="0.35">
      <c r="B146" s="4">
        <v>-90.471000000000004</v>
      </c>
      <c r="C146" t="s">
        <v>6724</v>
      </c>
      <c r="D146" s="4">
        <v>1</v>
      </c>
      <c r="E146" s="16" t="s">
        <v>6902</v>
      </c>
    </row>
    <row r="147" spans="1:7" x14ac:dyDescent="0.35">
      <c r="A147" s="4">
        <v>76</v>
      </c>
      <c r="B147" s="4">
        <v>-87.781000000000006</v>
      </c>
      <c r="C147" t="s">
        <v>6732</v>
      </c>
      <c r="D147" s="4">
        <v>4</v>
      </c>
      <c r="E147" s="16" t="b">
        <v>1</v>
      </c>
      <c r="F147" s="4">
        <f t="shared" si="12"/>
        <v>9</v>
      </c>
      <c r="G147" t="s">
        <v>9373</v>
      </c>
    </row>
    <row r="148" spans="1:7" x14ac:dyDescent="0.35">
      <c r="B148" s="4">
        <v>-73.197000000000003</v>
      </c>
      <c r="C148" t="s">
        <v>6732</v>
      </c>
      <c r="D148" s="4">
        <v>4</v>
      </c>
      <c r="E148" s="16" t="s">
        <v>411</v>
      </c>
    </row>
    <row r="149" spans="1:7" x14ac:dyDescent="0.35">
      <c r="A149" s="4">
        <v>77</v>
      </c>
      <c r="B149" s="4">
        <v>-63.446999999999903</v>
      </c>
      <c r="C149" t="s">
        <v>6724</v>
      </c>
      <c r="D149" s="4">
        <v>1</v>
      </c>
      <c r="E149" s="16" t="s">
        <v>11454</v>
      </c>
      <c r="F149" s="4">
        <f t="shared" si="12"/>
        <v>30</v>
      </c>
      <c r="G149" t="s">
        <v>9375</v>
      </c>
    </row>
    <row r="150" spans="1:7" x14ac:dyDescent="0.35">
      <c r="A150" s="4">
        <v>78</v>
      </c>
      <c r="B150" s="4">
        <v>-49.361999999999902</v>
      </c>
      <c r="C150" t="s">
        <v>6732</v>
      </c>
      <c r="D150" s="4">
        <v>4</v>
      </c>
      <c r="E150" s="16" t="s">
        <v>6911</v>
      </c>
      <c r="F150" s="4">
        <f t="shared" si="12"/>
        <v>30</v>
      </c>
      <c r="G150" t="s">
        <v>9375</v>
      </c>
    </row>
    <row r="151" spans="1:7" x14ac:dyDescent="0.35">
      <c r="A151" s="4">
        <v>79</v>
      </c>
      <c r="B151" s="4">
        <v>-42.236999999999902</v>
      </c>
      <c r="C151" t="s">
        <v>6724</v>
      </c>
      <c r="D151" s="4">
        <v>1</v>
      </c>
      <c r="E151" s="16" t="s">
        <v>415</v>
      </c>
      <c r="F151" s="4">
        <f t="shared" si="12"/>
        <v>30</v>
      </c>
      <c r="G151" t="s">
        <v>9375</v>
      </c>
    </row>
    <row r="152" spans="1:7" x14ac:dyDescent="0.35">
      <c r="A152" s="4">
        <v>80</v>
      </c>
      <c r="B152" s="4">
        <v>-39.332999999999998</v>
      </c>
      <c r="C152" t="s">
        <v>6732</v>
      </c>
      <c r="D152" s="4">
        <v>4</v>
      </c>
      <c r="E152" s="16" t="s">
        <v>6914</v>
      </c>
      <c r="F152" s="4">
        <f t="shared" si="12"/>
        <v>30</v>
      </c>
      <c r="G152" t="s">
        <v>9375</v>
      </c>
    </row>
    <row r="153" spans="1:7" x14ac:dyDescent="0.35">
      <c r="A153" s="4">
        <v>81</v>
      </c>
      <c r="B153" s="4">
        <v>-31.37</v>
      </c>
      <c r="C153" t="s">
        <v>6729</v>
      </c>
      <c r="D153" s="4">
        <v>2</v>
      </c>
      <c r="E153" s="16" t="s">
        <v>6917</v>
      </c>
    </row>
    <row r="154" spans="1:7" x14ac:dyDescent="0.35">
      <c r="E154" s="58" t="s">
        <v>10908</v>
      </c>
      <c r="F154" s="4">
        <f t="shared" si="12"/>
        <v>7</v>
      </c>
      <c r="G154" t="s">
        <v>9377</v>
      </c>
    </row>
    <row r="155" spans="1:7" x14ac:dyDescent="0.35">
      <c r="E155" s="58" t="s">
        <v>10909</v>
      </c>
      <c r="F155" s="4">
        <f t="shared" si="12"/>
        <v>7</v>
      </c>
      <c r="G155" t="s">
        <v>9377</v>
      </c>
    </row>
    <row r="156" spans="1:7" x14ac:dyDescent="0.35">
      <c r="A156" s="4">
        <v>82</v>
      </c>
      <c r="B156" s="4">
        <v>-23.689</v>
      </c>
      <c r="C156" t="s">
        <v>6729</v>
      </c>
      <c r="D156" s="4">
        <v>2</v>
      </c>
      <c r="E156" s="16" t="s">
        <v>6919</v>
      </c>
      <c r="F156" s="4">
        <f t="shared" si="12"/>
        <v>7</v>
      </c>
      <c r="G156" t="s">
        <v>9377</v>
      </c>
    </row>
    <row r="157" spans="1:7" x14ac:dyDescent="0.35">
      <c r="A157" s="4">
        <v>83</v>
      </c>
      <c r="B157" s="4">
        <v>-19.248000000000001</v>
      </c>
      <c r="C157" t="s">
        <v>6732</v>
      </c>
      <c r="D157" s="4">
        <v>4</v>
      </c>
      <c r="E157" s="16" t="s">
        <v>6920</v>
      </c>
      <c r="F157" s="4">
        <f t="shared" si="12"/>
        <v>30</v>
      </c>
      <c r="G157" t="s">
        <v>9375</v>
      </c>
    </row>
    <row r="159" spans="1:7" x14ac:dyDescent="0.35">
      <c r="B159" s="107" t="s">
        <v>9234</v>
      </c>
      <c r="C159" s="22"/>
      <c r="D159" s="21"/>
      <c r="E159" s="23"/>
    </row>
    <row r="160" spans="1:7" x14ac:dyDescent="0.35">
      <c r="B160" s="20"/>
    </row>
    <row r="161" spans="1:10" x14ac:dyDescent="0.35">
      <c r="A161" s="4">
        <v>84</v>
      </c>
      <c r="B161" s="4">
        <v>5.88</v>
      </c>
      <c r="C161" t="s">
        <v>6729</v>
      </c>
      <c r="D161" s="4">
        <v>2</v>
      </c>
      <c r="E161" s="24">
        <v>0.2951388888888889</v>
      </c>
      <c r="F161" s="134">
        <v>30</v>
      </c>
      <c r="G161" s="1" t="s">
        <v>9375</v>
      </c>
    </row>
    <row r="162" spans="1:10" x14ac:dyDescent="0.35">
      <c r="E162" s="24"/>
      <c r="F162" s="133"/>
      <c r="G162" s="1"/>
    </row>
    <row r="163" spans="1:10" x14ac:dyDescent="0.35">
      <c r="A163" s="4">
        <v>85</v>
      </c>
      <c r="B163" s="4">
        <v>65.673000000000002</v>
      </c>
      <c r="C163" t="s">
        <v>6724</v>
      </c>
      <c r="D163" s="4">
        <v>1</v>
      </c>
      <c r="E163" s="16" t="s">
        <v>6921</v>
      </c>
      <c r="F163" s="4">
        <f t="shared" ref="F163" si="14">IF(G163="GREET",1,IF(G163="GOAL",2,IF(G163="GOAL:COOP",2,IF(G163="(GOAL:COOP)",2,IF(G163="GOAL:CIVILITY",2,IF(G163="GOAL:SUSTAIN",2,IF(G163="(GOAL:SUSTAIN)",2,IF(G163="GOAL:MAX EARN",2,IF(G163="GOAL:EQUITY",2,IF(G163="(GOAL:EQUITY)",2,IF(G163="PROPOSAL",3,IF(G163="(PROPOSAL)",3,IF(G163="CHOOSE+",4,IF(G163="CHOOSE-",4,IF(G163="(CHOOSE+)",4,IF(G163="(CHOOSE-)",4,IF(G163="ECO INFO",5,IF(G163="(ECO INFO)",5,IF(G163="$ INFO",6,IF(G163="($ INFO)",6,IF(G163="SOC INFO",7,IF(G163="(SOC INFO)",7,IF(G163="RULE INFO",8,IF(G163="EXP INFO",9,IF(G163="(EXP INFO)",9,IF(G163="MON RES",10,IF(G163="MON EARN",11,IF(G163="MON BEH",12,IF(G163="POSE HARM",13,IF(G163="(POSE HARM)",13,IF(G163="POSE CONCERN",14,IF(G163="(POSE CONCERN)",14,IF(G163="RJ APOLOGY",15,IF(G163="RJ ATONE",16,IF(G163="(RJ ATONE)",16,IF(G163="RJ JUSTIFY",17,IF(G163="RJ JUSTIFY:ECO INFO",17,IF(G163="RJ JUSTIFY:SOC INFO",17,IF(G163="RJ JUSTIFY:EXP INFO",17,IF(G163="RJ JUSTIFY:MON EARN",17,IF(G163="RJ JUSTIFY:MON BEH",17,IF(G163="RJ-",18,IF(G163="RJ FORGIVE+",19,IF(G163="RJ FORGIVE-",19,IF(G163="(RJ FORGIVE+)",19,IF(G163="(RJ FORGIVE-)",19,IF(G163="COORD",20,IF(G163="(COORD)",20,IF(G163="ENF ACK",21,IF(G163="(ENF ACK)",21,IF(G163="ENF PRAISE",22,IF(G163="ENF ASK",23,IF(G163="ENF TELL",24,IF(G163="ENF SHAME",25,IF(G163="ENF WARN",26,IF(G163="ENF THREATEN",27,IF(G163="ENF PUNISH",28,IF(G163="DEFECT",29,IF(G163="SM TALK",30,IF(G163="HUMOR",31,IF(G163="POLITE+",32,IF(G163="POLITE-",32,IF(G163="INPUT-",33,IF(G163="AMBIGUOUS",34,IF(G163="UNCODEABLE",35)))))))))))))))))))))))))))))))))))))))))))))))))))))))))))))))))</f>
        <v>3</v>
      </c>
      <c r="G163" t="s">
        <v>9379</v>
      </c>
    </row>
    <row r="166" spans="1:10" x14ac:dyDescent="0.35">
      <c r="A166" s="8" t="s">
        <v>11929</v>
      </c>
    </row>
    <row r="167" spans="1:10" x14ac:dyDescent="0.35">
      <c r="B167" s="98" t="s">
        <v>11936</v>
      </c>
    </row>
    <row r="168" spans="1:10" x14ac:dyDescent="0.35">
      <c r="A168" s="7" t="s">
        <v>12235</v>
      </c>
      <c r="B168" s="4">
        <v>3</v>
      </c>
      <c r="C168" t="s">
        <v>12034</v>
      </c>
    </row>
    <row r="169" spans="1:10" x14ac:dyDescent="0.35">
      <c r="A169" s="7" t="s">
        <v>12236</v>
      </c>
      <c r="B169" s="4">
        <v>3</v>
      </c>
      <c r="C169" t="s">
        <v>12033</v>
      </c>
    </row>
    <row r="170" spans="1:10" x14ac:dyDescent="0.35">
      <c r="A170" s="7" t="s">
        <v>12237</v>
      </c>
      <c r="B170" s="4">
        <v>3</v>
      </c>
      <c r="C170" t="s">
        <v>11958</v>
      </c>
    </row>
    <row r="172" spans="1:10" x14ac:dyDescent="0.35">
      <c r="A172" s="7" t="s">
        <v>12080</v>
      </c>
      <c r="B172" s="4">
        <v>3</v>
      </c>
    </row>
    <row r="173" spans="1:10" x14ac:dyDescent="0.35">
      <c r="A173" s="4" t="s">
        <v>12082</v>
      </c>
      <c r="B173" s="4">
        <v>1</v>
      </c>
    </row>
    <row r="176" spans="1:10" x14ac:dyDescent="0.35">
      <c r="B176" s="64" t="s">
        <v>12198</v>
      </c>
      <c r="F176"/>
      <c r="H176"/>
      <c r="J176"/>
    </row>
    <row r="177" spans="1:10" x14ac:dyDescent="0.35">
      <c r="A177" s="8" t="s">
        <v>12199</v>
      </c>
      <c r="B177" s="138" t="s">
        <v>12230</v>
      </c>
      <c r="C177" s="113" t="s">
        <v>12231</v>
      </c>
      <c r="F177"/>
      <c r="H177"/>
      <c r="J177"/>
    </row>
    <row r="178" spans="1:10" x14ac:dyDescent="0.35">
      <c r="A178" s="7" t="s">
        <v>12083</v>
      </c>
      <c r="B178" s="102">
        <v>0</v>
      </c>
      <c r="C178" s="102">
        <v>0</v>
      </c>
      <c r="F178"/>
      <c r="H178"/>
      <c r="J178"/>
    </row>
    <row r="179" spans="1:10" x14ac:dyDescent="0.35">
      <c r="A179" s="7" t="s">
        <v>12084</v>
      </c>
      <c r="B179" s="102">
        <v>0</v>
      </c>
      <c r="C179" s="102">
        <v>0</v>
      </c>
      <c r="F179"/>
      <c r="H179"/>
      <c r="J179"/>
    </row>
    <row r="180" spans="1:10" x14ac:dyDescent="0.35">
      <c r="B180"/>
      <c r="C180" s="4"/>
      <c r="F180"/>
      <c r="H180"/>
      <c r="J180"/>
    </row>
    <row r="181" spans="1:10" x14ac:dyDescent="0.35">
      <c r="A181" s="8" t="s">
        <v>12200</v>
      </c>
      <c r="B181"/>
      <c r="C181" s="4"/>
      <c r="F181"/>
      <c r="H181"/>
      <c r="J181"/>
    </row>
    <row r="182" spans="1:10" x14ac:dyDescent="0.35">
      <c r="A182" s="7" t="s">
        <v>12083</v>
      </c>
      <c r="B182" t="s">
        <v>11932</v>
      </c>
      <c r="C182" s="102">
        <v>0</v>
      </c>
      <c r="F182"/>
      <c r="H182"/>
      <c r="J182"/>
    </row>
    <row r="183" spans="1:10" x14ac:dyDescent="0.35">
      <c r="A183" s="7" t="s">
        <v>12084</v>
      </c>
      <c r="B183" t="s">
        <v>11932</v>
      </c>
      <c r="C183" s="102">
        <v>0</v>
      </c>
      <c r="F183"/>
      <c r="H183"/>
      <c r="J183"/>
    </row>
    <row r="184" spans="1:10" x14ac:dyDescent="0.35">
      <c r="B184"/>
      <c r="C184" s="4"/>
      <c r="F184"/>
      <c r="H184"/>
      <c r="J184"/>
    </row>
    <row r="185" spans="1:10" x14ac:dyDescent="0.35">
      <c r="A185" s="8" t="s">
        <v>12201</v>
      </c>
      <c r="B185"/>
      <c r="C185" s="4"/>
      <c r="E185" s="16" t="s">
        <v>12216</v>
      </c>
      <c r="F185"/>
      <c r="H185"/>
      <c r="J185"/>
    </row>
    <row r="186" spans="1:10" x14ac:dyDescent="0.35">
      <c r="A186" s="7" t="s">
        <v>12083</v>
      </c>
      <c r="B186" s="102">
        <v>0</v>
      </c>
      <c r="C186" s="102">
        <v>0</v>
      </c>
      <c r="F186"/>
      <c r="H186"/>
      <c r="J186"/>
    </row>
    <row r="187" spans="1:10" x14ac:dyDescent="0.35">
      <c r="A187" s="7" t="s">
        <v>12084</v>
      </c>
      <c r="B187" s="102">
        <v>0</v>
      </c>
      <c r="C187" s="102">
        <v>0</v>
      </c>
      <c r="F187"/>
      <c r="H187"/>
      <c r="J187"/>
    </row>
    <row r="188" spans="1:10" x14ac:dyDescent="0.35">
      <c r="B188"/>
      <c r="C188" s="4"/>
      <c r="F188"/>
      <c r="H188"/>
      <c r="J188"/>
    </row>
    <row r="189" spans="1:10" x14ac:dyDescent="0.35">
      <c r="A189" s="7" t="s">
        <v>12080</v>
      </c>
      <c r="B189"/>
      <c r="C189" s="4"/>
      <c r="F189"/>
      <c r="H189"/>
      <c r="J189"/>
    </row>
    <row r="190" spans="1:10" x14ac:dyDescent="0.35">
      <c r="A190" s="7" t="s">
        <v>12083</v>
      </c>
      <c r="B190" s="102">
        <v>0</v>
      </c>
      <c r="C190" s="102">
        <v>0</v>
      </c>
      <c r="F190"/>
      <c r="H190"/>
      <c r="J190"/>
    </row>
    <row r="191" spans="1:10" x14ac:dyDescent="0.35">
      <c r="A191" s="7" t="s">
        <v>12084</v>
      </c>
      <c r="B191" s="102">
        <v>0</v>
      </c>
      <c r="C191" s="102">
        <v>0</v>
      </c>
      <c r="F191"/>
      <c r="H191"/>
      <c r="J191"/>
    </row>
    <row r="194" spans="1:5" x14ac:dyDescent="0.35">
      <c r="A194" s="8" t="s">
        <v>12089</v>
      </c>
    </row>
    <row r="196" spans="1:5" x14ac:dyDescent="0.35">
      <c r="A196" s="113" t="s">
        <v>11933</v>
      </c>
    </row>
    <row r="197" spans="1:5" x14ac:dyDescent="0.35">
      <c r="A197" s="113"/>
    </row>
    <row r="198" spans="1:5" x14ac:dyDescent="0.35">
      <c r="A198" s="116" t="s">
        <v>12090</v>
      </c>
    </row>
    <row r="199" spans="1:5" x14ac:dyDescent="0.35">
      <c r="A199" s="4" t="s">
        <v>12091</v>
      </c>
      <c r="B199" s="4">
        <v>4</v>
      </c>
    </row>
    <row r="200" spans="1:5" x14ac:dyDescent="0.35">
      <c r="A200" s="4" t="s">
        <v>12092</v>
      </c>
    </row>
    <row r="201" spans="1:5" x14ac:dyDescent="0.35">
      <c r="A201" s="4" t="s">
        <v>12093</v>
      </c>
    </row>
    <row r="202" spans="1:5" x14ac:dyDescent="0.35">
      <c r="A202" s="4" t="s">
        <v>12094</v>
      </c>
    </row>
    <row r="203" spans="1:5" x14ac:dyDescent="0.35">
      <c r="A203" s="37" t="s">
        <v>12098</v>
      </c>
      <c r="B203" s="117">
        <v>4</v>
      </c>
    </row>
    <row r="204" spans="1:5" x14ac:dyDescent="0.35">
      <c r="A204" s="37"/>
    </row>
    <row r="205" spans="1:5" x14ac:dyDescent="0.35">
      <c r="A205" s="116" t="s">
        <v>12095</v>
      </c>
      <c r="E205" s="16" t="s">
        <v>11932</v>
      </c>
    </row>
    <row r="206" spans="1:5" x14ac:dyDescent="0.35">
      <c r="A206" s="4" t="s">
        <v>12091</v>
      </c>
    </row>
    <row r="207" spans="1:5" x14ac:dyDescent="0.35">
      <c r="A207" s="4" t="s">
        <v>12092</v>
      </c>
    </row>
    <row r="208" spans="1:5" x14ac:dyDescent="0.35">
      <c r="A208" s="4" t="s">
        <v>12093</v>
      </c>
    </row>
    <row r="209" spans="1:5" x14ac:dyDescent="0.35">
      <c r="A209" s="4" t="s">
        <v>12094</v>
      </c>
    </row>
    <row r="210" spans="1:5" x14ac:dyDescent="0.35">
      <c r="A210" s="37" t="s">
        <v>12098</v>
      </c>
    </row>
    <row r="211" spans="1:5" x14ac:dyDescent="0.35">
      <c r="A211" s="37"/>
    </row>
    <row r="212" spans="1:5" x14ac:dyDescent="0.35">
      <c r="A212" s="113" t="s">
        <v>11934</v>
      </c>
    </row>
    <row r="213" spans="1:5" x14ac:dyDescent="0.35">
      <c r="A213" s="113"/>
    </row>
    <row r="214" spans="1:5" x14ac:dyDescent="0.35">
      <c r="A214" s="116" t="s">
        <v>12090</v>
      </c>
    </row>
    <row r="215" spans="1:5" x14ac:dyDescent="0.35">
      <c r="A215" s="4" t="s">
        <v>12091</v>
      </c>
      <c r="B215" s="4">
        <v>4</v>
      </c>
    </row>
    <row r="216" spans="1:5" x14ac:dyDescent="0.35">
      <c r="A216" s="4" t="s">
        <v>12092</v>
      </c>
    </row>
    <row r="217" spans="1:5" x14ac:dyDescent="0.35">
      <c r="A217" s="4" t="s">
        <v>12093</v>
      </c>
    </row>
    <row r="218" spans="1:5" x14ac:dyDescent="0.35">
      <c r="A218" s="4" t="s">
        <v>12094</v>
      </c>
    </row>
    <row r="219" spans="1:5" x14ac:dyDescent="0.35">
      <c r="A219" s="37" t="s">
        <v>12098</v>
      </c>
      <c r="B219" s="117">
        <v>4</v>
      </c>
    </row>
    <row r="220" spans="1:5" x14ac:dyDescent="0.35">
      <c r="A220" s="37"/>
    </row>
    <row r="221" spans="1:5" x14ac:dyDescent="0.35">
      <c r="A221" s="116" t="s">
        <v>12095</v>
      </c>
      <c r="E221" s="16" t="s">
        <v>11932</v>
      </c>
    </row>
    <row r="222" spans="1:5" x14ac:dyDescent="0.35">
      <c r="A222" s="4" t="s">
        <v>12091</v>
      </c>
    </row>
    <row r="223" spans="1:5" x14ac:dyDescent="0.35">
      <c r="A223" s="4" t="s">
        <v>12092</v>
      </c>
    </row>
    <row r="224" spans="1:5" x14ac:dyDescent="0.35">
      <c r="A224" s="4" t="s">
        <v>12093</v>
      </c>
    </row>
    <row r="225" spans="1:5" x14ac:dyDescent="0.35">
      <c r="A225" s="4" t="s">
        <v>12094</v>
      </c>
    </row>
    <row r="226" spans="1:5" x14ac:dyDescent="0.35">
      <c r="A226" s="37" t="s">
        <v>12098</v>
      </c>
    </row>
    <row r="228" spans="1:5" x14ac:dyDescent="0.35">
      <c r="A228" s="113" t="s">
        <v>11935</v>
      </c>
    </row>
    <row r="229" spans="1:5" x14ac:dyDescent="0.35">
      <c r="A229" s="113"/>
    </row>
    <row r="230" spans="1:5" x14ac:dyDescent="0.35">
      <c r="A230" s="116" t="s">
        <v>12090</v>
      </c>
    </row>
    <row r="231" spans="1:5" x14ac:dyDescent="0.35">
      <c r="A231" s="4" t="s">
        <v>12091</v>
      </c>
      <c r="B231" s="4">
        <v>4</v>
      </c>
    </row>
    <row r="232" spans="1:5" x14ac:dyDescent="0.35">
      <c r="A232" s="4" t="s">
        <v>12092</v>
      </c>
    </row>
    <row r="233" spans="1:5" x14ac:dyDescent="0.35">
      <c r="A233" s="4" t="s">
        <v>12093</v>
      </c>
    </row>
    <row r="234" spans="1:5" x14ac:dyDescent="0.35">
      <c r="A234" s="4" t="s">
        <v>12094</v>
      </c>
    </row>
    <row r="235" spans="1:5" x14ac:dyDescent="0.35">
      <c r="A235" s="37" t="s">
        <v>12098</v>
      </c>
      <c r="B235" s="4">
        <v>4</v>
      </c>
    </row>
    <row r="237" spans="1:5" x14ac:dyDescent="0.35">
      <c r="A237" s="116" t="s">
        <v>12095</v>
      </c>
      <c r="E237" s="16" t="s">
        <v>11932</v>
      </c>
    </row>
    <row r="238" spans="1:5" x14ac:dyDescent="0.35">
      <c r="A238" s="4" t="s">
        <v>12091</v>
      </c>
    </row>
    <row r="239" spans="1:5" x14ac:dyDescent="0.35">
      <c r="A239" s="4" t="s">
        <v>12092</v>
      </c>
    </row>
    <row r="240" spans="1:5" x14ac:dyDescent="0.35">
      <c r="A240" s="4" t="s">
        <v>12093</v>
      </c>
    </row>
    <row r="241" spans="1:4" x14ac:dyDescent="0.35">
      <c r="A241" s="4" t="s">
        <v>12094</v>
      </c>
    </row>
    <row r="242" spans="1:4" x14ac:dyDescent="0.35">
      <c r="A242" s="39" t="s">
        <v>12098</v>
      </c>
    </row>
    <row r="243" spans="1:4" x14ac:dyDescent="0.35">
      <c r="A243" s="37"/>
    </row>
    <row r="244" spans="1:4" x14ac:dyDescent="0.35">
      <c r="A244" s="8" t="s">
        <v>12227</v>
      </c>
      <c r="B244" s="117">
        <f>(B199+B215+B231)/3</f>
        <v>4</v>
      </c>
      <c r="C244" s="119"/>
      <c r="D244" s="117"/>
    </row>
  </sheetData>
  <phoneticPr fontId="25" type="noConversion"/>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000-000000000000}">
  <sheetPr codeName="Sheet217">
    <tabColor theme="9" tint="0.59999389629810485"/>
  </sheetPr>
  <dimension ref="A1:K184"/>
  <sheetViews>
    <sheetView zoomScale="80" zoomScaleNormal="80" workbookViewId="0">
      <selection activeCell="F1" sqref="F1"/>
    </sheetView>
  </sheetViews>
  <sheetFormatPr defaultRowHeight="14.5" x14ac:dyDescent="0.35"/>
  <cols>
    <col min="1" max="1" width="9.7265625" style="4" customWidth="1"/>
    <col min="2" max="2" width="10.453125" style="4" customWidth="1"/>
    <col min="3" max="3" width="7.7265625" customWidth="1"/>
    <col min="4" max="4" width="7.81640625" style="4" customWidth="1"/>
    <col min="5" max="5" width="82.08984375" style="16" customWidth="1"/>
    <col min="6" max="6" width="8.90625" style="4"/>
    <col min="8" max="8" width="8.90625" style="4"/>
    <col min="10" max="10" width="8.90625" style="4"/>
  </cols>
  <sheetData>
    <row r="1" spans="1:11" x14ac:dyDescent="0.35">
      <c r="A1" s="14" t="s">
        <v>9335</v>
      </c>
      <c r="B1" s="10"/>
      <c r="C1" s="14"/>
      <c r="D1" s="18"/>
      <c r="E1" s="14"/>
      <c r="F1" s="127" t="s">
        <v>9368</v>
      </c>
      <c r="G1" s="36"/>
      <c r="H1" s="121"/>
      <c r="I1" s="36"/>
      <c r="J1" s="121"/>
      <c r="K1" s="36"/>
    </row>
    <row r="2" spans="1:11" x14ac:dyDescent="0.35">
      <c r="A2" s="7" t="s">
        <v>9223</v>
      </c>
      <c r="B2" s="7" t="s">
        <v>3</v>
      </c>
      <c r="C2" s="8" t="s">
        <v>9459</v>
      </c>
      <c r="D2" s="7" t="s">
        <v>9224</v>
      </c>
      <c r="E2" s="8" t="s">
        <v>9225</v>
      </c>
      <c r="F2" s="121"/>
      <c r="G2" s="36"/>
      <c r="H2" s="121"/>
      <c r="I2" s="36"/>
      <c r="J2" s="121"/>
      <c r="K2" s="36"/>
    </row>
    <row r="3" spans="1:11" x14ac:dyDescent="0.35">
      <c r="A3" s="7"/>
      <c r="B3" s="11" t="s">
        <v>9227</v>
      </c>
      <c r="C3" s="15"/>
      <c r="D3" s="19"/>
      <c r="E3" s="15"/>
      <c r="F3" s="4" t="s">
        <v>9370</v>
      </c>
      <c r="G3" t="s">
        <v>9382</v>
      </c>
      <c r="H3" s="4" t="s">
        <v>9370</v>
      </c>
      <c r="I3" t="s">
        <v>9369</v>
      </c>
      <c r="J3" s="4" t="s">
        <v>9370</v>
      </c>
      <c r="K3" t="s">
        <v>9369</v>
      </c>
    </row>
    <row r="4" spans="1:11" s="6" customFormat="1" x14ac:dyDescent="0.35">
      <c r="A4" s="7"/>
      <c r="B4" s="20"/>
      <c r="D4" s="7"/>
      <c r="E4" s="8"/>
      <c r="F4" s="7"/>
      <c r="H4" s="7"/>
      <c r="J4" s="7"/>
    </row>
    <row r="5" spans="1:11" s="6" customFormat="1" x14ac:dyDescent="0.35">
      <c r="A5" s="7">
        <v>0</v>
      </c>
      <c r="B5" s="31" t="s">
        <v>11455</v>
      </c>
      <c r="D5" s="7"/>
      <c r="E5" s="8"/>
      <c r="F5" s="7"/>
      <c r="H5" s="7"/>
      <c r="J5" s="7"/>
    </row>
    <row r="6" spans="1:11" x14ac:dyDescent="0.35">
      <c r="A6" s="4">
        <v>1</v>
      </c>
      <c r="B6" s="4">
        <v>-398.81199999999899</v>
      </c>
      <c r="C6" t="s">
        <v>6928</v>
      </c>
      <c r="D6" s="4">
        <v>2</v>
      </c>
      <c r="E6" s="16" t="s">
        <v>6929</v>
      </c>
      <c r="F6" s="4">
        <f>IF(G6="GREET",1,IF(G6="GOAL",2,IF(G6="GOAL:COOP",2,IF(G6="(GOAL:COOP)",2,IF(G6="GOAL:CIVILITY",2,IF(G6="GOAL:SUSTAIN",2,IF(G6="(GOAL:SUSTAIN)",2,IF(G6="GOAL:MAX EARN",2,IF(G6="GOAL:EQUITY",2,IF(G6="(GOAL:EQUITY)",2,IF(G6="PROPOSAL",3,IF(G6="(PROPOSAL)",3,IF(G6="CHOOSE+",4,IF(G6="CHOOSE-",4,IF(G6="(CHOOSE+)",4,IF(G6="(CHOOSE-)",4,IF(G6="ECO INFO",5,IF(G6="(ECO INFO)",5,IF(G6="$ INFO",6,IF(G6="($ INFO)",6,IF(G6="SOC INFO",7,IF(G6="(SOC INFO)",7,IF(G6="RULE INFO",8,IF(G6="EXP INFO",9,IF(G6="(EXP INFO)",9,IF(G6="MON RES",10,IF(G6="MON EARN",11,IF(G6="MON BEH",12,IF(G6="POSE HARM",13,IF(G6="(POSE HARM)",13,IF(G6="POSE CONCERN",14,IF(G6="(POSE CONCERN)",14,IF(G6="RJ APOLOGY",15,IF(G6="RJ ATONE",16,IF(G6="(RJ ATONE)",16,IF(G6="RJ JUSTIFY",17,IF(G6="RJ JUSTIFY:ECO INFO",17,IF(G6="RJ JUSTIFY:SOC INFO",17,IF(G6="RJ JUSTIFY:EXP INFO",17,IF(G6="RJ JUSTIFY:MON EARN",17,IF(G6="RJ JUSTIFY:MON BEH",17,IF(G6="RJ-",18,IF(G6="RJ FORGIVE+",19,IF(G6="RJ FORGIVE-",19,IF(G6="(RJ FORGIVE+)",19,IF(G6="(RJ FORGIVE-)",19,IF(G6="COORD",20,IF(G6="(COORD)",20,IF(G6="ENF ACK",21,IF(G6="(ENF ACK)",21,IF(G6="ENF PRAISE",22,IF(G6="ENF ASK",23,IF(G6="ENF TELL",24,IF(G6="ENF SHAME",25,IF(G6="ENF WARN",26,IF(G6="ENF THREATEN",27,IF(G6="ENF PUNISH",28,IF(G6="DEFECT",29,IF(G6="SM TALK",30,IF(G6="HUMOR",31,IF(G6="POLITE+",32,IF(G6="POLITE-",32,IF(G6="INPUT-",33,IF(G6="AMBIGUOUS",34,IF(G6="UNCODEABLE",35)))))))))))))))))))))))))))))))))))))))))))))))))))))))))))))))))</f>
        <v>13</v>
      </c>
      <c r="G6" t="s">
        <v>9388</v>
      </c>
    </row>
    <row r="7" spans="1:11" x14ac:dyDescent="0.35">
      <c r="B7" s="4">
        <v>-368</v>
      </c>
      <c r="C7" t="s">
        <v>6928</v>
      </c>
      <c r="D7" s="4">
        <v>2</v>
      </c>
      <c r="E7" s="16" t="s">
        <v>6933</v>
      </c>
    </row>
    <row r="8" spans="1:11" x14ac:dyDescent="0.35">
      <c r="A8" s="4">
        <v>3</v>
      </c>
      <c r="B8" s="4">
        <v>-354.79599999999999</v>
      </c>
      <c r="C8" t="s">
        <v>6935</v>
      </c>
      <c r="D8" s="4">
        <v>1</v>
      </c>
      <c r="E8" s="16" t="s">
        <v>6936</v>
      </c>
      <c r="F8" s="4">
        <f>IF(G8="GREET",1,IF(G8="GOAL",2,IF(G8="GOAL:COOP",2,IF(G8="(GOAL:COOP)",2,IF(G8="GOAL:CIVILITY",2,IF(G8="GOAL:SUSTAIN",2,IF(G8="(GOAL:SUSTAIN)",2,IF(G8="GOAL:MAX EARN",2,IF(G8="GOAL:EQUITY",2,IF(G8="(GOAL:EQUITY)",2,IF(G8="PROPOSAL",3,IF(G8="(PROPOSAL)",3,IF(G8="CHOOSE+",4,IF(G8="CHOOSE-",4,IF(G8="(CHOOSE+)",4,IF(G8="(CHOOSE-)",4,IF(G8="ECO INFO",5,IF(G8="(ECO INFO)",5,IF(G8="$ INFO",6,IF(G8="($ INFO)",6,IF(G8="SOC INFO",7,IF(G8="(SOC INFO)",7,IF(G8="RULE INFO",8,IF(G8="EXP INFO",9,IF(G8="(EXP INFO)",9,IF(G8="MON RES",10,IF(G8="MON EARN",11,IF(G8="MON BEH",12,IF(G8="POSE HARM",13,IF(G8="(POSE HARM)",13,IF(G8="POSE CONCERN",14,IF(G8="(POSE CONCERN)",14,IF(G8="RJ APOLOGY",15,IF(G8="RJ ATONE",16,IF(G8="(RJ ATONE)",16,IF(G8="RJ JUSTIFY",17,IF(G8="RJ JUSTIFY:ECO INFO",17,IF(G8="RJ JUSTIFY:SOC INFO",17,IF(G8="RJ JUSTIFY:EXP INFO",17,IF(G8="RJ JUSTIFY:MON EARN",17,IF(G8="RJ JUSTIFY:MON BEH",17,IF(G8="RJ-",18,IF(G8="RJ FORGIVE+",19,IF(G8="RJ FORGIVE-",19,IF(G8="(RJ FORGIVE+)",19,IF(G8="(RJ FORGIVE-)",19,IF(G8="COORD",20,IF(G8="(COORD)",20,IF(G8="ENF ACK",21,IF(G8="(ENF ACK)",21,IF(G8="ENF PRAISE",22,IF(G8="ENF ASK",23,IF(G8="ENF TELL",24,IF(G8="ENF SHAME",25,IF(G8="ENF WARN",26,IF(G8="ENF THREATEN",27,IF(G8="ENF PUNISH",28,IF(G8="DEFECT",29,IF(G8="SM TALK",30,IF(G8="HUMOR",31,IF(G8="POLITE+",32,IF(G8="POLITE-",32,IF(G8="INPUT-",33,IF(G8="AMBIGUOUS",34,IF(G8="UNCODEABLE",35)))))))))))))))))))))))))))))))))))))))))))))))))))))))))))))))))</f>
        <v>18</v>
      </c>
      <c r="G8" t="s">
        <v>9721</v>
      </c>
    </row>
    <row r="9" spans="1:11" x14ac:dyDescent="0.35">
      <c r="A9" s="4">
        <v>4</v>
      </c>
      <c r="B9" s="4">
        <v>-344.709</v>
      </c>
      <c r="C9" t="s">
        <v>6928</v>
      </c>
      <c r="D9" s="4">
        <v>2</v>
      </c>
      <c r="E9" s="16" t="s">
        <v>6938</v>
      </c>
      <c r="F9" s="4">
        <f>IF(G9="GREET",1,IF(G9="GOAL",2,IF(G9="GOAL:COOP",2,IF(G9="(GOAL:COOP)",2,IF(G9="GOAL:CIVILITY",2,IF(G9="GOAL:SUSTAIN",2,IF(G9="(GOAL:SUSTAIN)",2,IF(G9="GOAL:MAX EARN",2,IF(G9="GOAL:EQUITY",2,IF(G9="(GOAL:EQUITY)",2,IF(G9="PROPOSAL",3,IF(G9="(PROPOSAL)",3,IF(G9="CHOOSE+",4,IF(G9="CHOOSE-",4,IF(G9="(CHOOSE+)",4,IF(G9="(CHOOSE-)",4,IF(G9="ECO INFO",5,IF(G9="(ECO INFO)",5,IF(G9="$ INFO",6,IF(G9="($ INFO)",6,IF(G9="SOC INFO",7,IF(G9="(SOC INFO)",7,IF(G9="RULE INFO",8,IF(G9="EXP INFO",9,IF(G9="(EXP INFO)",9,IF(G9="MON RES",10,IF(G9="MON EARN",11,IF(G9="MON BEH",12,IF(G9="POSE HARM",13,IF(G9="(POSE HARM)",13,IF(G9="POSE CONCERN",14,IF(G9="(POSE CONCERN)",14,IF(G9="RJ APOLOGY",15,IF(G9="RJ ATONE",16,IF(G9="(RJ ATONE)",16,IF(G9="RJ JUSTIFY",17,IF(G9="RJ JUSTIFY:ECO INFO",17,IF(G9="RJ JUSTIFY:SOC INFO",17,IF(G9="RJ JUSTIFY:EXP INFO",17,IF(G9="RJ JUSTIFY:MON EARN",17,IF(G9="RJ JUSTIFY:MON BEH",17,IF(G9="RJ-",18,IF(G9="RJ FORGIVE+",19,IF(G9="RJ FORGIVE-",19,IF(G9="(RJ FORGIVE+)",19,IF(G9="(RJ FORGIVE-)",19,IF(G9="COORD",20,IF(G9="(COORD)",20,IF(G9="ENF ACK",21,IF(G9="(ENF ACK)",21,IF(G9="ENF PRAISE",22,IF(G9="ENF ASK",23,IF(G9="ENF TELL",24,IF(G9="ENF SHAME",25,IF(G9="ENF WARN",26,IF(G9="ENF THREATEN",27,IF(G9="ENF PUNISH",28,IF(G9="DEFECT",29,IF(G9="SM TALK",30,IF(G9="HUMOR",31,IF(G9="POLITE+",32,IF(G9="POLITE-",32,IF(G9="INPUT-",33,IF(G9="AMBIGUOUS",34,IF(G9="UNCODEABLE",35)))))))))))))))))))))))))))))))))))))))))))))))))))))))))))))))))</f>
        <v>9</v>
      </c>
      <c r="G9" t="s">
        <v>9373</v>
      </c>
    </row>
    <row r="11" spans="1:11" x14ac:dyDescent="0.35">
      <c r="A11" s="7">
        <v>0</v>
      </c>
      <c r="B11" s="31" t="s">
        <v>12035</v>
      </c>
    </row>
    <row r="12" spans="1:11" x14ac:dyDescent="0.35">
      <c r="A12" s="4">
        <v>5</v>
      </c>
      <c r="B12" s="4">
        <v>-340.54500000000002</v>
      </c>
      <c r="C12" t="s">
        <v>6939</v>
      </c>
      <c r="D12" s="4">
        <v>4</v>
      </c>
      <c r="E12" s="16" t="s">
        <v>6940</v>
      </c>
    </row>
    <row r="13" spans="1:11" x14ac:dyDescent="0.35">
      <c r="E13" s="58" t="s">
        <v>11456</v>
      </c>
      <c r="F13" s="4">
        <f>IF(G13="GREET",1,IF(G13="GOAL",2,IF(G13="GOAL:COOP",2,IF(G13="(GOAL:COOP)",2,IF(G13="GOAL:CIVILITY",2,IF(G13="GOAL:SUSTAIN",2,IF(G13="(GOAL:SUSTAIN)",2,IF(G13="GOAL:MAX EARN",2,IF(G13="GOAL:EQUITY",2,IF(G13="(GOAL:EQUITY)",2,IF(G13="PROPOSAL",3,IF(G13="(PROPOSAL)",3,IF(G13="CHOOSE+",4,IF(G13="CHOOSE-",4,IF(G13="(CHOOSE+)",4,IF(G13="(CHOOSE-)",4,IF(G13="ECO INFO",5,IF(G13="(ECO INFO)",5,IF(G13="$ INFO",6,IF(G13="($ INFO)",6,IF(G13="SOC INFO",7,IF(G13="(SOC INFO)",7,IF(G13="RULE INFO",8,IF(G13="EXP INFO",9,IF(G13="(EXP INFO)",9,IF(G13="MON RES",10,IF(G13="MON EARN",11,IF(G13="MON BEH",12,IF(G13="POSE HARM",13,IF(G13="(POSE HARM)",13,IF(G13="POSE CONCERN",14,IF(G13="(POSE CONCERN)",14,IF(G13="RJ APOLOGY",15,IF(G13="RJ ATONE",16,IF(G13="(RJ ATONE)",16,IF(G13="RJ JUSTIFY",17,IF(G13="RJ JUSTIFY:ECO INFO",17,IF(G13="RJ JUSTIFY:SOC INFO",17,IF(G13="RJ JUSTIFY:EXP INFO",17,IF(G13="RJ JUSTIFY:MON EARN",17,IF(G13="RJ JUSTIFY:MON BEH",17,IF(G13="RJ-",18,IF(G13="RJ FORGIVE+",19,IF(G13="RJ FORGIVE-",19,IF(G13="(RJ FORGIVE+)",19,IF(G13="(RJ FORGIVE-)",19,IF(G13="COORD",20,IF(G13="(COORD)",20,IF(G13="ENF ACK",21,IF(G13="(ENF ACK)",21,IF(G13="ENF PRAISE",22,IF(G13="ENF ASK",23,IF(G13="ENF TELL",24,IF(G13="ENF SHAME",25,IF(G13="ENF WARN",26,IF(G13="ENF THREATEN",27,IF(G13="ENF PUNISH",28,IF(G13="DEFECT",29,IF(G13="SM TALK",30,IF(G13="HUMOR",31,IF(G13="POLITE+",32,IF(G13="POLITE-",32,IF(G13="INPUT-",33,IF(G13="AMBIGUOUS",34,IF(G13="UNCODEABLE",35)))))))))))))))))))))))))))))))))))))))))))))))))))))))))))))))))</f>
        <v>9</v>
      </c>
      <c r="G13" t="s">
        <v>9373</v>
      </c>
    </row>
    <row r="14" spans="1:11" x14ac:dyDescent="0.35">
      <c r="E14" s="58" t="s">
        <v>11457</v>
      </c>
      <c r="F14" s="4">
        <f t="shared" ref="F14:F19" si="0">IF(G14="GREET",1,IF(G14="GOAL",2,IF(G14="GOAL:COOP",2,IF(G14="(GOAL:COOP)",2,IF(G14="GOAL:CIVILITY",2,IF(G14="GOAL:SUSTAIN",2,IF(G14="(GOAL:SUSTAIN)",2,IF(G14="GOAL:MAX EARN",2,IF(G14="GOAL:EQUITY",2,IF(G14="(GOAL:EQUITY)",2,IF(G14="PROPOSAL",3,IF(G14="(PROPOSAL)",3,IF(G14="CHOOSE+",4,IF(G14="CHOOSE-",4,IF(G14="(CHOOSE+)",4,IF(G14="(CHOOSE-)",4,IF(G14="ECO INFO",5,IF(G14="(ECO INFO)",5,IF(G14="$ INFO",6,IF(G14="($ INFO)",6,IF(G14="SOC INFO",7,IF(G14="(SOC INFO)",7,IF(G14="RULE INFO",8,IF(G14="EXP INFO",9,IF(G14="(EXP INFO)",9,IF(G14="MON RES",10,IF(G14="MON EARN",11,IF(G14="MON BEH",12,IF(G14="POSE HARM",13,IF(G14="(POSE HARM)",13,IF(G14="POSE CONCERN",14,IF(G14="(POSE CONCERN)",14,IF(G14="RJ APOLOGY",15,IF(G14="RJ ATONE",16,IF(G14="(RJ ATONE)",16,IF(G14="RJ JUSTIFY",17,IF(G14="RJ JUSTIFY:ECO INFO",17,IF(G14="RJ JUSTIFY:SOC INFO",17,IF(G14="RJ JUSTIFY:EXP INFO",17,IF(G14="RJ JUSTIFY:MON EARN",17,IF(G14="RJ JUSTIFY:MON BEH",17,IF(G14="RJ-",18,IF(G14="RJ FORGIVE+",19,IF(G14="RJ FORGIVE-",19,IF(G14="(RJ FORGIVE+)",19,IF(G14="(RJ FORGIVE-)",19,IF(G14="COORD",20,IF(G14="(COORD)",20,IF(G14="ENF ACK",21,IF(G14="(ENF ACK)",21,IF(G14="ENF PRAISE",22,IF(G14="ENF ASK",23,IF(G14="ENF TELL",24,IF(G14="ENF SHAME",25,IF(G14="ENF WARN",26,IF(G14="ENF THREATEN",27,IF(G14="ENF PUNISH",28,IF(G14="DEFECT",29,IF(G14="SM TALK",30,IF(G14="HUMOR",31,IF(G14="POLITE+",32,IF(G14="POLITE-",32,IF(G14="INPUT-",33,IF(G14="AMBIGUOUS",34,IF(G14="UNCODEABLE",35)))))))))))))))))))))))))))))))))))))))))))))))))))))))))))))))))</f>
        <v>5</v>
      </c>
      <c r="G14" t="s">
        <v>9378</v>
      </c>
    </row>
    <row r="15" spans="1:11" x14ac:dyDescent="0.35">
      <c r="E15" s="58" t="s">
        <v>9999</v>
      </c>
      <c r="F15" s="4">
        <f t="shared" si="0"/>
        <v>3</v>
      </c>
      <c r="G15" t="s">
        <v>9379</v>
      </c>
      <c r="H15" s="4">
        <f>IF(I15="GREET",1,IF(I15="GOAL",2,IF(I15="GOAL:COOP",2,IF(I15="(GOAL:COOP)",2,IF(I15="GOAL:CIVILITY",2,IF(I15="GOAL:SUSTAIN",2,IF(I15="(GOAL:SUSTAIN)",2,IF(I15="GOAL:MAX EARN",2,IF(I15="GOAL:EQUITY",2,IF(I15="(GOAL:EQUITY)",2,IF(I15="PROPOSAL",3,IF(I15="(PROPOSAL)",3,IF(I15="CHOOSE+",4,IF(I15="CHOOSE-",4,IF(I15="(CHOOSE+)",4,IF(I15="(CHOOSE-)",4,IF(I15="ECO INFO",5,IF(I15="(ECO INFO)",5,IF(I15="$ INFO",6,IF(I15="($ INFO)",6,IF(I15="SOC INFO",7,IF(I15="(SOC INFO)",7,IF(I15="RULE INFO",8,IF(I15="EXP INFO",9,IF(I15="(EXP INFO)",9,IF(I15="MON RES",10,IF(I15="MON EARN",11,IF(I15="MON BEH",12,IF(I15="POSE HARM",13,IF(I15="(POSE HARM)",13,IF(I15="POSE CONCERN",14,IF(I15="(POSE CONCERN)",14,IF(I15="RJ APOLOGY",15,IF(I15="RJ ATONE",16,IF(I15="(RJ ATONE)",16,IF(I15="RJ JUSTIFY",17,IF(I15="RJ JUSTIFY:ECO INFO",17,IF(I15="RJ JUSTIFY:SOC INFO",17,IF(I15="RJ JUSTIFY:EXP INFO",17,IF(I15="RJ JUSTIFY:MON EARN",17,IF(I15="RJ JUSTIFY:MON BEH",17,IF(I15="RJ-",18,IF(I15="RJ FORGIVE+",19,IF(I15="RJ FORGIVE-",19,IF(I15="(RJ FORGIVE+)",19,IF(I15="(RJ FORGIVE-)",19,IF(I15="COORD",20,IF(I15="(COORD)",20,IF(I15="ENF ACK",21,IF(I15="(ENF ACK)",21,IF(I15="ENF PRAISE",22,IF(I15="ENF ASK",23,IF(I15="ENF TELL",24,IF(I15="ENF SHAME",25,IF(I15="ENF WARN",26,IF(I15="ENF THREATEN",27,IF(I15="ENF PUNISH",28,IF(I15="DEFECT",29,IF(I15="SM TALK",30,IF(I15="HUMOR",31,IF(I15="POLITE+",32,IF(I15="POLITE-",32,IF(I15="INPUT-",33,IF(I15="AMBIGUOUS",34,IF(I15="UNCODEABLE",35)))))))))))))))))))))))))))))))))))))))))))))))))))))))))))))))))</f>
        <v>2</v>
      </c>
      <c r="I15" t="s">
        <v>12182</v>
      </c>
    </row>
    <row r="16" spans="1:11" x14ac:dyDescent="0.35">
      <c r="A16" s="4">
        <v>6</v>
      </c>
      <c r="B16" s="4">
        <v>-322.04700000000003</v>
      </c>
      <c r="C16" t="s">
        <v>6928</v>
      </c>
      <c r="D16" s="4">
        <v>2</v>
      </c>
      <c r="E16" s="16" t="s">
        <v>6941</v>
      </c>
      <c r="F16" s="4">
        <f t="shared" si="0"/>
        <v>8</v>
      </c>
      <c r="G16" t="s">
        <v>9374</v>
      </c>
    </row>
    <row r="17" spans="1:9" x14ac:dyDescent="0.35">
      <c r="A17" s="4">
        <v>7</v>
      </c>
      <c r="B17" s="4">
        <v>-277.86200000000002</v>
      </c>
      <c r="C17" t="s">
        <v>6939</v>
      </c>
      <c r="D17" s="4">
        <v>4</v>
      </c>
      <c r="E17" s="16" t="s">
        <v>6948</v>
      </c>
      <c r="F17" s="4">
        <f t="shared" si="0"/>
        <v>3</v>
      </c>
      <c r="G17" t="s">
        <v>9379</v>
      </c>
    </row>
    <row r="18" spans="1:9" x14ac:dyDescent="0.35">
      <c r="A18" s="4">
        <v>8</v>
      </c>
      <c r="B18" s="4">
        <v>-260.05900000000003</v>
      </c>
      <c r="C18" t="s">
        <v>6928</v>
      </c>
      <c r="D18" s="4">
        <v>2</v>
      </c>
      <c r="E18" s="16" t="s">
        <v>6950</v>
      </c>
      <c r="F18" s="4">
        <f t="shared" si="0"/>
        <v>7</v>
      </c>
      <c r="G18" t="s">
        <v>9377</v>
      </c>
    </row>
    <row r="19" spans="1:9" x14ac:dyDescent="0.35">
      <c r="A19" s="4">
        <v>9</v>
      </c>
      <c r="B19" s="4">
        <v>-231.87</v>
      </c>
      <c r="C19" t="s">
        <v>6928</v>
      </c>
      <c r="D19" s="4">
        <v>2</v>
      </c>
      <c r="E19" s="16" t="s">
        <v>6952</v>
      </c>
      <c r="F19" s="4">
        <f t="shared" si="0"/>
        <v>7</v>
      </c>
      <c r="G19" t="s">
        <v>9377</v>
      </c>
      <c r="H19" s="4">
        <f>IF(I19="GREET",1,IF(I19="GOAL",2,IF(I19="GOAL:COOP",2,IF(I19="(GOAL:COOP)",2,IF(I19="GOAL:CIVILITY",2,IF(I19="GOAL:SUSTAIN",2,IF(I19="(GOAL:SUSTAIN)",2,IF(I19="GOAL:MAX EARN",2,IF(I19="GOAL:EQUITY",2,IF(I19="(GOAL:EQUITY)",2,IF(I19="PROPOSAL",3,IF(I19="(PROPOSAL)",3,IF(I19="CHOOSE+",4,IF(I19="CHOOSE-",4,IF(I19="(CHOOSE+)",4,IF(I19="(CHOOSE-)",4,IF(I19="ECO INFO",5,IF(I19="(ECO INFO)",5,IF(I19="$ INFO",6,IF(I19="($ INFO)",6,IF(I19="SOC INFO",7,IF(I19="(SOC INFO)",7,IF(I19="RULE INFO",8,IF(I19="EXP INFO",9,IF(I19="(EXP INFO)",9,IF(I19="MON RES",10,IF(I19="MON EARN",11,IF(I19="MON BEH",12,IF(I19="POSE HARM",13,IF(I19="(POSE HARM)",13,IF(I19="POSE CONCERN",14,IF(I19="(POSE CONCERN)",14,IF(I19="RJ APOLOGY",15,IF(I19="RJ ATONE",16,IF(I19="(RJ ATONE)",16,IF(I19="RJ JUSTIFY",17,IF(I19="RJ JUSTIFY:ECO INFO",17,IF(I19="RJ JUSTIFY:SOC INFO",17,IF(I19="RJ JUSTIFY:EXP INFO",17,IF(I19="RJ JUSTIFY:MON EARN",17,IF(I19="RJ JUSTIFY:MON BEH",17,IF(I19="RJ-",18,IF(I19="RJ FORGIVE+",19,IF(I19="RJ FORGIVE-",19,IF(I19="(RJ FORGIVE+)",19,IF(I19="(RJ FORGIVE-)",19,IF(I19="COORD",20,IF(I19="(COORD)",20,IF(I19="ENF ACK",21,IF(I19="(ENF ACK)",21,IF(I19="ENF PRAISE",22,IF(I19="ENF ASK",23,IF(I19="ENF TELL",24,IF(I19="ENF SHAME",25,IF(I19="ENF WARN",26,IF(I19="ENF THREATEN",27,IF(I19="ENF PUNISH",28,IF(I19="DEFECT",29,IF(I19="SM TALK",30,IF(I19="HUMOR",31,IF(I19="POLITE+",32,IF(I19="POLITE-",32,IF(I19="INPUT-",33,IF(I19="AMBIGUOUS",34,IF(I19="UNCODEABLE",35)))))))))))))))))))))))))))))))))))))))))))))))))))))))))))))))))</f>
        <v>4</v>
      </c>
      <c r="I19" t="s">
        <v>10429</v>
      </c>
    </row>
    <row r="21" spans="1:9" x14ac:dyDescent="0.35">
      <c r="B21" s="113" t="s">
        <v>9231</v>
      </c>
    </row>
    <row r="22" spans="1:9" x14ac:dyDescent="0.35">
      <c r="B22" s="98"/>
    </row>
    <row r="23" spans="1:9" x14ac:dyDescent="0.35">
      <c r="A23" s="7">
        <v>4</v>
      </c>
      <c r="B23" s="31" t="s">
        <v>11460</v>
      </c>
    </row>
    <row r="24" spans="1:9" x14ac:dyDescent="0.35">
      <c r="B24" s="39" t="s">
        <v>11458</v>
      </c>
    </row>
    <row r="25" spans="1:9" x14ac:dyDescent="0.35">
      <c r="A25" s="4">
        <v>10</v>
      </c>
      <c r="B25" s="4">
        <v>117.598</v>
      </c>
      <c r="C25" t="s">
        <v>6928</v>
      </c>
      <c r="D25" s="4">
        <v>2</v>
      </c>
      <c r="E25" s="16" t="s">
        <v>6965</v>
      </c>
    </row>
    <row r="26" spans="1:9" x14ac:dyDescent="0.35">
      <c r="E26" s="58" t="s">
        <v>10910</v>
      </c>
      <c r="F26" s="4">
        <f t="shared" ref="F26:F41" si="1">IF(G26="GREET",1,IF(G26="GOAL",2,IF(G26="GOAL:COOP",2,IF(G26="(GOAL:COOP)",2,IF(G26="GOAL:CIVILITY",2,IF(G26="GOAL:SUSTAIN",2,IF(G26="(GOAL:SUSTAIN)",2,IF(G26="GOAL:MAX EARN",2,IF(G26="GOAL:EQUITY",2,IF(G26="(GOAL:EQUITY)",2,IF(G26="PROPOSAL",3,IF(G26="(PROPOSAL)",3,IF(G26="CHOOSE+",4,IF(G26="CHOOSE-",4,IF(G26="(CHOOSE+)",4,IF(G26="(CHOOSE-)",4,IF(G26="ECO INFO",5,IF(G26="(ECO INFO)",5,IF(G26="$ INFO",6,IF(G26="($ INFO)",6,IF(G26="SOC INFO",7,IF(G26="(SOC INFO)",7,IF(G26="RULE INFO",8,IF(G26="EXP INFO",9,IF(G26="(EXP INFO)",9,IF(G26="MON RES",10,IF(G26="MON EARN",11,IF(G26="MON BEH",12,IF(G26="POSE HARM",13,IF(G26="(POSE HARM)",13,IF(G26="POSE CONCERN",14,IF(G26="(POSE CONCERN)",14,IF(G26="RJ APOLOGY",15,IF(G26="RJ ATONE",16,IF(G26="(RJ ATONE)",16,IF(G26="RJ JUSTIFY",17,IF(G26="RJ JUSTIFY:ECO INFO",17,IF(G26="RJ JUSTIFY:SOC INFO",17,IF(G26="RJ JUSTIFY:EXP INFO",17,IF(G26="RJ JUSTIFY:MON EARN",17,IF(G26="RJ JUSTIFY:MON BEH",17,IF(G26="RJ-",18,IF(G26="RJ FORGIVE+",19,IF(G26="RJ FORGIVE-",19,IF(G26="(RJ FORGIVE+)",19,IF(G26="(RJ FORGIVE-)",19,IF(G26="COORD",20,IF(G26="(COORD)",20,IF(G26="ENF ACK",21,IF(G26="(ENF ACK)",21,IF(G26="ENF PRAISE",22,IF(G26="ENF ASK",23,IF(G26="ENF TELL",24,IF(G26="ENF SHAME",25,IF(G26="ENF WARN",26,IF(G26="ENF THREATEN",27,IF(G26="ENF PUNISH",28,IF(G26="DEFECT",29,IF(G26="SM TALK",30,IF(G26="HUMOR",31,IF(G26="POLITE+",32,IF(G26="POLITE-",32,IF(G26="INPUT-",33,IF(G26="AMBIGUOUS",34,IF(G26="UNCODEABLE",35)))))))))))))))))))))))))))))))))))))))))))))))))))))))))))))))))</f>
        <v>3</v>
      </c>
      <c r="G26" t="s">
        <v>9379</v>
      </c>
    </row>
    <row r="27" spans="1:9" x14ac:dyDescent="0.35">
      <c r="E27" s="58" t="s">
        <v>10911</v>
      </c>
      <c r="F27" s="4">
        <f t="shared" si="1"/>
        <v>6</v>
      </c>
      <c r="G27" t="s">
        <v>10472</v>
      </c>
    </row>
    <row r="28" spans="1:9" x14ac:dyDescent="0.35">
      <c r="A28" s="4">
        <v>11</v>
      </c>
      <c r="B28" s="4">
        <v>126.815</v>
      </c>
      <c r="C28" t="s">
        <v>6939</v>
      </c>
      <c r="D28" s="4">
        <v>4</v>
      </c>
      <c r="E28" s="16" t="s">
        <v>6966</v>
      </c>
      <c r="F28" s="4">
        <f t="shared" si="1"/>
        <v>34</v>
      </c>
      <c r="G28" t="s">
        <v>9387</v>
      </c>
    </row>
    <row r="29" spans="1:9" x14ac:dyDescent="0.35">
      <c r="E29" s="58" t="s">
        <v>10912</v>
      </c>
      <c r="F29" s="4">
        <f t="shared" si="1"/>
        <v>4</v>
      </c>
      <c r="G29" t="s">
        <v>9372</v>
      </c>
    </row>
    <row r="30" spans="1:9" x14ac:dyDescent="0.35">
      <c r="E30" s="58" t="s">
        <v>10913</v>
      </c>
      <c r="F30" s="4">
        <f t="shared" si="1"/>
        <v>3</v>
      </c>
      <c r="G30" t="s">
        <v>9379</v>
      </c>
    </row>
    <row r="31" spans="1:9" x14ac:dyDescent="0.35">
      <c r="E31" s="58" t="s">
        <v>10914</v>
      </c>
      <c r="F31" s="4">
        <f t="shared" si="1"/>
        <v>31</v>
      </c>
      <c r="G31" t="s">
        <v>9386</v>
      </c>
    </row>
    <row r="32" spans="1:9" x14ac:dyDescent="0.35">
      <c r="A32" s="4">
        <v>12</v>
      </c>
      <c r="B32" s="4">
        <v>159.613</v>
      </c>
      <c r="C32" t="s">
        <v>6928</v>
      </c>
      <c r="D32" s="4">
        <v>2</v>
      </c>
      <c r="E32" s="16" t="s">
        <v>6967</v>
      </c>
      <c r="F32" s="4">
        <f t="shared" si="1"/>
        <v>7</v>
      </c>
      <c r="G32" t="s">
        <v>9377</v>
      </c>
    </row>
    <row r="33" spans="1:7" x14ac:dyDescent="0.35">
      <c r="A33" s="4">
        <v>13</v>
      </c>
      <c r="B33" s="4">
        <v>185.61599999999899</v>
      </c>
      <c r="C33" t="s">
        <v>6935</v>
      </c>
      <c r="D33" s="4">
        <v>1</v>
      </c>
      <c r="E33" s="16" t="s">
        <v>6968</v>
      </c>
      <c r="F33" s="4">
        <f t="shared" si="1"/>
        <v>8</v>
      </c>
      <c r="G33" t="s">
        <v>9374</v>
      </c>
    </row>
    <row r="34" spans="1:7" x14ac:dyDescent="0.35">
      <c r="A34" s="4">
        <v>14</v>
      </c>
      <c r="B34" s="4">
        <v>208.06899999999999</v>
      </c>
      <c r="C34" t="s">
        <v>6928</v>
      </c>
      <c r="D34" s="4">
        <v>2</v>
      </c>
      <c r="E34" s="16" t="s">
        <v>6970</v>
      </c>
      <c r="F34" s="4">
        <f t="shared" si="1"/>
        <v>3</v>
      </c>
      <c r="G34" t="s">
        <v>9379</v>
      </c>
    </row>
    <row r="35" spans="1:7" x14ac:dyDescent="0.35">
      <c r="E35" s="58" t="s">
        <v>10915</v>
      </c>
      <c r="F35" s="4">
        <f t="shared" si="1"/>
        <v>3</v>
      </c>
      <c r="G35" t="s">
        <v>9379</v>
      </c>
    </row>
    <row r="36" spans="1:7" x14ac:dyDescent="0.35">
      <c r="E36" s="58" t="s">
        <v>10916</v>
      </c>
      <c r="F36" s="4">
        <f t="shared" si="1"/>
        <v>10</v>
      </c>
      <c r="G36" t="s">
        <v>10136</v>
      </c>
    </row>
    <row r="37" spans="1:7" x14ac:dyDescent="0.35">
      <c r="A37" s="4">
        <v>15</v>
      </c>
      <c r="B37" s="4">
        <v>215.34299999999999</v>
      </c>
      <c r="C37" t="s">
        <v>6939</v>
      </c>
      <c r="D37" s="4">
        <v>4</v>
      </c>
      <c r="E37" s="16" t="s">
        <v>6972</v>
      </c>
      <c r="F37" s="4">
        <f t="shared" si="1"/>
        <v>10</v>
      </c>
      <c r="G37" t="s">
        <v>10136</v>
      </c>
    </row>
    <row r="38" spans="1:7" x14ac:dyDescent="0.35">
      <c r="A38" s="4">
        <v>16</v>
      </c>
      <c r="B38" s="4">
        <v>221.197</v>
      </c>
      <c r="C38" t="s">
        <v>6928</v>
      </c>
      <c r="D38" s="4">
        <v>2</v>
      </c>
      <c r="E38" s="16" t="s">
        <v>6975</v>
      </c>
      <c r="F38" s="4">
        <f t="shared" si="1"/>
        <v>7</v>
      </c>
      <c r="G38" t="s">
        <v>9377</v>
      </c>
    </row>
    <row r="39" spans="1:7" x14ac:dyDescent="0.35">
      <c r="A39" s="4">
        <v>17</v>
      </c>
      <c r="B39" s="4">
        <v>233.357</v>
      </c>
      <c r="C39" t="s">
        <v>6928</v>
      </c>
      <c r="D39" s="4">
        <v>2</v>
      </c>
      <c r="E39" s="16" t="s">
        <v>6976</v>
      </c>
      <c r="F39" s="4">
        <f t="shared" si="1"/>
        <v>8</v>
      </c>
      <c r="G39" t="s">
        <v>9374</v>
      </c>
    </row>
    <row r="40" spans="1:7" x14ac:dyDescent="0.35">
      <c r="A40" s="4">
        <v>18</v>
      </c>
      <c r="B40" s="4">
        <v>237.51900000000001</v>
      </c>
      <c r="C40" t="s">
        <v>6939</v>
      </c>
      <c r="D40" s="4">
        <v>4</v>
      </c>
      <c r="E40" s="16" t="s">
        <v>6978</v>
      </c>
      <c r="F40" s="4">
        <f t="shared" si="1"/>
        <v>3</v>
      </c>
      <c r="G40" t="s">
        <v>9379</v>
      </c>
    </row>
    <row r="41" spans="1:7" x14ac:dyDescent="0.35">
      <c r="A41" s="4">
        <v>19</v>
      </c>
      <c r="B41" s="4">
        <v>239.38399999999999</v>
      </c>
      <c r="C41" t="s">
        <v>6935</v>
      </c>
      <c r="D41" s="4">
        <v>1</v>
      </c>
      <c r="E41" s="16" t="s">
        <v>614</v>
      </c>
      <c r="F41" s="4">
        <f t="shared" si="1"/>
        <v>4</v>
      </c>
      <c r="G41" t="s">
        <v>9372</v>
      </c>
    </row>
    <row r="43" spans="1:7" x14ac:dyDescent="0.35">
      <c r="A43" s="7"/>
      <c r="B43" s="11" t="s">
        <v>9230</v>
      </c>
      <c r="C43" s="15"/>
      <c r="D43" s="19"/>
      <c r="E43" s="15"/>
    </row>
    <row r="44" spans="1:7" x14ac:dyDescent="0.35">
      <c r="A44" s="7"/>
      <c r="B44" s="7"/>
      <c r="C44" s="8"/>
      <c r="E44" s="8"/>
    </row>
    <row r="45" spans="1:7" x14ac:dyDescent="0.35">
      <c r="A45" s="7"/>
      <c r="B45" s="31" t="s">
        <v>11459</v>
      </c>
      <c r="C45" s="8"/>
      <c r="E45" s="8"/>
    </row>
    <row r="46" spans="1:7" x14ac:dyDescent="0.35">
      <c r="A46" s="4">
        <v>20</v>
      </c>
      <c r="B46" s="4">
        <v>-375.673</v>
      </c>
      <c r="C46" t="s">
        <v>6980</v>
      </c>
      <c r="D46" s="4">
        <v>3</v>
      </c>
      <c r="E46" s="16" t="s">
        <v>267</v>
      </c>
      <c r="F46" s="4">
        <f t="shared" ref="F46:F61" si="2">IF(G46="GREET",1,IF(G46="GOAL",2,IF(G46="GOAL:COOP",2,IF(G46="(GOAL:COOP)",2,IF(G46="GOAL:CIVILITY",2,IF(G46="GOAL:SUSTAIN",2,IF(G46="(GOAL:SUSTAIN)",2,IF(G46="GOAL:MAX EARN",2,IF(G46="GOAL:EQUITY",2,IF(G46="(GOAL:EQUITY)",2,IF(G46="PROPOSAL",3,IF(G46="(PROPOSAL)",3,IF(G46="CHOOSE+",4,IF(G46="CHOOSE-",4,IF(G46="(CHOOSE+)",4,IF(G46="(CHOOSE-)",4,IF(G46="ECO INFO",5,IF(G46="(ECO INFO)",5,IF(G46="$ INFO",6,IF(G46="($ INFO)",6,IF(G46="SOC INFO",7,IF(G46="(SOC INFO)",7,IF(G46="RULE INFO",8,IF(G46="EXP INFO",9,IF(G46="(EXP INFO)",9,IF(G46="MON RES",10,IF(G46="MON EARN",11,IF(G46="MON BEH",12,IF(G46="POSE HARM",13,IF(G46="(POSE HARM)",13,IF(G46="POSE CONCERN",14,IF(G46="(POSE CONCERN)",14,IF(G46="RJ APOLOGY",15,IF(G46="RJ ATONE",16,IF(G46="(RJ ATONE)",16,IF(G46="RJ JUSTIFY",17,IF(G46="RJ JUSTIFY:ECO INFO",17,IF(G46="RJ JUSTIFY:SOC INFO",17,IF(G46="RJ JUSTIFY:EXP INFO",17,IF(G46="RJ JUSTIFY:MON EARN",17,IF(G46="RJ JUSTIFY:MON BEH",17,IF(G46="RJ-",18,IF(G46="RJ FORGIVE+",19,IF(G46="RJ FORGIVE-",19,IF(G46="(RJ FORGIVE+)",19,IF(G46="(RJ FORGIVE-)",19,IF(G46="COORD",20,IF(G46="(COORD)",20,IF(G46="ENF ACK",21,IF(G46="(ENF ACK)",21,IF(G46="ENF PRAISE",22,IF(G46="ENF ASK",23,IF(G46="ENF TELL",24,IF(G46="ENF SHAME",25,IF(G46="ENF WARN",26,IF(G46="ENF THREATEN",27,IF(G46="ENF PUNISH",28,IF(G46="DEFECT",29,IF(G46="SM TALK",30,IF(G46="HUMOR",31,IF(G46="POLITE+",32,IF(G46="POLITE-",32,IF(G46="INPUT-",33,IF(G46="AMBIGUOUS",34,IF(G46="UNCODEABLE",35)))))))))))))))))))))))))))))))))))))))))))))))))))))))))))))))))</f>
        <v>4</v>
      </c>
      <c r="G46" t="s">
        <v>9372</v>
      </c>
    </row>
    <row r="47" spans="1:7" x14ac:dyDescent="0.35">
      <c r="A47" s="4">
        <v>21</v>
      </c>
      <c r="B47" s="4">
        <v>-355.21300000000002</v>
      </c>
      <c r="C47" t="s">
        <v>6935</v>
      </c>
      <c r="D47" s="4">
        <v>1</v>
      </c>
      <c r="E47" s="16" t="s">
        <v>6981</v>
      </c>
      <c r="F47" s="4">
        <f t="shared" si="2"/>
        <v>5</v>
      </c>
      <c r="G47" t="s">
        <v>9378</v>
      </c>
    </row>
    <row r="48" spans="1:7" x14ac:dyDescent="0.35">
      <c r="A48" s="4">
        <v>22</v>
      </c>
      <c r="B48" s="4">
        <v>-340.75099999999998</v>
      </c>
      <c r="C48" t="s">
        <v>6939</v>
      </c>
      <c r="D48" s="4">
        <v>4</v>
      </c>
      <c r="E48" s="16" t="s">
        <v>6982</v>
      </c>
      <c r="F48" s="4">
        <f t="shared" si="2"/>
        <v>5</v>
      </c>
      <c r="G48" t="s">
        <v>9378</v>
      </c>
    </row>
    <row r="49" spans="1:7" x14ac:dyDescent="0.35">
      <c r="A49" s="4">
        <v>23</v>
      </c>
      <c r="B49" s="4">
        <v>-320.89400000000001</v>
      </c>
      <c r="C49" t="s">
        <v>6928</v>
      </c>
      <c r="D49" s="4">
        <v>2</v>
      </c>
      <c r="E49" s="16" t="s">
        <v>6983</v>
      </c>
      <c r="F49" s="4">
        <f t="shared" si="2"/>
        <v>5</v>
      </c>
      <c r="G49" t="s">
        <v>9378</v>
      </c>
    </row>
    <row r="50" spans="1:7" x14ac:dyDescent="0.35">
      <c r="A50" s="4">
        <v>24</v>
      </c>
      <c r="B50" s="4">
        <v>-310.22800000000001</v>
      </c>
      <c r="C50" t="s">
        <v>6939</v>
      </c>
      <c r="D50" s="4">
        <v>4</v>
      </c>
      <c r="E50" s="16" t="s">
        <v>6985</v>
      </c>
      <c r="F50" s="4">
        <f t="shared" si="2"/>
        <v>5</v>
      </c>
      <c r="G50" t="s">
        <v>9378</v>
      </c>
    </row>
    <row r="51" spans="1:7" x14ac:dyDescent="0.35">
      <c r="A51" s="4">
        <v>25</v>
      </c>
      <c r="B51" s="4">
        <v>-299.74200000000002</v>
      </c>
      <c r="C51" t="s">
        <v>6935</v>
      </c>
      <c r="D51" s="4">
        <v>1</v>
      </c>
      <c r="E51" s="16" t="s">
        <v>267</v>
      </c>
      <c r="F51" s="4">
        <f t="shared" si="2"/>
        <v>4</v>
      </c>
      <c r="G51" t="s">
        <v>9372</v>
      </c>
    </row>
    <row r="52" spans="1:7" x14ac:dyDescent="0.35">
      <c r="A52" s="4">
        <v>26</v>
      </c>
      <c r="B52" s="4">
        <v>-296.81299999999999</v>
      </c>
      <c r="C52" t="s">
        <v>6928</v>
      </c>
      <c r="D52" s="4">
        <v>2</v>
      </c>
      <c r="E52" s="16" t="s">
        <v>6987</v>
      </c>
      <c r="F52" s="4">
        <f t="shared" si="2"/>
        <v>4</v>
      </c>
      <c r="G52" t="s">
        <v>9372</v>
      </c>
    </row>
    <row r="54" spans="1:7" x14ac:dyDescent="0.35">
      <c r="B54" s="107" t="s">
        <v>9233</v>
      </c>
      <c r="C54" s="22"/>
      <c r="D54" s="21"/>
      <c r="E54" s="23"/>
    </row>
    <row r="55" spans="1:7" x14ac:dyDescent="0.35">
      <c r="B55" s="20"/>
    </row>
    <row r="56" spans="1:7" x14ac:dyDescent="0.35">
      <c r="A56" s="4">
        <v>27</v>
      </c>
      <c r="B56" s="4">
        <v>21.57</v>
      </c>
      <c r="C56" t="s">
        <v>6939</v>
      </c>
      <c r="D56" s="4">
        <v>4</v>
      </c>
      <c r="E56" s="16" t="s">
        <v>7009</v>
      </c>
      <c r="F56" s="4">
        <f t="shared" si="2"/>
        <v>10</v>
      </c>
      <c r="G56" t="s">
        <v>10136</v>
      </c>
    </row>
    <row r="58" spans="1:7" x14ac:dyDescent="0.35">
      <c r="A58" s="4">
        <v>28</v>
      </c>
      <c r="B58" s="4">
        <v>29.824999999999999</v>
      </c>
      <c r="C58" t="s">
        <v>6928</v>
      </c>
      <c r="D58" s="4">
        <v>2</v>
      </c>
      <c r="E58" s="16" t="s">
        <v>7010</v>
      </c>
      <c r="F58" s="4">
        <f t="shared" si="2"/>
        <v>3</v>
      </c>
      <c r="G58" t="s">
        <v>9379</v>
      </c>
    </row>
    <row r="60" spans="1:7" x14ac:dyDescent="0.35">
      <c r="A60" s="4">
        <v>29</v>
      </c>
      <c r="B60" s="4">
        <v>44.625999999999998</v>
      </c>
      <c r="C60" t="s">
        <v>6939</v>
      </c>
      <c r="D60" s="4">
        <v>4</v>
      </c>
      <c r="E60" s="17" t="s">
        <v>9219</v>
      </c>
      <c r="F60" s="4">
        <f t="shared" si="2"/>
        <v>35</v>
      </c>
      <c r="G60" s="43" t="s">
        <v>9391</v>
      </c>
    </row>
    <row r="61" spans="1:7" x14ac:dyDescent="0.35">
      <c r="A61" s="4">
        <v>30</v>
      </c>
      <c r="B61" s="4">
        <v>137.226</v>
      </c>
      <c r="C61" t="s">
        <v>6939</v>
      </c>
      <c r="D61" s="4">
        <v>4</v>
      </c>
      <c r="E61" s="16" t="s">
        <v>7013</v>
      </c>
      <c r="F61" s="4">
        <f t="shared" si="2"/>
        <v>9</v>
      </c>
      <c r="G61" t="s">
        <v>9373</v>
      </c>
    </row>
    <row r="63" spans="1:7" x14ac:dyDescent="0.35">
      <c r="A63" s="7">
        <v>4</v>
      </c>
      <c r="B63" s="31" t="s">
        <v>11463</v>
      </c>
    </row>
    <row r="64" spans="1:7" x14ac:dyDescent="0.35">
      <c r="A64" s="7"/>
      <c r="B64" s="39" t="s">
        <v>11461</v>
      </c>
    </row>
    <row r="65" spans="1:7" x14ac:dyDescent="0.35">
      <c r="A65" s="4">
        <v>31</v>
      </c>
      <c r="B65" s="4">
        <v>143.45099999999999</v>
      </c>
      <c r="C65" t="s">
        <v>6935</v>
      </c>
      <c r="D65" s="4">
        <v>1</v>
      </c>
      <c r="E65" s="16" t="s">
        <v>7014</v>
      </c>
      <c r="F65" s="4">
        <f t="shared" ref="F65:F68" si="3">IF(G65="GREET",1,IF(G65="GOAL",2,IF(G65="GOAL:COOP",2,IF(G65="(GOAL:COOP)",2,IF(G65="GOAL:CIVILITY",2,IF(G65="GOAL:SUSTAIN",2,IF(G65="(GOAL:SUSTAIN)",2,IF(G65="GOAL:MAX EARN",2,IF(G65="GOAL:EQUITY",2,IF(G65="(GOAL:EQUITY)",2,IF(G65="PROPOSAL",3,IF(G65="(PROPOSAL)",3,IF(G65="CHOOSE+",4,IF(G65="CHOOSE-",4,IF(G65="(CHOOSE+)",4,IF(G65="(CHOOSE-)",4,IF(G65="ECO INFO",5,IF(G65="(ECO INFO)",5,IF(G65="$ INFO",6,IF(G65="($ INFO)",6,IF(G65="SOC INFO",7,IF(G65="(SOC INFO)",7,IF(G65="RULE INFO",8,IF(G65="EXP INFO",9,IF(G65="(EXP INFO)",9,IF(G65="MON RES",10,IF(G65="MON EARN",11,IF(G65="MON BEH",12,IF(G65="POSE HARM",13,IF(G65="(POSE HARM)",13,IF(G65="POSE CONCERN",14,IF(G65="(POSE CONCERN)",14,IF(G65="RJ APOLOGY",15,IF(G65="RJ ATONE",16,IF(G65="(RJ ATONE)",16,IF(G65="RJ JUSTIFY",17,IF(G65="RJ JUSTIFY:ECO INFO",17,IF(G65="RJ JUSTIFY:SOC INFO",17,IF(G65="RJ JUSTIFY:EXP INFO",17,IF(G65="RJ JUSTIFY:MON EARN",17,IF(G65="RJ JUSTIFY:MON BEH",17,IF(G65="RJ-",18,IF(G65="RJ FORGIVE+",19,IF(G65="RJ FORGIVE-",19,IF(G65="(RJ FORGIVE+)",19,IF(G65="(RJ FORGIVE-)",19,IF(G65="COORD",20,IF(G65="(COORD)",20,IF(G65="ENF ACK",21,IF(G65="(ENF ACK)",21,IF(G65="ENF PRAISE",22,IF(G65="ENF ASK",23,IF(G65="ENF TELL",24,IF(G65="ENF SHAME",25,IF(G65="ENF WARN",26,IF(G65="ENF THREATEN",27,IF(G65="ENF PUNISH",28,IF(G65="DEFECT",29,IF(G65="SM TALK",30,IF(G65="HUMOR",31,IF(G65="POLITE+",32,IF(G65="POLITE-",32,IF(G65="INPUT-",33,IF(G65="AMBIGUOUS",34,IF(G65="UNCODEABLE",35)))))))))))))))))))))))))))))))))))))))))))))))))))))))))))))))))</f>
        <v>3</v>
      </c>
      <c r="G65" t="s">
        <v>9379</v>
      </c>
    </row>
    <row r="66" spans="1:7" x14ac:dyDescent="0.35">
      <c r="A66" s="4">
        <v>32</v>
      </c>
      <c r="B66" s="4">
        <v>157.69799999999901</v>
      </c>
      <c r="C66" t="s">
        <v>6939</v>
      </c>
      <c r="D66" s="4">
        <v>4</v>
      </c>
      <c r="E66" s="16" t="s">
        <v>3254</v>
      </c>
      <c r="F66" s="4">
        <f t="shared" si="3"/>
        <v>4</v>
      </c>
      <c r="G66" t="s">
        <v>9372</v>
      </c>
    </row>
    <row r="67" spans="1:7" x14ac:dyDescent="0.35">
      <c r="A67" s="4">
        <v>33</v>
      </c>
      <c r="B67" s="4">
        <v>159.92099999999999</v>
      </c>
      <c r="C67" t="s">
        <v>6928</v>
      </c>
      <c r="D67" s="4">
        <v>2</v>
      </c>
      <c r="E67" s="16" t="s">
        <v>1142</v>
      </c>
      <c r="F67" s="4">
        <f t="shared" si="3"/>
        <v>4</v>
      </c>
      <c r="G67" t="s">
        <v>9372</v>
      </c>
    </row>
    <row r="68" spans="1:7" x14ac:dyDescent="0.35">
      <c r="A68" s="4">
        <v>34</v>
      </c>
      <c r="B68" s="4">
        <v>166.78099999999901</v>
      </c>
      <c r="C68" t="s">
        <v>6980</v>
      </c>
      <c r="D68" s="4">
        <v>3</v>
      </c>
      <c r="E68" s="16" t="s">
        <v>267</v>
      </c>
      <c r="F68" s="4">
        <f t="shared" si="3"/>
        <v>4</v>
      </c>
      <c r="G68" t="s">
        <v>9372</v>
      </c>
    </row>
    <row r="70" spans="1:7" x14ac:dyDescent="0.35">
      <c r="A70" s="7"/>
      <c r="B70" s="11" t="s">
        <v>9229</v>
      </c>
      <c r="C70" s="15"/>
      <c r="D70" s="19"/>
      <c r="E70" s="15"/>
    </row>
    <row r="71" spans="1:7" x14ac:dyDescent="0.35">
      <c r="A71" s="7"/>
      <c r="B71" s="7"/>
      <c r="C71" s="8"/>
      <c r="E71" s="8"/>
    </row>
    <row r="72" spans="1:7" x14ac:dyDescent="0.35">
      <c r="B72" s="31" t="s">
        <v>11462</v>
      </c>
    </row>
    <row r="73" spans="1:7" x14ac:dyDescent="0.35">
      <c r="A73" s="4">
        <v>35</v>
      </c>
      <c r="B73" s="4">
        <v>-364.78699999999998</v>
      </c>
      <c r="C73" t="s">
        <v>6935</v>
      </c>
      <c r="D73" s="4">
        <v>1</v>
      </c>
      <c r="E73" s="16" t="s">
        <v>7018</v>
      </c>
      <c r="F73" s="4">
        <f t="shared" ref="F73:F96" si="4">IF(G73="GREET",1,IF(G73="GOAL",2,IF(G73="GOAL:COOP",2,IF(G73="(GOAL:COOP)",2,IF(G73="GOAL:CIVILITY",2,IF(G73="GOAL:SUSTAIN",2,IF(G73="(GOAL:SUSTAIN)",2,IF(G73="GOAL:MAX EARN",2,IF(G73="GOAL:EQUITY",2,IF(G73="(GOAL:EQUITY)",2,IF(G73="PROPOSAL",3,IF(G73="(PROPOSAL)",3,IF(G73="CHOOSE+",4,IF(G73="CHOOSE-",4,IF(G73="(CHOOSE+)",4,IF(G73="(CHOOSE-)",4,IF(G73="ECO INFO",5,IF(G73="(ECO INFO)",5,IF(G73="$ INFO",6,IF(G73="($ INFO)",6,IF(G73="SOC INFO",7,IF(G73="(SOC INFO)",7,IF(G73="RULE INFO",8,IF(G73="EXP INFO",9,IF(G73="(EXP INFO)",9,IF(G73="MON RES",10,IF(G73="MON EARN",11,IF(G73="MON BEH",12,IF(G73="POSE HARM",13,IF(G73="(POSE HARM)",13,IF(G73="POSE CONCERN",14,IF(G73="(POSE CONCERN)",14,IF(G73="RJ APOLOGY",15,IF(G73="RJ ATONE",16,IF(G73="(RJ ATONE)",16,IF(G73="RJ JUSTIFY",17,IF(G73="RJ JUSTIFY:ECO INFO",17,IF(G73="RJ JUSTIFY:SOC INFO",17,IF(G73="RJ JUSTIFY:EXP INFO",17,IF(G73="RJ JUSTIFY:MON EARN",17,IF(G73="RJ JUSTIFY:MON BEH",17,IF(G73="RJ-",18,IF(G73="RJ FORGIVE+",19,IF(G73="RJ FORGIVE-",19,IF(G73="(RJ FORGIVE+)",19,IF(G73="(RJ FORGIVE-)",19,IF(G73="COORD",20,IF(G73="(COORD)",20,IF(G73="ENF ACK",21,IF(G73="(ENF ACK)",21,IF(G73="ENF PRAISE",22,IF(G73="ENF ASK",23,IF(G73="ENF TELL",24,IF(G73="ENF SHAME",25,IF(G73="ENF WARN",26,IF(G73="ENF THREATEN",27,IF(G73="ENF PUNISH",28,IF(G73="DEFECT",29,IF(G73="SM TALK",30,IF(G73="HUMOR",31,IF(G73="POLITE+",32,IF(G73="POLITE-",32,IF(G73="INPUT-",33,IF(G73="AMBIGUOUS",34,IF(G73="UNCODEABLE",35)))))))))))))))))))))))))))))))))))))))))))))))))))))))))))))))))</f>
        <v>8</v>
      </c>
      <c r="G73" t="s">
        <v>9374</v>
      </c>
    </row>
    <row r="74" spans="1:7" x14ac:dyDescent="0.35">
      <c r="A74" s="4">
        <v>36</v>
      </c>
      <c r="B74" s="4">
        <v>-361.10300000000001</v>
      </c>
      <c r="C74" t="s">
        <v>6928</v>
      </c>
      <c r="D74" s="4">
        <v>2</v>
      </c>
      <c r="E74" s="16" t="s">
        <v>7021</v>
      </c>
      <c r="F74" s="4">
        <f t="shared" si="4"/>
        <v>8</v>
      </c>
      <c r="G74" t="s">
        <v>9374</v>
      </c>
    </row>
    <row r="75" spans="1:7" x14ac:dyDescent="0.35">
      <c r="A75" s="4">
        <v>37</v>
      </c>
      <c r="B75" s="4">
        <v>-354.17099999999999</v>
      </c>
      <c r="C75" t="s">
        <v>6935</v>
      </c>
      <c r="D75" s="4">
        <v>1</v>
      </c>
      <c r="E75" s="16" t="s">
        <v>974</v>
      </c>
      <c r="F75" s="4">
        <f t="shared" si="4"/>
        <v>8</v>
      </c>
      <c r="G75" t="s">
        <v>9374</v>
      </c>
    </row>
    <row r="76" spans="1:7" x14ac:dyDescent="0.35">
      <c r="A76" s="4">
        <v>38</v>
      </c>
      <c r="B76" s="4">
        <v>-334.116999999999</v>
      </c>
      <c r="C76" t="s">
        <v>6939</v>
      </c>
      <c r="D76" s="4">
        <v>4</v>
      </c>
      <c r="E76" s="16" t="s">
        <v>7026</v>
      </c>
      <c r="F76" s="4">
        <f t="shared" si="4"/>
        <v>8</v>
      </c>
      <c r="G76" t="s">
        <v>9374</v>
      </c>
    </row>
    <row r="77" spans="1:7" x14ac:dyDescent="0.35">
      <c r="A77" s="4">
        <v>39</v>
      </c>
      <c r="B77" s="4">
        <v>-330.983</v>
      </c>
      <c r="C77" t="s">
        <v>6935</v>
      </c>
      <c r="D77" s="4">
        <v>1</v>
      </c>
      <c r="E77" s="16" t="s">
        <v>974</v>
      </c>
      <c r="F77" s="4">
        <f t="shared" si="4"/>
        <v>8</v>
      </c>
      <c r="G77" t="s">
        <v>9374</v>
      </c>
    </row>
    <row r="78" spans="1:7" x14ac:dyDescent="0.35">
      <c r="A78" s="4">
        <v>40</v>
      </c>
      <c r="B78" s="4">
        <v>-326.16199999999998</v>
      </c>
      <c r="C78" t="s">
        <v>6928</v>
      </c>
      <c r="D78" s="4">
        <v>2</v>
      </c>
      <c r="E78" s="16" t="s">
        <v>7029</v>
      </c>
      <c r="F78" s="4">
        <f t="shared" si="4"/>
        <v>5</v>
      </c>
      <c r="G78" t="s">
        <v>9378</v>
      </c>
    </row>
    <row r="79" spans="1:7" x14ac:dyDescent="0.35">
      <c r="A79" s="4">
        <v>41</v>
      </c>
      <c r="B79" s="4">
        <v>-300.832999999999</v>
      </c>
      <c r="C79" t="s">
        <v>6935</v>
      </c>
      <c r="D79" s="4">
        <v>1</v>
      </c>
      <c r="E79" s="16" t="s">
        <v>7032</v>
      </c>
      <c r="F79" s="4">
        <f t="shared" si="4"/>
        <v>3</v>
      </c>
      <c r="G79" t="s">
        <v>9379</v>
      </c>
    </row>
    <row r="80" spans="1:7" x14ac:dyDescent="0.35">
      <c r="A80" s="4">
        <v>42</v>
      </c>
      <c r="B80" s="4">
        <v>-311.17599999999999</v>
      </c>
      <c r="C80" t="s">
        <v>6980</v>
      </c>
      <c r="D80" s="4">
        <v>3</v>
      </c>
      <c r="E80" s="16" t="s">
        <v>7031</v>
      </c>
      <c r="F80" s="4">
        <f t="shared" si="4"/>
        <v>4</v>
      </c>
      <c r="G80" t="s">
        <v>9372</v>
      </c>
    </row>
    <row r="81" spans="1:9" x14ac:dyDescent="0.35">
      <c r="A81" s="4">
        <v>43</v>
      </c>
      <c r="B81" s="4">
        <v>-268.12400000000002</v>
      </c>
      <c r="C81" t="s">
        <v>6928</v>
      </c>
      <c r="D81" s="4">
        <v>2</v>
      </c>
      <c r="E81" s="16" t="s">
        <v>7036</v>
      </c>
      <c r="F81" s="4">
        <f t="shared" si="4"/>
        <v>3</v>
      </c>
      <c r="G81" t="s">
        <v>9379</v>
      </c>
      <c r="H81" s="4">
        <f t="shared" ref="H81:H86" si="5">IF(I81="GREET",1,IF(I81="GOAL",2,IF(I81="GOAL:COOP",2,IF(I81="(GOAL:COOP)",2,IF(I81="GOAL:CIVILITY",2,IF(I81="GOAL:SUSTAIN",2,IF(I81="(GOAL:SUSTAIN)",2,IF(I81="GOAL:MAX EARN",2,IF(I81="GOAL:EQUITY",2,IF(I81="(GOAL:EQUITY)",2,IF(I81="PROPOSAL",3,IF(I81="(PROPOSAL)",3,IF(I81="CHOOSE+",4,IF(I81="CHOOSE-",4,IF(I81="(CHOOSE+)",4,IF(I81="(CHOOSE-)",4,IF(I81="ECO INFO",5,IF(I81="(ECO INFO)",5,IF(I81="$ INFO",6,IF(I81="($ INFO)",6,IF(I81="SOC INFO",7,IF(I81="(SOC INFO)",7,IF(I81="RULE INFO",8,IF(I81="EXP INFO",9,IF(I81="(EXP INFO)",9,IF(I81="MON RES",10,IF(I81="MON EARN",11,IF(I81="MON BEH",12,IF(I81="POSE HARM",13,IF(I81="(POSE HARM)",13,IF(I81="POSE CONCERN",14,IF(I81="(POSE CONCERN)",14,IF(I81="RJ APOLOGY",15,IF(I81="RJ ATONE",16,IF(I81="(RJ ATONE)",16,IF(I81="RJ JUSTIFY",17,IF(I81="RJ JUSTIFY:ECO INFO",17,IF(I81="RJ JUSTIFY:SOC INFO",17,IF(I81="RJ JUSTIFY:EXP INFO",17,IF(I81="RJ JUSTIFY:MON EARN",17,IF(I81="RJ JUSTIFY:MON BEH",17,IF(I81="RJ-",18,IF(I81="RJ FORGIVE+",19,IF(I81="RJ FORGIVE-",19,IF(I81="(RJ FORGIVE+)",19,IF(I81="(RJ FORGIVE-)",19,IF(I81="COORD",20,IF(I81="(COORD)",20,IF(I81="ENF ACK",21,IF(I81="(ENF ACK)",21,IF(I81="ENF PRAISE",22,IF(I81="ENF ASK",23,IF(I81="ENF TELL",24,IF(I81="ENF SHAME",25,IF(I81="ENF WARN",26,IF(I81="ENF THREATEN",27,IF(I81="ENF PUNISH",28,IF(I81="DEFECT",29,IF(I81="SM TALK",30,IF(I81="HUMOR",31,IF(I81="POLITE+",32,IF(I81="POLITE-",32,IF(I81="INPUT-",33,IF(I81="AMBIGUOUS",34,IF(I81="UNCODEABLE",35)))))))))))))))))))))))))))))))))))))))))))))))))))))))))))))))))</f>
        <v>4</v>
      </c>
      <c r="I81" t="s">
        <v>10330</v>
      </c>
    </row>
    <row r="82" spans="1:9" x14ac:dyDescent="0.35">
      <c r="A82" s="4">
        <v>44</v>
      </c>
      <c r="B82" s="4">
        <v>-255.446</v>
      </c>
      <c r="C82" t="s">
        <v>6939</v>
      </c>
      <c r="D82" s="4">
        <v>4</v>
      </c>
      <c r="E82" s="16" t="s">
        <v>7038</v>
      </c>
      <c r="F82" s="4">
        <f t="shared" si="4"/>
        <v>3</v>
      </c>
      <c r="G82" t="s">
        <v>9379</v>
      </c>
    </row>
    <row r="83" spans="1:9" x14ac:dyDescent="0.35">
      <c r="A83" s="4">
        <v>45</v>
      </c>
      <c r="B83" s="4">
        <v>-222.84</v>
      </c>
      <c r="C83" t="s">
        <v>6928</v>
      </c>
      <c r="D83" s="4">
        <v>2</v>
      </c>
      <c r="E83" s="16" t="s">
        <v>7043</v>
      </c>
    </row>
    <row r="84" spans="1:9" x14ac:dyDescent="0.35">
      <c r="E84" s="58" t="s">
        <v>10917</v>
      </c>
      <c r="F84" s="4">
        <f t="shared" si="4"/>
        <v>5</v>
      </c>
      <c r="G84" t="s">
        <v>9378</v>
      </c>
    </row>
    <row r="85" spans="1:9" x14ac:dyDescent="0.35">
      <c r="E85" s="58" t="s">
        <v>11464</v>
      </c>
      <c r="F85" s="4">
        <f t="shared" si="4"/>
        <v>4</v>
      </c>
      <c r="G85" t="s">
        <v>9380</v>
      </c>
    </row>
    <row r="86" spans="1:9" x14ac:dyDescent="0.35">
      <c r="A86" s="4">
        <v>46</v>
      </c>
      <c r="B86" s="4">
        <v>-214.80599999999899</v>
      </c>
      <c r="C86" t="s">
        <v>6935</v>
      </c>
      <c r="D86" s="4">
        <v>1</v>
      </c>
      <c r="E86" s="16" t="s">
        <v>974</v>
      </c>
      <c r="F86" s="4">
        <f t="shared" si="4"/>
        <v>5</v>
      </c>
      <c r="G86" t="s">
        <v>9378</v>
      </c>
      <c r="H86" s="4">
        <f t="shared" si="5"/>
        <v>4</v>
      </c>
      <c r="I86" t="s">
        <v>10330</v>
      </c>
    </row>
    <row r="87" spans="1:9" x14ac:dyDescent="0.35">
      <c r="A87" s="4">
        <v>47</v>
      </c>
      <c r="B87" s="4">
        <v>-181.761</v>
      </c>
      <c r="C87" t="s">
        <v>6928</v>
      </c>
      <c r="D87" s="4">
        <v>2</v>
      </c>
      <c r="E87" s="16" t="s">
        <v>7050</v>
      </c>
      <c r="F87" s="4">
        <f t="shared" si="4"/>
        <v>3</v>
      </c>
      <c r="G87" t="s">
        <v>9379</v>
      </c>
    </row>
    <row r="88" spans="1:9" x14ac:dyDescent="0.35">
      <c r="A88" s="4">
        <v>48</v>
      </c>
      <c r="B88" s="4">
        <v>-171.36699999999999</v>
      </c>
      <c r="C88" t="s">
        <v>6935</v>
      </c>
      <c r="D88" s="4">
        <v>1</v>
      </c>
      <c r="E88" s="16" t="s">
        <v>267</v>
      </c>
      <c r="F88" s="4">
        <f t="shared" si="4"/>
        <v>4</v>
      </c>
      <c r="G88" t="s">
        <v>9372</v>
      </c>
    </row>
    <row r="89" spans="1:9" x14ac:dyDescent="0.35">
      <c r="A89" s="4">
        <v>49</v>
      </c>
      <c r="B89" s="4">
        <v>-158.376</v>
      </c>
      <c r="C89" t="s">
        <v>6928</v>
      </c>
      <c r="D89" s="4">
        <v>2</v>
      </c>
      <c r="E89" s="16" t="s">
        <v>7051</v>
      </c>
      <c r="F89" s="4">
        <f t="shared" si="4"/>
        <v>7</v>
      </c>
      <c r="G89" t="s">
        <v>9377</v>
      </c>
    </row>
    <row r="90" spans="1:9" x14ac:dyDescent="0.35">
      <c r="A90" s="4">
        <v>50</v>
      </c>
      <c r="B90" s="4">
        <v>-126.819</v>
      </c>
      <c r="C90" t="s">
        <v>6980</v>
      </c>
      <c r="D90" s="4">
        <v>3</v>
      </c>
      <c r="E90" s="16" t="s">
        <v>7052</v>
      </c>
      <c r="F90" s="4">
        <f t="shared" si="4"/>
        <v>8</v>
      </c>
      <c r="G90" t="s">
        <v>9374</v>
      </c>
    </row>
    <row r="91" spans="1:9" x14ac:dyDescent="0.35">
      <c r="B91" s="4">
        <v>-99.852999999999994</v>
      </c>
      <c r="C91" t="s">
        <v>6980</v>
      </c>
      <c r="D91" s="4">
        <v>3</v>
      </c>
      <c r="E91" s="16" t="s">
        <v>7054</v>
      </c>
    </row>
    <row r="92" spans="1:9" x14ac:dyDescent="0.35">
      <c r="A92" s="4">
        <v>51</v>
      </c>
      <c r="B92" s="4">
        <v>-85.657999999999902</v>
      </c>
      <c r="C92" t="s">
        <v>6939</v>
      </c>
      <c r="D92" s="4">
        <v>4</v>
      </c>
      <c r="E92" s="16" t="s">
        <v>7056</v>
      </c>
      <c r="F92" s="4">
        <f t="shared" si="4"/>
        <v>7</v>
      </c>
      <c r="G92" t="s">
        <v>9377</v>
      </c>
    </row>
    <row r="93" spans="1:9" x14ac:dyDescent="0.35">
      <c r="A93" s="4">
        <v>52</v>
      </c>
      <c r="B93" s="4">
        <v>-54.872</v>
      </c>
      <c r="C93" t="s">
        <v>6928</v>
      </c>
      <c r="D93" s="4">
        <v>2</v>
      </c>
      <c r="E93" s="16" t="s">
        <v>7058</v>
      </c>
      <c r="F93" s="4">
        <f t="shared" si="4"/>
        <v>8</v>
      </c>
      <c r="G93" t="s">
        <v>9374</v>
      </c>
    </row>
    <row r="94" spans="1:9" x14ac:dyDescent="0.35">
      <c r="A94" s="4">
        <v>53</v>
      </c>
      <c r="B94" s="4">
        <v>-52.428999999999903</v>
      </c>
      <c r="C94" t="s">
        <v>6939</v>
      </c>
      <c r="D94" s="4">
        <v>4</v>
      </c>
      <c r="E94" s="16" t="s">
        <v>7059</v>
      </c>
      <c r="F94" s="4">
        <f t="shared" si="4"/>
        <v>7</v>
      </c>
      <c r="G94" t="s">
        <v>9377</v>
      </c>
    </row>
    <row r="95" spans="1:9" x14ac:dyDescent="0.35">
      <c r="A95" s="4">
        <v>54</v>
      </c>
      <c r="B95" s="4">
        <v>-43.113</v>
      </c>
      <c r="C95" t="s">
        <v>6939</v>
      </c>
      <c r="D95" s="4">
        <v>4</v>
      </c>
      <c r="E95" s="16" t="s">
        <v>55</v>
      </c>
      <c r="F95" s="4">
        <f t="shared" si="4"/>
        <v>8</v>
      </c>
      <c r="G95" t="s">
        <v>9374</v>
      </c>
    </row>
    <row r="96" spans="1:9" x14ac:dyDescent="0.35">
      <c r="A96" s="4">
        <v>55</v>
      </c>
      <c r="B96" s="4">
        <v>-35.165999999999997</v>
      </c>
      <c r="C96" t="s">
        <v>6980</v>
      </c>
      <c r="D96" s="4">
        <v>3</v>
      </c>
      <c r="E96" s="16" t="s">
        <v>7060</v>
      </c>
      <c r="F96" s="4">
        <f t="shared" si="4"/>
        <v>8</v>
      </c>
      <c r="G96" t="s">
        <v>9374</v>
      </c>
    </row>
    <row r="98" spans="1:7" x14ac:dyDescent="0.35">
      <c r="B98" s="107" t="s">
        <v>9234</v>
      </c>
      <c r="C98" s="22"/>
      <c r="D98" s="21"/>
      <c r="E98" s="23"/>
    </row>
    <row r="99" spans="1:7" x14ac:dyDescent="0.35">
      <c r="B99" s="20"/>
    </row>
    <row r="100" spans="1:7" x14ac:dyDescent="0.35">
      <c r="A100" s="4">
        <v>56</v>
      </c>
      <c r="B100" s="4">
        <v>213.45599999999999</v>
      </c>
      <c r="C100" t="s">
        <v>6928</v>
      </c>
      <c r="D100" s="4">
        <v>2</v>
      </c>
      <c r="E100" s="16" t="s">
        <v>7068</v>
      </c>
      <c r="F100" s="4">
        <f t="shared" ref="F100" si="6">IF(G100="GREET",1,IF(G100="GOAL",2,IF(G100="GOAL:COOP",2,IF(G100="(GOAL:COOP)",2,IF(G100="GOAL:CIVILITY",2,IF(G100="GOAL:SUSTAIN",2,IF(G100="(GOAL:SUSTAIN)",2,IF(G100="GOAL:MAX EARN",2,IF(G100="GOAL:EQUITY",2,IF(G100="(GOAL:EQUITY)",2,IF(G100="PROPOSAL",3,IF(G100="(PROPOSAL)",3,IF(G100="CHOOSE+",4,IF(G100="CHOOSE-",4,IF(G100="(CHOOSE+)",4,IF(G100="(CHOOSE-)",4,IF(G100="ECO INFO",5,IF(G100="(ECO INFO)",5,IF(G100="$ INFO",6,IF(G100="($ INFO)",6,IF(G100="SOC INFO",7,IF(G100="(SOC INFO)",7,IF(G100="RULE INFO",8,IF(G100="EXP INFO",9,IF(G100="(EXP INFO)",9,IF(G100="MON RES",10,IF(G100="MON EARN",11,IF(G100="MON BEH",12,IF(G100="POSE HARM",13,IF(G100="(POSE HARM)",13,IF(G100="POSE CONCERN",14,IF(G100="(POSE CONCERN)",14,IF(G100="RJ APOLOGY",15,IF(G100="RJ ATONE",16,IF(G100="(RJ ATONE)",16,IF(G100="RJ JUSTIFY",17,IF(G100="RJ JUSTIFY:ECO INFO",17,IF(G100="RJ JUSTIFY:SOC INFO",17,IF(G100="RJ JUSTIFY:EXP INFO",17,IF(G100="RJ JUSTIFY:MON EARN",17,IF(G100="RJ JUSTIFY:MON BEH",17,IF(G100="RJ-",18,IF(G100="RJ FORGIVE+",19,IF(G100="RJ FORGIVE-",19,IF(G100="(RJ FORGIVE+)",19,IF(G100="(RJ FORGIVE-)",19,IF(G100="COORD",20,IF(G100="(COORD)",20,IF(G100="ENF ACK",21,IF(G100="(ENF ACK)",21,IF(G100="ENF PRAISE",22,IF(G100="ENF ASK",23,IF(G100="ENF TELL",24,IF(G100="ENF SHAME",25,IF(G100="ENF WARN",26,IF(G100="ENF THREATEN",27,IF(G100="ENF PUNISH",28,IF(G100="DEFECT",29,IF(G100="SM TALK",30,IF(G100="HUMOR",31,IF(G100="POLITE+",32,IF(G100="POLITE-",32,IF(G100="INPUT-",33,IF(G100="AMBIGUOUS",34,IF(G100="UNCODEABLE",35)))))))))))))))))))))))))))))))))))))))))))))))))))))))))))))))))</f>
        <v>22</v>
      </c>
      <c r="G100" t="s">
        <v>10418</v>
      </c>
    </row>
    <row r="102" spans="1:7" x14ac:dyDescent="0.35">
      <c r="A102" s="4">
        <v>57</v>
      </c>
      <c r="B102" s="4">
        <v>225.68899999999999</v>
      </c>
      <c r="C102" t="s">
        <v>6935</v>
      </c>
      <c r="D102" s="4">
        <v>1</v>
      </c>
      <c r="E102" s="16" t="s">
        <v>7069</v>
      </c>
      <c r="F102" s="4">
        <f t="shared" ref="F102:F103" si="7">IF(G102="GREET",1,IF(G102="GOAL",2,IF(G102="GOAL:COOP",2,IF(G102="(GOAL:COOP)",2,IF(G102="GOAL:CIVILITY",2,IF(G102="GOAL:SUSTAIN",2,IF(G102="(GOAL:SUSTAIN)",2,IF(G102="GOAL:MAX EARN",2,IF(G102="GOAL:EQUITY",2,IF(G102="(GOAL:EQUITY)",2,IF(G102="PROPOSAL",3,IF(G102="(PROPOSAL)",3,IF(G102="CHOOSE+",4,IF(G102="CHOOSE-",4,IF(G102="(CHOOSE+)",4,IF(G102="(CHOOSE-)",4,IF(G102="ECO INFO",5,IF(G102="(ECO INFO)",5,IF(G102="$ INFO",6,IF(G102="($ INFO)",6,IF(G102="SOC INFO",7,IF(G102="(SOC INFO)",7,IF(G102="RULE INFO",8,IF(G102="EXP INFO",9,IF(G102="(EXP INFO)",9,IF(G102="MON RES",10,IF(G102="MON EARN",11,IF(G102="MON BEH",12,IF(G102="POSE HARM",13,IF(G102="(POSE HARM)",13,IF(G102="POSE CONCERN",14,IF(G102="(POSE CONCERN)",14,IF(G102="RJ APOLOGY",15,IF(G102="RJ ATONE",16,IF(G102="(RJ ATONE)",16,IF(G102="RJ JUSTIFY",17,IF(G102="RJ JUSTIFY:ECO INFO",17,IF(G102="RJ JUSTIFY:SOC INFO",17,IF(G102="RJ JUSTIFY:EXP INFO",17,IF(G102="RJ JUSTIFY:MON EARN",17,IF(G102="RJ JUSTIFY:MON BEH",17,IF(G102="RJ-",18,IF(G102="RJ FORGIVE+",19,IF(G102="RJ FORGIVE-",19,IF(G102="(RJ FORGIVE+)",19,IF(G102="(RJ FORGIVE-)",19,IF(G102="COORD",20,IF(G102="(COORD)",20,IF(G102="ENF ACK",21,IF(G102="(ENF ACK)",21,IF(G102="ENF PRAISE",22,IF(G102="ENF ASK",23,IF(G102="ENF TELL",24,IF(G102="ENF SHAME",25,IF(G102="ENF WARN",26,IF(G102="ENF THREATEN",27,IF(G102="ENF PUNISH",28,IF(G102="DEFECT",29,IF(G102="SM TALK",30,IF(G102="HUMOR",31,IF(G102="POLITE+",32,IF(G102="POLITE-",32,IF(G102="INPUT-",33,IF(G102="AMBIGUOUS",34,IF(G102="UNCODEABLE",35)))))))))))))))))))))))))))))))))))))))))))))))))))))))))))))))))</f>
        <v>3</v>
      </c>
      <c r="G102" t="s">
        <v>9379</v>
      </c>
    </row>
    <row r="103" spans="1:7" x14ac:dyDescent="0.35">
      <c r="A103" s="4">
        <v>58</v>
      </c>
      <c r="B103" s="4">
        <v>240.04900000000001</v>
      </c>
      <c r="C103" t="s">
        <v>6928</v>
      </c>
      <c r="D103" s="4">
        <v>2</v>
      </c>
      <c r="E103" s="16" t="s">
        <v>411</v>
      </c>
      <c r="F103" s="4">
        <f t="shared" si="7"/>
        <v>4</v>
      </c>
      <c r="G103" t="s">
        <v>9372</v>
      </c>
    </row>
    <row r="106" spans="1:7" x14ac:dyDescent="0.35">
      <c r="A106" s="8" t="s">
        <v>11929</v>
      </c>
    </row>
    <row r="107" spans="1:7" x14ac:dyDescent="0.35">
      <c r="B107" s="98" t="s">
        <v>11936</v>
      </c>
    </row>
    <row r="108" spans="1:7" x14ac:dyDescent="0.35">
      <c r="A108" s="7" t="s">
        <v>12235</v>
      </c>
      <c r="B108" s="4">
        <v>0</v>
      </c>
      <c r="C108" t="s">
        <v>11953</v>
      </c>
    </row>
    <row r="109" spans="1:7" x14ac:dyDescent="0.35">
      <c r="A109" s="7" t="s">
        <v>12236</v>
      </c>
      <c r="B109" s="4">
        <v>1</v>
      </c>
      <c r="C109" t="s">
        <v>12036</v>
      </c>
    </row>
    <row r="110" spans="1:7" x14ac:dyDescent="0.35">
      <c r="A110" s="7" t="s">
        <v>12237</v>
      </c>
      <c r="B110" s="4">
        <v>1</v>
      </c>
      <c r="C110" t="s">
        <v>12036</v>
      </c>
    </row>
    <row r="112" spans="1:7" x14ac:dyDescent="0.35">
      <c r="A112" s="7" t="s">
        <v>12080</v>
      </c>
      <c r="B112" s="4">
        <v>1</v>
      </c>
    </row>
    <row r="113" spans="1:10" x14ac:dyDescent="0.35">
      <c r="A113" s="4" t="s">
        <v>12082</v>
      </c>
      <c r="B113" s="4">
        <v>2</v>
      </c>
    </row>
    <row r="116" spans="1:10" x14ac:dyDescent="0.35">
      <c r="B116" s="8" t="s">
        <v>12198</v>
      </c>
      <c r="F116"/>
      <c r="H116"/>
      <c r="J116"/>
    </row>
    <row r="117" spans="1:10" x14ac:dyDescent="0.35">
      <c r="A117" s="8" t="s">
        <v>12232</v>
      </c>
      <c r="B117" s="138" t="s">
        <v>12230</v>
      </c>
      <c r="C117" s="113" t="s">
        <v>12231</v>
      </c>
      <c r="F117"/>
      <c r="H117"/>
      <c r="J117"/>
    </row>
    <row r="118" spans="1:10" x14ac:dyDescent="0.35">
      <c r="A118" s="7" t="s">
        <v>12083</v>
      </c>
      <c r="B118" s="102">
        <v>0</v>
      </c>
      <c r="C118" s="102">
        <v>0</v>
      </c>
      <c r="F118"/>
      <c r="H118"/>
      <c r="J118"/>
    </row>
    <row r="119" spans="1:10" x14ac:dyDescent="0.35">
      <c r="A119" s="7" t="s">
        <v>12084</v>
      </c>
      <c r="B119" s="102">
        <v>0</v>
      </c>
      <c r="C119" s="102">
        <v>0</v>
      </c>
      <c r="F119"/>
      <c r="H119"/>
      <c r="J119"/>
    </row>
    <row r="120" spans="1:10" x14ac:dyDescent="0.35">
      <c r="B120"/>
      <c r="C120" s="4"/>
      <c r="F120"/>
      <c r="H120"/>
      <c r="J120"/>
    </row>
    <row r="121" spans="1:10" x14ac:dyDescent="0.35">
      <c r="A121" s="8" t="s">
        <v>12200</v>
      </c>
      <c r="B121"/>
      <c r="C121" s="4"/>
      <c r="F121"/>
      <c r="H121"/>
      <c r="J121"/>
    </row>
    <row r="122" spans="1:10" x14ac:dyDescent="0.35">
      <c r="A122" s="7" t="s">
        <v>12083</v>
      </c>
      <c r="B122" s="102" t="s">
        <v>11932</v>
      </c>
      <c r="C122" s="102">
        <v>0</v>
      </c>
      <c r="F122"/>
      <c r="H122"/>
      <c r="J122"/>
    </row>
    <row r="123" spans="1:10" x14ac:dyDescent="0.35">
      <c r="A123" s="7" t="s">
        <v>12084</v>
      </c>
      <c r="B123" s="102" t="s">
        <v>11932</v>
      </c>
      <c r="C123" s="102">
        <v>0</v>
      </c>
      <c r="F123"/>
      <c r="H123"/>
      <c r="J123"/>
    </row>
    <row r="124" spans="1:10" x14ac:dyDescent="0.35">
      <c r="B124" s="102"/>
      <c r="C124" s="4"/>
      <c r="F124"/>
      <c r="H124"/>
      <c r="J124"/>
    </row>
    <row r="125" spans="1:10" x14ac:dyDescent="0.35">
      <c r="A125" s="8" t="s">
        <v>12201</v>
      </c>
      <c r="B125" s="102"/>
      <c r="C125" s="4"/>
      <c r="F125"/>
      <c r="H125"/>
      <c r="J125"/>
    </row>
    <row r="126" spans="1:10" x14ac:dyDescent="0.35">
      <c r="A126" s="7" t="s">
        <v>12083</v>
      </c>
      <c r="B126" s="102" t="s">
        <v>11932</v>
      </c>
      <c r="C126" s="102">
        <v>0</v>
      </c>
      <c r="F126"/>
      <c r="H126"/>
      <c r="J126"/>
    </row>
    <row r="127" spans="1:10" x14ac:dyDescent="0.35">
      <c r="A127" s="7" t="s">
        <v>12084</v>
      </c>
      <c r="B127" s="102" t="s">
        <v>11932</v>
      </c>
      <c r="C127" s="102">
        <v>0</v>
      </c>
      <c r="F127"/>
      <c r="H127"/>
      <c r="J127"/>
    </row>
    <row r="128" spans="1:10" x14ac:dyDescent="0.35">
      <c r="B128"/>
      <c r="C128" s="4"/>
      <c r="F128"/>
      <c r="H128"/>
      <c r="J128"/>
    </row>
    <row r="129" spans="1:10" x14ac:dyDescent="0.35">
      <c r="A129" s="7" t="s">
        <v>12080</v>
      </c>
      <c r="B129"/>
      <c r="C129" s="4"/>
      <c r="F129"/>
      <c r="H129"/>
      <c r="J129"/>
    </row>
    <row r="130" spans="1:10" x14ac:dyDescent="0.35">
      <c r="A130" s="7" t="s">
        <v>12083</v>
      </c>
      <c r="B130" s="102">
        <v>0</v>
      </c>
      <c r="C130" s="102">
        <v>0</v>
      </c>
      <c r="F130"/>
      <c r="H130"/>
      <c r="J130"/>
    </row>
    <row r="131" spans="1:10" x14ac:dyDescent="0.35">
      <c r="A131" s="7" t="s">
        <v>12084</v>
      </c>
      <c r="B131" s="102">
        <v>0</v>
      </c>
      <c r="C131" s="102">
        <v>0</v>
      </c>
      <c r="F131"/>
      <c r="H131"/>
      <c r="J131"/>
    </row>
    <row r="134" spans="1:10" x14ac:dyDescent="0.35">
      <c r="A134" s="8" t="s">
        <v>12089</v>
      </c>
    </row>
    <row r="136" spans="1:10" x14ac:dyDescent="0.35">
      <c r="A136" s="113" t="s">
        <v>11933</v>
      </c>
    </row>
    <row r="137" spans="1:10" x14ac:dyDescent="0.35">
      <c r="A137" s="113"/>
    </row>
    <row r="138" spans="1:10" x14ac:dyDescent="0.35">
      <c r="A138" s="116" t="s">
        <v>12090</v>
      </c>
    </row>
    <row r="139" spans="1:10" x14ac:dyDescent="0.35">
      <c r="A139" s="4" t="s">
        <v>12091</v>
      </c>
      <c r="B139" s="4">
        <v>0</v>
      </c>
    </row>
    <row r="140" spans="1:10" x14ac:dyDescent="0.35">
      <c r="A140" s="4" t="s">
        <v>12092</v>
      </c>
    </row>
    <row r="141" spans="1:10" x14ac:dyDescent="0.35">
      <c r="A141" s="4" t="s">
        <v>12093</v>
      </c>
    </row>
    <row r="142" spans="1:10" x14ac:dyDescent="0.35">
      <c r="A142" s="4" t="s">
        <v>12094</v>
      </c>
    </row>
    <row r="143" spans="1:10" x14ac:dyDescent="0.35">
      <c r="A143" s="37" t="s">
        <v>12098</v>
      </c>
      <c r="B143" s="117">
        <v>0</v>
      </c>
    </row>
    <row r="144" spans="1:10" x14ac:dyDescent="0.35">
      <c r="A144" s="37"/>
    </row>
    <row r="145" spans="1:5" x14ac:dyDescent="0.35">
      <c r="A145" s="116" t="s">
        <v>12095</v>
      </c>
      <c r="E145" s="16" t="s">
        <v>11932</v>
      </c>
    </row>
    <row r="146" spans="1:5" x14ac:dyDescent="0.35">
      <c r="A146" s="4" t="s">
        <v>12091</v>
      </c>
    </row>
    <row r="147" spans="1:5" x14ac:dyDescent="0.35">
      <c r="A147" s="4" t="s">
        <v>12092</v>
      </c>
    </row>
    <row r="148" spans="1:5" x14ac:dyDescent="0.35">
      <c r="A148" s="4" t="s">
        <v>12093</v>
      </c>
    </row>
    <row r="149" spans="1:5" x14ac:dyDescent="0.35">
      <c r="A149" s="4" t="s">
        <v>12094</v>
      </c>
    </row>
    <row r="150" spans="1:5" x14ac:dyDescent="0.35">
      <c r="A150" s="37" t="s">
        <v>12098</v>
      </c>
    </row>
    <row r="151" spans="1:5" x14ac:dyDescent="0.35">
      <c r="A151" s="37"/>
    </row>
    <row r="152" spans="1:5" x14ac:dyDescent="0.35">
      <c r="A152" s="113" t="s">
        <v>11934</v>
      </c>
    </row>
    <row r="153" spans="1:5" x14ac:dyDescent="0.35">
      <c r="A153" s="113"/>
    </row>
    <row r="154" spans="1:5" x14ac:dyDescent="0.35">
      <c r="A154" s="116" t="s">
        <v>12090</v>
      </c>
    </row>
    <row r="155" spans="1:5" x14ac:dyDescent="0.35">
      <c r="A155" s="4" t="s">
        <v>12091</v>
      </c>
      <c r="B155" s="4">
        <v>4</v>
      </c>
    </row>
    <row r="156" spans="1:5" x14ac:dyDescent="0.35">
      <c r="A156" s="4" t="s">
        <v>12092</v>
      </c>
    </row>
    <row r="157" spans="1:5" x14ac:dyDescent="0.35">
      <c r="A157" s="4" t="s">
        <v>12093</v>
      </c>
    </row>
    <row r="158" spans="1:5" x14ac:dyDescent="0.35">
      <c r="A158" s="4" t="s">
        <v>12094</v>
      </c>
    </row>
    <row r="159" spans="1:5" x14ac:dyDescent="0.35">
      <c r="A159" s="37" t="s">
        <v>12098</v>
      </c>
      <c r="B159" s="117"/>
    </row>
    <row r="160" spans="1:5" x14ac:dyDescent="0.35">
      <c r="A160" s="37"/>
    </row>
    <row r="161" spans="1:5" x14ac:dyDescent="0.35">
      <c r="A161" s="116" t="s">
        <v>12095</v>
      </c>
      <c r="E161" s="16" t="s">
        <v>11932</v>
      </c>
    </row>
    <row r="162" spans="1:5" x14ac:dyDescent="0.35">
      <c r="A162" s="4" t="s">
        <v>12091</v>
      </c>
    </row>
    <row r="163" spans="1:5" x14ac:dyDescent="0.35">
      <c r="A163" s="4" t="s">
        <v>12092</v>
      </c>
    </row>
    <row r="164" spans="1:5" x14ac:dyDescent="0.35">
      <c r="A164" s="4" t="s">
        <v>12093</v>
      </c>
    </row>
    <row r="165" spans="1:5" x14ac:dyDescent="0.35">
      <c r="A165" s="4" t="s">
        <v>12094</v>
      </c>
    </row>
    <row r="166" spans="1:5" x14ac:dyDescent="0.35">
      <c r="A166" s="37" t="s">
        <v>12098</v>
      </c>
    </row>
    <row r="168" spans="1:5" x14ac:dyDescent="0.35">
      <c r="A168" s="113" t="s">
        <v>11935</v>
      </c>
    </row>
    <row r="169" spans="1:5" x14ac:dyDescent="0.35">
      <c r="A169" s="113"/>
    </row>
    <row r="170" spans="1:5" x14ac:dyDescent="0.35">
      <c r="A170" s="116" t="s">
        <v>12090</v>
      </c>
    </row>
    <row r="171" spans="1:5" x14ac:dyDescent="0.35">
      <c r="A171" s="4" t="s">
        <v>12091</v>
      </c>
      <c r="B171" s="4">
        <v>4</v>
      </c>
    </row>
    <row r="172" spans="1:5" x14ac:dyDescent="0.35">
      <c r="A172" s="4" t="s">
        <v>12092</v>
      </c>
    </row>
    <row r="173" spans="1:5" x14ac:dyDescent="0.35">
      <c r="A173" s="4" t="s">
        <v>12093</v>
      </c>
    </row>
    <row r="174" spans="1:5" x14ac:dyDescent="0.35">
      <c r="A174" s="4" t="s">
        <v>12094</v>
      </c>
    </row>
    <row r="175" spans="1:5" x14ac:dyDescent="0.35">
      <c r="A175" s="37" t="s">
        <v>12098</v>
      </c>
      <c r="B175" s="4">
        <v>4</v>
      </c>
    </row>
    <row r="177" spans="1:5" x14ac:dyDescent="0.35">
      <c r="A177" s="116" t="s">
        <v>12095</v>
      </c>
      <c r="E177" s="16" t="s">
        <v>11932</v>
      </c>
    </row>
    <row r="178" spans="1:5" x14ac:dyDescent="0.35">
      <c r="A178" s="4" t="s">
        <v>12091</v>
      </c>
    </row>
    <row r="179" spans="1:5" x14ac:dyDescent="0.35">
      <c r="A179" s="4" t="s">
        <v>12092</v>
      </c>
    </row>
    <row r="180" spans="1:5" x14ac:dyDescent="0.35">
      <c r="A180" s="4" t="s">
        <v>12093</v>
      </c>
    </row>
    <row r="181" spans="1:5" x14ac:dyDescent="0.35">
      <c r="A181" s="4" t="s">
        <v>12094</v>
      </c>
    </row>
    <row r="182" spans="1:5" x14ac:dyDescent="0.35">
      <c r="A182" s="39" t="s">
        <v>12098</v>
      </c>
    </row>
    <row r="183" spans="1:5" x14ac:dyDescent="0.35">
      <c r="A183" s="37"/>
    </row>
    <row r="184" spans="1:5" x14ac:dyDescent="0.35">
      <c r="A184" s="8" t="s">
        <v>12227</v>
      </c>
      <c r="B184" s="117">
        <f>(B139+B155+B171)/3</f>
        <v>2.6666666666666665</v>
      </c>
      <c r="C184" s="119"/>
      <c r="D184" s="117"/>
      <c r="E184" s="120"/>
    </row>
  </sheetData>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300-000000000000}">
  <sheetPr codeName="Sheet218">
    <tabColor theme="9" tint="0.59999389629810485"/>
  </sheetPr>
  <dimension ref="A1:AE251"/>
  <sheetViews>
    <sheetView zoomScale="80" zoomScaleNormal="80" workbookViewId="0">
      <selection activeCell="F1" sqref="F1"/>
    </sheetView>
  </sheetViews>
  <sheetFormatPr defaultColWidth="8.81640625" defaultRowHeight="14.5" x14ac:dyDescent="0.35"/>
  <cols>
    <col min="1" max="1" width="8.81640625" style="4" customWidth="1"/>
    <col min="2" max="2" width="8.453125" style="4" customWidth="1"/>
    <col min="3" max="3" width="7.08984375" customWidth="1"/>
    <col min="4" max="4" width="8" style="4" customWidth="1"/>
    <col min="5" max="5" width="82.90625" style="16" customWidth="1"/>
    <col min="6" max="6" width="8.81640625" style="4"/>
    <col min="8" max="8" width="8.81640625" style="4"/>
    <col min="10" max="10" width="8.81640625" style="4"/>
  </cols>
  <sheetData>
    <row r="1" spans="1:31" s="40" customFormat="1" x14ac:dyDescent="0.35">
      <c r="A1" s="14" t="s">
        <v>9336</v>
      </c>
      <c r="B1" s="10"/>
      <c r="C1" s="14"/>
      <c r="D1" s="18"/>
      <c r="E1" s="14"/>
      <c r="F1" s="142" t="s">
        <v>9368</v>
      </c>
      <c r="G1" s="76"/>
      <c r="H1" s="125"/>
      <c r="I1" s="76"/>
      <c r="J1" s="125"/>
      <c r="K1" s="76"/>
      <c r="L1" s="76"/>
      <c r="M1" s="76"/>
      <c r="N1" s="76"/>
      <c r="O1" s="76"/>
      <c r="P1" s="76"/>
      <c r="Q1" s="76"/>
      <c r="R1" s="76"/>
      <c r="S1" s="76"/>
      <c r="T1" s="76"/>
      <c r="U1" s="76"/>
      <c r="V1" s="76"/>
      <c r="W1" s="76"/>
      <c r="X1" s="76"/>
      <c r="Y1" s="76"/>
      <c r="Z1" s="76"/>
      <c r="AA1" s="76"/>
      <c r="AB1" s="76"/>
      <c r="AC1" s="76"/>
      <c r="AD1" s="76"/>
      <c r="AE1" s="76"/>
    </row>
    <row r="2" spans="1:31" x14ac:dyDescent="0.35">
      <c r="A2" s="7" t="s">
        <v>9223</v>
      </c>
      <c r="B2" s="7" t="s">
        <v>3</v>
      </c>
      <c r="C2" s="8" t="s">
        <v>9459</v>
      </c>
      <c r="D2" s="7" t="s">
        <v>9224</v>
      </c>
      <c r="E2" s="8" t="s">
        <v>9225</v>
      </c>
      <c r="F2" s="125"/>
      <c r="G2" s="125"/>
      <c r="H2" s="125"/>
      <c r="I2" s="125"/>
      <c r="J2" s="125"/>
      <c r="K2" s="125"/>
      <c r="L2" s="125"/>
      <c r="M2" s="125"/>
      <c r="N2" s="125"/>
      <c r="O2" s="125"/>
      <c r="P2" s="125"/>
    </row>
    <row r="3" spans="1:31" s="75" customFormat="1" x14ac:dyDescent="0.35">
      <c r="A3" s="11"/>
      <c r="B3" s="11" t="s">
        <v>9227</v>
      </c>
      <c r="C3" s="15"/>
      <c r="D3" s="19"/>
      <c r="E3" s="15"/>
      <c r="F3" s="152" t="s">
        <v>9370</v>
      </c>
      <c r="G3" s="150" t="s">
        <v>9382</v>
      </c>
      <c r="H3" s="152" t="s">
        <v>9370</v>
      </c>
      <c r="I3" s="150" t="s">
        <v>9369</v>
      </c>
      <c r="J3" s="152" t="s">
        <v>9370</v>
      </c>
      <c r="K3" s="150" t="s">
        <v>9369</v>
      </c>
      <c r="L3" s="150"/>
      <c r="M3" s="150"/>
      <c r="N3" s="150"/>
      <c r="O3" s="150"/>
      <c r="P3" s="150"/>
    </row>
    <row r="4" spans="1:31" x14ac:dyDescent="0.35">
      <c r="A4" s="7"/>
      <c r="B4" s="7"/>
      <c r="C4" s="8"/>
      <c r="E4" s="8"/>
    </row>
    <row r="5" spans="1:31" x14ac:dyDescent="0.35">
      <c r="A5" s="4">
        <v>1</v>
      </c>
      <c r="B5" s="4">
        <v>-412.48399999999998</v>
      </c>
      <c r="C5" t="s">
        <v>6926</v>
      </c>
      <c r="D5" s="4">
        <v>3</v>
      </c>
      <c r="E5" s="16" t="s">
        <v>2031</v>
      </c>
      <c r="F5" s="4">
        <f>IF(G5="GREET",1,IF(G5="GOAL",2,IF(G5="GOAL:COOP",2,IF(G5="(GOAL:COOP)",2,IF(G5="GOAL:CIVILITY",2,IF(G5="GOAL:SUSTAIN",2,IF(G5="(GOAL:SUSTAIN)",2,IF(G5="GOAL:MAX EARN",2,IF(G5="GOAL:EQUITY",2,IF(G5="(GOAL:EQUITY)",2,IF(G5="PROPOSAL",3,IF(G5="(PROPOSAL)",3,IF(G5="CHOOSE+",4,IF(G5="CHOOSE-",4,IF(G5="(CHOOSE+)",4,IF(G5="(CHOOSE-)",4,IF(G5="ECO INFO",5,IF(G5="(ECO INFO)",5,IF(G5="$ INFO",6,IF(G5="($ INFO)",6,IF(G5="SOC INFO",7,IF(G5="(SOC INFO)",7,IF(G5="RULE INFO",8,IF(G5="EXP INFO",9,IF(G5="(EXP INFO)",9,IF(G5="MON RES",10,IF(G5="MON EARN",11,IF(G5="MON BEH",12,IF(G5="POSE HARM",13,IF(G5="(POSE HARM)",13,IF(G5="POSE CONCERN",14,IF(G5="(POSE CONCERN)",14,IF(G5="RJ APOLOGY",15,IF(G5="RJ ATONE",16,IF(G5="(RJ ATONE)",16,IF(G5="RJ JUSTIFY",17,IF(G5="RJ JUSTIFY:ECO INFO",17,IF(G5="RJ JUSTIFY:SOC INFO",17,IF(G5="RJ JUSTIFY:EXP INFO",17,IF(G5="RJ JUSTIFY:MON EARN",17,IF(G5="RJ JUSTIFY:MON BEH",17,IF(G5="RJ-",18,IF(G5="RJ FORGIVE+",19,IF(G5="RJ FORGIVE-",19,IF(G5="(RJ FORGIVE+)",19,IF(G5="(RJ FORGIVE-)",19,IF(G5="COORD",20,IF(G5="(COORD)",20,IF(G5="ENF ACK",21,IF(G5="(ENF ACK)",21,IF(G5="ENF PRAISE",22,IF(G5="ENF ASK",23,IF(G5="ENF TELL",24,IF(G5="ENF SHAME",25,IF(G5="ENF WARN",26,IF(G5="ENF THREATEN",27,IF(G5="ENF PUNISH",28,IF(G5="DEFECT",29,IF(G5="SM TALK",30,IF(G5="HUMOR",31,IF(G5="POLITE+",32,IF(G5="POLITE-",32,IF(G5="INPUT-",33,IF(G5="AMBIGUOUS",34,IF(G5="UNCODEABLE",35)))))))))))))))))))))))))))))))))))))))))))))))))))))))))))))))))</f>
        <v>1</v>
      </c>
      <c r="G5" t="s">
        <v>10885</v>
      </c>
    </row>
    <row r="6" spans="1:31" x14ac:dyDescent="0.35">
      <c r="A6" s="4">
        <v>2</v>
      </c>
      <c r="B6" s="4">
        <v>-395.07</v>
      </c>
      <c r="C6" t="s">
        <v>6926</v>
      </c>
      <c r="D6" s="4">
        <v>3</v>
      </c>
      <c r="E6" s="16" t="s">
        <v>6930</v>
      </c>
      <c r="F6" s="4">
        <f t="shared" ref="F6:F40" si="0">IF(G6="GREET",1,IF(G6="GOAL",2,IF(G6="GOAL:COOP",2,IF(G6="(GOAL:COOP)",2,IF(G6="GOAL:CIVILITY",2,IF(G6="GOAL:SUSTAIN",2,IF(G6="(GOAL:SUSTAIN)",2,IF(G6="GOAL:MAX EARN",2,IF(G6="GOAL:EQUITY",2,IF(G6="(GOAL:EQUITY)",2,IF(G6="PROPOSAL",3,IF(G6="(PROPOSAL)",3,IF(G6="CHOOSE+",4,IF(G6="CHOOSE-",4,IF(G6="(CHOOSE+)",4,IF(G6="(CHOOSE-)",4,IF(G6="ECO INFO",5,IF(G6="(ECO INFO)",5,IF(G6="$ INFO",6,IF(G6="($ INFO)",6,IF(G6="SOC INFO",7,IF(G6="(SOC INFO)",7,IF(G6="RULE INFO",8,IF(G6="EXP INFO",9,IF(G6="(EXP INFO)",9,IF(G6="MON RES",10,IF(G6="MON EARN",11,IF(G6="MON BEH",12,IF(G6="POSE HARM",13,IF(G6="(POSE HARM)",13,IF(G6="POSE CONCERN",14,IF(G6="(POSE CONCERN)",14,IF(G6="RJ APOLOGY",15,IF(G6="RJ ATONE",16,IF(G6="(RJ ATONE)",16,IF(G6="RJ JUSTIFY",17,IF(G6="RJ JUSTIFY:ECO INFO",17,IF(G6="RJ JUSTIFY:SOC INFO",17,IF(G6="RJ JUSTIFY:EXP INFO",17,IF(G6="RJ JUSTIFY:MON EARN",17,IF(G6="RJ JUSTIFY:MON BEH",17,IF(G6="RJ-",18,IF(G6="RJ FORGIVE+",19,IF(G6="RJ FORGIVE-",19,IF(G6="(RJ FORGIVE+)",19,IF(G6="(RJ FORGIVE-)",19,IF(G6="COORD",20,IF(G6="(COORD)",20,IF(G6="ENF ACK",21,IF(G6="(ENF ACK)",21,IF(G6="ENF PRAISE",22,IF(G6="ENF ASK",23,IF(G6="ENF TELL",24,IF(G6="ENF SHAME",25,IF(G6="ENF WARN",26,IF(G6="ENF THREATEN",27,IF(G6="ENF PUNISH",28,IF(G6="DEFECT",29,IF(G6="SM TALK",30,IF(G6="HUMOR",31,IF(G6="POLITE+",32,IF(G6="POLITE-",32,IF(G6="INPUT-",33,IF(G6="AMBIGUOUS",34,IF(G6="UNCODEABLE",35)))))))))))))))))))))))))))))))))))))))))))))))))))))))))))))))))</f>
        <v>30</v>
      </c>
      <c r="G6" t="s">
        <v>9375</v>
      </c>
    </row>
    <row r="8" spans="1:31" x14ac:dyDescent="0.35">
      <c r="A8" s="7">
        <v>4</v>
      </c>
      <c r="B8" s="31" t="s">
        <v>11465</v>
      </c>
    </row>
    <row r="9" spans="1:31" x14ac:dyDescent="0.35">
      <c r="A9" s="4">
        <v>3</v>
      </c>
      <c r="B9" s="4">
        <v>-394.315</v>
      </c>
      <c r="C9" t="s">
        <v>6931</v>
      </c>
      <c r="D9" s="4">
        <v>4</v>
      </c>
      <c r="E9" s="16" t="s">
        <v>6932</v>
      </c>
      <c r="F9" s="4">
        <f t="shared" si="0"/>
        <v>3</v>
      </c>
      <c r="G9" s="43" t="s">
        <v>9379</v>
      </c>
      <c r="H9" s="4">
        <f>IF(I9="GREET",1,IF(I9="GOAL",2,IF(I9="GOAL:COOP",2,IF(I9="(GOAL:COOP)",2,IF(I9="GOAL:CIVILITY",2,IF(I9="GOAL:SUSTAIN",2,IF(I9="(GOAL:SUSTAIN)",2,IF(I9="GOAL:MAX EARN",2,IF(I9="GOAL:EQUITY",2,IF(I9="(GOAL:EQUITY)",2,IF(I9="PROPOSAL",3,IF(I9="(PROPOSAL)",3,IF(I9="CHOOSE+",4,IF(I9="CHOOSE-",4,IF(I9="(CHOOSE+)",4,IF(I9="(CHOOSE-)",4,IF(I9="ECO INFO",5,IF(I9="(ECO INFO)",5,IF(I9="$ INFO",6,IF(I9="($ INFO)",6,IF(I9="SOC INFO",7,IF(I9="(SOC INFO)",7,IF(I9="RULE INFO",8,IF(I9="EXP INFO",9,IF(I9="(EXP INFO)",9,IF(I9="MON RES",10,IF(I9="MON EARN",11,IF(I9="MON BEH",12,IF(I9="POSE HARM",13,IF(I9="(POSE HARM)",13,IF(I9="POSE CONCERN",14,IF(I9="(POSE CONCERN)",14,IF(I9="RJ APOLOGY",15,IF(I9="RJ ATONE",16,IF(I9="(RJ ATONE)",16,IF(I9="RJ JUSTIFY",17,IF(I9="RJ JUSTIFY:ECO INFO",17,IF(I9="RJ JUSTIFY:SOC INFO",17,IF(I9="RJ JUSTIFY:EXP INFO",17,IF(I9="RJ JUSTIFY:MON EARN",17,IF(I9="RJ JUSTIFY:MON BEH",17,IF(I9="RJ-",18,IF(I9="RJ FORGIVE+",19,IF(I9="RJ FORGIVE-",19,IF(I9="(RJ FORGIVE+)",19,IF(I9="(RJ FORGIVE-)",19,IF(I9="COORD",20,IF(I9="(COORD)",20,IF(I9="ENF ACK",21,IF(I9="(ENF ACK)",21,IF(I9="ENF PRAISE",22,IF(I9="ENF ASK",23,IF(I9="ENF TELL",24,IF(I9="ENF SHAME",25,IF(I9="ENF WARN",26,IF(I9="ENF THREATEN",27,IF(I9="ENF PUNISH",28,IF(I9="DEFECT",29,IF(I9="SM TALK",30,IF(I9="HUMOR",31,IF(I9="POLITE+",32,IF(I9="POLITE-",32,IF(I9="INPUT-",33,IF(I9="AMBIGUOUS",34,IF(I9="UNCODEABLE",35)))))))))))))))))))))))))))))))))))))))))))))))))))))))))))))))))</f>
        <v>2</v>
      </c>
      <c r="I9" t="s">
        <v>12182</v>
      </c>
    </row>
    <row r="10" spans="1:31" x14ac:dyDescent="0.35">
      <c r="B10" s="4">
        <v>-362.65800000000002</v>
      </c>
      <c r="C10" t="s">
        <v>6931</v>
      </c>
      <c r="D10" s="4">
        <v>4</v>
      </c>
      <c r="E10" s="16" t="s">
        <v>6934</v>
      </c>
      <c r="F10" s="4">
        <f t="shared" si="0"/>
        <v>5</v>
      </c>
      <c r="G10" t="s">
        <v>9378</v>
      </c>
    </row>
    <row r="11" spans="1:31" x14ac:dyDescent="0.35">
      <c r="A11" s="4">
        <v>4</v>
      </c>
      <c r="B11" s="4">
        <v>-378.51499999999999</v>
      </c>
      <c r="C11" t="s">
        <v>6926</v>
      </c>
      <c r="D11" s="4">
        <v>3</v>
      </c>
      <c r="E11" s="16" t="s">
        <v>999</v>
      </c>
      <c r="F11" s="4">
        <f t="shared" si="0"/>
        <v>4</v>
      </c>
      <c r="G11" t="s">
        <v>9372</v>
      </c>
      <c r="H11" s="4">
        <f>IF(I11="GREET",1,IF(I11="GOAL",2,IF(I11="GOAL:COOP",2,IF(I11="(GOAL:COOP)",2,IF(I11="GOAL:CIVILITY",2,IF(I11="GOAL:SUSTAIN",2,IF(I11="(GOAL:SUSTAIN)",2,IF(I11="GOAL:MAX EARN",2,IF(I11="GOAL:EQUITY",2,IF(I11="(GOAL:EQUITY)",2,IF(I11="PROPOSAL",3,IF(I11="(PROPOSAL)",3,IF(I11="CHOOSE+",4,IF(I11="CHOOSE-",4,IF(I11="(CHOOSE+)",4,IF(I11="(CHOOSE-)",4,IF(I11="ECO INFO",5,IF(I11="(ECO INFO)",5,IF(I11="$ INFO",6,IF(I11="($ INFO)",6,IF(I11="SOC INFO",7,IF(I11="(SOC INFO)",7,IF(I11="RULE INFO",8,IF(I11="EXP INFO",9,IF(I11="(EXP INFO)",9,IF(I11="MON RES",10,IF(I11="MON EARN",11,IF(I11="MON BEH",12,IF(I11="POSE HARM",13,IF(I11="(POSE HARM)",13,IF(I11="POSE CONCERN",14,IF(I11="(POSE CONCERN)",14,IF(I11="RJ APOLOGY",15,IF(I11="RJ ATONE",16,IF(I11="(RJ ATONE)",16,IF(I11="RJ JUSTIFY",17,IF(I11="RJ JUSTIFY:ECO INFO",17,IF(I11="RJ JUSTIFY:SOC INFO",17,IF(I11="RJ JUSTIFY:EXP INFO",17,IF(I11="RJ JUSTIFY:MON EARN",17,IF(I11="RJ JUSTIFY:MON BEH",17,IF(I11="RJ-",18,IF(I11="RJ FORGIVE+",19,IF(I11="RJ FORGIVE-",19,IF(I11="(RJ FORGIVE+)",19,IF(I11="(RJ FORGIVE-)",19,IF(I11="COORD",20,IF(I11="(COORD)",20,IF(I11="ENF ACK",21,IF(I11="(ENF ACK)",21,IF(I11="ENF PRAISE",22,IF(I11="ENF ASK",23,IF(I11="ENF TELL",24,IF(I11="ENF SHAME",25,IF(I11="ENF WARN",26,IF(I11="ENF THREATEN",27,IF(I11="ENF PUNISH",28,IF(I11="DEFECT",29,IF(I11="SM TALK",30,IF(I11="HUMOR",31,IF(I11="POLITE+",32,IF(I11="POLITE-",32,IF(I11="INPUT-",33,IF(I11="AMBIGUOUS",34,IF(I11="UNCODEABLE",35)))))))))))))))))))))))))))))))))))))))))))))))))))))))))))))))))</f>
        <v>5</v>
      </c>
      <c r="I11" t="s">
        <v>10437</v>
      </c>
    </row>
    <row r="12" spans="1:31" x14ac:dyDescent="0.35">
      <c r="B12" s="4">
        <v>-351.54599999999999</v>
      </c>
      <c r="C12" t="s">
        <v>6926</v>
      </c>
      <c r="D12" s="4">
        <v>3</v>
      </c>
      <c r="E12" s="16" t="s">
        <v>6937</v>
      </c>
    </row>
    <row r="13" spans="1:31" x14ac:dyDescent="0.35">
      <c r="A13" s="4">
        <v>5</v>
      </c>
      <c r="B13" s="4">
        <v>-321.24599999999998</v>
      </c>
      <c r="C13" t="s">
        <v>6942</v>
      </c>
      <c r="D13" s="4">
        <v>2</v>
      </c>
      <c r="E13" s="16" t="s">
        <v>6943</v>
      </c>
      <c r="F13" s="4">
        <f t="shared" si="0"/>
        <v>5</v>
      </c>
      <c r="G13" t="s">
        <v>9378</v>
      </c>
    </row>
    <row r="14" spans="1:31" x14ac:dyDescent="0.35">
      <c r="A14" s="4">
        <v>6</v>
      </c>
      <c r="B14" s="4">
        <v>-311.91399999999999</v>
      </c>
      <c r="C14" t="s">
        <v>6931</v>
      </c>
      <c r="D14" s="4">
        <v>4</v>
      </c>
      <c r="E14" s="16" t="s">
        <v>139</v>
      </c>
      <c r="F14" s="4">
        <f t="shared" si="0"/>
        <v>5</v>
      </c>
      <c r="G14" t="s">
        <v>9378</v>
      </c>
    </row>
    <row r="15" spans="1:31" x14ac:dyDescent="0.35">
      <c r="B15" s="4">
        <v>-299.49299999999999</v>
      </c>
      <c r="C15" t="s">
        <v>6931</v>
      </c>
      <c r="D15" s="4">
        <v>4</v>
      </c>
      <c r="E15" s="16" t="s">
        <v>6945</v>
      </c>
    </row>
    <row r="16" spans="1:31" x14ac:dyDescent="0.35">
      <c r="A16" s="4">
        <v>7</v>
      </c>
      <c r="B16" s="4">
        <v>-284.589</v>
      </c>
      <c r="C16" t="s">
        <v>6931</v>
      </c>
      <c r="D16" s="4">
        <v>4</v>
      </c>
      <c r="E16" s="16" t="s">
        <v>6946</v>
      </c>
      <c r="F16" s="4">
        <f t="shared" si="0"/>
        <v>3</v>
      </c>
      <c r="G16" t="s">
        <v>9379</v>
      </c>
    </row>
    <row r="17" spans="1:10" x14ac:dyDescent="0.35">
      <c r="A17" s="4">
        <v>8</v>
      </c>
      <c r="B17" s="4">
        <v>-305.60300000000001</v>
      </c>
      <c r="C17" t="s">
        <v>6926</v>
      </c>
      <c r="D17" s="4">
        <v>3</v>
      </c>
      <c r="E17" s="16" t="s">
        <v>6944</v>
      </c>
      <c r="F17" s="4">
        <f t="shared" si="0"/>
        <v>30</v>
      </c>
      <c r="G17" t="s">
        <v>9375</v>
      </c>
    </row>
    <row r="18" spans="1:10" x14ac:dyDescent="0.35">
      <c r="A18" s="4">
        <v>9</v>
      </c>
      <c r="B18" s="4">
        <v>-282.803</v>
      </c>
      <c r="C18" t="s">
        <v>6947</v>
      </c>
      <c r="D18" s="4">
        <v>1</v>
      </c>
      <c r="E18" s="16" t="s">
        <v>542</v>
      </c>
      <c r="F18" s="4">
        <f t="shared" si="0"/>
        <v>5</v>
      </c>
      <c r="G18" t="s">
        <v>9378</v>
      </c>
      <c r="H18" s="4">
        <f>IF(I18="GREET",1,IF(I18="GOAL",2,IF(I18="GOAL:COOP",2,IF(I18="(GOAL:COOP)",2,IF(I18="GOAL:CIVILITY",2,IF(I18="GOAL:SUSTAIN",2,IF(I18="(GOAL:SUSTAIN)",2,IF(I18="GOAL:MAX EARN",2,IF(I18="GOAL:EQUITY",2,IF(I18="(GOAL:EQUITY)",2,IF(I18="PROPOSAL",3,IF(I18="(PROPOSAL)",3,IF(I18="CHOOSE+",4,IF(I18="CHOOSE-",4,IF(I18="(CHOOSE+)",4,IF(I18="(CHOOSE-)",4,IF(I18="ECO INFO",5,IF(I18="(ECO INFO)",5,IF(I18="$ INFO",6,IF(I18="($ INFO)",6,IF(I18="SOC INFO",7,IF(I18="(SOC INFO)",7,IF(I18="RULE INFO",8,IF(I18="EXP INFO",9,IF(I18="(EXP INFO)",9,IF(I18="MON RES",10,IF(I18="MON EARN",11,IF(I18="MON BEH",12,IF(I18="POSE HARM",13,IF(I18="(POSE HARM)",13,IF(I18="POSE CONCERN",14,IF(I18="(POSE CONCERN)",14,IF(I18="RJ APOLOGY",15,IF(I18="RJ ATONE",16,IF(I18="(RJ ATONE)",16,IF(I18="RJ JUSTIFY",17,IF(I18="RJ JUSTIFY:ECO INFO",17,IF(I18="RJ JUSTIFY:SOC INFO",17,IF(I18="RJ JUSTIFY:EXP INFO",17,IF(I18="RJ JUSTIFY:MON EARN",17,IF(I18="RJ JUSTIFY:MON BEH",17,IF(I18="RJ-",18,IF(I18="RJ FORGIVE+",19,IF(I18="RJ FORGIVE-",19,IF(I18="(RJ FORGIVE+)",19,IF(I18="(RJ FORGIVE-)",19,IF(I18="COORD",20,IF(I18="(COORD)",20,IF(I18="ENF ACK",21,IF(I18="(ENF ACK)",21,IF(I18="ENF PRAISE",22,IF(I18="ENF ASK",23,IF(I18="ENF TELL",24,IF(I18="ENF SHAME",25,IF(I18="ENF WARN",26,IF(I18="ENF THREATEN",27,IF(I18="ENF PUNISH",28,IF(I18="DEFECT",29,IF(I18="SM TALK",30,IF(I18="HUMOR",31,IF(I18="POLITE+",32,IF(I18="POLITE-",32,IF(I18="INPUT-",33,IF(I18="AMBIGUOUS",34,IF(I18="UNCODEABLE",35)))))))))))))))))))))))))))))))))))))))))))))))))))))))))))))))))</f>
        <v>4</v>
      </c>
      <c r="I18" t="s">
        <v>10330</v>
      </c>
    </row>
    <row r="19" spans="1:10" x14ac:dyDescent="0.35">
      <c r="A19" s="4">
        <v>10</v>
      </c>
      <c r="B19" s="4">
        <v>-269.48599999999999</v>
      </c>
      <c r="C19" t="s">
        <v>6942</v>
      </c>
      <c r="D19" s="4">
        <v>2</v>
      </c>
      <c r="E19" s="16" t="s">
        <v>6949</v>
      </c>
    </row>
    <row r="20" spans="1:10" x14ac:dyDescent="0.35">
      <c r="E20" s="58" t="s">
        <v>267</v>
      </c>
      <c r="F20" s="4">
        <f t="shared" si="0"/>
        <v>4</v>
      </c>
      <c r="G20" t="s">
        <v>9372</v>
      </c>
    </row>
    <row r="21" spans="1:10" x14ac:dyDescent="0.35">
      <c r="E21" s="58" t="s">
        <v>10202</v>
      </c>
      <c r="F21" s="4">
        <f t="shared" si="0"/>
        <v>5</v>
      </c>
      <c r="G21" s="43" t="s">
        <v>9378</v>
      </c>
    </row>
    <row r="22" spans="1:10" x14ac:dyDescent="0.35">
      <c r="A22" s="4">
        <v>11</v>
      </c>
      <c r="B22" s="4">
        <v>-235.62700000000001</v>
      </c>
      <c r="C22" t="s">
        <v>6926</v>
      </c>
      <c r="D22" s="4">
        <v>3</v>
      </c>
      <c r="E22" s="16" t="s">
        <v>6951</v>
      </c>
      <c r="F22" s="4">
        <f t="shared" si="0"/>
        <v>8</v>
      </c>
      <c r="G22" t="s">
        <v>9374</v>
      </c>
    </row>
    <row r="23" spans="1:10" x14ac:dyDescent="0.35">
      <c r="A23" s="4">
        <v>12</v>
      </c>
      <c r="B23" s="4">
        <v>-221.28599999999901</v>
      </c>
      <c r="C23" t="s">
        <v>6926</v>
      </c>
      <c r="D23" s="4">
        <v>3</v>
      </c>
      <c r="E23" s="16" t="s">
        <v>6953</v>
      </c>
    </row>
    <row r="24" spans="1:10" x14ac:dyDescent="0.35">
      <c r="B24" s="4">
        <v>-215.61199999999999</v>
      </c>
      <c r="C24" t="s">
        <v>6926</v>
      </c>
      <c r="D24" s="4">
        <v>3</v>
      </c>
      <c r="E24" s="16" t="s">
        <v>6954</v>
      </c>
    </row>
    <row r="25" spans="1:10" x14ac:dyDescent="0.35">
      <c r="A25" s="4">
        <v>13</v>
      </c>
      <c r="B25" s="4">
        <v>-166.89</v>
      </c>
      <c r="C25" t="s">
        <v>6931</v>
      </c>
      <c r="D25" s="4">
        <v>4</v>
      </c>
      <c r="E25" s="16" t="s">
        <v>6955</v>
      </c>
    </row>
    <row r="26" spans="1:10" s="38" customFormat="1" x14ac:dyDescent="0.35">
      <c r="A26" s="37"/>
      <c r="B26" s="4"/>
      <c r="D26" s="37"/>
      <c r="E26" s="58" t="s">
        <v>10918</v>
      </c>
      <c r="F26" s="4">
        <f t="shared" si="0"/>
        <v>8</v>
      </c>
      <c r="G26" t="s">
        <v>9374</v>
      </c>
      <c r="H26" s="4"/>
      <c r="I26" s="43"/>
      <c r="J26" s="37"/>
    </row>
    <row r="27" spans="1:10" s="38" customFormat="1" x14ac:dyDescent="0.35">
      <c r="A27" s="37"/>
      <c r="B27" s="4"/>
      <c r="D27" s="37"/>
      <c r="E27" s="58" t="s">
        <v>10919</v>
      </c>
      <c r="F27" s="4">
        <f t="shared" si="0"/>
        <v>3</v>
      </c>
      <c r="G27" t="s">
        <v>9379</v>
      </c>
      <c r="H27" s="4"/>
      <c r="I27"/>
      <c r="J27" s="37"/>
    </row>
    <row r="28" spans="1:10" s="38" customFormat="1" x14ac:dyDescent="0.35">
      <c r="A28" s="37"/>
      <c r="B28" s="4"/>
      <c r="D28" s="37"/>
      <c r="E28" s="39"/>
      <c r="F28" s="4"/>
      <c r="G28"/>
      <c r="H28" s="4"/>
      <c r="I28"/>
      <c r="J28" s="37"/>
    </row>
    <row r="29" spans="1:10" s="38" customFormat="1" x14ac:dyDescent="0.35">
      <c r="A29" s="7">
        <v>0</v>
      </c>
      <c r="B29" s="31" t="s">
        <v>11466</v>
      </c>
      <c r="D29" s="37"/>
      <c r="E29" s="39"/>
      <c r="F29" s="4"/>
      <c r="G29"/>
      <c r="H29" s="4"/>
      <c r="I29"/>
      <c r="J29" s="37"/>
    </row>
    <row r="30" spans="1:10" x14ac:dyDescent="0.35">
      <c r="A30" s="4">
        <v>14</v>
      </c>
      <c r="B30" s="4">
        <v>-161.12700000000001</v>
      </c>
      <c r="C30" t="s">
        <v>6942</v>
      </c>
      <c r="D30" s="4">
        <v>2</v>
      </c>
      <c r="E30" s="16" t="s">
        <v>6956</v>
      </c>
      <c r="F30" s="4">
        <f t="shared" si="0"/>
        <v>3</v>
      </c>
      <c r="G30" t="s">
        <v>9379</v>
      </c>
    </row>
    <row r="31" spans="1:10" x14ac:dyDescent="0.35">
      <c r="A31" s="4">
        <v>15</v>
      </c>
      <c r="B31" s="4">
        <v>-148.58699999999999</v>
      </c>
      <c r="C31" t="s">
        <v>6926</v>
      </c>
      <c r="D31" s="4">
        <v>3</v>
      </c>
      <c r="E31" s="16" t="s">
        <v>6957</v>
      </c>
      <c r="F31" s="4">
        <f t="shared" si="0"/>
        <v>3</v>
      </c>
      <c r="G31" t="s">
        <v>9379</v>
      </c>
    </row>
    <row r="32" spans="1:10" x14ac:dyDescent="0.35">
      <c r="A32" s="4">
        <v>16</v>
      </c>
      <c r="B32" s="4">
        <v>-148.36199999999999</v>
      </c>
      <c r="C32" t="s">
        <v>6931</v>
      </c>
      <c r="D32" s="4">
        <v>4</v>
      </c>
      <c r="E32" s="16" t="s">
        <v>6958</v>
      </c>
      <c r="F32" s="4">
        <f t="shared" si="0"/>
        <v>3</v>
      </c>
      <c r="G32" t="s">
        <v>9379</v>
      </c>
    </row>
    <row r="33" spans="1:11" x14ac:dyDescent="0.35">
      <c r="A33" s="4">
        <v>17</v>
      </c>
      <c r="B33" s="4">
        <v>-119.22799999999999</v>
      </c>
      <c r="C33" t="s">
        <v>6926</v>
      </c>
      <c r="D33" s="4">
        <v>3</v>
      </c>
      <c r="E33" s="16" t="s">
        <v>6959</v>
      </c>
      <c r="F33" s="4">
        <f t="shared" si="0"/>
        <v>9</v>
      </c>
      <c r="G33" s="43" t="s">
        <v>9373</v>
      </c>
      <c r="H33" s="4">
        <f>IF(I33="GREET",1,IF(I33="GOAL",2,IF(I33="GOAL:COOP",2,IF(I33="(GOAL:COOP)",2,IF(I33="GOAL:CIVILITY",2,IF(I33="GOAL:SUSTAIN",2,IF(I33="(GOAL:SUSTAIN)",2,IF(I33="GOAL:MAX EARN",2,IF(I33="GOAL:EQUITY",2,IF(I33="(GOAL:EQUITY)",2,IF(I33="PROPOSAL",3,IF(I33="(PROPOSAL)",3,IF(I33="CHOOSE+",4,IF(I33="CHOOSE-",4,IF(I33="(CHOOSE+)",4,IF(I33="(CHOOSE-)",4,IF(I33="ECO INFO",5,IF(I33="(ECO INFO)",5,IF(I33="$ INFO",6,IF(I33="($ INFO)",6,IF(I33="SOC INFO",7,IF(I33="(SOC INFO)",7,IF(I33="RULE INFO",8,IF(I33="EXP INFO",9,IF(I33="(EXP INFO)",9,IF(I33="MON RES",10,IF(I33="MON EARN",11,IF(I33="MON BEH",12,IF(I33="POSE HARM",13,IF(I33="(POSE HARM)",13,IF(I33="POSE CONCERN",14,IF(I33="(POSE CONCERN)",14,IF(I33="RJ APOLOGY",15,IF(I33="RJ ATONE",16,IF(I33="(RJ ATONE)",16,IF(I33="RJ JUSTIFY",17,IF(I33="RJ JUSTIFY:ECO INFO",17,IF(I33="RJ JUSTIFY:SOC INFO",17,IF(I33="RJ JUSTIFY:EXP INFO",17,IF(I33="RJ JUSTIFY:MON EARN",17,IF(I33="RJ JUSTIFY:MON BEH",17,IF(I33="RJ-",18,IF(I33="RJ FORGIVE+",19,IF(I33="RJ FORGIVE-",19,IF(I33="(RJ FORGIVE+)",19,IF(I33="(RJ FORGIVE-)",19,IF(I33="COORD",20,IF(I33="(COORD)",20,IF(I33="ENF ACK",21,IF(I33="(ENF ACK)",21,IF(I33="ENF PRAISE",22,IF(I33="ENF ASK",23,IF(I33="ENF TELL",24,IF(I33="ENF SHAME",25,IF(I33="ENF WARN",26,IF(I33="ENF THREATEN",27,IF(I33="ENF PUNISH",28,IF(I33="DEFECT",29,IF(I33="SM TALK",30,IF(I33="HUMOR",31,IF(I33="POLITE+",32,IF(I33="POLITE-",32,IF(I33="INPUT-",33,IF(I33="AMBIGUOUS",34,IF(I33="UNCODEABLE",35)))))))))))))))))))))))))))))))))))))))))))))))))))))))))))))))))</f>
        <v>4</v>
      </c>
      <c r="I33" t="s">
        <v>10429</v>
      </c>
    </row>
    <row r="34" spans="1:11" x14ac:dyDescent="0.35">
      <c r="A34" s="4">
        <v>18</v>
      </c>
      <c r="B34" s="4">
        <v>-104.602</v>
      </c>
      <c r="C34" t="s">
        <v>6931</v>
      </c>
      <c r="D34" s="4">
        <v>4</v>
      </c>
      <c r="E34" s="16" t="s">
        <v>6960</v>
      </c>
      <c r="F34" s="4">
        <f t="shared" si="0"/>
        <v>3</v>
      </c>
      <c r="G34" t="s">
        <v>9379</v>
      </c>
    </row>
    <row r="35" spans="1:11" x14ac:dyDescent="0.35">
      <c r="B35" s="4">
        <v>-95.325999999999993</v>
      </c>
      <c r="C35" t="s">
        <v>6931</v>
      </c>
      <c r="D35" s="4">
        <v>4</v>
      </c>
      <c r="E35" s="16" t="s">
        <v>6961</v>
      </c>
    </row>
    <row r="36" spans="1:11" x14ac:dyDescent="0.35">
      <c r="A36" s="4">
        <v>19</v>
      </c>
      <c r="B36" s="4">
        <v>-92.974999999999994</v>
      </c>
      <c r="C36" t="s">
        <v>6942</v>
      </c>
      <c r="D36" s="4">
        <v>2</v>
      </c>
      <c r="E36" s="16" t="b">
        <v>1</v>
      </c>
      <c r="F36" s="4">
        <f t="shared" si="0"/>
        <v>34</v>
      </c>
      <c r="G36" t="s">
        <v>9387</v>
      </c>
      <c r="I36" t="s">
        <v>11467</v>
      </c>
    </row>
    <row r="37" spans="1:11" x14ac:dyDescent="0.35">
      <c r="A37" s="4">
        <v>20</v>
      </c>
      <c r="B37" s="4">
        <v>-72.635000000000005</v>
      </c>
      <c r="C37" t="s">
        <v>6926</v>
      </c>
      <c r="D37" s="4">
        <v>3</v>
      </c>
      <c r="E37" s="16" t="s">
        <v>6962</v>
      </c>
      <c r="F37" s="4">
        <f t="shared" si="0"/>
        <v>5</v>
      </c>
      <c r="G37" s="43" t="s">
        <v>9378</v>
      </c>
      <c r="H37" s="4">
        <f>IF(I37="GREET",1,IF(I37="GOAL",2,IF(I37="GOAL:COOP",2,IF(I37="(GOAL:COOP)",2,IF(I37="GOAL:CIVILITY",2,IF(I37="GOAL:SUSTAIN",2,IF(I37="(GOAL:SUSTAIN)",2,IF(I37="GOAL:MAX EARN",2,IF(I37="GOAL:EQUITY",2,IF(I37="(GOAL:EQUITY)",2,IF(I37="PROPOSAL",3,IF(I37="(PROPOSAL)",3,IF(I37="CHOOSE+",4,IF(I37="CHOOSE-",4,IF(I37="(CHOOSE+)",4,IF(I37="(CHOOSE-)",4,IF(I37="ECO INFO",5,IF(I37="(ECO INFO)",5,IF(I37="$ INFO",6,IF(I37="($ INFO)",6,IF(I37="SOC INFO",7,IF(I37="(SOC INFO)",7,IF(I37="RULE INFO",8,IF(I37="EXP INFO",9,IF(I37="(EXP INFO)",9,IF(I37="MON RES",10,IF(I37="MON EARN",11,IF(I37="MON BEH",12,IF(I37="POSE HARM",13,IF(I37="(POSE HARM)",13,IF(I37="POSE CONCERN",14,IF(I37="(POSE CONCERN)",14,IF(I37="RJ APOLOGY",15,IF(I37="RJ ATONE",16,IF(I37="(RJ ATONE)",16,IF(I37="RJ JUSTIFY",17,IF(I37="RJ JUSTIFY:ECO INFO",17,IF(I37="RJ JUSTIFY:SOC INFO",17,IF(I37="RJ JUSTIFY:EXP INFO",17,IF(I37="RJ JUSTIFY:MON EARN",17,IF(I37="RJ JUSTIFY:MON BEH",17,IF(I37="RJ-",18,IF(I37="RJ FORGIVE+",19,IF(I37="RJ FORGIVE-",19,IF(I37="(RJ FORGIVE+)",19,IF(I37="(RJ FORGIVE-)",19,IF(I37="COORD",20,IF(I37="(COORD)",20,IF(I37="ENF ACK",21,IF(I37="(ENF ACK)",21,IF(I37="ENF PRAISE",22,IF(I37="ENF ASK",23,IF(I37="ENF TELL",24,IF(I37="ENF SHAME",25,IF(I37="ENF WARN",26,IF(I37="ENF THREATEN",27,IF(I37="ENF PUNISH",28,IF(I37="DEFECT",29,IF(I37="SM TALK",30,IF(I37="HUMOR",31,IF(I37="POLITE+",32,IF(I37="POLITE-",32,IF(I37="INPUT-",33,IF(I37="AMBIGUOUS",34,IF(I37="UNCODEABLE",35)))))))))))))))))))))))))))))))))))))))))))))))))))))))))))))))))</f>
        <v>4</v>
      </c>
      <c r="I37" t="s">
        <v>10429</v>
      </c>
      <c r="K37" s="41"/>
    </row>
    <row r="39" spans="1:11" x14ac:dyDescent="0.35">
      <c r="A39" s="4">
        <v>21</v>
      </c>
      <c r="B39" s="4">
        <v>-63.710999999999999</v>
      </c>
      <c r="C39" t="s">
        <v>6942</v>
      </c>
      <c r="D39" s="4">
        <v>2</v>
      </c>
      <c r="E39" s="16" t="s">
        <v>6963</v>
      </c>
      <c r="F39" s="4">
        <f t="shared" si="0"/>
        <v>32</v>
      </c>
      <c r="G39" t="s">
        <v>9376</v>
      </c>
    </row>
    <row r="40" spans="1:11" x14ac:dyDescent="0.35">
      <c r="A40" s="4">
        <v>22</v>
      </c>
      <c r="B40" s="4">
        <v>-61.818999999999903</v>
      </c>
      <c r="C40" t="s">
        <v>6926</v>
      </c>
      <c r="D40" s="4">
        <v>3</v>
      </c>
      <c r="E40" s="16" t="s">
        <v>6964</v>
      </c>
      <c r="F40" s="4">
        <f t="shared" si="0"/>
        <v>9</v>
      </c>
      <c r="G40" t="s">
        <v>9373</v>
      </c>
    </row>
    <row r="42" spans="1:11" x14ac:dyDescent="0.35">
      <c r="B42" s="107" t="s">
        <v>9231</v>
      </c>
      <c r="C42" s="22"/>
      <c r="D42" s="21"/>
      <c r="E42" s="23"/>
    </row>
    <row r="43" spans="1:11" x14ac:dyDescent="0.35">
      <c r="B43" s="20"/>
    </row>
    <row r="44" spans="1:11" x14ac:dyDescent="0.35">
      <c r="A44" s="4">
        <v>23</v>
      </c>
      <c r="B44" s="4">
        <v>192.197</v>
      </c>
      <c r="C44" t="s">
        <v>6926</v>
      </c>
      <c r="D44" s="4">
        <v>3</v>
      </c>
      <c r="E44" s="16" t="s">
        <v>6969</v>
      </c>
      <c r="F44" s="4">
        <f t="shared" ref="F44:F54" si="1">IF(G44="GREET",1,IF(G44="GOAL",2,IF(G44="GOAL:COOP",2,IF(G44="(GOAL:COOP)",2,IF(G44="GOAL:CIVILITY",2,IF(G44="GOAL:SUSTAIN",2,IF(G44="(GOAL:SUSTAIN)",2,IF(G44="GOAL:MAX EARN",2,IF(G44="GOAL:EQUITY",2,IF(G44="(GOAL:EQUITY)",2,IF(G44="PROPOSAL",3,IF(G44="(PROPOSAL)",3,IF(G44="CHOOSE+",4,IF(G44="CHOOSE-",4,IF(G44="(CHOOSE+)",4,IF(G44="(CHOOSE-)",4,IF(G44="ECO INFO",5,IF(G44="(ECO INFO)",5,IF(G44="$ INFO",6,IF(G44="($ INFO)",6,IF(G44="SOC INFO",7,IF(G44="(SOC INFO)",7,IF(G44="RULE INFO",8,IF(G44="EXP INFO",9,IF(G44="(EXP INFO)",9,IF(G44="MON RES",10,IF(G44="MON EARN",11,IF(G44="MON BEH",12,IF(G44="POSE HARM",13,IF(G44="(POSE HARM)",13,IF(G44="POSE CONCERN",14,IF(G44="(POSE CONCERN)",14,IF(G44="RJ APOLOGY",15,IF(G44="RJ ATONE",16,IF(G44="(RJ ATONE)",16,IF(G44="RJ JUSTIFY",17,IF(G44="RJ JUSTIFY:ECO INFO",17,IF(G44="RJ JUSTIFY:SOC INFO",17,IF(G44="RJ JUSTIFY:EXP INFO",17,IF(G44="RJ JUSTIFY:MON EARN",17,IF(G44="RJ JUSTIFY:MON BEH",17,IF(G44="RJ-",18,IF(G44="RJ FORGIVE+",19,IF(G44="RJ FORGIVE-",19,IF(G44="(RJ FORGIVE+)",19,IF(G44="(RJ FORGIVE-)",19,IF(G44="COORD",20,IF(G44="(COORD)",20,IF(G44="ENF ACK",21,IF(G44="(ENF ACK)",21,IF(G44="ENF PRAISE",22,IF(G44="ENF ASK",23,IF(G44="ENF TELL",24,IF(G44="ENF SHAME",25,IF(G44="ENF WARN",26,IF(G44="ENF THREATEN",27,IF(G44="ENF PUNISH",28,IF(G44="DEFECT",29,IF(G44="SM TALK",30,IF(G44="HUMOR",31,IF(G44="POLITE+",32,IF(G44="POLITE-",32,IF(G44="INPUT-",33,IF(G44="AMBIGUOUS",34,IF(G44="UNCODEABLE",35)))))))))))))))))))))))))))))))))))))))))))))))))))))))))))))))))</f>
        <v>22</v>
      </c>
      <c r="G44" t="s">
        <v>10418</v>
      </c>
      <c r="H44" s="45"/>
    </row>
    <row r="45" spans="1:11" x14ac:dyDescent="0.35">
      <c r="A45" s="4">
        <v>24</v>
      </c>
      <c r="B45" s="4">
        <v>217.125</v>
      </c>
      <c r="C45" t="s">
        <v>6931</v>
      </c>
      <c r="D45" s="4">
        <v>4</v>
      </c>
      <c r="E45" s="16" t="s">
        <v>6973</v>
      </c>
      <c r="F45" s="4">
        <f t="shared" si="1"/>
        <v>5</v>
      </c>
      <c r="G45" t="s">
        <v>9378</v>
      </c>
      <c r="I45" s="43"/>
      <c r="K45" s="41"/>
    </row>
    <row r="47" spans="1:11" x14ac:dyDescent="0.35">
      <c r="A47" s="4">
        <v>25</v>
      </c>
      <c r="B47" s="4">
        <v>210.297</v>
      </c>
      <c r="C47" t="s">
        <v>6942</v>
      </c>
      <c r="D47" s="4">
        <v>2</v>
      </c>
      <c r="E47" s="16" t="s">
        <v>6971</v>
      </c>
      <c r="F47" s="4">
        <f t="shared" si="1"/>
        <v>3</v>
      </c>
      <c r="G47" t="s">
        <v>9379</v>
      </c>
    </row>
    <row r="48" spans="1:11" x14ac:dyDescent="0.35">
      <c r="A48" s="4">
        <v>26</v>
      </c>
      <c r="B48" s="4">
        <v>219.273</v>
      </c>
      <c r="C48" t="s">
        <v>6942</v>
      </c>
      <c r="D48" s="4">
        <v>2</v>
      </c>
      <c r="E48" s="16" t="s">
        <v>6974</v>
      </c>
      <c r="F48" s="4">
        <f t="shared" si="1"/>
        <v>9</v>
      </c>
      <c r="G48" t="s">
        <v>9373</v>
      </c>
    </row>
    <row r="49" spans="1:10" x14ac:dyDescent="0.35">
      <c r="A49" s="4">
        <v>27</v>
      </c>
      <c r="B49" s="4">
        <v>217.85299999999901</v>
      </c>
      <c r="C49" t="s">
        <v>6926</v>
      </c>
      <c r="D49" s="4">
        <v>3</v>
      </c>
      <c r="E49" s="16" t="s">
        <v>68</v>
      </c>
      <c r="F49" s="4">
        <f t="shared" si="1"/>
        <v>4</v>
      </c>
      <c r="G49" t="s">
        <v>9372</v>
      </c>
    </row>
    <row r="51" spans="1:10" x14ac:dyDescent="0.35">
      <c r="B51" s="20"/>
    </row>
    <row r="52" spans="1:10" x14ac:dyDescent="0.35">
      <c r="A52" s="4">
        <v>28</v>
      </c>
      <c r="B52" s="4">
        <v>235.58500000000001</v>
      </c>
      <c r="C52" t="s">
        <v>6942</v>
      </c>
      <c r="D52" s="4">
        <v>2</v>
      </c>
      <c r="E52" s="16" t="s">
        <v>6977</v>
      </c>
      <c r="F52" s="4">
        <f t="shared" si="1"/>
        <v>22</v>
      </c>
      <c r="G52" t="s">
        <v>10418</v>
      </c>
    </row>
    <row r="54" spans="1:10" x14ac:dyDescent="0.35">
      <c r="A54" s="4">
        <v>29</v>
      </c>
      <c r="B54" s="4">
        <v>241.46099999999899</v>
      </c>
      <c r="C54" t="s">
        <v>6926</v>
      </c>
      <c r="D54" s="4">
        <v>3</v>
      </c>
      <c r="E54" s="16" t="s">
        <v>6979</v>
      </c>
      <c r="F54" s="4">
        <f t="shared" si="1"/>
        <v>5</v>
      </c>
      <c r="G54" t="s">
        <v>9378</v>
      </c>
    </row>
    <row r="56" spans="1:10" s="75" customFormat="1" x14ac:dyDescent="0.35">
      <c r="A56" s="11"/>
      <c r="B56" s="11" t="s">
        <v>9230</v>
      </c>
      <c r="C56" s="15"/>
      <c r="D56" s="19"/>
      <c r="E56" s="15"/>
      <c r="F56" s="19"/>
      <c r="H56" s="19"/>
      <c r="J56" s="19"/>
    </row>
    <row r="57" spans="1:10" x14ac:dyDescent="0.35">
      <c r="B57" s="20"/>
    </row>
    <row r="58" spans="1:10" x14ac:dyDescent="0.35">
      <c r="A58" s="4">
        <v>30</v>
      </c>
      <c r="B58" s="4">
        <v>-308.892</v>
      </c>
      <c r="C58" t="s">
        <v>6942</v>
      </c>
      <c r="D58" s="4">
        <v>2</v>
      </c>
      <c r="E58" s="16" t="s">
        <v>6986</v>
      </c>
      <c r="F58" s="4">
        <f t="shared" ref="F58" si="2">IF(G58="GREET",1,IF(G58="GOAL",2,IF(G58="GOAL:COOP",2,IF(G58="(GOAL:COOP)",2,IF(G58="GOAL:CIVILITY",2,IF(G58="GOAL:SUSTAIN",2,IF(G58="(GOAL:SUSTAIN)",2,IF(G58="GOAL:MAX EARN",2,IF(G58="GOAL:EQUITY",2,IF(G58="(GOAL:EQUITY)",2,IF(G58="PROPOSAL",3,IF(G58="(PROPOSAL)",3,IF(G58="CHOOSE+",4,IF(G58="CHOOSE-",4,IF(G58="(CHOOSE+)",4,IF(G58="(CHOOSE-)",4,IF(G58="ECO INFO",5,IF(G58="(ECO INFO)",5,IF(G58="$ INFO",6,IF(G58="($ INFO)",6,IF(G58="SOC INFO",7,IF(G58="(SOC INFO)",7,IF(G58="RULE INFO",8,IF(G58="EXP INFO",9,IF(G58="(EXP INFO)",9,IF(G58="MON RES",10,IF(G58="MON EARN",11,IF(G58="MON BEH",12,IF(G58="POSE HARM",13,IF(G58="(POSE HARM)",13,IF(G58="POSE CONCERN",14,IF(G58="(POSE CONCERN)",14,IF(G58="RJ APOLOGY",15,IF(G58="RJ ATONE",16,IF(G58="(RJ ATONE)",16,IF(G58="RJ JUSTIFY",17,IF(G58="RJ JUSTIFY:ECO INFO",17,IF(G58="RJ JUSTIFY:SOC INFO",17,IF(G58="RJ JUSTIFY:EXP INFO",17,IF(G58="RJ JUSTIFY:MON EARN",17,IF(G58="RJ JUSTIFY:MON BEH",17,IF(G58="RJ-",18,IF(G58="RJ FORGIVE+",19,IF(G58="RJ FORGIVE-",19,IF(G58="(RJ FORGIVE+)",19,IF(G58="(RJ FORGIVE-)",19,IF(G58="COORD",20,IF(G58="(COORD)",20,IF(G58="ENF ACK",21,IF(G58="(ENF ACK)",21,IF(G58="ENF PRAISE",22,IF(G58="ENF ASK",23,IF(G58="ENF TELL",24,IF(G58="ENF SHAME",25,IF(G58="ENF WARN",26,IF(G58="ENF THREATEN",27,IF(G58="ENF PUNISH",28,IF(G58="DEFECT",29,IF(G58="SM TALK",30,IF(G58="HUMOR",31,IF(G58="POLITE+",32,IF(G58="POLITE-",32,IF(G58="INPUT-",33,IF(G58="AMBIGUOUS",34,IF(G58="UNCODEABLE",35)))))))))))))))))))))))))))))))))))))))))))))))))))))))))))))))))</f>
        <v>30</v>
      </c>
      <c r="G58" t="s">
        <v>9375</v>
      </c>
    </row>
    <row r="60" spans="1:10" x14ac:dyDescent="0.35">
      <c r="A60" s="7">
        <v>4</v>
      </c>
      <c r="B60" s="31" t="s">
        <v>11468</v>
      </c>
    </row>
    <row r="61" spans="1:10" x14ac:dyDescent="0.35">
      <c r="A61" s="4">
        <v>31</v>
      </c>
      <c r="B61" s="4">
        <v>-313.68599999999998</v>
      </c>
      <c r="C61" t="s">
        <v>6931</v>
      </c>
      <c r="D61" s="4">
        <v>4</v>
      </c>
      <c r="E61" s="16" t="s">
        <v>6984</v>
      </c>
      <c r="F61" s="4">
        <f t="shared" ref="F61:F110" si="3">IF(G61="GREET",1,IF(G61="GOAL",2,IF(G61="GOAL:COOP",2,IF(G61="(GOAL:COOP)",2,IF(G61="GOAL:CIVILITY",2,IF(G61="GOAL:SUSTAIN",2,IF(G61="(GOAL:SUSTAIN)",2,IF(G61="GOAL:MAX EARN",2,IF(G61="GOAL:EQUITY",2,IF(G61="(GOAL:EQUITY)",2,IF(G61="PROPOSAL",3,IF(G61="(PROPOSAL)",3,IF(G61="CHOOSE+",4,IF(G61="CHOOSE-",4,IF(G61="(CHOOSE+)",4,IF(G61="(CHOOSE-)",4,IF(G61="ECO INFO",5,IF(G61="(ECO INFO)",5,IF(G61="$ INFO",6,IF(G61="($ INFO)",6,IF(G61="SOC INFO",7,IF(G61="(SOC INFO)",7,IF(G61="RULE INFO",8,IF(G61="EXP INFO",9,IF(G61="(EXP INFO)",9,IF(G61="MON RES",10,IF(G61="MON EARN",11,IF(G61="MON BEH",12,IF(G61="POSE HARM",13,IF(G61="(POSE HARM)",13,IF(G61="POSE CONCERN",14,IF(G61="(POSE CONCERN)",14,IF(G61="RJ APOLOGY",15,IF(G61="RJ ATONE",16,IF(G61="(RJ ATONE)",16,IF(G61="RJ JUSTIFY",17,IF(G61="RJ JUSTIFY:ECO INFO",17,IF(G61="RJ JUSTIFY:SOC INFO",17,IF(G61="RJ JUSTIFY:EXP INFO",17,IF(G61="RJ JUSTIFY:MON EARN",17,IF(G61="RJ JUSTIFY:MON BEH",17,IF(G61="RJ-",18,IF(G61="RJ FORGIVE+",19,IF(G61="RJ FORGIVE-",19,IF(G61="(RJ FORGIVE+)",19,IF(G61="(RJ FORGIVE-)",19,IF(G61="COORD",20,IF(G61="(COORD)",20,IF(G61="ENF ACK",21,IF(G61="(ENF ACK)",21,IF(G61="ENF PRAISE",22,IF(G61="ENF ASK",23,IF(G61="ENF TELL",24,IF(G61="ENF SHAME",25,IF(G61="ENF WARN",26,IF(G61="ENF THREATEN",27,IF(G61="ENF PUNISH",28,IF(G61="DEFECT",29,IF(G61="SM TALK",30,IF(G61="HUMOR",31,IF(G61="POLITE+",32,IF(G61="POLITE-",32,IF(G61="INPUT-",33,IF(G61="AMBIGUOUS",34,IF(G61="UNCODEABLE",35)))))))))))))))))))))))))))))))))))))))))))))))))))))))))))))))))</f>
        <v>3</v>
      </c>
      <c r="G61" t="s">
        <v>9379</v>
      </c>
    </row>
    <row r="62" spans="1:10" x14ac:dyDescent="0.35">
      <c r="A62" s="4">
        <v>32</v>
      </c>
      <c r="B62" s="4">
        <v>-293.01299999999998</v>
      </c>
      <c r="C62" t="s">
        <v>6926</v>
      </c>
      <c r="D62" s="4">
        <v>3</v>
      </c>
      <c r="E62" s="16" t="s">
        <v>6988</v>
      </c>
    </row>
    <row r="63" spans="1:10" x14ac:dyDescent="0.35">
      <c r="E63" s="58" t="s">
        <v>10186</v>
      </c>
      <c r="F63" s="4">
        <f t="shared" si="3"/>
        <v>11</v>
      </c>
      <c r="G63" t="s">
        <v>9509</v>
      </c>
    </row>
    <row r="64" spans="1:10" x14ac:dyDescent="0.35">
      <c r="E64" s="58" t="s">
        <v>10187</v>
      </c>
      <c r="F64" s="4">
        <f t="shared" si="3"/>
        <v>3</v>
      </c>
      <c r="G64" t="s">
        <v>9379</v>
      </c>
    </row>
    <row r="65" spans="1:9" x14ac:dyDescent="0.35">
      <c r="A65" s="4">
        <v>33</v>
      </c>
      <c r="B65" s="4">
        <v>-281.64400000000001</v>
      </c>
      <c r="C65" t="s">
        <v>6942</v>
      </c>
      <c r="D65" s="4">
        <v>2</v>
      </c>
      <c r="E65" s="16" t="s">
        <v>6989</v>
      </c>
      <c r="F65" s="4">
        <f t="shared" si="3"/>
        <v>3</v>
      </c>
      <c r="G65" t="s">
        <v>9379</v>
      </c>
    </row>
    <row r="66" spans="1:9" x14ac:dyDescent="0.35">
      <c r="A66" s="4">
        <v>34</v>
      </c>
      <c r="B66" s="4">
        <v>-278.06900000000002</v>
      </c>
      <c r="C66" t="s">
        <v>6926</v>
      </c>
      <c r="D66" s="4">
        <v>3</v>
      </c>
      <c r="E66" s="16" t="s">
        <v>6990</v>
      </c>
      <c r="F66" s="4">
        <f t="shared" si="3"/>
        <v>3</v>
      </c>
      <c r="G66" s="43" t="s">
        <v>9379</v>
      </c>
      <c r="H66" s="4">
        <f t="shared" ref="H66" si="4">IF(I66="GREET",1,IF(I66="GOAL",2,IF(I66="GOAL:COOP",2,IF(I66="(GOAL:COOP)",2,IF(I66="GOAL:CIVILITY",2,IF(I66="GOAL:SUSTAIN",2,IF(I66="(GOAL:SUSTAIN)",2,IF(I66="GOAL:MAX EARN",2,IF(I66="GOAL:EQUITY",2,IF(I66="(GOAL:EQUITY)",2,IF(I66="PROPOSAL",3,IF(I66="(PROPOSAL)",3,IF(I66="CHOOSE+",4,IF(I66="CHOOSE-",4,IF(I66="(CHOOSE+)",4,IF(I66="(CHOOSE-)",4,IF(I66="ECO INFO",5,IF(I66="(ECO INFO)",5,IF(I66="$ INFO",6,IF(I66="($ INFO)",6,IF(I66="SOC INFO",7,IF(I66="(SOC INFO)",7,IF(I66="RULE INFO",8,IF(I66="EXP INFO",9,IF(I66="(EXP INFO)",9,IF(I66="MON RES",10,IF(I66="MON EARN",11,IF(I66="MON BEH",12,IF(I66="POSE HARM",13,IF(I66="(POSE HARM)",13,IF(I66="POSE CONCERN",14,IF(I66="(POSE CONCERN)",14,IF(I66="RJ APOLOGY",15,IF(I66="RJ ATONE",16,IF(I66="(RJ ATONE)",16,IF(I66="RJ JUSTIFY",17,IF(I66="RJ JUSTIFY:ECO INFO",17,IF(I66="RJ JUSTIFY:SOC INFO",17,IF(I66="RJ JUSTIFY:EXP INFO",17,IF(I66="RJ JUSTIFY:MON EARN",17,IF(I66="RJ JUSTIFY:MON BEH",17,IF(I66="RJ-",18,IF(I66="RJ FORGIVE+",19,IF(I66="RJ FORGIVE-",19,IF(I66="(RJ FORGIVE+)",19,IF(I66="(RJ FORGIVE-)",19,IF(I66="COORD",20,IF(I66="(COORD)",20,IF(I66="ENF ACK",21,IF(I66="(ENF ACK)",21,IF(I66="ENF PRAISE",22,IF(I66="ENF ASK",23,IF(I66="ENF TELL",24,IF(I66="ENF SHAME",25,IF(I66="ENF WARN",26,IF(I66="ENF THREATEN",27,IF(I66="ENF PUNISH",28,IF(I66="DEFECT",29,IF(I66="SM TALK",30,IF(I66="HUMOR",31,IF(I66="POLITE+",32,IF(I66="POLITE-",32,IF(I66="INPUT-",33,IF(I66="AMBIGUOUS",34,IF(I66="UNCODEABLE",35)))))))))))))))))))))))))))))))))))))))))))))))))))))))))))))))))</f>
        <v>4</v>
      </c>
      <c r="I66" t="s">
        <v>10330</v>
      </c>
    </row>
    <row r="67" spans="1:9" x14ac:dyDescent="0.35">
      <c r="A67" s="4">
        <v>35</v>
      </c>
      <c r="B67" s="4">
        <v>-268.06400000000002</v>
      </c>
      <c r="C67" t="s">
        <v>6931</v>
      </c>
      <c r="D67" s="4">
        <v>4</v>
      </c>
      <c r="E67" s="16" t="s">
        <v>6991</v>
      </c>
      <c r="F67" s="4">
        <f t="shared" si="3"/>
        <v>4</v>
      </c>
      <c r="G67" t="s">
        <v>9372</v>
      </c>
    </row>
    <row r="68" spans="1:9" x14ac:dyDescent="0.35">
      <c r="A68" s="4">
        <v>36</v>
      </c>
      <c r="B68" s="4">
        <v>-261.678</v>
      </c>
      <c r="C68" t="s">
        <v>6926</v>
      </c>
      <c r="D68" s="4">
        <v>3</v>
      </c>
      <c r="E68" s="16" t="s">
        <v>6992</v>
      </c>
      <c r="F68" s="4">
        <f t="shared" si="3"/>
        <v>4</v>
      </c>
      <c r="G68" t="s">
        <v>9372</v>
      </c>
    </row>
    <row r="69" spans="1:9" x14ac:dyDescent="0.35">
      <c r="A69" s="4">
        <v>37</v>
      </c>
      <c r="B69" s="4">
        <v>-253.76599999999999</v>
      </c>
      <c r="C69" t="s">
        <v>6947</v>
      </c>
      <c r="D69" s="4">
        <v>1</v>
      </c>
      <c r="E69" s="16" t="s">
        <v>6993</v>
      </c>
      <c r="F69" s="4">
        <f t="shared" si="3"/>
        <v>4</v>
      </c>
      <c r="G69" t="s">
        <v>9372</v>
      </c>
    </row>
    <row r="70" spans="1:9" x14ac:dyDescent="0.35">
      <c r="A70" s="4">
        <v>38</v>
      </c>
      <c r="B70" s="4">
        <v>-249.40799999999999</v>
      </c>
      <c r="C70" t="s">
        <v>6926</v>
      </c>
      <c r="D70" s="4">
        <v>3</v>
      </c>
      <c r="E70" s="16" t="s">
        <v>1282</v>
      </c>
      <c r="F70" s="4">
        <f t="shared" si="3"/>
        <v>32</v>
      </c>
      <c r="G70" t="s">
        <v>9376</v>
      </c>
    </row>
    <row r="72" spans="1:9" x14ac:dyDescent="0.35">
      <c r="A72" s="4">
        <v>39</v>
      </c>
      <c r="B72" s="4">
        <v>-226.79599999999999</v>
      </c>
      <c r="C72" t="s">
        <v>6926</v>
      </c>
      <c r="D72" s="4">
        <v>3</v>
      </c>
      <c r="E72" s="16" t="s">
        <v>6994</v>
      </c>
      <c r="F72" s="4">
        <f t="shared" si="3"/>
        <v>30</v>
      </c>
      <c r="G72" t="s">
        <v>9375</v>
      </c>
    </row>
    <row r="73" spans="1:9" x14ac:dyDescent="0.35">
      <c r="A73" s="4">
        <v>40</v>
      </c>
      <c r="B73" s="4">
        <v>-224.87099999999899</v>
      </c>
      <c r="C73" t="s">
        <v>6942</v>
      </c>
      <c r="D73" s="4">
        <v>2</v>
      </c>
      <c r="E73" s="16" t="s">
        <v>6995</v>
      </c>
      <c r="F73" s="4">
        <f t="shared" si="3"/>
        <v>9</v>
      </c>
      <c r="G73" t="s">
        <v>9373</v>
      </c>
    </row>
    <row r="74" spans="1:9" x14ac:dyDescent="0.35">
      <c r="A74" s="4">
        <v>41</v>
      </c>
      <c r="B74" s="4">
        <v>-194.227</v>
      </c>
      <c r="C74" t="s">
        <v>6926</v>
      </c>
      <c r="D74" s="4">
        <v>3</v>
      </c>
      <c r="E74" s="16" t="s">
        <v>6996</v>
      </c>
      <c r="F74" s="4">
        <f t="shared" si="3"/>
        <v>9</v>
      </c>
      <c r="G74" t="s">
        <v>9373</v>
      </c>
    </row>
    <row r="75" spans="1:9" x14ac:dyDescent="0.35">
      <c r="B75" s="4">
        <v>-186.00799999999899</v>
      </c>
      <c r="C75" t="s">
        <v>6926</v>
      </c>
      <c r="D75" s="4">
        <v>3</v>
      </c>
      <c r="E75" s="16" t="s">
        <v>6997</v>
      </c>
    </row>
    <row r="76" spans="1:9" x14ac:dyDescent="0.35">
      <c r="A76" s="4">
        <v>42</v>
      </c>
      <c r="B76" s="4">
        <v>-178.59899999999999</v>
      </c>
      <c r="C76" t="s">
        <v>6942</v>
      </c>
      <c r="D76" s="4">
        <v>2</v>
      </c>
      <c r="E76" s="16" t="s">
        <v>6998</v>
      </c>
      <c r="F76" s="4">
        <f t="shared" si="3"/>
        <v>9</v>
      </c>
      <c r="G76" t="s">
        <v>9373</v>
      </c>
    </row>
    <row r="77" spans="1:9" x14ac:dyDescent="0.35">
      <c r="A77" s="4">
        <v>43</v>
      </c>
      <c r="B77" s="4">
        <v>-174.95599999999999</v>
      </c>
      <c r="C77" t="s">
        <v>6942</v>
      </c>
      <c r="D77" s="4">
        <v>2</v>
      </c>
      <c r="E77" s="16" t="s">
        <v>6999</v>
      </c>
      <c r="F77" s="4">
        <f t="shared" si="3"/>
        <v>9</v>
      </c>
      <c r="G77" t="s">
        <v>9373</v>
      </c>
    </row>
    <row r="78" spans="1:9" x14ac:dyDescent="0.35">
      <c r="A78" s="4">
        <v>44</v>
      </c>
      <c r="B78" s="4">
        <v>-164.03200000000001</v>
      </c>
      <c r="C78" t="s">
        <v>6931</v>
      </c>
      <c r="D78" s="4">
        <v>4</v>
      </c>
      <c r="E78" s="16" t="s">
        <v>7000</v>
      </c>
      <c r="F78" s="4">
        <f t="shared" si="3"/>
        <v>9</v>
      </c>
      <c r="G78" t="s">
        <v>9373</v>
      </c>
    </row>
    <row r="79" spans="1:9" x14ac:dyDescent="0.35">
      <c r="A79" s="4">
        <v>45</v>
      </c>
      <c r="B79" s="4">
        <v>-145.12100000000001</v>
      </c>
      <c r="C79" t="s">
        <v>6926</v>
      </c>
      <c r="D79" s="4">
        <v>3</v>
      </c>
      <c r="E79" s="16" t="s">
        <v>7001</v>
      </c>
      <c r="F79" s="4">
        <f t="shared" si="3"/>
        <v>7</v>
      </c>
      <c r="G79" t="s">
        <v>9377</v>
      </c>
    </row>
    <row r="80" spans="1:9" x14ac:dyDescent="0.35">
      <c r="A80" s="4">
        <v>46</v>
      </c>
      <c r="B80" s="4">
        <v>-140.65600000000001</v>
      </c>
      <c r="C80" t="s">
        <v>6931</v>
      </c>
      <c r="D80" s="4">
        <v>4</v>
      </c>
      <c r="E80" s="16" t="s">
        <v>7002</v>
      </c>
      <c r="F80" s="4">
        <f t="shared" si="3"/>
        <v>9</v>
      </c>
      <c r="G80" t="s">
        <v>9373</v>
      </c>
    </row>
    <row r="81" spans="1:7" x14ac:dyDescent="0.35">
      <c r="A81" s="4">
        <v>47</v>
      </c>
      <c r="B81" s="4">
        <v>-133.87</v>
      </c>
      <c r="C81" t="s">
        <v>6942</v>
      </c>
      <c r="D81" s="4">
        <v>2</v>
      </c>
      <c r="E81" s="16" t="s">
        <v>10188</v>
      </c>
      <c r="F81" s="4">
        <f t="shared" si="3"/>
        <v>7</v>
      </c>
      <c r="G81" t="s">
        <v>9377</v>
      </c>
    </row>
    <row r="82" spans="1:7" x14ac:dyDescent="0.35">
      <c r="A82" s="4">
        <v>48</v>
      </c>
      <c r="B82" s="4">
        <v>-126.175</v>
      </c>
      <c r="C82" t="s">
        <v>6926</v>
      </c>
      <c r="D82" s="4">
        <v>3</v>
      </c>
      <c r="E82" s="16" t="s">
        <v>7003</v>
      </c>
      <c r="F82" s="4">
        <f t="shared" si="3"/>
        <v>9</v>
      </c>
      <c r="G82" t="s">
        <v>9373</v>
      </c>
    </row>
    <row r="83" spans="1:7" x14ac:dyDescent="0.35">
      <c r="A83" s="4">
        <v>49</v>
      </c>
      <c r="B83" s="4">
        <v>-91.652000000000001</v>
      </c>
      <c r="C83" t="s">
        <v>6931</v>
      </c>
      <c r="D83" s="4">
        <v>4</v>
      </c>
      <c r="E83" s="16" t="s">
        <v>7004</v>
      </c>
      <c r="F83" s="4">
        <f t="shared" si="3"/>
        <v>30</v>
      </c>
      <c r="G83" t="s">
        <v>9375</v>
      </c>
    </row>
    <row r="85" spans="1:7" x14ac:dyDescent="0.35">
      <c r="B85" s="31" t="s">
        <v>11469</v>
      </c>
    </row>
    <row r="86" spans="1:7" x14ac:dyDescent="0.35">
      <c r="A86" s="4">
        <v>50</v>
      </c>
      <c r="B86" s="4">
        <v>-90.221999999999994</v>
      </c>
      <c r="C86" t="s">
        <v>6926</v>
      </c>
      <c r="D86" s="4">
        <v>3</v>
      </c>
      <c r="E86" s="16" t="s">
        <v>7005</v>
      </c>
      <c r="F86" s="4">
        <f t="shared" si="3"/>
        <v>7</v>
      </c>
      <c r="G86" t="s">
        <v>9377</v>
      </c>
    </row>
    <row r="87" spans="1:7" x14ac:dyDescent="0.35">
      <c r="A87" s="4">
        <v>51</v>
      </c>
      <c r="B87" s="4">
        <v>-84.187999999999903</v>
      </c>
      <c r="C87" t="s">
        <v>6942</v>
      </c>
      <c r="D87" s="4">
        <v>2</v>
      </c>
      <c r="E87" s="16" t="s">
        <v>265</v>
      </c>
      <c r="F87" s="4">
        <f t="shared" si="3"/>
        <v>7</v>
      </c>
      <c r="G87" t="s">
        <v>9377</v>
      </c>
    </row>
    <row r="88" spans="1:7" x14ac:dyDescent="0.35">
      <c r="A88" s="4">
        <v>52</v>
      </c>
      <c r="B88" s="4">
        <v>-71.363999999999905</v>
      </c>
      <c r="C88" t="s">
        <v>6926</v>
      </c>
      <c r="D88" s="4">
        <v>3</v>
      </c>
      <c r="E88" s="16" t="s">
        <v>7006</v>
      </c>
      <c r="F88" s="4">
        <f t="shared" si="3"/>
        <v>30</v>
      </c>
      <c r="G88" t="s">
        <v>9375</v>
      </c>
    </row>
    <row r="90" spans="1:7" x14ac:dyDescent="0.35">
      <c r="A90" s="4">
        <v>53</v>
      </c>
      <c r="B90" s="4">
        <v>-39.472000000000001</v>
      </c>
      <c r="C90" t="s">
        <v>6926</v>
      </c>
      <c r="D90" s="4">
        <v>3</v>
      </c>
      <c r="E90" s="16" t="s">
        <v>7007</v>
      </c>
      <c r="F90" s="4">
        <f t="shared" si="3"/>
        <v>30</v>
      </c>
      <c r="G90" t="s">
        <v>9375</v>
      </c>
    </row>
    <row r="91" spans="1:7" x14ac:dyDescent="0.35">
      <c r="A91" s="4">
        <v>54</v>
      </c>
      <c r="B91" s="4">
        <v>-34.89</v>
      </c>
      <c r="C91" t="s">
        <v>6942</v>
      </c>
      <c r="D91" s="4">
        <v>2</v>
      </c>
      <c r="E91" s="16" t="s">
        <v>55</v>
      </c>
      <c r="F91" s="4">
        <f t="shared" si="3"/>
        <v>30</v>
      </c>
      <c r="G91" t="s">
        <v>9375</v>
      </c>
    </row>
    <row r="92" spans="1:7" x14ac:dyDescent="0.35">
      <c r="A92" s="4">
        <v>55</v>
      </c>
      <c r="B92" s="4">
        <v>-29.071999999999999</v>
      </c>
      <c r="C92" t="s">
        <v>6931</v>
      </c>
      <c r="D92" s="4">
        <v>4</v>
      </c>
      <c r="E92" s="16" t="s">
        <v>7008</v>
      </c>
      <c r="F92" s="4">
        <f t="shared" si="3"/>
        <v>31</v>
      </c>
      <c r="G92" t="s">
        <v>9386</v>
      </c>
    </row>
    <row r="93" spans="1:7" x14ac:dyDescent="0.35">
      <c r="A93" s="4">
        <v>56</v>
      </c>
      <c r="B93" s="4">
        <v>-22.691999999999901</v>
      </c>
      <c r="C93" t="s">
        <v>6942</v>
      </c>
      <c r="D93" s="4">
        <v>2</v>
      </c>
      <c r="E93" s="16" t="s">
        <v>140</v>
      </c>
      <c r="F93" s="4">
        <f t="shared" si="3"/>
        <v>31</v>
      </c>
      <c r="G93" t="s">
        <v>9386</v>
      </c>
    </row>
    <row r="95" spans="1:7" x14ac:dyDescent="0.35">
      <c r="B95" s="107" t="s">
        <v>9233</v>
      </c>
      <c r="C95" s="22"/>
      <c r="D95" s="21"/>
      <c r="E95" s="23"/>
    </row>
    <row r="96" spans="1:7" x14ac:dyDescent="0.35">
      <c r="B96" s="31"/>
    </row>
    <row r="97" spans="1:10" x14ac:dyDescent="0.35">
      <c r="B97" s="8" t="s">
        <v>11470</v>
      </c>
    </row>
    <row r="98" spans="1:10" x14ac:dyDescent="0.35">
      <c r="A98" s="4">
        <v>57</v>
      </c>
      <c r="B98" s="4">
        <v>48.336999999999897</v>
      </c>
      <c r="C98" t="s">
        <v>6931</v>
      </c>
      <c r="D98" s="4">
        <v>4</v>
      </c>
      <c r="E98" s="16" t="s">
        <v>7011</v>
      </c>
      <c r="F98" s="4">
        <f t="shared" si="3"/>
        <v>3</v>
      </c>
      <c r="G98" t="s">
        <v>9379</v>
      </c>
    </row>
    <row r="99" spans="1:10" x14ac:dyDescent="0.35">
      <c r="A99" s="4">
        <v>58</v>
      </c>
      <c r="B99" s="4">
        <v>70.495999999999995</v>
      </c>
      <c r="C99" t="s">
        <v>6926</v>
      </c>
      <c r="D99" s="4">
        <v>3</v>
      </c>
      <c r="E99" s="16" t="s">
        <v>1142</v>
      </c>
      <c r="F99" s="4">
        <f t="shared" si="3"/>
        <v>4</v>
      </c>
      <c r="G99" t="s">
        <v>9372</v>
      </c>
    </row>
    <row r="100" spans="1:10" x14ac:dyDescent="0.35">
      <c r="A100" s="4">
        <v>59</v>
      </c>
      <c r="B100" s="4">
        <v>75.099999999999994</v>
      </c>
      <c r="C100" t="s">
        <v>6942</v>
      </c>
      <c r="D100" s="4">
        <v>2</v>
      </c>
      <c r="E100" s="16" t="s">
        <v>267</v>
      </c>
      <c r="F100" s="4">
        <f t="shared" si="3"/>
        <v>4</v>
      </c>
      <c r="G100" t="s">
        <v>9372</v>
      </c>
    </row>
    <row r="102" spans="1:10" x14ac:dyDescent="0.35">
      <c r="A102" s="4">
        <v>60</v>
      </c>
      <c r="B102" s="4">
        <v>111.247999999999</v>
      </c>
      <c r="C102" t="s">
        <v>6931</v>
      </c>
      <c r="D102" s="4">
        <v>4</v>
      </c>
      <c r="E102" s="16" t="s">
        <v>7012</v>
      </c>
      <c r="F102" s="4">
        <f t="shared" si="3"/>
        <v>3</v>
      </c>
      <c r="G102" t="s">
        <v>9379</v>
      </c>
    </row>
    <row r="103" spans="1:10" x14ac:dyDescent="0.35">
      <c r="A103" s="4">
        <v>61</v>
      </c>
      <c r="B103" s="4">
        <v>115.68</v>
      </c>
      <c r="C103" t="s">
        <v>6926</v>
      </c>
      <c r="D103" s="4">
        <v>3</v>
      </c>
      <c r="E103" s="16" t="s">
        <v>614</v>
      </c>
      <c r="F103" s="4">
        <f t="shared" si="3"/>
        <v>4</v>
      </c>
      <c r="G103" t="s">
        <v>9372</v>
      </c>
    </row>
    <row r="104" spans="1:10" x14ac:dyDescent="0.35">
      <c r="A104" s="4">
        <v>62</v>
      </c>
      <c r="B104" s="4">
        <v>116.428</v>
      </c>
      <c r="C104" t="s">
        <v>6942</v>
      </c>
      <c r="D104" s="4">
        <v>2</v>
      </c>
      <c r="E104" s="16" t="s">
        <v>55</v>
      </c>
      <c r="F104" s="4">
        <f t="shared" si="3"/>
        <v>4</v>
      </c>
      <c r="G104" t="s">
        <v>9372</v>
      </c>
    </row>
    <row r="106" spans="1:10" x14ac:dyDescent="0.35">
      <c r="A106" s="4">
        <v>63</v>
      </c>
      <c r="B106" s="4">
        <v>166.21599999999901</v>
      </c>
      <c r="C106" t="s">
        <v>6926</v>
      </c>
      <c r="D106" s="4">
        <v>3</v>
      </c>
      <c r="E106" s="16" t="s">
        <v>7015</v>
      </c>
      <c r="F106" s="4">
        <f t="shared" si="3"/>
        <v>8</v>
      </c>
      <c r="G106" t="s">
        <v>9374</v>
      </c>
    </row>
    <row r="107" spans="1:10" x14ac:dyDescent="0.35">
      <c r="B107" s="4">
        <v>178.64</v>
      </c>
      <c r="C107" t="s">
        <v>6926</v>
      </c>
      <c r="D107" s="4">
        <v>3</v>
      </c>
      <c r="E107" s="16" t="s">
        <v>7016</v>
      </c>
      <c r="I107" s="41"/>
    </row>
    <row r="108" spans="1:10" x14ac:dyDescent="0.35">
      <c r="A108" s="4">
        <v>64</v>
      </c>
      <c r="B108" s="4">
        <v>185.6</v>
      </c>
      <c r="C108" t="s">
        <v>6931</v>
      </c>
      <c r="D108" s="4">
        <v>4</v>
      </c>
      <c r="E108" s="16" t="s">
        <v>10190</v>
      </c>
      <c r="F108" s="4">
        <f t="shared" si="3"/>
        <v>8</v>
      </c>
      <c r="G108" t="s">
        <v>9374</v>
      </c>
    </row>
    <row r="110" spans="1:10" x14ac:dyDescent="0.35">
      <c r="A110" s="4">
        <v>65</v>
      </c>
      <c r="B110" s="4">
        <v>213.69499999999999</v>
      </c>
      <c r="C110" t="s">
        <v>6926</v>
      </c>
      <c r="D110" s="4">
        <v>3</v>
      </c>
      <c r="E110" s="16" t="s">
        <v>7017</v>
      </c>
      <c r="F110" s="4">
        <f t="shared" si="3"/>
        <v>20</v>
      </c>
      <c r="G110" s="43" t="s">
        <v>9472</v>
      </c>
      <c r="I110" s="41"/>
    </row>
    <row r="112" spans="1:10" s="75" customFormat="1" x14ac:dyDescent="0.35">
      <c r="A112" s="11"/>
      <c r="B112" s="11" t="s">
        <v>9229</v>
      </c>
      <c r="C112" s="15"/>
      <c r="D112" s="19"/>
      <c r="E112" s="15"/>
      <c r="F112" s="19"/>
      <c r="H112" s="19"/>
      <c r="J112" s="19"/>
    </row>
    <row r="113" spans="1:9" x14ac:dyDescent="0.35">
      <c r="A113" s="7"/>
      <c r="B113" s="7"/>
      <c r="C113" s="8"/>
      <c r="E113" s="8"/>
    </row>
    <row r="114" spans="1:9" x14ac:dyDescent="0.35">
      <c r="A114" s="7">
        <v>4</v>
      </c>
      <c r="B114" s="31" t="s">
        <v>10920</v>
      </c>
    </row>
    <row r="115" spans="1:9" x14ac:dyDescent="0.35">
      <c r="A115" s="4">
        <v>66</v>
      </c>
      <c r="B115" s="4">
        <v>-364.04500000000002</v>
      </c>
      <c r="C115" t="s">
        <v>6926</v>
      </c>
      <c r="D115" s="4">
        <v>3</v>
      </c>
      <c r="E115" s="16" t="s">
        <v>7019</v>
      </c>
      <c r="F115" s="4">
        <f t="shared" ref="F115:F126" si="5">IF(G115="GREET",1,IF(G115="GOAL",2,IF(G115="GOAL:COOP",2,IF(G115="(GOAL:COOP)",2,IF(G115="GOAL:CIVILITY",2,IF(G115="GOAL:SUSTAIN",2,IF(G115="(GOAL:SUSTAIN)",2,IF(G115="GOAL:MAX EARN",2,IF(G115="GOAL:EQUITY",2,IF(G115="(GOAL:EQUITY)",2,IF(G115="PROPOSAL",3,IF(G115="(PROPOSAL)",3,IF(G115="CHOOSE+",4,IF(G115="CHOOSE-",4,IF(G115="(CHOOSE+)",4,IF(G115="(CHOOSE-)",4,IF(G115="ECO INFO",5,IF(G115="(ECO INFO)",5,IF(G115="$ INFO",6,IF(G115="($ INFO)",6,IF(G115="SOC INFO",7,IF(G115="(SOC INFO)",7,IF(G115="RULE INFO",8,IF(G115="EXP INFO",9,IF(G115="(EXP INFO)",9,IF(G115="MON RES",10,IF(G115="MON EARN",11,IF(G115="MON BEH",12,IF(G115="POSE HARM",13,IF(G115="(POSE HARM)",13,IF(G115="POSE CONCERN",14,IF(G115="(POSE CONCERN)",14,IF(G115="RJ APOLOGY",15,IF(G115="RJ ATONE",16,IF(G115="(RJ ATONE)",16,IF(G115="RJ JUSTIFY",17,IF(G115="RJ JUSTIFY:ECO INFO",17,IF(G115="RJ JUSTIFY:SOC INFO",17,IF(G115="RJ JUSTIFY:EXP INFO",17,IF(G115="RJ JUSTIFY:MON EARN",17,IF(G115="RJ JUSTIFY:MON BEH",17,IF(G115="RJ-",18,IF(G115="RJ FORGIVE+",19,IF(G115="RJ FORGIVE-",19,IF(G115="(RJ FORGIVE+)",19,IF(G115="(RJ FORGIVE-)",19,IF(G115="COORD",20,IF(G115="(COORD)",20,IF(G115="ENF ACK",21,IF(G115="(ENF ACK)",21,IF(G115="ENF PRAISE",22,IF(G115="ENF ASK",23,IF(G115="ENF TELL",24,IF(G115="ENF SHAME",25,IF(G115="ENF WARN",26,IF(G115="ENF THREATEN",27,IF(G115="ENF PUNISH",28,IF(G115="DEFECT",29,IF(G115="SM TALK",30,IF(G115="HUMOR",31,IF(G115="POLITE+",32,IF(G115="POLITE-",32,IF(G115="INPUT-",33,IF(G115="AMBIGUOUS",34,IF(G115="UNCODEABLE",35)))))))))))))))))))))))))))))))))))))))))))))))))))))))))))))))))</f>
        <v>14</v>
      </c>
      <c r="G115" t="s">
        <v>9381</v>
      </c>
    </row>
    <row r="116" spans="1:9" x14ac:dyDescent="0.35">
      <c r="B116" s="4">
        <v>-351.01299999999998</v>
      </c>
      <c r="C116" t="s">
        <v>6926</v>
      </c>
      <c r="D116" s="4">
        <v>3</v>
      </c>
      <c r="E116" s="16" t="s">
        <v>7023</v>
      </c>
    </row>
    <row r="117" spans="1:9" x14ac:dyDescent="0.35">
      <c r="A117" s="4">
        <v>67</v>
      </c>
      <c r="B117" s="4">
        <v>-363.58600000000001</v>
      </c>
      <c r="C117" t="s">
        <v>6931</v>
      </c>
      <c r="D117" s="4">
        <v>4</v>
      </c>
      <c r="E117" s="16" t="s">
        <v>7020</v>
      </c>
      <c r="F117" s="4">
        <f t="shared" si="5"/>
        <v>7</v>
      </c>
      <c r="G117" s="43" t="s">
        <v>9377</v>
      </c>
    </row>
    <row r="118" spans="1:9" x14ac:dyDescent="0.35">
      <c r="A118" s="4">
        <v>68</v>
      </c>
      <c r="B118" s="4">
        <v>-298.887</v>
      </c>
      <c r="C118" t="s">
        <v>6931</v>
      </c>
      <c r="D118" s="4">
        <v>4</v>
      </c>
      <c r="E118" s="16" t="s">
        <v>7033</v>
      </c>
      <c r="F118" s="4">
        <f t="shared" si="5"/>
        <v>3</v>
      </c>
      <c r="G118" s="43" t="s">
        <v>9379</v>
      </c>
    </row>
    <row r="119" spans="1:9" x14ac:dyDescent="0.35">
      <c r="A119" s="4">
        <v>69</v>
      </c>
      <c r="B119" s="4">
        <v>-354.69199999999898</v>
      </c>
      <c r="C119" t="s">
        <v>6926</v>
      </c>
      <c r="D119" s="4">
        <v>3</v>
      </c>
      <c r="E119" s="16" t="s">
        <v>7022</v>
      </c>
      <c r="F119" s="4">
        <f t="shared" si="5"/>
        <v>4</v>
      </c>
      <c r="G119" s="43" t="s">
        <v>9372</v>
      </c>
    </row>
    <row r="120" spans="1:9" x14ac:dyDescent="0.35">
      <c r="A120" s="4">
        <v>70</v>
      </c>
      <c r="B120" s="4">
        <v>-340.66199999999998</v>
      </c>
      <c r="C120" t="s">
        <v>6942</v>
      </c>
      <c r="D120" s="4">
        <v>2</v>
      </c>
      <c r="E120" s="16" t="s">
        <v>7024</v>
      </c>
      <c r="F120" s="4">
        <f t="shared" si="5"/>
        <v>3</v>
      </c>
      <c r="G120" t="s">
        <v>9379</v>
      </c>
    </row>
    <row r="121" spans="1:9" x14ac:dyDescent="0.35">
      <c r="A121" s="4">
        <v>71</v>
      </c>
      <c r="B121" s="4">
        <v>-330.96499999999997</v>
      </c>
      <c r="C121" t="s">
        <v>6942</v>
      </c>
      <c r="D121" s="4">
        <v>2</v>
      </c>
      <c r="E121" s="16" t="s">
        <v>7027</v>
      </c>
      <c r="F121" s="4">
        <f t="shared" si="5"/>
        <v>9</v>
      </c>
      <c r="G121" t="s">
        <v>9373</v>
      </c>
    </row>
    <row r="122" spans="1:9" x14ac:dyDescent="0.35">
      <c r="A122" s="4">
        <v>72</v>
      </c>
      <c r="B122" s="4">
        <v>-330.86599999999999</v>
      </c>
      <c r="C122" t="s">
        <v>6926</v>
      </c>
      <c r="D122" s="4">
        <v>3</v>
      </c>
      <c r="E122" s="16" t="s">
        <v>7028</v>
      </c>
      <c r="F122" s="4">
        <f t="shared" si="5"/>
        <v>3</v>
      </c>
      <c r="G122" t="s">
        <v>9379</v>
      </c>
      <c r="I122" s="41"/>
    </row>
    <row r="123" spans="1:9" x14ac:dyDescent="0.35">
      <c r="A123" s="4">
        <v>73</v>
      </c>
      <c r="B123" s="4">
        <v>-328.23099999999999</v>
      </c>
      <c r="C123" t="s">
        <v>6942</v>
      </c>
      <c r="D123" s="4">
        <v>2</v>
      </c>
      <c r="E123" s="16" t="s">
        <v>267</v>
      </c>
      <c r="F123" s="4">
        <f t="shared" si="5"/>
        <v>4</v>
      </c>
      <c r="G123" t="s">
        <v>9372</v>
      </c>
    </row>
    <row r="124" spans="1:9" x14ac:dyDescent="0.35">
      <c r="A124" s="4">
        <v>74</v>
      </c>
      <c r="B124" s="4">
        <v>-316.015999999999</v>
      </c>
      <c r="C124" t="s">
        <v>6931</v>
      </c>
      <c r="D124" s="4">
        <v>4</v>
      </c>
      <c r="E124" s="16" t="s">
        <v>7030</v>
      </c>
      <c r="F124" s="4">
        <f t="shared" si="5"/>
        <v>4</v>
      </c>
      <c r="G124" t="s">
        <v>9372</v>
      </c>
    </row>
    <row r="125" spans="1:9" x14ac:dyDescent="0.35">
      <c r="A125" s="4">
        <v>75</v>
      </c>
      <c r="B125" s="4">
        <v>-308.84100000000001</v>
      </c>
      <c r="C125" t="s">
        <v>6947</v>
      </c>
      <c r="D125" s="4">
        <v>1</v>
      </c>
      <c r="E125" s="16" t="s">
        <v>63</v>
      </c>
      <c r="F125" s="4">
        <f t="shared" si="5"/>
        <v>4</v>
      </c>
      <c r="G125" t="s">
        <v>9372</v>
      </c>
    </row>
    <row r="126" spans="1:9" x14ac:dyDescent="0.35">
      <c r="A126" s="4">
        <v>76</v>
      </c>
      <c r="B126" s="4">
        <v>-288.85000000000002</v>
      </c>
      <c r="C126" t="s">
        <v>6926</v>
      </c>
      <c r="D126" s="4">
        <v>3</v>
      </c>
      <c r="E126" s="16" t="s">
        <v>68</v>
      </c>
      <c r="F126" s="4">
        <f t="shared" si="5"/>
        <v>4</v>
      </c>
      <c r="G126" s="43" t="s">
        <v>9372</v>
      </c>
    </row>
    <row r="127" spans="1:9" ht="15" customHeight="1" x14ac:dyDescent="0.35"/>
    <row r="128" spans="1:9" ht="15" customHeight="1" x14ac:dyDescent="0.35">
      <c r="B128" s="20" t="s">
        <v>9265</v>
      </c>
    </row>
    <row r="129" spans="1:7" x14ac:dyDescent="0.35">
      <c r="A129" s="4">
        <v>77</v>
      </c>
      <c r="B129" s="4">
        <v>-337.25599999999997</v>
      </c>
      <c r="C129" t="s">
        <v>6926</v>
      </c>
      <c r="D129" s="4">
        <v>3</v>
      </c>
      <c r="E129" s="16" t="s">
        <v>10189</v>
      </c>
      <c r="F129" s="4">
        <f t="shared" ref="F129:F144" si="6">IF(G129="GREET",1,IF(G129="GOAL",2,IF(G129="GOAL:COOP",2,IF(G129="(GOAL:COOP)",2,IF(G129="GOAL:CIVILITY",2,IF(G129="GOAL:SUSTAIN",2,IF(G129="(GOAL:SUSTAIN)",2,IF(G129="GOAL:MAX EARN",2,IF(G129="GOAL:EQUITY",2,IF(G129="(GOAL:EQUITY)",2,IF(G129="PROPOSAL",3,IF(G129="(PROPOSAL)",3,IF(G129="CHOOSE+",4,IF(G129="CHOOSE-",4,IF(G129="(CHOOSE+)",4,IF(G129="(CHOOSE-)",4,IF(G129="ECO INFO",5,IF(G129="(ECO INFO)",5,IF(G129="$ INFO",6,IF(G129="($ INFO)",6,IF(G129="SOC INFO",7,IF(G129="(SOC INFO)",7,IF(G129="RULE INFO",8,IF(G129="EXP INFO",9,IF(G129="(EXP INFO)",9,IF(G129="MON RES",10,IF(G129="MON EARN",11,IF(G129="MON BEH",12,IF(G129="POSE HARM",13,IF(G129="(POSE HARM)",13,IF(G129="POSE CONCERN",14,IF(G129="(POSE CONCERN)",14,IF(G129="RJ APOLOGY",15,IF(G129="RJ ATONE",16,IF(G129="(RJ ATONE)",16,IF(G129="RJ JUSTIFY",17,IF(G129="RJ JUSTIFY:ECO INFO",17,IF(G129="RJ JUSTIFY:SOC INFO",17,IF(G129="RJ JUSTIFY:EXP INFO",17,IF(G129="RJ JUSTIFY:MON EARN",17,IF(G129="RJ JUSTIFY:MON BEH",17,IF(G129="RJ-",18,IF(G129="RJ FORGIVE+",19,IF(G129="RJ FORGIVE-",19,IF(G129="(RJ FORGIVE+)",19,IF(G129="(RJ FORGIVE-)",19,IF(G129="COORD",20,IF(G129="(COORD)",20,IF(G129="ENF ACK",21,IF(G129="(ENF ACK)",21,IF(G129="ENF PRAISE",22,IF(G129="ENF ASK",23,IF(G129="ENF TELL",24,IF(G129="ENF SHAME",25,IF(G129="ENF WARN",26,IF(G129="ENF THREATEN",27,IF(G129="ENF PUNISH",28,IF(G129="DEFECT",29,IF(G129="SM TALK",30,IF(G129="HUMOR",31,IF(G129="POLITE+",32,IF(G129="POLITE-",32,IF(G129="INPUT-",33,IF(G129="AMBIGUOUS",34,IF(G129="UNCODEABLE",35)))))))))))))))))))))))))))))))))))))))))))))))))))))))))))))))))</f>
        <v>30</v>
      </c>
      <c r="G129" t="s">
        <v>9375</v>
      </c>
    </row>
    <row r="130" spans="1:7" x14ac:dyDescent="0.35">
      <c r="A130" s="4">
        <v>78</v>
      </c>
      <c r="B130" s="4">
        <v>-297.18299999999999</v>
      </c>
      <c r="C130" t="s">
        <v>6926</v>
      </c>
      <c r="D130" s="4">
        <v>3</v>
      </c>
      <c r="E130" s="16" t="s">
        <v>7034</v>
      </c>
      <c r="F130" s="4">
        <f t="shared" si="6"/>
        <v>30</v>
      </c>
      <c r="G130" t="s">
        <v>9375</v>
      </c>
    </row>
    <row r="131" spans="1:7" x14ac:dyDescent="0.35">
      <c r="A131" s="4">
        <v>79</v>
      </c>
      <c r="B131" s="4">
        <v>-268.46699999999998</v>
      </c>
      <c r="C131" t="s">
        <v>6942</v>
      </c>
      <c r="D131" s="4">
        <v>2</v>
      </c>
      <c r="E131" s="16" t="s">
        <v>7035</v>
      </c>
      <c r="F131" s="4">
        <f t="shared" si="6"/>
        <v>30</v>
      </c>
      <c r="G131" t="s">
        <v>9375</v>
      </c>
    </row>
    <row r="132" spans="1:7" x14ac:dyDescent="0.35">
      <c r="A132" s="4">
        <v>80</v>
      </c>
      <c r="B132" s="4">
        <v>-262.37900000000002</v>
      </c>
      <c r="C132" t="s">
        <v>6926</v>
      </c>
      <c r="D132" s="4">
        <v>3</v>
      </c>
      <c r="E132" s="16" t="s">
        <v>7037</v>
      </c>
      <c r="F132" s="4">
        <f t="shared" si="6"/>
        <v>30</v>
      </c>
      <c r="G132" t="s">
        <v>9375</v>
      </c>
    </row>
    <row r="133" spans="1:7" x14ac:dyDescent="0.35">
      <c r="A133" s="4">
        <v>81</v>
      </c>
      <c r="B133" s="4">
        <v>-243.738</v>
      </c>
      <c r="C133" t="s">
        <v>6931</v>
      </c>
      <c r="D133" s="4">
        <v>4</v>
      </c>
      <c r="E133" s="16" t="s">
        <v>7039</v>
      </c>
      <c r="F133" s="4">
        <f t="shared" si="6"/>
        <v>30</v>
      </c>
      <c r="G133" t="s">
        <v>9375</v>
      </c>
    </row>
    <row r="134" spans="1:7" x14ac:dyDescent="0.35">
      <c r="B134" s="4">
        <v>-240.785</v>
      </c>
      <c r="C134" t="s">
        <v>6931</v>
      </c>
      <c r="D134" s="4">
        <v>4</v>
      </c>
      <c r="E134" s="16" t="s">
        <v>7040</v>
      </c>
      <c r="F134" s="4">
        <f t="shared" si="6"/>
        <v>30</v>
      </c>
      <c r="G134" t="s">
        <v>9375</v>
      </c>
    </row>
    <row r="135" spans="1:7" x14ac:dyDescent="0.35">
      <c r="A135" s="4">
        <v>82</v>
      </c>
      <c r="B135" s="4">
        <v>-226.27</v>
      </c>
      <c r="C135" t="s">
        <v>6926</v>
      </c>
      <c r="D135" s="4">
        <v>3</v>
      </c>
      <c r="E135" s="16" t="s">
        <v>7041</v>
      </c>
      <c r="F135" s="4">
        <f t="shared" si="6"/>
        <v>30</v>
      </c>
      <c r="G135" t="s">
        <v>9375</v>
      </c>
    </row>
    <row r="136" spans="1:7" x14ac:dyDescent="0.35">
      <c r="A136" s="4">
        <v>83</v>
      </c>
      <c r="B136" s="4">
        <v>-225.71799999999999</v>
      </c>
      <c r="C136" t="s">
        <v>6942</v>
      </c>
      <c r="D136" s="4">
        <v>2</v>
      </c>
      <c r="E136" s="16" t="s">
        <v>7042</v>
      </c>
      <c r="F136" s="4">
        <f t="shared" si="6"/>
        <v>30</v>
      </c>
      <c r="G136" t="s">
        <v>9375</v>
      </c>
    </row>
    <row r="137" spans="1:7" x14ac:dyDescent="0.35">
      <c r="B137" s="4">
        <v>-213.12799999999999</v>
      </c>
      <c r="C137" t="s">
        <v>6942</v>
      </c>
      <c r="D137" s="4">
        <v>2</v>
      </c>
      <c r="E137" s="16" t="s">
        <v>7045</v>
      </c>
    </row>
    <row r="138" spans="1:7" x14ac:dyDescent="0.35">
      <c r="A138" s="4">
        <v>84</v>
      </c>
      <c r="B138" s="4">
        <v>-220.80199999999999</v>
      </c>
      <c r="C138" t="s">
        <v>6926</v>
      </c>
      <c r="D138" s="4">
        <v>3</v>
      </c>
      <c r="E138" s="16" t="s">
        <v>7044</v>
      </c>
      <c r="F138" s="4">
        <f t="shared" si="6"/>
        <v>30</v>
      </c>
      <c r="G138" t="s">
        <v>9375</v>
      </c>
    </row>
    <row r="139" spans="1:7" x14ac:dyDescent="0.35">
      <c r="A139" s="4">
        <v>85</v>
      </c>
      <c r="B139" s="4">
        <v>-210.358</v>
      </c>
      <c r="C139" t="s">
        <v>6926</v>
      </c>
      <c r="D139" s="4">
        <v>3</v>
      </c>
      <c r="E139" s="16" t="s">
        <v>7046</v>
      </c>
      <c r="F139" s="4">
        <f t="shared" si="6"/>
        <v>30</v>
      </c>
      <c r="G139" t="s">
        <v>9375</v>
      </c>
    </row>
    <row r="140" spans="1:7" x14ac:dyDescent="0.35">
      <c r="A140" s="4">
        <v>86</v>
      </c>
      <c r="B140" s="4">
        <v>-208.98500000000001</v>
      </c>
      <c r="C140" t="s">
        <v>6947</v>
      </c>
      <c r="D140" s="4">
        <v>1</v>
      </c>
      <c r="E140" s="16" t="s">
        <v>7047</v>
      </c>
      <c r="F140" s="4">
        <f t="shared" si="6"/>
        <v>30</v>
      </c>
      <c r="G140" t="s">
        <v>9375</v>
      </c>
    </row>
    <row r="141" spans="1:7" x14ac:dyDescent="0.35">
      <c r="A141" s="4">
        <v>87</v>
      </c>
      <c r="B141" s="4">
        <v>-191.76300000000001</v>
      </c>
      <c r="C141" t="s">
        <v>6926</v>
      </c>
      <c r="D141" s="4">
        <v>3</v>
      </c>
      <c r="E141" s="16" t="s">
        <v>7048</v>
      </c>
      <c r="F141" s="4">
        <f t="shared" si="6"/>
        <v>30</v>
      </c>
      <c r="G141" t="s">
        <v>9375</v>
      </c>
    </row>
    <row r="142" spans="1:7" x14ac:dyDescent="0.35">
      <c r="B142" s="4">
        <v>-182.423</v>
      </c>
      <c r="C142" t="s">
        <v>6926</v>
      </c>
      <c r="D142" s="4">
        <v>3</v>
      </c>
      <c r="E142" s="16" t="s">
        <v>7049</v>
      </c>
    </row>
    <row r="143" spans="1:7" x14ac:dyDescent="0.35">
      <c r="A143" s="4">
        <v>88</v>
      </c>
      <c r="B143" s="4">
        <v>-175.636</v>
      </c>
      <c r="C143" t="s">
        <v>6942</v>
      </c>
      <c r="D143" s="4">
        <v>2</v>
      </c>
      <c r="E143" s="16" t="s">
        <v>1209</v>
      </c>
      <c r="F143" s="4">
        <f t="shared" si="6"/>
        <v>30</v>
      </c>
      <c r="G143" t="s">
        <v>9375</v>
      </c>
    </row>
    <row r="144" spans="1:7" x14ac:dyDescent="0.35">
      <c r="A144" s="4">
        <v>89</v>
      </c>
      <c r="B144" s="4">
        <v>-124.92</v>
      </c>
      <c r="C144" t="s">
        <v>6926</v>
      </c>
      <c r="D144" s="4">
        <v>3</v>
      </c>
      <c r="E144" s="16" t="s">
        <v>7053</v>
      </c>
      <c r="F144" s="4">
        <f t="shared" si="6"/>
        <v>30</v>
      </c>
      <c r="G144" t="s">
        <v>9375</v>
      </c>
    </row>
    <row r="146" spans="1:9" x14ac:dyDescent="0.35">
      <c r="B146" s="20" t="s">
        <v>9256</v>
      </c>
    </row>
    <row r="147" spans="1:9" x14ac:dyDescent="0.35">
      <c r="A147" s="4">
        <v>90</v>
      </c>
      <c r="B147" s="4">
        <v>-96.320999999999998</v>
      </c>
      <c r="C147" t="s">
        <v>6947</v>
      </c>
      <c r="D147" s="4">
        <v>1</v>
      </c>
      <c r="E147" s="16" t="s">
        <v>7055</v>
      </c>
      <c r="F147" s="4">
        <f t="shared" ref="F147:F150" si="7">IF(G147="GREET",1,IF(G147="GOAL",2,IF(G147="GOAL:COOP",2,IF(G147="(GOAL:COOP)",2,IF(G147="GOAL:CIVILITY",2,IF(G147="GOAL:SUSTAIN",2,IF(G147="(GOAL:SUSTAIN)",2,IF(G147="GOAL:MAX EARN",2,IF(G147="GOAL:EQUITY",2,IF(G147="(GOAL:EQUITY)",2,IF(G147="PROPOSAL",3,IF(G147="(PROPOSAL)",3,IF(G147="CHOOSE+",4,IF(G147="CHOOSE-",4,IF(G147="(CHOOSE+)",4,IF(G147="(CHOOSE-)",4,IF(G147="ECO INFO",5,IF(G147="(ECO INFO)",5,IF(G147="$ INFO",6,IF(G147="($ INFO)",6,IF(G147="SOC INFO",7,IF(G147="(SOC INFO)",7,IF(G147="RULE INFO",8,IF(G147="EXP INFO",9,IF(G147="(EXP INFO)",9,IF(G147="MON RES",10,IF(G147="MON EARN",11,IF(G147="MON BEH",12,IF(G147="POSE HARM",13,IF(G147="(POSE HARM)",13,IF(G147="POSE CONCERN",14,IF(G147="(POSE CONCERN)",14,IF(G147="RJ APOLOGY",15,IF(G147="RJ ATONE",16,IF(G147="(RJ ATONE)",16,IF(G147="RJ JUSTIFY",17,IF(G147="RJ JUSTIFY:ECO INFO",17,IF(G147="RJ JUSTIFY:SOC INFO",17,IF(G147="RJ JUSTIFY:EXP INFO",17,IF(G147="RJ JUSTIFY:MON EARN",17,IF(G147="RJ JUSTIFY:MON BEH",17,IF(G147="RJ-",18,IF(G147="RJ FORGIVE+",19,IF(G147="RJ FORGIVE-",19,IF(G147="(RJ FORGIVE+)",19,IF(G147="(RJ FORGIVE-)",19,IF(G147="COORD",20,IF(G147="(COORD)",20,IF(G147="ENF ACK",21,IF(G147="(ENF ACK)",21,IF(G147="ENF PRAISE",22,IF(G147="ENF ASK",23,IF(G147="ENF TELL",24,IF(G147="ENF SHAME",25,IF(G147="ENF WARN",26,IF(G147="ENF THREATEN",27,IF(G147="ENF PUNISH",28,IF(G147="DEFECT",29,IF(G147="SM TALK",30,IF(G147="HUMOR",31,IF(G147="POLITE+",32,IF(G147="POLITE-",32,IF(G147="INPUT-",33,IF(G147="AMBIGUOUS",34,IF(G147="UNCODEABLE",35)))))))))))))))))))))))))))))))))))))))))))))))))))))))))))))))))</f>
        <v>9</v>
      </c>
      <c r="G147" t="s">
        <v>9373</v>
      </c>
    </row>
    <row r="148" spans="1:9" x14ac:dyDescent="0.35">
      <c r="A148" s="4">
        <v>91</v>
      </c>
      <c r="B148" s="4">
        <v>-88.097999999999999</v>
      </c>
      <c r="C148" t="s">
        <v>6931</v>
      </c>
      <c r="D148" s="4">
        <v>4</v>
      </c>
      <c r="E148" s="16">
        <v>2</v>
      </c>
      <c r="F148" s="4">
        <f t="shared" si="7"/>
        <v>9</v>
      </c>
      <c r="G148" t="s">
        <v>9373</v>
      </c>
    </row>
    <row r="149" spans="1:9" x14ac:dyDescent="0.35">
      <c r="A149" s="4">
        <v>92</v>
      </c>
      <c r="B149" s="4">
        <v>-83.774000000000001</v>
      </c>
      <c r="C149" t="s">
        <v>6926</v>
      </c>
      <c r="D149" s="4">
        <v>3</v>
      </c>
      <c r="E149" s="16" t="s">
        <v>7057</v>
      </c>
      <c r="F149" s="4">
        <f t="shared" si="7"/>
        <v>9</v>
      </c>
      <c r="G149" t="s">
        <v>9373</v>
      </c>
    </row>
    <row r="150" spans="1:9" x14ac:dyDescent="0.35">
      <c r="A150" s="4">
        <v>93</v>
      </c>
      <c r="B150" s="4">
        <v>-24.239000000000001</v>
      </c>
      <c r="C150" t="s">
        <v>6942</v>
      </c>
      <c r="D150" s="4">
        <v>2</v>
      </c>
      <c r="E150" s="16">
        <v>5</v>
      </c>
      <c r="F150" s="4">
        <f t="shared" si="7"/>
        <v>9</v>
      </c>
      <c r="G150" t="s">
        <v>9373</v>
      </c>
    </row>
    <row r="151" spans="1:9" x14ac:dyDescent="0.35">
      <c r="B151" s="4">
        <v>-23.254000000000001</v>
      </c>
      <c r="C151" t="s">
        <v>6942</v>
      </c>
      <c r="D151" s="4">
        <v>2</v>
      </c>
      <c r="E151" s="16">
        <v>4</v>
      </c>
    </row>
    <row r="152" spans="1:9" x14ac:dyDescent="0.35">
      <c r="B152" s="4">
        <v>-22.183</v>
      </c>
      <c r="C152" t="s">
        <v>6942</v>
      </c>
      <c r="D152" s="4">
        <v>2</v>
      </c>
      <c r="E152" s="16">
        <v>3</v>
      </c>
    </row>
    <row r="153" spans="1:9" x14ac:dyDescent="0.35">
      <c r="B153" s="4">
        <v>-21.230999999999899</v>
      </c>
      <c r="C153" t="s">
        <v>6942</v>
      </c>
      <c r="D153" s="4">
        <v>2</v>
      </c>
      <c r="E153" s="16">
        <v>2</v>
      </c>
    </row>
    <row r="154" spans="1:9" x14ac:dyDescent="0.35">
      <c r="A154" s="4">
        <v>94</v>
      </c>
      <c r="B154" s="4">
        <v>-20.285</v>
      </c>
      <c r="C154" t="s">
        <v>6926</v>
      </c>
      <c r="D154" s="4">
        <v>3</v>
      </c>
      <c r="E154" s="16" t="s">
        <v>7061</v>
      </c>
      <c r="F154" s="4">
        <f t="shared" ref="F154" si="8">IF(G154="GREET",1,IF(G154="GOAL",2,IF(G154="GOAL:COOP",2,IF(G154="(GOAL:COOP)",2,IF(G154="GOAL:CIVILITY",2,IF(G154="GOAL:SUSTAIN",2,IF(G154="(GOAL:SUSTAIN)",2,IF(G154="GOAL:MAX EARN",2,IF(G154="GOAL:EQUITY",2,IF(G154="(GOAL:EQUITY)",2,IF(G154="PROPOSAL",3,IF(G154="(PROPOSAL)",3,IF(G154="CHOOSE+",4,IF(G154="CHOOSE-",4,IF(G154="(CHOOSE+)",4,IF(G154="(CHOOSE-)",4,IF(G154="ECO INFO",5,IF(G154="(ECO INFO)",5,IF(G154="$ INFO",6,IF(G154="($ INFO)",6,IF(G154="SOC INFO",7,IF(G154="(SOC INFO)",7,IF(G154="RULE INFO",8,IF(G154="EXP INFO",9,IF(G154="(EXP INFO)",9,IF(G154="MON RES",10,IF(G154="MON EARN",11,IF(G154="MON BEH",12,IF(G154="POSE HARM",13,IF(G154="(POSE HARM)",13,IF(G154="POSE CONCERN",14,IF(G154="(POSE CONCERN)",14,IF(G154="RJ APOLOGY",15,IF(G154="RJ ATONE",16,IF(G154="(RJ ATONE)",16,IF(G154="RJ JUSTIFY",17,IF(G154="RJ JUSTIFY:ECO INFO",17,IF(G154="RJ JUSTIFY:SOC INFO",17,IF(G154="RJ JUSTIFY:EXP INFO",17,IF(G154="RJ JUSTIFY:MON EARN",17,IF(G154="RJ JUSTIFY:MON BEH",17,IF(G154="RJ-",18,IF(G154="RJ FORGIVE+",19,IF(G154="RJ FORGIVE-",19,IF(G154="(RJ FORGIVE+)",19,IF(G154="(RJ FORGIVE-)",19,IF(G154="COORD",20,IF(G154="(COORD)",20,IF(G154="ENF ACK",21,IF(G154="(ENF ACK)",21,IF(G154="ENF PRAISE",22,IF(G154="ENF ASK",23,IF(G154="ENF TELL",24,IF(G154="ENF SHAME",25,IF(G154="ENF WARN",26,IF(G154="ENF THREATEN",27,IF(G154="ENF PUNISH",28,IF(G154="DEFECT",29,IF(G154="SM TALK",30,IF(G154="HUMOR",31,IF(G154="POLITE+",32,IF(G154="POLITE-",32,IF(G154="INPUT-",33,IF(G154="AMBIGUOUS",34,IF(G154="UNCODEABLE",35)))))))))))))))))))))))))))))))))))))))))))))))))))))))))))))))))</f>
        <v>9</v>
      </c>
      <c r="G154" t="s">
        <v>9373</v>
      </c>
    </row>
    <row r="156" spans="1:9" x14ac:dyDescent="0.35">
      <c r="B156" s="107" t="s">
        <v>9234</v>
      </c>
      <c r="C156" s="22"/>
      <c r="D156" s="21"/>
      <c r="E156" s="23"/>
    </row>
    <row r="157" spans="1:9" x14ac:dyDescent="0.35">
      <c r="B157" s="20"/>
    </row>
    <row r="158" spans="1:9" x14ac:dyDescent="0.35">
      <c r="B158" s="31" t="s">
        <v>11471</v>
      </c>
    </row>
    <row r="159" spans="1:9" x14ac:dyDescent="0.35">
      <c r="A159" s="4">
        <v>95</v>
      </c>
      <c r="B159" s="4">
        <v>80.486000000000004</v>
      </c>
      <c r="C159" t="s">
        <v>6926</v>
      </c>
      <c r="D159" s="4">
        <v>3</v>
      </c>
      <c r="E159" s="16" t="s">
        <v>7062</v>
      </c>
      <c r="F159" s="4">
        <f t="shared" ref="F159:F169" si="9">IF(G159="GREET",1,IF(G159="GOAL",2,IF(G159="GOAL:COOP",2,IF(G159="(GOAL:COOP)",2,IF(G159="GOAL:CIVILITY",2,IF(G159="GOAL:SUSTAIN",2,IF(G159="(GOAL:SUSTAIN)",2,IF(G159="GOAL:MAX EARN",2,IF(G159="GOAL:EQUITY",2,IF(G159="(GOAL:EQUITY)",2,IF(G159="PROPOSAL",3,IF(G159="(PROPOSAL)",3,IF(G159="CHOOSE+",4,IF(G159="CHOOSE-",4,IF(G159="(CHOOSE+)",4,IF(G159="(CHOOSE-)",4,IF(G159="ECO INFO",5,IF(G159="(ECO INFO)",5,IF(G159="$ INFO",6,IF(G159="($ INFO)",6,IF(G159="SOC INFO",7,IF(G159="(SOC INFO)",7,IF(G159="RULE INFO",8,IF(G159="EXP INFO",9,IF(G159="(EXP INFO)",9,IF(G159="MON RES",10,IF(G159="MON EARN",11,IF(G159="MON BEH",12,IF(G159="POSE HARM",13,IF(G159="(POSE HARM)",13,IF(G159="POSE CONCERN",14,IF(G159="(POSE CONCERN)",14,IF(G159="RJ APOLOGY",15,IF(G159="RJ ATONE",16,IF(G159="(RJ ATONE)",16,IF(G159="RJ JUSTIFY",17,IF(G159="RJ JUSTIFY:ECO INFO",17,IF(G159="RJ JUSTIFY:SOC INFO",17,IF(G159="RJ JUSTIFY:EXP INFO",17,IF(G159="RJ JUSTIFY:MON EARN",17,IF(G159="RJ JUSTIFY:MON BEH",17,IF(G159="RJ-",18,IF(G159="RJ FORGIVE+",19,IF(G159="RJ FORGIVE-",19,IF(G159="(RJ FORGIVE+)",19,IF(G159="(RJ FORGIVE-)",19,IF(G159="COORD",20,IF(G159="(COORD)",20,IF(G159="ENF ACK",21,IF(G159="(ENF ACK)",21,IF(G159="ENF PRAISE",22,IF(G159="ENF ASK",23,IF(G159="ENF TELL",24,IF(G159="ENF SHAME",25,IF(G159="ENF WARN",26,IF(G159="ENF THREATEN",27,IF(G159="ENF PUNISH",28,IF(G159="DEFECT",29,IF(G159="SM TALK",30,IF(G159="HUMOR",31,IF(G159="POLITE+",32,IF(G159="POLITE-",32,IF(G159="INPUT-",33,IF(G159="AMBIGUOUS",34,IF(G159="UNCODEABLE",35)))))))))))))))))))))))))))))))))))))))))))))))))))))))))))))))))</f>
        <v>20</v>
      </c>
      <c r="G159" t="s">
        <v>9472</v>
      </c>
      <c r="I159" t="s">
        <v>11472</v>
      </c>
    </row>
    <row r="160" spans="1:9" x14ac:dyDescent="0.35">
      <c r="A160" s="4">
        <v>96</v>
      </c>
      <c r="B160" s="4">
        <v>99.557999999999893</v>
      </c>
      <c r="C160" t="s">
        <v>6931</v>
      </c>
      <c r="D160" s="4">
        <v>4</v>
      </c>
      <c r="E160" s="16" t="s">
        <v>7063</v>
      </c>
      <c r="F160" s="4">
        <f t="shared" si="9"/>
        <v>20</v>
      </c>
      <c r="G160" t="s">
        <v>9472</v>
      </c>
    </row>
    <row r="161" spans="1:10" x14ac:dyDescent="0.35">
      <c r="A161" s="4">
        <v>97</v>
      </c>
      <c r="B161" s="4">
        <v>154.22200000000001</v>
      </c>
      <c r="C161" t="s">
        <v>6931</v>
      </c>
      <c r="D161" s="4">
        <v>4</v>
      </c>
      <c r="E161" s="16" t="s">
        <v>7064</v>
      </c>
      <c r="F161" s="4">
        <f t="shared" si="9"/>
        <v>20</v>
      </c>
      <c r="G161" t="s">
        <v>9472</v>
      </c>
    </row>
    <row r="163" spans="1:10" x14ac:dyDescent="0.35">
      <c r="A163" s="4">
        <v>98</v>
      </c>
      <c r="B163" s="4">
        <v>184.654</v>
      </c>
      <c r="C163" t="s">
        <v>6931</v>
      </c>
      <c r="D163" s="4">
        <v>4</v>
      </c>
      <c r="E163" s="16" t="s">
        <v>7065</v>
      </c>
      <c r="F163" s="4">
        <f t="shared" si="9"/>
        <v>20</v>
      </c>
      <c r="G163" s="43" t="s">
        <v>9472</v>
      </c>
      <c r="H163" s="42"/>
      <c r="I163" s="43"/>
      <c r="J163" s="45"/>
    </row>
    <row r="164" spans="1:10" x14ac:dyDescent="0.35">
      <c r="A164" s="4">
        <v>99</v>
      </c>
      <c r="B164" s="4">
        <v>186.22200000000001</v>
      </c>
      <c r="C164" t="s">
        <v>6926</v>
      </c>
      <c r="D164" s="4">
        <v>3</v>
      </c>
      <c r="E164" s="16" t="s">
        <v>7066</v>
      </c>
      <c r="F164" s="4">
        <f t="shared" si="9"/>
        <v>20</v>
      </c>
      <c r="G164" s="43" t="s">
        <v>9472</v>
      </c>
      <c r="H164" s="42"/>
      <c r="I164" s="43"/>
    </row>
    <row r="165" spans="1:10" x14ac:dyDescent="0.35">
      <c r="A165" s="4">
        <v>100</v>
      </c>
      <c r="B165" s="4">
        <v>188.511</v>
      </c>
      <c r="C165" t="s">
        <v>6947</v>
      </c>
      <c r="D165" s="4">
        <v>1</v>
      </c>
      <c r="E165" s="16" t="s">
        <v>7067</v>
      </c>
      <c r="F165" s="4">
        <f t="shared" si="9"/>
        <v>20</v>
      </c>
      <c r="G165" s="43" t="s">
        <v>9472</v>
      </c>
      <c r="H165" s="42"/>
      <c r="I165" s="43"/>
    </row>
    <row r="166" spans="1:10" x14ac:dyDescent="0.35">
      <c r="A166" s="4">
        <v>101</v>
      </c>
      <c r="B166" s="4">
        <v>189.84599999999901</v>
      </c>
      <c r="C166" t="s">
        <v>6926</v>
      </c>
      <c r="D166" s="4">
        <v>3</v>
      </c>
      <c r="E166" s="16" t="s">
        <v>1517</v>
      </c>
      <c r="F166" s="4">
        <f t="shared" si="9"/>
        <v>20</v>
      </c>
      <c r="G166" s="43" t="s">
        <v>9472</v>
      </c>
      <c r="H166" s="42"/>
      <c r="I166" s="43"/>
    </row>
    <row r="168" spans="1:10" x14ac:dyDescent="0.35">
      <c r="A168" s="4">
        <v>99</v>
      </c>
      <c r="B168" s="4">
        <v>227.83</v>
      </c>
      <c r="C168" t="s">
        <v>6931</v>
      </c>
      <c r="D168" s="4">
        <v>4</v>
      </c>
      <c r="E168" s="16" t="s">
        <v>3767</v>
      </c>
      <c r="F168" s="4">
        <f t="shared" si="9"/>
        <v>22</v>
      </c>
      <c r="G168" t="s">
        <v>10418</v>
      </c>
    </row>
    <row r="169" spans="1:10" x14ac:dyDescent="0.35">
      <c r="A169" s="4">
        <v>100</v>
      </c>
      <c r="B169" s="4">
        <v>229.166</v>
      </c>
      <c r="C169" t="s">
        <v>6926</v>
      </c>
      <c r="D169" s="4">
        <v>3</v>
      </c>
      <c r="E169" s="16" t="s">
        <v>3767</v>
      </c>
      <c r="F169" s="4">
        <f t="shared" si="9"/>
        <v>22</v>
      </c>
      <c r="G169" t="s">
        <v>10418</v>
      </c>
    </row>
    <row r="170" spans="1:10" x14ac:dyDescent="0.35">
      <c r="B170" s="4">
        <v>233.58199999999999</v>
      </c>
      <c r="C170" t="s">
        <v>6926</v>
      </c>
      <c r="D170" s="4">
        <v>3</v>
      </c>
      <c r="E170" s="16" t="s">
        <v>7070</v>
      </c>
    </row>
    <row r="173" spans="1:10" x14ac:dyDescent="0.35">
      <c r="A173" s="8" t="s">
        <v>11929</v>
      </c>
    </row>
    <row r="174" spans="1:10" x14ac:dyDescent="0.35">
      <c r="B174" s="98" t="s">
        <v>11936</v>
      </c>
    </row>
    <row r="175" spans="1:10" x14ac:dyDescent="0.35">
      <c r="A175" s="7" t="s">
        <v>12235</v>
      </c>
      <c r="B175" s="4">
        <v>3</v>
      </c>
      <c r="C175" t="s">
        <v>12037</v>
      </c>
    </row>
    <row r="176" spans="1:10" x14ac:dyDescent="0.35">
      <c r="A176" s="7" t="s">
        <v>12236</v>
      </c>
      <c r="B176" s="4">
        <v>3</v>
      </c>
      <c r="C176" t="s">
        <v>12033</v>
      </c>
    </row>
    <row r="177" spans="1:10" x14ac:dyDescent="0.35">
      <c r="A177" s="7" t="s">
        <v>12237</v>
      </c>
      <c r="B177" s="4">
        <v>3</v>
      </c>
      <c r="C177" t="s">
        <v>12033</v>
      </c>
    </row>
    <row r="179" spans="1:10" x14ac:dyDescent="0.35">
      <c r="A179" s="7" t="s">
        <v>12080</v>
      </c>
      <c r="B179" s="4">
        <v>3</v>
      </c>
    </row>
    <row r="180" spans="1:10" x14ac:dyDescent="0.35">
      <c r="A180" s="4" t="s">
        <v>12082</v>
      </c>
      <c r="B180" s="4">
        <v>1</v>
      </c>
    </row>
    <row r="183" spans="1:10" x14ac:dyDescent="0.35">
      <c r="B183" s="8" t="s">
        <v>12198</v>
      </c>
    </row>
    <row r="184" spans="1:10" x14ac:dyDescent="0.35">
      <c r="A184" s="8" t="s">
        <v>12232</v>
      </c>
      <c r="B184" s="6" t="s">
        <v>12230</v>
      </c>
      <c r="C184" s="7" t="s">
        <v>12231</v>
      </c>
      <c r="F184"/>
      <c r="H184"/>
      <c r="J184"/>
    </row>
    <row r="185" spans="1:10" x14ac:dyDescent="0.35">
      <c r="A185" s="7" t="s">
        <v>12083</v>
      </c>
      <c r="B185" s="102">
        <v>0</v>
      </c>
      <c r="C185" s="102">
        <v>0</v>
      </c>
      <c r="F185"/>
      <c r="H185"/>
      <c r="J185"/>
    </row>
    <row r="186" spans="1:10" x14ac:dyDescent="0.35">
      <c r="A186" s="7" t="s">
        <v>12084</v>
      </c>
      <c r="B186" s="102">
        <v>0</v>
      </c>
      <c r="C186" s="102">
        <v>0</v>
      </c>
      <c r="F186"/>
      <c r="H186"/>
      <c r="J186"/>
    </row>
    <row r="187" spans="1:10" x14ac:dyDescent="0.35">
      <c r="C187" s="4"/>
      <c r="F187"/>
      <c r="H187"/>
      <c r="J187"/>
    </row>
    <row r="188" spans="1:10" x14ac:dyDescent="0.35">
      <c r="A188" s="8" t="s">
        <v>12200</v>
      </c>
      <c r="C188" s="4"/>
      <c r="F188"/>
      <c r="H188"/>
      <c r="J188"/>
    </row>
    <row r="189" spans="1:10" x14ac:dyDescent="0.35">
      <c r="A189" s="7" t="s">
        <v>12083</v>
      </c>
      <c r="B189" s="102">
        <v>0</v>
      </c>
      <c r="C189" s="102">
        <v>0</v>
      </c>
      <c r="F189"/>
      <c r="H189"/>
      <c r="J189"/>
    </row>
    <row r="190" spans="1:10" x14ac:dyDescent="0.35">
      <c r="A190" s="7" t="s">
        <v>12084</v>
      </c>
      <c r="B190" s="102">
        <v>0</v>
      </c>
      <c r="C190" s="102">
        <v>0</v>
      </c>
      <c r="F190"/>
      <c r="H190"/>
      <c r="J190"/>
    </row>
    <row r="191" spans="1:10" x14ac:dyDescent="0.35">
      <c r="B191"/>
      <c r="C191" s="4"/>
      <c r="F191"/>
      <c r="H191"/>
      <c r="J191"/>
    </row>
    <row r="192" spans="1:10" x14ac:dyDescent="0.35">
      <c r="A192" s="8" t="s">
        <v>12201</v>
      </c>
      <c r="B192"/>
      <c r="C192" s="4"/>
      <c r="F192"/>
      <c r="H192"/>
      <c r="J192"/>
    </row>
    <row r="193" spans="1:10" x14ac:dyDescent="0.35">
      <c r="A193" s="7" t="s">
        <v>12083</v>
      </c>
      <c r="B193" t="s">
        <v>11932</v>
      </c>
      <c r="C193" s="102">
        <v>0</v>
      </c>
      <c r="F193"/>
      <c r="H193"/>
      <c r="J193"/>
    </row>
    <row r="194" spans="1:10" x14ac:dyDescent="0.35">
      <c r="A194" s="7" t="s">
        <v>12084</v>
      </c>
      <c r="B194" t="s">
        <v>11932</v>
      </c>
      <c r="C194" s="102">
        <v>0</v>
      </c>
      <c r="F194"/>
      <c r="H194"/>
      <c r="J194"/>
    </row>
    <row r="195" spans="1:10" x14ac:dyDescent="0.35">
      <c r="B195"/>
      <c r="C195" s="4"/>
      <c r="F195"/>
      <c r="H195"/>
      <c r="J195"/>
    </row>
    <row r="196" spans="1:10" x14ac:dyDescent="0.35">
      <c r="A196" s="7" t="s">
        <v>12080</v>
      </c>
      <c r="B196"/>
      <c r="C196" s="4"/>
      <c r="F196"/>
      <c r="H196"/>
      <c r="J196"/>
    </row>
    <row r="197" spans="1:10" x14ac:dyDescent="0.35">
      <c r="A197" s="7" t="s">
        <v>12083</v>
      </c>
      <c r="B197" s="102">
        <v>0</v>
      </c>
      <c r="C197" s="102">
        <v>0</v>
      </c>
      <c r="F197"/>
      <c r="H197"/>
      <c r="J197"/>
    </row>
    <row r="198" spans="1:10" x14ac:dyDescent="0.35">
      <c r="A198" s="7" t="s">
        <v>12084</v>
      </c>
      <c r="B198" s="102">
        <v>0</v>
      </c>
      <c r="C198" s="102">
        <v>0</v>
      </c>
      <c r="F198"/>
      <c r="H198"/>
      <c r="J198"/>
    </row>
    <row r="201" spans="1:10" x14ac:dyDescent="0.35">
      <c r="A201" s="8" t="s">
        <v>12089</v>
      </c>
    </row>
    <row r="203" spans="1:10" x14ac:dyDescent="0.35">
      <c r="A203" s="113" t="s">
        <v>11933</v>
      </c>
    </row>
    <row r="204" spans="1:10" x14ac:dyDescent="0.35">
      <c r="A204" s="113"/>
    </row>
    <row r="205" spans="1:10" x14ac:dyDescent="0.35">
      <c r="A205" s="116" t="s">
        <v>12090</v>
      </c>
    </row>
    <row r="206" spans="1:10" x14ac:dyDescent="0.35">
      <c r="A206" s="4" t="s">
        <v>12091</v>
      </c>
      <c r="B206" s="4">
        <v>4</v>
      </c>
    </row>
    <row r="207" spans="1:10" x14ac:dyDescent="0.35">
      <c r="A207" s="4" t="s">
        <v>12092</v>
      </c>
      <c r="B207" s="4">
        <v>0</v>
      </c>
    </row>
    <row r="208" spans="1:10" x14ac:dyDescent="0.35">
      <c r="A208" s="4" t="s">
        <v>12093</v>
      </c>
    </row>
    <row r="209" spans="1:5" x14ac:dyDescent="0.35">
      <c r="A209" s="4" t="s">
        <v>12094</v>
      </c>
    </row>
    <row r="210" spans="1:5" x14ac:dyDescent="0.35">
      <c r="A210" s="37" t="s">
        <v>12098</v>
      </c>
      <c r="B210" s="117">
        <f>(B206+B207)/2</f>
        <v>2</v>
      </c>
    </row>
    <row r="211" spans="1:5" x14ac:dyDescent="0.35">
      <c r="A211" s="37"/>
    </row>
    <row r="212" spans="1:5" x14ac:dyDescent="0.35">
      <c r="A212" s="116" t="s">
        <v>12095</v>
      </c>
      <c r="E212" s="16" t="s">
        <v>11932</v>
      </c>
    </row>
    <row r="213" spans="1:5" x14ac:dyDescent="0.35">
      <c r="A213" s="4" t="s">
        <v>12091</v>
      </c>
    </row>
    <row r="214" spans="1:5" x14ac:dyDescent="0.35">
      <c r="A214" s="4" t="s">
        <v>12092</v>
      </c>
    </row>
    <row r="215" spans="1:5" x14ac:dyDescent="0.35">
      <c r="A215" s="4" t="s">
        <v>12093</v>
      </c>
    </row>
    <row r="216" spans="1:5" x14ac:dyDescent="0.35">
      <c r="A216" s="4" t="s">
        <v>12094</v>
      </c>
    </row>
    <row r="217" spans="1:5" x14ac:dyDescent="0.35">
      <c r="A217" s="37" t="s">
        <v>12098</v>
      </c>
    </row>
    <row r="218" spans="1:5" x14ac:dyDescent="0.35">
      <c r="A218" s="37"/>
    </row>
    <row r="219" spans="1:5" x14ac:dyDescent="0.35">
      <c r="A219" s="113" t="s">
        <v>11934</v>
      </c>
    </row>
    <row r="220" spans="1:5" x14ac:dyDescent="0.35">
      <c r="A220" s="113"/>
    </row>
    <row r="221" spans="1:5" x14ac:dyDescent="0.35">
      <c r="A221" s="116" t="s">
        <v>12090</v>
      </c>
    </row>
    <row r="222" spans="1:5" x14ac:dyDescent="0.35">
      <c r="A222" s="4" t="s">
        <v>12091</v>
      </c>
      <c r="B222" s="4">
        <v>4</v>
      </c>
    </row>
    <row r="223" spans="1:5" x14ac:dyDescent="0.35">
      <c r="A223" s="4" t="s">
        <v>12092</v>
      </c>
    </row>
    <row r="224" spans="1:5" x14ac:dyDescent="0.35">
      <c r="A224" s="4" t="s">
        <v>12093</v>
      </c>
    </row>
    <row r="225" spans="1:5" x14ac:dyDescent="0.35">
      <c r="A225" s="4" t="s">
        <v>12094</v>
      </c>
    </row>
    <row r="226" spans="1:5" x14ac:dyDescent="0.35">
      <c r="A226" s="37" t="s">
        <v>12098</v>
      </c>
      <c r="B226" s="117">
        <v>4</v>
      </c>
    </row>
    <row r="227" spans="1:5" x14ac:dyDescent="0.35">
      <c r="A227" s="37"/>
    </row>
    <row r="228" spans="1:5" x14ac:dyDescent="0.35">
      <c r="A228" s="116" t="s">
        <v>12095</v>
      </c>
      <c r="E228" s="16" t="s">
        <v>11932</v>
      </c>
    </row>
    <row r="229" spans="1:5" x14ac:dyDescent="0.35">
      <c r="A229" s="4" t="s">
        <v>12091</v>
      </c>
    </row>
    <row r="230" spans="1:5" x14ac:dyDescent="0.35">
      <c r="A230" s="4" t="s">
        <v>12092</v>
      </c>
    </row>
    <row r="231" spans="1:5" x14ac:dyDescent="0.35">
      <c r="A231" s="4" t="s">
        <v>12093</v>
      </c>
    </row>
    <row r="232" spans="1:5" x14ac:dyDescent="0.35">
      <c r="A232" s="4" t="s">
        <v>12094</v>
      </c>
    </row>
    <row r="233" spans="1:5" x14ac:dyDescent="0.35">
      <c r="A233" s="37" t="s">
        <v>12098</v>
      </c>
    </row>
    <row r="235" spans="1:5" x14ac:dyDescent="0.35">
      <c r="A235" s="113" t="s">
        <v>11935</v>
      </c>
    </row>
    <row r="236" spans="1:5" x14ac:dyDescent="0.35">
      <c r="A236" s="113"/>
    </row>
    <row r="237" spans="1:5" x14ac:dyDescent="0.35">
      <c r="A237" s="116" t="s">
        <v>12090</v>
      </c>
    </row>
    <row r="238" spans="1:5" x14ac:dyDescent="0.35">
      <c r="A238" s="4" t="s">
        <v>12091</v>
      </c>
      <c r="B238" s="4">
        <v>4</v>
      </c>
    </row>
    <row r="239" spans="1:5" x14ac:dyDescent="0.35">
      <c r="A239" s="4" t="s">
        <v>12092</v>
      </c>
    </row>
    <row r="240" spans="1:5" x14ac:dyDescent="0.35">
      <c r="A240" s="4" t="s">
        <v>12093</v>
      </c>
    </row>
    <row r="241" spans="1:5" x14ac:dyDescent="0.35">
      <c r="A241" s="4" t="s">
        <v>12094</v>
      </c>
    </row>
    <row r="242" spans="1:5" x14ac:dyDescent="0.35">
      <c r="A242" s="37" t="s">
        <v>12098</v>
      </c>
    </row>
    <row r="244" spans="1:5" x14ac:dyDescent="0.35">
      <c r="A244" s="116" t="s">
        <v>12095</v>
      </c>
      <c r="E244" s="16" t="s">
        <v>11932</v>
      </c>
    </row>
    <row r="245" spans="1:5" x14ac:dyDescent="0.35">
      <c r="A245" s="4" t="s">
        <v>12091</v>
      </c>
    </row>
    <row r="246" spans="1:5" x14ac:dyDescent="0.35">
      <c r="A246" s="4" t="s">
        <v>12092</v>
      </c>
    </row>
    <row r="247" spans="1:5" x14ac:dyDescent="0.35">
      <c r="A247" s="4" t="s">
        <v>12093</v>
      </c>
    </row>
    <row r="248" spans="1:5" x14ac:dyDescent="0.35">
      <c r="A248" s="4" t="s">
        <v>12094</v>
      </c>
    </row>
    <row r="249" spans="1:5" x14ac:dyDescent="0.35">
      <c r="A249" s="39" t="s">
        <v>12098</v>
      </c>
    </row>
    <row r="250" spans="1:5" x14ac:dyDescent="0.35">
      <c r="A250" s="37"/>
    </row>
    <row r="251" spans="1:5" x14ac:dyDescent="0.35">
      <c r="A251" s="8" t="s">
        <v>12227</v>
      </c>
      <c r="B251" s="117">
        <f>(B206+B207+B222+B238)/4</f>
        <v>3</v>
      </c>
      <c r="C251" s="119"/>
      <c r="D251" s="117"/>
    </row>
  </sheetData>
  <phoneticPr fontId="25" type="noConversion"/>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600-000000000000}">
  <sheetPr codeName="Sheet219">
    <tabColor theme="9" tint="0.59999389629810485"/>
  </sheetPr>
  <dimension ref="A1:L370"/>
  <sheetViews>
    <sheetView zoomScale="80" zoomScaleNormal="80" workbookViewId="0">
      <selection activeCell="G1" sqref="G1"/>
    </sheetView>
  </sheetViews>
  <sheetFormatPr defaultRowHeight="14.5" x14ac:dyDescent="0.35"/>
  <cols>
    <col min="1" max="1" width="9.26953125" style="4" customWidth="1"/>
    <col min="2" max="2" width="10.453125" style="4" customWidth="1"/>
    <col min="3" max="3" width="7.26953125" customWidth="1"/>
    <col min="4" max="4" width="7.81640625" style="4" customWidth="1"/>
    <col min="5" max="5" width="81.1796875" style="16" customWidth="1"/>
    <col min="7" max="7" width="8.90625" style="4"/>
    <col min="9" max="9" width="8.90625" style="4"/>
    <col min="11" max="11" width="8.90625" style="4"/>
  </cols>
  <sheetData>
    <row r="1" spans="1:12" x14ac:dyDescent="0.35">
      <c r="A1" s="14" t="s">
        <v>9337</v>
      </c>
      <c r="B1" s="10"/>
      <c r="C1" s="14"/>
      <c r="D1" s="18"/>
      <c r="E1" s="14"/>
      <c r="F1" s="12"/>
      <c r="G1" s="127" t="s">
        <v>9368</v>
      </c>
      <c r="H1" s="36"/>
      <c r="I1" s="121"/>
      <c r="J1" s="36"/>
      <c r="K1" s="121"/>
      <c r="L1" s="36"/>
    </row>
    <row r="2" spans="1:12" x14ac:dyDescent="0.35">
      <c r="A2" s="7" t="s">
        <v>9223</v>
      </c>
      <c r="B2" s="7" t="s">
        <v>3</v>
      </c>
      <c r="C2" s="8" t="s">
        <v>9459</v>
      </c>
      <c r="D2" s="7" t="s">
        <v>9224</v>
      </c>
      <c r="E2" s="8" t="s">
        <v>9225</v>
      </c>
      <c r="F2" s="6"/>
      <c r="G2" s="121"/>
      <c r="H2" s="36"/>
      <c r="I2" s="121"/>
      <c r="J2" s="36"/>
      <c r="K2" s="121"/>
      <c r="L2" s="36"/>
    </row>
    <row r="3" spans="1:12" x14ac:dyDescent="0.35">
      <c r="A3" s="7"/>
      <c r="B3" s="11" t="s">
        <v>9227</v>
      </c>
      <c r="C3" s="15"/>
      <c r="D3" s="19"/>
      <c r="E3" s="15"/>
      <c r="F3" s="13"/>
      <c r="G3" s="4" t="s">
        <v>9370</v>
      </c>
      <c r="H3" t="s">
        <v>9382</v>
      </c>
      <c r="I3" s="4" t="s">
        <v>9370</v>
      </c>
      <c r="J3" t="s">
        <v>9369</v>
      </c>
      <c r="K3" s="4" t="s">
        <v>9370</v>
      </c>
      <c r="L3" t="s">
        <v>9369</v>
      </c>
    </row>
    <row r="4" spans="1:12" x14ac:dyDescent="0.35">
      <c r="A4" s="4">
        <v>1</v>
      </c>
      <c r="B4" s="4">
        <v>-385.83</v>
      </c>
      <c r="C4" t="s">
        <v>7086</v>
      </c>
      <c r="D4" s="4">
        <v>4</v>
      </c>
      <c r="E4" s="16" t="s">
        <v>7229</v>
      </c>
      <c r="G4" s="4">
        <f>IF(H4="GREET",1,IF(H4="GOAL",2,IF(H4="GOAL:COOP",2,IF(H4="(GOAL:COOP)",2,IF(H4="GOAL:CIVILITY",2,IF(H4="GOAL:SUSTAIN",2,IF(H4="(GOAL:SUSTAIN)",2,IF(H4="GOAL:MAX EARN",2,IF(H4="GOAL:EQUITY",2,IF(H4="(GOAL:EQUITY)",2,IF(H4="PROPOSAL",3,IF(H4="(PROPOSAL)",3,IF(H4="CHOOSE+",4,IF(H4="CHOOSE-",4,IF(H4="(CHOOSE+)",4,IF(H4="(CHOOSE-)",4,IF(H4="ECO INFO",5,IF(H4="(ECO INFO)",5,IF(H4="$ INFO",6,IF(H4="($ INFO)",6,IF(H4="SOC INFO",7,IF(H4="(SOC INFO)",7,IF(H4="RULE INFO",8,IF(H4="EXP INFO",9,IF(H4="(EXP INFO)",9,IF(H4="MON RES",10,IF(H4="MON EARN",11,IF(H4="MON BEH",12,IF(H4="POSE HARM",13,IF(H4="(POSE HARM)",13,IF(H4="POSE CONCERN",14,IF(H4="(POSE CONCERN)",14,IF(H4="RJ APOLOGY",15,IF(H4="RJ ATONE",16,IF(H4="(RJ ATONE)",16,IF(H4="RJ JUSTIFY",17,IF(H4="RJ JUSTIFY:ECO INFO",17,IF(H4="RJ JUSTIFY:SOC INFO",17,IF(H4="RJ JUSTIFY:EXP INFO",17,IF(H4="RJ JUSTIFY:MON EARN",17,IF(H4="RJ JUSTIFY:MON BEH",17,IF(H4="RJ-",18,IF(H4="RJ FORGIVE+",19,IF(H4="RJ FORGIVE-",19,IF(H4="(RJ FORGIVE+)",19,IF(H4="(RJ FORGIVE-)",19,IF(H4="COORD",20,IF(H4="(COORD)",20,IF(H4="ENF ACK",21,IF(H4="(ENF ACK)",21,IF(H4="ENF PRAISE",22,IF(H4="ENF ASK",23,IF(H4="ENF TELL",24,IF(H4="ENF SHAME",25,IF(H4="ENF WARN",26,IF(H4="ENF THREATEN",27,IF(H4="ENF PUNISH",28,IF(H4="DEFECT",29,IF(H4="SM TALK",30,IF(H4="HUMOR",31,IF(H4="POLITE+",32,IF(H4="POLITE-",32,IF(H4="INPUT-",33,IF(H4="AMBIGUOUS",34,IF(H4="UNCODEABLE",35)))))))))))))))))))))))))))))))))))))))))))))))))))))))))))))))))</f>
        <v>1</v>
      </c>
      <c r="H4" t="s">
        <v>10885</v>
      </c>
    </row>
    <row r="5" spans="1:12" x14ac:dyDescent="0.35">
      <c r="A5" s="4">
        <v>2</v>
      </c>
      <c r="B5" s="4">
        <v>-372.56599999999997</v>
      </c>
      <c r="C5" s="2" t="s">
        <v>7099</v>
      </c>
      <c r="D5" s="4">
        <v>2</v>
      </c>
      <c r="E5" s="16" t="s">
        <v>10000</v>
      </c>
      <c r="F5" s="2"/>
      <c r="G5" s="4">
        <f>IF(H5="GREET",1,IF(H5="GOAL",2,IF(H5="GOAL:COOP",2,IF(H5="(GOAL:COOP)",2,IF(H5="GOAL:CIVILITY",2,IF(H5="GOAL:SUSTAIN",2,IF(H5="(GOAL:SUSTAIN)",2,IF(H5="GOAL:MAX EARN",2,IF(H5="GOAL:EQUITY",2,IF(H5="(GOAL:EQUITY)",2,IF(H5="PROPOSAL",3,IF(H5="(PROPOSAL)",3,IF(H5="CHOOSE+",4,IF(H5="CHOOSE-",4,IF(H5="(CHOOSE+)",4,IF(H5="(CHOOSE-)",4,IF(H5="ECO INFO",5,IF(H5="(ECO INFO)",5,IF(H5="$ INFO",6,IF(H5="($ INFO)",6,IF(H5="SOC INFO",7,IF(H5="(SOC INFO)",7,IF(H5="RULE INFO",8,IF(H5="EXP INFO",9,IF(H5="(EXP INFO)",9,IF(H5="MON RES",10,IF(H5="MON EARN",11,IF(H5="MON BEH",12,IF(H5="POSE HARM",13,IF(H5="(POSE HARM)",13,IF(H5="POSE CONCERN",14,IF(H5="(POSE CONCERN)",14,IF(H5="RJ APOLOGY",15,IF(H5="RJ ATONE",16,IF(H5="(RJ ATONE)",16,IF(H5="RJ JUSTIFY",17,IF(H5="RJ JUSTIFY:ECO INFO",17,IF(H5="RJ JUSTIFY:SOC INFO",17,IF(H5="RJ JUSTIFY:EXP INFO",17,IF(H5="RJ JUSTIFY:MON EARN",17,IF(H5="RJ JUSTIFY:MON BEH",17,IF(H5="RJ-",18,IF(H5="RJ FORGIVE+",19,IF(H5="RJ FORGIVE-",19,IF(H5="(RJ FORGIVE+)",19,IF(H5="(RJ FORGIVE-)",19,IF(H5="COORD",20,IF(H5="(COORD)",20,IF(H5="ENF ACK",21,IF(H5="(ENF ACK)",21,IF(H5="ENF PRAISE",22,IF(H5="ENF ASK",23,IF(H5="ENF TELL",24,IF(H5="ENF SHAME",25,IF(H5="ENF WARN",26,IF(H5="ENF THREATEN",27,IF(H5="ENF PUNISH",28,IF(H5="DEFECT",29,IF(H5="SM TALK",30,IF(H5="HUMOR",31,IF(H5="POLITE+",32,IF(H5="POLITE-",32,IF(H5="INPUT-",33,IF(H5="AMBIGUOUS",34,IF(H5="UNCODEABLE",35)))))))))))))))))))))))))))))))))))))))))))))))))))))))))))))))))</f>
        <v>1</v>
      </c>
      <c r="H5" t="s">
        <v>10885</v>
      </c>
    </row>
    <row r="7" spans="1:12" x14ac:dyDescent="0.35">
      <c r="A7" s="7">
        <v>4</v>
      </c>
      <c r="B7" s="31" t="s">
        <v>10923</v>
      </c>
    </row>
    <row r="8" spans="1:12" x14ac:dyDescent="0.35">
      <c r="A8" s="4">
        <v>3</v>
      </c>
      <c r="B8" s="4">
        <v>-387.19299999999998</v>
      </c>
      <c r="C8" t="s">
        <v>7081</v>
      </c>
      <c r="D8" s="4">
        <v>1</v>
      </c>
      <c r="E8" s="16" t="s">
        <v>7228</v>
      </c>
      <c r="G8" s="4">
        <f>IF(H8="GREET",1,IF(H8="GOAL",2,IF(H8="GOAL:COOP",2,IF(H8="(GOAL:COOP)",2,IF(H8="GOAL:CIVILITY",2,IF(H8="GOAL:SUSTAIN",2,IF(H8="(GOAL:SUSTAIN)",2,IF(H8="GOAL:MAX EARN",2,IF(H8="GOAL:EQUITY",2,IF(H8="(GOAL:EQUITY)",2,IF(H8="PROPOSAL",3,IF(H8="(PROPOSAL)",3,IF(H8="CHOOSE+",4,IF(H8="CHOOSE-",4,IF(H8="(CHOOSE+)",4,IF(H8="(CHOOSE-)",4,IF(H8="ECO INFO",5,IF(H8="(ECO INFO)",5,IF(H8="$ INFO",6,IF(H8="($ INFO)",6,IF(H8="SOC INFO",7,IF(H8="(SOC INFO)",7,IF(H8="RULE INFO",8,IF(H8="EXP INFO",9,IF(H8="(EXP INFO)",9,IF(H8="MON RES",10,IF(H8="MON EARN",11,IF(H8="MON BEH",12,IF(H8="POSE HARM",13,IF(H8="(POSE HARM)",13,IF(H8="POSE CONCERN",14,IF(H8="(POSE CONCERN)",14,IF(H8="RJ APOLOGY",15,IF(H8="RJ ATONE",16,IF(H8="(RJ ATONE)",16,IF(H8="RJ JUSTIFY",17,IF(H8="RJ JUSTIFY:ECO INFO",17,IF(H8="RJ JUSTIFY:SOC INFO",17,IF(H8="RJ JUSTIFY:EXP INFO",17,IF(H8="RJ JUSTIFY:MON EARN",17,IF(H8="RJ JUSTIFY:MON BEH",17,IF(H8="RJ-",18,IF(H8="RJ FORGIVE+",19,IF(H8="RJ FORGIVE-",19,IF(H8="(RJ FORGIVE+)",19,IF(H8="(RJ FORGIVE-)",19,IF(H8="COORD",20,IF(H8="(COORD)",20,IF(H8="ENF ACK",21,IF(H8="(ENF ACK)",21,IF(H8="ENF PRAISE",22,IF(H8="ENF ASK",23,IF(H8="ENF TELL",24,IF(H8="ENF SHAME",25,IF(H8="ENF WARN",26,IF(H8="ENF THREATEN",27,IF(H8="ENF PUNISH",28,IF(H8="DEFECT",29,IF(H8="SM TALK",30,IF(H8="HUMOR",31,IF(H8="POLITE+",32,IF(H8="POLITE-",32,IF(H8="INPUT-",33,IF(H8="AMBIGUOUS",34,IF(H8="UNCODEABLE",35)))))))))))))))))))))))))))))))))))))))))))))))))))))))))))))))))</f>
        <v>3</v>
      </c>
      <c r="H8" t="s">
        <v>9379</v>
      </c>
    </row>
    <row r="9" spans="1:12" x14ac:dyDescent="0.35">
      <c r="B9" s="4">
        <v>-378.26</v>
      </c>
      <c r="C9" t="s">
        <v>7081</v>
      </c>
      <c r="D9" s="4">
        <v>1</v>
      </c>
      <c r="E9" s="16" t="s">
        <v>7232</v>
      </c>
    </row>
    <row r="10" spans="1:12" x14ac:dyDescent="0.35">
      <c r="A10" s="4">
        <v>4</v>
      </c>
      <c r="B10" s="4">
        <v>-371.93799999999999</v>
      </c>
      <c r="C10" t="s">
        <v>7101</v>
      </c>
      <c r="D10" s="4">
        <v>3</v>
      </c>
      <c r="E10" s="16" t="s">
        <v>136</v>
      </c>
      <c r="G10" s="4">
        <f>IF(H10="GREET",1,IF(H10="GOAL",2,IF(H10="GOAL:COOP",2,IF(H10="(GOAL:COOP)",2,IF(H10="GOAL:CIVILITY",2,IF(H10="GOAL:SUSTAIN",2,IF(H10="(GOAL:SUSTAIN)",2,IF(H10="GOAL:MAX EARN",2,IF(H10="GOAL:EQUITY",2,IF(H10="(GOAL:EQUITY)",2,IF(H10="PROPOSAL",3,IF(H10="(PROPOSAL)",3,IF(H10="CHOOSE+",4,IF(H10="CHOOSE-",4,IF(H10="(CHOOSE+)",4,IF(H10="(CHOOSE-)",4,IF(H10="ECO INFO",5,IF(H10="(ECO INFO)",5,IF(H10="$ INFO",6,IF(H10="($ INFO)",6,IF(H10="SOC INFO",7,IF(H10="(SOC INFO)",7,IF(H10="RULE INFO",8,IF(H10="EXP INFO",9,IF(H10="(EXP INFO)",9,IF(H10="MON RES",10,IF(H10="MON EARN",11,IF(H10="MON BEH",12,IF(H10="POSE HARM",13,IF(H10="(POSE HARM)",13,IF(H10="POSE CONCERN",14,IF(H10="(POSE CONCERN)",14,IF(H10="RJ APOLOGY",15,IF(H10="RJ ATONE",16,IF(H10="(RJ ATONE)",16,IF(H10="RJ JUSTIFY",17,IF(H10="RJ JUSTIFY:ECO INFO",17,IF(H10="RJ JUSTIFY:SOC INFO",17,IF(H10="RJ JUSTIFY:EXP INFO",17,IF(H10="RJ JUSTIFY:MON EARN",17,IF(H10="RJ JUSTIFY:MON BEH",17,IF(H10="RJ-",18,IF(H10="RJ FORGIVE+",19,IF(H10="RJ FORGIVE-",19,IF(H10="(RJ FORGIVE+)",19,IF(H10="(RJ FORGIVE-)",19,IF(H10="COORD",20,IF(H10="(COORD)",20,IF(H10="ENF ACK",21,IF(H10="(ENF ACK)",21,IF(H10="ENF PRAISE",22,IF(H10="ENF ASK",23,IF(H10="ENF TELL",24,IF(H10="ENF SHAME",25,IF(H10="ENF WARN",26,IF(H10="ENF THREATEN",27,IF(H10="ENF PUNISH",28,IF(H10="DEFECT",29,IF(H10="SM TALK",30,IF(H10="HUMOR",31,IF(H10="POLITE+",32,IF(H10="POLITE-",32,IF(H10="INPUT-",33,IF(H10="AMBIGUOUS",34,IF(H10="UNCODEABLE",35)))))))))))))))))))))))))))))))))))))))))))))))))))))))))))))))))</f>
        <v>4</v>
      </c>
      <c r="H10" t="s">
        <v>9372</v>
      </c>
    </row>
    <row r="11" spans="1:12" x14ac:dyDescent="0.35">
      <c r="A11" s="4">
        <v>5</v>
      </c>
      <c r="B11" s="4">
        <v>-368.46100000000001</v>
      </c>
      <c r="C11" t="s">
        <v>7086</v>
      </c>
      <c r="D11" s="4">
        <v>4</v>
      </c>
      <c r="E11" s="16" t="s">
        <v>5664</v>
      </c>
      <c r="G11" s="4">
        <f>IF(H11="GREET",1,IF(H11="GOAL",2,IF(H11="GOAL:COOP",2,IF(H11="(GOAL:COOP)",2,IF(H11="GOAL:CIVILITY",2,IF(H11="GOAL:SUSTAIN",2,IF(H11="(GOAL:SUSTAIN)",2,IF(H11="GOAL:MAX EARN",2,IF(H11="GOAL:EQUITY",2,IF(H11="(GOAL:EQUITY)",2,IF(H11="PROPOSAL",3,IF(H11="(PROPOSAL)",3,IF(H11="CHOOSE+",4,IF(H11="CHOOSE-",4,IF(H11="(CHOOSE+)",4,IF(H11="(CHOOSE-)",4,IF(H11="ECO INFO",5,IF(H11="(ECO INFO)",5,IF(H11="$ INFO",6,IF(H11="($ INFO)",6,IF(H11="SOC INFO",7,IF(H11="(SOC INFO)",7,IF(H11="RULE INFO",8,IF(H11="EXP INFO",9,IF(H11="(EXP INFO)",9,IF(H11="MON RES",10,IF(H11="MON EARN",11,IF(H11="MON BEH",12,IF(H11="POSE HARM",13,IF(H11="(POSE HARM)",13,IF(H11="POSE CONCERN",14,IF(H11="(POSE CONCERN)",14,IF(H11="RJ APOLOGY",15,IF(H11="RJ ATONE",16,IF(H11="(RJ ATONE)",16,IF(H11="RJ JUSTIFY",17,IF(H11="RJ JUSTIFY:ECO INFO",17,IF(H11="RJ JUSTIFY:SOC INFO",17,IF(H11="RJ JUSTIFY:EXP INFO",17,IF(H11="RJ JUSTIFY:MON EARN",17,IF(H11="RJ JUSTIFY:MON BEH",17,IF(H11="RJ-",18,IF(H11="RJ FORGIVE+",19,IF(H11="RJ FORGIVE-",19,IF(H11="(RJ FORGIVE+)",19,IF(H11="(RJ FORGIVE-)",19,IF(H11="COORD",20,IF(H11="(COORD)",20,IF(H11="ENF ACK",21,IF(H11="(ENF ACK)",21,IF(H11="ENF PRAISE",22,IF(H11="ENF ASK",23,IF(H11="ENF TELL",24,IF(H11="ENF SHAME",25,IF(H11="ENF WARN",26,IF(H11="ENF THREATEN",27,IF(H11="ENF PUNISH",28,IF(H11="DEFECT",29,IF(H11="SM TALK",30,IF(H11="HUMOR",31,IF(H11="POLITE+",32,IF(H11="POLITE-",32,IF(H11="INPUT-",33,IF(H11="AMBIGUOUS",34,IF(H11="UNCODEABLE",35)))))))))))))))))))))))))))))))))))))))))))))))))))))))))))))))))</f>
        <v>7</v>
      </c>
      <c r="H11" t="s">
        <v>9377</v>
      </c>
    </row>
    <row r="12" spans="1:12" x14ac:dyDescent="0.35">
      <c r="A12" s="4">
        <v>6</v>
      </c>
      <c r="B12" s="4">
        <v>-365.46</v>
      </c>
      <c r="C12" s="2" t="s">
        <v>7099</v>
      </c>
      <c r="D12" s="4">
        <v>2</v>
      </c>
      <c r="E12" s="16" t="s">
        <v>7240</v>
      </c>
      <c r="F12" s="2"/>
      <c r="G12" s="4">
        <f t="shared" ref="G12:G36" si="0">IF(H12="GREET",1,IF(H12="GOAL",2,IF(H12="GOAL:COOP",2,IF(H12="(GOAL:COOP)",2,IF(H12="GOAL:CIVILITY",2,IF(H12="GOAL:SUSTAIN",2,IF(H12="(GOAL:SUSTAIN)",2,IF(H12="GOAL:MAX EARN",2,IF(H12="GOAL:EQUITY",2,IF(H12="(GOAL:EQUITY)",2,IF(H12="PROPOSAL",3,IF(H12="(PROPOSAL)",3,IF(H12="CHOOSE+",4,IF(H12="CHOOSE-",4,IF(H12="(CHOOSE+)",4,IF(H12="(CHOOSE-)",4,IF(H12="ECO INFO",5,IF(H12="(ECO INFO)",5,IF(H12="$ INFO",6,IF(H12="($ INFO)",6,IF(H12="SOC INFO",7,IF(H12="(SOC INFO)",7,IF(H12="RULE INFO",8,IF(H12="EXP INFO",9,IF(H12="(EXP INFO)",9,IF(H12="MON RES",10,IF(H12="MON EARN",11,IF(H12="MON BEH",12,IF(H12="POSE HARM",13,IF(H12="(POSE HARM)",13,IF(H12="POSE CONCERN",14,IF(H12="(POSE CONCERN)",14,IF(H12="RJ APOLOGY",15,IF(H12="RJ ATONE",16,IF(H12="(RJ ATONE)",16,IF(H12="RJ JUSTIFY",17,IF(H12="RJ JUSTIFY:ECO INFO",17,IF(H12="RJ JUSTIFY:SOC INFO",17,IF(H12="RJ JUSTIFY:EXP INFO",17,IF(H12="RJ JUSTIFY:MON EARN",17,IF(H12="RJ JUSTIFY:MON BEH",17,IF(H12="RJ-",18,IF(H12="RJ FORGIVE+",19,IF(H12="RJ FORGIVE-",19,IF(H12="(RJ FORGIVE+)",19,IF(H12="(RJ FORGIVE-)",19,IF(H12="COORD",20,IF(H12="(COORD)",20,IF(H12="ENF ACK",21,IF(H12="(ENF ACK)",21,IF(H12="ENF PRAISE",22,IF(H12="ENF ASK",23,IF(H12="ENF TELL",24,IF(H12="ENF SHAME",25,IF(H12="ENF WARN",26,IF(H12="ENF THREATEN",27,IF(H12="ENF PUNISH",28,IF(H12="DEFECT",29,IF(H12="SM TALK",30,IF(H12="HUMOR",31,IF(H12="POLITE+",32,IF(H12="POLITE-",32,IF(H12="INPUT-",33,IF(H12="AMBIGUOUS",34,IF(H12="UNCODEABLE",35)))))))))))))))))))))))))))))))))))))))))))))))))))))))))))))))))</f>
        <v>2</v>
      </c>
      <c r="H12" t="s">
        <v>10428</v>
      </c>
      <c r="I12" s="4">
        <f>IF(J12="GREET",1,IF(J12="GOAL",2,IF(J12="GOAL:COOP",2,IF(J12="(GOAL:COOP)",2,IF(J12="GOAL:CIVILITY",2,IF(J12="GOAL:SUSTAIN",2,IF(J12="(GOAL:SUSTAIN)",2,IF(J12="GOAL:MAX EARN",2,IF(J12="GOAL:EQUITY",2,IF(J12="(GOAL:EQUITY)",2,IF(J12="PROPOSAL",3,IF(J12="(PROPOSAL)",3,IF(J12="CHOOSE+",4,IF(J12="CHOOSE-",4,IF(J12="(CHOOSE+)",4,IF(J12="(CHOOSE-)",4,IF(J12="ECO INFO",5,IF(J12="(ECO INFO)",5,IF(J12="$ INFO",6,IF(J12="($ INFO)",6,IF(J12="SOC INFO",7,IF(J12="(SOC INFO)",7,IF(J12="RULE INFO",8,IF(J12="EXP INFO",9,IF(J12="(EXP INFO)",9,IF(J12="MON RES",10,IF(J12="MON EARN",11,IF(J12="MON BEH",12,IF(J12="POSE HARM",13,IF(J12="(POSE HARM)",13,IF(J12="POSE CONCERN",14,IF(J12="(POSE CONCERN)",14,IF(J12="RJ APOLOGY",15,IF(J12="RJ ATONE",16,IF(J12="(RJ ATONE)",16,IF(J12="RJ JUSTIFY",17,IF(J12="RJ JUSTIFY:ECO INFO",17,IF(J12="RJ JUSTIFY:SOC INFO",17,IF(J12="RJ JUSTIFY:EXP INFO",17,IF(J12="RJ JUSTIFY:MON EARN",17,IF(J12="RJ JUSTIFY:MON BEH",17,IF(J12="RJ-",18,IF(J12="RJ FORGIVE+",19,IF(J12="RJ FORGIVE-",19,IF(J12="(RJ FORGIVE+)",19,IF(J12="(RJ FORGIVE-)",19,IF(J12="COORD",20,IF(J12="(COORD)",20,IF(J12="ENF ACK",21,IF(J12="(ENF ACK)",21,IF(J12="ENF PRAISE",22,IF(J12="ENF ASK",23,IF(J12="ENF TELL",24,IF(J12="ENF SHAME",25,IF(J12="ENF WARN",26,IF(J12="ENF THREATEN",27,IF(J12="ENF PUNISH",28,IF(J12="DEFECT",29,IF(J12="SM TALK",30,IF(J12="HUMOR",31,IF(J12="POLITE+",32,IF(J12="POLITE-",32,IF(J12="INPUT-",33,IF(J12="AMBIGUOUS",34,IF(J12="UNCODEABLE",35)))))))))))))))))))))))))))))))))))))))))))))))))))))))))))))))))</f>
        <v>4</v>
      </c>
      <c r="J12" t="s">
        <v>10330</v>
      </c>
    </row>
    <row r="13" spans="1:12" x14ac:dyDescent="0.35">
      <c r="A13" s="4">
        <v>7</v>
      </c>
      <c r="B13" s="4">
        <v>-360.84899999999999</v>
      </c>
      <c r="C13" t="s">
        <v>7086</v>
      </c>
      <c r="D13" s="4">
        <v>4</v>
      </c>
      <c r="E13" s="16" t="s">
        <v>1956</v>
      </c>
      <c r="G13" s="4">
        <f t="shared" si="0"/>
        <v>4</v>
      </c>
      <c r="H13" t="s">
        <v>9372</v>
      </c>
    </row>
    <row r="14" spans="1:12" x14ac:dyDescent="0.35">
      <c r="A14" s="4">
        <v>8</v>
      </c>
      <c r="B14" s="4">
        <v>-356.38199999999898</v>
      </c>
      <c r="C14" t="s">
        <v>7081</v>
      </c>
      <c r="D14" s="4">
        <v>1</v>
      </c>
      <c r="E14" s="16" t="s">
        <v>7243</v>
      </c>
    </row>
    <row r="15" spans="1:12" x14ac:dyDescent="0.35">
      <c r="E15" s="58" t="s">
        <v>10921</v>
      </c>
      <c r="G15" s="4">
        <f t="shared" si="0"/>
        <v>2</v>
      </c>
      <c r="H15" t="s">
        <v>10428</v>
      </c>
    </row>
    <row r="16" spans="1:12" x14ac:dyDescent="0.35">
      <c r="E16" s="58" t="s">
        <v>10922</v>
      </c>
      <c r="G16" s="4">
        <f t="shared" si="0"/>
        <v>5</v>
      </c>
      <c r="H16" t="s">
        <v>9378</v>
      </c>
    </row>
    <row r="17" spans="1:10" x14ac:dyDescent="0.35">
      <c r="A17" s="4">
        <v>9</v>
      </c>
      <c r="B17" s="4">
        <v>-352.84899999999999</v>
      </c>
      <c r="C17" t="s">
        <v>7081</v>
      </c>
      <c r="D17" s="4">
        <v>1</v>
      </c>
      <c r="E17" s="16" t="s">
        <v>7246</v>
      </c>
      <c r="G17" s="4">
        <f t="shared" si="0"/>
        <v>7</v>
      </c>
      <c r="H17" t="s">
        <v>9377</v>
      </c>
    </row>
    <row r="18" spans="1:10" x14ac:dyDescent="0.35">
      <c r="A18" s="4">
        <v>10</v>
      </c>
      <c r="B18" s="4">
        <v>-350.084</v>
      </c>
      <c r="C18" s="2" t="s">
        <v>7099</v>
      </c>
      <c r="D18" s="4">
        <v>2</v>
      </c>
      <c r="E18" s="16" t="s">
        <v>55</v>
      </c>
      <c r="F18" s="2"/>
      <c r="G18" s="4">
        <f t="shared" si="0"/>
        <v>4</v>
      </c>
      <c r="H18" t="s">
        <v>9372</v>
      </c>
    </row>
    <row r="19" spans="1:10" x14ac:dyDescent="0.35">
      <c r="A19" s="4">
        <v>11</v>
      </c>
      <c r="B19" s="4">
        <v>-336.298</v>
      </c>
      <c r="C19" s="2" t="s">
        <v>7099</v>
      </c>
      <c r="D19" s="4">
        <v>2</v>
      </c>
      <c r="E19" s="16" t="s">
        <v>7251</v>
      </c>
      <c r="F19" s="2"/>
      <c r="G19" s="4">
        <f t="shared" si="0"/>
        <v>9</v>
      </c>
      <c r="H19" t="s">
        <v>9373</v>
      </c>
    </row>
    <row r="20" spans="1:10" x14ac:dyDescent="0.35">
      <c r="A20" s="4">
        <v>12</v>
      </c>
      <c r="B20" s="4">
        <v>-343.27600000000001</v>
      </c>
      <c r="C20" t="s">
        <v>7081</v>
      </c>
      <c r="D20" s="4">
        <v>1</v>
      </c>
      <c r="E20" s="16" t="s">
        <v>7249</v>
      </c>
      <c r="G20" s="4">
        <f t="shared" si="0"/>
        <v>5</v>
      </c>
      <c r="H20" t="s">
        <v>9378</v>
      </c>
    </row>
    <row r="21" spans="1:10" x14ac:dyDescent="0.35">
      <c r="A21" s="4">
        <v>13</v>
      </c>
      <c r="B21" s="4">
        <v>-324.279</v>
      </c>
      <c r="C21" t="s">
        <v>7101</v>
      </c>
      <c r="D21" s="4">
        <v>3</v>
      </c>
      <c r="E21" s="16" t="s">
        <v>7253</v>
      </c>
      <c r="G21" s="4">
        <f t="shared" si="0"/>
        <v>3</v>
      </c>
      <c r="H21" t="s">
        <v>9379</v>
      </c>
      <c r="I21" s="4">
        <f>IF(J21="GREET",1,IF(J21="GOAL",2,IF(J21="GOAL:COOP",2,IF(J21="(GOAL:COOP)",2,IF(J21="GOAL:CIVILITY",2,IF(J21="GOAL:SUSTAIN",2,IF(J21="(GOAL:SUSTAIN)",2,IF(J21="GOAL:MAX EARN",2,IF(J21="GOAL:EQUITY",2,IF(J21="(GOAL:EQUITY)",2,IF(J21="PROPOSAL",3,IF(J21="(PROPOSAL)",3,IF(J21="CHOOSE+",4,IF(J21="CHOOSE-",4,IF(J21="(CHOOSE+)",4,IF(J21="(CHOOSE-)",4,IF(J21="ECO INFO",5,IF(J21="(ECO INFO)",5,IF(J21="$ INFO",6,IF(J21="($ INFO)",6,IF(J21="SOC INFO",7,IF(J21="(SOC INFO)",7,IF(J21="(RULE INFO)",8,IF(J21="EXP INFO",9,IF(J21="(EXP INFO)",9,IF(J21="MON RES",10,IF(J21="MON EARN",11,IF(J21="MON BEH",12,IF(J21="POSE HARM",13,IF(J21="(POSE HARM)",13,IF(J21="POSE CONCERN",14,IF(J21="(POSE CONCERN)",14,IF(J21="RJ APOLOGY",15,IF(J21="RJ ATONE",16,IF(J21="(RJ ATONE)",16,IF(J21="RJ JUSTIFY",17,IF(J21="RJ JUSTIFY:ECO INFO",17,IF(J21="RJ JUSTIFY:SOC INFO",17,IF(J21="RJ JUSTIFY:EXP INFO",17,IF(J21="RJ JUSTIFY:MON EARN",17,IF(J21="RJ JUSTIFY:MON BEH",17,IF(J21="RJ-",18,IF(J21="RJ FORGIVE+",19,IF(J21="RJ FORGIVE-",19,IF(J21="(RJ FORGIVE+)",19,IF(J21="(RJ FORGIVE-)",19,IF(J21="COORD",20,IF(J21="(COORD)",20,IF(J21="ENF ACK",21,IF(J21="(ENF ACK)",21,IF(J21="ENF PRAISE",22,IF(J21="ENF ASK",23,IF(J21="ENF TELL",24,IF(J21="ENF SHAME",25,IF(J21="ENF WARN",26,IF(J21="ENF THREATEN",27,IF(J21="ENF PUNISH",28,IF(J21="DEFECT",29,IF(J21="SM TALK",30,IF(J21="HUMOR",31,IF(J21="POLITE+",32,IF(J21="POLITE-",32,IF(J21="INPUT-",33,IF(J21="AMBIGUOUS",34,IF(J21="UNCODEABLE",35)))))))))))))))))))))))))))))))))))))))))))))))))))))))))))))))))</f>
        <v>8</v>
      </c>
      <c r="J21" t="s">
        <v>10515</v>
      </c>
    </row>
    <row r="22" spans="1:10" x14ac:dyDescent="0.35">
      <c r="A22" s="4">
        <v>14</v>
      </c>
      <c r="B22" s="4">
        <v>-313.62799999999999</v>
      </c>
      <c r="C22" t="s">
        <v>7081</v>
      </c>
      <c r="D22" s="4">
        <v>1</v>
      </c>
      <c r="E22" s="16" t="s">
        <v>267</v>
      </c>
      <c r="G22" s="4">
        <f t="shared" si="0"/>
        <v>4</v>
      </c>
      <c r="H22" t="s">
        <v>9372</v>
      </c>
    </row>
    <row r="23" spans="1:10" x14ac:dyDescent="0.35">
      <c r="A23" s="4">
        <v>15</v>
      </c>
      <c r="B23" s="4">
        <v>-312.260999999999</v>
      </c>
      <c r="C23" s="2" t="s">
        <v>7099</v>
      </c>
      <c r="D23" s="4">
        <v>2</v>
      </c>
      <c r="E23" s="16" t="s">
        <v>501</v>
      </c>
      <c r="F23" s="2"/>
      <c r="G23" s="4">
        <f t="shared" si="0"/>
        <v>4</v>
      </c>
      <c r="H23" t="s">
        <v>9372</v>
      </c>
    </row>
    <row r="24" spans="1:10" x14ac:dyDescent="0.35">
      <c r="C24" s="2"/>
      <c r="F24" s="2"/>
    </row>
    <row r="25" spans="1:10" x14ac:dyDescent="0.35">
      <c r="A25" s="4">
        <v>16</v>
      </c>
      <c r="B25" s="4">
        <v>-309.27600000000001</v>
      </c>
      <c r="C25" t="s">
        <v>7081</v>
      </c>
      <c r="D25" s="4">
        <v>1</v>
      </c>
      <c r="E25" s="16" t="s">
        <v>717</v>
      </c>
      <c r="G25" s="4">
        <f t="shared" si="0"/>
        <v>22</v>
      </c>
      <c r="H25" t="s">
        <v>10418</v>
      </c>
    </row>
    <row r="26" spans="1:10" x14ac:dyDescent="0.35">
      <c r="A26" s="4">
        <v>17</v>
      </c>
      <c r="B26" s="4">
        <v>-308.93200000000002</v>
      </c>
      <c r="C26" s="2" t="s">
        <v>7099</v>
      </c>
      <c r="D26" s="4">
        <v>2</v>
      </c>
      <c r="E26" s="16" t="s">
        <v>1282</v>
      </c>
      <c r="F26" s="2"/>
      <c r="G26" s="4">
        <f t="shared" si="0"/>
        <v>32</v>
      </c>
      <c r="H26" t="s">
        <v>9376</v>
      </c>
    </row>
    <row r="27" spans="1:10" x14ac:dyDescent="0.35">
      <c r="A27" s="4">
        <v>18</v>
      </c>
      <c r="B27" s="4">
        <v>-297.06799999999998</v>
      </c>
      <c r="C27" s="2" t="s">
        <v>7099</v>
      </c>
      <c r="D27" s="4">
        <v>2</v>
      </c>
      <c r="E27" s="16" t="s">
        <v>7260</v>
      </c>
      <c r="F27" s="2"/>
      <c r="G27" s="4">
        <f t="shared" si="0"/>
        <v>7</v>
      </c>
      <c r="H27" t="s">
        <v>9377</v>
      </c>
    </row>
    <row r="28" spans="1:10" x14ac:dyDescent="0.35">
      <c r="A28" s="4">
        <v>19</v>
      </c>
      <c r="B28" s="4">
        <v>-294.69200000000001</v>
      </c>
      <c r="C28" s="2" t="s">
        <v>7099</v>
      </c>
      <c r="D28" s="4">
        <v>2</v>
      </c>
      <c r="E28" s="16" t="s">
        <v>1282</v>
      </c>
      <c r="F28" s="2"/>
      <c r="G28" s="4">
        <f t="shared" si="0"/>
        <v>32</v>
      </c>
      <c r="H28" t="s">
        <v>9376</v>
      </c>
    </row>
    <row r="29" spans="1:10" x14ac:dyDescent="0.35">
      <c r="A29" s="4">
        <v>20</v>
      </c>
      <c r="B29" s="4">
        <v>-291.95599999999899</v>
      </c>
      <c r="C29" t="s">
        <v>7081</v>
      </c>
      <c r="D29" s="4">
        <v>1</v>
      </c>
      <c r="E29" s="16" t="s">
        <v>7261</v>
      </c>
      <c r="G29" s="4">
        <f t="shared" si="0"/>
        <v>22</v>
      </c>
      <c r="H29" t="s">
        <v>10418</v>
      </c>
    </row>
    <row r="30" spans="1:10" x14ac:dyDescent="0.35">
      <c r="A30" s="4">
        <v>21</v>
      </c>
      <c r="B30" s="4">
        <v>-287.81</v>
      </c>
      <c r="C30" t="s">
        <v>7081</v>
      </c>
      <c r="D30" s="4">
        <v>1</v>
      </c>
      <c r="E30" s="16" t="s">
        <v>7264</v>
      </c>
      <c r="G30" s="4">
        <f t="shared" si="0"/>
        <v>7</v>
      </c>
      <c r="H30" t="s">
        <v>9377</v>
      </c>
    </row>
    <row r="31" spans="1:10" x14ac:dyDescent="0.35">
      <c r="A31" s="4">
        <v>22</v>
      </c>
      <c r="B31" s="4">
        <v>-286.93200000000002</v>
      </c>
      <c r="C31" s="2" t="s">
        <v>7099</v>
      </c>
      <c r="D31" s="4">
        <v>2</v>
      </c>
      <c r="E31" s="16" t="s">
        <v>7266</v>
      </c>
      <c r="F31" s="2"/>
      <c r="G31" s="4">
        <f t="shared" si="0"/>
        <v>22</v>
      </c>
      <c r="H31" t="s">
        <v>10418</v>
      </c>
    </row>
    <row r="32" spans="1:10" x14ac:dyDescent="0.35">
      <c r="C32" s="2"/>
      <c r="F32" s="2"/>
    </row>
    <row r="33" spans="1:8" x14ac:dyDescent="0.35">
      <c r="B33" s="20" t="s">
        <v>9285</v>
      </c>
      <c r="C33" s="2"/>
      <c r="F33" s="2"/>
    </row>
    <row r="34" spans="1:8" x14ac:dyDescent="0.35">
      <c r="A34" s="4">
        <v>23</v>
      </c>
      <c r="B34" s="4">
        <v>-268.822</v>
      </c>
      <c r="C34" t="s">
        <v>7081</v>
      </c>
      <c r="D34" s="4">
        <v>1</v>
      </c>
      <c r="E34" s="16" t="s">
        <v>7269</v>
      </c>
      <c r="G34" s="4">
        <f t="shared" si="0"/>
        <v>30</v>
      </c>
      <c r="H34" t="s">
        <v>9375</v>
      </c>
    </row>
    <row r="35" spans="1:8" x14ac:dyDescent="0.35">
      <c r="A35" s="4">
        <v>24</v>
      </c>
      <c r="B35" s="4">
        <v>-264.15899999999999</v>
      </c>
      <c r="C35" t="s">
        <v>7081</v>
      </c>
      <c r="D35" s="4">
        <v>1</v>
      </c>
      <c r="E35" s="16" t="s">
        <v>7270</v>
      </c>
      <c r="G35" s="4">
        <f t="shared" si="0"/>
        <v>7</v>
      </c>
      <c r="H35" t="s">
        <v>9377</v>
      </c>
    </row>
    <row r="36" spans="1:8" x14ac:dyDescent="0.35">
      <c r="A36" s="4">
        <v>25</v>
      </c>
      <c r="B36" s="4">
        <v>-251.404</v>
      </c>
      <c r="C36" s="2" t="s">
        <v>7099</v>
      </c>
      <c r="D36" s="4">
        <v>2</v>
      </c>
      <c r="E36" s="16" t="s">
        <v>7272</v>
      </c>
      <c r="F36" s="2"/>
      <c r="G36" s="4">
        <f t="shared" si="0"/>
        <v>7</v>
      </c>
      <c r="H36" t="s">
        <v>9377</v>
      </c>
    </row>
    <row r="37" spans="1:8" x14ac:dyDescent="0.35">
      <c r="B37" s="4">
        <v>-238.06</v>
      </c>
      <c r="C37" s="2" t="s">
        <v>7099</v>
      </c>
      <c r="D37" s="4">
        <v>2</v>
      </c>
      <c r="E37" s="16" t="s">
        <v>7277</v>
      </c>
      <c r="F37" s="2"/>
    </row>
    <row r="38" spans="1:8" x14ac:dyDescent="0.35">
      <c r="B38" s="4">
        <v>-235.94</v>
      </c>
      <c r="C38" s="2" t="s">
        <v>7099</v>
      </c>
      <c r="D38" s="4">
        <v>2</v>
      </c>
      <c r="E38" s="16" t="s">
        <v>1282</v>
      </c>
      <c r="F38" s="2"/>
    </row>
    <row r="39" spans="1:8" x14ac:dyDescent="0.35">
      <c r="B39" s="4">
        <v>-229.89500000000001</v>
      </c>
      <c r="C39" s="2" t="s">
        <v>7099</v>
      </c>
      <c r="D39" s="4">
        <v>2</v>
      </c>
      <c r="E39" s="16" t="s">
        <v>7279</v>
      </c>
      <c r="F39" s="2"/>
    </row>
    <row r="40" spans="1:8" x14ac:dyDescent="0.35">
      <c r="B40" s="4">
        <v>-228.49799999999999</v>
      </c>
      <c r="C40" s="2" t="s">
        <v>7099</v>
      </c>
      <c r="D40" s="4">
        <v>2</v>
      </c>
      <c r="E40" s="16" t="s">
        <v>1282</v>
      </c>
      <c r="F40" s="2"/>
    </row>
    <row r="41" spans="1:8" x14ac:dyDescent="0.35">
      <c r="A41" s="4">
        <v>26</v>
      </c>
      <c r="B41" s="4">
        <v>-206.482</v>
      </c>
      <c r="C41" t="s">
        <v>7081</v>
      </c>
      <c r="D41" s="4">
        <v>1</v>
      </c>
      <c r="E41" s="16" t="s">
        <v>7281</v>
      </c>
      <c r="G41" s="4">
        <f t="shared" ref="G41:G42" si="1">IF(H41="GREET",1,IF(H41="GOAL",2,IF(H41="GOAL:COOP",2,IF(H41="(GOAL:COOP)",2,IF(H41="GOAL:CIVILITY",2,IF(H41="GOAL:SUSTAIN",2,IF(H41="(GOAL:SUSTAIN)",2,IF(H41="GOAL:MAX EARN",2,IF(H41="GOAL:EQUITY",2,IF(H41="(GOAL:EQUITY)",2,IF(H41="PROPOSAL",3,IF(H41="(PROPOSAL)",3,IF(H41="CHOOSE+",4,IF(H41="CHOOSE-",4,IF(H41="(CHOOSE+)",4,IF(H41="(CHOOSE-)",4,IF(H41="ECO INFO",5,IF(H41="(ECO INFO)",5,IF(H41="$ INFO",6,IF(H41="($ INFO)",6,IF(H41="SOC INFO",7,IF(H41="(SOC INFO)",7,IF(H41="RULE INFO",8,IF(H41="EXP INFO",9,IF(H41="(EXP INFO)",9,IF(H41="MON RES",10,IF(H41="MON EARN",11,IF(H41="MON BEH",12,IF(H41="POSE HARM",13,IF(H41="(POSE HARM)",13,IF(H41="POSE CONCERN",14,IF(H41="(POSE CONCERN)",14,IF(H41="RJ APOLOGY",15,IF(H41="RJ ATONE",16,IF(H41="(RJ ATONE)",16,IF(H41="RJ JUSTIFY",17,IF(H41="RJ JUSTIFY:ECO INFO",17,IF(H41="RJ JUSTIFY:SOC INFO",17,IF(H41="RJ JUSTIFY:EXP INFO",17,IF(H41="RJ JUSTIFY:MON EARN",17,IF(H41="RJ JUSTIFY:MON BEH",17,IF(H41="RJ-",18,IF(H41="RJ FORGIVE+",19,IF(H41="RJ FORGIVE-",19,IF(H41="(RJ FORGIVE+)",19,IF(H41="(RJ FORGIVE-)",19,IF(H41="COORD",20,IF(H41="(COORD)",20,IF(H41="ENF ACK",21,IF(H41="(ENF ACK)",21,IF(H41="ENF PRAISE",22,IF(H41="ENF ASK",23,IF(H41="ENF TELL",24,IF(H41="ENF SHAME",25,IF(H41="ENF WARN",26,IF(H41="ENF THREATEN",27,IF(H41="ENF PUNISH",28,IF(H41="DEFECT",29,IF(H41="SM TALK",30,IF(H41="HUMOR",31,IF(H41="POLITE+",32,IF(H41="POLITE-",32,IF(H41="INPUT-",33,IF(H41="AMBIGUOUS",34,IF(H41="UNCODEABLE",35)))))))))))))))))))))))))))))))))))))))))))))))))))))))))))))))))</f>
        <v>30</v>
      </c>
      <c r="H41" t="s">
        <v>9375</v>
      </c>
    </row>
    <row r="42" spans="1:8" x14ac:dyDescent="0.35">
      <c r="A42" s="4">
        <v>27</v>
      </c>
      <c r="B42" s="4">
        <v>-200.012</v>
      </c>
      <c r="C42" s="2" t="s">
        <v>7099</v>
      </c>
      <c r="D42" s="4">
        <v>2</v>
      </c>
      <c r="E42" s="16" t="s">
        <v>2070</v>
      </c>
      <c r="F42" s="2"/>
      <c r="G42" s="4">
        <f t="shared" si="1"/>
        <v>9</v>
      </c>
      <c r="H42" t="s">
        <v>9373</v>
      </c>
    </row>
    <row r="43" spans="1:8" x14ac:dyDescent="0.35">
      <c r="B43" s="4">
        <v>-191.452</v>
      </c>
      <c r="C43" s="2" t="s">
        <v>7099</v>
      </c>
      <c r="D43" s="4">
        <v>2</v>
      </c>
      <c r="E43" s="16" t="s">
        <v>7289</v>
      </c>
      <c r="F43" s="2"/>
    </row>
    <row r="44" spans="1:8" x14ac:dyDescent="0.35">
      <c r="B44" s="4">
        <v>-168.23500000000001</v>
      </c>
      <c r="C44" s="2" t="s">
        <v>7099</v>
      </c>
      <c r="D44" s="4">
        <v>2</v>
      </c>
      <c r="E44" s="16" t="s">
        <v>7296</v>
      </c>
      <c r="F44" s="2"/>
    </row>
    <row r="45" spans="1:8" x14ac:dyDescent="0.35">
      <c r="A45" s="4">
        <v>28</v>
      </c>
      <c r="B45" s="4">
        <v>-167.37200000000001</v>
      </c>
      <c r="C45" t="s">
        <v>7081</v>
      </c>
      <c r="D45" s="4">
        <v>1</v>
      </c>
      <c r="E45" s="16" t="s">
        <v>7297</v>
      </c>
    </row>
    <row r="46" spans="1:8" x14ac:dyDescent="0.35">
      <c r="B46" s="4">
        <v>-161.08500000000001</v>
      </c>
      <c r="C46" t="s">
        <v>7081</v>
      </c>
      <c r="D46" s="4">
        <v>1</v>
      </c>
      <c r="E46" s="16" t="s">
        <v>7301</v>
      </c>
    </row>
    <row r="47" spans="1:8" x14ac:dyDescent="0.35">
      <c r="E47" s="58" t="s">
        <v>11473</v>
      </c>
      <c r="G47" s="4">
        <f t="shared" ref="G47:G51" si="2">IF(H47="GREET",1,IF(H47="GOAL",2,IF(H47="GOAL:COOP",2,IF(H47="(GOAL:COOP)",2,IF(H47="GOAL:CIVILITY",2,IF(H47="GOAL:SUSTAIN",2,IF(H47="(GOAL:SUSTAIN)",2,IF(H47="GOAL:MAX EARN",2,IF(H47="GOAL:EQUITY",2,IF(H47="(GOAL:EQUITY)",2,IF(H47="PROPOSAL",3,IF(H47="(PROPOSAL)",3,IF(H47="CHOOSE+",4,IF(H47="CHOOSE-",4,IF(H47="(CHOOSE+)",4,IF(H47="(CHOOSE-)",4,IF(H47="ECO INFO",5,IF(H47="(ECO INFO)",5,IF(H47="$ INFO",6,IF(H47="($ INFO)",6,IF(H47="SOC INFO",7,IF(H47="(SOC INFO)",7,IF(H47="RULE INFO",8,IF(H47="EXP INFO",9,IF(H47="(EXP INFO)",9,IF(H47="MON RES",10,IF(H47="MON EARN",11,IF(H47="MON BEH",12,IF(H47="POSE HARM",13,IF(H47="(POSE HARM)",13,IF(H47="POSE CONCERN",14,IF(H47="(POSE CONCERN)",14,IF(H47="RJ APOLOGY",15,IF(H47="RJ ATONE",16,IF(H47="(RJ ATONE)",16,IF(H47="RJ JUSTIFY",17,IF(H47="RJ JUSTIFY:ECO INFO",17,IF(H47="RJ JUSTIFY:SOC INFO",17,IF(H47="RJ JUSTIFY:EXP INFO",17,IF(H47="RJ JUSTIFY:MON EARN",17,IF(H47="RJ JUSTIFY:MON BEH",17,IF(H47="RJ-",18,IF(H47="RJ FORGIVE+",19,IF(H47="RJ FORGIVE-",19,IF(H47="(RJ FORGIVE+)",19,IF(H47="(RJ FORGIVE-)",19,IF(H47="COORD",20,IF(H47="(COORD)",20,IF(H47="ENF ACK",21,IF(H47="(ENF ACK)",21,IF(H47="ENF PRAISE",22,IF(H47="ENF ASK",23,IF(H47="ENF TELL",24,IF(H47="ENF SHAME",25,IF(H47="ENF WARN",26,IF(H47="ENF THREATEN",27,IF(H47="ENF PUNISH",28,IF(H47="DEFECT",29,IF(H47="SM TALK",30,IF(H47="HUMOR",31,IF(H47="POLITE+",32,IF(H47="POLITE-",32,IF(H47="INPUT-",33,IF(H47="AMBIGUOUS",34,IF(H47="UNCODEABLE",35)))))))))))))))))))))))))))))))))))))))))))))))))))))))))))))))))</f>
        <v>9</v>
      </c>
      <c r="H47" t="s">
        <v>9373</v>
      </c>
    </row>
    <row r="48" spans="1:8" x14ac:dyDescent="0.35">
      <c r="E48" s="58" t="s">
        <v>1310</v>
      </c>
      <c r="G48" s="4">
        <f t="shared" si="2"/>
        <v>7</v>
      </c>
      <c r="H48" t="s">
        <v>9377</v>
      </c>
    </row>
    <row r="49" spans="1:10" x14ac:dyDescent="0.35">
      <c r="A49" s="4">
        <v>29</v>
      </c>
      <c r="B49" s="4">
        <v>-155.637</v>
      </c>
      <c r="C49" t="s">
        <v>7086</v>
      </c>
      <c r="D49" s="4">
        <v>4</v>
      </c>
      <c r="E49" s="16" t="s">
        <v>310</v>
      </c>
      <c r="G49" s="4">
        <f t="shared" si="2"/>
        <v>9</v>
      </c>
      <c r="H49" t="s">
        <v>9373</v>
      </c>
    </row>
    <row r="50" spans="1:10" x14ac:dyDescent="0.35">
      <c r="A50" s="4">
        <v>30</v>
      </c>
      <c r="B50" s="4">
        <v>-154.26400000000001</v>
      </c>
      <c r="C50" t="s">
        <v>7081</v>
      </c>
      <c r="D50" s="4">
        <v>1</v>
      </c>
      <c r="E50" s="16" t="s">
        <v>7305</v>
      </c>
      <c r="G50" s="4">
        <f t="shared" si="2"/>
        <v>30</v>
      </c>
      <c r="H50" t="s">
        <v>9375</v>
      </c>
    </row>
    <row r="51" spans="1:10" x14ac:dyDescent="0.35">
      <c r="A51" s="4">
        <v>31</v>
      </c>
      <c r="B51" s="4">
        <v>-152.76300000000001</v>
      </c>
      <c r="C51" s="2" t="s">
        <v>7099</v>
      </c>
      <c r="D51" s="4">
        <v>2</v>
      </c>
      <c r="E51" s="16" t="s">
        <v>7307</v>
      </c>
      <c r="F51" s="2"/>
      <c r="G51" s="4">
        <f t="shared" si="2"/>
        <v>30</v>
      </c>
      <c r="H51" t="s">
        <v>9375</v>
      </c>
    </row>
    <row r="52" spans="1:10" x14ac:dyDescent="0.35">
      <c r="B52" s="4">
        <v>-146.88399999999999</v>
      </c>
      <c r="C52" s="2" t="s">
        <v>7099</v>
      </c>
      <c r="D52" s="4">
        <v>2</v>
      </c>
      <c r="E52" s="16" t="s">
        <v>7311</v>
      </c>
      <c r="F52" s="2"/>
    </row>
    <row r="53" spans="1:10" x14ac:dyDescent="0.35">
      <c r="C53" s="2"/>
      <c r="F53" s="2"/>
    </row>
    <row r="54" spans="1:10" x14ac:dyDescent="0.35">
      <c r="A54" s="7" t="s">
        <v>11522</v>
      </c>
      <c r="B54" s="31" t="s">
        <v>11475</v>
      </c>
      <c r="C54" s="2"/>
      <c r="F54" s="2"/>
    </row>
    <row r="55" spans="1:10" x14ac:dyDescent="0.35">
      <c r="A55" s="7"/>
      <c r="B55" s="39" t="s">
        <v>11474</v>
      </c>
      <c r="C55" s="2"/>
      <c r="F55" s="2"/>
    </row>
    <row r="56" spans="1:10" x14ac:dyDescent="0.35">
      <c r="A56" s="7"/>
      <c r="B56" s="39" t="s">
        <v>11476</v>
      </c>
      <c r="C56" s="2"/>
      <c r="F56" s="2"/>
    </row>
    <row r="57" spans="1:10" x14ac:dyDescent="0.35">
      <c r="A57" s="4">
        <v>32</v>
      </c>
      <c r="B57" s="4">
        <v>-145.203</v>
      </c>
      <c r="C57" t="s">
        <v>7081</v>
      </c>
      <c r="D57" s="4">
        <v>1</v>
      </c>
      <c r="E57" s="16" t="s">
        <v>7312</v>
      </c>
      <c r="G57" s="4">
        <f t="shared" ref="G57:G79" si="3">IF(H57="GREET",1,IF(H57="GOAL",2,IF(H57="GOAL:COOP",2,IF(H57="(GOAL:COOP)",2,IF(H57="GOAL:CIVILITY",2,IF(H57="GOAL:SUSTAIN",2,IF(H57="(GOAL:SUSTAIN)",2,IF(H57="GOAL:MAX EARN",2,IF(H57="GOAL:EQUITY",2,IF(H57="(GOAL:EQUITY)",2,IF(H57="PROPOSAL",3,IF(H57="(PROPOSAL)",3,IF(H57="CHOOSE+",4,IF(H57="CHOOSE-",4,IF(H57="(CHOOSE+)",4,IF(H57="(CHOOSE-)",4,IF(H57="ECO INFO",5,IF(H57="(ECO INFO)",5,IF(H57="$ INFO",6,IF(H57="($ INFO)",6,IF(H57="SOC INFO",7,IF(H57="(SOC INFO)",7,IF(H57="RULE INFO",8,IF(H57="EXP INFO",9,IF(H57="(EXP INFO)",9,IF(H57="MON RES",10,IF(H57="MON EARN",11,IF(H57="MON BEH",12,IF(H57="POSE HARM",13,IF(H57="(POSE HARM)",13,IF(H57="POSE CONCERN",14,IF(H57="(POSE CONCERN)",14,IF(H57="RJ APOLOGY",15,IF(H57="RJ ATONE",16,IF(H57="(RJ ATONE)",16,IF(H57="RJ JUSTIFY",17,IF(H57="RJ JUSTIFY:ECO INFO",17,IF(H57="RJ JUSTIFY:SOC INFO",17,IF(H57="RJ JUSTIFY:EXP INFO",17,IF(H57="RJ JUSTIFY:MON EARN",17,IF(H57="RJ JUSTIFY:MON BEH",17,IF(H57="RJ-",18,IF(H57="RJ FORGIVE+",19,IF(H57="RJ FORGIVE-",19,IF(H57="(RJ FORGIVE+)",19,IF(H57="(RJ FORGIVE-)",19,IF(H57="COORD",20,IF(H57="(COORD)",20,IF(H57="ENF ACK",21,IF(H57="(ENF ACK)",21,IF(H57="ENF PRAISE",22,IF(H57="ENF ASK",23,IF(H57="ENF TELL",24,IF(H57="ENF SHAME",25,IF(H57="ENF WARN",26,IF(H57="ENF THREATEN",27,IF(H57="ENF PUNISH",28,IF(H57="DEFECT",29,IF(H57="SM TALK",30,IF(H57="HUMOR",31,IF(H57="POLITE+",32,IF(H57="POLITE-",32,IF(H57="INPUT-",33,IF(H57="AMBIGUOUS",34,IF(H57="UNCODEABLE",35)))))))))))))))))))))))))))))))))))))))))))))))))))))))))))))))))</f>
        <v>2</v>
      </c>
      <c r="H57" t="s">
        <v>10938</v>
      </c>
    </row>
    <row r="58" spans="1:10" x14ac:dyDescent="0.35">
      <c r="A58" s="4">
        <v>33</v>
      </c>
      <c r="B58" s="4">
        <v>-142.13200000000001</v>
      </c>
      <c r="C58" s="2" t="s">
        <v>7099</v>
      </c>
      <c r="D58" s="4">
        <v>2</v>
      </c>
      <c r="E58" s="16" t="s">
        <v>7314</v>
      </c>
      <c r="F58" s="2"/>
      <c r="G58" s="4">
        <f t="shared" si="3"/>
        <v>4</v>
      </c>
      <c r="H58" t="s">
        <v>9372</v>
      </c>
    </row>
    <row r="59" spans="1:10" x14ac:dyDescent="0.35">
      <c r="A59" s="4">
        <v>34</v>
      </c>
      <c r="B59" s="4">
        <v>-136.40700000000001</v>
      </c>
      <c r="C59" t="s">
        <v>7101</v>
      </c>
      <c r="D59" s="4">
        <v>3</v>
      </c>
      <c r="E59" s="16" t="s">
        <v>7316</v>
      </c>
      <c r="G59" s="4">
        <f t="shared" si="3"/>
        <v>8</v>
      </c>
      <c r="H59" t="s">
        <v>9374</v>
      </c>
      <c r="I59" s="4">
        <f t="shared" ref="I59" si="4">IF(J59="GREET",1,IF(J59="GOAL",2,IF(J59="GOAL:COOP",2,IF(J59="(GOAL:COOP)",2,IF(J59="GOAL:CIVILITY",2,IF(J59="GOAL:SUSTAIN",2,IF(J59="(GOAL:SUSTAIN)",2,IF(J59="GOAL:MAX EARN",2,IF(J59="GOAL:EQUITY",2,IF(J59="(GOAL:EQUITY)",2,IF(J59="PROPOSAL",3,IF(J59="(PROPOSAL)",3,IF(J59="CHOOSE+",4,IF(J59="CHOOSE-",4,IF(J59="(CHOOSE+)",4,IF(J59="(CHOOSE-)",4,IF(J59="ECO INFO",5,IF(J59="(ECO INFO)",5,IF(J59="$ INFO",6,IF(J59="($ INFO)",6,IF(J59="SOC INFO",7,IF(J59="(SOC INFO)",7,IF(J59="RULE INFO",8,IF(J59="EXP INFO",9,IF(J59="(EXP INFO)",9,IF(J59="MON RES",10,IF(J59="MON EARN",11,IF(J59="MON BEH",12,IF(J59="POSE HARM",13,IF(J59="(POSE HARM)",13,IF(J59="POSE CONCERN",14,IF(J59="(POSE CONCERN)",14,IF(J59="RJ APOLOGY",15,IF(J59="RJ ATONE",16,IF(J59="(RJ ATONE)",16,IF(J59="RJ JUSTIFY",17,IF(J59="RJ JUSTIFY:ECO INFO",17,IF(J59="RJ JUSTIFY:SOC INFO",17,IF(J59="RJ JUSTIFY:EXP INFO",17,IF(J59="RJ JUSTIFY:MON EARN",17,IF(J59="RJ JUSTIFY:MON BEH",17,IF(J59="RJ-",18,IF(J59="RJ FORGIVE+",19,IF(J59="RJ FORGIVE-",19,IF(J59="(RJ FORGIVE+)",19,IF(J59="(RJ FORGIVE-)",19,IF(J59="COORD",20,IF(J59="(COORD)",20,IF(J59="ENF ACK",21,IF(J59="(ENF ACK)",21,IF(J59="ENF PRAISE",22,IF(J59="ENF ASK",23,IF(J59="ENF TELL",24,IF(J59="ENF SHAME",25,IF(J59="ENF WARN",26,IF(J59="ENF THREATEN",27,IF(J59="ENF PUNISH",28,IF(J59="DEFECT",29,IF(J59="SM TALK",30,IF(J59="HUMOR",31,IF(J59="POLITE+",32,IF(J59="POLITE-",32,IF(J59="INPUT-",33,IF(J59="AMBIGUOUS",34,IF(J59="UNCODEABLE",35)))))))))))))))))))))))))))))))))))))))))))))))))))))))))))))))))</f>
        <v>3</v>
      </c>
      <c r="J59" t="s">
        <v>10329</v>
      </c>
    </row>
    <row r="60" spans="1:10" x14ac:dyDescent="0.35">
      <c r="A60" s="4">
        <v>35</v>
      </c>
      <c r="B60" s="4">
        <v>-136.37700000000001</v>
      </c>
      <c r="C60" s="2" t="s">
        <v>7099</v>
      </c>
      <c r="D60" s="4">
        <v>2</v>
      </c>
      <c r="E60" s="16" t="s">
        <v>7317</v>
      </c>
      <c r="F60" s="2"/>
      <c r="G60" s="4">
        <f t="shared" si="3"/>
        <v>2</v>
      </c>
      <c r="H60" t="s">
        <v>10938</v>
      </c>
    </row>
    <row r="61" spans="1:10" x14ac:dyDescent="0.35">
      <c r="A61" s="4">
        <v>36</v>
      </c>
      <c r="B61" s="4">
        <v>-132.46</v>
      </c>
      <c r="C61" s="2" t="s">
        <v>7099</v>
      </c>
      <c r="D61" s="4">
        <v>2</v>
      </c>
      <c r="E61" s="16" t="s">
        <v>7319</v>
      </c>
      <c r="F61" s="2"/>
      <c r="G61" s="4">
        <f t="shared" si="3"/>
        <v>4</v>
      </c>
      <c r="H61" t="s">
        <v>9372</v>
      </c>
    </row>
    <row r="62" spans="1:10" x14ac:dyDescent="0.35">
      <c r="A62" s="4">
        <v>37</v>
      </c>
      <c r="B62" s="4">
        <v>-128.94899999999899</v>
      </c>
      <c r="C62" t="s">
        <v>7086</v>
      </c>
      <c r="D62" s="4">
        <v>4</v>
      </c>
      <c r="E62" s="16" t="s">
        <v>2443</v>
      </c>
      <c r="G62" s="4">
        <f t="shared" si="3"/>
        <v>22</v>
      </c>
      <c r="H62" t="s">
        <v>10418</v>
      </c>
      <c r="I62" s="4">
        <f t="shared" ref="I62" si="5">IF(J62="GREET",1,IF(J62="GOAL",2,IF(J62="GOAL:COOP",2,IF(J62="(GOAL:COOP)",2,IF(J62="GOAL:CIVILITY",2,IF(J62="GOAL:SUSTAIN",2,IF(J62="(GOAL:SUSTAIN)",2,IF(J62="GOAL:MAX EARN",2,IF(J62="GOAL:EQUITY",2,IF(J62="(GOAL:EQUITY)",2,IF(J62="PROPOSAL",3,IF(J62="(PROPOSAL)",3,IF(J62="CHOOSE+",4,IF(J62="CHOOSE-",4,IF(J62="(CHOOSE+)",4,IF(J62="(CHOOSE-)",4,IF(J62="ECO INFO",5,IF(J62="(ECO INFO)",5,IF(J62="$ INFO",6,IF(J62="($ INFO)",6,IF(J62="SOC INFO",7,IF(J62="(SOC INFO)",7,IF(J62="RULE INFO",8,IF(J62="EXP INFO",9,IF(J62="(EXP INFO)",9,IF(J62="MON RES",10,IF(J62="MON EARN",11,IF(J62="MON BEH",12,IF(J62="POSE HARM",13,IF(J62="(POSE HARM)",13,IF(J62="POSE CONCERN",14,IF(J62="(POSE CONCERN)",14,IF(J62="RJ APOLOGY",15,IF(J62="RJ ATONE",16,IF(J62="(RJ ATONE)",16,IF(J62="RJ JUSTIFY",17,IF(J62="RJ JUSTIFY:ECO INFO",17,IF(J62="RJ JUSTIFY:SOC INFO",17,IF(J62="RJ JUSTIFY:EXP INFO",17,IF(J62="RJ JUSTIFY:MON EARN",17,IF(J62="RJ JUSTIFY:MON BEH",17,IF(J62="RJ-",18,IF(J62="RJ FORGIVE+",19,IF(J62="RJ FORGIVE-",19,IF(J62="(RJ FORGIVE+)",19,IF(J62="(RJ FORGIVE-)",19,IF(J62="COORD",20,IF(J62="(COORD)",20,IF(J62="ENF ACK",21,IF(J62="(ENF ACK)",21,IF(J62="ENF PRAISE",22,IF(J62="ENF ASK",23,IF(J62="ENF TELL",24,IF(J62="ENF SHAME",25,IF(J62="ENF WARN",26,IF(J62="ENF THREATEN",27,IF(J62="ENF PUNISH",28,IF(J62="DEFECT",29,IF(J62="SM TALK",30,IF(J62="HUMOR",31,IF(J62="POLITE+",32,IF(J62="POLITE-",32,IF(J62="INPUT-",33,IF(J62="AMBIGUOUS",34,IF(J62="UNCODEABLE",35)))))))))))))))))))))))))))))))))))))))))))))))))))))))))))))))))</f>
        <v>4</v>
      </c>
      <c r="J62" t="s">
        <v>10330</v>
      </c>
    </row>
    <row r="63" spans="1:10" x14ac:dyDescent="0.35">
      <c r="A63" s="4">
        <v>38</v>
      </c>
      <c r="B63" s="4">
        <v>-127.13200000000001</v>
      </c>
      <c r="C63" t="s">
        <v>7081</v>
      </c>
      <c r="D63" s="4">
        <v>1</v>
      </c>
      <c r="E63" s="16" t="s">
        <v>7320</v>
      </c>
      <c r="G63" s="4">
        <f t="shared" si="3"/>
        <v>4</v>
      </c>
      <c r="H63" t="s">
        <v>9372</v>
      </c>
    </row>
    <row r="64" spans="1:10" x14ac:dyDescent="0.35">
      <c r="A64" s="4">
        <v>39</v>
      </c>
      <c r="B64" s="4">
        <v>-121.167</v>
      </c>
      <c r="C64" s="2" t="s">
        <v>7099</v>
      </c>
      <c r="D64" s="4">
        <v>2</v>
      </c>
      <c r="E64" s="16" t="s">
        <v>7322</v>
      </c>
      <c r="F64" s="2"/>
      <c r="G64" s="4">
        <f t="shared" si="3"/>
        <v>7</v>
      </c>
      <c r="H64" t="s">
        <v>9377</v>
      </c>
    </row>
    <row r="65" spans="1:8" x14ac:dyDescent="0.35">
      <c r="A65" s="4">
        <v>40</v>
      </c>
      <c r="B65" s="4">
        <v>-120.193</v>
      </c>
      <c r="C65" t="s">
        <v>7081</v>
      </c>
      <c r="D65" s="4">
        <v>1</v>
      </c>
      <c r="E65" s="16" t="s">
        <v>7323</v>
      </c>
      <c r="G65" s="4">
        <f t="shared" si="3"/>
        <v>22</v>
      </c>
      <c r="H65" t="s">
        <v>10418</v>
      </c>
    </row>
    <row r="66" spans="1:8" x14ac:dyDescent="0.35">
      <c r="A66" s="4">
        <v>41</v>
      </c>
      <c r="B66" s="4">
        <v>-108.86199999999999</v>
      </c>
      <c r="C66" s="2" t="s">
        <v>7099</v>
      </c>
      <c r="D66" s="4">
        <v>2</v>
      </c>
      <c r="E66" s="16" t="s">
        <v>7326</v>
      </c>
      <c r="F66" s="2"/>
      <c r="G66" s="4">
        <f t="shared" si="3"/>
        <v>7</v>
      </c>
      <c r="H66" t="s">
        <v>9377</v>
      </c>
    </row>
    <row r="67" spans="1:8" x14ac:dyDescent="0.35">
      <c r="A67" s="4">
        <v>42</v>
      </c>
      <c r="B67" s="4">
        <v>-107.372</v>
      </c>
      <c r="C67" t="s">
        <v>7081</v>
      </c>
      <c r="D67" s="4">
        <v>1</v>
      </c>
      <c r="E67" s="16" t="s">
        <v>7327</v>
      </c>
      <c r="G67" s="4">
        <f t="shared" si="3"/>
        <v>30</v>
      </c>
      <c r="H67" t="s">
        <v>9375</v>
      </c>
    </row>
    <row r="68" spans="1:8" x14ac:dyDescent="0.35">
      <c r="A68" s="4">
        <v>43</v>
      </c>
      <c r="B68" s="4">
        <v>-92.841999999999999</v>
      </c>
      <c r="C68" s="2" t="s">
        <v>7099</v>
      </c>
      <c r="D68" s="4">
        <v>2</v>
      </c>
      <c r="E68" s="16" t="s">
        <v>7333</v>
      </c>
      <c r="F68" s="2"/>
      <c r="G68" s="4">
        <f t="shared" si="3"/>
        <v>9</v>
      </c>
      <c r="H68" t="s">
        <v>9373</v>
      </c>
    </row>
    <row r="69" spans="1:8" x14ac:dyDescent="0.35">
      <c r="A69" s="4">
        <v>44</v>
      </c>
      <c r="B69" s="4">
        <v>-83.438999999999993</v>
      </c>
      <c r="C69" t="s">
        <v>7101</v>
      </c>
      <c r="D69" s="4">
        <v>3</v>
      </c>
      <c r="E69" s="16" t="s">
        <v>7336</v>
      </c>
      <c r="G69" s="4">
        <f t="shared" si="3"/>
        <v>3</v>
      </c>
      <c r="H69" t="s">
        <v>9379</v>
      </c>
    </row>
    <row r="70" spans="1:8" x14ac:dyDescent="0.35">
      <c r="A70" s="4">
        <v>45</v>
      </c>
      <c r="B70" s="4">
        <v>-79.313000000000002</v>
      </c>
      <c r="C70" t="s">
        <v>7081</v>
      </c>
      <c r="D70" s="4">
        <v>1</v>
      </c>
      <c r="E70" s="16" t="s">
        <v>267</v>
      </c>
      <c r="G70" s="4">
        <f t="shared" si="3"/>
        <v>4</v>
      </c>
      <c r="H70" t="s">
        <v>9372</v>
      </c>
    </row>
    <row r="71" spans="1:8" x14ac:dyDescent="0.35">
      <c r="B71" s="4">
        <v>-76.742999999999995</v>
      </c>
      <c r="C71" t="s">
        <v>7081</v>
      </c>
      <c r="D71" s="4">
        <v>1</v>
      </c>
      <c r="E71" s="16" t="s">
        <v>222</v>
      </c>
    </row>
    <row r="72" spans="1:8" x14ac:dyDescent="0.35">
      <c r="A72" s="4">
        <v>46</v>
      </c>
      <c r="B72" s="4">
        <v>-72.805000000000007</v>
      </c>
      <c r="C72" s="2" t="s">
        <v>7099</v>
      </c>
      <c r="D72" s="4">
        <v>2</v>
      </c>
      <c r="E72" s="16" t="s">
        <v>1282</v>
      </c>
      <c r="F72" s="2"/>
      <c r="G72" s="4">
        <f t="shared" si="3"/>
        <v>4</v>
      </c>
      <c r="H72" t="s">
        <v>9372</v>
      </c>
    </row>
    <row r="73" spans="1:8" x14ac:dyDescent="0.35">
      <c r="A73" s="4">
        <v>47</v>
      </c>
      <c r="B73" s="4">
        <v>-63.207999999999998</v>
      </c>
      <c r="C73" t="s">
        <v>7086</v>
      </c>
      <c r="D73" s="4">
        <v>4</v>
      </c>
      <c r="E73" s="16" t="s">
        <v>2466</v>
      </c>
      <c r="G73" s="4">
        <f t="shared" si="3"/>
        <v>4</v>
      </c>
      <c r="H73" t="s">
        <v>9372</v>
      </c>
    </row>
    <row r="75" spans="1:8" x14ac:dyDescent="0.35">
      <c r="A75" s="4">
        <v>48</v>
      </c>
      <c r="B75" s="4">
        <v>-52.206000000000003</v>
      </c>
      <c r="C75" t="s">
        <v>7081</v>
      </c>
      <c r="D75" s="4">
        <v>1</v>
      </c>
      <c r="E75" s="16" t="s">
        <v>7342</v>
      </c>
      <c r="G75" s="4">
        <f t="shared" si="3"/>
        <v>22</v>
      </c>
      <c r="H75" t="s">
        <v>10418</v>
      </c>
    </row>
    <row r="76" spans="1:8" x14ac:dyDescent="0.35">
      <c r="A76" s="4">
        <v>49</v>
      </c>
      <c r="B76" s="4">
        <v>-51.598999999999997</v>
      </c>
      <c r="C76" t="s">
        <v>7101</v>
      </c>
      <c r="D76" s="4">
        <v>3</v>
      </c>
      <c r="E76" s="17" t="s">
        <v>9219</v>
      </c>
      <c r="G76" s="4">
        <f t="shared" si="3"/>
        <v>35</v>
      </c>
      <c r="H76" s="43" t="s">
        <v>9391</v>
      </c>
    </row>
    <row r="77" spans="1:8" x14ac:dyDescent="0.35">
      <c r="A77" s="4">
        <v>50</v>
      </c>
      <c r="B77" s="4">
        <v>-50.963999999999999</v>
      </c>
      <c r="C77" s="2" t="s">
        <v>7099</v>
      </c>
      <c r="D77" s="4">
        <v>2</v>
      </c>
      <c r="E77" s="16" t="s">
        <v>7344</v>
      </c>
      <c r="F77" s="2"/>
      <c r="G77" s="4">
        <f t="shared" si="3"/>
        <v>22</v>
      </c>
      <c r="H77" t="s">
        <v>10418</v>
      </c>
    </row>
    <row r="78" spans="1:8" x14ac:dyDescent="0.35">
      <c r="A78" s="4">
        <v>51</v>
      </c>
      <c r="B78" s="4">
        <v>-45.442</v>
      </c>
      <c r="C78" t="s">
        <v>7081</v>
      </c>
      <c r="D78" s="4">
        <v>1</v>
      </c>
      <c r="E78" s="16" t="s">
        <v>7346</v>
      </c>
      <c r="G78" s="4">
        <f t="shared" si="3"/>
        <v>22</v>
      </c>
      <c r="H78" t="s">
        <v>10418</v>
      </c>
    </row>
    <row r="79" spans="1:8" x14ac:dyDescent="0.35">
      <c r="A79" s="4">
        <v>52</v>
      </c>
      <c r="B79" s="4">
        <v>-41.027999999999999</v>
      </c>
      <c r="C79" s="2" t="s">
        <v>7099</v>
      </c>
      <c r="D79" s="4">
        <v>2</v>
      </c>
      <c r="E79" s="16" t="s">
        <v>1282</v>
      </c>
      <c r="F79" s="2"/>
      <c r="G79" s="4">
        <f t="shared" si="3"/>
        <v>32</v>
      </c>
      <c r="H79" t="s">
        <v>9376</v>
      </c>
    </row>
    <row r="80" spans="1:8" x14ac:dyDescent="0.35">
      <c r="C80" s="2"/>
      <c r="F80" s="2"/>
    </row>
    <row r="81" spans="1:10" x14ac:dyDescent="0.35">
      <c r="B81" s="107" t="s">
        <v>9231</v>
      </c>
      <c r="C81" s="35"/>
      <c r="D81" s="21"/>
      <c r="E81" s="23"/>
      <c r="F81" s="2"/>
    </row>
    <row r="82" spans="1:10" x14ac:dyDescent="0.35">
      <c r="B82" s="20"/>
      <c r="C82" s="2"/>
      <c r="F82" s="2"/>
    </row>
    <row r="83" spans="1:10" x14ac:dyDescent="0.35">
      <c r="A83" s="4">
        <v>53</v>
      </c>
      <c r="B83" s="4">
        <v>37.308</v>
      </c>
      <c r="C83" s="2" t="s">
        <v>7099</v>
      </c>
      <c r="D83" s="4">
        <v>2</v>
      </c>
      <c r="E83" s="16" t="s">
        <v>7349</v>
      </c>
      <c r="F83" s="2"/>
      <c r="G83" s="4">
        <f t="shared" ref="G83" si="6">IF(H83="GREET",1,IF(H83="GOAL",2,IF(H83="GOAL:COOP",2,IF(H83="(GOAL:COOP)",2,IF(H83="GOAL:CIVILITY",2,IF(H83="GOAL:SUSTAIN",2,IF(H83="(GOAL:SUSTAIN)",2,IF(H83="GOAL:MAX EARN",2,IF(H83="GOAL:EQUITY",2,IF(H83="(GOAL:EQUITY)",2,IF(H83="PROPOSAL",3,IF(H83="(PROPOSAL)",3,IF(H83="CHOOSE+",4,IF(H83="CHOOSE-",4,IF(H83="(CHOOSE+)",4,IF(H83="(CHOOSE-)",4,IF(H83="ECO INFO",5,IF(H83="(ECO INFO)",5,IF(H83="$ INFO",6,IF(H83="($ INFO)",6,IF(H83="SOC INFO",7,IF(H83="(SOC INFO)",7,IF(H83="RULE INFO",8,IF(H83="EXP INFO",9,IF(H83="(EXP INFO)",9,IF(H83="MON RES",10,IF(H83="MON EARN",11,IF(H83="MON BEH",12,IF(H83="POSE HARM",13,IF(H83="(POSE HARM)",13,IF(H83="POSE CONCERN",14,IF(H83="(POSE CONCERN)",14,IF(H83="RJ APOLOGY",15,IF(H83="RJ ATONE",16,IF(H83="(RJ ATONE)",16,IF(H83="RJ JUSTIFY",17,IF(H83="RJ JUSTIFY:ECO INFO",17,IF(H83="RJ JUSTIFY:SOC INFO",17,IF(H83="RJ JUSTIFY:EXP INFO",17,IF(H83="RJ JUSTIFY:MON EARN",17,IF(H83="RJ JUSTIFY:MON BEH",17,IF(H83="RJ-",18,IF(H83="RJ FORGIVE+",19,IF(H83="RJ FORGIVE-",19,IF(H83="(RJ FORGIVE+)",19,IF(H83="(RJ FORGIVE-)",19,IF(H83="COORD",20,IF(H83="(COORD)",20,IF(H83="ENF ACK",21,IF(H83="(ENF ACK)",21,IF(H83="ENF PRAISE",22,IF(H83="ENF ASK",23,IF(H83="ENF TELL",24,IF(H83="ENF SHAME",25,IF(H83="ENF WARN",26,IF(H83="ENF THREATEN",27,IF(H83="ENF PUNISH",28,IF(H83="DEFECT",29,IF(H83="SM TALK",30,IF(H83="HUMOR",31,IF(H83="POLITE+",32,IF(H83="POLITE-",32,IF(H83="INPUT-",33,IF(H83="AMBIGUOUS",34,IF(H83="UNCODEABLE",35)))))))))))))))))))))))))))))))))))))))))))))))))))))))))))))))))</f>
        <v>5</v>
      </c>
      <c r="H83" t="s">
        <v>9378</v>
      </c>
    </row>
    <row r="84" spans="1:10" x14ac:dyDescent="0.35">
      <c r="C84" s="2"/>
      <c r="F84" s="2"/>
    </row>
    <row r="85" spans="1:10" x14ac:dyDescent="0.35">
      <c r="A85" s="7" t="s">
        <v>12134</v>
      </c>
      <c r="B85" s="31" t="s">
        <v>11478</v>
      </c>
      <c r="C85" s="2"/>
      <c r="F85" s="2"/>
    </row>
    <row r="86" spans="1:10" x14ac:dyDescent="0.35">
      <c r="B86" s="39" t="s">
        <v>11483</v>
      </c>
      <c r="C86" s="2"/>
      <c r="F86" s="2"/>
    </row>
    <row r="87" spans="1:10" x14ac:dyDescent="0.35">
      <c r="A87" s="4">
        <v>54</v>
      </c>
      <c r="B87" s="4">
        <v>86.217999999999904</v>
      </c>
      <c r="C87" t="s">
        <v>7081</v>
      </c>
      <c r="D87" s="4">
        <v>1</v>
      </c>
      <c r="E87" s="16" t="s">
        <v>2610</v>
      </c>
      <c r="G87" s="4">
        <f t="shared" ref="G87" si="7">IF(H87="GREET",1,IF(H87="GOAL",2,IF(H87="GOAL:COOP",2,IF(H87="(GOAL:COOP)",2,IF(H87="GOAL:CIVILITY",2,IF(H87="GOAL:SUSTAIN",2,IF(H87="(GOAL:SUSTAIN)",2,IF(H87="GOAL:MAX EARN",2,IF(H87="GOAL:EQUITY",2,IF(H87="(GOAL:EQUITY)",2,IF(H87="PROPOSAL",3,IF(H87="(PROPOSAL)",3,IF(H87="CHOOSE+",4,IF(H87="CHOOSE-",4,IF(H87="(CHOOSE+)",4,IF(H87="(CHOOSE-)",4,IF(H87="ECO INFO",5,IF(H87="(ECO INFO)",5,IF(H87="$ INFO",6,IF(H87="($ INFO)",6,IF(H87="SOC INFO",7,IF(H87="(SOC INFO)",7,IF(H87="RULE INFO",8,IF(H87="EXP INFO",9,IF(H87="(EXP INFO)",9,IF(H87="MON RES",10,IF(H87="MON EARN",11,IF(H87="MON BEH",12,IF(H87="POSE HARM",13,IF(H87="(POSE HARM)",13,IF(H87="POSE CONCERN",14,IF(H87="(POSE CONCERN)",14,IF(H87="RJ APOLOGY",15,IF(H87="RJ ATONE",16,IF(H87="(RJ ATONE)",16,IF(H87="RJ JUSTIFY",17,IF(H87="RJ JUSTIFY:ECO INFO",17,IF(H87="RJ JUSTIFY:SOC INFO",17,IF(H87="RJ JUSTIFY:EXP INFO",17,IF(H87="RJ JUSTIFY:MON EARN",17,IF(H87="RJ JUSTIFY:MON BEH",17,IF(H87="RJ-",18,IF(H87="RJ FORGIVE+",19,IF(H87="RJ FORGIVE-",19,IF(H87="(RJ FORGIVE+)",19,IF(H87="(RJ FORGIVE-)",19,IF(H87="COORD",20,IF(H87="(COORD)",20,IF(H87="ENF ACK",21,IF(H87="(ENF ACK)",21,IF(H87="ENF PRAISE",22,IF(H87="ENF ASK",23,IF(H87="ENF TELL",24,IF(H87="ENF SHAME",25,IF(H87="ENF WARN",26,IF(H87="ENF THREATEN",27,IF(H87="ENF PUNISH",28,IF(H87="DEFECT",29,IF(H87="SM TALK",30,IF(H87="HUMOR",31,IF(H87="POLITE+",32,IF(H87="POLITE-",32,IF(H87="INPUT-",33,IF(H87="AMBIGUOUS",34,IF(H87="UNCODEABLE",35)))))))))))))))))))))))))))))))))))))))))))))))))))))))))))))))))</f>
        <v>25</v>
      </c>
      <c r="H87" t="s">
        <v>9648</v>
      </c>
      <c r="I87" s="4">
        <f t="shared" ref="I87" si="8">IF(J87="GREET",1,IF(J87="GOAL",2,IF(J87="GOAL:COOP",2,IF(J87="(GOAL:COOP)",2,IF(J87="GOAL:CIVILITY",2,IF(J87="GOAL:SUSTAIN",2,IF(J87="(GOAL:SUSTAIN)",2,IF(J87="GOAL:MAX EARN",2,IF(J87="GOAL:EQUITY",2,IF(J87="(GOAL:EQUITY)",2,IF(J87="PROPOSAL",3,IF(J87="(PROPOSAL)",3,IF(J87="CHOOSE+",4,IF(J87="CHOOSE-",4,IF(J87="(CHOOSE+)",4,IF(J87="(CHOOSE-)",4,IF(J87="ECO INFO",5,IF(J87="(ECO INFO)",5,IF(J87="$ INFO",6,IF(J87="($ INFO)",6,IF(J87="SOC INFO",7,IF(J87="(SOC INFO)",7,IF(J87="RULE INFO",8,IF(J87="EXP INFO",9,IF(J87="(EXP INFO)",9,IF(J87="MON RES",10,IF(J87="MON EARN",11,IF(J87="MON BEH",12,IF(J87="POSE HARM",13,IF(J87="(POSE HARM)",13,IF(J87="POSE CONCERN",14,IF(J87="(POSE CONCERN)",14,IF(J87="RJ APOLOGY",15,IF(J87="RJ ATONE",16,IF(J87="(RJ ATONE)",16,IF(J87="RJ JUSTIFY",17,IF(J87="RJ JUSTIFY:ECO INFO",17,IF(J87="RJ JUSTIFY:SOC INFO",17,IF(J87="RJ JUSTIFY:EXP INFO",17,IF(J87="RJ JUSTIFY:MON EARN",17,IF(J87="RJ JUSTIFY:MON BEH",17,IF(J87="RJ-",18,IF(J87="RJ FORGIVE+",19,IF(J87="RJ FORGIVE-",19,IF(J87="(RJ FORGIVE+)",19,IF(J87="(RJ FORGIVE-)",19,IF(J87="COORD",20,IF(J87="(COORD)",20,IF(J87="ENF ACK",21,IF(J87="(ENF ACK)",21,IF(J87="ENF PRAISE",22,IF(J87="ENF ASK",23,IF(J87="ENF TELL",24,IF(J87="ENF SHAME",25,IF(J87="ENF WARN",26,IF(J87="ENF THREATEN",27,IF(J87="ENF PUNISH",28,IF(J87="DEFECT",29,IF(J87="SM TALK",30,IF(J87="HUMOR",31,IF(J87="POLITE+",32,IF(J87="POLITE-",32,IF(J87="INPUT-",33,IF(J87="AMBIGUOUS",34,IF(J87="UNCODEABLE",35)))))))))))))))))))))))))))))))))))))))))))))))))))))))))))))))))</f>
        <v>13</v>
      </c>
      <c r="J87" t="s">
        <v>10675</v>
      </c>
    </row>
    <row r="88" spans="1:10" x14ac:dyDescent="0.35">
      <c r="B88" s="4">
        <v>91.747</v>
      </c>
      <c r="C88" t="s">
        <v>7081</v>
      </c>
      <c r="D88" s="4">
        <v>1</v>
      </c>
      <c r="E88" s="16" t="s">
        <v>5712</v>
      </c>
    </row>
    <row r="89" spans="1:10" x14ac:dyDescent="0.35">
      <c r="A89" s="4">
        <v>49</v>
      </c>
      <c r="B89" s="4">
        <v>104.96899999999999</v>
      </c>
      <c r="C89" t="s">
        <v>7101</v>
      </c>
      <c r="D89" s="4">
        <v>3</v>
      </c>
      <c r="E89" s="16" t="s">
        <v>4943</v>
      </c>
      <c r="G89" s="4">
        <f t="shared" ref="G89:I104" si="9">IF(H89="GREET",1,IF(H89="GOAL",2,IF(H89="GOAL:COOP",2,IF(H89="(GOAL:COOP)",2,IF(H89="GOAL:CIVILITY",2,IF(H89="GOAL:SUSTAIN",2,IF(H89="(GOAL:SUSTAIN)",2,IF(H89="GOAL:MAX EARN",2,IF(H89="GOAL:EQUITY",2,IF(H89="(GOAL:EQUITY)",2,IF(H89="PROPOSAL",3,IF(H89="(PROPOSAL)",3,IF(H89="CHOOSE+",4,IF(H89="CHOOSE-",4,IF(H89="(CHOOSE+)",4,IF(H89="(CHOOSE-)",4,IF(H89="ECO INFO",5,IF(H89="(ECO INFO)",5,IF(H89="$ INFO",6,IF(H89="($ INFO)",6,IF(H89="SOC INFO",7,IF(H89="(SOC INFO)",7,IF(H89="RULE INFO",8,IF(H89="EXP INFO",9,IF(H89="(EXP INFO)",9,IF(H89="MON RES",10,IF(H89="MON EARN",11,IF(H89="MON BEH",12,IF(H89="POSE HARM",13,IF(H89="(POSE HARM)",13,IF(H89="POSE CONCERN",14,IF(H89="(POSE CONCERN)",14,IF(H89="RJ APOLOGY",15,IF(H89="RJ ATONE",16,IF(H89="(RJ ATONE)",16,IF(H89="RJ JUSTIFY",17,IF(H89="RJ JUSTIFY:ECO INFO",17,IF(H89="RJ JUSTIFY:SOC INFO",17,IF(H89="RJ JUSTIFY:EXP INFO",17,IF(H89="RJ JUSTIFY:MON EARN",17,IF(H89="RJ JUSTIFY:MON BEH",17,IF(H89="RJ-",18,IF(H89="RJ FORGIVE+",19,IF(H89="RJ FORGIVE-",19,IF(H89="(RJ FORGIVE+)",19,IF(H89="(RJ FORGIVE-)",19,IF(H89="COORD",20,IF(H89="(COORD)",20,IF(H89="ENF ACK",21,IF(H89="(ENF ACK)",21,IF(H89="ENF PRAISE",22,IF(H89="ENF ASK",23,IF(H89="ENF TELL",24,IF(H89="ENF SHAME",25,IF(H89="ENF WARN",26,IF(H89="ENF THREATEN",27,IF(H89="ENF PUNISH",28,IF(H89="DEFECT",29,IF(H89="SM TALK",30,IF(H89="HUMOR",31,IF(H89="POLITE+",32,IF(H89="POLITE-",32,IF(H89="INPUT-",33,IF(H89="AMBIGUOUS",34,IF(H89="UNCODEABLE",35)))))))))))))))))))))))))))))))))))))))))))))))))))))))))))))))))</f>
        <v>15</v>
      </c>
      <c r="H89" t="s">
        <v>9706</v>
      </c>
    </row>
    <row r="90" spans="1:10" x14ac:dyDescent="0.35">
      <c r="A90" s="4">
        <v>50</v>
      </c>
      <c r="B90" s="4">
        <v>97.811999999999998</v>
      </c>
      <c r="C90" s="2" t="s">
        <v>7099</v>
      </c>
      <c r="D90" s="4">
        <v>2</v>
      </c>
      <c r="E90" s="16" t="s">
        <v>7353</v>
      </c>
      <c r="F90" s="2"/>
      <c r="G90" s="4">
        <f t="shared" si="9"/>
        <v>27</v>
      </c>
      <c r="H90" t="s">
        <v>11680</v>
      </c>
    </row>
    <row r="91" spans="1:10" x14ac:dyDescent="0.35">
      <c r="A91" s="4">
        <v>51</v>
      </c>
      <c r="B91" s="4">
        <v>112.876</v>
      </c>
      <c r="C91" s="2" t="s">
        <v>7099</v>
      </c>
      <c r="D91" s="4">
        <v>2</v>
      </c>
      <c r="E91" s="16" t="s">
        <v>7354</v>
      </c>
      <c r="F91" s="2"/>
      <c r="G91" s="4">
        <f t="shared" si="9"/>
        <v>25</v>
      </c>
      <c r="H91" t="s">
        <v>9648</v>
      </c>
    </row>
    <row r="92" spans="1:10" x14ac:dyDescent="0.35">
      <c r="B92" s="4">
        <v>118.58799999999999</v>
      </c>
      <c r="C92" s="2" t="s">
        <v>7099</v>
      </c>
      <c r="D92" s="4">
        <v>2</v>
      </c>
      <c r="E92" s="16" t="s">
        <v>7355</v>
      </c>
      <c r="F92" s="2"/>
    </row>
    <row r="93" spans="1:10" x14ac:dyDescent="0.35">
      <c r="A93" s="4">
        <v>52</v>
      </c>
      <c r="B93" s="4">
        <v>123.514</v>
      </c>
      <c r="C93" s="2" t="s">
        <v>7099</v>
      </c>
      <c r="D93" s="4">
        <v>2</v>
      </c>
      <c r="E93" s="16" t="s">
        <v>1310</v>
      </c>
      <c r="F93" s="2"/>
      <c r="G93" s="4">
        <f t="shared" si="9"/>
        <v>25</v>
      </c>
      <c r="H93" t="s">
        <v>9648</v>
      </c>
    </row>
    <row r="94" spans="1:10" x14ac:dyDescent="0.35">
      <c r="A94" s="4">
        <v>53</v>
      </c>
      <c r="B94" s="4">
        <v>125.621</v>
      </c>
      <c r="C94" t="s">
        <v>7081</v>
      </c>
      <c r="D94" s="4">
        <v>1</v>
      </c>
      <c r="E94" s="16" t="s">
        <v>7357</v>
      </c>
      <c r="G94" s="4">
        <f t="shared" si="9"/>
        <v>25</v>
      </c>
      <c r="H94" t="s">
        <v>9648</v>
      </c>
    </row>
    <row r="95" spans="1:10" x14ac:dyDescent="0.35">
      <c r="A95" s="4">
        <v>54</v>
      </c>
      <c r="B95" s="4">
        <v>140.71299999999999</v>
      </c>
      <c r="C95" t="s">
        <v>7101</v>
      </c>
      <c r="D95" s="4">
        <v>3</v>
      </c>
      <c r="E95" s="16" t="s">
        <v>7359</v>
      </c>
      <c r="G95" s="4">
        <f>IF(H95="GREET",1,IF(H95="GOAL",2,IF(H95="GOAL:COOP",2,IF(H95="(GOAL:COOP)",2,IF(H95="GOAL:CIVILITY",2,IF(H95="GOAL:SUSTAIN",2,IF(H95="(GOAL:SUSTAIN)",2,IF(H95="GOAL:MAX EARN",2,IF(H95="GOAL:EQUITY",2,IF(H95="(GOAL:EQUITY)",2,IF(H95="PROPOSAL",3,IF(H95="(PROPOSAL)",3,IF(H95="CHOOSE+",4,IF(H95="CHOOSE-",4,IF(H95="(CHOOSE+)",4,IF(H95="(CHOOSE-)",4,IF(H95="ECO INFO",5,IF(H95="(ECO INFO)",5,IF(H95="$ INFO",6,IF(H95="($ INFO)",6,IF(H95="SOC INFO",7,IF(H95="(SOC INFO)",7,IF(H95="RULE INFO",8,IF(H95="EXP INFO",9,IF(H95="(EXP INFO)",9,IF(H95="MON RES",10,IF(H95="MON EARN",11,IF(H95="MON BEH",12,IF(H95="POSE HARM",13,IF(H95="(POSE HARM)",13,IF(H95="POSE CONCERN",14,IF(H95="(POSE CONCERN)",14,IF(H95="RJ APOLOGY",15,IF(H95="RJ ATONE",16,IF(H95="(RJ ATONE)",16,IF(H95="RJ JUSTIFY",17,IF(H95="RJ JUSTIFY:GOAL:EQUITY",17,IF(H95="RJ JUSTIFY:SOC INFO",17,IF(H95="RJ JUSTIFY:EXP INFO",17,IF(H95="RJ JUSTIFY:MON EARN",17,IF(H95="RJ JUSTIFY:MON BEH",17,IF(H95="RJ-",18,IF(H95="RJ FORGIVE+",19,IF(H95="RJ FORGIVE-",19,IF(H95="(RJ FORGIVE+)",19,IF(H95="(RJ FORGIVE-)",19,IF(H95="COORD",20,IF(H95="(COORD)",20,IF(H95="ENF ACK",21,IF(H95="(ENF ACK)",21,IF(H95="ENF PRAISE",22,IF(H95="ENF ASK",23,IF(H95="ENF TELL",24,IF(H95="ENF SHAME",25,IF(H95="ENF WARN",26,IF(H95="ENF THREATEN",27,IF(H95="ENF PUNISH",28,IF(H95="DEFECT",29,IF(H95="SM TALK",30,IF(H95="HUMOR",31,IF(H95="POLITE+",32,IF(H95="POLITE-",32,IF(H95="INPUT-",33,IF(H95="AMBIGUOUS",34,IF(H95="UNCODEABLE",35)))))))))))))))))))))))))))))))))))))))))))))))))))))))))))))))))</f>
        <v>17</v>
      </c>
      <c r="H95" t="s">
        <v>12195</v>
      </c>
    </row>
    <row r="96" spans="1:10" x14ac:dyDescent="0.35">
      <c r="A96" s="4">
        <v>55</v>
      </c>
      <c r="B96" s="4">
        <v>151.452</v>
      </c>
      <c r="C96" s="2" t="s">
        <v>7099</v>
      </c>
      <c r="D96" s="4">
        <v>2</v>
      </c>
      <c r="E96" s="16" t="s">
        <v>7360</v>
      </c>
      <c r="F96" s="2"/>
      <c r="G96" s="4">
        <f t="shared" ref="G96" si="10">IF(H96="GREET",1,IF(H96="GOAL",2,IF(H96="GOAL:COOP",2,IF(H96="(GOAL:COOP)",2,IF(H96="GOAL:CIVILITY",2,IF(H96="GOAL:SUSTAIN",2,IF(H96="(GOAL:SUSTAIN)",2,IF(H96="GOAL:MAX EARN",2,IF(H96="GOAL:EQUITY",2,IF(H96="(GOAL:EQUITY)",2,IF(H96="PROPOSAL",3,IF(H96="(PROPOSAL)",3,IF(H96="CHOOSE+",4,IF(H96="CHOOSE-",4,IF(H96="(CHOOSE+)",4,IF(H96="(CHOOSE-)",4,IF(H96="ECO INFO",5,IF(H96="(ECO INFO)",5,IF(H96="$ INFO",6,IF(H96="($ INFO)",6,IF(H96="SOC INFO",7,IF(H96="(SOC INFO)",7,IF(H96="RULE INFO",8,IF(H96="EXP INFO",9,IF(H96="(EXP INFO)",9,IF(H96="MON RES",10,IF(H96="MON EARN",11,IF(H96="MON BEH",12,IF(H96="POSE HARM",13,IF(H96="(POSE HARM)",13,IF(H96="POSE CONCERN",14,IF(H96="(POSE CONCERN)",14,IF(H96="RJ APOLOGY",15,IF(H96="RJ ATONE",16,IF(H96="(RJ ATONE)",16,IF(H96="RJ JUSTIFY",17,IF(H96="RJ JUSTIFY:GOAL:EQUITY",17,IF(H96="RJ JUSTIFY:SOC INFO",17,IF(H96="RJ JUSTIFY:EXP INFO",17,IF(H96="RJ JUSTIFY:MON EARN",17,IF(H96="RJ JUSTIFY:MON BEH",17,IF(H96="RJ-",18,IF(H96="RJ FORGIVE+",19,IF(H96="RJ FORGIVE-",19,IF(H96="(RJ FORGIVE+)",19,IF(H96="(RJ FORGIVE-)",19,IF(H96="COORD",20,IF(H96="(COORD)",20,IF(H96="ENF ACK",21,IF(H96="(ENF ACK)",21,IF(H96="ENF PRAISE",22,IF(H96="ENF ASK",23,IF(H96="ENF TELL",24,IF(H96="ENF SHAME",25,IF(H96="ENF WARN",26,IF(H96="ENF THREATEN",27,IF(H96="ENF PUNISH",28,IF(H96="DEFECT",29,IF(H96="SM TALK",30,IF(H96="HUMOR",31,IF(H96="POLITE+",32,IF(H96="POLITE-",32,IF(H96="INPUT-",33,IF(H96="AMBIGUOUS",34,IF(H96="UNCODEABLE",35)))))))))))))))))))))))))))))))))))))))))))))))))))))))))))))))))</f>
        <v>25</v>
      </c>
      <c r="H96" t="s">
        <v>9648</v>
      </c>
    </row>
    <row r="97" spans="1:10" x14ac:dyDescent="0.35">
      <c r="A97" s="4">
        <v>56</v>
      </c>
      <c r="B97" s="4">
        <v>160.036</v>
      </c>
      <c r="C97" s="2" t="s">
        <v>7099</v>
      </c>
      <c r="D97" s="4">
        <v>2</v>
      </c>
      <c r="E97" s="16" t="s">
        <v>7362</v>
      </c>
      <c r="F97" s="2"/>
      <c r="G97" s="4">
        <f>IF(H97="GREET",1,IF(H97="GOAL",2,IF(H97="GOAL:COOP",2,IF(H97="(GOAL:COOP)",2,IF(H97="GOAL:CIVILITY",2,IF(H97="GOAL:SUSTAIN",2,IF(H97="(GOAL:SUSTAIN)",2,IF(H97="GOAL:MAX EARN",2,IF(H97="GOAL:EQUITY",2,IF(H97="(GOAL:EQUITY)",2,IF(H97="PROPOSAL",3,IF(H97="(PROPOSAL)",3,IF(H97="CHOOSE+",4,IF(H97="CHOOSE-",4,IF(H97="(CHOOSE+)",4,IF(H97="(CHOOSE-)",4,IF(H97="ECO INFO",5,IF(H97="(ECO INFO)",5,IF(H97="$ INFO",6,IF(H97="($ INFO)",6,IF(H97="SOC INFO",7,IF(H97="(SOC INFO)",7,IF(H97="RULE INFO",8,IF(H97="EXP INFO",9,IF(H97="(EXP INFO)",9,IF(H97="MON RES",10,IF(H97="MON EARN",11,IF(H97="MON BEH",12,IF(H97="POSE HARM",13,IF(H97="(POSE HARM)",13,IF(H97="POSE CONCERN",14,IF(H97="(POSE CONCERN)",14,IF(H97="RJ APOLOGY",15,IF(H97="RJ ATONE",16,IF(H97="(RJ ATONE)",16,IF(H97="RJ JUSTIFY",17,IF(H97="RJ JUSTIFY:ECO INFO",17,IF(H97="RJ JUSTIFY:SOC INFO",17,IF(H97="RJ JUSTIFY:RULE INFO",17,IF(H97="RJ JUSTIFY:MON EARN",17,IF(H97="RJ JUSTIFY:MON BEH",17,IF(H97="RJ-",18,IF(H97="RJ FORGIVE+",19,IF(H97="RJ FORGIVE-",19,IF(H97="(RJ FORGIVE+)",19,IF(H97="(RJ FORGIVE-)",19,IF(H97="COORD",20,IF(H97="(COORD)",20,IF(H97="ENF ACK",21,IF(H97="(ENF ACK)",21,IF(H97="ENF PRAISE",22,IF(H97="ENF ASK",23,IF(H97="ENF TELL",24,IF(H97="ENF SHAME",25,IF(H97="ENF WARN",26,IF(H97="ENF THREATEN",27,IF(H97="ENF PUNISH",28,IF(H97="DEFECT",29,IF(H97="SM TALK",30,IF(H97="HUMOR",31,IF(H97="POLITE+",32,IF(H97="POLITE-",32,IF(H97="INPUT-",33,IF(H97="AMBIGUOUS",34,IF(H97="UNCODEABLE",35)))))))))))))))))))))))))))))))))))))))))))))))))))))))))))))))))</f>
        <v>17</v>
      </c>
      <c r="H97" t="s">
        <v>12193</v>
      </c>
    </row>
    <row r="98" spans="1:10" x14ac:dyDescent="0.35">
      <c r="A98" s="4">
        <v>57</v>
      </c>
      <c r="B98" s="4">
        <v>154.67500000000001</v>
      </c>
      <c r="C98" t="s">
        <v>7081</v>
      </c>
      <c r="D98" s="4">
        <v>1</v>
      </c>
      <c r="E98" s="16" t="s">
        <v>7361</v>
      </c>
      <c r="G98" s="4">
        <f t="shared" si="9"/>
        <v>25</v>
      </c>
      <c r="H98" t="s">
        <v>9648</v>
      </c>
    </row>
    <row r="99" spans="1:10" x14ac:dyDescent="0.35">
      <c r="A99" s="4">
        <v>58</v>
      </c>
      <c r="B99" s="4">
        <v>176.93</v>
      </c>
      <c r="C99" t="s">
        <v>7081</v>
      </c>
      <c r="D99" s="4">
        <v>1</v>
      </c>
      <c r="E99" s="16" t="s">
        <v>7363</v>
      </c>
      <c r="G99" s="4">
        <f t="shared" si="9"/>
        <v>2</v>
      </c>
      <c r="H99" t="s">
        <v>10938</v>
      </c>
      <c r="I99" s="4">
        <f t="shared" si="9"/>
        <v>7</v>
      </c>
      <c r="J99" t="s">
        <v>9377</v>
      </c>
    </row>
    <row r="100" spans="1:10" x14ac:dyDescent="0.35">
      <c r="A100" s="4">
        <v>59</v>
      </c>
      <c r="B100" s="4">
        <v>183.572</v>
      </c>
      <c r="C100" s="2" t="s">
        <v>7099</v>
      </c>
      <c r="D100" s="4">
        <v>2</v>
      </c>
      <c r="E100" s="16" t="s">
        <v>7364</v>
      </c>
      <c r="F100" s="2"/>
      <c r="G100" s="4">
        <f t="shared" si="9"/>
        <v>2</v>
      </c>
      <c r="H100" t="s">
        <v>10938</v>
      </c>
      <c r="I100" s="4">
        <f t="shared" si="9"/>
        <v>7</v>
      </c>
      <c r="J100" t="s">
        <v>9377</v>
      </c>
    </row>
    <row r="101" spans="1:10" x14ac:dyDescent="0.35">
      <c r="A101" s="4">
        <v>60</v>
      </c>
      <c r="B101" s="4">
        <v>186.24299999999999</v>
      </c>
      <c r="C101" t="s">
        <v>7086</v>
      </c>
      <c r="D101" s="4">
        <v>4</v>
      </c>
      <c r="E101" s="16" t="s">
        <v>7365</v>
      </c>
    </row>
    <row r="102" spans="1:10" x14ac:dyDescent="0.35">
      <c r="E102" s="58" t="s">
        <v>10924</v>
      </c>
      <c r="G102" s="4">
        <f t="shared" si="9"/>
        <v>15</v>
      </c>
      <c r="H102" t="s">
        <v>9706</v>
      </c>
    </row>
    <row r="103" spans="1:10" x14ac:dyDescent="0.35">
      <c r="E103" s="58" t="s">
        <v>10925</v>
      </c>
      <c r="G103" s="4">
        <f t="shared" si="9"/>
        <v>16</v>
      </c>
      <c r="H103" t="s">
        <v>9707</v>
      </c>
    </row>
    <row r="104" spans="1:10" x14ac:dyDescent="0.35">
      <c r="A104" s="4">
        <v>61</v>
      </c>
      <c r="B104" s="4">
        <v>193.05099999999999</v>
      </c>
      <c r="C104" t="s">
        <v>7081</v>
      </c>
      <c r="D104" s="4">
        <v>1</v>
      </c>
      <c r="E104" s="16" t="s">
        <v>322</v>
      </c>
      <c r="G104" s="4">
        <f t="shared" si="9"/>
        <v>19</v>
      </c>
      <c r="H104" t="s">
        <v>9723</v>
      </c>
    </row>
    <row r="105" spans="1:10" x14ac:dyDescent="0.35">
      <c r="A105" s="4">
        <v>62</v>
      </c>
      <c r="B105" s="4">
        <v>195.04900000000001</v>
      </c>
      <c r="C105" t="s">
        <v>7101</v>
      </c>
      <c r="D105" s="4">
        <v>3</v>
      </c>
      <c r="E105" s="16" t="s">
        <v>11477</v>
      </c>
      <c r="G105" s="4">
        <f>IF(H105="GREET",1,IF(H105="GOAL",2,IF(H105="GOAL:COOP",2,IF(H105="(GOAL:COOP)",2,IF(H105="GOAL:CIVILITY",2,IF(H105="GOAL:SUSTAIN",2,IF(H105="(GOAL:SUSTAIN)",2,IF(H105="GOAL:MAX EARN",2,IF(H105="GOAL:EQUITY",2,IF(H105="(GOAL:EQUITY)",2,IF(H105="PROPOSAL",3,IF(H105="(PROPOSAL)",3,IF(H105="CHOOSE+",4,IF(H105="CHOOSE-",4,IF(H105="(CHOOSE+)",4,IF(H105="(CHOOSE-)",4,IF(H105="ECO INFO",5,IF(H105="(ECO INFO)",5,IF(H105="$ INFO",6,IF(H105="($ INFO)",6,IF(H105="SOC INFO",7,IF(H105="(SOC INFO)",7,IF(H105="RULE INFO",8,IF(H105="EXP INFO",9,IF(H105="(EXP INFO)",9,IF(H105="MON RES",10,IF(H105="MON EARN",11,IF(H105="MON BEH",12,IF(H105="POSE HARM",13,IF(H105="(POSE HARM)",13,IF(H105="POSE CONCERN",14,IF(H105="(POSE CONCERN)",14,IF(H105="RJ APOLOGY",15,IF(H105="RJ ATONE",16,IF(H105="(RJ ATONE)",16,IF(H105="RJ JUSTIFY",17,IF(H105="RJ JUSTIFY:ECO INFO",17,IF(H105="RJ JUSTIFY:SOC INFO",17,IF(H105="RJ JUSTIFY:RULE INFO",17,IF(H105="RJ JUSTIFY:MON EARN",17,IF(H105="RJ JUSTIFY:MON BEH",17,IF(H105="RJ-",18,IF(H105="RJ FORGIVE+",19,IF(H105="RJ FORGIVE-",19,IF(H105="(RJ FORGIVE+)",19,IF(H105="(RJ FORGIVE-)",19,IF(H105="COORD",20,IF(H105="(COORD)",20,IF(H105="ENF ACK",21,IF(H105="(ENF ACK)",21,IF(H105="ENF PRAISE",22,IF(H105="ENF ASK",23,IF(H105="ENF TELL",24,IF(H105="ENF SHAME",25,IF(H105="ENF WARN",26,IF(H105="ENF THREATEN",27,IF(H105="ENF PUNISH",28,IF(H105="DEFECT",29,IF(H105="SM TALK",30,IF(H105="HUMOR",31,IF(H105="POLITE+",32,IF(H105="POLITE-",32,IF(H105="INPUT-",33,IF(H105="AMBIGUOUS",34,IF(H105="UNCODEABLE",35)))))))))))))))))))))))))))))))))))))))))))))))))))))))))))))))))</f>
        <v>17</v>
      </c>
      <c r="H105" t="s">
        <v>12193</v>
      </c>
    </row>
    <row r="106" spans="1:10" x14ac:dyDescent="0.35">
      <c r="A106" s="4">
        <v>63</v>
      </c>
      <c r="B106" s="4">
        <v>204.72299999999899</v>
      </c>
      <c r="C106" t="s">
        <v>7081</v>
      </c>
      <c r="D106" s="4">
        <v>1</v>
      </c>
      <c r="E106" s="16" t="s">
        <v>7368</v>
      </c>
      <c r="G106" s="4">
        <f>IF(H106="GREET",1,IF(H106="GOAL",2,IF(H106="GOAL:COOP",2,IF(H106="(GOAL:COOP)",2,IF(H106="GOAL:CIVILITY",2,IF(H106="GOAL:SUSTAIN",2,IF(H106="(GOAL:SUSTAIN)",2,IF(H106="GOAL:MAX EARN",2,IF(H106="GOAL:EQUITY",2,IF(H106="(GOAL:EQUITY)",2,IF(H106="PROPOSAL",3,IF(H106="(PROPOSAL)",3,IF(H106="CHOOSE+",4,IF(H106="CHOOSE-",4,IF(H106="(CHOOSE+)",4,IF(H106="(CHOOSE-)",4,IF(H106="ECO INFO",5,IF(H106="(ECO INFO)",5,IF(H106="$ INFO",6,IF(H106="($ INFO)",6,IF(H106="SOC INFO",7,IF(H106="(SOC INFO)",7,IF(H106="RULE INFO",8,IF(H106="EXP INFO",9,IF(H106="(EXP INFO)",9,IF(H106="MON RES",10,IF(H106="MON EARN",11,IF(H106="MON BEH",12,IF(H106="POSE HARM",13,IF(H106="(POSE HARM)",13,IF(H106="POSE CONCERN",14,IF(H106="(POSE CONCERN)",14,IF(H106="RJ APOLOGY",15,IF(H106="RJ ATONE",16,IF(H106="(RJ ATONE)",16,IF(H106="RJ JUSTIFY",17,IF(H106="RJ JUSTIFY:ECO INFO",17,IF(H106="RJ JUSTIFY:SOC INFO",17,IF(H106="RJ JUSTIFY:RULE INFO",17,IF(H106="RJ JUSTIFY:MON EARN",17,IF(H106="RJ JUSTIFY:MON BEH",17,IF(H106="RJ-",18,IF(H106="RJ FORGIVE+",19,IF(H106="RJ FORGIVE-",19,IF(H106="(RJ FORGIVE+)",19,IF(H106="(RJ FORGIVE-)",19,IF(H106="COORD",20,IF(H106="(COORD)",20,IF(H106="ENF ACK",21,IF(H106="(ENF ACK)",21,IF(H106="ENF PRAISE",22,IF(H106="ENF ASK",23,IF(H106="ENF TELL",24,IF(H106="ENF SHAME",25,IF(H106="ENF WARN",26,IF(H106="ENF THREATEN",27,IF(H106="ENF PUNISH",28,IF(H106="DEFECT",29,IF(H106="SM TALK",30,IF(H106="HUMOR",31,IF(H106="POLITE+",32,IF(H106="POLITE-",32,IF(H106="INPUT-",33,IF(H106="AMBIGUOUS",34,IF(H106="UNCODEABLE",35)))))))))))))))))))))))))))))))))))))))))))))))))))))))))))))))))</f>
        <v>8</v>
      </c>
      <c r="H106" t="s">
        <v>9374</v>
      </c>
    </row>
    <row r="107" spans="1:10" x14ac:dyDescent="0.35">
      <c r="B107" s="4">
        <v>213.44200000000001</v>
      </c>
      <c r="C107" t="s">
        <v>7081</v>
      </c>
      <c r="D107" s="4">
        <v>1</v>
      </c>
      <c r="E107" s="16" t="s">
        <v>7369</v>
      </c>
    </row>
    <row r="108" spans="1:10" x14ac:dyDescent="0.35">
      <c r="A108" s="4">
        <v>64</v>
      </c>
      <c r="B108" s="4">
        <v>213.77199999999999</v>
      </c>
      <c r="C108" s="2" t="s">
        <v>7099</v>
      </c>
      <c r="D108" s="4">
        <v>2</v>
      </c>
      <c r="E108" s="16" t="s">
        <v>7370</v>
      </c>
      <c r="F108" s="48"/>
    </row>
    <row r="109" spans="1:10" x14ac:dyDescent="0.35">
      <c r="C109" s="2"/>
      <c r="E109" s="58" t="s">
        <v>10926</v>
      </c>
      <c r="F109" s="48"/>
      <c r="G109" s="4">
        <f t="shared" ref="G109:I113" si="11">IF(H109="GREET",1,IF(H109="GOAL",2,IF(H109="GOAL:COOP",2,IF(H109="(GOAL:COOP)",2,IF(H109="GOAL:CIVILITY",2,IF(H109="GOAL:SUSTAIN",2,IF(H109="(GOAL:SUSTAIN)",2,IF(H109="GOAL:MAX EARN",2,IF(H109="GOAL:EQUITY",2,IF(H109="(GOAL:EQUITY)",2,IF(H109="PROPOSAL",3,IF(H109="(PROPOSAL)",3,IF(H109="CHOOSE+",4,IF(H109="CHOOSE-",4,IF(H109="(CHOOSE+)",4,IF(H109="(CHOOSE-)",4,IF(H109="ECO INFO",5,IF(H109="(ECO INFO)",5,IF(H109="$ INFO",6,IF(H109="($ INFO)",6,IF(H109="SOC INFO",7,IF(H109="(SOC INFO)",7,IF(H109="RULE INFO",8,IF(H109="EXP INFO",9,IF(H109="(EXP INFO)",9,IF(H109="MON RES",10,IF(H109="MON EARN",11,IF(H109="MON BEH",12,IF(H109="POSE HARM",13,IF(H109="(POSE HARM)",13,IF(H109="POSE CONCERN",14,IF(H109="(POSE CONCERN)",14,IF(H109="RJ APOLOGY",15,IF(H109="RJ ATONE",16,IF(H109="(RJ ATONE)",16,IF(H109="RJ JUSTIFY",17,IF(H109="RJ JUSTIFY:ECO INFO",17,IF(H109="RJ JUSTIFY:SOC INFO",17,IF(H109="RJ JUSTIFY:EXP INFO",17,IF(H109="RJ JUSTIFY:MON EARN",17,IF(H109="RJ JUSTIFY:MON BEH",17,IF(H109="RJ-",18,IF(H109="RJ FORGIVE+",19,IF(H109="RJ FORGIVE-",19,IF(H109="(RJ FORGIVE+)",19,IF(H109="(RJ FORGIVE-)",19,IF(H109="COORD",20,IF(H109="(COORD)",20,IF(H109="ENF ACK",21,IF(H109="(ENF ACK)",21,IF(H109="ENF PRAISE",22,IF(H109="ENF ASK",23,IF(H109="ENF TELL",24,IF(H109="ENF SHAME",25,IF(H109="ENF WARN",26,IF(H109="ENF THREATEN",27,IF(H109="ENF PUNISH",28,IF(H109="DEFECT",29,IF(H109="SM TALK",30,IF(H109="HUMOR",31,IF(H109="POLITE+",32,IF(H109="POLITE-",32,IF(H109="INPUT-",33,IF(H109="AMBIGUOUS",34,IF(H109="UNCODEABLE",35)))))))))))))))))))))))))))))))))))))))))))))))))))))))))))))))))</f>
        <v>19</v>
      </c>
      <c r="H109" t="s">
        <v>9723</v>
      </c>
    </row>
    <row r="110" spans="1:10" x14ac:dyDescent="0.35">
      <c r="C110" s="2"/>
      <c r="E110" s="58" t="s">
        <v>10001</v>
      </c>
      <c r="F110" s="48"/>
      <c r="G110" s="4">
        <f t="shared" si="11"/>
        <v>3</v>
      </c>
      <c r="H110" t="s">
        <v>9379</v>
      </c>
    </row>
    <row r="111" spans="1:10" x14ac:dyDescent="0.35">
      <c r="A111" s="4">
        <v>65</v>
      </c>
      <c r="B111" s="4">
        <v>214.00099999999901</v>
      </c>
      <c r="C111" t="s">
        <v>7101</v>
      </c>
      <c r="D111" s="4">
        <v>3</v>
      </c>
      <c r="E111" s="16" t="s">
        <v>7371</v>
      </c>
      <c r="G111" s="4">
        <f t="shared" si="11"/>
        <v>15</v>
      </c>
      <c r="H111" t="s">
        <v>9706</v>
      </c>
    </row>
    <row r="112" spans="1:10" x14ac:dyDescent="0.35">
      <c r="A112" s="4">
        <v>66</v>
      </c>
      <c r="B112" s="4">
        <v>222.53099999999901</v>
      </c>
      <c r="C112" t="s">
        <v>7081</v>
      </c>
      <c r="D112" s="4">
        <v>1</v>
      </c>
      <c r="E112" s="16" t="s">
        <v>7372</v>
      </c>
      <c r="G112" s="4">
        <f t="shared" si="11"/>
        <v>8</v>
      </c>
      <c r="H112" t="s">
        <v>9374</v>
      </c>
      <c r="I112" s="4">
        <f t="shared" si="11"/>
        <v>4</v>
      </c>
      <c r="J112" t="s">
        <v>10429</v>
      </c>
    </row>
    <row r="113" spans="1:11" x14ac:dyDescent="0.35">
      <c r="B113" s="4">
        <v>224.70500000000001</v>
      </c>
      <c r="C113" t="s">
        <v>7101</v>
      </c>
      <c r="D113" s="4">
        <v>3</v>
      </c>
      <c r="E113" s="16" t="s">
        <v>7373</v>
      </c>
      <c r="G113" s="4">
        <f t="shared" si="11"/>
        <v>17</v>
      </c>
      <c r="H113" t="s">
        <v>12176</v>
      </c>
    </row>
    <row r="114" spans="1:11" x14ac:dyDescent="0.35">
      <c r="B114"/>
      <c r="F114" s="48"/>
    </row>
    <row r="115" spans="1:11" s="50" customFormat="1" x14ac:dyDescent="0.35">
      <c r="A115" s="7">
        <v>3</v>
      </c>
      <c r="B115" s="31" t="s">
        <v>11480</v>
      </c>
      <c r="D115" s="49"/>
      <c r="E115" s="51"/>
      <c r="F115" s="55"/>
      <c r="G115" s="49"/>
      <c r="I115" s="49"/>
      <c r="K115" s="49"/>
    </row>
    <row r="116" spans="1:11" x14ac:dyDescent="0.35">
      <c r="A116" s="4">
        <v>67</v>
      </c>
      <c r="B116" s="4">
        <v>236.7</v>
      </c>
      <c r="C116" s="2" t="s">
        <v>7099</v>
      </c>
      <c r="D116" s="4">
        <v>2</v>
      </c>
      <c r="E116" s="16" t="s">
        <v>7374</v>
      </c>
      <c r="F116" s="48"/>
      <c r="G116" s="4">
        <f t="shared" ref="G116" si="12">IF(H116="GREET",1,IF(H116="GOAL",2,IF(H116="GOAL:COOP",2,IF(H116="(GOAL:COOP)",2,IF(H116="GOAL:CIVILITY",2,IF(H116="GOAL:SUSTAIN",2,IF(H116="(GOAL:SUSTAIN)",2,IF(H116="GOAL:MAX EARN",2,IF(H116="GOAL:EQUITY",2,IF(H116="(GOAL:EQUITY)",2,IF(H116="PROPOSAL",3,IF(H116="(PROPOSAL)",3,IF(H116="CHOOSE+",4,IF(H116="CHOOSE-",4,IF(H116="(CHOOSE+)",4,IF(H116="(CHOOSE-)",4,IF(H116="ECO INFO",5,IF(H116="(ECO INFO)",5,IF(H116="$ INFO",6,IF(H116="($ INFO)",6,IF(H116="SOC INFO",7,IF(H116="(SOC INFO)",7,IF(H116="RULE INFO",8,IF(H116="EXP INFO",9,IF(H116="(EXP INFO)",9,IF(H116="MON RES",10,IF(H116="MON EARN",11,IF(H116="MON BEH",12,IF(H116="POSE HARM",13,IF(H116="(POSE HARM)",13,IF(H116="POSE CONCERN",14,IF(H116="(POSE CONCERN)",14,IF(H116="RJ APOLOGY",15,IF(H116="RJ ATONE",16,IF(H116="(RJ ATONE)",16,IF(H116="RJ JUSTIFY",17,IF(H116="RJ JUSTIFY:ECO INFO",17,IF(H116="RJ JUSTIFY:SOC INFO",17,IF(H116="RJ JUSTIFY:EXP INFO",17,IF(H116="RJ JUSTIFY:MON EARN",17,IF(H116="RJ JUSTIFY:MON BEH",17,IF(H116="RJ-",18,IF(H116="RJ FORGIVE+",19,IF(H116="RJ FORGIVE-",19,IF(H116="(RJ FORGIVE+)",19,IF(H116="(RJ FORGIVE-)",19,IF(H116="COORD",20,IF(H116="(COORD)",20,IF(H116="ENF ACK",21,IF(H116="(ENF ACK)",21,IF(H116="ENF PRAISE",22,IF(H116="ENF ASK",23,IF(H116="ENF TELL",24,IF(H116="ENF SHAME",25,IF(H116="ENF WARN",26,IF(H116="ENF THREATEN",27,IF(H116="ENF PUNISH",28,IF(H116="DEFECT",29,IF(H116="SM TALK",30,IF(H116="HUMOR",31,IF(H116="POLITE+",32,IF(H116="POLITE-",32,IF(H116="INPUT-",33,IF(H116="AMBIGUOUS",34,IF(H116="UNCODEABLE",35)))))))))))))))))))))))))))))))))))))))))))))))))))))))))))))))))</f>
        <v>3</v>
      </c>
      <c r="H116" t="s">
        <v>9379</v>
      </c>
    </row>
    <row r="117" spans="1:11" x14ac:dyDescent="0.35">
      <c r="C117" s="2"/>
      <c r="F117" s="2"/>
    </row>
    <row r="118" spans="1:11" x14ac:dyDescent="0.35">
      <c r="A118" s="7"/>
      <c r="B118" s="11" t="s">
        <v>9230</v>
      </c>
      <c r="C118" s="15"/>
      <c r="D118" s="19"/>
      <c r="E118" s="15"/>
      <c r="F118" s="13"/>
    </row>
    <row r="119" spans="1:11" x14ac:dyDescent="0.35">
      <c r="A119" s="7"/>
      <c r="B119" s="7"/>
      <c r="C119" s="8"/>
      <c r="E119" s="8"/>
      <c r="F119" s="6"/>
    </row>
    <row r="120" spans="1:11" x14ac:dyDescent="0.35">
      <c r="B120" s="31" t="s">
        <v>11481</v>
      </c>
      <c r="C120" s="2"/>
      <c r="F120" s="2"/>
    </row>
    <row r="121" spans="1:11" x14ac:dyDescent="0.35">
      <c r="A121" s="4">
        <v>68</v>
      </c>
      <c r="B121" s="4">
        <v>-382.63</v>
      </c>
      <c r="C121" t="s">
        <v>7081</v>
      </c>
      <c r="D121" s="4">
        <v>1</v>
      </c>
      <c r="E121" s="16" t="s">
        <v>7082</v>
      </c>
    </row>
    <row r="122" spans="1:11" x14ac:dyDescent="0.35">
      <c r="B122" s="4">
        <v>-365.23</v>
      </c>
      <c r="C122" t="s">
        <v>7081</v>
      </c>
      <c r="D122" s="4">
        <v>1</v>
      </c>
      <c r="E122" s="16" t="s">
        <v>7103</v>
      </c>
    </row>
    <row r="123" spans="1:11" x14ac:dyDescent="0.35">
      <c r="E123" s="58" t="s">
        <v>10927</v>
      </c>
      <c r="G123" s="4">
        <f t="shared" ref="G123:G138" si="13">IF(H123="GREET",1,IF(H123="GOAL",2,IF(H123="GOAL:COOP",2,IF(H123="(GOAL:COOP)",2,IF(H123="GOAL:CIVILITY",2,IF(H123="GOAL:SUSTAIN",2,IF(H123="(GOAL:SUSTAIN)",2,IF(H123="GOAL:MAX EARN",2,IF(H123="GOAL:EQUITY",2,IF(H123="(GOAL:EQUITY)",2,IF(H123="PROPOSAL",3,IF(H123="(PROPOSAL)",3,IF(H123="CHOOSE+",4,IF(H123="CHOOSE-",4,IF(H123="(CHOOSE+)",4,IF(H123="(CHOOSE-)",4,IF(H123="ECO INFO",5,IF(H123="(ECO INFO)",5,IF(H123="$ INFO",6,IF(H123="($ INFO)",6,IF(H123="SOC INFO",7,IF(H123="(SOC INFO)",7,IF(H123="RULE INFO",8,IF(H123="EXP INFO",9,IF(H123="(EXP INFO)",9,IF(H123="MON RES",10,IF(H123="MON EARN",11,IF(H123="MON BEH",12,IF(H123="POSE HARM",13,IF(H123="(POSE HARM)",13,IF(H123="POSE CONCERN",14,IF(H123="(POSE CONCERN)",14,IF(H123="RJ APOLOGY",15,IF(H123="RJ ATONE",16,IF(H123="(RJ ATONE)",16,IF(H123="RJ JUSTIFY",17,IF(H123="RJ JUSTIFY:ECO INFO",17,IF(H123="RJ JUSTIFY:SOC INFO",17,IF(H123="RJ JUSTIFY:EXP INFO",17,IF(H123="RJ JUSTIFY:MON EARN",17,IF(H123="RJ JUSTIFY:MON BEH",17,IF(H123="RJ-",18,IF(H123="RJ FORGIVE+",19,IF(H123="RJ FORGIVE-",19,IF(H123="(RJ FORGIVE+)",19,IF(H123="(RJ FORGIVE-)",19,IF(H123="COORD",20,IF(H123="(COORD)",20,IF(H123="ENF ACK",21,IF(H123="(ENF ACK)",21,IF(H123="ENF PRAISE",22,IF(H123="ENF ASK",23,IF(H123="ENF TELL",24,IF(H123="ENF SHAME",25,IF(H123="ENF WARN",26,IF(H123="ENF THREATEN",27,IF(H123="ENF PUNISH",28,IF(H123="DEFECT",29,IF(H123="SM TALK",30,IF(H123="HUMOR",31,IF(H123="POLITE+",32,IF(H123="POLITE-",32,IF(H123="INPUT-",33,IF(H123="AMBIGUOUS",34,IF(H123="UNCODEABLE",35)))))))))))))))))))))))))))))))))))))))))))))))))))))))))))))))))</f>
        <v>3</v>
      </c>
      <c r="H123" t="s">
        <v>9379</v>
      </c>
      <c r="I123" s="4">
        <f t="shared" ref="I123" si="14">IF(J123="GREET",1,IF(J123="GOAL",2,IF(J123="GOAL:COOP",2,IF(J123="(GOAL:COOP)",2,IF(J123="GOAL:CIVILITY",2,IF(J123="GOAL:SUSTAIN",2,IF(J123="(GOAL:SUSTAIN)",2,IF(J123="GOAL:MAX EARN",2,IF(J123="GOAL:EQUITY",2,IF(J123="(GOAL:EQUITY)",2,IF(J123="PROPOSAL",3,IF(J123="(PROPOSAL)",3,IF(J123="CHOOSE+",4,IF(J123="CHOOSE-",4,IF(J123="(CHOOSE+)",4,IF(J123="(CHOOSE-)",4,IF(J123="ECO INFO",5,IF(J123="(ECO INFO)",5,IF(J123="$ INFO",6,IF(J123="($ INFO)",6,IF(J123="SOC INFO",7,IF(J123="(SOC INFO)",7,IF(J123="RULE INFO",8,IF(J123="EXP INFO",9,IF(J123="(EXP INFO)",9,IF(J123="MON RES",10,IF(J123="MON EARN",11,IF(J123="MON BEH",12,IF(J123="POSE HARM",13,IF(J123="(POSE HARM)",13,IF(J123="POSE CONCERN",14,IF(J123="(POSE CONCERN)",14,IF(J123="RJ APOLOGY",15,IF(J123="RJ ATONE",16,IF(J123="(RJ ATONE)",16,IF(J123="RJ JUSTIFY",17,IF(J123="RJ JUSTIFY:ECO INFO",17,IF(J123="RJ JUSTIFY:SOC INFO",17,IF(J123="RJ JUSTIFY:EXP INFO",17,IF(J123="RJ JUSTIFY:MON EARN",17,IF(J123="RJ JUSTIFY:MON BEH",17,IF(J123="RJ-",18,IF(J123="RJ FORGIVE+",19,IF(J123="RJ FORGIVE-",19,IF(J123="(RJ FORGIVE+)",19,IF(J123="(RJ FORGIVE-)",19,IF(J123="COORD",20,IF(J123="(COORD)",20,IF(J123="ENF ACK",21,IF(J123="(ENF ACK)",21,IF(J123="ENF PRAISE",22,IF(J123="ENF ASK",23,IF(J123="ENF TELL",24,IF(J123="ENF SHAME",25,IF(J123="ENF WARN",26,IF(J123="ENF THREATEN",27,IF(J123="ENF PUNISH",28,IF(J123="DEFECT",29,IF(J123="SM TALK",30,IF(J123="HUMOR",31,IF(J123="POLITE+",32,IF(J123="POLITE-",32,IF(J123="INPUT-",33,IF(J123="AMBIGUOUS",34,IF(J123="UNCODEABLE",35)))))))))))))))))))))))))))))))))))))))))))))))))))))))))))))))))</f>
        <v>4</v>
      </c>
      <c r="J123" t="s">
        <v>10330</v>
      </c>
    </row>
    <row r="124" spans="1:11" x14ac:dyDescent="0.35">
      <c r="E124" s="58" t="s">
        <v>10002</v>
      </c>
      <c r="G124" s="4">
        <f t="shared" si="13"/>
        <v>22</v>
      </c>
      <c r="H124" t="s">
        <v>10418</v>
      </c>
    </row>
    <row r="125" spans="1:11" x14ac:dyDescent="0.35">
      <c r="A125" s="4">
        <v>69</v>
      </c>
      <c r="B125" s="4">
        <v>-379.56900000000002</v>
      </c>
      <c r="C125" t="s">
        <v>7086</v>
      </c>
      <c r="D125" s="4">
        <v>4</v>
      </c>
      <c r="E125" s="16" t="s">
        <v>2466</v>
      </c>
      <c r="G125" s="4">
        <f t="shared" si="13"/>
        <v>4</v>
      </c>
      <c r="H125" t="s">
        <v>9372</v>
      </c>
    </row>
    <row r="126" spans="1:11" x14ac:dyDescent="0.35">
      <c r="A126" s="4">
        <v>70</v>
      </c>
      <c r="B126" s="4">
        <v>-366.18400000000003</v>
      </c>
      <c r="C126" s="2" t="s">
        <v>7099</v>
      </c>
      <c r="D126" s="4">
        <v>2</v>
      </c>
      <c r="E126" s="16" t="s">
        <v>7100</v>
      </c>
      <c r="F126" s="2"/>
      <c r="G126" s="4">
        <f t="shared" si="13"/>
        <v>7</v>
      </c>
      <c r="H126" t="s">
        <v>9377</v>
      </c>
    </row>
    <row r="127" spans="1:11" x14ac:dyDescent="0.35">
      <c r="A127" s="4">
        <v>72</v>
      </c>
      <c r="B127" s="4">
        <v>-358.08099999999899</v>
      </c>
      <c r="C127" t="s">
        <v>7086</v>
      </c>
      <c r="D127" s="4">
        <v>4</v>
      </c>
      <c r="E127" s="16" t="s">
        <v>7104</v>
      </c>
      <c r="G127" s="4">
        <f t="shared" si="13"/>
        <v>8</v>
      </c>
      <c r="H127" t="s">
        <v>9374</v>
      </c>
    </row>
    <row r="128" spans="1:11" x14ac:dyDescent="0.35">
      <c r="A128" s="4">
        <v>73</v>
      </c>
      <c r="B128" s="4">
        <v>-352.19400000000002</v>
      </c>
      <c r="C128" t="s">
        <v>7081</v>
      </c>
      <c r="D128" s="4">
        <v>1</v>
      </c>
      <c r="E128" s="16" t="s">
        <v>6579</v>
      </c>
      <c r="G128" s="4">
        <f t="shared" si="13"/>
        <v>8</v>
      </c>
      <c r="H128" t="s">
        <v>9374</v>
      </c>
    </row>
    <row r="129" spans="1:8" x14ac:dyDescent="0.35">
      <c r="A129" s="4">
        <v>74</v>
      </c>
      <c r="B129" s="4">
        <v>-349.90699999999998</v>
      </c>
      <c r="C129" t="s">
        <v>7101</v>
      </c>
      <c r="D129" s="4">
        <v>3</v>
      </c>
      <c r="E129" s="16" t="s">
        <v>55</v>
      </c>
      <c r="G129" s="4">
        <f t="shared" si="13"/>
        <v>8</v>
      </c>
      <c r="H129" t="s">
        <v>9374</v>
      </c>
    </row>
    <row r="130" spans="1:8" x14ac:dyDescent="0.35">
      <c r="A130" s="4">
        <v>75</v>
      </c>
      <c r="B130" s="4">
        <v>-348.084</v>
      </c>
      <c r="C130" t="s">
        <v>7086</v>
      </c>
      <c r="D130" s="4">
        <v>4</v>
      </c>
      <c r="E130" s="16" t="s">
        <v>267</v>
      </c>
      <c r="G130" s="4">
        <f t="shared" si="13"/>
        <v>8</v>
      </c>
      <c r="H130" t="s">
        <v>9374</v>
      </c>
    </row>
    <row r="132" spans="1:8" x14ac:dyDescent="0.35">
      <c r="A132" s="4">
        <v>76</v>
      </c>
      <c r="B132" s="4">
        <v>-365.56299999999999</v>
      </c>
      <c r="C132" t="s">
        <v>7101</v>
      </c>
      <c r="D132" s="4">
        <v>3</v>
      </c>
      <c r="E132" s="16" t="s">
        <v>7102</v>
      </c>
      <c r="G132" s="4">
        <f t="shared" si="13"/>
        <v>5</v>
      </c>
      <c r="H132" t="s">
        <v>9378</v>
      </c>
    </row>
    <row r="133" spans="1:8" x14ac:dyDescent="0.35">
      <c r="A133" s="4">
        <v>77</v>
      </c>
      <c r="B133" s="4">
        <v>-343.32799999999997</v>
      </c>
      <c r="C133" s="2" t="s">
        <v>7099</v>
      </c>
      <c r="D133" s="4">
        <v>2</v>
      </c>
      <c r="E133" s="16" t="s">
        <v>7111</v>
      </c>
      <c r="F133" s="2"/>
      <c r="G133" s="4">
        <f t="shared" si="13"/>
        <v>5</v>
      </c>
      <c r="H133" t="s">
        <v>9378</v>
      </c>
    </row>
    <row r="134" spans="1:8" x14ac:dyDescent="0.35">
      <c r="A134" s="4">
        <v>78</v>
      </c>
      <c r="B134" s="4">
        <v>-336.63400000000001</v>
      </c>
      <c r="C134" t="s">
        <v>7081</v>
      </c>
      <c r="D134" s="4">
        <v>1</v>
      </c>
      <c r="E134" s="16" t="s">
        <v>267</v>
      </c>
      <c r="G134" s="4">
        <f t="shared" si="13"/>
        <v>5</v>
      </c>
      <c r="H134" t="s">
        <v>9378</v>
      </c>
    </row>
    <row r="135" spans="1:8" x14ac:dyDescent="0.35">
      <c r="A135" s="4">
        <v>79</v>
      </c>
      <c r="B135" s="4">
        <v>-328.51199999999898</v>
      </c>
      <c r="C135" s="2" t="s">
        <v>7099</v>
      </c>
      <c r="D135" s="4">
        <v>2</v>
      </c>
      <c r="E135" s="16" t="s">
        <v>7116</v>
      </c>
      <c r="F135" s="2"/>
      <c r="G135" s="4">
        <f t="shared" si="13"/>
        <v>5</v>
      </c>
      <c r="H135" t="s">
        <v>9378</v>
      </c>
    </row>
    <row r="136" spans="1:8" x14ac:dyDescent="0.35">
      <c r="A136" s="4">
        <v>80</v>
      </c>
      <c r="B136" s="4">
        <v>-325.99</v>
      </c>
      <c r="C136" t="s">
        <v>7101</v>
      </c>
      <c r="D136" s="4">
        <v>3</v>
      </c>
      <c r="E136" s="16" t="s">
        <v>7118</v>
      </c>
      <c r="G136" s="4">
        <f t="shared" si="13"/>
        <v>5</v>
      </c>
      <c r="H136" t="s">
        <v>9378</v>
      </c>
    </row>
    <row r="137" spans="1:8" x14ac:dyDescent="0.35">
      <c r="A137" s="4">
        <v>81</v>
      </c>
      <c r="B137" s="4">
        <v>-308.96800000000002</v>
      </c>
      <c r="C137" s="2" t="s">
        <v>7099</v>
      </c>
      <c r="D137" s="4">
        <v>2</v>
      </c>
      <c r="E137" s="16" t="s">
        <v>7120</v>
      </c>
      <c r="F137" s="2"/>
      <c r="G137" s="4">
        <f t="shared" si="13"/>
        <v>22</v>
      </c>
      <c r="H137" t="s">
        <v>10418</v>
      </c>
    </row>
    <row r="138" spans="1:8" x14ac:dyDescent="0.35">
      <c r="A138" s="4">
        <v>82</v>
      </c>
      <c r="B138" s="4">
        <v>-309.41500000000002</v>
      </c>
      <c r="C138" t="s">
        <v>7081</v>
      </c>
      <c r="D138" s="4">
        <v>1</v>
      </c>
      <c r="E138" s="16" t="s">
        <v>267</v>
      </c>
      <c r="G138" s="4">
        <f t="shared" si="13"/>
        <v>5</v>
      </c>
      <c r="H138" t="s">
        <v>9378</v>
      </c>
    </row>
    <row r="140" spans="1:8" x14ac:dyDescent="0.35">
      <c r="B140" s="8" t="s">
        <v>11479</v>
      </c>
    </row>
    <row r="141" spans="1:8" x14ac:dyDescent="0.35">
      <c r="A141" s="4">
        <v>83</v>
      </c>
      <c r="B141" s="4">
        <v>-302.27999999999997</v>
      </c>
      <c r="C141" s="2" t="s">
        <v>7099</v>
      </c>
      <c r="D141" s="4">
        <v>2</v>
      </c>
      <c r="E141" s="16" t="s">
        <v>7124</v>
      </c>
      <c r="F141" s="2"/>
      <c r="G141" s="4">
        <f t="shared" ref="G141:G143" si="15">IF(H141="GREET",1,IF(H141="GOAL",2,IF(H141="GOAL:COOP",2,IF(H141="(GOAL:COOP)",2,IF(H141="GOAL:CIVILITY",2,IF(H141="GOAL:SUSTAIN",2,IF(H141="(GOAL:SUSTAIN)",2,IF(H141="GOAL:MAX EARN",2,IF(H141="GOAL:EQUITY",2,IF(H141="(GOAL:EQUITY)",2,IF(H141="PROPOSAL",3,IF(H141="(PROPOSAL)",3,IF(H141="CHOOSE+",4,IF(H141="CHOOSE-",4,IF(H141="(CHOOSE+)",4,IF(H141="(CHOOSE-)",4,IF(H141="ECO INFO",5,IF(H141="(ECO INFO)",5,IF(H141="$ INFO",6,IF(H141="($ INFO)",6,IF(H141="SOC INFO",7,IF(H141="(SOC INFO)",7,IF(H141="RULE INFO",8,IF(H141="EXP INFO",9,IF(H141="(EXP INFO)",9,IF(H141="MON RES",10,IF(H141="MON EARN",11,IF(H141="MON BEH",12,IF(H141="POSE HARM",13,IF(H141="(POSE HARM)",13,IF(H141="POSE CONCERN",14,IF(H141="(POSE CONCERN)",14,IF(H141="RJ APOLOGY",15,IF(H141="RJ ATONE",16,IF(H141="(RJ ATONE)",16,IF(H141="RJ JUSTIFY",17,IF(H141="RJ JUSTIFY:ECO INFO",17,IF(H141="RJ JUSTIFY:SOC INFO",17,IF(H141="RJ JUSTIFY:EXP INFO",17,IF(H141="RJ JUSTIFY:MON EARN",17,IF(H141="RJ JUSTIFY:MON BEH",17,IF(H141="RJ-",18,IF(H141="RJ FORGIVE+",19,IF(H141="RJ FORGIVE-",19,IF(H141="(RJ FORGIVE+)",19,IF(H141="(RJ FORGIVE-)",19,IF(H141="COORD",20,IF(H141="(COORD)",20,IF(H141="ENF ACK",21,IF(H141="(ENF ACK)",21,IF(H141="ENF PRAISE",22,IF(H141="ENF ASK",23,IF(H141="ENF TELL",24,IF(H141="ENF SHAME",25,IF(H141="ENF WARN",26,IF(H141="ENF THREATEN",27,IF(H141="ENF PUNISH",28,IF(H141="DEFECT",29,IF(H141="SM TALK",30,IF(H141="HUMOR",31,IF(H141="POLITE+",32,IF(H141="POLITE-",32,IF(H141="INPUT-",33,IF(H141="AMBIGUOUS",34,IF(H141="UNCODEABLE",35)))))))))))))))))))))))))))))))))))))))))))))))))))))))))))))))))</f>
        <v>24</v>
      </c>
      <c r="H141" t="s">
        <v>10409</v>
      </c>
    </row>
    <row r="142" spans="1:8" x14ac:dyDescent="0.35">
      <c r="A142" s="4">
        <v>84</v>
      </c>
      <c r="B142" s="4">
        <v>-293.80500000000001</v>
      </c>
      <c r="C142" s="2" t="s">
        <v>7099</v>
      </c>
      <c r="D142" s="4">
        <v>2</v>
      </c>
      <c r="E142" s="16" t="s">
        <v>7126</v>
      </c>
      <c r="F142" s="2"/>
      <c r="G142" s="4">
        <f t="shared" si="15"/>
        <v>2</v>
      </c>
      <c r="H142" t="s">
        <v>10428</v>
      </c>
    </row>
    <row r="143" spans="1:8" x14ac:dyDescent="0.35">
      <c r="A143" s="4">
        <v>85</v>
      </c>
      <c r="B143" s="4">
        <v>-287.21699999999998</v>
      </c>
      <c r="C143" t="s">
        <v>7086</v>
      </c>
      <c r="D143" s="4">
        <v>4</v>
      </c>
      <c r="E143" s="16" t="s">
        <v>1698</v>
      </c>
      <c r="G143" s="4">
        <f t="shared" si="15"/>
        <v>2</v>
      </c>
      <c r="H143" t="s">
        <v>10428</v>
      </c>
    </row>
    <row r="144" spans="1:8" x14ac:dyDescent="0.35">
      <c r="A144" s="4">
        <v>86</v>
      </c>
      <c r="B144" s="4">
        <v>-286.24599999999998</v>
      </c>
      <c r="C144" t="s">
        <v>7081</v>
      </c>
      <c r="D144" s="4">
        <v>1</v>
      </c>
      <c r="E144" s="16" t="s">
        <v>7129</v>
      </c>
    </row>
    <row r="145" spans="1:8" x14ac:dyDescent="0.35">
      <c r="B145" s="4">
        <v>-280.28500000000003</v>
      </c>
      <c r="C145" t="s">
        <v>7081</v>
      </c>
      <c r="D145" s="4">
        <v>1</v>
      </c>
      <c r="E145" s="16" t="s">
        <v>3708</v>
      </c>
    </row>
    <row r="146" spans="1:8" x14ac:dyDescent="0.35">
      <c r="E146" s="58" t="s">
        <v>10003</v>
      </c>
      <c r="G146" s="4">
        <f t="shared" ref="G146:G148" si="16">IF(H146="GREET",1,IF(H146="GOAL",2,IF(H146="GOAL:COOP",2,IF(H146="(GOAL:COOP)",2,IF(H146="GOAL:CIVILITY",2,IF(H146="GOAL:SUSTAIN",2,IF(H146="(GOAL:SUSTAIN)",2,IF(H146="GOAL:MAX EARN",2,IF(H146="GOAL:EQUITY",2,IF(H146="(GOAL:EQUITY)",2,IF(H146="PROPOSAL",3,IF(H146="(PROPOSAL)",3,IF(H146="CHOOSE+",4,IF(H146="CHOOSE-",4,IF(H146="(CHOOSE+)",4,IF(H146="(CHOOSE-)",4,IF(H146="ECO INFO",5,IF(H146="(ECO INFO)",5,IF(H146="$ INFO",6,IF(H146="($ INFO)",6,IF(H146="SOC INFO",7,IF(H146="(SOC INFO)",7,IF(H146="RULE INFO",8,IF(H146="EXP INFO",9,IF(H146="(EXP INFO)",9,IF(H146="MON RES",10,IF(H146="MON EARN",11,IF(H146="MON BEH",12,IF(H146="POSE HARM",13,IF(H146="(POSE HARM)",13,IF(H146="POSE CONCERN",14,IF(H146="(POSE CONCERN)",14,IF(H146="RJ APOLOGY",15,IF(H146="RJ ATONE",16,IF(H146="(RJ ATONE)",16,IF(H146="RJ JUSTIFY",17,IF(H146="RJ JUSTIFY:ECO INFO",17,IF(H146="RJ JUSTIFY:SOC INFO",17,IF(H146="RJ JUSTIFY:EXP INFO",17,IF(H146="RJ JUSTIFY:MON EARN",17,IF(H146="RJ JUSTIFY:MON BEH",17,IF(H146="RJ-",18,IF(H146="RJ FORGIVE+",19,IF(H146="RJ FORGIVE-",19,IF(H146="(RJ FORGIVE+)",19,IF(H146="(RJ FORGIVE-)",19,IF(H146="COORD",20,IF(H146="(COORD)",20,IF(H146="ENF ACK",21,IF(H146="(ENF ACK)",21,IF(H146="ENF PRAISE",22,IF(H146="ENF ASK",23,IF(H146="ENF TELL",24,IF(H146="ENF SHAME",25,IF(H146="ENF WARN",26,IF(H146="ENF THREATEN",27,IF(H146="ENF PUNISH",28,IF(H146="DEFECT",29,IF(H146="SM TALK",30,IF(H146="HUMOR",31,IF(H146="POLITE+",32,IF(H146="POLITE-",32,IF(H146="INPUT-",33,IF(H146="AMBIGUOUS",34,IF(H146="UNCODEABLE",35)))))))))))))))))))))))))))))))))))))))))))))))))))))))))))))))))</f>
        <v>19</v>
      </c>
      <c r="H146" t="s">
        <v>9723</v>
      </c>
    </row>
    <row r="147" spans="1:8" x14ac:dyDescent="0.35">
      <c r="E147" s="58" t="s">
        <v>10004</v>
      </c>
      <c r="G147" s="4">
        <f t="shared" si="16"/>
        <v>30</v>
      </c>
      <c r="H147" t="s">
        <v>9375</v>
      </c>
    </row>
    <row r="148" spans="1:8" x14ac:dyDescent="0.35">
      <c r="E148" s="58" t="s">
        <v>10928</v>
      </c>
      <c r="G148" s="4">
        <f t="shared" si="16"/>
        <v>22</v>
      </c>
      <c r="H148" t="s">
        <v>10418</v>
      </c>
    </row>
    <row r="149" spans="1:8" x14ac:dyDescent="0.35">
      <c r="E149" s="39"/>
    </row>
    <row r="150" spans="1:8" x14ac:dyDescent="0.35">
      <c r="A150" s="4">
        <v>87</v>
      </c>
      <c r="B150" s="4">
        <v>-273.05</v>
      </c>
      <c r="C150" s="2" t="s">
        <v>7099</v>
      </c>
      <c r="D150" s="4">
        <v>2</v>
      </c>
      <c r="E150" s="16" t="s">
        <v>7131</v>
      </c>
      <c r="F150" s="2"/>
      <c r="G150" s="4">
        <f t="shared" ref="G150:G190" si="17">IF(H150="GREET",1,IF(H150="GOAL",2,IF(H150="GOAL:COOP",2,IF(H150="(GOAL:COOP)",2,IF(H150="GOAL:CIVILITY",2,IF(H150="GOAL:SUSTAIN",2,IF(H150="(GOAL:SUSTAIN)",2,IF(H150="GOAL:MAX EARN",2,IF(H150="GOAL:EQUITY",2,IF(H150="(GOAL:EQUITY)",2,IF(H150="PROPOSAL",3,IF(H150="(PROPOSAL)",3,IF(H150="CHOOSE+",4,IF(H150="CHOOSE-",4,IF(H150="(CHOOSE+)",4,IF(H150="(CHOOSE-)",4,IF(H150="ECO INFO",5,IF(H150="(ECO INFO)",5,IF(H150="$ INFO",6,IF(H150="($ INFO)",6,IF(H150="SOC INFO",7,IF(H150="(SOC INFO)",7,IF(H150="RULE INFO",8,IF(H150="EXP INFO",9,IF(H150="(EXP INFO)",9,IF(H150="MON RES",10,IF(H150="MON EARN",11,IF(H150="MON BEH",12,IF(H150="POSE HARM",13,IF(H150="(POSE HARM)",13,IF(H150="POSE CONCERN",14,IF(H150="(POSE CONCERN)",14,IF(H150="RJ APOLOGY",15,IF(H150="RJ ATONE",16,IF(H150="(RJ ATONE)",16,IF(H150="RJ JUSTIFY",17,IF(H150="RJ JUSTIFY:ECO INFO",17,IF(H150="RJ JUSTIFY:SOC INFO",17,IF(H150="RJ JUSTIFY:EXP INFO",17,IF(H150="RJ JUSTIFY:MON EARN",17,IF(H150="RJ JUSTIFY:MON BEH",17,IF(H150="RJ-",18,IF(H150="RJ FORGIVE+",19,IF(H150="RJ FORGIVE-",19,IF(H150="(RJ FORGIVE+)",19,IF(H150="(RJ FORGIVE-)",19,IF(H150="COORD",20,IF(H150="(COORD)",20,IF(H150="ENF ACK",21,IF(H150="(ENF ACK)",21,IF(H150="ENF PRAISE",22,IF(H150="ENF ASK",23,IF(H150="ENF TELL",24,IF(H150="ENF SHAME",25,IF(H150="ENF WARN",26,IF(H150="ENF THREATEN",27,IF(H150="ENF PUNISH",28,IF(H150="DEFECT",29,IF(H150="SM TALK",30,IF(H150="HUMOR",31,IF(H150="POLITE+",32,IF(H150="POLITE-",32,IF(H150="INPUT-",33,IF(H150="AMBIGUOUS",34,IF(H150="UNCODEABLE",35)))))))))))))))))))))))))))))))))))))))))))))))))))))))))))))))))</f>
        <v>30</v>
      </c>
      <c r="H150" t="s">
        <v>9375</v>
      </c>
    </row>
    <row r="151" spans="1:8" x14ac:dyDescent="0.35">
      <c r="A151" s="4">
        <v>88</v>
      </c>
      <c r="B151" s="4">
        <v>-243.726</v>
      </c>
      <c r="C151" s="2" t="s">
        <v>7099</v>
      </c>
      <c r="D151" s="4">
        <v>2</v>
      </c>
      <c r="E151" s="16" t="s">
        <v>7137</v>
      </c>
      <c r="F151" s="2"/>
      <c r="G151" s="4">
        <f t="shared" si="17"/>
        <v>22</v>
      </c>
      <c r="H151" t="s">
        <v>10418</v>
      </c>
    </row>
    <row r="152" spans="1:8" x14ac:dyDescent="0.35">
      <c r="A152" s="4">
        <v>89</v>
      </c>
      <c r="B152" s="4">
        <v>-240.78899999999999</v>
      </c>
      <c r="C152" t="s">
        <v>7081</v>
      </c>
      <c r="D152" s="4">
        <v>1</v>
      </c>
      <c r="E152" s="16" t="s">
        <v>7138</v>
      </c>
      <c r="G152" s="4">
        <f t="shared" si="17"/>
        <v>34</v>
      </c>
      <c r="H152" t="s">
        <v>9387</v>
      </c>
    </row>
    <row r="153" spans="1:8" x14ac:dyDescent="0.35">
      <c r="A153" s="4">
        <v>90</v>
      </c>
      <c r="B153" s="4">
        <v>-238.702</v>
      </c>
      <c r="C153" t="s">
        <v>7081</v>
      </c>
      <c r="D153" s="4">
        <v>1</v>
      </c>
      <c r="E153" s="16" t="s">
        <v>7139</v>
      </c>
      <c r="G153" s="4">
        <f t="shared" si="17"/>
        <v>22</v>
      </c>
      <c r="H153" t="s">
        <v>10418</v>
      </c>
    </row>
    <row r="154" spans="1:8" x14ac:dyDescent="0.35">
      <c r="A154" s="4">
        <v>91</v>
      </c>
      <c r="B154" s="4">
        <v>-233.43899999999999</v>
      </c>
      <c r="C154" s="2" t="s">
        <v>7099</v>
      </c>
      <c r="D154" s="4">
        <v>2</v>
      </c>
      <c r="E154" s="16" t="s">
        <v>7140</v>
      </c>
      <c r="F154" s="2"/>
      <c r="G154" s="4">
        <f t="shared" si="17"/>
        <v>2</v>
      </c>
      <c r="H154" t="s">
        <v>12178</v>
      </c>
    </row>
    <row r="155" spans="1:8" x14ac:dyDescent="0.35">
      <c r="A155" s="4">
        <v>92</v>
      </c>
      <c r="B155" s="4">
        <v>-227.345</v>
      </c>
      <c r="C155" t="s">
        <v>7086</v>
      </c>
      <c r="D155" s="4">
        <v>4</v>
      </c>
      <c r="E155" s="16" t="s">
        <v>7141</v>
      </c>
      <c r="G155" s="4">
        <f t="shared" si="17"/>
        <v>2</v>
      </c>
      <c r="H155" t="s">
        <v>12178</v>
      </c>
    </row>
    <row r="156" spans="1:8" x14ac:dyDescent="0.35">
      <c r="A156" s="4">
        <v>93</v>
      </c>
      <c r="B156" s="4">
        <v>-227.04300000000001</v>
      </c>
      <c r="C156" t="s">
        <v>7101</v>
      </c>
      <c r="D156" s="4">
        <v>3</v>
      </c>
      <c r="E156" s="16" t="s">
        <v>7142</v>
      </c>
      <c r="G156" s="4">
        <f t="shared" si="17"/>
        <v>7</v>
      </c>
      <c r="H156" t="s">
        <v>9377</v>
      </c>
    </row>
    <row r="157" spans="1:8" x14ac:dyDescent="0.35">
      <c r="A157" s="4">
        <v>94</v>
      </c>
      <c r="B157" s="4">
        <v>-223.869</v>
      </c>
      <c r="C157" s="2" t="s">
        <v>7099</v>
      </c>
      <c r="D157" s="4">
        <v>2</v>
      </c>
      <c r="E157" s="16" t="s">
        <v>7145</v>
      </c>
      <c r="F157" s="2"/>
      <c r="G157" s="4">
        <f t="shared" si="17"/>
        <v>24</v>
      </c>
      <c r="H157" t="s">
        <v>10409</v>
      </c>
    </row>
    <row r="158" spans="1:8" x14ac:dyDescent="0.35">
      <c r="A158" s="4">
        <v>95</v>
      </c>
      <c r="B158" s="4">
        <v>-213.738</v>
      </c>
      <c r="C158" t="s">
        <v>7081</v>
      </c>
      <c r="D158" s="4">
        <v>1</v>
      </c>
      <c r="E158" s="16" t="s">
        <v>7148</v>
      </c>
      <c r="G158" s="4">
        <f t="shared" si="17"/>
        <v>7</v>
      </c>
      <c r="H158" t="s">
        <v>9377</v>
      </c>
    </row>
    <row r="159" spans="1:8" x14ac:dyDescent="0.35">
      <c r="A159" s="4">
        <v>96</v>
      </c>
      <c r="B159" s="4">
        <v>-212.24799999999999</v>
      </c>
      <c r="C159" s="2" t="s">
        <v>7099</v>
      </c>
      <c r="D159" s="4">
        <v>2</v>
      </c>
      <c r="E159" s="16" t="s">
        <v>4943</v>
      </c>
      <c r="F159" s="2"/>
      <c r="G159" s="4">
        <f t="shared" si="17"/>
        <v>15</v>
      </c>
      <c r="H159" t="s">
        <v>9706</v>
      </c>
    </row>
    <row r="160" spans="1:8" x14ac:dyDescent="0.35">
      <c r="A160" s="4">
        <v>97</v>
      </c>
      <c r="B160" s="4">
        <v>-210.94900000000001</v>
      </c>
      <c r="C160" t="s">
        <v>7081</v>
      </c>
      <c r="D160" s="4">
        <v>1</v>
      </c>
      <c r="E160" s="16" t="s">
        <v>7149</v>
      </c>
      <c r="G160" s="4">
        <f t="shared" si="17"/>
        <v>30</v>
      </c>
      <c r="H160" t="s">
        <v>9375</v>
      </c>
    </row>
    <row r="161" spans="1:10" x14ac:dyDescent="0.35">
      <c r="A161" s="4">
        <v>98</v>
      </c>
      <c r="B161" s="4">
        <v>-200.87</v>
      </c>
      <c r="C161" s="2" t="s">
        <v>7099</v>
      </c>
      <c r="D161" s="4">
        <v>2</v>
      </c>
      <c r="E161" s="16" t="s">
        <v>7152</v>
      </c>
      <c r="F161" s="2"/>
      <c r="G161" s="4">
        <f t="shared" si="17"/>
        <v>22</v>
      </c>
      <c r="H161" t="s">
        <v>10418</v>
      </c>
    </row>
    <row r="162" spans="1:10" x14ac:dyDescent="0.35">
      <c r="A162" s="4">
        <v>99</v>
      </c>
      <c r="B162" s="4">
        <v>-195.07400000000001</v>
      </c>
      <c r="C162" t="s">
        <v>7081</v>
      </c>
      <c r="D162" s="4">
        <v>1</v>
      </c>
      <c r="E162" s="16" t="s">
        <v>7157</v>
      </c>
      <c r="G162" s="4">
        <f t="shared" si="17"/>
        <v>22</v>
      </c>
      <c r="H162" t="s">
        <v>10418</v>
      </c>
    </row>
    <row r="163" spans="1:10" x14ac:dyDescent="0.35">
      <c r="A163" s="4">
        <v>100</v>
      </c>
      <c r="B163" s="4">
        <v>-184.31799999999899</v>
      </c>
      <c r="C163" t="s">
        <v>7081</v>
      </c>
      <c r="D163" s="4">
        <v>1</v>
      </c>
      <c r="E163" s="16" t="s">
        <v>7160</v>
      </c>
      <c r="G163" s="4">
        <f t="shared" si="17"/>
        <v>31</v>
      </c>
      <c r="H163" t="s">
        <v>9386</v>
      </c>
      <c r="J163" t="s">
        <v>11484</v>
      </c>
    </row>
    <row r="164" spans="1:10" x14ac:dyDescent="0.35">
      <c r="A164" s="4">
        <v>101</v>
      </c>
      <c r="B164" s="4">
        <v>-177.679</v>
      </c>
      <c r="C164" s="2" t="s">
        <v>7099</v>
      </c>
      <c r="D164" s="4">
        <v>2</v>
      </c>
      <c r="E164" s="16" t="s">
        <v>7163</v>
      </c>
      <c r="F164" s="2"/>
      <c r="G164" s="4">
        <f t="shared" si="17"/>
        <v>31</v>
      </c>
      <c r="H164" t="s">
        <v>9386</v>
      </c>
    </row>
    <row r="165" spans="1:10" x14ac:dyDescent="0.35">
      <c r="A165" s="4">
        <v>102</v>
      </c>
      <c r="B165" s="4">
        <v>-177.03399999999999</v>
      </c>
      <c r="C165" t="s">
        <v>7081</v>
      </c>
      <c r="D165" s="4">
        <v>1</v>
      </c>
      <c r="E165" s="16" t="s">
        <v>7164</v>
      </c>
      <c r="G165" s="4">
        <f t="shared" si="17"/>
        <v>30</v>
      </c>
      <c r="H165" t="s">
        <v>9375</v>
      </c>
    </row>
    <row r="166" spans="1:10" x14ac:dyDescent="0.35">
      <c r="A166" s="4">
        <v>103</v>
      </c>
      <c r="B166" s="4">
        <v>-174.51300000000001</v>
      </c>
      <c r="C166" t="s">
        <v>7081</v>
      </c>
      <c r="D166" s="4">
        <v>1</v>
      </c>
      <c r="E166" s="16" t="s">
        <v>5184</v>
      </c>
      <c r="G166" s="4">
        <f t="shared" si="17"/>
        <v>31</v>
      </c>
      <c r="H166" t="s">
        <v>9386</v>
      </c>
    </row>
    <row r="167" spans="1:10" x14ac:dyDescent="0.35">
      <c r="B167" s="4">
        <v>-173.33599999999899</v>
      </c>
      <c r="C167" t="s">
        <v>7081</v>
      </c>
      <c r="D167" s="4">
        <v>1</v>
      </c>
      <c r="E167" s="16" t="s">
        <v>5601</v>
      </c>
    </row>
    <row r="168" spans="1:10" x14ac:dyDescent="0.35">
      <c r="A168" s="4">
        <v>104</v>
      </c>
      <c r="B168" s="4">
        <v>-171.09599999999901</v>
      </c>
      <c r="C168" s="2" t="s">
        <v>7099</v>
      </c>
      <c r="D168" s="4">
        <v>2</v>
      </c>
      <c r="E168" s="16" t="s">
        <v>7166</v>
      </c>
      <c r="F168" s="2"/>
      <c r="G168" s="4">
        <f t="shared" si="17"/>
        <v>31</v>
      </c>
      <c r="H168" t="s">
        <v>9386</v>
      </c>
    </row>
    <row r="169" spans="1:10" x14ac:dyDescent="0.35">
      <c r="A169" s="4">
        <v>105</v>
      </c>
      <c r="B169" s="4">
        <v>-163.80199999999999</v>
      </c>
      <c r="C169" t="s">
        <v>7081</v>
      </c>
      <c r="D169" s="4">
        <v>1</v>
      </c>
      <c r="E169" s="16" t="s">
        <v>7169</v>
      </c>
      <c r="G169" s="4">
        <f t="shared" si="17"/>
        <v>22</v>
      </c>
      <c r="H169" t="s">
        <v>10418</v>
      </c>
    </row>
    <row r="170" spans="1:10" x14ac:dyDescent="0.35">
      <c r="A170" s="4">
        <v>106</v>
      </c>
      <c r="B170" s="4">
        <v>-157.12799999999999</v>
      </c>
      <c r="C170" s="2" t="s">
        <v>7099</v>
      </c>
      <c r="D170" s="4">
        <v>2</v>
      </c>
      <c r="E170" s="16" t="s">
        <v>1282</v>
      </c>
      <c r="F170" s="2"/>
      <c r="G170" s="4">
        <f t="shared" si="17"/>
        <v>32</v>
      </c>
      <c r="H170" t="s">
        <v>9376</v>
      </c>
    </row>
    <row r="171" spans="1:10" x14ac:dyDescent="0.35">
      <c r="A171" s="4">
        <v>107</v>
      </c>
      <c r="B171" s="4">
        <v>-148.37100000000001</v>
      </c>
      <c r="C171" t="s">
        <v>7081</v>
      </c>
      <c r="D171" s="4">
        <v>1</v>
      </c>
      <c r="E171" s="16" t="s">
        <v>7174</v>
      </c>
      <c r="G171" s="4">
        <f t="shared" si="17"/>
        <v>22</v>
      </c>
      <c r="H171" t="s">
        <v>10418</v>
      </c>
    </row>
    <row r="172" spans="1:10" x14ac:dyDescent="0.35">
      <c r="A172" s="4">
        <v>108</v>
      </c>
      <c r="B172" s="4">
        <v>-142.62299999999999</v>
      </c>
      <c r="C172" s="2" t="s">
        <v>7099</v>
      </c>
      <c r="D172" s="4">
        <v>2</v>
      </c>
      <c r="E172" s="16" t="s">
        <v>7176</v>
      </c>
      <c r="F172" s="2"/>
      <c r="G172" s="4">
        <f t="shared" si="17"/>
        <v>22</v>
      </c>
      <c r="H172" t="s">
        <v>10418</v>
      </c>
    </row>
    <row r="173" spans="1:10" x14ac:dyDescent="0.35">
      <c r="A173" s="4">
        <v>109</v>
      </c>
      <c r="B173" s="4">
        <v>-132.65600000000001</v>
      </c>
      <c r="C173" t="s">
        <v>7086</v>
      </c>
      <c r="D173" s="4">
        <v>4</v>
      </c>
      <c r="E173" s="16" t="s">
        <v>7179</v>
      </c>
      <c r="G173" s="4">
        <f t="shared" si="17"/>
        <v>22</v>
      </c>
      <c r="H173" t="s">
        <v>10418</v>
      </c>
    </row>
    <row r="174" spans="1:10" x14ac:dyDescent="0.35">
      <c r="B174" s="4">
        <v>-120.017</v>
      </c>
      <c r="C174" t="s">
        <v>7086</v>
      </c>
      <c r="D174" s="4">
        <v>4</v>
      </c>
      <c r="E174" s="16" t="s">
        <v>7187</v>
      </c>
    </row>
    <row r="175" spans="1:10" x14ac:dyDescent="0.35">
      <c r="A175" s="4">
        <v>110</v>
      </c>
      <c r="B175" s="4">
        <v>-129.26300000000001</v>
      </c>
      <c r="C175" t="s">
        <v>7081</v>
      </c>
      <c r="D175" s="4">
        <v>1</v>
      </c>
      <c r="E175" s="16" t="s">
        <v>7181</v>
      </c>
      <c r="G175" s="4">
        <f t="shared" si="17"/>
        <v>22</v>
      </c>
      <c r="H175" t="s">
        <v>10418</v>
      </c>
    </row>
    <row r="176" spans="1:10" x14ac:dyDescent="0.35">
      <c r="A176" s="4">
        <v>111</v>
      </c>
      <c r="B176" s="4">
        <v>-125.67100000000001</v>
      </c>
      <c r="C176" s="2" t="s">
        <v>7099</v>
      </c>
      <c r="D176" s="4">
        <v>2</v>
      </c>
      <c r="E176" s="16" t="s">
        <v>7183</v>
      </c>
      <c r="F176" s="2"/>
      <c r="G176" s="4">
        <f t="shared" si="17"/>
        <v>22</v>
      </c>
      <c r="H176" t="s">
        <v>10418</v>
      </c>
    </row>
    <row r="177" spans="1:8" x14ac:dyDescent="0.35">
      <c r="A177" s="4">
        <v>112</v>
      </c>
      <c r="B177" s="4">
        <v>-124.884</v>
      </c>
      <c r="C177" t="s">
        <v>7081</v>
      </c>
      <c r="D177" s="4">
        <v>1</v>
      </c>
      <c r="E177" s="16" t="s">
        <v>7184</v>
      </c>
      <c r="G177" s="4">
        <f t="shared" si="17"/>
        <v>22</v>
      </c>
      <c r="H177" t="s">
        <v>10418</v>
      </c>
    </row>
    <row r="178" spans="1:8" x14ac:dyDescent="0.35">
      <c r="A178" s="4">
        <v>113</v>
      </c>
      <c r="B178" s="4">
        <v>-115.07599999999999</v>
      </c>
      <c r="C178" s="2" t="s">
        <v>7099</v>
      </c>
      <c r="D178" s="4">
        <v>2</v>
      </c>
      <c r="E178" s="16" t="s">
        <v>7188</v>
      </c>
      <c r="F178" s="2"/>
      <c r="G178" s="4">
        <f t="shared" si="17"/>
        <v>30</v>
      </c>
      <c r="H178" t="s">
        <v>9375</v>
      </c>
    </row>
    <row r="179" spans="1:8" x14ac:dyDescent="0.35">
      <c r="A179" s="4">
        <v>114</v>
      </c>
      <c r="B179" s="4">
        <v>-103.664</v>
      </c>
      <c r="C179" s="2" t="s">
        <v>7099</v>
      </c>
      <c r="D179" s="4">
        <v>2</v>
      </c>
      <c r="E179" s="16" t="s">
        <v>7192</v>
      </c>
      <c r="F179" s="2"/>
      <c r="G179" s="4">
        <f t="shared" si="17"/>
        <v>7</v>
      </c>
      <c r="H179" t="s">
        <v>9377</v>
      </c>
    </row>
    <row r="180" spans="1:8" x14ac:dyDescent="0.35">
      <c r="A180" s="4">
        <v>115</v>
      </c>
      <c r="B180" s="4">
        <v>-99.018999999999906</v>
      </c>
      <c r="C180" t="s">
        <v>7081</v>
      </c>
      <c r="D180" s="4">
        <v>1</v>
      </c>
      <c r="E180" s="16" t="s">
        <v>7195</v>
      </c>
      <c r="G180" s="4">
        <f t="shared" si="17"/>
        <v>22</v>
      </c>
      <c r="H180" t="s">
        <v>10418</v>
      </c>
    </row>
    <row r="181" spans="1:8" x14ac:dyDescent="0.35">
      <c r="A181" s="4">
        <v>116</v>
      </c>
      <c r="B181" s="4">
        <v>-85.744</v>
      </c>
      <c r="C181" s="2" t="s">
        <v>7099</v>
      </c>
      <c r="D181" s="4">
        <v>2</v>
      </c>
      <c r="E181" s="16" t="s">
        <v>7200</v>
      </c>
      <c r="F181" s="2"/>
      <c r="G181" s="4">
        <f t="shared" si="17"/>
        <v>22</v>
      </c>
      <c r="H181" t="s">
        <v>10418</v>
      </c>
    </row>
    <row r="182" spans="1:8" x14ac:dyDescent="0.35">
      <c r="B182" s="4">
        <v>-79.992000000000004</v>
      </c>
      <c r="C182" s="2" t="s">
        <v>7099</v>
      </c>
      <c r="D182" s="4">
        <v>2</v>
      </c>
      <c r="E182" s="16" t="s">
        <v>7201</v>
      </c>
      <c r="F182" s="2"/>
    </row>
    <row r="183" spans="1:8" x14ac:dyDescent="0.35">
      <c r="B183" s="4">
        <v>-78.641000000000005</v>
      </c>
      <c r="C183" s="2" t="s">
        <v>7099</v>
      </c>
      <c r="D183" s="4">
        <v>2</v>
      </c>
      <c r="E183" s="16" t="s">
        <v>1282</v>
      </c>
      <c r="F183" s="2"/>
    </row>
    <row r="184" spans="1:8" x14ac:dyDescent="0.35">
      <c r="A184" s="4">
        <v>117</v>
      </c>
      <c r="B184" s="4">
        <v>-59.761000000000003</v>
      </c>
      <c r="C184" t="s">
        <v>7081</v>
      </c>
      <c r="D184" s="4">
        <v>1</v>
      </c>
      <c r="E184" s="16" t="s">
        <v>7207</v>
      </c>
      <c r="G184" s="4">
        <f t="shared" si="17"/>
        <v>22</v>
      </c>
      <c r="H184" t="s">
        <v>10418</v>
      </c>
    </row>
    <row r="185" spans="1:8" x14ac:dyDescent="0.35">
      <c r="A185" s="4">
        <v>118</v>
      </c>
      <c r="B185" s="4">
        <v>-50.271999999999998</v>
      </c>
      <c r="C185" s="2" t="s">
        <v>7099</v>
      </c>
      <c r="D185" s="4">
        <v>2</v>
      </c>
      <c r="E185" s="16" t="s">
        <v>7211</v>
      </c>
      <c r="F185" s="2"/>
      <c r="G185" s="4">
        <f t="shared" si="17"/>
        <v>9</v>
      </c>
      <c r="H185" t="s">
        <v>9373</v>
      </c>
    </row>
    <row r="186" spans="1:8" x14ac:dyDescent="0.35">
      <c r="A186" s="4">
        <v>119</v>
      </c>
      <c r="B186" s="4">
        <v>-46.521999999999998</v>
      </c>
      <c r="C186" s="2" t="s">
        <v>7099</v>
      </c>
      <c r="D186" s="4">
        <v>2</v>
      </c>
      <c r="E186" s="16" t="s">
        <v>7212</v>
      </c>
      <c r="F186" s="2"/>
      <c r="G186" s="4">
        <f t="shared" si="17"/>
        <v>22</v>
      </c>
      <c r="H186" t="s">
        <v>10418</v>
      </c>
    </row>
    <row r="187" spans="1:8" x14ac:dyDescent="0.35">
      <c r="A187" s="4">
        <v>120</v>
      </c>
      <c r="B187" s="4">
        <v>-43.034999999999997</v>
      </c>
      <c r="C187" t="s">
        <v>7081</v>
      </c>
      <c r="D187" s="4">
        <v>1</v>
      </c>
      <c r="E187" s="16" t="s">
        <v>873</v>
      </c>
      <c r="G187" s="4">
        <f t="shared" si="17"/>
        <v>22</v>
      </c>
      <c r="H187" t="s">
        <v>10418</v>
      </c>
    </row>
    <row r="188" spans="1:8" x14ac:dyDescent="0.35">
      <c r="A188" s="4">
        <v>121</v>
      </c>
      <c r="B188" s="4">
        <v>-39.735999999999997</v>
      </c>
      <c r="C188" s="2" t="s">
        <v>7099</v>
      </c>
      <c r="D188" s="4">
        <v>2</v>
      </c>
      <c r="E188" s="16" t="s">
        <v>1282</v>
      </c>
      <c r="F188" s="2"/>
      <c r="G188" s="4">
        <f t="shared" si="17"/>
        <v>32</v>
      </c>
      <c r="H188" t="s">
        <v>9376</v>
      </c>
    </row>
    <row r="189" spans="1:8" x14ac:dyDescent="0.35">
      <c r="A189" s="4">
        <v>122</v>
      </c>
      <c r="B189" s="4">
        <v>-34.585999999999999</v>
      </c>
      <c r="C189" t="s">
        <v>7086</v>
      </c>
      <c r="D189" s="4">
        <v>4</v>
      </c>
      <c r="E189" s="16" t="s">
        <v>7217</v>
      </c>
      <c r="G189" s="4">
        <f t="shared" si="17"/>
        <v>22</v>
      </c>
      <c r="H189" t="s">
        <v>10418</v>
      </c>
    </row>
    <row r="190" spans="1:8" x14ac:dyDescent="0.35">
      <c r="A190" s="4">
        <v>123</v>
      </c>
      <c r="B190" s="4">
        <v>-36.466999999999999</v>
      </c>
      <c r="C190" t="s">
        <v>7081</v>
      </c>
      <c r="D190" s="4">
        <v>1</v>
      </c>
      <c r="E190" s="16" t="s">
        <v>7215</v>
      </c>
      <c r="G190" s="4">
        <f t="shared" si="17"/>
        <v>31</v>
      </c>
      <c r="H190" t="s">
        <v>9386</v>
      </c>
    </row>
    <row r="191" spans="1:8" x14ac:dyDescent="0.35">
      <c r="B191" s="4">
        <v>-30.858000000000001</v>
      </c>
      <c r="C191" t="s">
        <v>7081</v>
      </c>
      <c r="D191" s="4">
        <v>1</v>
      </c>
      <c r="E191" s="16" t="s">
        <v>7219</v>
      </c>
    </row>
    <row r="192" spans="1:8" x14ac:dyDescent="0.35">
      <c r="B192" s="4">
        <v>-28.715</v>
      </c>
      <c r="C192" t="s">
        <v>7081</v>
      </c>
      <c r="D192" s="4">
        <v>1</v>
      </c>
      <c r="E192" s="16" t="s">
        <v>7221</v>
      </c>
    </row>
    <row r="194" spans="1:8" x14ac:dyDescent="0.35">
      <c r="B194" s="21" t="s">
        <v>9233</v>
      </c>
      <c r="C194" s="22"/>
      <c r="D194" s="21"/>
      <c r="E194" s="23"/>
    </row>
    <row r="195" spans="1:8" x14ac:dyDescent="0.35">
      <c r="B195" s="20"/>
    </row>
    <row r="196" spans="1:8" x14ac:dyDescent="0.35">
      <c r="A196" s="4">
        <v>124</v>
      </c>
      <c r="B196" s="4">
        <v>133.04499999999999</v>
      </c>
      <c r="C196" t="s">
        <v>7081</v>
      </c>
      <c r="D196" s="4">
        <v>1</v>
      </c>
      <c r="E196" s="16" t="s">
        <v>267</v>
      </c>
      <c r="G196" s="4">
        <f t="shared" ref="G196" si="18">IF(H196="GREET",1,IF(H196="GOAL",2,IF(H196="GOAL:COOP",2,IF(H196="(GOAL:COOP)",2,IF(H196="GOAL:CIVILITY",2,IF(H196="GOAL:SUSTAIN",2,IF(H196="(GOAL:SUSTAIN)",2,IF(H196="GOAL:MAX EARN",2,IF(H196="GOAL:EQUITY",2,IF(H196="(GOAL:EQUITY)",2,IF(H196="PROPOSAL",3,IF(H196="(PROPOSAL)",3,IF(H196="CHOOSE+",4,IF(H196="CHOOSE-",4,IF(H196="(CHOOSE+)",4,IF(H196="(CHOOSE-)",4,IF(H196="ECO INFO",5,IF(H196="(ECO INFO)",5,IF(H196="$ INFO",6,IF(H196="($ INFO)",6,IF(H196="SOC INFO",7,IF(H196="(SOC INFO)",7,IF(H196="RULE INFO",8,IF(H196="EXP INFO",9,IF(H196="(EXP INFO)",9,IF(H196="MON RES",10,IF(H196="MON EARN",11,IF(H196="MON BEH",12,IF(H196="POSE HARM",13,IF(H196="(POSE HARM)",13,IF(H196="POSE CONCERN",14,IF(H196="(POSE CONCERN)",14,IF(H196="RJ APOLOGY",15,IF(H196="RJ ATONE",16,IF(H196="(RJ ATONE)",16,IF(H196="RJ JUSTIFY",17,IF(H196="RJ JUSTIFY:ECO INFO",17,IF(H196="RJ JUSTIFY:SOC INFO",17,IF(H196="RJ JUSTIFY:EXP INFO",17,IF(H196="RJ JUSTIFY:MON EARN",17,IF(H196="RJ JUSTIFY:MON BEH",17,IF(H196="RJ-",18,IF(H196="RJ FORGIVE+",19,IF(H196="RJ FORGIVE-",19,IF(H196="(RJ FORGIVE+)",19,IF(H196="(RJ FORGIVE-)",19,IF(H196="COORD",20,IF(H196="(COORD)",20,IF(H196="ENF ACK",21,IF(H196="(ENF ACK)",21,IF(H196="ENF PRAISE",22,IF(H196="ENF ASK",23,IF(H196="ENF TELL",24,IF(H196="ENF SHAME",25,IF(H196="ENF WARN",26,IF(H196="ENF THREATEN",27,IF(H196="ENF PUNISH",28,IF(H196="DEFECT",29,IF(H196="SM TALK",30,IF(H196="HUMOR",31,IF(H196="POLITE+",32,IF(H196="POLITE-",32,IF(H196="INPUT-",33,IF(H196="AMBIGUOUS",34,IF(H196="UNCODEABLE",35)))))))))))))))))))))))))))))))))))))))))))))))))))))))))))))))))</f>
        <v>22</v>
      </c>
      <c r="H196" t="s">
        <v>10418</v>
      </c>
    </row>
    <row r="197" spans="1:8" x14ac:dyDescent="0.35">
      <c r="B197" s="4">
        <v>142.10900000000001</v>
      </c>
      <c r="C197" t="s">
        <v>7081</v>
      </c>
      <c r="D197" s="4">
        <v>1</v>
      </c>
      <c r="E197" s="16" t="s">
        <v>7222</v>
      </c>
    </row>
    <row r="199" spans="1:8" x14ac:dyDescent="0.35">
      <c r="A199" s="4">
        <v>125</v>
      </c>
      <c r="B199" s="4">
        <v>183.85299999999901</v>
      </c>
      <c r="C199" t="s">
        <v>7101</v>
      </c>
      <c r="D199" s="4">
        <v>3</v>
      </c>
      <c r="E199" s="16" t="s">
        <v>7223</v>
      </c>
      <c r="G199" s="4">
        <f t="shared" ref="G199:G201" si="19">IF(H199="GREET",1,IF(H199="GOAL",2,IF(H199="GOAL:COOP",2,IF(H199="(GOAL:COOP)",2,IF(H199="GOAL:CIVILITY",2,IF(H199="GOAL:SUSTAIN",2,IF(H199="(GOAL:SUSTAIN)",2,IF(H199="GOAL:MAX EARN",2,IF(H199="GOAL:EQUITY",2,IF(H199="(GOAL:EQUITY)",2,IF(H199="PROPOSAL",3,IF(H199="(PROPOSAL)",3,IF(H199="CHOOSE+",4,IF(H199="CHOOSE-",4,IF(H199="(CHOOSE+)",4,IF(H199="(CHOOSE-)",4,IF(H199="ECO INFO",5,IF(H199="(ECO INFO)",5,IF(H199="$ INFO",6,IF(H199="($ INFO)",6,IF(H199="SOC INFO",7,IF(H199="(SOC INFO)",7,IF(H199="RULE INFO",8,IF(H199="EXP INFO",9,IF(H199="(EXP INFO)",9,IF(H199="MON RES",10,IF(H199="MON EARN",11,IF(H199="MON BEH",12,IF(H199="POSE HARM",13,IF(H199="(POSE HARM)",13,IF(H199="POSE CONCERN",14,IF(H199="(POSE CONCERN)",14,IF(H199="RJ APOLOGY",15,IF(H199="RJ ATONE",16,IF(H199="(RJ ATONE)",16,IF(H199="RJ JUSTIFY",17,IF(H199="RJ JUSTIFY:ECO INFO",17,IF(H199="RJ JUSTIFY:SOC INFO",17,IF(H199="RJ JUSTIFY:EXP INFO",17,IF(H199="RJ JUSTIFY:MON EARN",17,IF(H199="RJ JUSTIFY:MON BEH",17,IF(H199="RJ-",18,IF(H199="RJ FORGIVE+",19,IF(H199="RJ FORGIVE-",19,IF(H199="(RJ FORGIVE+)",19,IF(H199="(RJ FORGIVE-)",19,IF(H199="COORD",20,IF(H199="(COORD)",20,IF(H199="ENF ACK",21,IF(H199="(ENF ACK)",21,IF(H199="ENF PRAISE",22,IF(H199="ENF ASK",23,IF(H199="ENF TELL",24,IF(H199="ENF SHAME",25,IF(H199="ENF WARN",26,IF(H199="ENF THREATEN",27,IF(H199="ENF PUNISH",28,IF(H199="DEFECT",29,IF(H199="SM TALK",30,IF(H199="HUMOR",31,IF(H199="POLITE+",32,IF(H199="POLITE-",32,IF(H199="INPUT-",33,IF(H199="AMBIGUOUS",34,IF(H199="UNCODEABLE",35)))))))))))))))))))))))))))))))))))))))))))))))))))))))))))))))))</f>
        <v>10</v>
      </c>
      <c r="H199" t="s">
        <v>10136</v>
      </c>
    </row>
    <row r="200" spans="1:8" x14ac:dyDescent="0.35">
      <c r="A200" s="4">
        <v>126</v>
      </c>
      <c r="B200" s="4">
        <v>202.62099999999899</v>
      </c>
      <c r="C200" t="s">
        <v>7081</v>
      </c>
      <c r="D200" s="4">
        <v>1</v>
      </c>
      <c r="E200" s="16" t="s">
        <v>7224</v>
      </c>
      <c r="G200" s="4">
        <f t="shared" si="19"/>
        <v>9</v>
      </c>
      <c r="H200" t="s">
        <v>9373</v>
      </c>
    </row>
    <row r="201" spans="1:8" x14ac:dyDescent="0.35">
      <c r="A201" s="4">
        <v>127</v>
      </c>
      <c r="B201" s="4">
        <v>218.767</v>
      </c>
      <c r="C201" t="s">
        <v>7086</v>
      </c>
      <c r="D201" s="4">
        <v>4</v>
      </c>
      <c r="E201" s="16" t="s">
        <v>7225</v>
      </c>
      <c r="G201" s="4">
        <f t="shared" si="19"/>
        <v>10</v>
      </c>
      <c r="H201" t="s">
        <v>10136</v>
      </c>
    </row>
    <row r="203" spans="1:8" x14ac:dyDescent="0.35">
      <c r="A203" s="7"/>
      <c r="B203" s="11" t="s">
        <v>9229</v>
      </c>
      <c r="C203" s="15"/>
      <c r="D203" s="19"/>
      <c r="E203" s="15"/>
      <c r="F203" s="13"/>
    </row>
    <row r="204" spans="1:8" x14ac:dyDescent="0.35">
      <c r="A204" s="7"/>
      <c r="B204" s="7"/>
      <c r="C204" s="8"/>
      <c r="E204" s="8"/>
      <c r="F204" s="6"/>
    </row>
    <row r="205" spans="1:8" x14ac:dyDescent="0.35">
      <c r="A205" s="7">
        <v>4</v>
      </c>
      <c r="B205" s="31" t="s">
        <v>11487</v>
      </c>
    </row>
    <row r="206" spans="1:8" x14ac:dyDescent="0.35">
      <c r="A206" s="4">
        <v>128</v>
      </c>
      <c r="B206" s="4">
        <v>-371.54399999999998</v>
      </c>
      <c r="C206" s="2" t="s">
        <v>7099</v>
      </c>
      <c r="D206" s="4">
        <v>2</v>
      </c>
      <c r="E206" s="16" t="s">
        <v>7377</v>
      </c>
      <c r="F206" s="2"/>
      <c r="G206" s="4">
        <f t="shared" ref="G206" si="20">IF(H206="GREET",1,IF(H206="GOAL",2,IF(H206="GOAL:COOP",2,IF(H206="(GOAL:COOP)",2,IF(H206="GOAL:CIVILITY",2,IF(H206="GOAL:SUSTAIN",2,IF(H206="(GOAL:SUSTAIN)",2,IF(H206="GOAL:MAX EARN",2,IF(H206="GOAL:EQUITY",2,IF(H206="(GOAL:EQUITY)",2,IF(H206="PROPOSAL",3,IF(H206="(PROPOSAL)",3,IF(H206="CHOOSE+",4,IF(H206="CHOOSE-",4,IF(H206="(CHOOSE+)",4,IF(H206="(CHOOSE-)",4,IF(H206="ECO INFO",5,IF(H206="(ECO INFO)",5,IF(H206="$ INFO",6,IF(H206="($ INFO)",6,IF(H206="SOC INFO",7,IF(H206="(SOC INFO)",7,IF(H206="RULE INFO",8,IF(H206="EXP INFO",9,IF(H206="(EXP INFO)",9,IF(H206="MON RES",10,IF(H206="MON EARN",11,IF(H206="MON BEH",12,IF(H206="POSE HARM",13,IF(H206="(POSE HARM)",13,IF(H206="POSE CONCERN",14,IF(H206="(POSE CONCERN)",14,IF(H206="RJ APOLOGY",15,IF(H206="RJ ATONE",16,IF(H206="(RJ ATONE)",16,IF(H206="RJ JUSTIFY",17,IF(H206="RJ JUSTIFY:ECO INFO",17,IF(H206="RJ JUSTIFY:SOC INFO",17,IF(H206="RJ JUSTIFY:EXP INFO",17,IF(H206="RJ JUSTIFY:MON EARN",17,IF(H206="RJ JUSTIFY:MON BEH",17,IF(H206="RJ-",18,IF(H206="RJ FORGIVE+",19,IF(H206="RJ FORGIVE-",19,IF(H206="(RJ FORGIVE+)",19,IF(H206="(RJ FORGIVE-)",19,IF(H206="COORD",20,IF(H206="(COORD)",20,IF(H206="ENF ACK",21,IF(H206="(ENF ACK)",21,IF(H206="ENF PRAISE",22,IF(H206="ENF ASK",23,IF(H206="ENF TELL",24,IF(H206="ENF SHAME",25,IF(H206="ENF WARN",26,IF(H206="ENF THREATEN",27,IF(H206="ENF PUNISH",28,IF(H206="DEFECT",29,IF(H206="SM TALK",30,IF(H206="HUMOR",31,IF(H206="POLITE+",32,IF(H206="POLITE-",32,IF(H206="INPUT-",33,IF(H206="AMBIGUOUS",34,IF(H206="UNCODEABLE",35)))))))))))))))))))))))))))))))))))))))))))))))))))))))))))))))))</f>
        <v>5</v>
      </c>
      <c r="H206" t="s">
        <v>9378</v>
      </c>
    </row>
    <row r="207" spans="1:8" x14ac:dyDescent="0.35">
      <c r="A207" s="4">
        <v>129</v>
      </c>
      <c r="B207" s="4">
        <v>-365.56199999999899</v>
      </c>
      <c r="C207" t="s">
        <v>7101</v>
      </c>
      <c r="D207" s="4">
        <v>3</v>
      </c>
      <c r="E207" s="16" t="s">
        <v>7381</v>
      </c>
    </row>
    <row r="208" spans="1:8" x14ac:dyDescent="0.35">
      <c r="E208" s="58" t="s">
        <v>10005</v>
      </c>
      <c r="G208" s="4">
        <f t="shared" ref="G208:K235" si="21">IF(H208="GREET",1,IF(H208="GOAL",2,IF(H208="GOAL:COOP",2,IF(H208="(GOAL:COOP)",2,IF(H208="GOAL:CIVILITY",2,IF(H208="GOAL:SUSTAIN",2,IF(H208="(GOAL:SUSTAIN)",2,IF(H208="GOAL:MAX EARN",2,IF(H208="GOAL:EQUITY",2,IF(H208="(GOAL:EQUITY)",2,IF(H208="PROPOSAL",3,IF(H208="(PROPOSAL)",3,IF(H208="CHOOSE+",4,IF(H208="CHOOSE-",4,IF(H208="(CHOOSE+)",4,IF(H208="(CHOOSE-)",4,IF(H208="ECO INFO",5,IF(H208="(ECO INFO)",5,IF(H208="$ INFO",6,IF(H208="($ INFO)",6,IF(H208="SOC INFO",7,IF(H208="(SOC INFO)",7,IF(H208="RULE INFO",8,IF(H208="EXP INFO",9,IF(H208="(EXP INFO)",9,IF(H208="MON RES",10,IF(H208="MON EARN",11,IF(H208="MON BEH",12,IF(H208="POSE HARM",13,IF(H208="(POSE HARM)",13,IF(H208="POSE CONCERN",14,IF(H208="(POSE CONCERN)",14,IF(H208="RJ APOLOGY",15,IF(H208="RJ ATONE",16,IF(H208="(RJ ATONE)",16,IF(H208="RJ JUSTIFY",17,IF(H208="RJ JUSTIFY:ECO INFO",17,IF(H208="RJ JUSTIFY:SOC INFO",17,IF(H208="RJ JUSTIFY:EXP INFO",17,IF(H208="RJ JUSTIFY:MON EARN",17,IF(H208="RJ JUSTIFY:MON BEH",17,IF(H208="RJ-",18,IF(H208="RJ FORGIVE+",19,IF(H208="RJ FORGIVE-",19,IF(H208="(RJ FORGIVE+)",19,IF(H208="(RJ FORGIVE-)",19,IF(H208="COORD",20,IF(H208="(COORD)",20,IF(H208="ENF ACK",21,IF(H208="(ENF ACK)",21,IF(H208="ENF PRAISE",22,IF(H208="ENF ASK",23,IF(H208="ENF TELL",24,IF(H208="ENF SHAME",25,IF(H208="ENF WARN",26,IF(H208="ENF THREATEN",27,IF(H208="ENF PUNISH",28,IF(H208="DEFECT",29,IF(H208="SM TALK",30,IF(H208="HUMOR",31,IF(H208="POLITE+",32,IF(H208="POLITE-",32,IF(H208="INPUT-",33,IF(H208="AMBIGUOUS",34,IF(H208="UNCODEABLE",35)))))))))))))))))))))))))))))))))))))))))))))))))))))))))))))))))</f>
        <v>22</v>
      </c>
      <c r="H208" t="s">
        <v>10418</v>
      </c>
    </row>
    <row r="209" spans="1:8" x14ac:dyDescent="0.35">
      <c r="E209" s="58" t="s">
        <v>10006</v>
      </c>
      <c r="G209" s="4">
        <f t="shared" si="21"/>
        <v>3</v>
      </c>
      <c r="H209" t="s">
        <v>9379</v>
      </c>
    </row>
    <row r="210" spans="1:8" x14ac:dyDescent="0.35">
      <c r="A210" s="4">
        <v>130</v>
      </c>
      <c r="B210" s="4">
        <v>-364.50400000000002</v>
      </c>
      <c r="C210" t="s">
        <v>7081</v>
      </c>
      <c r="D210" s="4">
        <v>1</v>
      </c>
      <c r="E210" s="16" t="s">
        <v>7382</v>
      </c>
    </row>
    <row r="211" spans="1:8" x14ac:dyDescent="0.35">
      <c r="E211" s="58" t="s">
        <v>68</v>
      </c>
      <c r="G211" s="4">
        <f t="shared" si="21"/>
        <v>4</v>
      </c>
      <c r="H211" t="s">
        <v>9372</v>
      </c>
    </row>
    <row r="212" spans="1:8" x14ac:dyDescent="0.35">
      <c r="E212" s="58" t="s">
        <v>11482</v>
      </c>
      <c r="G212" s="4">
        <f t="shared" si="21"/>
        <v>6</v>
      </c>
      <c r="H212" t="s">
        <v>10472</v>
      </c>
    </row>
    <row r="213" spans="1:8" x14ac:dyDescent="0.35">
      <c r="A213" s="4">
        <v>131</v>
      </c>
      <c r="B213" s="4">
        <v>-361.50699999999898</v>
      </c>
      <c r="C213" s="2" t="s">
        <v>7099</v>
      </c>
      <c r="D213" s="4">
        <v>2</v>
      </c>
      <c r="E213" s="16" t="s">
        <v>7385</v>
      </c>
      <c r="F213" s="2"/>
      <c r="G213" s="4">
        <f t="shared" si="21"/>
        <v>5</v>
      </c>
      <c r="H213" t="s">
        <v>9378</v>
      </c>
    </row>
    <row r="214" spans="1:8" x14ac:dyDescent="0.35">
      <c r="A214" s="4">
        <v>132</v>
      </c>
      <c r="B214" s="4">
        <v>-358.11799999999999</v>
      </c>
      <c r="C214" t="s">
        <v>7101</v>
      </c>
      <c r="D214" s="4">
        <v>3</v>
      </c>
      <c r="E214" s="16" t="s">
        <v>4672</v>
      </c>
      <c r="G214" s="4">
        <f t="shared" si="21"/>
        <v>5</v>
      </c>
      <c r="H214" t="s">
        <v>9378</v>
      </c>
    </row>
    <row r="215" spans="1:8" x14ac:dyDescent="0.35">
      <c r="A215" s="4">
        <v>133</v>
      </c>
      <c r="B215" s="4">
        <v>-348.69499999999999</v>
      </c>
      <c r="C215" t="s">
        <v>7081</v>
      </c>
      <c r="D215" s="4">
        <v>1</v>
      </c>
      <c r="E215" s="16" t="s">
        <v>7390</v>
      </c>
      <c r="G215" s="4">
        <f t="shared" si="21"/>
        <v>31</v>
      </c>
      <c r="H215" t="s">
        <v>9386</v>
      </c>
    </row>
    <row r="216" spans="1:8" x14ac:dyDescent="0.35">
      <c r="A216" s="4">
        <v>134</v>
      </c>
      <c r="B216" s="4">
        <v>-335.695999999999</v>
      </c>
      <c r="C216" s="2" t="s">
        <v>7099</v>
      </c>
      <c r="D216" s="4">
        <v>2</v>
      </c>
      <c r="E216" s="16" t="s">
        <v>7393</v>
      </c>
      <c r="F216" s="2"/>
      <c r="G216" s="4">
        <f t="shared" si="21"/>
        <v>5</v>
      </c>
      <c r="H216" t="s">
        <v>9378</v>
      </c>
    </row>
    <row r="217" spans="1:8" x14ac:dyDescent="0.35">
      <c r="A217" s="4">
        <v>135</v>
      </c>
      <c r="B217" s="4">
        <v>-331.18299999999999</v>
      </c>
      <c r="C217" t="s">
        <v>7081</v>
      </c>
      <c r="D217" s="4">
        <v>1</v>
      </c>
      <c r="E217" s="16" t="s">
        <v>7395</v>
      </c>
      <c r="G217" s="4">
        <f t="shared" si="21"/>
        <v>3</v>
      </c>
      <c r="H217" t="s">
        <v>9379</v>
      </c>
    </row>
    <row r="218" spans="1:8" x14ac:dyDescent="0.35">
      <c r="B218" s="4">
        <v>-324.55099999999999</v>
      </c>
      <c r="C218" t="s">
        <v>7081</v>
      </c>
      <c r="D218" s="4">
        <v>1</v>
      </c>
      <c r="E218" s="16" t="s">
        <v>7398</v>
      </c>
    </row>
    <row r="219" spans="1:8" x14ac:dyDescent="0.35">
      <c r="B219" s="4">
        <v>-305.90300000000002</v>
      </c>
      <c r="C219" t="s">
        <v>7081</v>
      </c>
      <c r="D219" s="4">
        <v>1</v>
      </c>
      <c r="E219" s="16" t="s">
        <v>7406</v>
      </c>
    </row>
    <row r="220" spans="1:8" x14ac:dyDescent="0.35">
      <c r="E220" s="58" t="s">
        <v>11485</v>
      </c>
      <c r="G220" s="4">
        <f t="shared" si="21"/>
        <v>3</v>
      </c>
      <c r="H220" t="s">
        <v>9379</v>
      </c>
    </row>
    <row r="221" spans="1:8" x14ac:dyDescent="0.35">
      <c r="E221" s="58" t="s">
        <v>7406</v>
      </c>
      <c r="G221" s="4">
        <f t="shared" si="21"/>
        <v>5</v>
      </c>
      <c r="H221" t="s">
        <v>9378</v>
      </c>
    </row>
    <row r="222" spans="1:8" x14ac:dyDescent="0.35">
      <c r="A222" s="4">
        <v>133</v>
      </c>
      <c r="B222" s="4">
        <v>-318.87700000000001</v>
      </c>
      <c r="C222" t="s">
        <v>7086</v>
      </c>
      <c r="D222" s="4">
        <v>4</v>
      </c>
      <c r="E222" s="16" t="s">
        <v>7400</v>
      </c>
      <c r="G222" s="4">
        <f t="shared" si="21"/>
        <v>5</v>
      </c>
      <c r="H222" t="s">
        <v>9378</v>
      </c>
    </row>
    <row r="223" spans="1:8" x14ac:dyDescent="0.35">
      <c r="A223" s="4">
        <v>136</v>
      </c>
      <c r="B223" s="4">
        <v>-316.27</v>
      </c>
      <c r="C223" t="s">
        <v>7101</v>
      </c>
      <c r="D223" s="4">
        <v>3</v>
      </c>
      <c r="E223" s="16" t="s">
        <v>7403</v>
      </c>
      <c r="G223" s="4">
        <f t="shared" si="21"/>
        <v>4</v>
      </c>
      <c r="H223" t="s">
        <v>9380</v>
      </c>
    </row>
    <row r="224" spans="1:8" x14ac:dyDescent="0.35">
      <c r="A224" s="4">
        <v>137</v>
      </c>
      <c r="B224" s="4">
        <v>-304.88400000000001</v>
      </c>
      <c r="C224" t="s">
        <v>7101</v>
      </c>
      <c r="D224" s="4">
        <v>3</v>
      </c>
      <c r="E224" s="16" t="s">
        <v>7407</v>
      </c>
      <c r="G224" s="4">
        <f t="shared" si="21"/>
        <v>7</v>
      </c>
      <c r="H224" t="s">
        <v>9377</v>
      </c>
    </row>
    <row r="225" spans="1:12" x14ac:dyDescent="0.35">
      <c r="A225" s="4">
        <v>138</v>
      </c>
      <c r="B225" s="4">
        <v>-301.95499999999998</v>
      </c>
      <c r="C225" s="2" t="s">
        <v>7099</v>
      </c>
      <c r="D225" s="4">
        <v>2</v>
      </c>
      <c r="E225" s="16" t="s">
        <v>7408</v>
      </c>
      <c r="F225" s="2"/>
    </row>
    <row r="226" spans="1:12" x14ac:dyDescent="0.35">
      <c r="C226" s="2"/>
      <c r="E226" s="58" t="s">
        <v>10007</v>
      </c>
      <c r="F226" s="2"/>
      <c r="G226" s="4">
        <f t="shared" si="21"/>
        <v>3</v>
      </c>
      <c r="H226" t="s">
        <v>9379</v>
      </c>
    </row>
    <row r="227" spans="1:12" x14ac:dyDescent="0.35">
      <c r="C227" s="2"/>
      <c r="E227" s="58" t="s">
        <v>10008</v>
      </c>
      <c r="F227" s="2"/>
      <c r="G227" s="4">
        <f t="shared" si="21"/>
        <v>6</v>
      </c>
      <c r="H227" t="s">
        <v>10472</v>
      </c>
      <c r="I227" s="4">
        <f t="shared" si="21"/>
        <v>2</v>
      </c>
      <c r="J227" t="s">
        <v>10428</v>
      </c>
      <c r="K227" s="4">
        <f t="shared" si="21"/>
        <v>2</v>
      </c>
      <c r="L227" t="s">
        <v>12175</v>
      </c>
    </row>
    <row r="228" spans="1:12" x14ac:dyDescent="0.35">
      <c r="A228" s="4">
        <v>139</v>
      </c>
      <c r="B228" s="4">
        <v>-293.58999999999997</v>
      </c>
      <c r="C228" t="s">
        <v>7101</v>
      </c>
      <c r="D228" s="4">
        <v>3</v>
      </c>
      <c r="E228" s="16" t="s">
        <v>55</v>
      </c>
      <c r="G228" s="4">
        <f t="shared" si="21"/>
        <v>4</v>
      </c>
      <c r="H228" t="s">
        <v>9372</v>
      </c>
    </row>
    <row r="229" spans="1:12" x14ac:dyDescent="0.35">
      <c r="A229" s="4">
        <v>140</v>
      </c>
      <c r="B229" s="4">
        <v>-280.19900000000001</v>
      </c>
      <c r="C229" t="s">
        <v>7081</v>
      </c>
      <c r="D229" s="4">
        <v>1</v>
      </c>
      <c r="E229" s="16" t="s">
        <v>7416</v>
      </c>
      <c r="G229" s="4">
        <f t="shared" si="21"/>
        <v>4</v>
      </c>
      <c r="H229" t="s">
        <v>9372</v>
      </c>
    </row>
    <row r="230" spans="1:12" x14ac:dyDescent="0.35">
      <c r="A230" s="4">
        <v>141</v>
      </c>
      <c r="B230" s="4">
        <v>-269.22899999999998</v>
      </c>
      <c r="C230" t="s">
        <v>7086</v>
      </c>
      <c r="D230" s="4">
        <v>4</v>
      </c>
      <c r="E230" s="16" t="s">
        <v>7419</v>
      </c>
      <c r="G230" s="4">
        <f t="shared" si="21"/>
        <v>4</v>
      </c>
      <c r="H230" t="s">
        <v>9372</v>
      </c>
    </row>
    <row r="232" spans="1:12" x14ac:dyDescent="0.35">
      <c r="A232" s="7">
        <v>4</v>
      </c>
      <c r="B232" s="31" t="s">
        <v>11486</v>
      </c>
    </row>
    <row r="233" spans="1:12" x14ac:dyDescent="0.35">
      <c r="A233" s="4">
        <v>142</v>
      </c>
      <c r="B233" s="4">
        <v>-289.7</v>
      </c>
      <c r="C233" s="2" t="s">
        <v>7099</v>
      </c>
      <c r="D233" s="4">
        <v>2</v>
      </c>
      <c r="E233" s="16" t="s">
        <v>7412</v>
      </c>
      <c r="F233" s="2"/>
      <c r="G233" s="4">
        <f t="shared" si="21"/>
        <v>3</v>
      </c>
      <c r="H233" t="s">
        <v>9379</v>
      </c>
    </row>
    <row r="234" spans="1:12" x14ac:dyDescent="0.35">
      <c r="B234" s="4">
        <v>-282.733</v>
      </c>
      <c r="C234" s="2" t="s">
        <v>7099</v>
      </c>
      <c r="D234" s="4">
        <v>2</v>
      </c>
      <c r="E234" s="16" t="s">
        <v>7415</v>
      </c>
      <c r="F234" s="2"/>
    </row>
    <row r="235" spans="1:12" x14ac:dyDescent="0.35">
      <c r="A235" s="4">
        <v>143</v>
      </c>
      <c r="B235" s="4">
        <v>-287.91699999999997</v>
      </c>
      <c r="C235" t="s">
        <v>7086</v>
      </c>
      <c r="D235" s="4">
        <v>4</v>
      </c>
      <c r="E235" s="16" t="s">
        <v>7413</v>
      </c>
      <c r="G235" s="4">
        <f t="shared" si="21"/>
        <v>3</v>
      </c>
      <c r="H235" t="s">
        <v>9379</v>
      </c>
      <c r="I235" s="4">
        <f t="shared" si="21"/>
        <v>4</v>
      </c>
      <c r="J235" t="s">
        <v>10330</v>
      </c>
    </row>
    <row r="236" spans="1:12" x14ac:dyDescent="0.35">
      <c r="A236" s="4">
        <v>144</v>
      </c>
      <c r="B236" s="4">
        <v>-261.726</v>
      </c>
      <c r="C236" s="2" t="s">
        <v>7099</v>
      </c>
      <c r="D236" s="4">
        <v>2</v>
      </c>
      <c r="E236" s="16" t="s">
        <v>7421</v>
      </c>
      <c r="F236" s="2"/>
    </row>
    <row r="237" spans="1:12" x14ac:dyDescent="0.35">
      <c r="B237" s="4">
        <v>-249.62899999999999</v>
      </c>
      <c r="C237" s="2" t="s">
        <v>7099</v>
      </c>
      <c r="D237" s="4">
        <v>2</v>
      </c>
      <c r="E237" s="16" t="s">
        <v>7424</v>
      </c>
      <c r="F237" s="2"/>
    </row>
    <row r="238" spans="1:12" x14ac:dyDescent="0.35">
      <c r="B238" s="4">
        <v>-237.339</v>
      </c>
      <c r="C238" s="2" t="s">
        <v>7099</v>
      </c>
      <c r="D238" s="4">
        <v>2</v>
      </c>
      <c r="E238" s="16" t="s">
        <v>7427</v>
      </c>
      <c r="F238" s="2"/>
    </row>
    <row r="239" spans="1:12" x14ac:dyDescent="0.35">
      <c r="C239" s="2"/>
      <c r="E239" s="58" t="s">
        <v>11488</v>
      </c>
      <c r="F239" s="2"/>
      <c r="G239" s="4">
        <f t="shared" ref="G239:G290" si="22">IF(H239="GREET",1,IF(H239="GOAL",2,IF(H239="GOAL:COOP",2,IF(H239="(GOAL:COOP)",2,IF(H239="GOAL:CIVILITY",2,IF(H239="GOAL:SUSTAIN",2,IF(H239="(GOAL:SUSTAIN)",2,IF(H239="GOAL:MAX EARN",2,IF(H239="GOAL:EQUITY",2,IF(H239="(GOAL:EQUITY)",2,IF(H239="PROPOSAL",3,IF(H239="(PROPOSAL)",3,IF(H239="CHOOSE+",4,IF(H239="CHOOSE-",4,IF(H239="(CHOOSE+)",4,IF(H239="(CHOOSE-)",4,IF(H239="ECO INFO",5,IF(H239="(ECO INFO)",5,IF(H239="$ INFO",6,IF(H239="($ INFO)",6,IF(H239="SOC INFO",7,IF(H239="(SOC INFO)",7,IF(H239="RULE INFO",8,IF(H239="EXP INFO",9,IF(H239="(EXP INFO)",9,IF(H239="MON RES",10,IF(H239="MON EARN",11,IF(H239="MON BEH",12,IF(H239="POSE HARM",13,IF(H239="(POSE HARM)",13,IF(H239="POSE CONCERN",14,IF(H239="(POSE CONCERN)",14,IF(H239="RJ APOLOGY",15,IF(H239="RJ ATONE",16,IF(H239="(RJ ATONE)",16,IF(H239="RJ JUSTIFY",17,IF(H239="RJ JUSTIFY:ECO INFO",17,IF(H239="RJ JUSTIFY:SOC INFO",17,IF(H239="RJ JUSTIFY:EXP INFO",17,IF(H239="RJ JUSTIFY:MON EARN",17,IF(H239="RJ JUSTIFY:MON BEH",17,IF(H239="RJ-",18,IF(H239="RJ FORGIVE+",19,IF(H239="RJ FORGIVE-",19,IF(H239="(RJ FORGIVE+)",19,IF(H239="(RJ FORGIVE-)",19,IF(H239="COORD",20,IF(H239="(COORD)",20,IF(H239="ENF ACK",21,IF(H239="(ENF ACK)",21,IF(H239="ENF PRAISE",22,IF(H239="ENF ASK",23,IF(H239="ENF TELL",24,IF(H239="ENF SHAME",25,IF(H239="ENF WARN",26,IF(H239="ENF THREATEN",27,IF(H239="ENF PUNISH",28,IF(H239="DEFECT",29,IF(H239="SM TALK",30,IF(H239="HUMOR",31,IF(H239="POLITE+",32,IF(H239="POLITE-",32,IF(H239="INPUT-",33,IF(H239="AMBIGUOUS",34,IF(H239="UNCODEABLE",35)))))))))))))))))))))))))))))))))))))))))))))))))))))))))))))))))</f>
        <v>7</v>
      </c>
      <c r="H239" t="s">
        <v>9377</v>
      </c>
    </row>
    <row r="240" spans="1:12" x14ac:dyDescent="0.35">
      <c r="C240" s="2"/>
      <c r="E240" s="58" t="s">
        <v>7427</v>
      </c>
      <c r="F240" s="2"/>
      <c r="G240" s="4">
        <f t="shared" si="22"/>
        <v>2</v>
      </c>
      <c r="H240" t="s">
        <v>10428</v>
      </c>
    </row>
    <row r="241" spans="1:10" x14ac:dyDescent="0.35">
      <c r="A241" s="4">
        <v>145</v>
      </c>
      <c r="B241" s="4">
        <v>-278.56200000000001</v>
      </c>
      <c r="C241" t="s">
        <v>7101</v>
      </c>
      <c r="D241" s="4">
        <v>3</v>
      </c>
      <c r="E241" s="16" t="s">
        <v>856</v>
      </c>
      <c r="G241" s="4">
        <f t="shared" si="22"/>
        <v>8</v>
      </c>
      <c r="H241" t="s">
        <v>9374</v>
      </c>
      <c r="I241" s="4">
        <f t="shared" ref="I241:I242" si="23">IF(J241="GREET",1,IF(J241="GOAL",2,IF(J241="GOAL:COOP",2,IF(J241="(GOAL:COOP)",2,IF(J241="GOAL:CIVILITY",2,IF(J241="GOAL:SUSTAIN",2,IF(J241="(GOAL:SUSTAIN)",2,IF(J241="GOAL:MAX EARN",2,IF(J241="GOAL:EQUITY",2,IF(J241="(GOAL:EQUITY)",2,IF(J241="PROPOSAL",3,IF(J241="(PROPOSAL)",3,IF(J241="CHOOSE+",4,IF(J241="CHOOSE-",4,IF(J241="(CHOOSE+)",4,IF(J241="(CHOOSE-)",4,IF(J241="ECO INFO",5,IF(J241="(ECO INFO)",5,IF(J241="$ INFO",6,IF(J241="($ INFO)",6,IF(J241="SOC INFO",7,IF(J241="(SOC INFO)",7,IF(J241="RULE INFO",8,IF(J241="EXP INFO",9,IF(J241="(EXP INFO)",9,IF(J241="MON RES",10,IF(J241="MON EARN",11,IF(J241="MON BEH",12,IF(J241="POSE HARM",13,IF(J241="(POSE HARM)",13,IF(J241="POSE CONCERN",14,IF(J241="(POSE CONCERN)",14,IF(J241="RJ APOLOGY",15,IF(J241="RJ ATONE",16,IF(J241="(RJ ATONE)",16,IF(J241="RJ JUSTIFY",17,IF(J241="RJ JUSTIFY:ECO INFO",17,IF(J241="RJ JUSTIFY:SOC INFO",17,IF(J241="RJ JUSTIFY:EXP INFO",17,IF(J241="RJ JUSTIFY:MON EARN",17,IF(J241="RJ JUSTIFY:MON BEH",17,IF(J241="RJ-",18,IF(J241="RJ FORGIVE+",19,IF(J241="RJ FORGIVE-",19,IF(J241="(RJ FORGIVE+)",19,IF(J241="(RJ FORGIVE-)",19,IF(J241="COORD",20,IF(J241="(COORD)",20,IF(J241="ENF ACK",21,IF(J241="(ENF ACK)",21,IF(J241="ENF PRAISE",22,IF(J241="ENF ASK",23,IF(J241="ENF TELL",24,IF(J241="ENF SHAME",25,IF(J241="ENF WARN",26,IF(J241="ENF THREATEN",27,IF(J241="ENF PUNISH",28,IF(J241="DEFECT",29,IF(J241="SM TALK",30,IF(J241="HUMOR",31,IF(J241="POLITE+",32,IF(J241="POLITE-",32,IF(J241="INPUT-",33,IF(J241="AMBIGUOUS",34,IF(J241="UNCODEABLE",35)))))))))))))))))))))))))))))))))))))))))))))))))))))))))))))))))</f>
        <v>4</v>
      </c>
      <c r="J241" t="s">
        <v>10330</v>
      </c>
    </row>
    <row r="242" spans="1:10" x14ac:dyDescent="0.35">
      <c r="A242" s="4">
        <v>146</v>
      </c>
      <c r="B242" s="4">
        <v>-237.22299999999899</v>
      </c>
      <c r="C242" t="s">
        <v>7081</v>
      </c>
      <c r="D242" s="4">
        <v>1</v>
      </c>
      <c r="E242" s="16" t="s">
        <v>1824</v>
      </c>
      <c r="G242" s="4">
        <f t="shared" si="22"/>
        <v>8</v>
      </c>
      <c r="H242" t="s">
        <v>9374</v>
      </c>
      <c r="I242" s="4">
        <f t="shared" si="23"/>
        <v>4</v>
      </c>
      <c r="J242" t="s">
        <v>10330</v>
      </c>
    </row>
    <row r="243" spans="1:10" x14ac:dyDescent="0.35">
      <c r="A243" s="4">
        <v>147</v>
      </c>
      <c r="B243" s="4">
        <v>-233.66200000000001</v>
      </c>
      <c r="C243" t="s">
        <v>7101</v>
      </c>
      <c r="D243" s="4">
        <v>3</v>
      </c>
      <c r="E243" s="16" t="s">
        <v>7428</v>
      </c>
      <c r="G243" s="4">
        <f t="shared" si="22"/>
        <v>3</v>
      </c>
      <c r="H243" t="s">
        <v>9379</v>
      </c>
    </row>
    <row r="244" spans="1:10" x14ac:dyDescent="0.35">
      <c r="A244" s="4">
        <v>148</v>
      </c>
      <c r="B244" s="4">
        <v>-229.67699999999999</v>
      </c>
      <c r="C244" t="s">
        <v>7081</v>
      </c>
      <c r="D244" s="4">
        <v>1</v>
      </c>
      <c r="E244" s="16" t="s">
        <v>267</v>
      </c>
      <c r="G244" s="4">
        <f t="shared" si="22"/>
        <v>4</v>
      </c>
      <c r="H244" t="s">
        <v>9372</v>
      </c>
    </row>
    <row r="245" spans="1:10" x14ac:dyDescent="0.35">
      <c r="A245" s="4">
        <v>149</v>
      </c>
      <c r="B245" s="4">
        <v>-227.178</v>
      </c>
      <c r="C245" s="2" t="s">
        <v>7099</v>
      </c>
      <c r="D245" s="4">
        <v>2</v>
      </c>
      <c r="E245" s="16" t="s">
        <v>7430</v>
      </c>
      <c r="F245" s="2"/>
      <c r="G245" s="4">
        <f t="shared" si="22"/>
        <v>8</v>
      </c>
      <c r="H245" t="s">
        <v>9374</v>
      </c>
    </row>
    <row r="246" spans="1:10" x14ac:dyDescent="0.35">
      <c r="A246" s="4">
        <v>150</v>
      </c>
      <c r="B246" s="4">
        <v>-210.999</v>
      </c>
      <c r="C246" t="s">
        <v>7081</v>
      </c>
      <c r="D246" s="4">
        <v>1</v>
      </c>
      <c r="E246" s="16" t="s">
        <v>7436</v>
      </c>
      <c r="G246" s="4">
        <f t="shared" si="22"/>
        <v>8</v>
      </c>
      <c r="H246" t="s">
        <v>9374</v>
      </c>
    </row>
    <row r="247" spans="1:10" x14ac:dyDescent="0.35">
      <c r="A247" s="4">
        <v>151</v>
      </c>
      <c r="B247" s="4">
        <v>-210.89599999999999</v>
      </c>
      <c r="C247" s="2" t="s">
        <v>7099</v>
      </c>
      <c r="D247" s="4">
        <v>2</v>
      </c>
      <c r="E247" s="16" t="s">
        <v>7437</v>
      </c>
      <c r="F247" s="2"/>
      <c r="G247" s="4">
        <f t="shared" si="22"/>
        <v>8</v>
      </c>
      <c r="H247" t="s">
        <v>9374</v>
      </c>
    </row>
    <row r="248" spans="1:10" x14ac:dyDescent="0.35">
      <c r="A248" s="4">
        <v>152</v>
      </c>
      <c r="B248" s="4">
        <v>-200.607</v>
      </c>
      <c r="C248" s="2" t="s">
        <v>7099</v>
      </c>
      <c r="D248" s="4">
        <v>2</v>
      </c>
      <c r="E248" s="16" t="s">
        <v>7441</v>
      </c>
      <c r="F248" s="2"/>
    </row>
    <row r="249" spans="1:10" x14ac:dyDescent="0.35">
      <c r="C249" s="2"/>
      <c r="E249" s="58" t="s">
        <v>9355</v>
      </c>
      <c r="F249" s="2"/>
      <c r="G249" s="4">
        <f t="shared" si="22"/>
        <v>8</v>
      </c>
      <c r="H249" t="s">
        <v>9374</v>
      </c>
    </row>
    <row r="250" spans="1:10" x14ac:dyDescent="0.35">
      <c r="C250" s="2"/>
      <c r="E250" s="58" t="s">
        <v>11489</v>
      </c>
      <c r="F250" s="2"/>
      <c r="G250" s="4">
        <f t="shared" si="22"/>
        <v>7</v>
      </c>
      <c r="H250" t="s">
        <v>9377</v>
      </c>
    </row>
    <row r="251" spans="1:10" x14ac:dyDescent="0.35">
      <c r="A251" s="4">
        <v>153</v>
      </c>
      <c r="B251" s="4">
        <v>-200.21199999999999</v>
      </c>
      <c r="C251" t="s">
        <v>7101</v>
      </c>
      <c r="D251" s="4">
        <v>3</v>
      </c>
      <c r="E251" s="16" t="s">
        <v>55</v>
      </c>
      <c r="G251" s="4">
        <f t="shared" si="22"/>
        <v>8</v>
      </c>
      <c r="H251" t="s">
        <v>9374</v>
      </c>
    </row>
    <row r="252" spans="1:10" x14ac:dyDescent="0.35">
      <c r="A252" s="4">
        <v>154</v>
      </c>
      <c r="B252" s="4">
        <v>-197.90799999999999</v>
      </c>
      <c r="C252" t="s">
        <v>7081</v>
      </c>
      <c r="D252" s="4">
        <v>1</v>
      </c>
      <c r="E252" s="16" t="s">
        <v>7443</v>
      </c>
      <c r="G252" s="4">
        <f t="shared" si="22"/>
        <v>8</v>
      </c>
      <c r="H252" t="s">
        <v>9374</v>
      </c>
    </row>
    <row r="253" spans="1:10" x14ac:dyDescent="0.35">
      <c r="A253" s="4">
        <v>155</v>
      </c>
      <c r="B253" s="4">
        <v>-195.17</v>
      </c>
      <c r="C253" s="2" t="s">
        <v>7099</v>
      </c>
      <c r="D253" s="4">
        <v>2</v>
      </c>
      <c r="E253" s="16" t="s">
        <v>501</v>
      </c>
      <c r="F253" s="2"/>
      <c r="G253" s="4">
        <f t="shared" si="22"/>
        <v>4</v>
      </c>
      <c r="H253" t="s">
        <v>9372</v>
      </c>
    </row>
    <row r="254" spans="1:10" x14ac:dyDescent="0.35">
      <c r="B254" s="4">
        <v>-180.76300000000001</v>
      </c>
      <c r="C254" s="2" t="s">
        <v>7099</v>
      </c>
      <c r="D254" s="4">
        <v>2</v>
      </c>
      <c r="E254" s="16" t="s">
        <v>1282</v>
      </c>
      <c r="F254" s="2"/>
      <c r="G254" s="4">
        <f t="shared" si="22"/>
        <v>32</v>
      </c>
      <c r="H254" t="s">
        <v>9376</v>
      </c>
    </row>
    <row r="255" spans="1:10" x14ac:dyDescent="0.35">
      <c r="C255" s="2"/>
      <c r="F255" s="2"/>
    </row>
    <row r="256" spans="1:10" x14ac:dyDescent="0.35">
      <c r="A256" s="4">
        <v>156</v>
      </c>
      <c r="B256" s="4">
        <v>-173.57499999999999</v>
      </c>
      <c r="C256" s="2" t="s">
        <v>7099</v>
      </c>
      <c r="D256" s="4">
        <v>2</v>
      </c>
      <c r="E256" s="16" t="s">
        <v>7449</v>
      </c>
      <c r="F256" s="2"/>
      <c r="G256" s="4">
        <f t="shared" si="22"/>
        <v>22</v>
      </c>
      <c r="H256" t="s">
        <v>10418</v>
      </c>
    </row>
    <row r="257" spans="1:8" x14ac:dyDescent="0.35">
      <c r="A257" s="4">
        <v>157</v>
      </c>
      <c r="B257" s="4">
        <v>-169.589</v>
      </c>
      <c r="C257" t="s">
        <v>7081</v>
      </c>
      <c r="D257" s="4">
        <v>1</v>
      </c>
      <c r="E257" s="16" t="s">
        <v>7450</v>
      </c>
      <c r="G257" s="4">
        <f t="shared" si="22"/>
        <v>22</v>
      </c>
      <c r="H257" t="s">
        <v>10418</v>
      </c>
    </row>
    <row r="258" spans="1:8" x14ac:dyDescent="0.35">
      <c r="A258" s="4">
        <v>158</v>
      </c>
      <c r="B258" s="4">
        <v>-158.83699999999999</v>
      </c>
      <c r="C258" t="s">
        <v>7081</v>
      </c>
      <c r="D258" s="4">
        <v>1</v>
      </c>
      <c r="E258" s="16" t="s">
        <v>7453</v>
      </c>
      <c r="G258" s="4">
        <f t="shared" si="22"/>
        <v>22</v>
      </c>
      <c r="H258" t="s">
        <v>10418</v>
      </c>
    </row>
    <row r="260" spans="1:8" x14ac:dyDescent="0.35">
      <c r="A260" s="7" t="s">
        <v>11522</v>
      </c>
      <c r="B260" s="31" t="s">
        <v>11490</v>
      </c>
    </row>
    <row r="261" spans="1:8" x14ac:dyDescent="0.35">
      <c r="A261" s="4">
        <v>159</v>
      </c>
      <c r="B261" s="4">
        <v>-153.86699999999999</v>
      </c>
      <c r="C261" s="2" t="s">
        <v>7099</v>
      </c>
      <c r="D261" s="4">
        <v>2</v>
      </c>
      <c r="E261" s="16" t="s">
        <v>7455</v>
      </c>
      <c r="F261" s="2"/>
      <c r="G261" s="4">
        <f t="shared" si="22"/>
        <v>3</v>
      </c>
      <c r="H261" t="s">
        <v>9379</v>
      </c>
    </row>
    <row r="262" spans="1:8" x14ac:dyDescent="0.35">
      <c r="A262" s="4">
        <v>160</v>
      </c>
      <c r="B262" s="4">
        <v>-149.22799999999901</v>
      </c>
      <c r="C262" t="s">
        <v>7081</v>
      </c>
      <c r="D262" s="4">
        <v>1</v>
      </c>
      <c r="E262" s="16" t="s">
        <v>55</v>
      </c>
      <c r="G262" s="4">
        <f t="shared" si="22"/>
        <v>4</v>
      </c>
      <c r="H262" t="s">
        <v>9372</v>
      </c>
    </row>
    <row r="263" spans="1:8" x14ac:dyDescent="0.35">
      <c r="A263" s="4">
        <v>161</v>
      </c>
      <c r="B263" s="4">
        <v>-145.61600000000001</v>
      </c>
      <c r="C263" t="s">
        <v>7101</v>
      </c>
      <c r="D263" s="4">
        <v>3</v>
      </c>
      <c r="E263" s="16" t="s">
        <v>55</v>
      </c>
      <c r="G263" s="4">
        <f t="shared" si="22"/>
        <v>4</v>
      </c>
      <c r="H263" t="s">
        <v>9372</v>
      </c>
    </row>
    <row r="264" spans="1:8" x14ac:dyDescent="0.35">
      <c r="A264" s="4">
        <v>162</v>
      </c>
      <c r="B264" s="4">
        <v>-141.68799999999999</v>
      </c>
      <c r="C264" s="2" t="s">
        <v>7099</v>
      </c>
      <c r="D264" s="4">
        <v>2</v>
      </c>
      <c r="E264" s="16" t="s">
        <v>7457</v>
      </c>
      <c r="F264" s="2"/>
      <c r="G264" s="4">
        <f t="shared" si="22"/>
        <v>7</v>
      </c>
      <c r="H264" t="s">
        <v>9377</v>
      </c>
    </row>
    <row r="265" spans="1:8" x14ac:dyDescent="0.35">
      <c r="A265" s="4">
        <v>163</v>
      </c>
      <c r="B265" s="4">
        <v>-135.32399999999899</v>
      </c>
      <c r="C265" t="s">
        <v>7086</v>
      </c>
      <c r="D265" s="4">
        <v>4</v>
      </c>
      <c r="E265" s="16" t="s">
        <v>7460</v>
      </c>
      <c r="G265" s="4">
        <f t="shared" si="22"/>
        <v>4</v>
      </c>
      <c r="H265" t="s">
        <v>9372</v>
      </c>
    </row>
    <row r="266" spans="1:8" x14ac:dyDescent="0.35">
      <c r="A266" s="4">
        <v>164</v>
      </c>
      <c r="B266" s="4">
        <v>-129.88200000000001</v>
      </c>
      <c r="C266" s="2" t="s">
        <v>7099</v>
      </c>
      <c r="D266" s="4">
        <v>2</v>
      </c>
      <c r="E266" s="16" t="s">
        <v>7461</v>
      </c>
      <c r="F266" s="2"/>
      <c r="G266" s="4">
        <f t="shared" si="22"/>
        <v>4</v>
      </c>
      <c r="H266" t="s">
        <v>9372</v>
      </c>
    </row>
    <row r="267" spans="1:8" x14ac:dyDescent="0.35">
      <c r="C267" s="2"/>
      <c r="F267" s="2"/>
    </row>
    <row r="268" spans="1:8" x14ac:dyDescent="0.35">
      <c r="A268" s="4">
        <v>165</v>
      </c>
      <c r="B268" s="4">
        <v>-112.17100000000001</v>
      </c>
      <c r="C268" s="2" t="s">
        <v>7099</v>
      </c>
      <c r="D268" s="4">
        <v>2</v>
      </c>
      <c r="E268" s="16" t="s">
        <v>10009</v>
      </c>
      <c r="F268" s="2"/>
      <c r="G268" s="4">
        <f t="shared" si="22"/>
        <v>7</v>
      </c>
      <c r="H268" t="s">
        <v>9377</v>
      </c>
    </row>
    <row r="269" spans="1:8" x14ac:dyDescent="0.35">
      <c r="A269" s="4">
        <v>166</v>
      </c>
      <c r="B269" s="4">
        <v>-105.771</v>
      </c>
      <c r="C269" t="s">
        <v>7081</v>
      </c>
      <c r="D269" s="4">
        <v>1</v>
      </c>
      <c r="E269" s="16" t="s">
        <v>2825</v>
      </c>
      <c r="G269" s="4">
        <f t="shared" si="22"/>
        <v>7</v>
      </c>
      <c r="H269" t="s">
        <v>9377</v>
      </c>
    </row>
    <row r="270" spans="1:8" x14ac:dyDescent="0.35">
      <c r="A270" s="4">
        <v>167</v>
      </c>
      <c r="B270" s="4">
        <v>-103.15600000000001</v>
      </c>
      <c r="C270" t="s">
        <v>7101</v>
      </c>
      <c r="D270" s="4">
        <v>3</v>
      </c>
      <c r="E270" s="16" t="s">
        <v>1571</v>
      </c>
      <c r="G270" s="4">
        <f t="shared" si="22"/>
        <v>7</v>
      </c>
      <c r="H270" t="s">
        <v>9377</v>
      </c>
    </row>
    <row r="271" spans="1:8" x14ac:dyDescent="0.35">
      <c r="A271" s="4">
        <v>168</v>
      </c>
      <c r="B271" s="4">
        <v>-102.402999999999</v>
      </c>
      <c r="C271" s="2" t="s">
        <v>7099</v>
      </c>
      <c r="D271" s="4">
        <v>2</v>
      </c>
      <c r="E271" s="16" t="s">
        <v>7471</v>
      </c>
      <c r="F271" s="2"/>
      <c r="G271" s="4">
        <f t="shared" si="22"/>
        <v>30</v>
      </c>
      <c r="H271" t="s">
        <v>9375</v>
      </c>
    </row>
    <row r="272" spans="1:8" x14ac:dyDescent="0.35">
      <c r="A272" s="4">
        <v>169</v>
      </c>
      <c r="B272" s="4">
        <v>-95.757999999999996</v>
      </c>
      <c r="C272" t="s">
        <v>7101</v>
      </c>
      <c r="D272" s="4">
        <v>3</v>
      </c>
      <c r="E272" s="16" t="s">
        <v>7474</v>
      </c>
      <c r="G272" s="4">
        <f t="shared" si="22"/>
        <v>7</v>
      </c>
      <c r="H272" t="s">
        <v>9377</v>
      </c>
    </row>
    <row r="273" spans="1:8" x14ac:dyDescent="0.35">
      <c r="A273" s="4">
        <v>170</v>
      </c>
      <c r="B273" s="4">
        <v>-94.510999999999996</v>
      </c>
      <c r="C273" t="s">
        <v>7081</v>
      </c>
      <c r="D273" s="4">
        <v>1</v>
      </c>
      <c r="E273" s="16" t="s">
        <v>7475</v>
      </c>
      <c r="G273" s="4">
        <f t="shared" si="22"/>
        <v>30</v>
      </c>
      <c r="H273" t="s">
        <v>9375</v>
      </c>
    </row>
    <row r="274" spans="1:8" x14ac:dyDescent="0.35">
      <c r="E274" s="58" t="s">
        <v>11491</v>
      </c>
      <c r="G274" s="4">
        <f t="shared" si="22"/>
        <v>30</v>
      </c>
      <c r="H274" t="s">
        <v>9375</v>
      </c>
    </row>
    <row r="275" spans="1:8" x14ac:dyDescent="0.35">
      <c r="E275" s="58" t="s">
        <v>11492</v>
      </c>
      <c r="G275" s="4">
        <f t="shared" si="22"/>
        <v>6</v>
      </c>
      <c r="H275" t="s">
        <v>10472</v>
      </c>
    </row>
    <row r="276" spans="1:8" x14ac:dyDescent="0.35">
      <c r="A276" s="4">
        <v>171</v>
      </c>
      <c r="B276" s="4">
        <v>-92.777999999999906</v>
      </c>
      <c r="C276" s="2" t="s">
        <v>7099</v>
      </c>
      <c r="D276" s="4">
        <v>2</v>
      </c>
      <c r="E276" s="16" t="s">
        <v>7476</v>
      </c>
      <c r="F276" s="2"/>
      <c r="G276" s="4">
        <f t="shared" si="22"/>
        <v>30</v>
      </c>
      <c r="H276" t="s">
        <v>9375</v>
      </c>
    </row>
    <row r="277" spans="1:8" x14ac:dyDescent="0.35">
      <c r="A277" s="4">
        <v>172</v>
      </c>
      <c r="B277" s="4">
        <v>-81.495000000000005</v>
      </c>
      <c r="C277" t="s">
        <v>7081</v>
      </c>
      <c r="D277" s="4">
        <v>1</v>
      </c>
      <c r="E277" s="16" t="s">
        <v>7481</v>
      </c>
      <c r="G277" s="4">
        <f t="shared" si="22"/>
        <v>30</v>
      </c>
      <c r="H277" t="s">
        <v>9375</v>
      </c>
    </row>
    <row r="278" spans="1:8" x14ac:dyDescent="0.35">
      <c r="A278" s="4">
        <v>173</v>
      </c>
      <c r="B278" s="4">
        <v>-78.412999999999997</v>
      </c>
      <c r="C278" s="2" t="s">
        <v>7099</v>
      </c>
      <c r="D278" s="4">
        <v>2</v>
      </c>
      <c r="E278" s="16" t="s">
        <v>2070</v>
      </c>
      <c r="F278" s="2"/>
    </row>
    <row r="279" spans="1:8" x14ac:dyDescent="0.35">
      <c r="B279" s="4">
        <v>-69.120999999999995</v>
      </c>
      <c r="C279" s="2" t="s">
        <v>7099</v>
      </c>
      <c r="D279" s="4">
        <v>2</v>
      </c>
      <c r="E279" s="16" t="s">
        <v>7487</v>
      </c>
      <c r="F279" s="2"/>
    </row>
    <row r="280" spans="1:8" x14ac:dyDescent="0.35">
      <c r="A280" s="4">
        <v>174</v>
      </c>
      <c r="B280" s="4">
        <v>-24.565999999999999</v>
      </c>
      <c r="C280" t="s">
        <v>7101</v>
      </c>
      <c r="D280" s="4">
        <v>3</v>
      </c>
      <c r="E280" s="16" t="s">
        <v>7497</v>
      </c>
      <c r="G280" s="4">
        <f t="shared" si="22"/>
        <v>9</v>
      </c>
      <c r="H280" t="s">
        <v>9373</v>
      </c>
    </row>
    <row r="281" spans="1:8" x14ac:dyDescent="0.35">
      <c r="A281" s="4">
        <v>175</v>
      </c>
      <c r="B281" s="4">
        <v>-22.094999999999999</v>
      </c>
      <c r="C281" s="2" t="s">
        <v>7099</v>
      </c>
      <c r="D281" s="4">
        <v>2</v>
      </c>
      <c r="E281" s="16" t="s">
        <v>7499</v>
      </c>
      <c r="F281" s="2"/>
      <c r="G281" s="4">
        <f t="shared" si="22"/>
        <v>9</v>
      </c>
      <c r="H281" t="s">
        <v>9373</v>
      </c>
    </row>
    <row r="282" spans="1:8" x14ac:dyDescent="0.35">
      <c r="C282" s="2"/>
      <c r="F282" s="2"/>
    </row>
    <row r="283" spans="1:8" x14ac:dyDescent="0.35">
      <c r="A283" s="4">
        <v>176</v>
      </c>
      <c r="B283" s="4">
        <v>-47.347000000000001</v>
      </c>
      <c r="C283" s="2" t="s">
        <v>7099</v>
      </c>
      <c r="D283" s="4">
        <v>2</v>
      </c>
      <c r="E283" s="16" t="s">
        <v>7212</v>
      </c>
      <c r="F283" s="2"/>
      <c r="G283" s="4">
        <f t="shared" si="22"/>
        <v>22</v>
      </c>
      <c r="H283" t="s">
        <v>10418</v>
      </c>
    </row>
    <row r="284" spans="1:8" x14ac:dyDescent="0.35">
      <c r="A284" s="4">
        <v>177</v>
      </c>
      <c r="B284" s="4">
        <v>-37.571999999999903</v>
      </c>
      <c r="C284" s="2" t="s">
        <v>7099</v>
      </c>
      <c r="D284" s="4">
        <v>2</v>
      </c>
      <c r="E284" s="16" t="s">
        <v>1282</v>
      </c>
      <c r="F284" s="2"/>
      <c r="G284" s="4">
        <f t="shared" si="22"/>
        <v>32</v>
      </c>
      <c r="H284" t="s">
        <v>9376</v>
      </c>
    </row>
    <row r="285" spans="1:8" x14ac:dyDescent="0.35">
      <c r="A285" s="4">
        <v>178</v>
      </c>
      <c r="B285" s="4">
        <v>-21.381</v>
      </c>
      <c r="C285" t="s">
        <v>7086</v>
      </c>
      <c r="D285" s="4">
        <v>4</v>
      </c>
      <c r="E285" s="16" t="s">
        <v>7500</v>
      </c>
      <c r="G285" s="4">
        <f t="shared" si="22"/>
        <v>22</v>
      </c>
      <c r="H285" t="s">
        <v>10418</v>
      </c>
    </row>
    <row r="287" spans="1:8" x14ac:dyDescent="0.35">
      <c r="B287" s="21" t="s">
        <v>9234</v>
      </c>
      <c r="C287" s="22"/>
      <c r="D287" s="21"/>
      <c r="E287" s="23"/>
    </row>
    <row r="288" spans="1:8" x14ac:dyDescent="0.35">
      <c r="B288" s="20"/>
    </row>
    <row r="289" spans="1:11" x14ac:dyDescent="0.35">
      <c r="A289" s="4">
        <v>179</v>
      </c>
      <c r="B289" s="4">
        <v>141.86600000000001</v>
      </c>
      <c r="C289" t="s">
        <v>7101</v>
      </c>
      <c r="D289" s="4">
        <v>3</v>
      </c>
      <c r="E289" s="16" t="s">
        <v>7505</v>
      </c>
      <c r="G289" s="4">
        <f t="shared" si="22"/>
        <v>20</v>
      </c>
      <c r="H289" t="s">
        <v>9472</v>
      </c>
    </row>
    <row r="290" spans="1:11" x14ac:dyDescent="0.35">
      <c r="A290" s="4">
        <v>180</v>
      </c>
      <c r="B290" s="4">
        <v>147.54399999999899</v>
      </c>
      <c r="C290" t="s">
        <v>7081</v>
      </c>
      <c r="D290" s="4">
        <v>1</v>
      </c>
      <c r="E290" s="16" t="s">
        <v>267</v>
      </c>
      <c r="G290" s="4">
        <f t="shared" si="22"/>
        <v>20</v>
      </c>
      <c r="H290" t="s">
        <v>9472</v>
      </c>
    </row>
    <row r="292" spans="1:11" x14ac:dyDescent="0.35">
      <c r="A292" s="8" t="s">
        <v>11929</v>
      </c>
    </row>
    <row r="293" spans="1:11" x14ac:dyDescent="0.35">
      <c r="B293" s="98" t="s">
        <v>11936</v>
      </c>
    </row>
    <row r="294" spans="1:11" x14ac:dyDescent="0.35">
      <c r="A294" s="7" t="s">
        <v>12235</v>
      </c>
      <c r="B294" s="4">
        <v>1</v>
      </c>
      <c r="C294" t="s">
        <v>11957</v>
      </c>
    </row>
    <row r="295" spans="1:11" x14ac:dyDescent="0.35">
      <c r="A295" s="7" t="s">
        <v>12236</v>
      </c>
      <c r="B295" s="4">
        <v>1</v>
      </c>
      <c r="C295" t="s">
        <v>11957</v>
      </c>
    </row>
    <row r="296" spans="1:11" x14ac:dyDescent="0.35">
      <c r="A296" s="7" t="s">
        <v>12237</v>
      </c>
      <c r="B296" s="4">
        <v>3</v>
      </c>
      <c r="C296" t="s">
        <v>12039</v>
      </c>
    </row>
    <row r="298" spans="1:11" x14ac:dyDescent="0.35">
      <c r="A298" s="7" t="s">
        <v>12080</v>
      </c>
      <c r="B298" s="4">
        <v>3</v>
      </c>
    </row>
    <row r="299" spans="1:11" x14ac:dyDescent="0.35">
      <c r="A299" s="4" t="s">
        <v>12082</v>
      </c>
      <c r="B299" s="4">
        <v>3</v>
      </c>
    </row>
    <row r="302" spans="1:11" x14ac:dyDescent="0.35">
      <c r="B302" s="8" t="s">
        <v>12198</v>
      </c>
      <c r="G302"/>
      <c r="I302"/>
      <c r="K302"/>
    </row>
    <row r="303" spans="1:11" x14ac:dyDescent="0.35">
      <c r="A303" s="8" t="s">
        <v>12232</v>
      </c>
      <c r="B303" s="138" t="s">
        <v>12230</v>
      </c>
      <c r="C303" s="113" t="s">
        <v>12231</v>
      </c>
      <c r="G303"/>
      <c r="I303"/>
      <c r="K303"/>
    </row>
    <row r="304" spans="1:11" x14ac:dyDescent="0.35">
      <c r="A304" s="7" t="s">
        <v>12083</v>
      </c>
      <c r="B304" s="102">
        <v>0</v>
      </c>
      <c r="C304" s="102">
        <v>0</v>
      </c>
      <c r="G304"/>
      <c r="I304"/>
      <c r="K304"/>
    </row>
    <row r="305" spans="1:11" x14ac:dyDescent="0.35">
      <c r="A305" s="7" t="s">
        <v>12084</v>
      </c>
      <c r="B305" s="102">
        <v>1</v>
      </c>
      <c r="C305" s="102">
        <v>1</v>
      </c>
      <c r="G305"/>
      <c r="I305"/>
      <c r="K305"/>
    </row>
    <row r="306" spans="1:11" x14ac:dyDescent="0.35">
      <c r="B306"/>
      <c r="C306" s="4"/>
      <c r="G306"/>
      <c r="I306"/>
      <c r="K306"/>
    </row>
    <row r="307" spans="1:11" x14ac:dyDescent="0.35">
      <c r="A307" s="8" t="s">
        <v>12200</v>
      </c>
      <c r="B307"/>
      <c r="C307" s="4"/>
      <c r="G307"/>
      <c r="I307"/>
      <c r="K307"/>
    </row>
    <row r="308" spans="1:11" x14ac:dyDescent="0.35">
      <c r="A308" s="7" t="s">
        <v>12083</v>
      </c>
      <c r="B308" s="102" t="s">
        <v>11932</v>
      </c>
      <c r="C308" s="102" t="s">
        <v>11932</v>
      </c>
      <c r="G308"/>
      <c r="I308"/>
      <c r="K308"/>
    </row>
    <row r="309" spans="1:11" x14ac:dyDescent="0.35">
      <c r="A309" s="7" t="s">
        <v>12084</v>
      </c>
      <c r="B309" s="102" t="s">
        <v>11932</v>
      </c>
      <c r="C309" s="102" t="s">
        <v>11932</v>
      </c>
      <c r="G309"/>
      <c r="I309"/>
      <c r="K309"/>
    </row>
    <row r="310" spans="1:11" x14ac:dyDescent="0.35">
      <c r="B310"/>
      <c r="C310" s="4"/>
      <c r="G310"/>
      <c r="I310"/>
      <c r="K310"/>
    </row>
    <row r="311" spans="1:11" x14ac:dyDescent="0.35">
      <c r="A311" s="8" t="s">
        <v>12201</v>
      </c>
      <c r="B311"/>
      <c r="C311" s="4"/>
      <c r="E311" s="16" t="s">
        <v>12218</v>
      </c>
      <c r="G311"/>
      <c r="I311"/>
      <c r="K311"/>
    </row>
    <row r="312" spans="1:11" x14ac:dyDescent="0.35">
      <c r="A312" s="7" t="s">
        <v>12083</v>
      </c>
      <c r="B312" s="102">
        <v>0</v>
      </c>
      <c r="C312" s="102">
        <v>0</v>
      </c>
      <c r="G312"/>
      <c r="I312"/>
      <c r="K312"/>
    </row>
    <row r="313" spans="1:11" x14ac:dyDescent="0.35">
      <c r="A313" s="7" t="s">
        <v>12084</v>
      </c>
      <c r="B313" s="102">
        <v>1</v>
      </c>
      <c r="C313" s="102">
        <v>1</v>
      </c>
      <c r="G313"/>
      <c r="I313"/>
      <c r="K313"/>
    </row>
    <row r="314" spans="1:11" x14ac:dyDescent="0.35">
      <c r="B314"/>
      <c r="C314" s="4"/>
      <c r="G314"/>
      <c r="I314"/>
      <c r="K314"/>
    </row>
    <row r="315" spans="1:11" x14ac:dyDescent="0.35">
      <c r="A315" s="7" t="s">
        <v>12080</v>
      </c>
      <c r="B315"/>
      <c r="C315" s="4"/>
      <c r="G315"/>
      <c r="I315"/>
      <c r="K315"/>
    </row>
    <row r="316" spans="1:11" x14ac:dyDescent="0.35">
      <c r="A316" s="7" t="s">
        <v>12083</v>
      </c>
      <c r="B316" s="102">
        <v>0</v>
      </c>
      <c r="C316" s="102">
        <v>0</v>
      </c>
      <c r="G316"/>
      <c r="I316"/>
      <c r="K316"/>
    </row>
    <row r="317" spans="1:11" x14ac:dyDescent="0.35">
      <c r="A317" s="7" t="s">
        <v>12084</v>
      </c>
      <c r="B317" s="102">
        <v>1</v>
      </c>
      <c r="C317" s="102">
        <v>1</v>
      </c>
      <c r="G317"/>
      <c r="I317"/>
      <c r="K317"/>
    </row>
    <row r="320" spans="1:11" x14ac:dyDescent="0.35">
      <c r="A320" s="8" t="s">
        <v>12089</v>
      </c>
    </row>
    <row r="322" spans="1:5" x14ac:dyDescent="0.35">
      <c r="A322" s="113" t="s">
        <v>11933</v>
      </c>
    </row>
    <row r="323" spans="1:5" x14ac:dyDescent="0.35">
      <c r="A323" s="113"/>
    </row>
    <row r="324" spans="1:5" x14ac:dyDescent="0.35">
      <c r="A324" s="116" t="s">
        <v>12090</v>
      </c>
    </row>
    <row r="325" spans="1:5" x14ac:dyDescent="0.35">
      <c r="A325" s="4" t="s">
        <v>12091</v>
      </c>
      <c r="B325" s="4">
        <v>4</v>
      </c>
    </row>
    <row r="326" spans="1:5" x14ac:dyDescent="0.35">
      <c r="A326" s="4" t="s">
        <v>12092</v>
      </c>
      <c r="B326" s="4">
        <v>4</v>
      </c>
      <c r="E326" s="16" t="s">
        <v>12127</v>
      </c>
    </row>
    <row r="327" spans="1:5" x14ac:dyDescent="0.35">
      <c r="A327" s="4" t="s">
        <v>12093</v>
      </c>
    </row>
    <row r="328" spans="1:5" x14ac:dyDescent="0.35">
      <c r="A328" s="4" t="s">
        <v>12094</v>
      </c>
    </row>
    <row r="329" spans="1:5" x14ac:dyDescent="0.35">
      <c r="A329" s="37" t="s">
        <v>12098</v>
      </c>
      <c r="B329" s="117">
        <f>(B325+B326)/2</f>
        <v>4</v>
      </c>
    </row>
    <row r="330" spans="1:5" x14ac:dyDescent="0.35">
      <c r="A330" s="37"/>
    </row>
    <row r="331" spans="1:5" x14ac:dyDescent="0.35">
      <c r="A331" s="116" t="s">
        <v>12095</v>
      </c>
    </row>
    <row r="332" spans="1:5" x14ac:dyDescent="0.35">
      <c r="A332" s="4" t="s">
        <v>12091</v>
      </c>
      <c r="B332" s="4">
        <v>4</v>
      </c>
      <c r="E332" s="16" t="s">
        <v>12127</v>
      </c>
    </row>
    <row r="333" spans="1:5" x14ac:dyDescent="0.35">
      <c r="A333" s="4" t="s">
        <v>12092</v>
      </c>
    </row>
    <row r="334" spans="1:5" x14ac:dyDescent="0.35">
      <c r="A334" s="4" t="s">
        <v>12093</v>
      </c>
    </row>
    <row r="335" spans="1:5" x14ac:dyDescent="0.35">
      <c r="A335" s="4" t="s">
        <v>12094</v>
      </c>
    </row>
    <row r="336" spans="1:5" x14ac:dyDescent="0.35">
      <c r="A336" s="37" t="s">
        <v>12098</v>
      </c>
      <c r="B336" s="4">
        <v>4</v>
      </c>
    </row>
    <row r="337" spans="1:5" x14ac:dyDescent="0.35">
      <c r="A337" s="37"/>
    </row>
    <row r="338" spans="1:5" x14ac:dyDescent="0.35">
      <c r="A338" s="113" t="s">
        <v>11934</v>
      </c>
    </row>
    <row r="339" spans="1:5" x14ac:dyDescent="0.35">
      <c r="A339" s="113"/>
    </row>
    <row r="340" spans="1:5" x14ac:dyDescent="0.35">
      <c r="A340" s="116" t="s">
        <v>12090</v>
      </c>
    </row>
    <row r="341" spans="1:5" x14ac:dyDescent="0.35">
      <c r="A341" s="4" t="s">
        <v>12091</v>
      </c>
      <c r="B341" s="4">
        <v>3</v>
      </c>
    </row>
    <row r="342" spans="1:5" x14ac:dyDescent="0.35">
      <c r="A342" s="4" t="s">
        <v>12092</v>
      </c>
    </row>
    <row r="343" spans="1:5" x14ac:dyDescent="0.35">
      <c r="A343" s="4" t="s">
        <v>12093</v>
      </c>
    </row>
    <row r="344" spans="1:5" x14ac:dyDescent="0.35">
      <c r="A344" s="4" t="s">
        <v>12094</v>
      </c>
    </row>
    <row r="345" spans="1:5" x14ac:dyDescent="0.35">
      <c r="A345" s="37" t="s">
        <v>12098</v>
      </c>
      <c r="B345" s="117">
        <v>3</v>
      </c>
    </row>
    <row r="346" spans="1:5" x14ac:dyDescent="0.35">
      <c r="A346" s="37"/>
    </row>
    <row r="347" spans="1:5" x14ac:dyDescent="0.35">
      <c r="A347" s="116" t="s">
        <v>12095</v>
      </c>
      <c r="E347" s="16" t="s">
        <v>11932</v>
      </c>
    </row>
    <row r="348" spans="1:5" x14ac:dyDescent="0.35">
      <c r="A348" s="4" t="s">
        <v>12091</v>
      </c>
    </row>
    <row r="349" spans="1:5" x14ac:dyDescent="0.35">
      <c r="A349" s="4" t="s">
        <v>12092</v>
      </c>
    </row>
    <row r="350" spans="1:5" x14ac:dyDescent="0.35">
      <c r="A350" s="4" t="s">
        <v>12093</v>
      </c>
    </row>
    <row r="351" spans="1:5" x14ac:dyDescent="0.35">
      <c r="A351" s="4" t="s">
        <v>12094</v>
      </c>
    </row>
    <row r="352" spans="1:5" x14ac:dyDescent="0.35">
      <c r="A352" s="37" t="s">
        <v>12098</v>
      </c>
    </row>
    <row r="354" spans="1:5" x14ac:dyDescent="0.35">
      <c r="A354" s="113" t="s">
        <v>11935</v>
      </c>
    </row>
    <row r="355" spans="1:5" x14ac:dyDescent="0.35">
      <c r="A355" s="113"/>
    </row>
    <row r="356" spans="1:5" x14ac:dyDescent="0.35">
      <c r="A356" s="116" t="s">
        <v>12090</v>
      </c>
    </row>
    <row r="357" spans="1:5" x14ac:dyDescent="0.35">
      <c r="A357" s="4" t="s">
        <v>12091</v>
      </c>
      <c r="B357" s="4">
        <v>4</v>
      </c>
    </row>
    <row r="358" spans="1:5" x14ac:dyDescent="0.35">
      <c r="A358" s="4" t="s">
        <v>12092</v>
      </c>
      <c r="B358" s="4">
        <v>4</v>
      </c>
    </row>
    <row r="359" spans="1:5" x14ac:dyDescent="0.35">
      <c r="A359" s="4" t="s">
        <v>12093</v>
      </c>
      <c r="B359" s="4">
        <v>4</v>
      </c>
      <c r="E359" s="16" t="s">
        <v>12128</v>
      </c>
    </row>
    <row r="360" spans="1:5" x14ac:dyDescent="0.35">
      <c r="A360" s="4" t="s">
        <v>12094</v>
      </c>
    </row>
    <row r="361" spans="1:5" x14ac:dyDescent="0.35">
      <c r="A361" s="37" t="s">
        <v>12098</v>
      </c>
      <c r="B361" s="4">
        <f>(B357+B358+B359)/3</f>
        <v>4</v>
      </c>
    </row>
    <row r="363" spans="1:5" x14ac:dyDescent="0.35">
      <c r="A363" s="116" t="s">
        <v>12095</v>
      </c>
    </row>
    <row r="364" spans="1:5" x14ac:dyDescent="0.35">
      <c r="A364" s="4" t="s">
        <v>12091</v>
      </c>
      <c r="B364" s="4">
        <v>4</v>
      </c>
      <c r="E364" s="16" t="s">
        <v>12128</v>
      </c>
    </row>
    <row r="365" spans="1:5" x14ac:dyDescent="0.35">
      <c r="A365" s="4" t="s">
        <v>12092</v>
      </c>
    </row>
    <row r="366" spans="1:5" x14ac:dyDescent="0.35">
      <c r="A366" s="4" t="s">
        <v>12093</v>
      </c>
    </row>
    <row r="367" spans="1:5" x14ac:dyDescent="0.35">
      <c r="A367" s="4" t="s">
        <v>12094</v>
      </c>
    </row>
    <row r="368" spans="1:5" x14ac:dyDescent="0.35">
      <c r="A368" s="39" t="s">
        <v>12098</v>
      </c>
    </row>
    <row r="369" spans="1:3" x14ac:dyDescent="0.35">
      <c r="A369" s="37"/>
    </row>
    <row r="370" spans="1:3" x14ac:dyDescent="0.35">
      <c r="A370" s="8" t="s">
        <v>12227</v>
      </c>
      <c r="B370" s="117">
        <f>(B325+B326+B332+B341+B357+B358+B359+B364)/8</f>
        <v>3.875</v>
      </c>
      <c r="C370" s="119"/>
    </row>
  </sheetData>
  <phoneticPr fontId="25" type="noConversion"/>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900-000000000000}">
  <sheetPr codeName="Sheet220">
    <tabColor theme="9" tint="0.59999389629810485"/>
  </sheetPr>
  <dimension ref="A1:K364"/>
  <sheetViews>
    <sheetView zoomScale="80" zoomScaleNormal="80" workbookViewId="0">
      <selection activeCell="F1" sqref="F1"/>
    </sheetView>
  </sheetViews>
  <sheetFormatPr defaultRowHeight="14.5" x14ac:dyDescent="0.35"/>
  <cols>
    <col min="1" max="1" width="9.36328125" style="4" customWidth="1"/>
    <col min="2" max="2" width="11.1796875" style="4" customWidth="1"/>
    <col min="3" max="3" width="6.7265625" customWidth="1"/>
    <col min="4" max="4" width="7.6328125" style="4" customWidth="1"/>
    <col min="5" max="5" width="80.81640625" style="16" customWidth="1"/>
    <col min="6" max="6" width="8.90625" style="4"/>
    <col min="8" max="8" width="8.90625" style="4"/>
    <col min="10" max="10" width="8.90625" style="4"/>
  </cols>
  <sheetData>
    <row r="1" spans="1:11" x14ac:dyDescent="0.35">
      <c r="A1" s="14" t="s">
        <v>9338</v>
      </c>
      <c r="B1" s="10"/>
      <c r="C1" s="14"/>
      <c r="D1" s="18"/>
      <c r="E1" s="14"/>
      <c r="F1" s="127" t="s">
        <v>9368</v>
      </c>
      <c r="G1" s="36"/>
      <c r="H1" s="121"/>
      <c r="I1" s="36"/>
      <c r="J1" s="121"/>
      <c r="K1" s="36"/>
    </row>
    <row r="2" spans="1:11" x14ac:dyDescent="0.35">
      <c r="A2" s="7" t="s">
        <v>9223</v>
      </c>
      <c r="B2" s="7" t="s">
        <v>3</v>
      </c>
      <c r="C2" s="8" t="s">
        <v>9459</v>
      </c>
      <c r="D2" s="7" t="s">
        <v>9224</v>
      </c>
      <c r="E2" s="8" t="s">
        <v>9225</v>
      </c>
      <c r="F2" s="121"/>
      <c r="G2" s="36"/>
      <c r="H2" s="121"/>
      <c r="I2" s="36"/>
      <c r="J2" s="121"/>
      <c r="K2" s="36"/>
    </row>
    <row r="3" spans="1:11" x14ac:dyDescent="0.35">
      <c r="A3" s="7"/>
      <c r="B3" s="11" t="s">
        <v>9227</v>
      </c>
      <c r="C3" s="15"/>
      <c r="D3" s="19"/>
      <c r="E3" s="15"/>
      <c r="F3" s="4" t="s">
        <v>9370</v>
      </c>
      <c r="G3" t="s">
        <v>9382</v>
      </c>
      <c r="H3" s="4" t="s">
        <v>9370</v>
      </c>
      <c r="I3" t="s">
        <v>9369</v>
      </c>
      <c r="J3" s="4" t="s">
        <v>9370</v>
      </c>
      <c r="K3" t="s">
        <v>9369</v>
      </c>
    </row>
    <row r="4" spans="1:11" x14ac:dyDescent="0.35">
      <c r="A4" s="4">
        <v>1</v>
      </c>
      <c r="B4" s="4">
        <v>-392.92099999999999</v>
      </c>
      <c r="C4" t="s">
        <v>7084</v>
      </c>
      <c r="D4" s="4">
        <v>4</v>
      </c>
      <c r="E4" s="16" t="s">
        <v>7227</v>
      </c>
      <c r="F4" s="4">
        <f>IF(G4="GREET",1,IF(G4="GOAL",2,IF(G4="GOAL:COOP",2,IF(G4="(GOAL:COOP)",2,IF(G4="GOAL:CIVILITY",2,IF(G4="GOAL:SUSTAIN",2,IF(G4="(GOAL:SUSTAIN)",2,IF(G4="GOAL:MAX EARN",2,IF(G4="GOAL:EQUITY",2,IF(G4="(GOAL:EQUITY)",2,IF(G4="PROPOSAL",3,IF(G4="(PROPOSAL)",3,IF(G4="CHOOSE+",4,IF(G4="CHOOSE-",4,IF(G4="(CHOOSE+)",4,IF(G4="(CHOOSE-)",4,IF(G4="ECO INFO",5,IF(G4="(ECO INFO)",5,IF(G4="$ INFO",6,IF(G4="($ INFO)",6,IF(G4="SOC INFO",7,IF(G4="(SOC INFO)",7,IF(G4="RULE INFO",8,IF(G4="EXP INFO",9,IF(G4="(EXP INFO)",9,IF(G4="MON RES",10,IF(G4="MON EARN",11,IF(G4="MON BEH",12,IF(G4="POSE HARM",13,IF(G4="(POSE HARM)",13,IF(G4="POSE CONCERN",14,IF(G4="(POSE CONCERN)",14,IF(G4="RJ APOLOGY",15,IF(G4="RJ ATONE",16,IF(G4="(RJ ATONE)",16,IF(G4="RJ JUSTIFY",17,IF(G4="RJ JUSTIFY:ECO INFO",17,IF(G4="RJ JUSTIFY:SOC INFO",17,IF(G4="RJ JUSTIFY:EXP INFO",17,IF(G4="RJ JUSTIFY:MON EARN",17,IF(G4="RJ JUSTIFY:MON BEH",17,IF(G4="RJ-",18,IF(G4="RJ FORGIVE+",19,IF(G4="RJ FORGIVE-",19,IF(G4="(RJ FORGIVE+)",19,IF(G4="(RJ FORGIVE-)",19,IF(G4="COORD",20,IF(G4="(COORD)",20,IF(G4="ENF ACK",21,IF(G4="(ENF ACK)",21,IF(G4="ENF PRAISE",22,IF(G4="ENF ASK",23,IF(G4="ENF TELL",24,IF(G4="ENF SHAME",25,IF(G4="ENF WARN",26,IF(G4="ENF THREATEN",27,IF(G4="ENF PUNISH",28,IF(G4="DEFECT",29,IF(G4="SM TALK",30,IF(G4="HUMOR",31,IF(G4="POLITE+",32,IF(G4="POLITE-",32,IF(G4="INPUT-",33,IF(G4="AMBIGUOUS",34,IF(G4="UNCODEABLE",35)))))))))))))))))))))))))))))))))))))))))))))))))))))))))))))))))</f>
        <v>1</v>
      </c>
      <c r="G4" t="s">
        <v>10885</v>
      </c>
    </row>
    <row r="5" spans="1:11" x14ac:dyDescent="0.35">
      <c r="A5" s="4">
        <v>2</v>
      </c>
      <c r="B5" s="4">
        <v>-389.60599999999999</v>
      </c>
      <c r="C5" t="s">
        <v>7078</v>
      </c>
      <c r="D5" s="4">
        <v>3</v>
      </c>
      <c r="E5" s="16" t="s">
        <v>1693</v>
      </c>
      <c r="F5" s="4">
        <f>IF(G5="GREET",1,IF(G5="GOAL",2,IF(G5="GOAL:COOP",2,IF(G5="(GOAL:COOP)",2,IF(G5="GOAL:CIVILITY",2,IF(G5="GOAL:SUSTAIN",2,IF(G5="(GOAL:SUSTAIN)",2,IF(G5="GOAL:MAX EARN",2,IF(G5="GOAL:EQUITY",2,IF(G5="(GOAL:EQUITY)",2,IF(G5="PROPOSAL",3,IF(G5="(PROPOSAL)",3,IF(G5="CHOOSE+",4,IF(G5="CHOOSE-",4,IF(G5="(CHOOSE+)",4,IF(G5="(CHOOSE-)",4,IF(G5="ECO INFO",5,IF(G5="(ECO INFO)",5,IF(G5="$ INFO",6,IF(G5="($ INFO)",6,IF(G5="SOC INFO",7,IF(G5="(SOC INFO)",7,IF(G5="RULE INFO",8,IF(G5="EXP INFO",9,IF(G5="(EXP INFO)",9,IF(G5="MON RES",10,IF(G5="MON EARN",11,IF(G5="MON BEH",12,IF(G5="POSE HARM",13,IF(G5="(POSE HARM)",13,IF(G5="POSE CONCERN",14,IF(G5="(POSE CONCERN)",14,IF(G5="RJ APOLOGY",15,IF(G5="RJ ATONE",16,IF(G5="(RJ ATONE)",16,IF(G5="RJ JUSTIFY",17,IF(G5="RJ JUSTIFY:ECO INFO",17,IF(G5="RJ JUSTIFY:SOC INFO",17,IF(G5="RJ JUSTIFY:EXP INFO",17,IF(G5="RJ JUSTIFY:MON EARN",17,IF(G5="RJ JUSTIFY:MON BEH",17,IF(G5="RJ-",18,IF(G5="RJ FORGIVE+",19,IF(G5="RJ FORGIVE-",19,IF(G5="(RJ FORGIVE+)",19,IF(G5="(RJ FORGIVE-)",19,IF(G5="COORD",20,IF(G5="(COORD)",20,IF(G5="ENF ACK",21,IF(G5="(ENF ACK)",21,IF(G5="ENF PRAISE",22,IF(G5="ENF ASK",23,IF(G5="ENF TELL",24,IF(G5="ENF SHAME",25,IF(G5="ENF WARN",26,IF(G5="ENF THREATEN",27,IF(G5="ENF PUNISH",28,IF(G5="DEFECT",29,IF(G5="SM TALK",30,IF(G5="HUMOR",31,IF(G5="POLITE+",32,IF(G5="POLITE-",32,IF(G5="INPUT-",33,IF(G5="AMBIGUOUS",34,IF(G5="UNCODEABLE",35)))))))))))))))))))))))))))))))))))))))))))))))))))))))))))))))))</f>
        <v>1</v>
      </c>
      <c r="G5" t="s">
        <v>10885</v>
      </c>
    </row>
    <row r="7" spans="1:11" x14ac:dyDescent="0.35">
      <c r="A7" s="7">
        <v>4</v>
      </c>
      <c r="B7" s="31" t="s">
        <v>11498</v>
      </c>
    </row>
    <row r="8" spans="1:11" x14ac:dyDescent="0.35">
      <c r="A8" s="4">
        <v>3</v>
      </c>
      <c r="B8" s="4">
        <v>-376.56199999999899</v>
      </c>
      <c r="C8" t="s">
        <v>7090</v>
      </c>
      <c r="D8" s="4">
        <v>1</v>
      </c>
      <c r="E8" s="16" t="s">
        <v>7234</v>
      </c>
    </row>
    <row r="9" spans="1:11" x14ac:dyDescent="0.35">
      <c r="B9" s="4">
        <v>-368.76499999999999</v>
      </c>
      <c r="C9" t="s">
        <v>7090</v>
      </c>
      <c r="D9" s="4">
        <v>1</v>
      </c>
      <c r="E9" s="16" t="s">
        <v>7237</v>
      </c>
    </row>
    <row r="10" spans="1:11" x14ac:dyDescent="0.35">
      <c r="E10" s="58" t="s">
        <v>11493</v>
      </c>
      <c r="F10" s="4">
        <f>IF(G10="GREET",1,IF(G10="GOAL",2,IF(G10="GOAL:COOP",2,IF(G10="(GOAL:COOP)",2,IF(G10="GOAL:CIVILITY",2,IF(G10="GOAL:SUSTAIN",2,IF(G10="(GOAL:SUSTAIN)",2,IF(G10="GOAL:MAX EARN",2,IF(G10="GOAL:EQUITY",2,IF(G10="(GOAL:EQUITY)",2,IF(G10="PROPOSAL",3,IF(G10="(PROPOSAL)",3,IF(G10="CHOOSE+",4,IF(G10="CHOOSE-",4,IF(G10="(CHOOSE+)",4,IF(G10="(CHOOSE-)",4,IF(G10="ECO INFO",5,IF(G10="(ECO INFO)",5,IF(G10="$ INFO",6,IF(G10="($ INFO)",6,IF(G10="SOC INFO",7,IF(G10="(SOC INFO)",7,IF(G10="RULE INFO",8,IF(G10="EXP INFO",9,IF(G10="(EXP INFO)",9,IF(G10="MON RES",10,IF(G10="MON EARN",11,IF(G10="MON BEH",12,IF(G10="POSE HARM",13,IF(G10="(POSE HARM)",13,IF(G10="POSE CONCERN",14,IF(G10="(POSE CONCERN)",14,IF(G10="RJ APOLOGY",15,IF(G10="RJ ATONE",16,IF(G10="(RJ ATONE)",16,IF(G10="RJ JUSTIFY",17,IF(G10="RJ JUSTIFY:ECO INFO",17,IF(G10="RJ JUSTIFY:SOC INFO",17,IF(G10="RJ JUSTIFY:EXP INFO",17,IF(G10="RJ JUSTIFY:MON EARN",17,IF(G10="RJ JUSTIFY:MON BEH",17,IF(G10="RJ-",18,IF(G10="RJ FORGIVE+",19,IF(G10="RJ FORGIVE-",19,IF(G10="(RJ FORGIVE+)",19,IF(G10="(RJ FORGIVE-)",19,IF(G10="COORD",20,IF(G10="(COORD)",20,IF(G10="ENF ACK",21,IF(G10="(ENF ACK)",21,IF(G10="ENF PRAISE",22,IF(G10="ENF ASK",23,IF(G10="ENF TELL",24,IF(G10="ENF SHAME",25,IF(G10="ENF WARN",26,IF(G10="ENF THREATEN",27,IF(G10="ENF PUNISH",28,IF(G10="DEFECT",29,IF(G10="SM TALK",30,IF(G10="HUMOR",31,IF(G10="POLITE+",32,IF(G10="POLITE-",32,IF(G10="INPUT-",33,IF(G10="AMBIGUOUS",34,IF(G10="UNCODEABLE",35)))))))))))))))))))))))))))))))))))))))))))))))))))))))))))))))))</f>
        <v>3</v>
      </c>
      <c r="G10" t="s">
        <v>9379</v>
      </c>
    </row>
    <row r="11" spans="1:11" x14ac:dyDescent="0.35">
      <c r="E11" s="58" t="s">
        <v>11494</v>
      </c>
      <c r="F11" s="4">
        <f>IF(G11="GREET",1,IF(G11="GOAL",2,IF(G11="GOAL:COOP",2,IF(G11="(GOAL:COOP)",2,IF(G11="GOAL:CIVILITY",2,IF(G11="GOAL:SUSTAIN",2,IF(G11="(GOAL:SUSTAIN)",2,IF(G11="GOAL:MAX EARN",2,IF(G11="GOAL:EQUITY",2,IF(G11="(GOAL:EQUITY)",2,IF(G11="PROPOSAL",3,IF(G11="(PROPOSAL)",3,IF(G11="CHOOSE+",4,IF(G11="CHOOSE-",4,IF(G11="(CHOOSE+)",4,IF(G11="(CHOOSE-)",4,IF(G11="ECO INFO",5,IF(G11="(ECO INFO)",5,IF(G11="$ INFO",6,IF(G11="($ INFO)",6,IF(G11="SOC INFO",7,IF(G11="(SOC INFO)",7,IF(G11="RULE INFO",8,IF(G11="EXP INFO",9,IF(G11="(EXP INFO)",9,IF(G11="MON RES",10,IF(G11="MON EARN",11,IF(G11="MON BEH",12,IF(G11="POSE HARM",13,IF(G11="(POSE HARM)",13,IF(G11="POSE CONCERN",14,IF(G11="(POSE CONCERN)",14,IF(G11="RJ APOLOGY",15,IF(G11="RJ ATONE",16,IF(G11="(RJ ATONE)",16,IF(G11="RJ JUSTIFY",17,IF(G11="RJ JUSTIFY:ECO INFO",17,IF(G11="RJ JUSTIFY:SOC INFO",17,IF(G11="RJ JUSTIFY:EXP INFO",17,IF(G11="RJ JUSTIFY:MON EARN",17,IF(G11="RJ JUSTIFY:MON BEH",17,IF(G11="RJ-",18,IF(G11="RJ FORGIVE+",19,IF(G11="RJ FORGIVE-",19,IF(G11="(RJ FORGIVE+)",19,IF(G11="(RJ FORGIVE-)",19,IF(G11="COORD",20,IF(G11="(COORD)",20,IF(G11="ENF ACK",21,IF(G11="(ENF ACK)",21,IF(G11="ENF PRAISE",22,IF(G11="ENF ASK",23,IF(G11="ENF TELL",24,IF(G11="ENF SHAME",25,IF(G11="ENF WARN",26,IF(G11="ENF THREATEN",27,IF(G11="ENF PUNISH",28,IF(G11="DEFECT",29,IF(G11="SM TALK",30,IF(G11="HUMOR",31,IF(G11="POLITE+",32,IF(G11="POLITE-",32,IF(G11="INPUT-",33,IF(G11="AMBIGUOUS",34,IF(G11="UNCODEABLE",35)))))))))))))))))))))))))))))))))))))))))))))))))))))))))))))))))</f>
        <v>10</v>
      </c>
      <c r="G11" t="s">
        <v>10136</v>
      </c>
    </row>
    <row r="12" spans="1:11" x14ac:dyDescent="0.35">
      <c r="A12" s="4">
        <v>4</v>
      </c>
      <c r="B12" s="4">
        <v>-393.34800000000001</v>
      </c>
      <c r="C12" t="s">
        <v>7083</v>
      </c>
      <c r="D12" s="4">
        <v>2</v>
      </c>
      <c r="E12" s="16" t="s">
        <v>267</v>
      </c>
      <c r="F12" s="4">
        <f t="shared" ref="F12:F75" si="0">IF(G12="GREET",1,IF(G12="GOAL",2,IF(G12="GOAL:COOP",2,IF(G12="(GOAL:COOP)",2,IF(G12="GOAL:CIVILITY",2,IF(G12="GOAL:SUSTAIN",2,IF(G12="(GOAL:SUSTAIN)",2,IF(G12="GOAL:MAX EARN",2,IF(G12="GOAL:EQUITY",2,IF(G12="(GOAL:EQUITY)",2,IF(G12="PROPOSAL",3,IF(G12="(PROPOSAL)",3,IF(G12="CHOOSE+",4,IF(G12="CHOOSE-",4,IF(G12="(CHOOSE+)",4,IF(G12="(CHOOSE-)",4,IF(G12="ECO INFO",5,IF(G12="(ECO INFO)",5,IF(G12="$ INFO",6,IF(G12="($ INFO)",6,IF(G12="SOC INFO",7,IF(G12="(SOC INFO)",7,IF(G12="RULE INFO",8,IF(G12="EXP INFO",9,IF(G12="(EXP INFO)",9,IF(G12="MON RES",10,IF(G12="MON EARN",11,IF(G12="MON BEH",12,IF(G12="POSE HARM",13,IF(G12="(POSE HARM)",13,IF(G12="POSE CONCERN",14,IF(G12="(POSE CONCERN)",14,IF(G12="RJ APOLOGY",15,IF(G12="RJ ATONE",16,IF(G12="(RJ ATONE)",16,IF(G12="RJ JUSTIFY",17,IF(G12="RJ JUSTIFY:ECO INFO",17,IF(G12="RJ JUSTIFY:SOC INFO",17,IF(G12="RJ JUSTIFY:EXP INFO",17,IF(G12="RJ JUSTIFY:MON EARN",17,IF(G12="RJ JUSTIFY:MON BEH",17,IF(G12="RJ-",18,IF(G12="RJ FORGIVE+",19,IF(G12="RJ FORGIVE-",19,IF(G12="(RJ FORGIVE+)",19,IF(G12="(RJ FORGIVE-)",19,IF(G12="COORD",20,IF(G12="(COORD)",20,IF(G12="ENF ACK",21,IF(G12="(ENF ACK)",21,IF(G12="ENF PRAISE",22,IF(G12="ENF ASK",23,IF(G12="ENF TELL",24,IF(G12="ENF SHAME",25,IF(G12="ENF WARN",26,IF(G12="ENF THREATEN",27,IF(G12="ENF PUNISH",28,IF(G12="DEFECT",29,IF(G12="SM TALK",30,IF(G12="HUMOR",31,IF(G12="POLITE+",32,IF(G12="POLITE-",32,IF(G12="INPUT-",33,IF(G12="AMBIGUOUS",34,IF(G12="UNCODEABLE",35)))))))))))))))))))))))))))))))))))))))))))))))))))))))))))))))))</f>
        <v>3</v>
      </c>
      <c r="G12" t="s">
        <v>9379</v>
      </c>
    </row>
    <row r="13" spans="1:11" x14ac:dyDescent="0.35">
      <c r="B13" s="4">
        <v>-383.23099999999999</v>
      </c>
      <c r="C13" t="s">
        <v>7083</v>
      </c>
      <c r="D13" s="4">
        <v>2</v>
      </c>
      <c r="E13" s="16" t="s">
        <v>7230</v>
      </c>
      <c r="F13" s="4">
        <f t="shared" si="0"/>
        <v>3</v>
      </c>
      <c r="G13" t="s">
        <v>9379</v>
      </c>
    </row>
    <row r="14" spans="1:11" x14ac:dyDescent="0.35">
      <c r="B14" s="4">
        <v>-373.411</v>
      </c>
      <c r="C14" t="s">
        <v>7083</v>
      </c>
      <c r="D14" s="4">
        <v>2</v>
      </c>
      <c r="E14" s="16" t="s">
        <v>7235</v>
      </c>
    </row>
    <row r="15" spans="1:11" x14ac:dyDescent="0.35">
      <c r="A15" s="4">
        <v>5</v>
      </c>
      <c r="B15" s="4">
        <v>-377.4</v>
      </c>
      <c r="C15" t="s">
        <v>7084</v>
      </c>
      <c r="D15" s="4">
        <v>4</v>
      </c>
      <c r="E15" s="16" t="s">
        <v>7233</v>
      </c>
      <c r="F15" s="4">
        <f t="shared" si="0"/>
        <v>3</v>
      </c>
      <c r="G15" t="s">
        <v>9379</v>
      </c>
    </row>
    <row r="16" spans="1:11" x14ac:dyDescent="0.35">
      <c r="A16" s="4">
        <v>6</v>
      </c>
      <c r="B16" s="4">
        <v>-371.69799999999998</v>
      </c>
      <c r="C16" t="s">
        <v>7083</v>
      </c>
      <c r="D16" s="4">
        <v>2</v>
      </c>
      <c r="E16" s="16" t="s">
        <v>55</v>
      </c>
      <c r="F16" s="4">
        <f t="shared" si="0"/>
        <v>4</v>
      </c>
      <c r="G16" t="s">
        <v>9372</v>
      </c>
    </row>
    <row r="17" spans="1:9" x14ac:dyDescent="0.35">
      <c r="B17" s="4">
        <v>-360.21100000000001</v>
      </c>
      <c r="C17" t="s">
        <v>7083</v>
      </c>
      <c r="D17" s="4">
        <v>2</v>
      </c>
      <c r="E17" s="16" t="s">
        <v>7241</v>
      </c>
      <c r="F17" s="4">
        <f t="shared" si="0"/>
        <v>6</v>
      </c>
      <c r="G17" t="s">
        <v>10472</v>
      </c>
    </row>
    <row r="18" spans="1:9" x14ac:dyDescent="0.35">
      <c r="A18" s="4">
        <v>7</v>
      </c>
      <c r="B18" s="4">
        <v>-366.11599999999999</v>
      </c>
      <c r="C18" t="s">
        <v>7084</v>
      </c>
      <c r="D18" s="4">
        <v>4</v>
      </c>
      <c r="E18" s="16" t="s">
        <v>7239</v>
      </c>
      <c r="F18" s="4">
        <f t="shared" si="0"/>
        <v>8</v>
      </c>
      <c r="G18" t="s">
        <v>9374</v>
      </c>
    </row>
    <row r="19" spans="1:9" x14ac:dyDescent="0.35">
      <c r="A19" s="4">
        <v>8</v>
      </c>
      <c r="B19" s="4">
        <v>-356.17</v>
      </c>
      <c r="C19" t="s">
        <v>7083</v>
      </c>
      <c r="D19" s="4">
        <v>2</v>
      </c>
      <c r="E19" s="16" t="s">
        <v>7244</v>
      </c>
      <c r="F19" s="4">
        <f t="shared" si="0"/>
        <v>8</v>
      </c>
      <c r="G19" t="s">
        <v>9374</v>
      </c>
    </row>
    <row r="20" spans="1:9" x14ac:dyDescent="0.35">
      <c r="A20" s="4">
        <v>9</v>
      </c>
      <c r="B20" s="4">
        <v>-350.59</v>
      </c>
      <c r="C20" t="s">
        <v>7090</v>
      </c>
      <c r="D20" s="4">
        <v>1</v>
      </c>
      <c r="E20" s="16" t="s">
        <v>1739</v>
      </c>
      <c r="F20" s="4">
        <f t="shared" si="0"/>
        <v>8</v>
      </c>
      <c r="G20" t="s">
        <v>9374</v>
      </c>
      <c r="H20" s="4">
        <f>IF(I20="GREET",1,IF(I20="GOAL",2,IF(I20="GOAL:COOP",2,IF(I20="(GOAL:COOP)",2,IF(I20="GOAL:CIVILITY",2,IF(I20="GOAL:SUSTAIN",2,IF(I20="(GOAL:SUSTAIN)",2,IF(I20="GOAL:MAX EARN",2,IF(I20="GOAL:EQUITY",2,IF(I20="(GOAL:EQUITY)",2,IF(I20="PROPOSAL",3,IF(I20="(PROPOSAL)",3,IF(I20="CHOOSE+",4,IF(I20="CHOOSE-",4,IF(I20="(CHOOSE+)",4,IF(I20="(CHOOSE-)",4,IF(I20="ECO INFO",5,IF(I20="(ECO INFO)",5,IF(I20="$ INFO",6,IF(I20="($ INFO)",6,IF(I20="SOC INFO",7,IF(I20="(SOC INFO)",7,IF(I20="RULE INFO",8,IF(I20="EXP INFO",9,IF(I20="(EXP INFO)",9,IF(I20="MON RES",10,IF(I20="MON EARN",11,IF(I20="MON BEH",12,IF(I20="POSE HARM",13,IF(I20="(POSE HARM)",13,IF(I20="POSE CONCERN",14,IF(I20="(POSE CONCERN)",14,IF(I20="RJ APOLOGY",15,IF(I20="RJ ATONE",16,IF(I20="(RJ ATONE)",16,IF(I20="RJ JUSTIFY",17,IF(I20="RJ JUSTIFY:ECO INFO",17,IF(I20="RJ JUSTIFY:SOC INFO",17,IF(I20="RJ JUSTIFY:EXP INFO",17,IF(I20="RJ JUSTIFY:MON EARN",17,IF(I20="RJ JUSTIFY:MON BEH",17,IF(I20="RJ-",18,IF(I20="RJ FORGIVE+",19,IF(I20="RJ FORGIVE-",19,IF(I20="(RJ FORGIVE+)",19,IF(I20="(RJ FORGIVE-)",19,IF(I20="COORD",20,IF(I20="(COORD)",20,IF(I20="ENF ACK",21,IF(I20="(ENF ACK)",21,IF(I20="ENF PRAISE",22,IF(I20="ENF ASK",23,IF(I20="ENF TELL",24,IF(I20="ENF SHAME",25,IF(I20="ENF WARN",26,IF(I20="ENF THREATEN",27,IF(I20="ENF PUNISH",28,IF(I20="DEFECT",29,IF(I20="SM TALK",30,IF(I20="HUMOR",31,IF(I20="POLITE+",32,IF(I20="POLITE-",32,IF(I20="INPUT-",33,IF(I20="AMBIGUOUS",34,IF(I20="UNCODEABLE",35)))))))))))))))))))))))))))))))))))))))))))))))))))))))))))))))))</f>
        <v>4</v>
      </c>
      <c r="I20" t="s">
        <v>10330</v>
      </c>
    </row>
    <row r="21" spans="1:9" x14ac:dyDescent="0.35">
      <c r="A21" s="4">
        <v>10</v>
      </c>
      <c r="B21" s="4">
        <v>-354.79500000000002</v>
      </c>
      <c r="C21" t="s">
        <v>7078</v>
      </c>
      <c r="D21" s="4">
        <v>3</v>
      </c>
      <c r="E21" s="16" t="s">
        <v>7245</v>
      </c>
      <c r="F21" s="4">
        <f t="shared" si="0"/>
        <v>3</v>
      </c>
      <c r="G21" t="s">
        <v>9379</v>
      </c>
      <c r="H21" s="4">
        <f>IF(I21="GREET",1,IF(I21="GOAL",2,IF(I21="GOAL:COOP",2,IF(I21="(GOAL:COOP)",2,IF(I21="GOAL:CIVILITY",2,IF(I21="GOAL:SUSTAIN",2,IF(I21="(GOAL:SUSTAIN)",2,IF(I21="GOAL:MAX EARN",2,IF(I21="GOAL:EQUITY",2,IF(I21="(GOAL:EQUITY)",2,IF(I21="PROPOSAL",3,IF(I21="(PROPOSAL)",3,IF(I21="CHOOSE+",4,IF(I21="CHOOSE-",4,IF(I21="(CHOOSE+)",4,IF(I21="(CHOOSE-)",4,IF(I21="ECO INFO",5,IF(I21="(ECO INFO)",5,IF(I21="$ INFO",6,IF(I21="($ INFO)",6,IF(I21="SOC INFO",7,IF(I21="(SOC INFO)",7,IF(I21="RULE INFO",8,IF(I21="EXP INFO",9,IF(I21="(EXP INFO)",9,IF(I21="MON RES",10,IF(I21="MON EARN",11,IF(I21="MON BEH",12,IF(I21="POSE HARM",13,IF(I21="(POSE HARM)",13,IF(I21="POSE CONCERN",14,IF(I21="(POSE CONCERN)",14,IF(I21="RJ APOLOGY",15,IF(I21="RJ ATONE",16,IF(I21="(RJ ATONE)",16,IF(I21="RJ JUSTIFY",17,IF(I21="RJ JUSTIFY:ECO INFO",17,IF(I21="RJ JUSTIFY:SOC INFO",17,IF(I21="RJ JUSTIFY:EXP INFO",17,IF(I21="RJ JUSTIFY:MON EARN",17,IF(I21="RJ JUSTIFY:MON BEH",17,IF(I21="RJ-",18,IF(I21="RJ FORGIVE+",19,IF(I21="RJ FORGIVE-",19,IF(I21="(RJ FORGIVE+)",19,IF(I21="(RJ FORGIVE-)",19,IF(I21="COORD",20,IF(I21="(COORD)",20,IF(I21="ENF ACK",21,IF(I21="(ENF ACK)",21,IF(I21="ENF PRAISE",22,IF(I21="ENF ASK",23,IF(I21="ENF TELL",24,IF(I21="ENF SHAME",25,IF(I21="ENF WARN",26,IF(I21="ENF THREATEN",27,IF(I21="ENF PUNISH",28,IF(I21="DEFECT",29,IF(I21="SM TALK",30,IF(I21="HUMOR",31,IF(I21="POLITE+",32,IF(I21="POLITE-",32,IF(I21="INPUT-",33,IF(I21="AMBIGUOUS",34,IF(I21="UNCODEABLE",35)))))))))))))))))))))))))))))))))))))))))))))))))))))))))))))))))</f>
        <v>4</v>
      </c>
      <c r="I21" t="s">
        <v>10330</v>
      </c>
    </row>
    <row r="22" spans="1:9" x14ac:dyDescent="0.35">
      <c r="B22" s="4">
        <v>-344.356999999999</v>
      </c>
      <c r="C22" t="s">
        <v>7078</v>
      </c>
      <c r="D22" s="4">
        <v>3</v>
      </c>
      <c r="E22" s="16" t="s">
        <v>7248</v>
      </c>
      <c r="F22" s="4">
        <f t="shared" si="0"/>
        <v>5</v>
      </c>
      <c r="G22" t="s">
        <v>9378</v>
      </c>
    </row>
    <row r="23" spans="1:9" x14ac:dyDescent="0.35">
      <c r="A23" s="4">
        <v>11</v>
      </c>
      <c r="B23" s="4">
        <v>-343.49900000000002</v>
      </c>
      <c r="C23" t="s">
        <v>7083</v>
      </c>
      <c r="D23" s="4">
        <v>2</v>
      </c>
      <c r="E23" s="16" t="s">
        <v>3421</v>
      </c>
      <c r="F23" s="4">
        <f t="shared" si="0"/>
        <v>4</v>
      </c>
      <c r="G23" t="s">
        <v>9372</v>
      </c>
      <c r="H23" s="4">
        <f t="shared" ref="H23" si="1">IF(I23="GREET",1,IF(I23="GOAL",2,IF(I23="GOAL:COOP",2,IF(I23="(GOAL:COOP)",2,IF(I23="GOAL:CIVILITY",2,IF(I23="GOAL:SUSTAIN",2,IF(I23="(GOAL:SUSTAIN)",2,IF(I23="GOAL:MAX EARN",2,IF(I23="GOAL:EQUITY",2,IF(I23="(GOAL:EQUITY)",2,IF(I23="PROPOSAL",3,IF(I23="(PROPOSAL)",3,IF(I23="CHOOSE+",4,IF(I23="CHOOSE-",4,IF(I23="(CHOOSE+)",4,IF(I23="(CHOOSE-)",4,IF(I23="ECO INFO",5,IF(I23="(ECO INFO)",5,IF(I23="$ INFO",6,IF(I23="($ INFO)",6,IF(I23="SOC INFO",7,IF(I23="(SOC INFO)",7,IF(I23="RULE INFO",8,IF(I23="EXP INFO",9,IF(I23="(EXP INFO)",9,IF(I23="MON RES",10,IF(I23="MON EARN",11,IF(I23="MON BEH",12,IF(I23="POSE HARM",13,IF(I23="(POSE HARM)",13,IF(I23="POSE CONCERN",14,IF(I23="(POSE CONCERN)",14,IF(I23="RJ APOLOGY",15,IF(I23="RJ ATONE",16,IF(I23="(RJ ATONE)",16,IF(I23="RJ JUSTIFY",17,IF(I23="RJ JUSTIFY:ECO INFO",17,IF(I23="RJ JUSTIFY:SOC INFO",17,IF(I23="RJ JUSTIFY:EXP INFO",17,IF(I23="RJ JUSTIFY:MON EARN",17,IF(I23="RJ JUSTIFY:MON BEH",17,IF(I23="RJ-",18,IF(I23="RJ FORGIVE+",19,IF(I23="RJ FORGIVE-",19,IF(I23="(RJ FORGIVE+)",19,IF(I23="(RJ FORGIVE-)",19,IF(I23="COORD",20,IF(I23="(COORD)",20,IF(I23="ENF ACK",21,IF(I23="(ENF ACK)",21,IF(I23="ENF PRAISE",22,IF(I23="ENF ASK",23,IF(I23="ENF TELL",24,IF(I23="ENF SHAME",25,IF(I23="ENF WARN",26,IF(I23="ENF THREATEN",27,IF(I23="ENF PUNISH",28,IF(I23="DEFECT",29,IF(I23="SM TALK",30,IF(I23="HUMOR",31,IF(I23="POLITE+",32,IF(I23="POLITE-",32,IF(I23="INPUT-",33,IF(I23="AMBIGUOUS",34,IF(I23="UNCODEABLE",35)))))))))))))))))))))))))))))))))))))))))))))))))))))))))))))))))</f>
        <v>5</v>
      </c>
      <c r="I23" t="s">
        <v>10437</v>
      </c>
    </row>
    <row r="24" spans="1:9" x14ac:dyDescent="0.35">
      <c r="A24" s="4">
        <v>12</v>
      </c>
      <c r="B24" s="4">
        <v>-333.52</v>
      </c>
      <c r="C24" t="s">
        <v>7084</v>
      </c>
      <c r="D24" s="4">
        <v>4</v>
      </c>
      <c r="E24" s="16" t="s">
        <v>7252</v>
      </c>
    </row>
    <row r="25" spans="1:9" x14ac:dyDescent="0.35">
      <c r="E25" s="58" t="s">
        <v>11495</v>
      </c>
      <c r="F25" s="4">
        <f t="shared" si="0"/>
        <v>3</v>
      </c>
      <c r="G25" t="s">
        <v>9379</v>
      </c>
    </row>
    <row r="26" spans="1:9" x14ac:dyDescent="0.35">
      <c r="E26" s="58" t="s">
        <v>11496</v>
      </c>
      <c r="F26" s="4">
        <f t="shared" si="0"/>
        <v>3</v>
      </c>
      <c r="G26" t="s">
        <v>9379</v>
      </c>
    </row>
    <row r="27" spans="1:9" x14ac:dyDescent="0.35">
      <c r="A27" s="4">
        <v>13</v>
      </c>
      <c r="B27" s="4">
        <v>-321.48099999999999</v>
      </c>
      <c r="C27" t="s">
        <v>7083</v>
      </c>
      <c r="D27" s="4">
        <v>2</v>
      </c>
      <c r="E27" s="16" t="s">
        <v>7254</v>
      </c>
    </row>
    <row r="28" spans="1:9" x14ac:dyDescent="0.35">
      <c r="E28" s="58" t="s">
        <v>10976</v>
      </c>
      <c r="F28" s="4">
        <f t="shared" si="0"/>
        <v>4</v>
      </c>
      <c r="G28" t="s">
        <v>9380</v>
      </c>
    </row>
    <row r="29" spans="1:9" x14ac:dyDescent="0.35">
      <c r="E29" s="58" t="s">
        <v>11497</v>
      </c>
      <c r="F29" s="4">
        <f t="shared" si="0"/>
        <v>5</v>
      </c>
      <c r="G29" t="s">
        <v>9378</v>
      </c>
    </row>
    <row r="30" spans="1:9" x14ac:dyDescent="0.35">
      <c r="A30" s="4">
        <v>14</v>
      </c>
      <c r="B30" s="4">
        <v>-317.83999999999997</v>
      </c>
      <c r="C30" t="s">
        <v>7084</v>
      </c>
      <c r="D30" s="4">
        <v>4</v>
      </c>
      <c r="E30" s="16" t="b">
        <v>1</v>
      </c>
      <c r="F30" s="4">
        <f t="shared" si="0"/>
        <v>5</v>
      </c>
      <c r="G30" t="s">
        <v>9378</v>
      </c>
    </row>
    <row r="31" spans="1:9" x14ac:dyDescent="0.35">
      <c r="A31" s="4">
        <v>15</v>
      </c>
      <c r="B31" s="4">
        <v>-309.48099999999999</v>
      </c>
      <c r="C31" t="s">
        <v>7084</v>
      </c>
      <c r="D31" s="4">
        <v>4</v>
      </c>
      <c r="E31" s="16" t="s">
        <v>7256</v>
      </c>
      <c r="F31" s="4">
        <f t="shared" si="0"/>
        <v>14</v>
      </c>
      <c r="G31" t="s">
        <v>9381</v>
      </c>
      <c r="H31" s="4">
        <f>IF(I31="GREET",1,IF(I31="GOAL",2,IF(I31="GOAL:COOP",2,IF(I31="(GOAL:COOP)",2,IF(I31="GOAL:CIVILITY",2,IF(I31="GOAL:SUSTAIN",2,IF(I31="(GOAL:SUSTAIN)",2,IF(I31="GOAL:MAX EARN",2,IF(I31="GOAL:EQUITY",2,IF(I31="(GOAL:EQUITY)",2,IF(I31="PROPOSAL",3,IF(I31="(PROPOSAL)",3,IF(I31="CHOOSE+",4,IF(I31="CHOOSE-",4,IF(I31="(CHOOSE+)",4,IF(I31="(CHOOSE-)",4,IF(I31="ECO INFO",5,IF(I31="(ECO INFO)",5,IF(I31="$ INFO",6,IF(I31="($ INFO)",6,IF(I31="SOC INFO",7,IF(I31="(SOC INFO)",7,IF(I31="RULE INFO",8,IF(I31="EXP INFO",9,IF(I31="(EXP INFO)",9,IF(I31="MON RES",10,IF(I31="MON EARN",11,IF(I31="MON BEH",12,IF(I31="POSE HARM",13,IF(I31="(POSE HARM)",13,IF(I31="POSE CONCERN",14,IF(I31="(POSE CONCERN)",14,IF(I31="RJ APOLOGY",15,IF(I31="RJ ATONE",16,IF(I31="(RJ ATONE)",16,IF(I31="RJ JUSTIFY",17,IF(I31="RJ JUSTIFY:ECO INFO",17,IF(I31="RJ JUSTIFY:SOC INFO",17,IF(I31="RJ JUSTIFY:EXP INFO",17,IF(I31="RJ JUSTIFY:MON EARN",17,IF(I31="RJ JUSTIFY:MON BEH",17,IF(I31="RJ-",18,IF(I31="RJ FORGIVE+",19,IF(I31="RJ FORGIVE-",19,IF(I31="(RJ FORGIVE+)",19,IF(I31="(RJ FORGIVE-)",19,IF(I31="COORD",20,IF(I31="(COORD)",20,IF(I31="ENF ACK",21,IF(I31="(ENF ACK)",21,IF(I31="ENF PRAISE",22,IF(I31="ENF ASK",23,IF(I31="ENF TELL",24,IF(I31="ENF SHAME",25,IF(I31="ENF WARN",26,IF(I31="ENF THREATEN",27,IF(I31="ENF PUNISH",28,IF(I31="DEFECT",29,IF(I31="SM TALK",30,IF(I31="HUMOR",31,IF(I31="POLITE+",32,IF(I31="POLITE-",32,IF(I31="INPUT-",33,IF(I31="AMBIGUOUS",34,IF(I31="UNCODEABLE",35)))))))))))))))))))))))))))))))))))))))))))))))))))))))))))))))))</f>
        <v>5</v>
      </c>
      <c r="I31" t="s">
        <v>10437</v>
      </c>
    </row>
    <row r="32" spans="1:9" x14ac:dyDescent="0.35">
      <c r="A32" s="4">
        <v>16</v>
      </c>
      <c r="B32" s="4">
        <v>-305.35199999999998</v>
      </c>
      <c r="C32" t="s">
        <v>7090</v>
      </c>
      <c r="D32" s="4">
        <v>1</v>
      </c>
      <c r="E32" s="16" t="s">
        <v>7257</v>
      </c>
      <c r="F32" s="4">
        <f t="shared" si="0"/>
        <v>3</v>
      </c>
      <c r="G32" t="s">
        <v>9379</v>
      </c>
    </row>
    <row r="33" spans="1:9" x14ac:dyDescent="0.35">
      <c r="A33" s="4">
        <v>17</v>
      </c>
      <c r="B33" s="4">
        <v>-304.74799999999999</v>
      </c>
      <c r="C33" t="s">
        <v>7083</v>
      </c>
      <c r="D33" s="4">
        <v>2</v>
      </c>
      <c r="E33" s="16" t="s">
        <v>7258</v>
      </c>
      <c r="F33" s="4">
        <f t="shared" si="0"/>
        <v>3</v>
      </c>
      <c r="G33" t="s">
        <v>9379</v>
      </c>
    </row>
    <row r="34" spans="1:9" x14ac:dyDescent="0.35">
      <c r="A34" s="4">
        <v>18</v>
      </c>
      <c r="B34" s="4">
        <v>-301.75</v>
      </c>
      <c r="C34" t="s">
        <v>7083</v>
      </c>
      <c r="D34" s="4">
        <v>2</v>
      </c>
      <c r="E34" s="16" t="s">
        <v>310</v>
      </c>
      <c r="F34" s="4">
        <f t="shared" si="0"/>
        <v>4</v>
      </c>
      <c r="G34" t="s">
        <v>9372</v>
      </c>
    </row>
    <row r="35" spans="1:9" x14ac:dyDescent="0.35">
      <c r="A35" s="4">
        <v>19</v>
      </c>
      <c r="B35" s="4">
        <v>-290.96699999999998</v>
      </c>
      <c r="C35" t="s">
        <v>7084</v>
      </c>
      <c r="D35" s="4">
        <v>4</v>
      </c>
      <c r="E35" s="16" t="s">
        <v>7262</v>
      </c>
    </row>
    <row r="36" spans="1:9" x14ac:dyDescent="0.35">
      <c r="E36" s="58" t="s">
        <v>10010</v>
      </c>
      <c r="F36" s="4">
        <f t="shared" si="0"/>
        <v>4</v>
      </c>
      <c r="G36" t="s">
        <v>9372</v>
      </c>
    </row>
    <row r="37" spans="1:9" x14ac:dyDescent="0.35">
      <c r="E37" s="58" t="s">
        <v>10011</v>
      </c>
      <c r="F37" s="4">
        <f t="shared" si="0"/>
        <v>3</v>
      </c>
      <c r="G37" t="s">
        <v>9379</v>
      </c>
    </row>
    <row r="38" spans="1:9" x14ac:dyDescent="0.35">
      <c r="A38" s="4">
        <v>20</v>
      </c>
      <c r="B38" s="4">
        <v>-289.005</v>
      </c>
      <c r="C38" t="s">
        <v>7078</v>
      </c>
      <c r="D38" s="4">
        <v>3</v>
      </c>
      <c r="E38" s="16" t="s">
        <v>7263</v>
      </c>
      <c r="F38" s="4">
        <f t="shared" si="0"/>
        <v>14</v>
      </c>
      <c r="G38" t="s">
        <v>9381</v>
      </c>
      <c r="H38" s="4">
        <f>IF(I38="GREET",1,IF(I38="GOAL",2,IF(I38="GOAL:COOP",2,IF(I38="(GOAL:COOP)",2,IF(I38="GOAL:CIVILITY",2,IF(I38="GOAL:SUSTAIN",2,IF(I38="(GOAL:SUSTAIN)",2,IF(I38="GOAL:MAX EARN",2,IF(I38="GOAL:EQUITY",2,IF(I38="(GOAL:EQUITY)",2,IF(I38="PROPOSAL",3,IF(I38="(PROPOSAL)",3,IF(I38="CHOOSE+",4,IF(I38="CHOOSE-",4,IF(I38="(CHOOSE+)",4,IF(I38="(CHOOSE-)",4,IF(I38="ECO INFO",5,IF(I38="(ECO INFO)",5,IF(I38="$ INFO",6,IF(I38="($ INFO)",6,IF(I38="SOC INFO",7,IF(I38="(SOC INFO)",7,IF(I38="RULE INFO",8,IF(I38="EXP INFO",9,IF(I38="(EXP INFO)",9,IF(I38="MON RES",10,IF(I38="MON EARN",11,IF(I38="MON BEH",12,IF(I38="POSE HARM",13,IF(I38="(POSE HARM)",13,IF(I38="POSE CONCERN",14,IF(I38="(POSE CONCERN)",14,IF(I38="RJ APOLOGY",15,IF(I38="RJ ATONE",16,IF(I38="(RJ ATONE)",16,IF(I38="RJ JUSTIFY",17,IF(I38="RJ JUSTIFY:ECO INFO",17,IF(I38="RJ JUSTIFY:SOC INFO",17,IF(I38="RJ JUSTIFY:EXP INFO",17,IF(I38="RJ JUSTIFY:MON EARN",17,IF(I38="RJ JUSTIFY:MON BEH",17,IF(I38="RJ-",18,IF(I38="RJ FORGIVE+",19,IF(I38="RJ FORGIVE-",19,IF(I38="(RJ FORGIVE+)",19,IF(I38="(RJ FORGIVE-)",19,IF(I38="COORD",20,IF(I38="(COORD)",20,IF(I38="ENF ACK",21,IF(I38="(ENF ACK)",21,IF(I38="ENF PRAISE",22,IF(I38="ENF ASK",23,IF(I38="ENF TELL",24,IF(I38="ENF SHAME",25,IF(I38="ENF WARN",26,IF(I38="ENF THREATEN",27,IF(I38="ENF PUNISH",28,IF(I38="DEFECT",29,IF(I38="SM TALK",30,IF(I38="HUMOR",31,IF(I38="POLITE+",32,IF(I38="POLITE-",32,IF(I38="INPUT-",33,IF(I38="AMBIGUOUS",34,IF(I38="UNCODEABLE",35)))))))))))))))))))))))))))))))))))))))))))))))))))))))))))))))))</f>
        <v>5</v>
      </c>
      <c r="I38" t="s">
        <v>9378</v>
      </c>
    </row>
    <row r="39" spans="1:9" x14ac:dyDescent="0.35">
      <c r="A39" s="4">
        <v>21</v>
      </c>
      <c r="B39" s="4">
        <v>-287.03800000000001</v>
      </c>
      <c r="C39" t="s">
        <v>7083</v>
      </c>
      <c r="D39" s="4">
        <v>2</v>
      </c>
      <c r="E39" s="16" t="s">
        <v>7265</v>
      </c>
      <c r="F39" s="4">
        <f t="shared" si="0"/>
        <v>3</v>
      </c>
      <c r="G39" t="s">
        <v>9379</v>
      </c>
    </row>
    <row r="40" spans="1:9" x14ac:dyDescent="0.35">
      <c r="A40" s="4">
        <v>22</v>
      </c>
      <c r="B40" s="4">
        <v>-270.55200000000002</v>
      </c>
      <c r="C40" t="s">
        <v>7090</v>
      </c>
      <c r="D40" s="4">
        <v>1</v>
      </c>
      <c r="E40" s="16" t="s">
        <v>7268</v>
      </c>
      <c r="F40" s="4">
        <f t="shared" si="0"/>
        <v>4</v>
      </c>
      <c r="G40" t="s">
        <v>9372</v>
      </c>
    </row>
    <row r="41" spans="1:9" x14ac:dyDescent="0.35">
      <c r="A41" s="4">
        <v>23</v>
      </c>
      <c r="B41" s="4">
        <v>-267.52999999999997</v>
      </c>
      <c r="C41" t="s">
        <v>7084</v>
      </c>
      <c r="D41" s="4">
        <v>4</v>
      </c>
      <c r="E41" s="16" t="s">
        <v>1327</v>
      </c>
      <c r="F41" s="4">
        <f t="shared" si="0"/>
        <v>4</v>
      </c>
      <c r="G41" t="s">
        <v>9372</v>
      </c>
    </row>
    <row r="42" spans="1:9" x14ac:dyDescent="0.35">
      <c r="A42" s="4">
        <v>24</v>
      </c>
      <c r="B42" s="4">
        <v>-262.83199999999999</v>
      </c>
      <c r="C42" t="s">
        <v>7083</v>
      </c>
      <c r="D42" s="4">
        <v>2</v>
      </c>
      <c r="E42" s="16" t="s">
        <v>3421</v>
      </c>
      <c r="F42" s="4">
        <f t="shared" si="0"/>
        <v>4</v>
      </c>
      <c r="G42" t="s">
        <v>9372</v>
      </c>
    </row>
    <row r="43" spans="1:9" x14ac:dyDescent="0.35">
      <c r="A43" s="4">
        <v>25</v>
      </c>
      <c r="B43" s="4">
        <v>-248.94099999999901</v>
      </c>
      <c r="C43" t="s">
        <v>7078</v>
      </c>
      <c r="D43" s="4">
        <v>3</v>
      </c>
      <c r="E43" s="16" t="s">
        <v>7274</v>
      </c>
      <c r="F43" s="4">
        <f t="shared" si="0"/>
        <v>8</v>
      </c>
      <c r="G43" t="s">
        <v>9374</v>
      </c>
      <c r="H43" s="4">
        <f>IF(I43="GREET",1,IF(I43="GOAL",2,IF(I43="GOAL:COOP",2,IF(I43="(GOAL:COOP)",2,IF(I43="GOAL:CIVILITY",2,IF(I43="GOAL:SUSTAIN",2,IF(I43="(GOAL:SUSTAIN)",2,IF(I43="GOAL:MAX EARN",2,IF(I43="GOAL:EQUITY",2,IF(I43="(GOAL:EQUITY)",2,IF(I43="PROPOSAL",3,IF(I43="(PROPOSAL)",3,IF(I43="CHOOSE+",4,IF(I43="CHOOSE-",4,IF(I43="(CHOOSE+)",4,IF(I43="(CHOOSE-)",4,IF(I43="ECO INFO",5,IF(I43="(ECO INFO)",5,IF(I43="$ INFO",6,IF(I43="($ INFO)",6,IF(I43="SOC INFO",7,IF(I43="(SOC INFO)",7,IF(I43="RULE INFO",8,IF(I43="EXP INFO",9,IF(I43="(EXP INFO)",9,IF(I43="MON RES",10,IF(I43="MON EARN",11,IF(I43="MON BEH",12,IF(I43="POSE HARM",13,IF(I43="(POSE HARM)",13,IF(I43="POSE CONCERN",14,IF(I43="(POSE CONCERN)",14,IF(I43="RJ APOLOGY",15,IF(I43="RJ ATONE",16,IF(I43="(RJ ATONE)",16,IF(I43="RJ JUSTIFY",17,IF(I43="RJ JUSTIFY:ECO INFO",17,IF(I43="RJ JUSTIFY:SOC INFO",17,IF(I43="RJ JUSTIFY:EXP INFO",17,IF(I43="RJ JUSTIFY:MON EARN",17,IF(I43="RJ JUSTIFY:MON BEH",17,IF(I43="RJ-",18,IF(I43="RJ FORGIVE+",19,IF(I43="RJ FORGIVE-",19,IF(I43="(RJ FORGIVE+)",19,IF(I43="(RJ FORGIVE-)",19,IF(I43="COORD",20,IF(I43="(COORD)",20,IF(I43="ENF ACK",21,IF(I43="(ENF ACK)",21,IF(I43="ENF PRAISE",22,IF(I43="ENF ASK",23,IF(I43="ENF TELL",24,IF(I43="ENF SHAME",25,IF(I43="ENF WARN",26,IF(I43="ENF THREATEN",27,IF(I43="ENF PUNISH",28,IF(I43="DEFECT",29,IF(I43="SM TALK",30,IF(I43="HUMOR",31,IF(I43="POLITE+",32,IF(I43="POLITE-",32,IF(I43="INPUT-",33,IF(I43="AMBIGUOUS",34,IF(I43="UNCODEABLE",35)))))))))))))))))))))))))))))))))))))))))))))))))))))))))))))))))</f>
        <v>4</v>
      </c>
      <c r="I43" t="s">
        <v>10330</v>
      </c>
    </row>
    <row r="44" spans="1:9" x14ac:dyDescent="0.35">
      <c r="B44" s="4">
        <v>-231.79400000000001</v>
      </c>
      <c r="C44" t="s">
        <v>7078</v>
      </c>
      <c r="D44" s="4">
        <v>3</v>
      </c>
      <c r="E44" s="16" t="s">
        <v>7278</v>
      </c>
    </row>
    <row r="45" spans="1:9" x14ac:dyDescent="0.35">
      <c r="A45" s="4">
        <v>26</v>
      </c>
      <c r="B45" s="4">
        <v>-238.624</v>
      </c>
      <c r="C45" t="s">
        <v>7090</v>
      </c>
      <c r="D45" s="4">
        <v>1</v>
      </c>
      <c r="E45" s="16" t="s">
        <v>856</v>
      </c>
      <c r="F45" s="4">
        <f t="shared" si="0"/>
        <v>8</v>
      </c>
      <c r="G45" t="s">
        <v>9374</v>
      </c>
    </row>
    <row r="46" spans="1:9" x14ac:dyDescent="0.35">
      <c r="A46" s="4">
        <v>27</v>
      </c>
      <c r="B46" s="4">
        <v>-237.483</v>
      </c>
      <c r="C46" t="s">
        <v>7083</v>
      </c>
      <c r="D46" s="4">
        <v>2</v>
      </c>
      <c r="E46" s="16" t="s">
        <v>1257</v>
      </c>
      <c r="F46" s="4">
        <f t="shared" si="0"/>
        <v>8</v>
      </c>
      <c r="G46" t="s">
        <v>9374</v>
      </c>
    </row>
    <row r="47" spans="1:9" x14ac:dyDescent="0.35">
      <c r="A47" s="4">
        <v>28</v>
      </c>
      <c r="B47" s="4">
        <v>-221.89599999999999</v>
      </c>
      <c r="C47" t="s">
        <v>7078</v>
      </c>
      <c r="D47" s="4">
        <v>3</v>
      </c>
      <c r="E47" s="16" t="s">
        <v>3444</v>
      </c>
      <c r="F47" s="4">
        <f t="shared" si="0"/>
        <v>8</v>
      </c>
      <c r="G47" t="s">
        <v>9374</v>
      </c>
    </row>
    <row r="48" spans="1:9" x14ac:dyDescent="0.35">
      <c r="A48" s="4">
        <v>29</v>
      </c>
      <c r="B48" s="4">
        <v>-218.42400000000001</v>
      </c>
      <c r="C48" t="s">
        <v>7084</v>
      </c>
      <c r="D48" s="4">
        <v>4</v>
      </c>
      <c r="E48" s="16" t="s">
        <v>90</v>
      </c>
      <c r="F48" s="4">
        <f t="shared" si="0"/>
        <v>8</v>
      </c>
      <c r="G48" t="s">
        <v>9374</v>
      </c>
    </row>
    <row r="50" spans="1:7" x14ac:dyDescent="0.35">
      <c r="A50" s="4">
        <v>30</v>
      </c>
      <c r="B50" s="4">
        <v>-209.761</v>
      </c>
      <c r="C50" t="s">
        <v>7083</v>
      </c>
      <c r="D50" s="4">
        <v>2</v>
      </c>
      <c r="E50" s="16" t="s">
        <v>2257</v>
      </c>
      <c r="F50" s="4">
        <f t="shared" si="0"/>
        <v>22</v>
      </c>
      <c r="G50" t="s">
        <v>10418</v>
      </c>
    </row>
    <row r="51" spans="1:7" x14ac:dyDescent="0.35">
      <c r="A51" s="4">
        <v>31</v>
      </c>
      <c r="B51" s="4">
        <v>-205.00799999999899</v>
      </c>
      <c r="C51" t="s">
        <v>7090</v>
      </c>
      <c r="D51" s="4">
        <v>1</v>
      </c>
      <c r="E51" s="16" t="s">
        <v>7282</v>
      </c>
      <c r="F51" s="4">
        <f t="shared" si="0"/>
        <v>22</v>
      </c>
      <c r="G51" t="s">
        <v>10418</v>
      </c>
    </row>
    <row r="53" spans="1:7" x14ac:dyDescent="0.35">
      <c r="B53" s="20" t="s">
        <v>9232</v>
      </c>
    </row>
    <row r="54" spans="1:7" x14ac:dyDescent="0.35">
      <c r="A54" s="4">
        <v>32</v>
      </c>
      <c r="B54" s="4">
        <v>-250.291</v>
      </c>
      <c r="C54" t="s">
        <v>7083</v>
      </c>
      <c r="D54" s="4">
        <v>2</v>
      </c>
      <c r="E54" s="16" t="s">
        <v>7273</v>
      </c>
      <c r="F54" s="4">
        <f t="shared" si="0"/>
        <v>30</v>
      </c>
      <c r="G54" t="s">
        <v>9375</v>
      </c>
    </row>
    <row r="55" spans="1:7" x14ac:dyDescent="0.35">
      <c r="B55" s="4">
        <v>-246.25099999999901</v>
      </c>
      <c r="C55" t="s">
        <v>7083</v>
      </c>
      <c r="D55" s="4">
        <v>2</v>
      </c>
      <c r="E55" s="16" t="s">
        <v>7275</v>
      </c>
    </row>
    <row r="56" spans="1:7" x14ac:dyDescent="0.35">
      <c r="A56" s="4">
        <v>33</v>
      </c>
      <c r="B56" s="4">
        <v>-209.05</v>
      </c>
      <c r="C56" t="s">
        <v>7084</v>
      </c>
      <c r="D56" s="4">
        <v>4</v>
      </c>
      <c r="E56" s="16" t="s">
        <v>7280</v>
      </c>
      <c r="F56" s="4">
        <f t="shared" si="0"/>
        <v>30</v>
      </c>
      <c r="G56" t="s">
        <v>9375</v>
      </c>
    </row>
    <row r="57" spans="1:7" x14ac:dyDescent="0.35">
      <c r="A57" s="4">
        <v>34</v>
      </c>
      <c r="B57" s="4">
        <v>-202.261</v>
      </c>
      <c r="C57" t="s">
        <v>7083</v>
      </c>
      <c r="D57" s="4">
        <v>2</v>
      </c>
      <c r="E57" s="16" t="s">
        <v>7283</v>
      </c>
      <c r="F57" s="4">
        <f t="shared" si="0"/>
        <v>30</v>
      </c>
      <c r="G57" t="s">
        <v>9375</v>
      </c>
    </row>
    <row r="58" spans="1:7" x14ac:dyDescent="0.35">
      <c r="A58" s="4">
        <v>35</v>
      </c>
      <c r="B58" s="4">
        <v>-198.61599999999899</v>
      </c>
      <c r="C58" t="s">
        <v>7090</v>
      </c>
      <c r="D58" s="4">
        <v>1</v>
      </c>
      <c r="E58" s="16" t="s">
        <v>7285</v>
      </c>
      <c r="F58" s="4">
        <f t="shared" si="0"/>
        <v>30</v>
      </c>
      <c r="G58" t="s">
        <v>9375</v>
      </c>
    </row>
    <row r="59" spans="1:7" x14ac:dyDescent="0.35">
      <c r="A59" s="4">
        <v>36</v>
      </c>
      <c r="B59" s="4">
        <v>-197.464</v>
      </c>
      <c r="C59" t="s">
        <v>7078</v>
      </c>
      <c r="D59" s="4">
        <v>3</v>
      </c>
      <c r="E59" s="16" t="s">
        <v>7286</v>
      </c>
      <c r="F59" s="4">
        <f t="shared" si="0"/>
        <v>30</v>
      </c>
      <c r="G59" t="s">
        <v>9375</v>
      </c>
    </row>
    <row r="60" spans="1:7" x14ac:dyDescent="0.35">
      <c r="A60" s="4">
        <v>37</v>
      </c>
      <c r="B60" s="4">
        <v>-197.34200000000001</v>
      </c>
      <c r="C60" t="s">
        <v>7083</v>
      </c>
      <c r="D60" s="4">
        <v>2</v>
      </c>
      <c r="E60" s="16" t="s">
        <v>7287</v>
      </c>
      <c r="F60" s="4">
        <f t="shared" si="0"/>
        <v>30</v>
      </c>
      <c r="G60" t="s">
        <v>9375</v>
      </c>
    </row>
    <row r="61" spans="1:7" x14ac:dyDescent="0.35">
      <c r="B61" s="4">
        <v>-194.09099999999901</v>
      </c>
      <c r="C61" t="s">
        <v>7083</v>
      </c>
      <c r="D61" s="4">
        <v>2</v>
      </c>
      <c r="E61" s="16" t="s">
        <v>7288</v>
      </c>
    </row>
    <row r="62" spans="1:7" x14ac:dyDescent="0.35">
      <c r="B62" s="4">
        <v>-187.38099999999901</v>
      </c>
      <c r="C62" t="s">
        <v>7083</v>
      </c>
      <c r="D62" s="4">
        <v>2</v>
      </c>
      <c r="E62" s="16" t="s">
        <v>1421</v>
      </c>
    </row>
    <row r="63" spans="1:7" x14ac:dyDescent="0.35">
      <c r="A63" s="4">
        <v>38</v>
      </c>
      <c r="B63" s="4">
        <v>-188.65</v>
      </c>
      <c r="C63" t="s">
        <v>7084</v>
      </c>
      <c r="D63" s="4">
        <v>4</v>
      </c>
      <c r="E63" s="16" t="s">
        <v>5193</v>
      </c>
      <c r="F63" s="4">
        <f t="shared" si="0"/>
        <v>30</v>
      </c>
      <c r="G63" t="s">
        <v>9375</v>
      </c>
    </row>
    <row r="64" spans="1:7" x14ac:dyDescent="0.35">
      <c r="A64" s="4">
        <v>39</v>
      </c>
      <c r="B64" s="4">
        <v>-182.95500000000001</v>
      </c>
      <c r="C64" t="s">
        <v>7083</v>
      </c>
      <c r="D64" s="4">
        <v>2</v>
      </c>
      <c r="E64" s="16" t="s">
        <v>7290</v>
      </c>
      <c r="F64" s="4">
        <f t="shared" si="0"/>
        <v>30</v>
      </c>
      <c r="G64" t="s">
        <v>9375</v>
      </c>
    </row>
    <row r="65" spans="1:7" x14ac:dyDescent="0.35">
      <c r="B65" s="4">
        <v>-176.107</v>
      </c>
      <c r="C65" t="s">
        <v>7083</v>
      </c>
      <c r="D65" s="4">
        <v>2</v>
      </c>
      <c r="E65" s="16" t="s">
        <v>7291</v>
      </c>
    </row>
    <row r="66" spans="1:7" x14ac:dyDescent="0.35">
      <c r="A66" s="4">
        <v>40</v>
      </c>
      <c r="B66" s="4">
        <v>-174.416</v>
      </c>
      <c r="C66" t="s">
        <v>7078</v>
      </c>
      <c r="D66" s="4">
        <v>3</v>
      </c>
      <c r="E66" s="16" t="s">
        <v>7292</v>
      </c>
      <c r="F66" s="4">
        <f t="shared" si="0"/>
        <v>30</v>
      </c>
      <c r="G66" t="s">
        <v>9375</v>
      </c>
    </row>
    <row r="67" spans="1:7" x14ac:dyDescent="0.35">
      <c r="A67" s="4">
        <v>41</v>
      </c>
      <c r="B67" s="4">
        <v>-172.28799999999899</v>
      </c>
      <c r="C67" t="s">
        <v>7090</v>
      </c>
      <c r="D67" s="4">
        <v>1</v>
      </c>
      <c r="E67" s="16" t="s">
        <v>7293</v>
      </c>
      <c r="F67" s="4">
        <f t="shared" si="0"/>
        <v>30</v>
      </c>
      <c r="G67" t="s">
        <v>9375</v>
      </c>
    </row>
    <row r="68" spans="1:7" x14ac:dyDescent="0.35">
      <c r="A68" s="4">
        <v>42</v>
      </c>
      <c r="B68" s="4">
        <v>-170.18299999999999</v>
      </c>
      <c r="C68" t="s">
        <v>7083</v>
      </c>
      <c r="D68" s="4">
        <v>2</v>
      </c>
      <c r="E68" s="16" t="s">
        <v>7295</v>
      </c>
      <c r="F68" s="4">
        <f t="shared" si="0"/>
        <v>30</v>
      </c>
      <c r="G68" t="s">
        <v>9375</v>
      </c>
    </row>
    <row r="69" spans="1:7" x14ac:dyDescent="0.35">
      <c r="A69" s="4">
        <v>43</v>
      </c>
      <c r="B69" s="4">
        <v>-164.577</v>
      </c>
      <c r="C69" t="s">
        <v>7083</v>
      </c>
      <c r="D69" s="4">
        <v>2</v>
      </c>
      <c r="E69" s="16" t="s">
        <v>7299</v>
      </c>
      <c r="F69" s="4">
        <f t="shared" si="0"/>
        <v>30</v>
      </c>
      <c r="G69" t="s">
        <v>9375</v>
      </c>
    </row>
    <row r="70" spans="1:7" x14ac:dyDescent="0.35">
      <c r="B70" s="4">
        <v>-162.06700000000001</v>
      </c>
      <c r="C70" t="s">
        <v>7083</v>
      </c>
      <c r="D70" s="4">
        <v>2</v>
      </c>
      <c r="E70" s="16" t="s">
        <v>7300</v>
      </c>
    </row>
    <row r="72" spans="1:7" x14ac:dyDescent="0.35">
      <c r="B72" s="31" t="s">
        <v>11500</v>
      </c>
    </row>
    <row r="73" spans="1:7" x14ac:dyDescent="0.35">
      <c r="A73" s="4">
        <v>44</v>
      </c>
      <c r="B73" s="4">
        <v>-166.78399999999999</v>
      </c>
      <c r="C73" t="s">
        <v>7084</v>
      </c>
      <c r="D73" s="4">
        <v>4</v>
      </c>
      <c r="E73" s="16" t="s">
        <v>7298</v>
      </c>
      <c r="F73" s="4">
        <f t="shared" si="0"/>
        <v>9</v>
      </c>
      <c r="G73" t="s">
        <v>9373</v>
      </c>
    </row>
    <row r="74" spans="1:7" x14ac:dyDescent="0.35">
      <c r="A74" s="4">
        <v>45</v>
      </c>
      <c r="B74" s="4">
        <v>-159.03799999999899</v>
      </c>
      <c r="C74" t="s">
        <v>7078</v>
      </c>
      <c r="D74" s="4">
        <v>3</v>
      </c>
      <c r="E74" s="16" t="s">
        <v>7302</v>
      </c>
      <c r="F74" s="4">
        <f t="shared" si="0"/>
        <v>9</v>
      </c>
      <c r="G74" t="s">
        <v>9373</v>
      </c>
    </row>
    <row r="75" spans="1:7" x14ac:dyDescent="0.35">
      <c r="A75" s="4">
        <v>46</v>
      </c>
      <c r="B75" s="4">
        <v>-157.899</v>
      </c>
      <c r="C75" t="s">
        <v>7084</v>
      </c>
      <c r="D75" s="4">
        <v>4</v>
      </c>
      <c r="E75" s="16" t="s">
        <v>7303</v>
      </c>
      <c r="F75" s="4">
        <f t="shared" si="0"/>
        <v>9</v>
      </c>
      <c r="G75" t="s">
        <v>9373</v>
      </c>
    </row>
    <row r="76" spans="1:7" x14ac:dyDescent="0.35">
      <c r="A76" s="4">
        <v>47</v>
      </c>
      <c r="B76" s="4">
        <v>-156.00299999999999</v>
      </c>
      <c r="C76" t="s">
        <v>7083</v>
      </c>
      <c r="D76" s="4">
        <v>2</v>
      </c>
      <c r="E76" s="16" t="s">
        <v>7304</v>
      </c>
      <c r="F76" s="4">
        <f t="shared" ref="F76:F112" si="2">IF(G76="GREET",1,IF(G76="GOAL",2,IF(G76="GOAL:COOP",2,IF(G76="(GOAL:COOP)",2,IF(G76="GOAL:CIVILITY",2,IF(G76="GOAL:SUSTAIN",2,IF(G76="(GOAL:SUSTAIN)",2,IF(G76="GOAL:MAX EARN",2,IF(G76="GOAL:EQUITY",2,IF(G76="(GOAL:EQUITY)",2,IF(G76="PROPOSAL",3,IF(G76="(PROPOSAL)",3,IF(G76="CHOOSE+",4,IF(G76="CHOOSE-",4,IF(G76="(CHOOSE+)",4,IF(G76="(CHOOSE-)",4,IF(G76="ECO INFO",5,IF(G76="(ECO INFO)",5,IF(G76="$ INFO",6,IF(G76="($ INFO)",6,IF(G76="SOC INFO",7,IF(G76="(SOC INFO)",7,IF(G76="RULE INFO",8,IF(G76="EXP INFO",9,IF(G76="(EXP INFO)",9,IF(G76="MON RES",10,IF(G76="MON EARN",11,IF(G76="MON BEH",12,IF(G76="POSE HARM",13,IF(G76="(POSE HARM)",13,IF(G76="POSE CONCERN",14,IF(G76="(POSE CONCERN)",14,IF(G76="RJ APOLOGY",15,IF(G76="RJ ATONE",16,IF(G76="(RJ ATONE)",16,IF(G76="RJ JUSTIFY",17,IF(G76="RJ JUSTIFY:ECO INFO",17,IF(G76="RJ JUSTIFY:SOC INFO",17,IF(G76="RJ JUSTIFY:EXP INFO",17,IF(G76="RJ JUSTIFY:MON EARN",17,IF(G76="RJ JUSTIFY:MON BEH",17,IF(G76="RJ-",18,IF(G76="RJ FORGIVE+",19,IF(G76="RJ FORGIVE-",19,IF(G76="(RJ FORGIVE+)",19,IF(G76="(RJ FORGIVE-)",19,IF(G76="COORD",20,IF(G76="(COORD)",20,IF(G76="ENF ACK",21,IF(G76="(ENF ACK)",21,IF(G76="ENF PRAISE",22,IF(G76="ENF ASK",23,IF(G76="ENF TELL",24,IF(G76="ENF SHAME",25,IF(G76="ENF WARN",26,IF(G76="ENF THREATEN",27,IF(G76="ENF PUNISH",28,IF(G76="DEFECT",29,IF(G76="SM TALK",30,IF(G76="HUMOR",31,IF(G76="POLITE+",32,IF(G76="POLITE-",32,IF(G76="INPUT-",33,IF(G76="AMBIGUOUS",34,IF(G76="UNCODEABLE",35)))))))))))))))))))))))))))))))))))))))))))))))))))))))))))))))))</f>
        <v>7</v>
      </c>
      <c r="G76" t="s">
        <v>9377</v>
      </c>
    </row>
    <row r="77" spans="1:7" x14ac:dyDescent="0.35">
      <c r="B77" s="4">
        <v>-153.55199999999999</v>
      </c>
      <c r="C77" t="s">
        <v>7083</v>
      </c>
      <c r="D77" s="4">
        <v>2</v>
      </c>
      <c r="E77" s="16" t="s">
        <v>7306</v>
      </c>
    </row>
    <row r="78" spans="1:7" x14ac:dyDescent="0.35">
      <c r="A78" s="4">
        <v>48</v>
      </c>
      <c r="B78" s="4">
        <v>-153.16200000000001</v>
      </c>
      <c r="C78" t="s">
        <v>7084</v>
      </c>
      <c r="D78" s="4">
        <v>4</v>
      </c>
      <c r="E78" s="16" t="s">
        <v>2958</v>
      </c>
      <c r="F78" s="4">
        <f t="shared" si="2"/>
        <v>7</v>
      </c>
      <c r="G78" t="s">
        <v>9377</v>
      </c>
    </row>
    <row r="79" spans="1:7" x14ac:dyDescent="0.35">
      <c r="A79" s="4">
        <v>49</v>
      </c>
      <c r="B79" s="4">
        <v>-147.94899999999899</v>
      </c>
      <c r="C79" t="s">
        <v>7078</v>
      </c>
      <c r="D79" s="4">
        <v>3</v>
      </c>
      <c r="E79" s="16" t="s">
        <v>7308</v>
      </c>
      <c r="F79" s="4">
        <f t="shared" si="2"/>
        <v>7</v>
      </c>
      <c r="G79" t="s">
        <v>9377</v>
      </c>
    </row>
    <row r="80" spans="1:7" x14ac:dyDescent="0.35">
      <c r="A80" s="4">
        <v>50</v>
      </c>
      <c r="B80" s="4">
        <v>-147.11600000000001</v>
      </c>
      <c r="C80" t="s">
        <v>7090</v>
      </c>
      <c r="D80" s="4">
        <v>1</v>
      </c>
      <c r="E80" s="16" t="s">
        <v>7310</v>
      </c>
      <c r="F80" s="4">
        <f t="shared" si="2"/>
        <v>7</v>
      </c>
      <c r="G80" t="s">
        <v>9377</v>
      </c>
    </row>
    <row r="81" spans="1:7" x14ac:dyDescent="0.35">
      <c r="A81" s="4">
        <v>51</v>
      </c>
      <c r="B81" s="4">
        <v>-144.083</v>
      </c>
      <c r="C81" t="s">
        <v>7083</v>
      </c>
      <c r="D81" s="4">
        <v>2</v>
      </c>
      <c r="E81" s="16" t="s">
        <v>7313</v>
      </c>
      <c r="F81" s="4">
        <f t="shared" si="2"/>
        <v>7</v>
      </c>
      <c r="G81" t="s">
        <v>9377</v>
      </c>
    </row>
    <row r="82" spans="1:7" x14ac:dyDescent="0.35">
      <c r="A82" s="4">
        <v>52</v>
      </c>
      <c r="B82" s="4">
        <v>-138.29599999999999</v>
      </c>
      <c r="C82" t="s">
        <v>7090</v>
      </c>
      <c r="D82" s="4">
        <v>1</v>
      </c>
      <c r="E82" s="16" t="s">
        <v>415</v>
      </c>
      <c r="F82" s="4">
        <f t="shared" si="2"/>
        <v>7</v>
      </c>
      <c r="G82" t="s">
        <v>9377</v>
      </c>
    </row>
    <row r="83" spans="1:7" x14ac:dyDescent="0.35">
      <c r="A83" s="4">
        <v>53</v>
      </c>
      <c r="B83" s="4">
        <v>-136.98400000000001</v>
      </c>
      <c r="C83" t="s">
        <v>7084</v>
      </c>
      <c r="D83" s="4">
        <v>4</v>
      </c>
      <c r="E83" s="16" t="s">
        <v>7315</v>
      </c>
      <c r="F83" s="4">
        <f t="shared" si="2"/>
        <v>7</v>
      </c>
      <c r="G83" t="s">
        <v>9377</v>
      </c>
    </row>
    <row r="84" spans="1:7" x14ac:dyDescent="0.35">
      <c r="A84" s="4">
        <v>54</v>
      </c>
      <c r="B84" s="4">
        <v>-133.11500000000001</v>
      </c>
      <c r="C84" t="s">
        <v>7090</v>
      </c>
      <c r="D84" s="4">
        <v>1</v>
      </c>
      <c r="E84" s="16" t="s">
        <v>7318</v>
      </c>
      <c r="F84" s="4">
        <f t="shared" si="2"/>
        <v>7</v>
      </c>
      <c r="G84" t="s">
        <v>9377</v>
      </c>
    </row>
    <row r="85" spans="1:7" x14ac:dyDescent="0.35">
      <c r="B85" s="4">
        <v>-129.00299999999999</v>
      </c>
      <c r="C85" t="s">
        <v>7090</v>
      </c>
      <c r="D85" s="4">
        <v>1</v>
      </c>
      <c r="E85" s="16" t="s">
        <v>177</v>
      </c>
    </row>
    <row r="86" spans="1:7" x14ac:dyDescent="0.35">
      <c r="A86" s="4">
        <v>55</v>
      </c>
      <c r="B86" s="4">
        <v>-125.46599999999999</v>
      </c>
      <c r="C86" t="s">
        <v>7084</v>
      </c>
      <c r="D86" s="4">
        <v>4</v>
      </c>
      <c r="E86" s="16" t="s">
        <v>11499</v>
      </c>
      <c r="F86" s="4">
        <f t="shared" si="2"/>
        <v>31</v>
      </c>
      <c r="G86" t="s">
        <v>9386</v>
      </c>
    </row>
    <row r="87" spans="1:7" x14ac:dyDescent="0.35">
      <c r="A87" s="4">
        <v>56</v>
      </c>
      <c r="B87" s="4">
        <v>-115.98699999999999</v>
      </c>
      <c r="C87" t="s">
        <v>7083</v>
      </c>
      <c r="D87" s="4">
        <v>2</v>
      </c>
      <c r="E87" s="16" t="s">
        <v>7324</v>
      </c>
      <c r="F87" s="4">
        <f t="shared" si="2"/>
        <v>10</v>
      </c>
      <c r="G87" t="s">
        <v>10136</v>
      </c>
    </row>
    <row r="88" spans="1:7" x14ac:dyDescent="0.35">
      <c r="A88" s="4">
        <v>57</v>
      </c>
      <c r="B88" s="4">
        <v>-113.437</v>
      </c>
      <c r="C88" t="s">
        <v>7078</v>
      </c>
      <c r="D88" s="4">
        <v>3</v>
      </c>
      <c r="E88" s="16" t="s">
        <v>7325</v>
      </c>
      <c r="F88" s="4">
        <f t="shared" si="2"/>
        <v>7</v>
      </c>
      <c r="G88" t="s">
        <v>9377</v>
      </c>
    </row>
    <row r="89" spans="1:7" x14ac:dyDescent="0.35">
      <c r="A89" s="4">
        <v>58</v>
      </c>
      <c r="B89" s="4">
        <v>-88.635000000000005</v>
      </c>
      <c r="C89" t="s">
        <v>7083</v>
      </c>
      <c r="D89" s="4">
        <v>2</v>
      </c>
      <c r="E89" s="16" t="s">
        <v>7334</v>
      </c>
      <c r="F89" s="4">
        <f t="shared" si="2"/>
        <v>7</v>
      </c>
      <c r="G89" t="s">
        <v>9377</v>
      </c>
    </row>
    <row r="90" spans="1:7" x14ac:dyDescent="0.35">
      <c r="A90" s="4">
        <v>59</v>
      </c>
      <c r="B90" s="4">
        <v>-86.376999999999995</v>
      </c>
      <c r="C90" t="s">
        <v>7090</v>
      </c>
      <c r="D90" s="4">
        <v>1</v>
      </c>
      <c r="E90" s="16" t="s">
        <v>7335</v>
      </c>
      <c r="F90" s="4">
        <f t="shared" si="2"/>
        <v>7</v>
      </c>
      <c r="G90" t="s">
        <v>9377</v>
      </c>
    </row>
    <row r="91" spans="1:7" x14ac:dyDescent="0.35">
      <c r="A91" s="4">
        <v>60</v>
      </c>
      <c r="B91" s="4">
        <v>-81.92</v>
      </c>
      <c r="C91" t="s">
        <v>7084</v>
      </c>
      <c r="D91" s="4">
        <v>4</v>
      </c>
      <c r="E91" s="16" t="s">
        <v>7337</v>
      </c>
      <c r="F91" s="4">
        <f t="shared" si="2"/>
        <v>7</v>
      </c>
      <c r="G91" t="s">
        <v>9377</v>
      </c>
    </row>
    <row r="92" spans="1:7" x14ac:dyDescent="0.35">
      <c r="A92" s="4">
        <v>61</v>
      </c>
      <c r="B92" s="4">
        <v>-72.076999999999998</v>
      </c>
      <c r="C92" t="s">
        <v>7078</v>
      </c>
      <c r="D92" s="4">
        <v>3</v>
      </c>
      <c r="E92" s="16" t="s">
        <v>7339</v>
      </c>
      <c r="F92" s="4">
        <f t="shared" si="2"/>
        <v>7</v>
      </c>
      <c r="G92" t="s">
        <v>9377</v>
      </c>
    </row>
    <row r="93" spans="1:7" x14ac:dyDescent="0.35">
      <c r="B93" s="4">
        <v>-70.045000000000002</v>
      </c>
      <c r="C93" t="s">
        <v>7078</v>
      </c>
      <c r="D93" s="4">
        <v>3</v>
      </c>
      <c r="E93" s="16" t="s">
        <v>140</v>
      </c>
    </row>
    <row r="94" spans="1:7" x14ac:dyDescent="0.35">
      <c r="A94" s="4">
        <v>62</v>
      </c>
      <c r="B94" s="4">
        <v>-56.201999999999998</v>
      </c>
      <c r="C94" t="s">
        <v>7084</v>
      </c>
      <c r="D94" s="4">
        <v>4</v>
      </c>
      <c r="E94" s="16" t="s">
        <v>7340</v>
      </c>
      <c r="F94" s="4">
        <f t="shared" si="2"/>
        <v>31</v>
      </c>
      <c r="G94" t="s">
        <v>9386</v>
      </c>
    </row>
    <row r="95" spans="1:7" x14ac:dyDescent="0.35">
      <c r="A95" s="4">
        <v>63</v>
      </c>
      <c r="B95" s="4">
        <v>-54.776000000000003</v>
      </c>
      <c r="C95" t="s">
        <v>7083</v>
      </c>
      <c r="D95" s="4">
        <v>2</v>
      </c>
      <c r="E95" s="16" t="s">
        <v>7341</v>
      </c>
      <c r="F95" s="4">
        <f t="shared" si="2"/>
        <v>7</v>
      </c>
      <c r="G95" t="s">
        <v>9377</v>
      </c>
    </row>
    <row r="96" spans="1:7" x14ac:dyDescent="0.35">
      <c r="A96" s="4">
        <v>64</v>
      </c>
      <c r="B96" s="4">
        <v>-50.505000000000003</v>
      </c>
      <c r="C96" t="s">
        <v>7083</v>
      </c>
      <c r="D96" s="4">
        <v>2</v>
      </c>
      <c r="E96" s="16" t="s">
        <v>7345</v>
      </c>
      <c r="F96" s="4">
        <f t="shared" si="2"/>
        <v>7</v>
      </c>
      <c r="G96" t="s">
        <v>9377</v>
      </c>
    </row>
    <row r="97" spans="1:9" x14ac:dyDescent="0.35">
      <c r="A97" s="4">
        <v>65</v>
      </c>
      <c r="B97" s="4">
        <v>-43.048000000000002</v>
      </c>
      <c r="C97" t="s">
        <v>7084</v>
      </c>
      <c r="D97" s="4">
        <v>4</v>
      </c>
      <c r="E97" s="16" t="s">
        <v>7136</v>
      </c>
      <c r="F97" s="4">
        <f t="shared" si="2"/>
        <v>7</v>
      </c>
      <c r="G97" t="s">
        <v>9377</v>
      </c>
    </row>
    <row r="99" spans="1:9" x14ac:dyDescent="0.35">
      <c r="B99" s="20" t="s">
        <v>9232</v>
      </c>
    </row>
    <row r="100" spans="1:9" x14ac:dyDescent="0.35">
      <c r="A100" s="4">
        <v>66</v>
      </c>
      <c r="B100" s="4">
        <v>-105.616</v>
      </c>
      <c r="C100" t="s">
        <v>7084</v>
      </c>
      <c r="D100" s="4">
        <v>4</v>
      </c>
      <c r="E100" s="16" t="s">
        <v>7329</v>
      </c>
      <c r="F100" s="4">
        <f t="shared" si="2"/>
        <v>30</v>
      </c>
      <c r="G100" t="s">
        <v>9375</v>
      </c>
    </row>
    <row r="101" spans="1:9" x14ac:dyDescent="0.35">
      <c r="A101" s="4">
        <v>67</v>
      </c>
      <c r="B101" s="4">
        <v>-99.444999999999993</v>
      </c>
      <c r="C101" t="s">
        <v>7078</v>
      </c>
      <c r="D101" s="4">
        <v>3</v>
      </c>
      <c r="E101" s="16" t="s">
        <v>7331</v>
      </c>
      <c r="F101" s="4">
        <f t="shared" si="2"/>
        <v>30</v>
      </c>
      <c r="G101" t="s">
        <v>9375</v>
      </c>
    </row>
    <row r="102" spans="1:9" x14ac:dyDescent="0.35">
      <c r="A102" s="4">
        <v>68</v>
      </c>
      <c r="B102" s="4">
        <v>-52.093000000000004</v>
      </c>
      <c r="C102" t="s">
        <v>7090</v>
      </c>
      <c r="D102" s="4">
        <v>1</v>
      </c>
      <c r="E102" s="16" t="s">
        <v>7343</v>
      </c>
      <c r="F102" s="4">
        <f t="shared" si="2"/>
        <v>30</v>
      </c>
      <c r="G102" t="s">
        <v>9375</v>
      </c>
    </row>
    <row r="104" spans="1:9" x14ac:dyDescent="0.35">
      <c r="B104" s="107" t="s">
        <v>9231</v>
      </c>
      <c r="C104" s="22"/>
      <c r="D104" s="21"/>
      <c r="E104" s="23"/>
    </row>
    <row r="105" spans="1:9" x14ac:dyDescent="0.35">
      <c r="B105" s="31"/>
    </row>
    <row r="106" spans="1:9" x14ac:dyDescent="0.35">
      <c r="A106" s="4">
        <v>69</v>
      </c>
      <c r="B106" s="4">
        <v>59.301000000000002</v>
      </c>
      <c r="C106" t="s">
        <v>7083</v>
      </c>
      <c r="D106" s="4">
        <v>2</v>
      </c>
      <c r="E106" s="16" t="s">
        <v>7350</v>
      </c>
      <c r="F106" s="4">
        <f t="shared" si="2"/>
        <v>7</v>
      </c>
      <c r="G106" t="s">
        <v>9377</v>
      </c>
      <c r="I106" t="s">
        <v>11501</v>
      </c>
    </row>
    <row r="108" spans="1:9" x14ac:dyDescent="0.35">
      <c r="A108" s="4">
        <v>70</v>
      </c>
      <c r="B108" s="4">
        <v>90.082999999999998</v>
      </c>
      <c r="C108" t="s">
        <v>7078</v>
      </c>
      <c r="D108" s="4">
        <v>3</v>
      </c>
      <c r="E108" s="16" t="s">
        <v>7352</v>
      </c>
      <c r="F108" s="4">
        <f t="shared" si="2"/>
        <v>9</v>
      </c>
      <c r="G108" t="s">
        <v>9373</v>
      </c>
    </row>
    <row r="109" spans="1:9" x14ac:dyDescent="0.35">
      <c r="A109" s="4">
        <v>71</v>
      </c>
      <c r="B109" s="4">
        <v>124.304</v>
      </c>
      <c r="C109" t="s">
        <v>7084</v>
      </c>
      <c r="D109" s="4">
        <v>4</v>
      </c>
      <c r="E109" s="16" t="s">
        <v>7356</v>
      </c>
      <c r="F109" s="4">
        <f t="shared" si="2"/>
        <v>9</v>
      </c>
      <c r="G109" t="s">
        <v>9373</v>
      </c>
    </row>
    <row r="111" spans="1:9" x14ac:dyDescent="0.35">
      <c r="B111" s="20" t="s">
        <v>9249</v>
      </c>
    </row>
    <row r="112" spans="1:9" x14ac:dyDescent="0.35">
      <c r="A112" s="4">
        <v>72</v>
      </c>
      <c r="B112" s="4">
        <v>188.56799999999899</v>
      </c>
      <c r="C112" t="s">
        <v>7090</v>
      </c>
      <c r="D112" s="4">
        <v>1</v>
      </c>
      <c r="E112" s="16" t="s">
        <v>7366</v>
      </c>
      <c r="F112" s="4">
        <f t="shared" si="2"/>
        <v>20</v>
      </c>
      <c r="G112" t="s">
        <v>9472</v>
      </c>
    </row>
    <row r="114" spans="1:7" x14ac:dyDescent="0.35">
      <c r="A114" s="7"/>
      <c r="B114" s="11" t="s">
        <v>9230</v>
      </c>
      <c r="C114" s="15"/>
      <c r="D114" s="19"/>
      <c r="E114" s="15"/>
    </row>
    <row r="115" spans="1:7" x14ac:dyDescent="0.35">
      <c r="B115" s="20" t="s">
        <v>9292</v>
      </c>
    </row>
    <row r="116" spans="1:7" x14ac:dyDescent="0.35">
      <c r="A116" s="4">
        <v>73</v>
      </c>
      <c r="B116" s="4">
        <v>-382.68900000000002</v>
      </c>
      <c r="C116" t="s">
        <v>7078</v>
      </c>
      <c r="D116" s="4">
        <v>3</v>
      </c>
      <c r="E116" s="16" t="s">
        <v>7079</v>
      </c>
      <c r="F116" s="4">
        <f t="shared" ref="F116:F179" si="3">IF(G116="GREET",1,IF(G116="GOAL",2,IF(G116="GOAL:COOP",2,IF(G116="(GOAL:COOP)",2,IF(G116="GOAL:CIVILITY",2,IF(G116="GOAL:SUSTAIN",2,IF(G116="(GOAL:SUSTAIN)",2,IF(G116="GOAL:MAX EARN",2,IF(G116="GOAL:EQUITY",2,IF(G116="(GOAL:EQUITY)",2,IF(G116="PROPOSAL",3,IF(G116="(PROPOSAL)",3,IF(G116="CHOOSE+",4,IF(G116="CHOOSE-",4,IF(G116="(CHOOSE+)",4,IF(G116="(CHOOSE-)",4,IF(G116="ECO INFO",5,IF(G116="(ECO INFO)",5,IF(G116="$ INFO",6,IF(G116="($ INFO)",6,IF(G116="SOC INFO",7,IF(G116="(SOC INFO)",7,IF(G116="RULE INFO",8,IF(G116="EXP INFO",9,IF(G116="(EXP INFO)",9,IF(G116="MON RES",10,IF(G116="MON EARN",11,IF(G116="MON BEH",12,IF(G116="POSE HARM",13,IF(G116="(POSE HARM)",13,IF(G116="POSE CONCERN",14,IF(G116="(POSE CONCERN)",14,IF(G116="RJ APOLOGY",15,IF(G116="RJ ATONE",16,IF(G116="(RJ ATONE)",16,IF(G116="RJ JUSTIFY",17,IF(G116="RJ JUSTIFY:ECO INFO",17,IF(G116="RJ JUSTIFY:SOC INFO",17,IF(G116="RJ JUSTIFY:EXP INFO",17,IF(G116="RJ JUSTIFY:MON EARN",17,IF(G116="RJ JUSTIFY:MON BEH",17,IF(G116="RJ-",18,IF(G116="RJ FORGIVE+",19,IF(G116="RJ FORGIVE-",19,IF(G116="(RJ FORGIVE+)",19,IF(G116="(RJ FORGIVE-)",19,IF(G116="COORD",20,IF(G116="(COORD)",20,IF(G116="ENF ACK",21,IF(G116="(ENF ACK)",21,IF(G116="ENF PRAISE",22,IF(G116="ENF ASK",23,IF(G116="ENF TELL",24,IF(G116="ENF SHAME",25,IF(G116="ENF WARN",26,IF(G116="ENF THREATEN",27,IF(G116="ENF PUNISH",28,IF(G116="DEFECT",29,IF(G116="SM TALK",30,IF(G116="HUMOR",31,IF(G116="POLITE+",32,IF(G116="POLITE-",32,IF(G116="INPUT-",33,IF(G116="AMBIGUOUS",34,IF(G116="UNCODEABLE",35)))))))))))))))))))))))))))))))))))))))))))))))))))))))))))))))))</f>
        <v>22</v>
      </c>
      <c r="G116" t="s">
        <v>10418</v>
      </c>
    </row>
    <row r="117" spans="1:7" x14ac:dyDescent="0.35">
      <c r="A117" s="4">
        <v>74</v>
      </c>
      <c r="B117" s="4">
        <v>-380.6</v>
      </c>
      <c r="C117" t="s">
        <v>7083</v>
      </c>
      <c r="D117" s="4">
        <v>2</v>
      </c>
      <c r="E117" s="16" t="s">
        <v>1703</v>
      </c>
      <c r="F117" s="4">
        <f t="shared" si="3"/>
        <v>1</v>
      </c>
      <c r="G117" t="s">
        <v>10885</v>
      </c>
    </row>
    <row r="118" spans="1:7" x14ac:dyDescent="0.35">
      <c r="A118" s="4">
        <v>75</v>
      </c>
      <c r="B118" s="4">
        <v>-380.24900000000002</v>
      </c>
      <c r="C118" t="s">
        <v>7084</v>
      </c>
      <c r="D118" s="4">
        <v>4</v>
      </c>
      <c r="E118" s="16" t="s">
        <v>7085</v>
      </c>
      <c r="F118" s="4">
        <f t="shared" si="3"/>
        <v>22</v>
      </c>
      <c r="G118" t="s">
        <v>10418</v>
      </c>
    </row>
    <row r="119" spans="1:7" ht="15.65" customHeight="1" x14ac:dyDescent="0.35">
      <c r="A119" s="4">
        <v>76</v>
      </c>
      <c r="B119" s="4">
        <v>-375.03500000000003</v>
      </c>
      <c r="C119" t="s">
        <v>7083</v>
      </c>
      <c r="D119" s="4">
        <v>2</v>
      </c>
      <c r="E119" s="16" t="s">
        <v>7092</v>
      </c>
      <c r="F119" s="4">
        <f t="shared" si="3"/>
        <v>22</v>
      </c>
      <c r="G119" t="s">
        <v>10418</v>
      </c>
    </row>
    <row r="121" spans="1:7" x14ac:dyDescent="0.35">
      <c r="A121" s="7">
        <v>3</v>
      </c>
      <c r="B121" s="31" t="s">
        <v>11503</v>
      </c>
    </row>
    <row r="122" spans="1:7" x14ac:dyDescent="0.35">
      <c r="A122" s="4">
        <v>77</v>
      </c>
      <c r="B122" s="4">
        <v>-377.30799999999999</v>
      </c>
      <c r="C122" t="s">
        <v>7090</v>
      </c>
      <c r="D122" s="4">
        <v>1</v>
      </c>
      <c r="E122" s="16" t="s">
        <v>7091</v>
      </c>
      <c r="F122" s="4">
        <f t="shared" si="3"/>
        <v>3</v>
      </c>
      <c r="G122" t="s">
        <v>9379</v>
      </c>
    </row>
    <row r="123" spans="1:7" x14ac:dyDescent="0.35">
      <c r="A123" s="4">
        <v>78</v>
      </c>
      <c r="B123" s="4">
        <v>-370.64299999999997</v>
      </c>
      <c r="C123" t="s">
        <v>7078</v>
      </c>
      <c r="D123" s="4">
        <v>3</v>
      </c>
      <c r="E123" s="16" t="s">
        <v>7094</v>
      </c>
      <c r="F123" s="4">
        <f t="shared" si="3"/>
        <v>7</v>
      </c>
      <c r="G123" t="s">
        <v>9377</v>
      </c>
    </row>
    <row r="124" spans="1:7" x14ac:dyDescent="0.35">
      <c r="A124" s="4">
        <v>79</v>
      </c>
      <c r="B124" s="4">
        <v>-370.38099999999997</v>
      </c>
      <c r="C124" t="s">
        <v>7084</v>
      </c>
      <c r="D124" s="4">
        <v>4</v>
      </c>
      <c r="E124" s="16" t="s">
        <v>7095</v>
      </c>
    </row>
    <row r="125" spans="1:7" x14ac:dyDescent="0.35">
      <c r="E125" s="58" t="s">
        <v>900</v>
      </c>
      <c r="F125" s="4">
        <f t="shared" si="3"/>
        <v>4</v>
      </c>
      <c r="G125" t="s">
        <v>9372</v>
      </c>
    </row>
    <row r="126" spans="1:7" x14ac:dyDescent="0.35">
      <c r="E126" s="58" t="s">
        <v>11502</v>
      </c>
      <c r="F126" s="4">
        <f t="shared" si="3"/>
        <v>3</v>
      </c>
      <c r="G126" t="s">
        <v>9379</v>
      </c>
    </row>
    <row r="127" spans="1:7" x14ac:dyDescent="0.35">
      <c r="A127" s="4">
        <v>80</v>
      </c>
      <c r="B127" s="4">
        <v>-370.08800000000002</v>
      </c>
      <c r="C127" t="s">
        <v>7083</v>
      </c>
      <c r="D127" s="4">
        <v>2</v>
      </c>
      <c r="E127" s="16" t="s">
        <v>7096</v>
      </c>
      <c r="F127" s="4">
        <f t="shared" si="3"/>
        <v>4</v>
      </c>
      <c r="G127" t="s">
        <v>9372</v>
      </c>
    </row>
    <row r="128" spans="1:7" x14ac:dyDescent="0.35">
      <c r="B128" s="4">
        <v>-360.65100000000001</v>
      </c>
      <c r="C128" t="s">
        <v>7083</v>
      </c>
      <c r="D128" s="4">
        <v>2</v>
      </c>
      <c r="E128" s="16" t="s">
        <v>140</v>
      </c>
    </row>
    <row r="130" spans="1:7" x14ac:dyDescent="0.35">
      <c r="A130" s="4">
        <v>81</v>
      </c>
      <c r="B130" s="4">
        <v>-352.55900000000003</v>
      </c>
      <c r="C130" t="s">
        <v>7090</v>
      </c>
      <c r="D130" s="4">
        <v>1</v>
      </c>
      <c r="E130" s="16" t="s">
        <v>7108</v>
      </c>
      <c r="F130" s="4">
        <f t="shared" si="3"/>
        <v>22</v>
      </c>
      <c r="G130" t="s">
        <v>10418</v>
      </c>
    </row>
    <row r="131" spans="1:7" x14ac:dyDescent="0.35">
      <c r="A131" s="4">
        <v>82</v>
      </c>
      <c r="B131" s="4">
        <v>-348.83</v>
      </c>
      <c r="C131" t="s">
        <v>7084</v>
      </c>
      <c r="D131" s="4">
        <v>4</v>
      </c>
      <c r="E131" s="16" t="s">
        <v>7109</v>
      </c>
      <c r="F131" s="4">
        <f t="shared" si="3"/>
        <v>22</v>
      </c>
      <c r="G131" t="s">
        <v>10418</v>
      </c>
    </row>
    <row r="132" spans="1:7" x14ac:dyDescent="0.35">
      <c r="A132" s="4">
        <v>83</v>
      </c>
      <c r="B132" s="4">
        <v>-346.08600000000001</v>
      </c>
      <c r="C132" t="s">
        <v>7083</v>
      </c>
      <c r="D132" s="4">
        <v>2</v>
      </c>
      <c r="E132" s="16" t="s">
        <v>7110</v>
      </c>
      <c r="F132" s="4">
        <f t="shared" si="3"/>
        <v>7</v>
      </c>
      <c r="G132" t="s">
        <v>9377</v>
      </c>
    </row>
    <row r="133" spans="1:7" x14ac:dyDescent="0.35">
      <c r="A133" s="4">
        <v>84</v>
      </c>
      <c r="B133" s="4">
        <v>-341.25799999999998</v>
      </c>
      <c r="C133" t="s">
        <v>7078</v>
      </c>
      <c r="D133" s="4">
        <v>3</v>
      </c>
      <c r="E133" s="16" t="s">
        <v>7112</v>
      </c>
      <c r="F133" s="4">
        <f t="shared" si="3"/>
        <v>22</v>
      </c>
      <c r="G133" t="s">
        <v>10418</v>
      </c>
    </row>
    <row r="134" spans="1:7" x14ac:dyDescent="0.35">
      <c r="A134" s="4">
        <v>85</v>
      </c>
      <c r="B134" s="4">
        <v>-338.858</v>
      </c>
      <c r="C134" t="s">
        <v>7090</v>
      </c>
      <c r="D134" s="4">
        <v>1</v>
      </c>
      <c r="E134" s="16" t="s">
        <v>7113</v>
      </c>
      <c r="F134" s="4">
        <f t="shared" si="3"/>
        <v>7</v>
      </c>
      <c r="G134" t="s">
        <v>9377</v>
      </c>
    </row>
    <row r="135" spans="1:7" x14ac:dyDescent="0.35">
      <c r="A135" s="4">
        <v>86</v>
      </c>
      <c r="B135" s="4">
        <v>-335.671999999999</v>
      </c>
      <c r="C135" t="s">
        <v>7083</v>
      </c>
      <c r="D135" s="4">
        <v>2</v>
      </c>
      <c r="E135" s="16" t="s">
        <v>7114</v>
      </c>
      <c r="F135" s="4">
        <f t="shared" si="3"/>
        <v>7</v>
      </c>
      <c r="G135" t="s">
        <v>9377</v>
      </c>
    </row>
    <row r="136" spans="1:7" x14ac:dyDescent="0.35">
      <c r="A136" s="4">
        <v>87</v>
      </c>
      <c r="B136" s="4">
        <v>-318.12799999999999</v>
      </c>
      <c r="C136" t="s">
        <v>7078</v>
      </c>
      <c r="D136" s="4">
        <v>3</v>
      </c>
      <c r="E136" s="16" t="s">
        <v>7119</v>
      </c>
      <c r="F136" s="4">
        <f t="shared" si="3"/>
        <v>7</v>
      </c>
      <c r="G136" t="s">
        <v>9377</v>
      </c>
    </row>
    <row r="137" spans="1:7" x14ac:dyDescent="0.35">
      <c r="A137" s="4">
        <v>88</v>
      </c>
      <c r="B137" s="4">
        <v>-305.59399999999999</v>
      </c>
      <c r="C137" t="s">
        <v>7083</v>
      </c>
      <c r="D137" s="4">
        <v>2</v>
      </c>
      <c r="E137" s="16" t="s">
        <v>7122</v>
      </c>
      <c r="F137" s="4">
        <f t="shared" si="3"/>
        <v>7</v>
      </c>
      <c r="G137" t="s">
        <v>9377</v>
      </c>
    </row>
    <row r="138" spans="1:7" x14ac:dyDescent="0.35">
      <c r="A138" s="4">
        <v>89</v>
      </c>
      <c r="B138" s="4">
        <v>-300.36399999999998</v>
      </c>
      <c r="C138" t="s">
        <v>7090</v>
      </c>
      <c r="D138" s="4">
        <v>1</v>
      </c>
      <c r="E138" s="16" t="s">
        <v>5746</v>
      </c>
      <c r="F138" s="4">
        <f t="shared" si="3"/>
        <v>7</v>
      </c>
      <c r="G138" t="s">
        <v>9377</v>
      </c>
    </row>
    <row r="139" spans="1:7" x14ac:dyDescent="0.35">
      <c r="B139" s="4">
        <v>-286.53399999999999</v>
      </c>
      <c r="C139" t="s">
        <v>7090</v>
      </c>
      <c r="D139" s="4">
        <v>1</v>
      </c>
      <c r="E139" s="16" t="s">
        <v>7128</v>
      </c>
    </row>
    <row r="140" spans="1:7" x14ac:dyDescent="0.35">
      <c r="A140" s="4">
        <v>90</v>
      </c>
      <c r="B140" s="4">
        <v>-288.416</v>
      </c>
      <c r="C140" t="s">
        <v>7083</v>
      </c>
      <c r="D140" s="4">
        <v>2</v>
      </c>
      <c r="E140" s="16" t="s">
        <v>7127</v>
      </c>
      <c r="F140" s="4">
        <f t="shared" si="3"/>
        <v>7</v>
      </c>
      <c r="G140" t="s">
        <v>9377</v>
      </c>
    </row>
    <row r="142" spans="1:7" x14ac:dyDescent="0.35">
      <c r="B142" s="20" t="s">
        <v>9232</v>
      </c>
    </row>
    <row r="143" spans="1:7" x14ac:dyDescent="0.35">
      <c r="A143" s="4">
        <v>91</v>
      </c>
      <c r="B143" s="4">
        <v>-319.52999999999997</v>
      </c>
      <c r="C143" t="s">
        <v>7084</v>
      </c>
      <c r="D143" s="4">
        <v>4</v>
      </c>
      <c r="E143" s="16">
        <v>3818008</v>
      </c>
      <c r="F143" s="4">
        <f t="shared" si="3"/>
        <v>30</v>
      </c>
      <c r="G143" t="s">
        <v>9375</v>
      </c>
    </row>
    <row r="144" spans="1:7" x14ac:dyDescent="0.35">
      <c r="B144" s="4">
        <v>-304.20599999999899</v>
      </c>
      <c r="C144" t="s">
        <v>7084</v>
      </c>
      <c r="D144" s="4">
        <v>4</v>
      </c>
      <c r="E144" s="16" t="s">
        <v>7123</v>
      </c>
    </row>
    <row r="145" spans="1:7" x14ac:dyDescent="0.35">
      <c r="A145" s="4">
        <v>92</v>
      </c>
      <c r="B145" s="4">
        <v>-279.464</v>
      </c>
      <c r="C145" t="s">
        <v>7083</v>
      </c>
      <c r="D145" s="4">
        <v>2</v>
      </c>
      <c r="E145" s="16" t="s">
        <v>7130</v>
      </c>
      <c r="F145" s="4">
        <f t="shared" si="3"/>
        <v>30</v>
      </c>
      <c r="G145" t="s">
        <v>9375</v>
      </c>
    </row>
    <row r="146" spans="1:7" x14ac:dyDescent="0.35">
      <c r="B146" s="4">
        <v>-277.52</v>
      </c>
      <c r="C146" t="s">
        <v>7083</v>
      </c>
      <c r="D146" s="4">
        <v>2</v>
      </c>
      <c r="E146" s="16" t="s">
        <v>400</v>
      </c>
    </row>
    <row r="147" spans="1:7" x14ac:dyDescent="0.35">
      <c r="B147" s="4">
        <v>-265.44</v>
      </c>
      <c r="C147" t="s">
        <v>7083</v>
      </c>
      <c r="D147" s="4">
        <v>2</v>
      </c>
      <c r="E147" s="16" t="s">
        <v>4718</v>
      </c>
    </row>
    <row r="148" spans="1:7" x14ac:dyDescent="0.35">
      <c r="A148" s="4">
        <v>93</v>
      </c>
      <c r="B148" s="4">
        <v>-254.268</v>
      </c>
      <c r="C148" t="s">
        <v>7078</v>
      </c>
      <c r="D148" s="4">
        <v>3</v>
      </c>
      <c r="E148" s="16" t="s">
        <v>7133</v>
      </c>
      <c r="F148" s="4">
        <f t="shared" si="3"/>
        <v>30</v>
      </c>
      <c r="G148" t="s">
        <v>9375</v>
      </c>
    </row>
    <row r="149" spans="1:7" x14ac:dyDescent="0.35">
      <c r="A149" s="4">
        <v>94</v>
      </c>
      <c r="B149" s="4">
        <v>-254.24</v>
      </c>
      <c r="C149" t="s">
        <v>7083</v>
      </c>
      <c r="D149" s="4">
        <v>2</v>
      </c>
      <c r="E149" s="16" t="s">
        <v>7134</v>
      </c>
      <c r="F149" s="4">
        <f t="shared" si="3"/>
        <v>30</v>
      </c>
      <c r="G149" t="s">
        <v>9375</v>
      </c>
    </row>
    <row r="150" spans="1:7" x14ac:dyDescent="0.35">
      <c r="A150" s="4">
        <v>95</v>
      </c>
      <c r="B150" s="4">
        <v>-253.47399999999999</v>
      </c>
      <c r="C150" t="s">
        <v>7090</v>
      </c>
      <c r="D150" s="4">
        <v>1</v>
      </c>
      <c r="E150" s="16" t="s">
        <v>7135</v>
      </c>
      <c r="F150" s="4">
        <f t="shared" si="3"/>
        <v>30</v>
      </c>
      <c r="G150" t="s">
        <v>9375</v>
      </c>
    </row>
    <row r="151" spans="1:7" x14ac:dyDescent="0.35">
      <c r="A151" s="4">
        <v>96</v>
      </c>
      <c r="B151" s="4">
        <v>-250.274</v>
      </c>
      <c r="C151" t="s">
        <v>7084</v>
      </c>
      <c r="D151" s="4">
        <v>4</v>
      </c>
      <c r="E151" s="16" t="s">
        <v>7136</v>
      </c>
      <c r="F151" s="4">
        <f t="shared" si="3"/>
        <v>30</v>
      </c>
      <c r="G151" t="s">
        <v>9375</v>
      </c>
    </row>
    <row r="152" spans="1:7" x14ac:dyDescent="0.35">
      <c r="A152" s="4">
        <v>97</v>
      </c>
      <c r="B152" s="4">
        <v>-225.977</v>
      </c>
      <c r="C152" t="s">
        <v>7078</v>
      </c>
      <c r="D152" s="4">
        <v>3</v>
      </c>
      <c r="E152" s="16" t="s">
        <v>7143</v>
      </c>
      <c r="F152" s="4">
        <f t="shared" si="3"/>
        <v>30</v>
      </c>
      <c r="G152" t="s">
        <v>9375</v>
      </c>
    </row>
    <row r="153" spans="1:7" x14ac:dyDescent="0.35">
      <c r="A153" s="4">
        <v>98</v>
      </c>
      <c r="B153" s="4">
        <v>-225.78</v>
      </c>
      <c r="C153" t="s">
        <v>7084</v>
      </c>
      <c r="D153" s="4">
        <v>4</v>
      </c>
      <c r="E153" s="16" t="s">
        <v>7144</v>
      </c>
      <c r="F153" s="4">
        <f t="shared" si="3"/>
        <v>30</v>
      </c>
      <c r="G153" t="s">
        <v>9375</v>
      </c>
    </row>
    <row r="154" spans="1:7" x14ac:dyDescent="0.35">
      <c r="A154" s="4">
        <v>99</v>
      </c>
      <c r="B154" s="4">
        <v>-220.15599999999901</v>
      </c>
      <c r="C154" t="s">
        <v>7090</v>
      </c>
      <c r="D154" s="4">
        <v>1</v>
      </c>
      <c r="E154" s="16" t="s">
        <v>7146</v>
      </c>
      <c r="F154" s="4">
        <f t="shared" si="3"/>
        <v>30</v>
      </c>
      <c r="G154" t="s">
        <v>9375</v>
      </c>
    </row>
    <row r="155" spans="1:7" x14ac:dyDescent="0.35">
      <c r="A155" s="4">
        <v>100</v>
      </c>
      <c r="B155" s="4">
        <v>-205.94499999999999</v>
      </c>
      <c r="C155" t="s">
        <v>7078</v>
      </c>
      <c r="D155" s="4">
        <v>3</v>
      </c>
      <c r="E155" s="16" t="s">
        <v>7150</v>
      </c>
      <c r="F155" s="4">
        <f t="shared" si="3"/>
        <v>30</v>
      </c>
      <c r="G155" t="s">
        <v>9375</v>
      </c>
    </row>
    <row r="156" spans="1:7" x14ac:dyDescent="0.35">
      <c r="A156" s="4">
        <v>101</v>
      </c>
      <c r="B156" s="4">
        <v>-205.601</v>
      </c>
      <c r="C156" t="s">
        <v>7083</v>
      </c>
      <c r="D156" s="4">
        <v>2</v>
      </c>
      <c r="E156" s="16" t="s">
        <v>7151</v>
      </c>
      <c r="F156" s="4">
        <f t="shared" si="3"/>
        <v>30</v>
      </c>
      <c r="G156" t="s">
        <v>9375</v>
      </c>
    </row>
    <row r="157" spans="1:7" x14ac:dyDescent="0.35">
      <c r="A157" s="4">
        <v>102</v>
      </c>
      <c r="B157" s="4">
        <v>-199.24099999999899</v>
      </c>
      <c r="C157" t="s">
        <v>7083</v>
      </c>
      <c r="D157" s="4">
        <v>2</v>
      </c>
      <c r="E157" s="16" t="s">
        <v>7154</v>
      </c>
      <c r="F157" s="4">
        <f t="shared" si="3"/>
        <v>30</v>
      </c>
      <c r="G157" t="s">
        <v>9375</v>
      </c>
    </row>
    <row r="158" spans="1:7" x14ac:dyDescent="0.35">
      <c r="A158" s="4">
        <v>103</v>
      </c>
      <c r="B158" s="4">
        <v>-198.00899999999999</v>
      </c>
      <c r="C158" t="s">
        <v>7090</v>
      </c>
      <c r="D158" s="4">
        <v>1</v>
      </c>
      <c r="E158" s="16" t="s">
        <v>7155</v>
      </c>
      <c r="F158" s="4">
        <f t="shared" si="3"/>
        <v>30</v>
      </c>
      <c r="G158" t="s">
        <v>9375</v>
      </c>
    </row>
    <row r="159" spans="1:7" x14ac:dyDescent="0.35">
      <c r="A159" s="4">
        <v>104</v>
      </c>
      <c r="B159" s="4">
        <v>-195.07900000000001</v>
      </c>
      <c r="C159" t="s">
        <v>7078</v>
      </c>
      <c r="D159" s="4">
        <v>3</v>
      </c>
      <c r="E159" s="16" t="s">
        <v>7156</v>
      </c>
      <c r="F159" s="4">
        <f t="shared" si="3"/>
        <v>30</v>
      </c>
      <c r="G159" t="s">
        <v>9375</v>
      </c>
    </row>
    <row r="160" spans="1:7" x14ac:dyDescent="0.35">
      <c r="A160" s="4">
        <v>105</v>
      </c>
      <c r="B160" s="4">
        <v>-188.48</v>
      </c>
      <c r="C160" t="s">
        <v>7083</v>
      </c>
      <c r="D160" s="4">
        <v>2</v>
      </c>
      <c r="E160" s="16" t="s">
        <v>7159</v>
      </c>
      <c r="F160" s="4">
        <f t="shared" si="3"/>
        <v>30</v>
      </c>
      <c r="G160" t="s">
        <v>9375</v>
      </c>
    </row>
    <row r="161" spans="1:7" x14ac:dyDescent="0.35">
      <c r="A161" s="4">
        <v>106</v>
      </c>
      <c r="B161" s="4">
        <v>-183.9</v>
      </c>
      <c r="C161" t="s">
        <v>7078</v>
      </c>
      <c r="D161" s="4">
        <v>3</v>
      </c>
      <c r="E161" s="16" t="s">
        <v>7161</v>
      </c>
      <c r="F161" s="4">
        <f t="shared" si="3"/>
        <v>30</v>
      </c>
      <c r="G161" t="s">
        <v>9375</v>
      </c>
    </row>
    <row r="162" spans="1:7" x14ac:dyDescent="0.35">
      <c r="A162" s="4">
        <v>107</v>
      </c>
      <c r="B162" s="4">
        <v>-175.285</v>
      </c>
      <c r="C162" t="s">
        <v>7084</v>
      </c>
      <c r="D162" s="4">
        <v>4</v>
      </c>
      <c r="E162" s="16" t="s">
        <v>7165</v>
      </c>
      <c r="F162" s="4">
        <f t="shared" si="3"/>
        <v>30</v>
      </c>
      <c r="G162" t="s">
        <v>9375</v>
      </c>
    </row>
    <row r="163" spans="1:7" x14ac:dyDescent="0.35">
      <c r="A163" s="4">
        <v>108</v>
      </c>
      <c r="B163" s="4">
        <v>-169.32</v>
      </c>
      <c r="C163" t="s">
        <v>7083</v>
      </c>
      <c r="D163" s="4">
        <v>2</v>
      </c>
      <c r="E163" s="16" t="s">
        <v>7167</v>
      </c>
      <c r="F163" s="4">
        <f t="shared" si="3"/>
        <v>30</v>
      </c>
      <c r="G163" t="s">
        <v>9375</v>
      </c>
    </row>
    <row r="164" spans="1:7" x14ac:dyDescent="0.35">
      <c r="A164" s="4">
        <v>109</v>
      </c>
      <c r="B164" s="4">
        <v>-157.429</v>
      </c>
      <c r="C164" t="s">
        <v>7084</v>
      </c>
      <c r="D164" s="4">
        <v>4</v>
      </c>
      <c r="E164" s="16" t="s">
        <v>7170</v>
      </c>
      <c r="F164" s="4">
        <f t="shared" si="3"/>
        <v>30</v>
      </c>
      <c r="G164" t="s">
        <v>9375</v>
      </c>
    </row>
    <row r="165" spans="1:7" x14ac:dyDescent="0.35">
      <c r="A165" s="4">
        <v>110</v>
      </c>
      <c r="B165" s="4">
        <v>-156.816</v>
      </c>
      <c r="C165" t="s">
        <v>7083</v>
      </c>
      <c r="D165" s="4">
        <v>2</v>
      </c>
      <c r="E165" s="16" t="s">
        <v>7171</v>
      </c>
      <c r="F165" s="4">
        <f t="shared" si="3"/>
        <v>30</v>
      </c>
      <c r="G165" t="s">
        <v>9375</v>
      </c>
    </row>
    <row r="166" spans="1:7" x14ac:dyDescent="0.35">
      <c r="A166" s="4">
        <v>111</v>
      </c>
      <c r="B166" s="4">
        <v>-146.91200000000001</v>
      </c>
      <c r="C166" t="s">
        <v>7083</v>
      </c>
      <c r="D166" s="4">
        <v>2</v>
      </c>
      <c r="E166" s="16" t="s">
        <v>1366</v>
      </c>
      <c r="F166" s="4">
        <f t="shared" si="3"/>
        <v>30</v>
      </c>
      <c r="G166" t="s">
        <v>9375</v>
      </c>
    </row>
    <row r="167" spans="1:7" x14ac:dyDescent="0.35">
      <c r="A167" s="4">
        <v>112</v>
      </c>
      <c r="B167" s="4">
        <v>-143.27799999999999</v>
      </c>
      <c r="C167" t="s">
        <v>7078</v>
      </c>
      <c r="D167" s="4">
        <v>3</v>
      </c>
      <c r="E167" s="16" t="s">
        <v>7175</v>
      </c>
      <c r="F167" s="4">
        <f t="shared" si="3"/>
        <v>30</v>
      </c>
      <c r="G167" t="s">
        <v>9375</v>
      </c>
    </row>
    <row r="168" spans="1:7" x14ac:dyDescent="0.35">
      <c r="A168" s="4">
        <v>113</v>
      </c>
      <c r="B168" s="4">
        <v>-133.637</v>
      </c>
      <c r="C168" t="s">
        <v>7083</v>
      </c>
      <c r="D168" s="4">
        <v>2</v>
      </c>
      <c r="E168" s="16" t="s">
        <v>7177</v>
      </c>
      <c r="F168" s="4">
        <f t="shared" si="3"/>
        <v>30</v>
      </c>
      <c r="G168" t="s">
        <v>9375</v>
      </c>
    </row>
    <row r="169" spans="1:7" x14ac:dyDescent="0.35">
      <c r="A169" s="4">
        <v>114</v>
      </c>
      <c r="B169" s="4">
        <v>-130.93700000000001</v>
      </c>
      <c r="C169" t="s">
        <v>7084</v>
      </c>
      <c r="D169" s="4">
        <v>4</v>
      </c>
      <c r="E169" s="16" t="s">
        <v>7180</v>
      </c>
      <c r="F169" s="4">
        <f t="shared" si="3"/>
        <v>30</v>
      </c>
      <c r="G169" t="s">
        <v>9375</v>
      </c>
    </row>
    <row r="170" spans="1:7" x14ac:dyDescent="0.35">
      <c r="A170" s="4">
        <v>115</v>
      </c>
      <c r="B170" s="4">
        <v>-122.751</v>
      </c>
      <c r="C170" t="s">
        <v>7090</v>
      </c>
      <c r="D170" s="4">
        <v>1</v>
      </c>
      <c r="E170" s="16" t="s">
        <v>7186</v>
      </c>
      <c r="F170" s="4">
        <f t="shared" si="3"/>
        <v>30</v>
      </c>
      <c r="G170" t="s">
        <v>9375</v>
      </c>
    </row>
    <row r="171" spans="1:7" x14ac:dyDescent="0.35">
      <c r="A171" s="4">
        <v>116</v>
      </c>
      <c r="B171" s="4">
        <v>-108.53</v>
      </c>
      <c r="C171" t="s">
        <v>7083</v>
      </c>
      <c r="D171" s="4">
        <v>2</v>
      </c>
      <c r="E171" s="16" t="s">
        <v>7190</v>
      </c>
      <c r="F171" s="4">
        <f t="shared" si="3"/>
        <v>34</v>
      </c>
      <c r="G171" t="s">
        <v>9387</v>
      </c>
    </row>
    <row r="172" spans="1:7" x14ac:dyDescent="0.35">
      <c r="A172" s="4">
        <v>117</v>
      </c>
      <c r="B172" s="4">
        <v>-101.381</v>
      </c>
      <c r="C172" t="s">
        <v>7084</v>
      </c>
      <c r="D172" s="4">
        <v>4</v>
      </c>
      <c r="E172" s="16" t="s">
        <v>7193</v>
      </c>
      <c r="F172" s="4">
        <f t="shared" si="3"/>
        <v>34</v>
      </c>
      <c r="G172" t="s">
        <v>9387</v>
      </c>
    </row>
    <row r="173" spans="1:7" x14ac:dyDescent="0.35">
      <c r="B173" s="4">
        <v>-89.69</v>
      </c>
      <c r="C173" t="s">
        <v>7084</v>
      </c>
      <c r="D173" s="4">
        <v>4</v>
      </c>
      <c r="E173" s="16" t="s">
        <v>7199</v>
      </c>
    </row>
    <row r="174" spans="1:7" x14ac:dyDescent="0.35">
      <c r="A174" s="4">
        <v>118</v>
      </c>
      <c r="B174" s="4">
        <v>-100.696</v>
      </c>
      <c r="C174" t="s">
        <v>7083</v>
      </c>
      <c r="D174" s="4">
        <v>2</v>
      </c>
      <c r="E174" s="16" t="s">
        <v>7194</v>
      </c>
      <c r="F174" s="4">
        <f t="shared" si="3"/>
        <v>30</v>
      </c>
      <c r="G174" t="s">
        <v>9375</v>
      </c>
    </row>
    <row r="175" spans="1:7" x14ac:dyDescent="0.35">
      <c r="A175" s="4">
        <v>119</v>
      </c>
      <c r="B175" s="4">
        <v>-96.617000000000004</v>
      </c>
      <c r="C175" t="s">
        <v>7078</v>
      </c>
      <c r="D175" s="4">
        <v>3</v>
      </c>
      <c r="E175" s="16" t="s">
        <v>7196</v>
      </c>
      <c r="F175" s="4">
        <f t="shared" si="3"/>
        <v>30</v>
      </c>
      <c r="G175" t="s">
        <v>9375</v>
      </c>
    </row>
    <row r="176" spans="1:7" x14ac:dyDescent="0.35">
      <c r="B176" s="4">
        <v>-78.777000000000001</v>
      </c>
      <c r="C176" t="s">
        <v>7078</v>
      </c>
      <c r="D176" s="4">
        <v>3</v>
      </c>
      <c r="E176" s="16" t="s">
        <v>7203</v>
      </c>
    </row>
    <row r="177" spans="1:7" x14ac:dyDescent="0.35">
      <c r="A177" s="4">
        <v>120</v>
      </c>
      <c r="B177" s="4">
        <v>-94.230999999999995</v>
      </c>
      <c r="C177" t="s">
        <v>7090</v>
      </c>
      <c r="D177" s="4">
        <v>1</v>
      </c>
      <c r="E177" s="16" t="s">
        <v>7197</v>
      </c>
      <c r="F177" s="4">
        <f t="shared" si="3"/>
        <v>30</v>
      </c>
      <c r="G177" t="s">
        <v>9375</v>
      </c>
    </row>
    <row r="178" spans="1:7" x14ac:dyDescent="0.35">
      <c r="A178" s="4">
        <v>121</v>
      </c>
      <c r="B178" s="4">
        <v>-70.257000000000005</v>
      </c>
      <c r="C178" t="s">
        <v>7083</v>
      </c>
      <c r="D178" s="4">
        <v>2</v>
      </c>
      <c r="E178" s="16" t="s">
        <v>7204</v>
      </c>
      <c r="F178" s="4">
        <f t="shared" si="3"/>
        <v>30</v>
      </c>
      <c r="G178" t="s">
        <v>9375</v>
      </c>
    </row>
    <row r="179" spans="1:7" x14ac:dyDescent="0.35">
      <c r="A179" s="4">
        <v>122</v>
      </c>
      <c r="B179" s="4">
        <v>-61.46</v>
      </c>
      <c r="C179" t="s">
        <v>7084</v>
      </c>
      <c r="D179" s="4">
        <v>4</v>
      </c>
      <c r="E179" s="16" t="s">
        <v>7206</v>
      </c>
      <c r="F179" s="4">
        <f t="shared" si="3"/>
        <v>30</v>
      </c>
      <c r="G179" t="s">
        <v>9375</v>
      </c>
    </row>
    <row r="180" spans="1:7" x14ac:dyDescent="0.35">
      <c r="B180" s="4">
        <v>-50.986999999999902</v>
      </c>
      <c r="C180" t="s">
        <v>7084</v>
      </c>
      <c r="D180" s="4">
        <v>4</v>
      </c>
      <c r="E180" s="16">
        <v>1</v>
      </c>
    </row>
    <row r="181" spans="1:7" x14ac:dyDescent="0.35">
      <c r="B181" s="4">
        <v>-49.972000000000001</v>
      </c>
      <c r="C181" t="s">
        <v>7084</v>
      </c>
      <c r="D181" s="4">
        <v>4</v>
      </c>
      <c r="E181" s="16">
        <v>11</v>
      </c>
    </row>
    <row r="182" spans="1:7" x14ac:dyDescent="0.35">
      <c r="B182" s="4">
        <v>-48.588000000000001</v>
      </c>
      <c r="C182" t="s">
        <v>7084</v>
      </c>
      <c r="D182" s="4">
        <v>4</v>
      </c>
      <c r="E182" s="16">
        <v>21</v>
      </c>
    </row>
    <row r="183" spans="1:7" x14ac:dyDescent="0.35">
      <c r="B183" s="4">
        <v>-44.975999999999999</v>
      </c>
      <c r="C183" t="s">
        <v>7084</v>
      </c>
      <c r="D183" s="4">
        <v>4</v>
      </c>
      <c r="E183" s="16">
        <v>1211</v>
      </c>
    </row>
    <row r="184" spans="1:7" x14ac:dyDescent="0.35">
      <c r="B184" s="4">
        <v>-41.652000000000001</v>
      </c>
      <c r="C184" t="s">
        <v>7084</v>
      </c>
      <c r="D184" s="4">
        <v>4</v>
      </c>
      <c r="E184" s="16">
        <v>111221</v>
      </c>
    </row>
    <row r="185" spans="1:7" x14ac:dyDescent="0.35">
      <c r="B185" s="4">
        <v>-37.518000000000001</v>
      </c>
      <c r="C185" t="s">
        <v>7084</v>
      </c>
      <c r="D185" s="4">
        <v>4</v>
      </c>
      <c r="E185" s="16">
        <v>312211</v>
      </c>
    </row>
    <row r="186" spans="1:7" x14ac:dyDescent="0.35">
      <c r="A186" s="4">
        <v>123</v>
      </c>
      <c r="B186" s="4">
        <v>-35.665999999999997</v>
      </c>
      <c r="C186" t="s">
        <v>7078</v>
      </c>
      <c r="D186" s="4">
        <v>3</v>
      </c>
      <c r="E186" s="16" t="s">
        <v>7216</v>
      </c>
      <c r="F186" s="4">
        <f t="shared" ref="F186:F193" si="4">IF(G186="GREET",1,IF(G186="GOAL",2,IF(G186="GOAL:COOP",2,IF(G186="(GOAL:COOP)",2,IF(G186="GOAL:CIVILITY",2,IF(G186="GOAL:SUSTAIN",2,IF(G186="(GOAL:SUSTAIN)",2,IF(G186="GOAL:MAX EARN",2,IF(G186="GOAL:EQUITY",2,IF(G186="(GOAL:EQUITY)",2,IF(G186="PROPOSAL",3,IF(G186="(PROPOSAL)",3,IF(G186="CHOOSE+",4,IF(G186="CHOOSE-",4,IF(G186="(CHOOSE+)",4,IF(G186="(CHOOSE-)",4,IF(G186="ECO INFO",5,IF(G186="(ECO INFO)",5,IF(G186="$ INFO",6,IF(G186="($ INFO)",6,IF(G186="SOC INFO",7,IF(G186="(SOC INFO)",7,IF(G186="RULE INFO",8,IF(G186="EXP INFO",9,IF(G186="(EXP INFO)",9,IF(G186="MON RES",10,IF(G186="MON EARN",11,IF(G186="MON BEH",12,IF(G186="POSE HARM",13,IF(G186="(POSE HARM)",13,IF(G186="POSE CONCERN",14,IF(G186="(POSE CONCERN)",14,IF(G186="RJ APOLOGY",15,IF(G186="RJ ATONE",16,IF(G186="(RJ ATONE)",16,IF(G186="RJ JUSTIFY",17,IF(G186="RJ JUSTIFY:ECO INFO",17,IF(G186="RJ JUSTIFY:SOC INFO",17,IF(G186="RJ JUSTIFY:EXP INFO",17,IF(G186="RJ JUSTIFY:MON EARN",17,IF(G186="RJ JUSTIFY:MON BEH",17,IF(G186="RJ-",18,IF(G186="RJ FORGIVE+",19,IF(G186="RJ FORGIVE-",19,IF(G186="(RJ FORGIVE+)",19,IF(G186="(RJ FORGIVE-)",19,IF(G186="COORD",20,IF(G186="(COORD)",20,IF(G186="ENF ACK",21,IF(G186="(ENF ACK)",21,IF(G186="ENF PRAISE",22,IF(G186="ENF ASK",23,IF(G186="ENF TELL",24,IF(G186="ENF SHAME",25,IF(G186="ENF WARN",26,IF(G186="ENF THREATEN",27,IF(G186="ENF PUNISH",28,IF(G186="DEFECT",29,IF(G186="SM TALK",30,IF(G186="HUMOR",31,IF(G186="POLITE+",32,IF(G186="POLITE-",32,IF(G186="INPUT-",33,IF(G186="AMBIGUOUS",34,IF(G186="UNCODEABLE",35)))))))))))))))))))))))))))))))))))))))))))))))))))))))))))))))))</f>
        <v>30</v>
      </c>
      <c r="G186" t="s">
        <v>9375</v>
      </c>
    </row>
    <row r="188" spans="1:7" x14ac:dyDescent="0.35">
      <c r="B188" s="20" t="s">
        <v>9285</v>
      </c>
    </row>
    <row r="189" spans="1:7" x14ac:dyDescent="0.35">
      <c r="A189" s="4">
        <v>124</v>
      </c>
      <c r="B189" s="4">
        <v>-68.227999999999994</v>
      </c>
      <c r="C189" t="s">
        <v>7084</v>
      </c>
      <c r="D189" s="4">
        <v>4</v>
      </c>
      <c r="E189" s="16" t="s">
        <v>7205</v>
      </c>
      <c r="F189" s="4">
        <f t="shared" si="4"/>
        <v>9</v>
      </c>
      <c r="G189" t="s">
        <v>9373</v>
      </c>
    </row>
    <row r="190" spans="1:7" x14ac:dyDescent="0.35">
      <c r="A190" s="4">
        <v>125</v>
      </c>
      <c r="B190" s="4">
        <v>-57.656999999999996</v>
      </c>
      <c r="C190" t="s">
        <v>7078</v>
      </c>
      <c r="D190" s="4">
        <v>3</v>
      </c>
      <c r="E190" s="16" t="s">
        <v>7209</v>
      </c>
      <c r="F190" s="4">
        <f t="shared" si="4"/>
        <v>7</v>
      </c>
      <c r="G190" t="s">
        <v>9377</v>
      </c>
    </row>
    <row r="191" spans="1:7" x14ac:dyDescent="0.35">
      <c r="A191" s="4">
        <v>126</v>
      </c>
      <c r="B191" s="4">
        <v>-56.101999999999997</v>
      </c>
      <c r="C191" t="s">
        <v>7083</v>
      </c>
      <c r="D191" s="4">
        <v>2</v>
      </c>
      <c r="E191" s="16" t="s">
        <v>7210</v>
      </c>
      <c r="F191" s="4">
        <f t="shared" si="4"/>
        <v>7</v>
      </c>
      <c r="G191" t="s">
        <v>9377</v>
      </c>
    </row>
    <row r="192" spans="1:7" x14ac:dyDescent="0.35">
      <c r="B192" s="4">
        <v>-45.751999999999903</v>
      </c>
      <c r="C192" t="s">
        <v>7083</v>
      </c>
      <c r="D192" s="4">
        <v>2</v>
      </c>
      <c r="E192" s="16" t="s">
        <v>7213</v>
      </c>
    </row>
    <row r="193" spans="1:7" x14ac:dyDescent="0.35">
      <c r="A193" s="4">
        <v>127</v>
      </c>
      <c r="B193" s="4">
        <v>-41.408000000000001</v>
      </c>
      <c r="C193" t="s">
        <v>7083</v>
      </c>
      <c r="D193" s="4">
        <v>2</v>
      </c>
      <c r="E193" s="16" t="s">
        <v>7214</v>
      </c>
      <c r="F193" s="4">
        <f t="shared" si="4"/>
        <v>30</v>
      </c>
      <c r="G193" t="s">
        <v>9375</v>
      </c>
    </row>
    <row r="194" spans="1:7" x14ac:dyDescent="0.35">
      <c r="B194" s="4">
        <v>-33.066000000000003</v>
      </c>
      <c r="C194" t="s">
        <v>7083</v>
      </c>
      <c r="D194" s="4">
        <v>2</v>
      </c>
      <c r="E194" s="16" t="s">
        <v>7218</v>
      </c>
    </row>
    <row r="196" spans="1:7" x14ac:dyDescent="0.35">
      <c r="A196" s="7"/>
      <c r="B196" s="11" t="s">
        <v>9229</v>
      </c>
      <c r="C196" s="15"/>
      <c r="D196" s="19"/>
      <c r="E196" s="15"/>
    </row>
    <row r="197" spans="1:7" x14ac:dyDescent="0.35">
      <c r="B197" s="20"/>
    </row>
    <row r="198" spans="1:7" x14ac:dyDescent="0.35">
      <c r="A198" s="4">
        <v>128</v>
      </c>
      <c r="B198" s="4">
        <v>-371.57499999999999</v>
      </c>
      <c r="C198" t="s">
        <v>7090</v>
      </c>
      <c r="D198" s="4">
        <v>1</v>
      </c>
      <c r="E198" s="16" t="s">
        <v>7376</v>
      </c>
      <c r="F198" s="4">
        <f t="shared" ref="F198:F260" si="5">IF(G198="GREET",1,IF(G198="GOAL",2,IF(G198="GOAL:COOP",2,IF(G198="(GOAL:COOP)",2,IF(G198="GOAL:CIVILITY",2,IF(G198="GOAL:SUSTAIN",2,IF(G198="(GOAL:SUSTAIN)",2,IF(G198="GOAL:MAX EARN",2,IF(G198="GOAL:EQUITY",2,IF(G198="(GOAL:EQUITY)",2,IF(G198="PROPOSAL",3,IF(G198="(PROPOSAL)",3,IF(G198="CHOOSE+",4,IF(G198="CHOOSE-",4,IF(G198="(CHOOSE+)",4,IF(G198="(CHOOSE-)",4,IF(G198="ECO INFO",5,IF(G198="(ECO INFO)",5,IF(G198="$ INFO",6,IF(G198="($ INFO)",6,IF(G198="SOC INFO",7,IF(G198="(SOC INFO)",7,IF(G198="RULE INFO",8,IF(G198="EXP INFO",9,IF(G198="(EXP INFO)",9,IF(G198="MON RES",10,IF(G198="MON EARN",11,IF(G198="MON BEH",12,IF(G198="POSE HARM",13,IF(G198="(POSE HARM)",13,IF(G198="POSE CONCERN",14,IF(G198="(POSE CONCERN)",14,IF(G198="RJ APOLOGY",15,IF(G198="RJ ATONE",16,IF(G198="(RJ ATONE)",16,IF(G198="RJ JUSTIFY",17,IF(G198="RJ JUSTIFY:ECO INFO",17,IF(G198="RJ JUSTIFY:SOC INFO",17,IF(G198="RJ JUSTIFY:EXP INFO",17,IF(G198="RJ JUSTIFY:MON EARN",17,IF(G198="RJ JUSTIFY:MON BEH",17,IF(G198="RJ-",18,IF(G198="RJ FORGIVE+",19,IF(G198="RJ FORGIVE-",19,IF(G198="(RJ FORGIVE+)",19,IF(G198="(RJ FORGIVE-)",19,IF(G198="COORD",20,IF(G198="(COORD)",20,IF(G198="ENF ACK",21,IF(G198="(ENF ACK)",21,IF(G198="ENF PRAISE",22,IF(G198="ENF ASK",23,IF(G198="ENF TELL",24,IF(G198="ENF SHAME",25,IF(G198="ENF WARN",26,IF(G198="ENF THREATEN",27,IF(G198="ENF PUNISH",28,IF(G198="DEFECT",29,IF(G198="SM TALK",30,IF(G198="HUMOR",31,IF(G198="POLITE+",32,IF(G198="POLITE-",32,IF(G198="INPUT-",33,IF(G198="AMBIGUOUS",34,IF(G198="UNCODEABLE",35)))))))))))))))))))))))))))))))))))))))))))))))))))))))))))))))))</f>
        <v>12</v>
      </c>
      <c r="G198" t="s">
        <v>10124</v>
      </c>
    </row>
    <row r="199" spans="1:7" x14ac:dyDescent="0.35">
      <c r="A199" s="4">
        <v>129</v>
      </c>
      <c r="B199" s="4">
        <v>-369.93199999999899</v>
      </c>
      <c r="C199" t="s">
        <v>7083</v>
      </c>
      <c r="D199" s="4">
        <v>2</v>
      </c>
      <c r="E199" s="16" t="s">
        <v>7379</v>
      </c>
      <c r="F199" s="4">
        <f t="shared" si="5"/>
        <v>7</v>
      </c>
      <c r="G199" t="s">
        <v>9377</v>
      </c>
    </row>
    <row r="201" spans="1:7" x14ac:dyDescent="0.35">
      <c r="B201" s="20"/>
    </row>
    <row r="202" spans="1:7" x14ac:dyDescent="0.35">
      <c r="A202" s="4">
        <v>130</v>
      </c>
      <c r="B202" s="4">
        <v>-368.52</v>
      </c>
      <c r="C202" t="s">
        <v>7078</v>
      </c>
      <c r="D202" s="4">
        <v>3</v>
      </c>
      <c r="E202" s="16" t="s">
        <v>5022</v>
      </c>
      <c r="F202" s="4">
        <f t="shared" si="5"/>
        <v>9</v>
      </c>
      <c r="G202" t="s">
        <v>9373</v>
      </c>
    </row>
    <row r="203" spans="1:7" x14ac:dyDescent="0.35">
      <c r="A203" s="4">
        <v>131</v>
      </c>
      <c r="B203" s="4">
        <v>-359.40699999999998</v>
      </c>
      <c r="C203" t="s">
        <v>7084</v>
      </c>
      <c r="D203" s="4">
        <v>4</v>
      </c>
      <c r="E203" s="16" t="s">
        <v>7386</v>
      </c>
      <c r="F203" s="4">
        <f t="shared" si="5"/>
        <v>9</v>
      </c>
      <c r="G203" t="s">
        <v>9373</v>
      </c>
    </row>
    <row r="204" spans="1:7" x14ac:dyDescent="0.35">
      <c r="A204" s="4">
        <v>132</v>
      </c>
      <c r="B204" s="4">
        <v>-353.99599999999998</v>
      </c>
      <c r="C204" t="s">
        <v>7083</v>
      </c>
      <c r="D204" s="4">
        <v>2</v>
      </c>
      <c r="E204" s="16" t="s">
        <v>7388</v>
      </c>
      <c r="F204" s="4">
        <f t="shared" si="5"/>
        <v>7</v>
      </c>
      <c r="G204" t="s">
        <v>9377</v>
      </c>
    </row>
    <row r="205" spans="1:7" x14ac:dyDescent="0.35">
      <c r="B205" s="4">
        <v>-338.79</v>
      </c>
      <c r="C205" t="s">
        <v>7083</v>
      </c>
      <c r="D205" s="4">
        <v>2</v>
      </c>
      <c r="E205" s="16" t="s">
        <v>7392</v>
      </c>
    </row>
    <row r="207" spans="1:7" x14ac:dyDescent="0.35">
      <c r="B207" s="20" t="s">
        <v>9232</v>
      </c>
    </row>
    <row r="208" spans="1:7" x14ac:dyDescent="0.35">
      <c r="A208" s="4">
        <v>133</v>
      </c>
      <c r="B208" s="4">
        <v>-363.486999999999</v>
      </c>
      <c r="C208" t="s">
        <v>7084</v>
      </c>
      <c r="D208" s="4">
        <v>4</v>
      </c>
      <c r="E208" s="16" t="s">
        <v>7384</v>
      </c>
      <c r="F208" s="4">
        <f t="shared" si="5"/>
        <v>30</v>
      </c>
      <c r="G208" t="s">
        <v>9375</v>
      </c>
    </row>
    <row r="209" spans="1:7" x14ac:dyDescent="0.35">
      <c r="A209" s="4">
        <v>134</v>
      </c>
      <c r="B209" s="4">
        <v>-357.64</v>
      </c>
      <c r="C209" t="s">
        <v>7090</v>
      </c>
      <c r="D209" s="4">
        <v>1</v>
      </c>
      <c r="E209" s="16" t="s">
        <v>5714</v>
      </c>
      <c r="F209" s="4">
        <f t="shared" si="5"/>
        <v>30</v>
      </c>
      <c r="G209" t="s">
        <v>9375</v>
      </c>
    </row>
    <row r="210" spans="1:7" x14ac:dyDescent="0.35">
      <c r="A210" s="4">
        <v>135</v>
      </c>
      <c r="B210" s="4">
        <v>-332.97399999999999</v>
      </c>
      <c r="C210" t="s">
        <v>7084</v>
      </c>
      <c r="D210" s="4">
        <v>4</v>
      </c>
      <c r="E210" s="16" t="s">
        <v>7394</v>
      </c>
      <c r="F210" s="4">
        <f t="shared" si="5"/>
        <v>30</v>
      </c>
      <c r="G210" t="s">
        <v>9375</v>
      </c>
    </row>
    <row r="211" spans="1:7" x14ac:dyDescent="0.35">
      <c r="A211" s="4">
        <v>136</v>
      </c>
      <c r="B211" s="4">
        <v>-318.89</v>
      </c>
      <c r="C211" t="s">
        <v>7083</v>
      </c>
      <c r="D211" s="4">
        <v>2</v>
      </c>
      <c r="E211" s="16" t="s">
        <v>142</v>
      </c>
      <c r="F211" s="4">
        <f t="shared" si="5"/>
        <v>30</v>
      </c>
      <c r="G211" t="s">
        <v>9375</v>
      </c>
    </row>
    <row r="212" spans="1:7" x14ac:dyDescent="0.35">
      <c r="B212" s="4">
        <v>-312.78800000000001</v>
      </c>
      <c r="C212" t="s">
        <v>7083</v>
      </c>
      <c r="D212" s="4">
        <v>2</v>
      </c>
      <c r="E212" s="16" t="s">
        <v>7404</v>
      </c>
    </row>
    <row r="213" spans="1:7" x14ac:dyDescent="0.35">
      <c r="B213" s="4">
        <v>-307.31</v>
      </c>
      <c r="C213" t="s">
        <v>7083</v>
      </c>
      <c r="D213" s="4">
        <v>2</v>
      </c>
      <c r="E213" s="16" t="s">
        <v>7405</v>
      </c>
    </row>
    <row r="214" spans="1:7" x14ac:dyDescent="0.35">
      <c r="B214" s="4">
        <v>-301.37200000000001</v>
      </c>
      <c r="C214" t="s">
        <v>7083</v>
      </c>
      <c r="D214" s="4">
        <v>2</v>
      </c>
      <c r="E214" s="16" t="s">
        <v>7409</v>
      </c>
    </row>
    <row r="215" spans="1:7" x14ac:dyDescent="0.35">
      <c r="A215" s="4">
        <v>137</v>
      </c>
      <c r="B215" s="4">
        <v>-312.839</v>
      </c>
      <c r="C215" t="s">
        <v>7084</v>
      </c>
      <c r="D215" s="4">
        <v>4</v>
      </c>
      <c r="E215" s="16">
        <v>13112221</v>
      </c>
      <c r="F215" s="4">
        <f t="shared" si="5"/>
        <v>30</v>
      </c>
      <c r="G215" t="s">
        <v>9375</v>
      </c>
    </row>
    <row r="216" spans="1:7" x14ac:dyDescent="0.35">
      <c r="B216" s="4">
        <v>-297.959</v>
      </c>
      <c r="C216" t="s">
        <v>7084</v>
      </c>
      <c r="D216" s="4">
        <v>4</v>
      </c>
      <c r="E216" s="16">
        <v>1113213211</v>
      </c>
    </row>
    <row r="217" spans="1:7" x14ac:dyDescent="0.35">
      <c r="B217" s="4">
        <v>-286.90300000000002</v>
      </c>
      <c r="C217" t="s">
        <v>7084</v>
      </c>
      <c r="D217" s="4">
        <v>4</v>
      </c>
      <c r="E217" s="16">
        <v>31131211131221</v>
      </c>
    </row>
    <row r="218" spans="1:7" x14ac:dyDescent="0.35">
      <c r="B218" s="4">
        <v>-270.858</v>
      </c>
      <c r="C218" t="s">
        <v>7084</v>
      </c>
      <c r="D218" s="4">
        <v>4</v>
      </c>
      <c r="E218" s="16">
        <v>1.32113112131131E+19</v>
      </c>
    </row>
    <row r="219" spans="1:7" x14ac:dyDescent="0.35">
      <c r="A219" s="4">
        <v>138</v>
      </c>
      <c r="B219" s="4">
        <v>-294.61599999999999</v>
      </c>
      <c r="C219" t="s">
        <v>7090</v>
      </c>
      <c r="D219" s="4">
        <v>1</v>
      </c>
      <c r="E219" s="16" t="s">
        <v>7410</v>
      </c>
      <c r="F219" s="4">
        <f t="shared" si="5"/>
        <v>30</v>
      </c>
      <c r="G219" t="s">
        <v>9375</v>
      </c>
    </row>
    <row r="220" spans="1:7" x14ac:dyDescent="0.35">
      <c r="A220" s="4">
        <v>139</v>
      </c>
      <c r="B220" s="4">
        <v>-282.832999999999</v>
      </c>
      <c r="C220" t="s">
        <v>7083</v>
      </c>
      <c r="D220" s="4">
        <v>2</v>
      </c>
      <c r="E220" s="16" t="s">
        <v>7414</v>
      </c>
      <c r="F220" s="4">
        <f t="shared" si="5"/>
        <v>30</v>
      </c>
      <c r="G220" t="s">
        <v>9375</v>
      </c>
    </row>
    <row r="221" spans="1:7" x14ac:dyDescent="0.35">
      <c r="A221" s="4">
        <v>140</v>
      </c>
      <c r="B221" s="4">
        <v>-277.76299999999998</v>
      </c>
      <c r="C221" t="s">
        <v>7090</v>
      </c>
      <c r="D221" s="4">
        <v>1</v>
      </c>
      <c r="E221" s="16" t="s">
        <v>7418</v>
      </c>
      <c r="F221" s="4">
        <f t="shared" si="5"/>
        <v>30</v>
      </c>
      <c r="G221" t="s">
        <v>9375</v>
      </c>
    </row>
    <row r="222" spans="1:7" x14ac:dyDescent="0.35">
      <c r="A222" s="4">
        <v>141</v>
      </c>
      <c r="B222" s="4">
        <v>-266.863</v>
      </c>
      <c r="C222" t="s">
        <v>7083</v>
      </c>
      <c r="D222" s="4">
        <v>2</v>
      </c>
      <c r="E222" s="16" t="s">
        <v>140</v>
      </c>
      <c r="F222" s="4">
        <f t="shared" si="5"/>
        <v>31</v>
      </c>
      <c r="G222" t="s">
        <v>9386</v>
      </c>
    </row>
    <row r="223" spans="1:7" x14ac:dyDescent="0.35">
      <c r="A223" s="4">
        <v>142</v>
      </c>
      <c r="B223" s="4">
        <v>-256.71600000000001</v>
      </c>
      <c r="C223" t="s">
        <v>7084</v>
      </c>
      <c r="D223" s="4">
        <v>4</v>
      </c>
      <c r="E223" s="16" t="s">
        <v>7423</v>
      </c>
      <c r="F223" s="4">
        <f t="shared" si="5"/>
        <v>30</v>
      </c>
      <c r="G223" t="s">
        <v>9375</v>
      </c>
    </row>
    <row r="224" spans="1:7" x14ac:dyDescent="0.35">
      <c r="A224" s="4">
        <v>143</v>
      </c>
      <c r="B224" s="4">
        <v>-243.46799999999999</v>
      </c>
      <c r="C224" t="s">
        <v>7083</v>
      </c>
      <c r="D224" s="4">
        <v>2</v>
      </c>
      <c r="E224" s="16" t="s">
        <v>7425</v>
      </c>
      <c r="F224" s="4">
        <f t="shared" si="5"/>
        <v>30</v>
      </c>
      <c r="G224" t="s">
        <v>9375</v>
      </c>
    </row>
    <row r="225" spans="1:7" x14ac:dyDescent="0.35">
      <c r="A225" s="4">
        <v>144</v>
      </c>
      <c r="B225" s="4">
        <v>-241.50299999999999</v>
      </c>
      <c r="C225" t="s">
        <v>7084</v>
      </c>
      <c r="D225" s="4">
        <v>4</v>
      </c>
      <c r="E225" s="16" t="s">
        <v>7426</v>
      </c>
      <c r="F225" s="4">
        <f t="shared" si="5"/>
        <v>30</v>
      </c>
      <c r="G225" t="s">
        <v>9375</v>
      </c>
    </row>
    <row r="226" spans="1:7" x14ac:dyDescent="0.35">
      <c r="B226" s="4">
        <v>-239.27799999999999</v>
      </c>
      <c r="C226" t="s">
        <v>7084</v>
      </c>
      <c r="D226" s="4">
        <v>4</v>
      </c>
      <c r="E226" s="16">
        <v>1</v>
      </c>
    </row>
    <row r="227" spans="1:7" x14ac:dyDescent="0.35">
      <c r="B227" s="4">
        <v>-238.15099999999899</v>
      </c>
      <c r="C227" t="s">
        <v>7084</v>
      </c>
      <c r="D227" s="4">
        <v>4</v>
      </c>
      <c r="E227" s="16">
        <v>11</v>
      </c>
    </row>
    <row r="228" spans="1:7" x14ac:dyDescent="0.35">
      <c r="B228" s="4">
        <v>-236.92699999999999</v>
      </c>
      <c r="C228" t="s">
        <v>7084</v>
      </c>
      <c r="D228" s="4">
        <v>4</v>
      </c>
      <c r="E228" s="16">
        <v>21</v>
      </c>
    </row>
    <row r="229" spans="1:7" x14ac:dyDescent="0.35">
      <c r="B229" s="4">
        <v>-234.82400000000001</v>
      </c>
      <c r="C229" t="s">
        <v>7084</v>
      </c>
      <c r="D229" s="4">
        <v>4</v>
      </c>
      <c r="E229" s="16">
        <v>1211</v>
      </c>
    </row>
    <row r="230" spans="1:7" x14ac:dyDescent="0.35">
      <c r="B230" s="4">
        <v>-228.82499999999999</v>
      </c>
      <c r="C230" t="s">
        <v>7084</v>
      </c>
      <c r="D230" s="4">
        <v>4</v>
      </c>
      <c r="E230" s="16">
        <v>111221</v>
      </c>
    </row>
    <row r="231" spans="1:7" x14ac:dyDescent="0.35">
      <c r="A231" s="4">
        <v>145</v>
      </c>
      <c r="B231" s="4">
        <v>-233.58799999999999</v>
      </c>
      <c r="C231" t="s">
        <v>7078</v>
      </c>
      <c r="D231" s="4">
        <v>3</v>
      </c>
      <c r="E231" s="16" t="s">
        <v>7429</v>
      </c>
      <c r="F231" s="4">
        <f t="shared" si="5"/>
        <v>30</v>
      </c>
      <c r="G231" t="s">
        <v>9375</v>
      </c>
    </row>
    <row r="232" spans="1:7" x14ac:dyDescent="0.35">
      <c r="A232" s="4">
        <v>146</v>
      </c>
      <c r="B232" s="4">
        <v>-224.358</v>
      </c>
      <c r="C232" t="s">
        <v>7083</v>
      </c>
      <c r="D232" s="4">
        <v>2</v>
      </c>
      <c r="E232" s="16" t="s">
        <v>7431</v>
      </c>
      <c r="F232" s="4">
        <f t="shared" si="5"/>
        <v>30</v>
      </c>
      <c r="G232" t="s">
        <v>9375</v>
      </c>
    </row>
    <row r="233" spans="1:7" x14ac:dyDescent="0.35">
      <c r="B233" s="4">
        <v>-216.12</v>
      </c>
      <c r="C233" t="s">
        <v>7083</v>
      </c>
      <c r="D233" s="4">
        <v>2</v>
      </c>
      <c r="E233" s="16" t="s">
        <v>7435</v>
      </c>
    </row>
    <row r="234" spans="1:7" x14ac:dyDescent="0.35">
      <c r="A234" s="4">
        <v>147</v>
      </c>
      <c r="B234" s="4">
        <v>-221.77500000000001</v>
      </c>
      <c r="C234" t="s">
        <v>7090</v>
      </c>
      <c r="D234" s="4">
        <v>1</v>
      </c>
      <c r="E234" s="16" t="s">
        <v>7432</v>
      </c>
      <c r="F234" s="4">
        <f t="shared" si="5"/>
        <v>30</v>
      </c>
      <c r="G234" t="s">
        <v>9375</v>
      </c>
    </row>
    <row r="235" spans="1:7" x14ac:dyDescent="0.35">
      <c r="A235" s="4">
        <v>148</v>
      </c>
      <c r="B235" s="4">
        <v>-210.887</v>
      </c>
      <c r="C235" t="s">
        <v>7078</v>
      </c>
      <c r="D235" s="4">
        <v>3</v>
      </c>
      <c r="E235" s="16" t="s">
        <v>7438</v>
      </c>
      <c r="F235" s="4">
        <f t="shared" si="5"/>
        <v>30</v>
      </c>
      <c r="G235" t="s">
        <v>9375</v>
      </c>
    </row>
    <row r="236" spans="1:7" x14ac:dyDescent="0.35">
      <c r="A236" s="4">
        <v>149</v>
      </c>
      <c r="B236" s="4">
        <v>-221.31899999999999</v>
      </c>
      <c r="C236" t="s">
        <v>7084</v>
      </c>
      <c r="D236" s="4">
        <v>4</v>
      </c>
      <c r="E236" s="16" t="s">
        <v>7433</v>
      </c>
      <c r="F236" s="4">
        <f t="shared" si="5"/>
        <v>30</v>
      </c>
      <c r="G236" t="s">
        <v>9375</v>
      </c>
    </row>
    <row r="237" spans="1:7" x14ac:dyDescent="0.35">
      <c r="B237" s="4">
        <v>-216.75899999999999</v>
      </c>
      <c r="C237" t="s">
        <v>7084</v>
      </c>
      <c r="D237" s="4">
        <v>4</v>
      </c>
      <c r="E237" s="16" t="s">
        <v>7434</v>
      </c>
    </row>
    <row r="238" spans="1:7" x14ac:dyDescent="0.35">
      <c r="B238" s="4">
        <v>-209.18299999999999</v>
      </c>
      <c r="C238" t="s">
        <v>7084</v>
      </c>
      <c r="D238" s="4">
        <v>4</v>
      </c>
      <c r="E238" s="16" t="s">
        <v>7439</v>
      </c>
    </row>
    <row r="239" spans="1:7" x14ac:dyDescent="0.35">
      <c r="B239" s="4">
        <v>-203.04900000000001</v>
      </c>
      <c r="C239" t="s">
        <v>7084</v>
      </c>
      <c r="D239" s="4">
        <v>4</v>
      </c>
      <c r="E239" s="16" t="s">
        <v>7440</v>
      </c>
    </row>
    <row r="240" spans="1:7" x14ac:dyDescent="0.35">
      <c r="B240" s="4">
        <v>-192.91900000000001</v>
      </c>
      <c r="C240" t="s">
        <v>7084</v>
      </c>
      <c r="D240" s="4">
        <v>4</v>
      </c>
      <c r="E240" s="16" t="s">
        <v>7445</v>
      </c>
    </row>
    <row r="241" spans="1:7" x14ac:dyDescent="0.35">
      <c r="A241" s="4">
        <v>150</v>
      </c>
      <c r="B241" s="4">
        <v>-200.09700000000001</v>
      </c>
      <c r="C241" t="s">
        <v>7078</v>
      </c>
      <c r="D241" s="4">
        <v>3</v>
      </c>
      <c r="E241" s="16" t="s">
        <v>7442</v>
      </c>
      <c r="F241" s="4">
        <f t="shared" si="5"/>
        <v>7</v>
      </c>
      <c r="G241" t="s">
        <v>9377</v>
      </c>
    </row>
    <row r="242" spans="1:7" x14ac:dyDescent="0.35">
      <c r="A242" s="4">
        <v>151</v>
      </c>
      <c r="B242" s="4">
        <v>-195.584</v>
      </c>
      <c r="C242" t="s">
        <v>7090</v>
      </c>
      <c r="D242" s="4">
        <v>1</v>
      </c>
      <c r="E242" s="16" t="s">
        <v>7444</v>
      </c>
      <c r="F242" s="4">
        <f t="shared" si="5"/>
        <v>30</v>
      </c>
      <c r="G242" t="s">
        <v>9375</v>
      </c>
    </row>
    <row r="243" spans="1:7" x14ac:dyDescent="0.35">
      <c r="A243" s="4">
        <v>152</v>
      </c>
      <c r="B243" s="4">
        <v>-190.762</v>
      </c>
      <c r="C243" t="s">
        <v>7078</v>
      </c>
      <c r="D243" s="4">
        <v>3</v>
      </c>
      <c r="E243" s="16" t="s">
        <v>7446</v>
      </c>
      <c r="F243" s="4">
        <f t="shared" si="5"/>
        <v>30</v>
      </c>
      <c r="G243" t="s">
        <v>9375</v>
      </c>
    </row>
    <row r="244" spans="1:7" x14ac:dyDescent="0.35">
      <c r="A244" s="4">
        <v>153</v>
      </c>
      <c r="B244" s="4">
        <v>-183.40599999999901</v>
      </c>
      <c r="C244" t="s">
        <v>7084</v>
      </c>
      <c r="D244" s="4">
        <v>4</v>
      </c>
      <c r="E244" s="16" t="s">
        <v>7447</v>
      </c>
      <c r="F244" s="4">
        <f t="shared" si="5"/>
        <v>30</v>
      </c>
      <c r="G244" t="s">
        <v>9375</v>
      </c>
    </row>
    <row r="245" spans="1:7" x14ac:dyDescent="0.35">
      <c r="A245" s="4">
        <v>154</v>
      </c>
      <c r="B245" s="4">
        <v>-175.04300000000001</v>
      </c>
      <c r="C245" t="s">
        <v>7090</v>
      </c>
      <c r="D245" s="4">
        <v>1</v>
      </c>
      <c r="E245" s="16" t="s">
        <v>265</v>
      </c>
      <c r="F245" s="4">
        <f t="shared" si="5"/>
        <v>30</v>
      </c>
      <c r="G245" t="s">
        <v>9375</v>
      </c>
    </row>
    <row r="246" spans="1:7" x14ac:dyDescent="0.35">
      <c r="A246" s="4">
        <v>155</v>
      </c>
      <c r="B246" s="4">
        <v>-167.69499999999999</v>
      </c>
      <c r="C246" t="s">
        <v>7078</v>
      </c>
      <c r="D246" s="4">
        <v>3</v>
      </c>
      <c r="E246" s="16" t="s">
        <v>7451</v>
      </c>
      <c r="F246" s="4">
        <f t="shared" si="5"/>
        <v>30</v>
      </c>
      <c r="G246" t="s">
        <v>9375</v>
      </c>
    </row>
    <row r="247" spans="1:7" x14ac:dyDescent="0.35">
      <c r="A247" s="4">
        <v>156</v>
      </c>
      <c r="B247" s="4">
        <v>-164.285</v>
      </c>
      <c r="C247" t="s">
        <v>7090</v>
      </c>
      <c r="D247" s="4">
        <v>1</v>
      </c>
      <c r="E247" s="16" t="s">
        <v>7452</v>
      </c>
      <c r="F247" s="4">
        <f t="shared" si="5"/>
        <v>30</v>
      </c>
      <c r="G247" t="s">
        <v>9375</v>
      </c>
    </row>
    <row r="248" spans="1:7" x14ac:dyDescent="0.35">
      <c r="A248" s="4">
        <v>157</v>
      </c>
      <c r="B248" s="4">
        <v>-153.94299999999899</v>
      </c>
      <c r="C248" t="s">
        <v>7084</v>
      </c>
      <c r="D248" s="4">
        <v>4</v>
      </c>
      <c r="E248" s="16" t="s">
        <v>7454</v>
      </c>
      <c r="F248" s="4">
        <f t="shared" si="5"/>
        <v>30</v>
      </c>
      <c r="G248" t="s">
        <v>9375</v>
      </c>
    </row>
    <row r="249" spans="1:7" x14ac:dyDescent="0.35">
      <c r="A249" s="4">
        <v>158</v>
      </c>
      <c r="B249" s="4">
        <v>-144.679</v>
      </c>
      <c r="C249" t="s">
        <v>7090</v>
      </c>
      <c r="D249" s="4">
        <v>1</v>
      </c>
      <c r="E249" s="16" t="s">
        <v>7456</v>
      </c>
      <c r="F249" s="4">
        <f t="shared" si="5"/>
        <v>30</v>
      </c>
      <c r="G249" t="s">
        <v>9375</v>
      </c>
    </row>
    <row r="250" spans="1:7" x14ac:dyDescent="0.35">
      <c r="B250" s="4">
        <v>-137.21899999999999</v>
      </c>
      <c r="C250" t="s">
        <v>7090</v>
      </c>
      <c r="D250" s="4">
        <v>1</v>
      </c>
      <c r="E250" s="16" t="s">
        <v>7458</v>
      </c>
    </row>
    <row r="251" spans="1:7" x14ac:dyDescent="0.35">
      <c r="A251" s="4">
        <v>159</v>
      </c>
      <c r="B251" s="4">
        <v>-136.76499999999999</v>
      </c>
      <c r="C251" t="s">
        <v>7083</v>
      </c>
      <c r="D251" s="4">
        <v>2</v>
      </c>
      <c r="E251" s="16" t="s">
        <v>7459</v>
      </c>
      <c r="F251" s="4">
        <f t="shared" si="5"/>
        <v>30</v>
      </c>
      <c r="G251" t="s">
        <v>9375</v>
      </c>
    </row>
    <row r="252" spans="1:7" x14ac:dyDescent="0.35">
      <c r="A252" s="4">
        <v>160</v>
      </c>
      <c r="B252" s="4">
        <v>-125.334</v>
      </c>
      <c r="C252" t="s">
        <v>7084</v>
      </c>
      <c r="D252" s="4">
        <v>4</v>
      </c>
      <c r="E252" s="16" t="s">
        <v>7462</v>
      </c>
      <c r="F252" s="4">
        <f t="shared" si="5"/>
        <v>30</v>
      </c>
      <c r="G252" t="s">
        <v>9375</v>
      </c>
    </row>
    <row r="253" spans="1:7" x14ac:dyDescent="0.35">
      <c r="A253" s="4">
        <v>161</v>
      </c>
      <c r="B253" s="4">
        <v>-112.601</v>
      </c>
      <c r="C253" t="s">
        <v>7090</v>
      </c>
      <c r="D253" s="4">
        <v>1</v>
      </c>
      <c r="E253" s="16" t="s">
        <v>7464</v>
      </c>
      <c r="F253" s="4">
        <f t="shared" si="5"/>
        <v>30</v>
      </c>
      <c r="G253" t="s">
        <v>9375</v>
      </c>
    </row>
    <row r="254" spans="1:7" x14ac:dyDescent="0.35">
      <c r="B254" s="4">
        <v>-111.42299999999901</v>
      </c>
      <c r="C254" t="s">
        <v>7090</v>
      </c>
      <c r="D254" s="4">
        <v>1</v>
      </c>
      <c r="E254" s="16" t="s">
        <v>7466</v>
      </c>
    </row>
    <row r="255" spans="1:7" x14ac:dyDescent="0.35">
      <c r="B255" s="4">
        <v>-108.07599999999999</v>
      </c>
      <c r="C255" t="s">
        <v>7090</v>
      </c>
      <c r="D255" s="4">
        <v>1</v>
      </c>
      <c r="E255" s="16" t="s">
        <v>3767</v>
      </c>
    </row>
    <row r="256" spans="1:7" x14ac:dyDescent="0.35">
      <c r="A256" s="4">
        <v>162</v>
      </c>
      <c r="B256" s="4">
        <v>-106.152</v>
      </c>
      <c r="C256" t="s">
        <v>7083</v>
      </c>
      <c r="D256" s="4">
        <v>2</v>
      </c>
      <c r="E256" s="16" t="s">
        <v>7467</v>
      </c>
      <c r="F256" s="4">
        <f t="shared" si="5"/>
        <v>30</v>
      </c>
      <c r="G256" t="s">
        <v>9375</v>
      </c>
    </row>
    <row r="257" spans="1:7" x14ac:dyDescent="0.35">
      <c r="A257" s="4">
        <v>163</v>
      </c>
      <c r="B257" s="4">
        <v>-103.80200000000001</v>
      </c>
      <c r="C257" t="s">
        <v>7078</v>
      </c>
      <c r="D257" s="4">
        <v>3</v>
      </c>
      <c r="E257" s="16" t="s">
        <v>7469</v>
      </c>
      <c r="F257" s="4">
        <f t="shared" si="5"/>
        <v>30</v>
      </c>
      <c r="G257" t="s">
        <v>9375</v>
      </c>
    </row>
    <row r="258" spans="1:7" x14ac:dyDescent="0.35">
      <c r="A258" s="4">
        <v>164</v>
      </c>
      <c r="B258" s="4">
        <v>-103.399</v>
      </c>
      <c r="C258" t="s">
        <v>7090</v>
      </c>
      <c r="D258" s="4">
        <v>1</v>
      </c>
      <c r="E258" s="16" t="s">
        <v>140</v>
      </c>
      <c r="F258" s="4">
        <f t="shared" si="5"/>
        <v>30</v>
      </c>
      <c r="G258" t="s">
        <v>9375</v>
      </c>
    </row>
    <row r="259" spans="1:7" x14ac:dyDescent="0.35">
      <c r="A259" s="4">
        <v>165</v>
      </c>
      <c r="B259" s="4">
        <v>-102.937</v>
      </c>
      <c r="C259" t="s">
        <v>7084</v>
      </c>
      <c r="D259" s="4">
        <v>4</v>
      </c>
      <c r="E259" s="16" t="s">
        <v>7470</v>
      </c>
      <c r="F259" s="4">
        <f t="shared" si="5"/>
        <v>30</v>
      </c>
      <c r="G259" t="s">
        <v>9375</v>
      </c>
    </row>
    <row r="260" spans="1:7" x14ac:dyDescent="0.35">
      <c r="A260" s="4">
        <v>166</v>
      </c>
      <c r="B260" s="4">
        <v>-88.152999999999906</v>
      </c>
      <c r="C260" t="s">
        <v>7083</v>
      </c>
      <c r="D260" s="4">
        <v>2</v>
      </c>
      <c r="E260" s="16" t="s">
        <v>7477</v>
      </c>
      <c r="F260" s="4">
        <f t="shared" si="5"/>
        <v>30</v>
      </c>
      <c r="G260" t="s">
        <v>9375</v>
      </c>
    </row>
    <row r="261" spans="1:7" x14ac:dyDescent="0.35">
      <c r="B261" s="4">
        <v>-84.716999999999999</v>
      </c>
      <c r="C261" t="s">
        <v>7083</v>
      </c>
      <c r="D261" s="4">
        <v>2</v>
      </c>
      <c r="E261" s="16" t="s">
        <v>7479</v>
      </c>
    </row>
    <row r="262" spans="1:7" x14ac:dyDescent="0.35">
      <c r="A262" s="4">
        <v>167</v>
      </c>
      <c r="B262" s="4">
        <v>-84.046000000000006</v>
      </c>
      <c r="C262" t="s">
        <v>7084</v>
      </c>
      <c r="D262" s="4">
        <v>4</v>
      </c>
      <c r="E262" s="16" t="s">
        <v>7480</v>
      </c>
      <c r="F262" s="4">
        <f t="shared" ref="F262:F284" si="6">IF(G262="GREET",1,IF(G262="GOAL",2,IF(G262="GOAL:COOP",2,IF(G262="(GOAL:COOP)",2,IF(G262="GOAL:CIVILITY",2,IF(G262="GOAL:SUSTAIN",2,IF(G262="(GOAL:SUSTAIN)",2,IF(G262="GOAL:MAX EARN",2,IF(G262="GOAL:EQUITY",2,IF(G262="(GOAL:EQUITY)",2,IF(G262="PROPOSAL",3,IF(G262="(PROPOSAL)",3,IF(G262="CHOOSE+",4,IF(G262="CHOOSE-",4,IF(G262="(CHOOSE+)",4,IF(G262="(CHOOSE-)",4,IF(G262="ECO INFO",5,IF(G262="(ECO INFO)",5,IF(G262="$ INFO",6,IF(G262="($ INFO)",6,IF(G262="SOC INFO",7,IF(G262="(SOC INFO)",7,IF(G262="RULE INFO",8,IF(G262="EXP INFO",9,IF(G262="(EXP INFO)",9,IF(G262="MON RES",10,IF(G262="MON EARN",11,IF(G262="MON BEH",12,IF(G262="POSE HARM",13,IF(G262="(POSE HARM)",13,IF(G262="POSE CONCERN",14,IF(G262="(POSE CONCERN)",14,IF(G262="RJ APOLOGY",15,IF(G262="RJ ATONE",16,IF(G262="(RJ ATONE)",16,IF(G262="RJ JUSTIFY",17,IF(G262="RJ JUSTIFY:ECO INFO",17,IF(G262="RJ JUSTIFY:SOC INFO",17,IF(G262="RJ JUSTIFY:EXP INFO",17,IF(G262="RJ JUSTIFY:MON EARN",17,IF(G262="RJ JUSTIFY:MON BEH",17,IF(G262="RJ-",18,IF(G262="RJ FORGIVE+",19,IF(G262="RJ FORGIVE-",19,IF(G262="(RJ FORGIVE+)",19,IF(G262="(RJ FORGIVE-)",19,IF(G262="COORD",20,IF(G262="(COORD)",20,IF(G262="ENF ACK",21,IF(G262="(ENF ACK)",21,IF(G262="ENF PRAISE",22,IF(G262="ENF ASK",23,IF(G262="ENF TELL",24,IF(G262="ENF SHAME",25,IF(G262="ENF WARN",26,IF(G262="ENF THREATEN",27,IF(G262="ENF PUNISH",28,IF(G262="DEFECT",29,IF(G262="SM TALK",30,IF(G262="HUMOR",31,IF(G262="POLITE+",32,IF(G262="POLITE-",32,IF(G262="INPUT-",33,IF(G262="AMBIGUOUS",34,IF(G262="UNCODEABLE",35)))))))))))))))))))))))))))))))))))))))))))))))))))))))))))))))))</f>
        <v>30</v>
      </c>
      <c r="G262" t="s">
        <v>9375</v>
      </c>
    </row>
    <row r="263" spans="1:7" x14ac:dyDescent="0.35">
      <c r="A263" s="4">
        <v>168</v>
      </c>
      <c r="B263" s="4">
        <v>-80.403000000000006</v>
      </c>
      <c r="C263" t="s">
        <v>7090</v>
      </c>
      <c r="D263" s="4">
        <v>1</v>
      </c>
      <c r="E263" s="16" t="s">
        <v>7482</v>
      </c>
      <c r="F263" s="4">
        <f t="shared" si="6"/>
        <v>30</v>
      </c>
      <c r="G263" t="s">
        <v>9375</v>
      </c>
    </row>
    <row r="264" spans="1:7" x14ac:dyDescent="0.35">
      <c r="A264" s="4">
        <v>169</v>
      </c>
      <c r="B264" s="4">
        <v>-79.628</v>
      </c>
      <c r="C264" t="s">
        <v>7084</v>
      </c>
      <c r="D264" s="4">
        <v>4</v>
      </c>
      <c r="E264" s="16" t="s">
        <v>7483</v>
      </c>
      <c r="F264" s="4">
        <f t="shared" si="6"/>
        <v>30</v>
      </c>
      <c r="G264" t="s">
        <v>9375</v>
      </c>
    </row>
    <row r="265" spans="1:7" x14ac:dyDescent="0.35">
      <c r="A265" s="4">
        <v>170</v>
      </c>
      <c r="B265" s="4">
        <v>-77.600999999999999</v>
      </c>
      <c r="C265" t="s">
        <v>7083</v>
      </c>
      <c r="D265" s="4">
        <v>2</v>
      </c>
      <c r="E265" s="16" t="s">
        <v>7484</v>
      </c>
      <c r="F265" s="4">
        <f t="shared" si="6"/>
        <v>30</v>
      </c>
      <c r="G265" t="s">
        <v>9375</v>
      </c>
    </row>
    <row r="266" spans="1:7" x14ac:dyDescent="0.35">
      <c r="A266" s="4">
        <v>171</v>
      </c>
      <c r="B266" s="4">
        <v>-74.147999999999996</v>
      </c>
      <c r="C266" t="s">
        <v>7078</v>
      </c>
      <c r="D266" s="4">
        <v>3</v>
      </c>
      <c r="E266" s="16" t="s">
        <v>1622</v>
      </c>
      <c r="F266" s="4">
        <f t="shared" si="6"/>
        <v>30</v>
      </c>
      <c r="G266" t="s">
        <v>9375</v>
      </c>
    </row>
    <row r="267" spans="1:7" x14ac:dyDescent="0.35">
      <c r="A267" s="4">
        <v>172</v>
      </c>
      <c r="B267" s="4">
        <v>-70.707999999999998</v>
      </c>
      <c r="C267" t="s">
        <v>7078</v>
      </c>
      <c r="D267" s="4">
        <v>3</v>
      </c>
      <c r="E267" s="16" t="s">
        <v>7485</v>
      </c>
      <c r="F267" s="4">
        <f t="shared" si="6"/>
        <v>30</v>
      </c>
      <c r="G267" t="s">
        <v>9375</v>
      </c>
    </row>
    <row r="268" spans="1:7" x14ac:dyDescent="0.35">
      <c r="A268" s="4">
        <v>173</v>
      </c>
      <c r="B268" s="4">
        <v>-70.326999999999998</v>
      </c>
      <c r="C268" t="s">
        <v>7090</v>
      </c>
      <c r="D268" s="4">
        <v>1</v>
      </c>
      <c r="E268" s="16" t="s">
        <v>7486</v>
      </c>
      <c r="F268" s="4">
        <f t="shared" si="6"/>
        <v>30</v>
      </c>
      <c r="G268" t="s">
        <v>9375</v>
      </c>
    </row>
    <row r="269" spans="1:7" x14ac:dyDescent="0.35">
      <c r="A269" s="4">
        <v>174</v>
      </c>
      <c r="B269" s="4">
        <v>-70.045000000000002</v>
      </c>
      <c r="C269" t="s">
        <v>7083</v>
      </c>
      <c r="D269" s="4">
        <v>2</v>
      </c>
      <c r="E269" s="16" t="s">
        <v>5525</v>
      </c>
      <c r="F269" s="4">
        <f t="shared" si="6"/>
        <v>30</v>
      </c>
      <c r="G269" t="s">
        <v>9375</v>
      </c>
    </row>
    <row r="270" spans="1:7" x14ac:dyDescent="0.35">
      <c r="B270" s="4">
        <v>-66.533000000000001</v>
      </c>
      <c r="C270" t="s">
        <v>7083</v>
      </c>
      <c r="D270" s="4">
        <v>2</v>
      </c>
      <c r="E270" s="16" t="s">
        <v>7488</v>
      </c>
    </row>
    <row r="271" spans="1:7" x14ac:dyDescent="0.35">
      <c r="A271" s="4">
        <v>175</v>
      </c>
      <c r="B271" s="4">
        <v>-61.695</v>
      </c>
      <c r="C271" t="s">
        <v>7084</v>
      </c>
      <c r="D271" s="4">
        <v>4</v>
      </c>
      <c r="E271" s="16" t="s">
        <v>7489</v>
      </c>
      <c r="F271" s="4">
        <f t="shared" si="6"/>
        <v>30</v>
      </c>
      <c r="G271" t="s">
        <v>9375</v>
      </c>
    </row>
    <row r="272" spans="1:7" x14ac:dyDescent="0.35">
      <c r="A272" s="4">
        <v>176</v>
      </c>
      <c r="B272" s="4">
        <v>-46.838999999999999</v>
      </c>
      <c r="C272" t="s">
        <v>7090</v>
      </c>
      <c r="D272" s="4">
        <v>1</v>
      </c>
      <c r="E272" s="16" t="s">
        <v>7490</v>
      </c>
      <c r="F272" s="4">
        <f t="shared" si="6"/>
        <v>30</v>
      </c>
      <c r="G272" t="s">
        <v>9375</v>
      </c>
    </row>
    <row r="273" spans="1:7" x14ac:dyDescent="0.35">
      <c r="A273" s="4">
        <v>177</v>
      </c>
      <c r="B273" s="4">
        <v>-46.01</v>
      </c>
      <c r="C273" t="s">
        <v>7083</v>
      </c>
      <c r="D273" s="4">
        <v>2</v>
      </c>
      <c r="E273" s="16" t="s">
        <v>7491</v>
      </c>
      <c r="F273" s="4">
        <f t="shared" si="6"/>
        <v>30</v>
      </c>
      <c r="G273" t="s">
        <v>9375</v>
      </c>
    </row>
    <row r="274" spans="1:7" x14ac:dyDescent="0.35">
      <c r="A274" s="4">
        <v>178</v>
      </c>
      <c r="B274" s="4">
        <v>-36.314999999999998</v>
      </c>
      <c r="C274" t="s">
        <v>7084</v>
      </c>
      <c r="D274" s="4">
        <v>4</v>
      </c>
      <c r="E274" s="16" t="s">
        <v>7493</v>
      </c>
      <c r="F274" s="4">
        <f t="shared" si="6"/>
        <v>30</v>
      </c>
      <c r="G274" t="s">
        <v>9375</v>
      </c>
    </row>
    <row r="275" spans="1:7" x14ac:dyDescent="0.35">
      <c r="A275" s="4">
        <v>179</v>
      </c>
      <c r="B275" s="4">
        <v>-31.898</v>
      </c>
      <c r="C275" t="s">
        <v>7084</v>
      </c>
      <c r="D275" s="4">
        <v>4</v>
      </c>
      <c r="E275" s="16" t="s">
        <v>7495</v>
      </c>
      <c r="F275" s="4">
        <f t="shared" si="6"/>
        <v>30</v>
      </c>
      <c r="G275" t="s">
        <v>9375</v>
      </c>
    </row>
    <row r="276" spans="1:7" x14ac:dyDescent="0.35">
      <c r="A276" s="4">
        <v>180</v>
      </c>
      <c r="B276" s="4">
        <v>-24.963000000000001</v>
      </c>
      <c r="C276" t="s">
        <v>7083</v>
      </c>
      <c r="D276" s="4">
        <v>2</v>
      </c>
      <c r="E276" s="16" t="s">
        <v>7496</v>
      </c>
      <c r="F276" s="4">
        <f t="shared" si="6"/>
        <v>30</v>
      </c>
      <c r="G276" t="s">
        <v>9375</v>
      </c>
    </row>
    <row r="277" spans="1:7" x14ac:dyDescent="0.35">
      <c r="A277" s="4">
        <v>181</v>
      </c>
      <c r="B277" s="4">
        <v>-19.414999999999999</v>
      </c>
      <c r="C277" t="s">
        <v>7090</v>
      </c>
      <c r="D277" s="4">
        <v>1</v>
      </c>
      <c r="E277" s="16" t="s">
        <v>11504</v>
      </c>
      <c r="F277" s="4">
        <f t="shared" si="6"/>
        <v>30</v>
      </c>
      <c r="G277" t="s">
        <v>9375</v>
      </c>
    </row>
    <row r="279" spans="1:7" x14ac:dyDescent="0.35">
      <c r="B279" s="21" t="s">
        <v>9234</v>
      </c>
      <c r="C279" s="22"/>
      <c r="D279" s="21"/>
      <c r="E279" s="23"/>
    </row>
    <row r="280" spans="1:7" x14ac:dyDescent="0.35">
      <c r="A280" s="4">
        <v>182</v>
      </c>
      <c r="B280" s="4">
        <v>49.042999999999999</v>
      </c>
      <c r="C280" t="s">
        <v>7083</v>
      </c>
      <c r="D280" s="4">
        <v>2</v>
      </c>
      <c r="E280" s="16" t="s">
        <v>5486</v>
      </c>
      <c r="F280" s="4">
        <f t="shared" si="6"/>
        <v>30</v>
      </c>
      <c r="G280" t="s">
        <v>9375</v>
      </c>
    </row>
    <row r="282" spans="1:7" x14ac:dyDescent="0.35">
      <c r="A282" s="4">
        <v>183</v>
      </c>
      <c r="B282" s="4">
        <v>50.896999999999998</v>
      </c>
      <c r="C282" t="s">
        <v>7084</v>
      </c>
      <c r="D282" s="4">
        <v>4</v>
      </c>
      <c r="E282" s="16" t="s">
        <v>7502</v>
      </c>
      <c r="F282" s="4">
        <f t="shared" si="6"/>
        <v>26</v>
      </c>
      <c r="G282" t="s">
        <v>10123</v>
      </c>
    </row>
    <row r="283" spans="1:7" x14ac:dyDescent="0.35">
      <c r="A283" s="4">
        <v>184</v>
      </c>
      <c r="B283" s="4">
        <v>69.259</v>
      </c>
      <c r="C283" t="s">
        <v>7083</v>
      </c>
      <c r="D283" s="4">
        <v>2</v>
      </c>
      <c r="E283" s="16" t="s">
        <v>7503</v>
      </c>
      <c r="F283" s="4">
        <f t="shared" si="6"/>
        <v>7</v>
      </c>
      <c r="G283" t="s">
        <v>9377</v>
      </c>
    </row>
    <row r="284" spans="1:7" x14ac:dyDescent="0.35">
      <c r="A284" s="4">
        <v>185</v>
      </c>
      <c r="B284" s="4">
        <v>74.188000000000002</v>
      </c>
      <c r="C284" t="s">
        <v>7078</v>
      </c>
      <c r="D284" s="4">
        <v>3</v>
      </c>
      <c r="E284" s="16" t="s">
        <v>7504</v>
      </c>
      <c r="F284" s="4">
        <f t="shared" si="6"/>
        <v>7</v>
      </c>
      <c r="G284" t="s">
        <v>9377</v>
      </c>
    </row>
    <row r="286" spans="1:7" x14ac:dyDescent="0.35">
      <c r="A286" s="8" t="s">
        <v>11929</v>
      </c>
    </row>
    <row r="287" spans="1:7" x14ac:dyDescent="0.35">
      <c r="B287" s="98" t="s">
        <v>11936</v>
      </c>
    </row>
    <row r="288" spans="1:7" x14ac:dyDescent="0.35">
      <c r="A288" s="7" t="s">
        <v>12235</v>
      </c>
      <c r="B288" s="4">
        <v>2</v>
      </c>
      <c r="C288" t="s">
        <v>12038</v>
      </c>
    </row>
    <row r="289" spans="1:10" x14ac:dyDescent="0.35">
      <c r="A289" s="7" t="s">
        <v>12236</v>
      </c>
      <c r="B289" s="4">
        <v>2</v>
      </c>
      <c r="C289" t="s">
        <v>12013</v>
      </c>
    </row>
    <row r="290" spans="1:10" x14ac:dyDescent="0.35">
      <c r="A290" s="7" t="s">
        <v>12237</v>
      </c>
      <c r="B290" s="4" t="s">
        <v>11932</v>
      </c>
    </row>
    <row r="292" spans="1:10" x14ac:dyDescent="0.35">
      <c r="A292" s="7" t="s">
        <v>12080</v>
      </c>
      <c r="B292" s="4">
        <v>2</v>
      </c>
    </row>
    <row r="293" spans="1:10" x14ac:dyDescent="0.35">
      <c r="A293" s="4" t="s">
        <v>12082</v>
      </c>
      <c r="B293" s="4">
        <v>1</v>
      </c>
    </row>
    <row r="296" spans="1:10" x14ac:dyDescent="0.35">
      <c r="B296" s="8" t="s">
        <v>12198</v>
      </c>
      <c r="F296"/>
      <c r="H296"/>
      <c r="J296"/>
    </row>
    <row r="297" spans="1:10" x14ac:dyDescent="0.35">
      <c r="A297" s="8" t="s">
        <v>12199</v>
      </c>
      <c r="B297" s="139" t="s">
        <v>12230</v>
      </c>
      <c r="C297" s="139" t="s">
        <v>12231</v>
      </c>
      <c r="F297"/>
      <c r="H297"/>
      <c r="J297"/>
    </row>
    <row r="298" spans="1:10" x14ac:dyDescent="0.35">
      <c r="A298" s="7" t="s">
        <v>12083</v>
      </c>
      <c r="B298" s="102">
        <v>0</v>
      </c>
      <c r="C298" s="102">
        <v>0</v>
      </c>
      <c r="F298"/>
      <c r="H298"/>
      <c r="J298"/>
    </row>
    <row r="299" spans="1:10" x14ac:dyDescent="0.35">
      <c r="A299" s="7" t="s">
        <v>12084</v>
      </c>
      <c r="B299" s="102">
        <v>0</v>
      </c>
      <c r="C299" s="102">
        <v>0</v>
      </c>
      <c r="F299"/>
      <c r="H299"/>
      <c r="J299"/>
    </row>
    <row r="300" spans="1:10" x14ac:dyDescent="0.35">
      <c r="B300" s="102"/>
      <c r="C300" s="102"/>
      <c r="F300"/>
      <c r="H300"/>
      <c r="J300"/>
    </row>
    <row r="301" spans="1:10" x14ac:dyDescent="0.35">
      <c r="A301" s="8" t="s">
        <v>12200</v>
      </c>
      <c r="B301" s="102"/>
      <c r="C301" s="102"/>
      <c r="F301"/>
      <c r="H301"/>
      <c r="J301"/>
    </row>
    <row r="302" spans="1:10" x14ac:dyDescent="0.35">
      <c r="A302" s="7" t="s">
        <v>12083</v>
      </c>
      <c r="B302" s="102" t="s">
        <v>11932</v>
      </c>
      <c r="C302" s="102">
        <v>0</v>
      </c>
      <c r="F302"/>
      <c r="H302"/>
      <c r="J302"/>
    </row>
    <row r="303" spans="1:10" x14ac:dyDescent="0.35">
      <c r="A303" s="7" t="s">
        <v>12084</v>
      </c>
      <c r="B303" s="102" t="s">
        <v>11932</v>
      </c>
      <c r="C303" s="102">
        <v>0</v>
      </c>
      <c r="F303"/>
      <c r="H303"/>
      <c r="J303"/>
    </row>
    <row r="304" spans="1:10" x14ac:dyDescent="0.35">
      <c r="B304" s="102"/>
      <c r="C304" s="102"/>
      <c r="F304"/>
      <c r="H304"/>
      <c r="J304"/>
    </row>
    <row r="305" spans="1:10" x14ac:dyDescent="0.35">
      <c r="A305" s="8" t="s">
        <v>12201</v>
      </c>
      <c r="B305" s="102"/>
      <c r="C305" s="102"/>
      <c r="F305"/>
      <c r="H305"/>
      <c r="J305"/>
    </row>
    <row r="306" spans="1:10" x14ac:dyDescent="0.35">
      <c r="A306" s="7" t="s">
        <v>12083</v>
      </c>
      <c r="B306" s="102" t="s">
        <v>11932</v>
      </c>
      <c r="C306" s="102">
        <v>0</v>
      </c>
      <c r="F306"/>
      <c r="H306"/>
      <c r="J306"/>
    </row>
    <row r="307" spans="1:10" x14ac:dyDescent="0.35">
      <c r="A307" s="7" t="s">
        <v>12084</v>
      </c>
      <c r="B307" s="102" t="s">
        <v>11932</v>
      </c>
      <c r="C307" s="102">
        <v>0</v>
      </c>
      <c r="F307"/>
      <c r="H307"/>
      <c r="J307"/>
    </row>
    <row r="308" spans="1:10" x14ac:dyDescent="0.35">
      <c r="B308" s="102"/>
      <c r="C308" s="102"/>
      <c r="F308"/>
      <c r="H308"/>
      <c r="J308"/>
    </row>
    <row r="309" spans="1:10" x14ac:dyDescent="0.35">
      <c r="A309" s="7" t="s">
        <v>12080</v>
      </c>
      <c r="B309" s="102"/>
      <c r="C309" s="102"/>
      <c r="F309"/>
      <c r="H309"/>
      <c r="J309"/>
    </row>
    <row r="310" spans="1:10" x14ac:dyDescent="0.35">
      <c r="A310" s="7" t="s">
        <v>12083</v>
      </c>
      <c r="B310" s="102">
        <v>0</v>
      </c>
      <c r="C310" s="102">
        <v>0</v>
      </c>
      <c r="F310"/>
      <c r="H310"/>
      <c r="J310"/>
    </row>
    <row r="311" spans="1:10" x14ac:dyDescent="0.35">
      <c r="A311" s="7" t="s">
        <v>12084</v>
      </c>
      <c r="B311" s="102">
        <v>0</v>
      </c>
      <c r="C311" s="102">
        <v>0</v>
      </c>
      <c r="F311"/>
      <c r="H311"/>
      <c r="J311"/>
    </row>
    <row r="312" spans="1:10" x14ac:dyDescent="0.35">
      <c r="B312" s="102"/>
      <c r="C312" s="102"/>
    </row>
    <row r="314" spans="1:10" x14ac:dyDescent="0.35">
      <c r="A314" s="8" t="s">
        <v>12089</v>
      </c>
    </row>
    <row r="316" spans="1:10" x14ac:dyDescent="0.35">
      <c r="A316" s="113" t="s">
        <v>11933</v>
      </c>
    </row>
    <row r="317" spans="1:10" x14ac:dyDescent="0.35">
      <c r="A317" s="113"/>
    </row>
    <row r="318" spans="1:10" x14ac:dyDescent="0.35">
      <c r="A318" s="116" t="s">
        <v>12090</v>
      </c>
    </row>
    <row r="319" spans="1:10" x14ac:dyDescent="0.35">
      <c r="A319" s="4" t="s">
        <v>12091</v>
      </c>
      <c r="B319" s="4">
        <v>4</v>
      </c>
    </row>
    <row r="320" spans="1:10" x14ac:dyDescent="0.35">
      <c r="A320" s="4" t="s">
        <v>12092</v>
      </c>
    </row>
    <row r="321" spans="1:5" x14ac:dyDescent="0.35">
      <c r="A321" s="4" t="s">
        <v>12093</v>
      </c>
    </row>
    <row r="322" spans="1:5" x14ac:dyDescent="0.35">
      <c r="A322" s="4" t="s">
        <v>12094</v>
      </c>
    </row>
    <row r="323" spans="1:5" x14ac:dyDescent="0.35">
      <c r="A323" s="37" t="s">
        <v>12098</v>
      </c>
      <c r="B323" s="117">
        <v>4</v>
      </c>
    </row>
    <row r="324" spans="1:5" x14ac:dyDescent="0.35">
      <c r="A324" s="37"/>
    </row>
    <row r="325" spans="1:5" x14ac:dyDescent="0.35">
      <c r="A325" s="116" t="s">
        <v>12095</v>
      </c>
      <c r="E325" s="16" t="s">
        <v>11932</v>
      </c>
    </row>
    <row r="326" spans="1:5" x14ac:dyDescent="0.35">
      <c r="A326" s="4" t="s">
        <v>12091</v>
      </c>
    </row>
    <row r="327" spans="1:5" x14ac:dyDescent="0.35">
      <c r="A327" s="4" t="s">
        <v>12092</v>
      </c>
    </row>
    <row r="328" spans="1:5" x14ac:dyDescent="0.35">
      <c r="A328" s="4" t="s">
        <v>12093</v>
      </c>
    </row>
    <row r="329" spans="1:5" x14ac:dyDescent="0.35">
      <c r="A329" s="4" t="s">
        <v>12094</v>
      </c>
    </row>
    <row r="330" spans="1:5" x14ac:dyDescent="0.35">
      <c r="A330" s="37" t="s">
        <v>12098</v>
      </c>
    </row>
    <row r="331" spans="1:5" x14ac:dyDescent="0.35">
      <c r="A331" s="37"/>
    </row>
    <row r="332" spans="1:5" x14ac:dyDescent="0.35">
      <c r="A332" s="113" t="s">
        <v>11934</v>
      </c>
    </row>
    <row r="333" spans="1:5" x14ac:dyDescent="0.35">
      <c r="A333" s="113"/>
    </row>
    <row r="334" spans="1:5" x14ac:dyDescent="0.35">
      <c r="A334" s="116" t="s">
        <v>12090</v>
      </c>
    </row>
    <row r="335" spans="1:5" x14ac:dyDescent="0.35">
      <c r="A335" s="4" t="s">
        <v>12091</v>
      </c>
      <c r="B335" s="4">
        <v>3</v>
      </c>
    </row>
    <row r="336" spans="1:5" x14ac:dyDescent="0.35">
      <c r="A336" s="4" t="s">
        <v>12092</v>
      </c>
    </row>
    <row r="337" spans="1:5" x14ac:dyDescent="0.35">
      <c r="A337" s="4" t="s">
        <v>12093</v>
      </c>
    </row>
    <row r="338" spans="1:5" x14ac:dyDescent="0.35">
      <c r="A338" s="4" t="s">
        <v>12094</v>
      </c>
    </row>
    <row r="339" spans="1:5" x14ac:dyDescent="0.35">
      <c r="A339" s="37" t="s">
        <v>12098</v>
      </c>
      <c r="B339" s="117">
        <v>3</v>
      </c>
    </row>
    <row r="340" spans="1:5" x14ac:dyDescent="0.35">
      <c r="A340" s="37"/>
    </row>
    <row r="341" spans="1:5" x14ac:dyDescent="0.35">
      <c r="A341" s="116" t="s">
        <v>12095</v>
      </c>
      <c r="E341" s="16" t="s">
        <v>11932</v>
      </c>
    </row>
    <row r="342" spans="1:5" x14ac:dyDescent="0.35">
      <c r="A342" s="4" t="s">
        <v>12091</v>
      </c>
    </row>
    <row r="343" spans="1:5" x14ac:dyDescent="0.35">
      <c r="A343" s="4" t="s">
        <v>12092</v>
      </c>
    </row>
    <row r="344" spans="1:5" x14ac:dyDescent="0.35">
      <c r="A344" s="4" t="s">
        <v>12093</v>
      </c>
    </row>
    <row r="345" spans="1:5" x14ac:dyDescent="0.35">
      <c r="A345" s="4" t="s">
        <v>12094</v>
      </c>
    </row>
    <row r="346" spans="1:5" x14ac:dyDescent="0.35">
      <c r="A346" s="37" t="s">
        <v>12098</v>
      </c>
    </row>
    <row r="348" spans="1:5" x14ac:dyDescent="0.35">
      <c r="A348" s="113" t="s">
        <v>11935</v>
      </c>
    </row>
    <row r="349" spans="1:5" x14ac:dyDescent="0.35">
      <c r="A349" s="113"/>
    </row>
    <row r="350" spans="1:5" x14ac:dyDescent="0.35">
      <c r="A350" s="116" t="s">
        <v>12090</v>
      </c>
      <c r="E350" s="16" t="s">
        <v>11932</v>
      </c>
    </row>
    <row r="351" spans="1:5" x14ac:dyDescent="0.35">
      <c r="A351" s="4" t="s">
        <v>12091</v>
      </c>
    </row>
    <row r="352" spans="1:5" x14ac:dyDescent="0.35">
      <c r="A352" s="4" t="s">
        <v>12092</v>
      </c>
    </row>
    <row r="353" spans="1:5" x14ac:dyDescent="0.35">
      <c r="A353" s="4" t="s">
        <v>12093</v>
      </c>
    </row>
    <row r="354" spans="1:5" x14ac:dyDescent="0.35">
      <c r="A354" s="4" t="s">
        <v>12094</v>
      </c>
    </row>
    <row r="355" spans="1:5" x14ac:dyDescent="0.35">
      <c r="A355" s="37" t="s">
        <v>12098</v>
      </c>
    </row>
    <row r="357" spans="1:5" x14ac:dyDescent="0.35">
      <c r="A357" s="116" t="s">
        <v>12095</v>
      </c>
      <c r="E357" s="16" t="s">
        <v>11932</v>
      </c>
    </row>
    <row r="358" spans="1:5" x14ac:dyDescent="0.35">
      <c r="A358" s="4" t="s">
        <v>12091</v>
      </c>
    </row>
    <row r="359" spans="1:5" x14ac:dyDescent="0.35">
      <c r="A359" s="4" t="s">
        <v>12092</v>
      </c>
    </row>
    <row r="360" spans="1:5" x14ac:dyDescent="0.35">
      <c r="A360" s="4" t="s">
        <v>12093</v>
      </c>
    </row>
    <row r="361" spans="1:5" x14ac:dyDescent="0.35">
      <c r="A361" s="4" t="s">
        <v>12094</v>
      </c>
    </row>
    <row r="362" spans="1:5" x14ac:dyDescent="0.35">
      <c r="A362" s="39" t="s">
        <v>12098</v>
      </c>
    </row>
    <row r="363" spans="1:5" x14ac:dyDescent="0.35">
      <c r="A363" s="37"/>
    </row>
    <row r="364" spans="1:5" x14ac:dyDescent="0.35">
      <c r="A364" s="8" t="s">
        <v>12227</v>
      </c>
      <c r="B364" s="117">
        <f>(B319+B335)/2</f>
        <v>3.5</v>
      </c>
      <c r="C364" s="119"/>
      <c r="D364" s="117"/>
    </row>
  </sheetData>
  <phoneticPr fontId="25" type="noConversion"/>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C00-000000000000}">
  <sheetPr codeName="Sheet221">
    <tabColor theme="9" tint="0.59999389629810485"/>
  </sheetPr>
  <dimension ref="A1:M258"/>
  <sheetViews>
    <sheetView zoomScale="80" zoomScaleNormal="80" workbookViewId="0">
      <selection activeCell="F1" sqref="F1"/>
    </sheetView>
  </sheetViews>
  <sheetFormatPr defaultRowHeight="14.5" x14ac:dyDescent="0.35"/>
  <cols>
    <col min="1" max="1" width="9.6328125" style="4" customWidth="1"/>
    <col min="2" max="2" width="10.453125" style="4" customWidth="1"/>
    <col min="3" max="3" width="8.1796875" customWidth="1"/>
    <col min="4" max="4" width="6.81640625" style="4" customWidth="1"/>
    <col min="5" max="5" width="87.81640625" style="16" customWidth="1"/>
    <col min="6" max="6" width="8.90625" style="4"/>
    <col min="8" max="8" width="8.90625" style="4"/>
    <col min="10" max="10" width="8.90625" style="4"/>
    <col min="12" max="12" width="8.90625" style="4"/>
  </cols>
  <sheetData>
    <row r="1" spans="1:13" x14ac:dyDescent="0.35">
      <c r="A1" s="14" t="s">
        <v>9339</v>
      </c>
      <c r="B1" s="10"/>
      <c r="C1" s="14"/>
      <c r="D1" s="18"/>
      <c r="E1" s="14"/>
      <c r="F1" s="127" t="s">
        <v>9368</v>
      </c>
      <c r="G1" s="36"/>
      <c r="H1" s="121"/>
      <c r="I1" s="36"/>
      <c r="J1" s="121"/>
      <c r="K1" s="36"/>
      <c r="L1" s="121"/>
      <c r="M1" s="36"/>
    </row>
    <row r="2" spans="1:13" x14ac:dyDescent="0.35">
      <c r="A2" s="7" t="s">
        <v>9223</v>
      </c>
      <c r="B2" s="7" t="s">
        <v>3</v>
      </c>
      <c r="C2" s="8" t="s">
        <v>9459</v>
      </c>
      <c r="D2" s="7" t="s">
        <v>9224</v>
      </c>
      <c r="E2" s="8" t="s">
        <v>9225</v>
      </c>
      <c r="F2" s="121"/>
      <c r="G2" s="36"/>
      <c r="H2" s="121"/>
      <c r="I2" s="36"/>
      <c r="J2" s="121"/>
      <c r="K2" s="36"/>
      <c r="L2" s="121"/>
      <c r="M2" s="36"/>
    </row>
    <row r="3" spans="1:13" x14ac:dyDescent="0.35">
      <c r="A3" s="7"/>
      <c r="B3" s="11" t="s">
        <v>9227</v>
      </c>
      <c r="C3" s="15"/>
      <c r="D3" s="19"/>
      <c r="E3" s="15"/>
      <c r="F3" s="4" t="s">
        <v>9370</v>
      </c>
      <c r="G3" t="s">
        <v>9382</v>
      </c>
      <c r="H3" s="4" t="s">
        <v>9370</v>
      </c>
      <c r="I3" t="s">
        <v>9369</v>
      </c>
      <c r="J3" s="4" t="s">
        <v>9370</v>
      </c>
      <c r="K3" t="s">
        <v>9369</v>
      </c>
      <c r="L3" s="4" t="s">
        <v>9370</v>
      </c>
      <c r="M3" t="s">
        <v>9369</v>
      </c>
    </row>
    <row r="4" spans="1:13" x14ac:dyDescent="0.35">
      <c r="A4" s="4">
        <v>1</v>
      </c>
      <c r="B4" s="4">
        <v>-381.81699999999898</v>
      </c>
      <c r="C4" t="s">
        <v>7093</v>
      </c>
      <c r="D4" s="4">
        <v>2</v>
      </c>
      <c r="E4" s="16" t="s">
        <v>7231</v>
      </c>
      <c r="F4" s="4">
        <f>IF(G4="GREET",1,IF(G4="GOAL",2,IF(G4="GOAL:COOP",2,IF(G4="(GOAL:COOP)",2,IF(G4="GOAL:CIVILITY",2,IF(G4="GOAL:SUSTAIN",2,IF(G4="(GOAL:SUSTAIN)",2,IF(G4="GOAL:MAX EARN",2,IF(G4="GOAL:EQUITY",2,IF(G4="(GOAL:EQUITY)",2,IF(G4="PROPOSAL",3,IF(G4="(PROPOSAL)",3,IF(G4="CHOOSE+",4,IF(G4="CHOOSE-",4,IF(G4="(CHOOSE+)",4,IF(G4="(CHOOSE-)",4,IF(G4="ECO INFO",5,IF(G4="(ECO INFO)",5,IF(G4="$ INFO",6,IF(G4="($ INFO)",6,IF(G4="SOC INFO",7,IF(G4="(SOC INFO)",7,IF(G4="RULE INFO",8,IF(G4="EXP INFO",9,IF(G4="(EXP INFO)",9,IF(G4="MON RES",10,IF(G4="MON EARN",11,IF(G4="MON BEH",12,IF(G4="POSE HARM",13,IF(G4="(POSE HARM)",13,IF(G4="POSE CONCERN",14,IF(G4="(POSE CONCERN)",14,IF(G4="RJ APOLOGY",15,IF(G4="RJ ATONE",16,IF(G4="(RJ ATONE)",16,IF(G4="RJ JUSTIFY",17,IF(G4="RJ JUSTIFY:ECO INFO",17,IF(G4="RJ JUSTIFY:SOC INFO",17,IF(G4="RJ JUSTIFY:EXP INFO",17,IF(G4="RJ JUSTIFY:MON EARN",17,IF(G4="RJ JUSTIFY:MON BEH",17,IF(G4="RJ-",18,IF(G4="RJ FORGIVE+",19,IF(G4="RJ FORGIVE-",19,IF(G4="(RJ FORGIVE+)",19,IF(G4="(RJ FORGIVE-)",19,IF(G4="COORD",20,IF(G4="(COORD)",20,IF(G4="ENF ACK",21,IF(G4="(ENF ACK)",21,IF(G4="ENF PRAISE",22,IF(G4="ENF ASK",23,IF(G4="ENF TELL",24,IF(G4="ENF SHAME",25,IF(G4="ENF WARN",26,IF(G4="ENF THREATEN",27,IF(G4="ENF PUNISH",28,IF(G4="DEFECT",29,IF(G4="SM TALK",30,IF(G4="HUMOR",31,IF(G4="POLITE+",32,IF(G4="POLITE-",32,IF(G4="INPUT-",33,IF(G4="AMBIGUOUS",34,IF(G4="UNCODEABLE",35)))))))))))))))))))))))))))))))))))))))))))))))))))))))))))))))))</f>
        <v>1</v>
      </c>
      <c r="G4" t="s">
        <v>10885</v>
      </c>
    </row>
    <row r="5" spans="1:13" x14ac:dyDescent="0.35">
      <c r="A5" s="4">
        <v>2</v>
      </c>
      <c r="B5" s="4">
        <v>-366.55799999999999</v>
      </c>
      <c r="C5" t="s">
        <v>7093</v>
      </c>
      <c r="D5" s="4">
        <v>2</v>
      </c>
      <c r="E5" s="16" t="s">
        <v>7238</v>
      </c>
      <c r="F5" s="4">
        <f>IF(G5="GREET",1,IF(G5="GOAL",2,IF(G5="GOAL:COOP",2,IF(G5="(GOAL:COOP)",2,IF(G5="GOAL:CIVILITY",2,IF(G5="GOAL:SUSTAIN",2,IF(G5="(GOAL:SUSTAIN)",2,IF(G5="GOAL:MAX EARN",2,IF(G5="GOAL:EQUITY",2,IF(G5="(GOAL:EQUITY)",2,IF(G5="PROPOSAL",3,IF(G5="(PROPOSAL)",3,IF(G5="CHOOSE+",4,IF(G5="CHOOSE-",4,IF(G5="(CHOOSE+)",4,IF(G5="(CHOOSE-)",4,IF(G5="ECO INFO",5,IF(G5="(ECO INFO)",5,IF(G5="$ INFO",6,IF(G5="($ INFO)",6,IF(G5="SOC INFO",7,IF(G5="(SOC INFO)",7,IF(G5="RULE INFO",8,IF(G5="EXP INFO",9,IF(G5="(EXP INFO)",9,IF(G5="MON RES",10,IF(G5="MON EARN",11,IF(G5="MON BEH",12,IF(G5="POSE HARM",13,IF(G5="(POSE HARM)",13,IF(G5="POSE CONCERN",14,IF(G5="(POSE CONCERN)",14,IF(G5="RJ APOLOGY",15,IF(G5="RJ ATONE",16,IF(G5="(RJ ATONE)",16,IF(G5="RJ JUSTIFY",17,IF(G5="RJ JUSTIFY:ECO INFO",17,IF(G5="RJ JUSTIFY:SOC INFO",17,IF(G5="RJ JUSTIFY:EXP INFO",17,IF(G5="RJ JUSTIFY:MON EARN",17,IF(G5="RJ JUSTIFY:MON BEH",17,IF(G5="RJ-",18,IF(G5="RJ FORGIVE+",19,IF(G5="RJ FORGIVE-",19,IF(G5="(RJ FORGIVE+)",19,IF(G5="(RJ FORGIVE-)",19,IF(G5="COORD",20,IF(G5="(COORD)",20,IF(G5="ENF ACK",21,IF(G5="(ENF ACK)",21,IF(G5="ENF PRAISE",22,IF(G5="ENF ASK",23,IF(G5="ENF TELL",24,IF(G5="ENF SHAME",25,IF(G5="ENF WARN",26,IF(G5="ENF THREATEN",27,IF(G5="ENF PUNISH",28,IF(G5="DEFECT",29,IF(G5="SM TALK",30,IF(G5="HUMOR",31,IF(G5="POLITE+",32,IF(G5="POLITE-",32,IF(G5="INPUT-",33,IF(G5="AMBIGUOUS",34,IF(G5="UNCODEABLE",35)))))))))))))))))))))))))))))))))))))))))))))))))))))))))))))))))</f>
        <v>7</v>
      </c>
      <c r="G5" t="s">
        <v>9377</v>
      </c>
    </row>
    <row r="7" spans="1:13" x14ac:dyDescent="0.35">
      <c r="A7" s="7">
        <v>3</v>
      </c>
      <c r="B7" s="31" t="s">
        <v>11510</v>
      </c>
    </row>
    <row r="8" spans="1:13" x14ac:dyDescent="0.35">
      <c r="A8" s="4">
        <v>3</v>
      </c>
      <c r="B8" s="4">
        <v>-360.03500000000003</v>
      </c>
      <c r="C8" t="s">
        <v>7105</v>
      </c>
      <c r="D8" s="4">
        <v>3</v>
      </c>
      <c r="E8" s="16" t="s">
        <v>7242</v>
      </c>
    </row>
    <row r="9" spans="1:13" x14ac:dyDescent="0.35">
      <c r="E9" s="58" t="s">
        <v>10012</v>
      </c>
      <c r="F9" s="4">
        <f>IF(G9="GREET",1,IF(G9="GOAL",2,IF(G9="GOAL:COOP",2,IF(G9="(GOAL:COOP)",2,IF(G9="GOAL:CIVILITY",2,IF(G9="GOAL:SUSTAIN",2,IF(G9="(GOAL:SUSTAIN)",2,IF(G9="GOAL:MAX EARN",2,IF(G9="GOAL:EQUITY",2,IF(G9="(GOAL:EQUITY)",2,IF(G9="PROPOSAL",3,IF(G9="(PROPOSAL)",3,IF(G9="CHOOSE+",4,IF(G9="CHOOSE-",4,IF(G9="(CHOOSE+)",4,IF(G9="(CHOOSE-)",4,IF(G9="ECO INFO",5,IF(G9="(ECO INFO)",5,IF(G9="$ INFO",6,IF(G9="($ INFO)",6,IF(G9="SOC INFO",7,IF(G9="(SOC INFO)",7,IF(G9="RULE INFO",8,IF(G9="EXP INFO",9,IF(G9="(EXP INFO)",9,IF(G9="MON RES",10,IF(G9="MON EARN",11,IF(G9="MON BEH",12,IF(G9="POSE HARM",13,IF(G9="(POSE HARM)",13,IF(G9="POSE CONCERN",14,IF(G9="(POSE CONCERN)",14,IF(G9="RJ APOLOGY",15,IF(G9="RJ ATONE",16,IF(G9="(RJ ATONE)",16,IF(G9="RJ JUSTIFY",17,IF(G9="RJ JUSTIFY:ECO INFO",17,IF(G9="RJ JUSTIFY:SOC INFO",17,IF(G9="RJ JUSTIFY:EXP INFO",17,IF(G9="RJ JUSTIFY:MON EARN",17,IF(G9="RJ JUSTIFY:MON BEH",17,IF(G9="RJ-",18,IF(G9="RJ FORGIVE+",19,IF(G9="RJ FORGIVE-",19,IF(G9="(RJ FORGIVE+)",19,IF(G9="(RJ FORGIVE-)",19,IF(G9="COORD",20,IF(G9="(COORD)",20,IF(G9="ENF ACK",21,IF(G9="(ENF ACK)",21,IF(G9="ENF PRAISE",22,IF(G9="ENF ASK",23,IF(G9="ENF TELL",24,IF(G9="ENF SHAME",25,IF(G9="ENF WARN",26,IF(G9="ENF THREATEN",27,IF(G9="ENF PUNISH",28,IF(G9="DEFECT",29,IF(G9="SM TALK",30,IF(G9="HUMOR",31,IF(G9="POLITE+",32,IF(G9="POLITE-",32,IF(G9="INPUT-",33,IF(G9="AMBIGUOUS",34,IF(G9="UNCODEABLE",35)))))))))))))))))))))))))))))))))))))))))))))))))))))))))))))))))</f>
        <v>3</v>
      </c>
      <c r="G9" t="s">
        <v>9379</v>
      </c>
    </row>
    <row r="10" spans="1:13" x14ac:dyDescent="0.35">
      <c r="E10" s="58" t="s">
        <v>11506</v>
      </c>
      <c r="F10" s="4">
        <f t="shared" ref="F10:F19" si="0">IF(G10="GREET",1,IF(G10="GOAL",2,IF(G10="GOAL:COOP",2,IF(G10="(GOAL:COOP)",2,IF(G10="GOAL:CIVILITY",2,IF(G10="GOAL:SUSTAIN",2,IF(G10="(GOAL:SUSTAIN)",2,IF(G10="GOAL:MAX EARN",2,IF(G10="GOAL:EQUITY",2,IF(G10="(GOAL:EQUITY)",2,IF(G10="PROPOSAL",3,IF(G10="(PROPOSAL)",3,IF(G10="CHOOSE+",4,IF(G10="CHOOSE-",4,IF(G10="(CHOOSE+)",4,IF(G10="(CHOOSE-)",4,IF(G10="ECO INFO",5,IF(G10="(ECO INFO)",5,IF(G10="$ INFO",6,IF(G10="($ INFO)",6,IF(G10="SOC INFO",7,IF(G10="(SOC INFO)",7,IF(G10="RULE INFO",8,IF(G10="EXP INFO",9,IF(G10="(EXP INFO)",9,IF(G10="MON RES",10,IF(G10="MON EARN",11,IF(G10="MON BEH",12,IF(G10="POSE HARM",13,IF(G10="(POSE HARM)",13,IF(G10="POSE CONCERN",14,IF(G10="(POSE CONCERN)",14,IF(G10="RJ APOLOGY",15,IF(G10="RJ ATONE",16,IF(G10="(RJ ATONE)",16,IF(G10="RJ JUSTIFY",17,IF(G10="RJ JUSTIFY:ECO INFO",17,IF(G10="RJ JUSTIFY:SOC INFO",17,IF(G10="RJ JUSTIFY:EXP INFO",17,IF(G10="RJ JUSTIFY:MON EARN",17,IF(G10="RJ JUSTIFY:MON BEH",17,IF(G10="RJ-",18,IF(G10="RJ FORGIVE+",19,IF(G10="RJ FORGIVE-",19,IF(G10="(RJ FORGIVE+)",19,IF(G10="(RJ FORGIVE-)",19,IF(G10="COORD",20,IF(G10="(COORD)",20,IF(G10="ENF ACK",21,IF(G10="(ENF ACK)",21,IF(G10="ENF PRAISE",22,IF(G10="ENF ASK",23,IF(G10="ENF TELL",24,IF(G10="ENF SHAME",25,IF(G10="ENF WARN",26,IF(G10="ENF THREATEN",27,IF(G10="ENF PUNISH",28,IF(G10="DEFECT",29,IF(G10="SM TALK",30,IF(G10="HUMOR",31,IF(G10="POLITE+",32,IF(G10="POLITE-",32,IF(G10="INPUT-",33,IF(G10="AMBIGUOUS",34,IF(G10="UNCODEABLE",35)))))))))))))))))))))))))))))))))))))))))))))))))))))))))))))))))</f>
        <v>6</v>
      </c>
      <c r="G10" t="s">
        <v>10472</v>
      </c>
      <c r="H10" s="4">
        <f>IF(I10="GREET",1,IF(I10="GOAL",2,IF(I10="GOAL:COOP",2,IF(I10="(GOAL:COOP)",2,IF(I10="GOAL:CIVILITY",2,IF(I10="GOAL:SUSTAIN",2,IF(I10="(GOAL:SUSTAIN)",2,IF(I10="GOAL:MAX EARN",2,IF(I10="GOAL:EQUITY",2,IF(I10="(GOAL:EQUITY)",2,IF(I10="PROPOSAL",3,IF(I10="(PROPOSAL)",3,IF(I10="CHOOSE+",4,IF(I10="CHOOSE-",4,IF(I10="(CHOOSE+)",4,IF(I10="(CHOOSE-)",4,IF(I10="ECO INFO",5,IF(I10="(ECO INFO)",5,IF(I10="$ INFO",6,IF(I10="($ INFO)",6,IF(I10="SOC INFO",7,IF(I10="(SOC INFO)",7,IF(I10="RULE INFO",8,IF(I10="EXP INFO",9,IF(I10="(EXP INFO)",9,IF(I10="MON RES",10,IF(I10="MON EARN",11,IF(I10="MON BEH",12,IF(I10="POSE HARM",13,IF(I10="(POSE HARM)",13,IF(I10="POSE CONCERN",14,IF(I10="(POSE CONCERN)",14,IF(I10="RJ APOLOGY",15,IF(I10="RJ ATONE",16,IF(I10="(RJ ATONE)",16,IF(I10="RJ JUSTIFY",17,IF(I10="RJ JUSTIFY:ECO INFO",17,IF(I10="RJ JUSTIFY:SOC INFO",17,IF(I10="RJ JUSTIFY:EXP INFO",17,IF(I10="RJ JUSTIFY:MON EARN",17,IF(I10="RJ JUSTIFY:MON BEH",17,IF(I10="RJ-",18,IF(I10="RJ FORGIVE+",19,IF(I10="RJ FORGIVE-",19,IF(I10="(RJ FORGIVE+)",19,IF(I10="(RJ FORGIVE-)",19,IF(I10="COORD",20,IF(I10="(COORD)",20,IF(I10="ENF ACK",21,IF(I10="(ENF ACK)",21,IF(I10="ENF PRAISE",22,IF(I10="ENF ASK",23,IF(I10="ENF TELL",24,IF(I10="ENF SHAME",25,IF(I10="ENF WARN",26,IF(I10="ENF THREATEN",27,IF(I10="ENF PUNISH",28,IF(I10="DEFECT",29,IF(I10="SM TALK",30,IF(I10="HUMOR",31,IF(I10="POLITE+",32,IF(I10="POLITE-",32,IF(I10="INPUT-",33,IF(I10="AMBIGUOUS",34,IF(I10="UNCODEABLE",35)))))))))))))))))))))))))))))))))))))))))))))))))))))))))))))))))</f>
        <v>2</v>
      </c>
      <c r="I10" t="s">
        <v>12175</v>
      </c>
    </row>
    <row r="11" spans="1:13" x14ac:dyDescent="0.35">
      <c r="E11" s="58" t="s">
        <v>11505</v>
      </c>
      <c r="F11" s="4">
        <f t="shared" si="0"/>
        <v>2</v>
      </c>
      <c r="G11" t="s">
        <v>10428</v>
      </c>
    </row>
    <row r="12" spans="1:13" x14ac:dyDescent="0.35">
      <c r="A12" s="4">
        <v>4</v>
      </c>
      <c r="B12" s="4">
        <v>-350.40499999999997</v>
      </c>
      <c r="C12" t="s">
        <v>7088</v>
      </c>
      <c r="D12" s="4">
        <v>1</v>
      </c>
      <c r="E12" s="16" t="s">
        <v>7247</v>
      </c>
    </row>
    <row r="13" spans="1:13" x14ac:dyDescent="0.35">
      <c r="E13" s="58" t="s">
        <v>10013</v>
      </c>
      <c r="F13" s="4">
        <f t="shared" si="0"/>
        <v>3</v>
      </c>
      <c r="G13" t="s">
        <v>9379</v>
      </c>
    </row>
    <row r="14" spans="1:13" x14ac:dyDescent="0.35">
      <c r="E14" s="58" t="s">
        <v>11507</v>
      </c>
      <c r="F14" s="4">
        <f t="shared" si="0"/>
        <v>5</v>
      </c>
      <c r="G14" t="s">
        <v>9378</v>
      </c>
    </row>
    <row r="15" spans="1:13" x14ac:dyDescent="0.35">
      <c r="E15" s="58" t="s">
        <v>11508</v>
      </c>
      <c r="F15" s="4">
        <f t="shared" si="0"/>
        <v>9</v>
      </c>
      <c r="G15" t="s">
        <v>9373</v>
      </c>
      <c r="H15" s="4">
        <f>IF(I15="GREET",1,IF(I15="GOAL",2,IF(I15="GOAL:COOP",2,IF(I15="(GOAL:COOP)",2,IF(I15="GOAL:CIVILITY",2,IF(I15="GOAL:SUSTAIN",2,IF(I15="(GOAL:SUSTAIN)",2,IF(I15="GOAL:MAX EARN",2,IF(I15="GOAL:EQUITY",2,IF(I15="(GOAL:EQUITY)",2,IF(I15="PROPOSAL",3,IF(I15="(PROPOSAL)",3,IF(I15="CHOOSE+",4,IF(I15="CHOOSE-",4,IF(I15="(CHOOSE+)",4,IF(I15="(CHOOSE-)",4,IF(I15="ECO INFO",5,IF(I15="(ECO INFO)",5,IF(I15="$ INFO",6,IF(I15="($ INFO)",6,IF(I15="SOC INFO",7,IF(I15="(SOC INFO)",7,IF(I15="RULE INFO",8,IF(I15="EXP INFO",9,IF(I15="(EXP INFO)",9,IF(I15="MON RES",10,IF(I15="MON EARN",11,IF(I15="MON BEH",12,IF(I15="POSE HARM",13,IF(I15="(POSE HARM)",13,IF(I15="POSE CONCERN",14,IF(I15="(POSE CONCERN)",14,IF(I15="RJ APOLOGY",15,IF(I15="RJ ATONE",16,IF(I15="(RJ ATONE)",16,IF(I15="RJ JUSTIFY",17,IF(I15="RJ JUSTIFY:ECO INFO",17,IF(I15="RJ JUSTIFY:SOC INFO",17,IF(I15="RJ JUSTIFY:EXP INFO",17,IF(I15="RJ JUSTIFY:MON EARN",17,IF(I15="RJ JUSTIFY:MON BEH",17,IF(I15="RJ-",18,IF(I15="RJ FORGIVE+",19,IF(I15="RJ FORGIVE-",19,IF(I15="(RJ FORGIVE+)",19,IF(I15="(RJ FORGIVE-)",19,IF(I15="COORD",20,IF(I15="(COORD)",20,IF(I15="ENF ACK",21,IF(I15="(ENF ACK)",21,IF(I15="ENF PRAISE",22,IF(I15="ENF ASK",23,IF(I15="ENF TELL",24,IF(I15="ENF SHAME",25,IF(I15="ENF WARN",26,IF(I15="ENF THREATEN",27,IF(I15="ENF PUNISH",28,IF(I15="DEFECT",29,IF(I15="SM TALK",30,IF(I15="HUMOR",31,IF(I15="POLITE+",32,IF(I15="POLITE-",32,IF(I15="INPUT-",33,IF(I15="AMBIGUOUS",34,IF(I15="UNCODEABLE",35)))))))))))))))))))))))))))))))))))))))))))))))))))))))))))))))))</f>
        <v>6</v>
      </c>
      <c r="I15" t="s">
        <v>10472</v>
      </c>
      <c r="J15" s="4">
        <f>IF(K15="GREET",1,IF(K15="GOAL",2,IF(K15="GOAL:COOP",2,IF(K15="(GOAL:COOP)",2,IF(K15="GOAL:CIVILITY",2,IF(K15="GOAL:SUSTAIN",2,IF(K15="(GOAL:SUSTAIN)",2,IF(K15="GOAL:MAX EARN",2,IF(K15="GOAL:EQUITY",2,IF(K15="(GOAL:EQUITY)",2,IF(K15="PROPOSAL",3,IF(K15="(PROPOSAL)",3,IF(K15="CHOOSE+",4,IF(K15="CHOOSE-",4,IF(K15="(CHOOSE+)",4,IF(K15="(CHOOSE-)",4,IF(K15="ECO INFO",5,IF(K15="(ECO INFO)",5,IF(K15="$ INFO",6,IF(K15="($ INFO)",6,IF(K15="SOC INFO",7,IF(K15="(SOC INFO)",7,IF(K15="RULE INFO",8,IF(K15="EXP INFO",9,IF(K15="(EXP INFO)",9,IF(K15="MON RES",10,IF(K15="MON EARN",11,IF(K15="MON BEH",12,IF(K15="POSE HARM",13,IF(K15="(POSE HARM)",13,IF(K15="POSE CONCERN",14,IF(K15="(POSE CONCERN)",14,IF(K15="RJ APOLOGY",15,IF(K15="RJ ATONE",16,IF(K15="(RJ ATONE)",16,IF(K15="RJ JUSTIFY",17,IF(K15="RJ JUSTIFY:ECO INFO",17,IF(K15="RJ JUSTIFY:SOC INFO",17,IF(K15="RJ JUSTIFY:EXP INFO",17,IF(K15="RJ JUSTIFY:MON EARN",17,IF(K15="RJ JUSTIFY:MON BEH",17,IF(K15="RJ-",18,IF(K15="RJ FORGIVE+",19,IF(K15="RJ FORGIVE-",19,IF(K15="(RJ FORGIVE+)",19,IF(K15="(RJ FORGIVE-)",19,IF(K15="COORD",20,IF(K15="(COORD)",20,IF(K15="ENF ACK",21,IF(K15="(ENF ACK)",21,IF(K15="ENF PRAISE",22,IF(K15="ENF ASK",23,IF(K15="ENF TELL",24,IF(K15="ENF SHAME",25,IF(K15="ENF WARN",26,IF(K15="ENF THREATEN",27,IF(K15="ENF PUNISH",28,IF(K15="DEFECT",29,IF(K15="SM TALK",30,IF(K15="HUMOR",31,IF(K15="POLITE+",32,IF(K15="POLITE-",32,IF(K15="INPUT-",33,IF(K15="AMBIGUOUS",34,IF(K15="UNCODEABLE",35)))))))))))))))))))))))))))))))))))))))))))))))))))))))))))))))))</f>
        <v>10</v>
      </c>
      <c r="K15" t="s">
        <v>10136</v>
      </c>
    </row>
    <row r="16" spans="1:13" x14ac:dyDescent="0.35">
      <c r="E16" s="58" t="s">
        <v>11509</v>
      </c>
      <c r="F16" s="4">
        <f t="shared" si="0"/>
        <v>6</v>
      </c>
      <c r="G16" t="s">
        <v>10472</v>
      </c>
      <c r="H16" s="4">
        <f>IF(I16="GREET",1,IF(I16="GOAL",2,IF(I16="GOAL:COOP",2,IF(I16="(GOAL:COOP)",2,IF(I16="GOAL:CIVILITY",2,IF(I16="GOAL:SUSTAIN",2,IF(I16="(GOAL:SUSTAIN)",2,IF(I16="GOAL:MAX EARN",2,IF(I16="GOAL:EQUITY",2,IF(I16="(GOAL:EQUITY)",2,IF(I16="PROPOSAL",3,IF(I16="(PROPOSAL)",3,IF(I16="CHOOSE+",4,IF(I16="CHOOSE-",4,IF(I16="(CHOOSE+)",4,IF(I16="(CHOOSE-)",4,IF(I16="ECO INFO",5,IF(I16="(ECO INFO)",5,IF(I16="$ INFO",6,IF(I16="($ INFO)",6,IF(I16="SOC INFO",7,IF(I16="(SOC INFO)",7,IF(I16="RULE INFO",8,IF(I16="EXP INFO",9,IF(I16="(EXP INFO)",9,IF(I16="MON RES",10,IF(I16="MON EARN",11,IF(I16="MON BEH",12,IF(I16="POSE HARM",13,IF(I16="(POSE HARM)",13,IF(I16="POSE CONCERN",14,IF(I16="(POSE CONCERN)",14,IF(I16="RJ APOLOGY",15,IF(I16="RJ ATONE",16,IF(I16="(RJ ATONE)",16,IF(I16="RJ JUSTIFY",17,IF(I16="RJ JUSTIFY:ECO INFO",17,IF(I16="RJ JUSTIFY:SOC INFO",17,IF(I16="RJ JUSTIFY:EXP INFO",17,IF(I16="RJ JUSTIFY:MON EARN",17,IF(I16="RJ JUSTIFY:MON BEH",17,IF(I16="RJ-",18,IF(I16="RJ FORGIVE+",19,IF(I16="RJ FORGIVE-",19,IF(I16="(RJ FORGIVE+)",19,IF(I16="(RJ FORGIVE-)",19,IF(I16="COORD",20,IF(I16="(COORD)",20,IF(I16="ENF ACK",21,IF(I16="(ENF ACK)",21,IF(I16="ENF PRAISE",22,IF(I16="ENF ASK",23,IF(I16="ENF TELL",24,IF(I16="ENF SHAME",25,IF(I16="ENF WARN",26,IF(I16="ENF THREATEN",27,IF(I16="ENF PUNISH",28,IF(I16="DEFECT",29,IF(I16="SM TALK",30,IF(I16="HUMOR",31,IF(I16="POLITE+",32,IF(I16="POLITE-",32,IF(I16="INPUT-",33,IF(I16="AMBIGUOUS",34,IF(I16="UNCODEABLE",35)))))))))))))))))))))))))))))))))))))))))))))))))))))))))))))))))</f>
        <v>2</v>
      </c>
      <c r="I16" t="s">
        <v>12175</v>
      </c>
    </row>
    <row r="17" spans="1:13" x14ac:dyDescent="0.35">
      <c r="A17" s="4">
        <v>5</v>
      </c>
      <c r="B17" s="4">
        <v>-340.79199999999997</v>
      </c>
      <c r="C17" t="s">
        <v>7088</v>
      </c>
      <c r="D17" s="4">
        <v>1</v>
      </c>
      <c r="E17" s="16" t="s">
        <v>7250</v>
      </c>
      <c r="F17" s="4">
        <f t="shared" si="0"/>
        <v>4</v>
      </c>
      <c r="G17" t="s">
        <v>9372</v>
      </c>
    </row>
    <row r="18" spans="1:13" x14ac:dyDescent="0.35">
      <c r="A18" s="4">
        <v>6</v>
      </c>
      <c r="B18" s="4">
        <v>-326.774</v>
      </c>
      <c r="C18" t="s">
        <v>7097</v>
      </c>
      <c r="D18" s="4">
        <v>4</v>
      </c>
      <c r="E18" s="16" t="b">
        <v>1</v>
      </c>
      <c r="F18" s="4">
        <f t="shared" si="0"/>
        <v>4</v>
      </c>
      <c r="G18" t="s">
        <v>9372</v>
      </c>
      <c r="H18" s="4">
        <f>IF(I18="GREET",1,IF(I18="GOAL",2,IF(I18="GOAL:COOP",2,IF(I18="(GOAL:COOP)",2,IF(I18="GOAL:CIVILITY",2,IF(I18="GOAL:SUSTAIN",2,IF(I18="(GOAL:SUSTAIN)",2,IF(I18="GOAL:MAX EARN",2,IF(I18="GOAL:EQUITY",2,IF(I18="(GOAL:EQUITY)",2,IF(I18="PROPOSAL",3,IF(I18="(PROPOSAL)",3,IF(I18="CHOOSE+",4,IF(I18="CHOOSE-",4,IF(I18="(CHOOSE+)",4,IF(I18="(CHOOSE-)",4,IF(I18="ECO INFO",5,IF(I18="(ECO INFO)",5,IF(I18="$ INFO",6,IF(I18="($ INFO)",6,IF(I18="SOC INFO",7,IF(I18="(SOC INFO)",7,IF(I18="RULE INFO",8,IF(I18="EXP INFO",9,IF(I18="(EXP INFO)",9,IF(I18="MON RES",10,IF(I18="MON EARN",11,IF(I18="MON BEH",12,IF(I18="POSE HARM",13,IF(I18="(POSE HARM)",13,IF(I18="POSE CONCERN",14,IF(I18="(POSE CONCERN)",14,IF(I18="RJ APOLOGY",15,IF(I18="RJ ATONE",16,IF(I18="(RJ ATONE)",16,IF(I18="RJ JUSTIFY",17,IF(I18="RJ JUSTIFY:ECO INFO",17,IF(I18="RJ JUSTIFY:SOC INFO",17,IF(I18="RJ JUSTIFY:EXP INFO",17,IF(I18="RJ JUSTIFY:MON EARN",17,IF(I18="RJ JUSTIFY:MON BEH",17,IF(I18="RJ-",18,IF(I18="RJ FORGIVE+",19,IF(I18="RJ FORGIVE-",19,IF(I18="(RJ FORGIVE+)",19,IF(I18="(RJ FORGIVE-)",19,IF(I18="COORD",20,IF(I18="(COORD)",20,IF(I18="ENF ACK",21,IF(I18="(ENF ACK)",21,IF(I18="ENF PRAISE",22,IF(I18="ENF ASK",23,IF(I18="ENF TELL",24,IF(I18="ENF SHAME",25,IF(I18="ENF WARN",26,IF(I18="ENF THREATEN",27,IF(I18="ENF PUNISH",28,IF(I18="DEFECT",29,IF(I18="SM TALK",30,IF(I18="HUMOR",31,IF(I18="POLITE+",32,IF(I18="POLITE-",32,IF(I18="INPUT-",33,IF(I18="AMBIGUOUS",34,IF(I18="UNCODEABLE",35)))))))))))))))))))))))))))))))))))))))))))))))))))))))))))))))))</f>
        <v>6</v>
      </c>
      <c r="I18" t="s">
        <v>10472</v>
      </c>
      <c r="J18" s="4">
        <f>IF(K18="GREET",1,IF(K18="GOAL",2,IF(K18="GOAL:COOP",2,IF(K18="(GOAL:COOP)",2,IF(K18="GOAL:CIVILITY",2,IF(K18="GOAL:SUSTAIN",2,IF(K18="(GOAL:SUSTAIN)",2,IF(K18="GOAL:MAX EARN",2,IF(K18="GOAL:EQUITY",2,IF(K18="(GOAL:EQUITY)",2,IF(K18="PROPOSAL",3,IF(K18="(PROPOSAL)",3,IF(K18="CHOOSE+",4,IF(K18="CHOOSE-",4,IF(K18="(CHOOSE+)",4,IF(K18="(CHOOSE-)",4,IF(K18="ECO INFO",5,IF(K18="(ECO INFO)",5,IF(K18="$ INFO",6,IF(K18="($ INFO)",6,IF(K18="SOC INFO",7,IF(K18="(SOC INFO)",7,IF(K18="RULE INFO",8,IF(K18="EXP INFO",9,IF(K18="(EXP INFO)",9,IF(K18="MON RES",10,IF(K18="MON EARN",11,IF(K18="MON BEH",12,IF(K18="POSE HARM",13,IF(K18="(POSE HARM)",13,IF(K18="POSE CONCERN",14,IF(K18="(POSE CONCERN)",14,IF(K18="RJ APOLOGY",15,IF(K18="RJ ATONE",16,IF(K18="(RJ ATONE)",16,IF(K18="RJ JUSTIFY",17,IF(K18="RJ JUSTIFY:ECO INFO",17,IF(K18="RJ JUSTIFY:SOC INFO",17,IF(K18="RJ JUSTIFY:EXP INFO",17,IF(K18="RJ JUSTIFY:MON EARN",17,IF(K18="RJ JUSTIFY:MON BEH",17,IF(K18="RJ-",18,IF(K18="RJ FORGIVE+",19,IF(K18="RJ FORGIVE-",19,IF(K18="(RJ FORGIVE+)",19,IF(K18="(RJ FORGIVE-)",19,IF(K18="COORD",20,IF(K18="(COORD)",20,IF(K18="ENF ACK",21,IF(K18="(ENF ACK)",21,IF(K18="ENF PRAISE",22,IF(K18="ENF ASK",23,IF(K18="ENF TELL",24,IF(K18="ENF SHAME",25,IF(K18="ENF WARN",26,IF(K18="ENF THREATEN",27,IF(K18="ENF PUNISH",28,IF(K18="DEFECT",29,IF(K18="SM TALK",30,IF(K18="HUMOR",31,IF(K18="POLITE+",32,IF(K18="POLITE-",32,IF(K18="INPUT-",33,IF(K18="AMBIGUOUS",34,IF(K18="UNCODEABLE",35)))))))))))))))))))))))))))))))))))))))))))))))))))))))))))))))))</f>
        <v>2</v>
      </c>
      <c r="K18" t="s">
        <v>12175</v>
      </c>
      <c r="L18" s="4">
        <f>IF(M18="GREET",1,IF(M18="GOAL",2,IF(M18="GOAL:COOP",2,IF(M18="(GOAL:COOP)",2,IF(M18="GOAL:CIVILITY",2,IF(M18="GOAL:SUSTAIN",2,IF(M18="(GOAL:SUSTAIN)",2,IF(M18="GOAL:MAX EARN",2,IF(M18="GOAL:EQUITY",2,IF(M18="(GOAL:EQUITY)",2,IF(M18="PROPOSAL",3,IF(M18="(PROPOSAL)",3,IF(M18="CHOOSE+",4,IF(M18="CHOOSE-",4,IF(M18="(CHOOSE+)",4,IF(M18="(CHOOSE-)",4,IF(M18="ECO INFO",5,IF(M18="(ECO INFO)",5,IF(M18="$ INFO",6,IF(M18="($ INFO)",6,IF(M18="SOC INFO",7,IF(M18="(SOC INFO)",7,IF(M18="RULE INFO",8,IF(M18="EXP INFO",9,IF(M18="(EXP INFO)",9,IF(M18="MON RES",10,IF(M18="MON EARN",11,IF(M18="MON BEH",12,IF(M18="POSE HARM",13,IF(M18="(POSE HARM)",13,IF(M18="POSE CONCERN",14,IF(M18="(POSE CONCERN)",14,IF(M18="RJ APOLOGY",15,IF(M18="RJ ATONE",16,IF(M18="(RJ ATONE)",16,IF(M18="RJ JUSTIFY",17,IF(M18="RJ JUSTIFY:ECO INFO",17,IF(M18="RJ JUSTIFY:SOC INFO",17,IF(M18="RJ JUSTIFY:EXP INFO",17,IF(M18="RJ JUSTIFY:MON EARN",17,IF(M18="RJ JUSTIFY:MON BEH",17,IF(M18="RJ-",18,IF(M18="RJ FORGIVE+",19,IF(M18="RJ FORGIVE-",19,IF(M18="(RJ FORGIVE+)",19,IF(M18="(RJ FORGIVE-)",19,IF(M18="COORD",20,IF(M18="(COORD)",20,IF(M18="ENF ACK",21,IF(M18="(ENF ACK)",21,IF(M18="ENF PRAISE",22,IF(M18="ENF ASK",23,IF(M18="ENF TELL",24,IF(M18="ENF SHAME",25,IF(M18="ENF WARN",26,IF(M18="ENF THREATEN",27,IF(M18="ENF PUNISH",28,IF(M18="DEFECT",29,IF(M18="SM TALK",30,IF(M18="HUMOR",31,IF(M18="POLITE+",32,IF(M18="POLITE-",32,IF(M18="INPUT-",33,IF(M18="AMBIGUOUS",34,IF(M18="UNCODEABLE",35)))))))))))))))))))))))))))))))))))))))))))))))))))))))))))))))))</f>
        <v>5</v>
      </c>
      <c r="M18" t="s">
        <v>9378</v>
      </c>
    </row>
    <row r="19" spans="1:13" x14ac:dyDescent="0.35">
      <c r="A19" s="4">
        <v>7</v>
      </c>
      <c r="B19" s="4">
        <v>-313.505</v>
      </c>
      <c r="C19" t="s">
        <v>7088</v>
      </c>
      <c r="D19" s="4">
        <v>1</v>
      </c>
      <c r="E19" s="16" t="s">
        <v>7255</v>
      </c>
      <c r="F19" s="4">
        <f t="shared" si="0"/>
        <v>5</v>
      </c>
      <c r="G19" t="s">
        <v>9378</v>
      </c>
    </row>
    <row r="21" spans="1:13" x14ac:dyDescent="0.35">
      <c r="A21" s="7">
        <v>1</v>
      </c>
      <c r="B21" s="31" t="s">
        <v>11513</v>
      </c>
    </row>
    <row r="22" spans="1:13" s="50" customFormat="1" x14ac:dyDescent="0.35">
      <c r="A22" s="49"/>
      <c r="B22" s="39" t="s">
        <v>9451</v>
      </c>
      <c r="D22" s="49"/>
      <c r="E22" s="51"/>
      <c r="F22" s="49"/>
      <c r="H22" s="49"/>
      <c r="J22" s="49"/>
      <c r="L22" s="49"/>
    </row>
    <row r="23" spans="1:13" x14ac:dyDescent="0.35">
      <c r="A23" s="4">
        <v>8</v>
      </c>
      <c r="B23" s="4">
        <v>-283.42</v>
      </c>
      <c r="C23" t="s">
        <v>7088</v>
      </c>
      <c r="D23" s="4">
        <v>1</v>
      </c>
      <c r="E23" s="16" t="s">
        <v>7267</v>
      </c>
    </row>
    <row r="24" spans="1:13" x14ac:dyDescent="0.35">
      <c r="E24" s="58" t="s">
        <v>10014</v>
      </c>
      <c r="F24" s="4">
        <f t="shared" ref="F24:H63" si="1">IF(G24="GREET",1,IF(G24="GOAL",2,IF(G24="GOAL:COOP",2,IF(G24="(GOAL:COOP)",2,IF(G24="GOAL:CIVILITY",2,IF(G24="GOAL:SUSTAIN",2,IF(G24="(GOAL:SUSTAIN)",2,IF(G24="GOAL:MAX EARN",2,IF(G24="GOAL:EQUITY",2,IF(G24="(GOAL:EQUITY)",2,IF(G24="PROPOSAL",3,IF(G24="(PROPOSAL)",3,IF(G24="CHOOSE+",4,IF(G24="CHOOSE-",4,IF(G24="(CHOOSE+)",4,IF(G24="(CHOOSE-)",4,IF(G24="ECO INFO",5,IF(G24="(ECO INFO)",5,IF(G24="$ INFO",6,IF(G24="($ INFO)",6,IF(G24="SOC INFO",7,IF(G24="(SOC INFO)",7,IF(G24="RULE INFO",8,IF(G24="EXP INFO",9,IF(G24="(EXP INFO)",9,IF(G24="MON RES",10,IF(G24="MON EARN",11,IF(G24="MON BEH",12,IF(G24="POSE HARM",13,IF(G24="(POSE HARM)",13,IF(G24="POSE CONCERN",14,IF(G24="(POSE CONCERN)",14,IF(G24="RJ APOLOGY",15,IF(G24="RJ ATONE",16,IF(G24="(RJ ATONE)",16,IF(G24="RJ JUSTIFY",17,IF(G24="RJ JUSTIFY:ECO INFO",17,IF(G24="RJ JUSTIFY:SOC INFO",17,IF(G24="RJ JUSTIFY:EXP INFO",17,IF(G24="RJ JUSTIFY:MON EARN",17,IF(G24="RJ JUSTIFY:MON BEH",17,IF(G24="RJ-",18,IF(G24="RJ FORGIVE+",19,IF(G24="RJ FORGIVE-",19,IF(G24="(RJ FORGIVE+)",19,IF(G24="(RJ FORGIVE-)",19,IF(G24="COORD",20,IF(G24="(COORD)",20,IF(G24="ENF ACK",21,IF(G24="(ENF ACK)",21,IF(G24="ENF PRAISE",22,IF(G24="ENF ASK",23,IF(G24="ENF TELL",24,IF(G24="ENF SHAME",25,IF(G24="ENF WARN",26,IF(G24="ENF THREATEN",27,IF(G24="ENF PUNISH",28,IF(G24="DEFECT",29,IF(G24="SM TALK",30,IF(G24="HUMOR",31,IF(G24="POLITE+",32,IF(G24="POLITE-",32,IF(G24="INPUT-",33,IF(G24="AMBIGUOUS",34,IF(G24="UNCODEABLE",35)))))))))))))))))))))))))))))))))))))))))))))))))))))))))))))))))</f>
        <v>15</v>
      </c>
      <c r="G24" t="s">
        <v>9706</v>
      </c>
    </row>
    <row r="25" spans="1:13" x14ac:dyDescent="0.35">
      <c r="E25" s="58" t="s">
        <v>11511</v>
      </c>
      <c r="F25" s="4">
        <f t="shared" si="1"/>
        <v>17</v>
      </c>
      <c r="G25" t="s">
        <v>12176</v>
      </c>
    </row>
    <row r="26" spans="1:13" x14ac:dyDescent="0.35">
      <c r="E26" s="58" t="s">
        <v>11512</v>
      </c>
      <c r="F26" s="4">
        <f t="shared" si="1"/>
        <v>17</v>
      </c>
      <c r="G26" t="s">
        <v>12181</v>
      </c>
    </row>
    <row r="27" spans="1:13" x14ac:dyDescent="0.35">
      <c r="A27" s="4">
        <v>9</v>
      </c>
      <c r="B27" s="4">
        <v>-251.98099999999999</v>
      </c>
      <c r="C27" t="s">
        <v>7105</v>
      </c>
      <c r="D27" s="4">
        <v>3</v>
      </c>
      <c r="E27" s="16" t="s">
        <v>7271</v>
      </c>
    </row>
    <row r="28" spans="1:13" x14ac:dyDescent="0.35">
      <c r="E28" s="58" t="s">
        <v>10016</v>
      </c>
      <c r="F28" s="4">
        <f t="shared" si="1"/>
        <v>15</v>
      </c>
      <c r="G28" t="s">
        <v>9706</v>
      </c>
    </row>
    <row r="29" spans="1:13" x14ac:dyDescent="0.35">
      <c r="E29" s="58" t="s">
        <v>10015</v>
      </c>
      <c r="F29" s="4">
        <f t="shared" si="1"/>
        <v>17</v>
      </c>
      <c r="G29" t="s">
        <v>12176</v>
      </c>
    </row>
    <row r="30" spans="1:13" x14ac:dyDescent="0.35">
      <c r="A30" s="4">
        <v>10</v>
      </c>
      <c r="B30" s="4">
        <v>-245.548</v>
      </c>
      <c r="C30" t="s">
        <v>7088</v>
      </c>
      <c r="D30" s="4">
        <v>1</v>
      </c>
      <c r="E30" s="16" t="s">
        <v>7276</v>
      </c>
      <c r="F30" s="4">
        <f t="shared" si="1"/>
        <v>19</v>
      </c>
      <c r="G30" t="s">
        <v>9723</v>
      </c>
    </row>
    <row r="31" spans="1:13" x14ac:dyDescent="0.35">
      <c r="A31" s="4">
        <v>11</v>
      </c>
      <c r="B31" s="4">
        <v>-235.995</v>
      </c>
      <c r="C31" t="s">
        <v>7093</v>
      </c>
      <c r="D31" s="4">
        <v>2</v>
      </c>
      <c r="E31" s="16" t="s">
        <v>3017</v>
      </c>
      <c r="F31" s="4">
        <f t="shared" si="1"/>
        <v>19</v>
      </c>
      <c r="G31" t="s">
        <v>9723</v>
      </c>
    </row>
    <row r="33" spans="1:12" x14ac:dyDescent="0.35">
      <c r="A33" s="7" t="s">
        <v>11522</v>
      </c>
      <c r="B33" s="31" t="s">
        <v>11519</v>
      </c>
    </row>
    <row r="34" spans="1:12" x14ac:dyDescent="0.35">
      <c r="B34" s="31" t="s">
        <v>11520</v>
      </c>
    </row>
    <row r="35" spans="1:12" x14ac:dyDescent="0.35">
      <c r="B35" s="31" t="s">
        <v>11521</v>
      </c>
    </row>
    <row r="36" spans="1:12" x14ac:dyDescent="0.35">
      <c r="A36" s="4">
        <v>12</v>
      </c>
      <c r="B36" s="4">
        <v>-301.34899999999999</v>
      </c>
      <c r="C36" t="s">
        <v>7105</v>
      </c>
      <c r="D36" s="4">
        <v>3</v>
      </c>
      <c r="E36" s="16" t="s">
        <v>7259</v>
      </c>
      <c r="F36" s="4">
        <f t="shared" si="1"/>
        <v>3</v>
      </c>
      <c r="G36" t="s">
        <v>9379</v>
      </c>
    </row>
    <row r="37" spans="1:12" x14ac:dyDescent="0.35">
      <c r="A37" s="4">
        <v>13</v>
      </c>
      <c r="B37" s="4">
        <v>-278.053</v>
      </c>
      <c r="C37" t="s">
        <v>7088</v>
      </c>
      <c r="D37" s="4">
        <v>1</v>
      </c>
      <c r="E37" s="16" t="s">
        <v>185</v>
      </c>
      <c r="F37" s="4">
        <f t="shared" si="1"/>
        <v>4</v>
      </c>
      <c r="G37" t="s">
        <v>9372</v>
      </c>
    </row>
    <row r="38" spans="1:12" x14ac:dyDescent="0.35">
      <c r="A38" s="4">
        <v>14</v>
      </c>
      <c r="B38" s="4">
        <v>-200.964</v>
      </c>
      <c r="C38" t="s">
        <v>7088</v>
      </c>
      <c r="D38" s="4">
        <v>1</v>
      </c>
      <c r="E38" s="16" t="s">
        <v>7284</v>
      </c>
    </row>
    <row r="39" spans="1:12" x14ac:dyDescent="0.35">
      <c r="E39" s="58" t="s">
        <v>11514</v>
      </c>
      <c r="F39" s="4">
        <f t="shared" si="1"/>
        <v>7</v>
      </c>
      <c r="G39" t="s">
        <v>9377</v>
      </c>
    </row>
    <row r="40" spans="1:12" x14ac:dyDescent="0.35">
      <c r="E40" s="58" t="s">
        <v>11516</v>
      </c>
      <c r="F40" s="4">
        <f t="shared" si="1"/>
        <v>7</v>
      </c>
      <c r="G40" t="s">
        <v>9377</v>
      </c>
    </row>
    <row r="41" spans="1:12" x14ac:dyDescent="0.35">
      <c r="E41" s="58" t="s">
        <v>11515</v>
      </c>
      <c r="F41" s="4">
        <f t="shared" si="1"/>
        <v>6</v>
      </c>
      <c r="G41" t="s">
        <v>10472</v>
      </c>
      <c r="H41" s="4">
        <f t="shared" si="1"/>
        <v>2</v>
      </c>
      <c r="I41" t="s">
        <v>10428</v>
      </c>
    </row>
    <row r="42" spans="1:12" x14ac:dyDescent="0.35">
      <c r="A42" s="4">
        <v>15</v>
      </c>
      <c r="B42" s="4">
        <v>-172.02699999999999</v>
      </c>
      <c r="C42" t="s">
        <v>7088</v>
      </c>
      <c r="D42" s="4">
        <v>1</v>
      </c>
      <c r="E42" s="16" t="s">
        <v>7294</v>
      </c>
      <c r="F42" s="4">
        <f t="shared" si="1"/>
        <v>2</v>
      </c>
      <c r="G42" t="s">
        <v>10428</v>
      </c>
      <c r="H42" s="4">
        <f t="shared" ref="H42" si="2">IF(I42="GREET",1,IF(I42="GOAL",2,IF(I42="GOAL:COOP",2,IF(I42="(GOAL:COOP)",2,IF(I42="GOAL:CIVILITY",2,IF(I42="GOAL:SUSTAIN",2,IF(I42="(GOAL:SUSTAIN)",2,IF(I42="GOAL:MAX EARN",2,IF(I42="GOAL:EQUITY",2,IF(I42="(GOAL:EQUITY)",2,IF(I42="PROPOSAL",3,IF(I42="(PROPOSAL)",3,IF(I42="CHOOSE+",4,IF(I42="CHOOSE-",4,IF(I42="(CHOOSE+)",4,IF(I42="(CHOOSE-)",4,IF(I42="ECO INFO",5,IF(I42="(ECO INFO)",5,IF(I42="$ INFO",6,IF(I42="($ INFO)",6,IF(I42="SOC INFO",7,IF(I42="(SOC INFO)",7,IF(I42="RULE INFO",8,IF(I42="EXP INFO",9,IF(I42="(EXP INFO)",9,IF(I42="MON RES",10,IF(I42="MON EARN",11,IF(I42="MON BEH",12,IF(I42="POSE HARM",13,IF(I42="(POSE HARM)",13,IF(I42="POSE CONCERN",14,IF(I42="(POSE CONCERN)",14,IF(I42="RJ APOLOGY",15,IF(I42="RJ ATONE",16,IF(I42="(RJ ATONE)",16,IF(I42="RJ JUSTIFY",17,IF(I42="RJ JUSTIFY:ECO INFO",17,IF(I42="RJ JUSTIFY:SOC INFO",17,IF(I42="RJ JUSTIFY:EXP INFO",17,IF(I42="RJ JUSTIFY:MON EARN",17,IF(I42="RJ JUSTIFY:MON BEH",17,IF(I42="RJ-",18,IF(I42="RJ FORGIVE+",19,IF(I42="RJ FORGIVE-",19,IF(I42="(RJ FORGIVE+)",19,IF(I42="(RJ FORGIVE-)",19,IF(I42="COORD",20,IF(I42="(COORD)",20,IF(I42="ENF ACK",21,IF(I42="(ENF ACK)",21,IF(I42="ENF PRAISE",22,IF(I42="ENF ASK",23,IF(I42="ENF TELL",24,IF(I42="ENF SHAME",25,IF(I42="ENF WARN",26,IF(I42="ENF THREATEN",27,IF(I42="ENF PUNISH",28,IF(I42="DEFECT",29,IF(I42="SM TALK",30,IF(I42="HUMOR",31,IF(I42="POLITE+",32,IF(I42="POLITE-",32,IF(I42="INPUT-",33,IF(I42="AMBIGUOUS",34,IF(I42="UNCODEABLE",35)))))))))))))))))))))))))))))))))))))))))))))))))))))))))))))))))</f>
        <v>2</v>
      </c>
      <c r="I42" t="s">
        <v>12175</v>
      </c>
    </row>
    <row r="43" spans="1:12" x14ac:dyDescent="0.35">
      <c r="A43" s="4">
        <v>16</v>
      </c>
      <c r="B43" s="4">
        <v>-147.39599999999999</v>
      </c>
      <c r="C43" t="s">
        <v>7093</v>
      </c>
      <c r="D43" s="4">
        <v>2</v>
      </c>
      <c r="E43" s="16" t="s">
        <v>7309</v>
      </c>
      <c r="F43" s="4">
        <f t="shared" si="1"/>
        <v>4</v>
      </c>
      <c r="G43" t="s">
        <v>9372</v>
      </c>
      <c r="H43" s="4">
        <f t="shared" ref="H43" si="3">IF(I43="GREET",1,IF(I43="GOAL",2,IF(I43="GOAL:COOP",2,IF(I43="(GOAL:COOP)",2,IF(I43="GOAL:CIVILITY",2,IF(I43="GOAL:SUSTAIN",2,IF(I43="(GOAL:SUSTAIN)",2,IF(I43="GOAL:MAX EARN",2,IF(I43="GOAL:EQUITY",2,IF(I43="(GOAL:EQUITY)",2,IF(I43="PROPOSAL",3,IF(I43="(PROPOSAL)",3,IF(I43="CHOOSE+",4,IF(I43="CHOOSE-",4,IF(I43="(CHOOSE+)",4,IF(I43="(CHOOSE-)",4,IF(I43="ECO INFO",5,IF(I43="(ECO INFO)",5,IF(I43="$ INFO",6,IF(I43="($ INFO)",6,IF(I43="SOC INFO",7,IF(I43="(SOC INFO)",7,IF(I43="RULE INFO",8,IF(I43="EXP INFO",9,IF(I43="(EXP INFO)",9,IF(I43="MON RES",10,IF(I43="MON EARN",11,IF(I43="MON BEH",12,IF(I43="POSE HARM",13,IF(I43="(POSE HARM)",13,IF(I43="POSE CONCERN",14,IF(I43="(POSE CONCERN)",14,IF(I43="RJ APOLOGY",15,IF(I43="RJ ATONE",16,IF(I43="(RJ ATONE)",16,IF(I43="RJ JUSTIFY",17,IF(I43="RJ JUSTIFY:ECO INFO",17,IF(I43="RJ JUSTIFY:SOC INFO",17,IF(I43="RJ JUSTIFY:EXP INFO",17,IF(I43="RJ JUSTIFY:MON EARN",17,IF(I43="RJ JUSTIFY:MON BEH",17,IF(I43="RJ-",18,IF(I43="RJ FORGIVE+",19,IF(I43="RJ FORGIVE-",19,IF(I43="(RJ FORGIVE+)",19,IF(I43="(RJ FORGIVE-)",19,IF(I43="COORD",20,IF(I43="(COORD)",20,IF(I43="ENF ACK",21,IF(I43="(ENF ACK)",21,IF(I43="ENF PRAISE",22,IF(I43="ENF ASK",23,IF(I43="ENF TELL",24,IF(I43="ENF SHAME",25,IF(I43="ENF WARN",26,IF(I43="ENF THREATEN",27,IF(I43="ENF PUNISH",28,IF(I43="DEFECT",29,IF(I43="SM TALK",30,IF(I43="HUMOR",31,IF(I43="POLITE+",32,IF(I43="POLITE-",32,IF(I43="INPUT-",33,IF(I43="AMBIGUOUS",34,IF(I43="UNCODEABLE",35)))))))))))))))))))))))))))))))))))))))))))))))))))))))))))))))))</f>
        <v>3</v>
      </c>
      <c r="I43" t="s">
        <v>9379</v>
      </c>
    </row>
    <row r="44" spans="1:12" x14ac:dyDescent="0.35">
      <c r="B44" s="4">
        <v>-139.685</v>
      </c>
      <c r="C44" t="s">
        <v>7093</v>
      </c>
      <c r="D44" s="4">
        <v>2</v>
      </c>
      <c r="E44" s="16" t="s">
        <v>1539</v>
      </c>
    </row>
    <row r="45" spans="1:12" s="38" customFormat="1" x14ac:dyDescent="0.35">
      <c r="A45" s="37"/>
      <c r="B45" s="37"/>
      <c r="D45" s="37"/>
      <c r="E45" s="58" t="s">
        <v>9452</v>
      </c>
      <c r="F45" s="4">
        <f t="shared" si="1"/>
        <v>4</v>
      </c>
      <c r="G45" t="s">
        <v>9372</v>
      </c>
      <c r="H45" s="4"/>
      <c r="I45"/>
      <c r="J45" s="37"/>
      <c r="L45" s="37"/>
    </row>
    <row r="46" spans="1:12" s="38" customFormat="1" x14ac:dyDescent="0.35">
      <c r="A46" s="37"/>
      <c r="B46" s="37"/>
      <c r="D46" s="37"/>
      <c r="E46" s="58" t="s">
        <v>11517</v>
      </c>
      <c r="F46" s="4">
        <f t="shared" si="1"/>
        <v>8</v>
      </c>
      <c r="G46" t="s">
        <v>9374</v>
      </c>
      <c r="H46" s="4"/>
      <c r="I46"/>
      <c r="J46" s="37"/>
      <c r="L46" s="37"/>
    </row>
    <row r="47" spans="1:12" s="38" customFormat="1" x14ac:dyDescent="0.35">
      <c r="A47" s="37"/>
      <c r="B47" s="37"/>
      <c r="D47" s="37"/>
      <c r="E47" s="58" t="s">
        <v>10017</v>
      </c>
      <c r="F47" s="4">
        <f t="shared" si="1"/>
        <v>3</v>
      </c>
      <c r="G47" t="s">
        <v>9379</v>
      </c>
      <c r="H47" s="4"/>
      <c r="I47"/>
      <c r="J47" s="37"/>
      <c r="L47" s="37"/>
    </row>
    <row r="48" spans="1:12" x14ac:dyDescent="0.35">
      <c r="A48" s="4">
        <v>17</v>
      </c>
      <c r="B48" s="4">
        <v>-132.32499999999999</v>
      </c>
      <c r="C48" t="s">
        <v>7097</v>
      </c>
      <c r="D48" s="4">
        <v>4</v>
      </c>
      <c r="E48" s="16" t="s">
        <v>1144</v>
      </c>
      <c r="F48" s="4">
        <f t="shared" si="1"/>
        <v>4</v>
      </c>
      <c r="G48" t="s">
        <v>9372</v>
      </c>
    </row>
    <row r="49" spans="1:9" x14ac:dyDescent="0.35">
      <c r="A49" s="4">
        <v>18</v>
      </c>
      <c r="B49" s="4">
        <v>-117.22199999999999</v>
      </c>
      <c r="C49" t="s">
        <v>7088</v>
      </c>
      <c r="D49" s="4">
        <v>1</v>
      </c>
      <c r="E49" s="16" t="s">
        <v>1739</v>
      </c>
      <c r="F49" s="4">
        <f t="shared" si="1"/>
        <v>8</v>
      </c>
      <c r="G49" t="s">
        <v>9374</v>
      </c>
      <c r="H49" s="4">
        <f t="shared" si="1"/>
        <v>4</v>
      </c>
      <c r="I49" t="s">
        <v>10330</v>
      </c>
    </row>
    <row r="50" spans="1:9" x14ac:dyDescent="0.35">
      <c r="A50" s="4">
        <v>19</v>
      </c>
      <c r="B50" s="4">
        <v>-107.23399999999999</v>
      </c>
      <c r="C50" t="s">
        <v>7105</v>
      </c>
      <c r="D50" s="4">
        <v>3</v>
      </c>
      <c r="E50" s="16" t="s">
        <v>7328</v>
      </c>
    </row>
    <row r="51" spans="1:9" x14ac:dyDescent="0.35">
      <c r="E51" s="58" t="s">
        <v>11518</v>
      </c>
      <c r="F51" s="4">
        <f t="shared" si="1"/>
        <v>4</v>
      </c>
      <c r="G51" t="s">
        <v>9372</v>
      </c>
    </row>
    <row r="52" spans="1:9" x14ac:dyDescent="0.35">
      <c r="E52" s="58" t="s">
        <v>5373</v>
      </c>
      <c r="F52" s="4">
        <f t="shared" si="1"/>
        <v>8</v>
      </c>
      <c r="G52" t="s">
        <v>9374</v>
      </c>
    </row>
    <row r="53" spans="1:9" x14ac:dyDescent="0.35">
      <c r="A53" s="4">
        <v>20</v>
      </c>
      <c r="B53" s="4">
        <v>-104.098</v>
      </c>
      <c r="C53" t="s">
        <v>7093</v>
      </c>
      <c r="D53" s="4">
        <v>2</v>
      </c>
      <c r="E53" s="16" t="s">
        <v>7330</v>
      </c>
      <c r="F53" s="4">
        <f t="shared" si="1"/>
        <v>8</v>
      </c>
      <c r="G53" t="s">
        <v>9374</v>
      </c>
    </row>
    <row r="54" spans="1:9" x14ac:dyDescent="0.35">
      <c r="A54" s="4">
        <v>21</v>
      </c>
      <c r="B54" s="4">
        <v>-93.227000000000004</v>
      </c>
      <c r="C54" t="s">
        <v>7097</v>
      </c>
      <c r="D54" s="4">
        <v>4</v>
      </c>
      <c r="E54" s="16" t="s">
        <v>7332</v>
      </c>
      <c r="F54" s="4">
        <f t="shared" si="1"/>
        <v>8</v>
      </c>
      <c r="G54" t="s">
        <v>9374</v>
      </c>
      <c r="H54" s="4">
        <f t="shared" si="1"/>
        <v>4</v>
      </c>
      <c r="I54" t="s">
        <v>10330</v>
      </c>
    </row>
    <row r="56" spans="1:9" x14ac:dyDescent="0.35">
      <c r="B56" s="20" t="s">
        <v>9427</v>
      </c>
    </row>
    <row r="57" spans="1:9" x14ac:dyDescent="0.35">
      <c r="A57" s="4">
        <v>22</v>
      </c>
      <c r="B57" s="4">
        <v>-87.959000000000003</v>
      </c>
      <c r="C57" t="s">
        <v>7088</v>
      </c>
      <c r="D57" s="4">
        <v>1</v>
      </c>
      <c r="E57" s="16" t="s">
        <v>875</v>
      </c>
      <c r="F57" s="4">
        <f t="shared" si="1"/>
        <v>22</v>
      </c>
      <c r="G57" t="s">
        <v>10418</v>
      </c>
    </row>
    <row r="58" spans="1:9" x14ac:dyDescent="0.35">
      <c r="A58" s="4">
        <v>23</v>
      </c>
      <c r="B58" s="4">
        <v>-83.697999999999993</v>
      </c>
      <c r="C58" t="s">
        <v>7105</v>
      </c>
      <c r="D58" s="4">
        <v>3</v>
      </c>
      <c r="E58" s="16" t="s">
        <v>875</v>
      </c>
      <c r="F58" s="4">
        <f t="shared" si="1"/>
        <v>22</v>
      </c>
      <c r="G58" t="s">
        <v>10418</v>
      </c>
    </row>
    <row r="59" spans="1:9" x14ac:dyDescent="0.35">
      <c r="A59" s="4">
        <v>24</v>
      </c>
      <c r="B59" s="4">
        <v>-80.814999999999998</v>
      </c>
      <c r="C59" t="s">
        <v>7093</v>
      </c>
      <c r="D59" s="4">
        <v>2</v>
      </c>
      <c r="E59" s="16" t="s">
        <v>875</v>
      </c>
      <c r="F59" s="4">
        <f t="shared" si="1"/>
        <v>22</v>
      </c>
      <c r="G59" t="s">
        <v>10418</v>
      </c>
    </row>
    <row r="60" spans="1:9" x14ac:dyDescent="0.35">
      <c r="A60" s="4">
        <v>25</v>
      </c>
      <c r="B60" s="4">
        <v>-80.668000000000006</v>
      </c>
      <c r="C60" t="s">
        <v>7088</v>
      </c>
      <c r="D60" s="4">
        <v>1</v>
      </c>
      <c r="E60" s="16" t="s">
        <v>7338</v>
      </c>
      <c r="F60" s="4">
        <f t="shared" si="1"/>
        <v>22</v>
      </c>
      <c r="G60" t="s">
        <v>10418</v>
      </c>
    </row>
    <row r="61" spans="1:9" x14ac:dyDescent="0.35">
      <c r="A61" s="4">
        <v>26</v>
      </c>
      <c r="B61" s="4">
        <v>-79.466999999999999</v>
      </c>
      <c r="C61" t="s">
        <v>7097</v>
      </c>
      <c r="D61" s="4">
        <v>4</v>
      </c>
      <c r="E61" s="16" t="s">
        <v>875</v>
      </c>
      <c r="F61" s="4">
        <f t="shared" si="1"/>
        <v>22</v>
      </c>
      <c r="G61" t="s">
        <v>10418</v>
      </c>
    </row>
    <row r="62" spans="1:9" x14ac:dyDescent="0.35">
      <c r="A62" s="4">
        <v>27</v>
      </c>
      <c r="B62" s="4">
        <v>-45.155999999999999</v>
      </c>
      <c r="C62" t="s">
        <v>7088</v>
      </c>
      <c r="D62" s="4">
        <v>1</v>
      </c>
      <c r="E62" s="16" t="s">
        <v>11523</v>
      </c>
      <c r="F62" s="4">
        <f t="shared" si="1"/>
        <v>31</v>
      </c>
      <c r="G62" t="s">
        <v>9386</v>
      </c>
    </row>
    <row r="63" spans="1:9" x14ac:dyDescent="0.35">
      <c r="A63" s="4">
        <v>28</v>
      </c>
      <c r="B63" s="4">
        <v>-40.167000000000002</v>
      </c>
      <c r="C63" t="s">
        <v>7093</v>
      </c>
      <c r="D63" s="4">
        <v>2</v>
      </c>
      <c r="E63" s="16" t="s">
        <v>7348</v>
      </c>
      <c r="F63" s="4">
        <f t="shared" si="1"/>
        <v>31</v>
      </c>
      <c r="G63" t="s">
        <v>9386</v>
      </c>
    </row>
    <row r="65" spans="1:9" x14ac:dyDescent="0.35">
      <c r="B65" s="107" t="s">
        <v>9231</v>
      </c>
      <c r="C65" s="22"/>
      <c r="D65" s="21"/>
      <c r="E65" s="23"/>
    </row>
    <row r="66" spans="1:9" x14ac:dyDescent="0.35">
      <c r="B66" s="20"/>
    </row>
    <row r="67" spans="1:9" x14ac:dyDescent="0.35">
      <c r="A67" s="4">
        <v>29</v>
      </c>
      <c r="B67" s="4">
        <v>79.835999999999999</v>
      </c>
      <c r="C67" t="s">
        <v>7088</v>
      </c>
      <c r="D67" s="4">
        <v>1</v>
      </c>
      <c r="E67" s="16" t="s">
        <v>7351</v>
      </c>
      <c r="F67" s="4">
        <f t="shared" ref="F67" si="4">IF(G67="GREET",1,IF(G67="GOAL",2,IF(G67="GOAL:COOP",2,IF(G67="(GOAL:COOP)",2,IF(G67="GOAL:CIVILITY",2,IF(G67="GOAL:SUSTAIN",2,IF(G67="(GOAL:SUSTAIN)",2,IF(G67="GOAL:MAX EARN",2,IF(G67="GOAL:EQUITY",2,IF(G67="(GOAL:EQUITY)",2,IF(G67="PROPOSAL",3,IF(G67="(PROPOSAL)",3,IF(G67="CHOOSE+",4,IF(G67="CHOOSE-",4,IF(G67="(CHOOSE+)",4,IF(G67="(CHOOSE-)",4,IF(G67="ECO INFO",5,IF(G67="(ECO INFO)",5,IF(G67="$ INFO",6,IF(G67="($ INFO)",6,IF(G67="SOC INFO",7,IF(G67="(SOC INFO)",7,IF(G67="RULE INFO",8,IF(G67="EXP INFO",9,IF(G67="(EXP INFO)",9,IF(G67="MON RES",10,IF(G67="MON EARN",11,IF(G67="MON BEH",12,IF(G67="POSE HARM",13,IF(G67="(POSE HARM)",13,IF(G67="POSE CONCERN",14,IF(G67="(POSE CONCERN)",14,IF(G67="RJ APOLOGY",15,IF(G67="RJ ATONE",16,IF(G67="(RJ ATONE)",16,IF(G67="RJ JUSTIFY",17,IF(G67="RJ JUSTIFY:ECO INFO",17,IF(G67="RJ JUSTIFY:SOC INFO",17,IF(G67="RJ JUSTIFY:EXP INFO",17,IF(G67="RJ JUSTIFY:MON EARN",17,IF(G67="RJ JUSTIFY:MON BEH",17,IF(G67="RJ-",18,IF(G67="RJ FORGIVE+",19,IF(G67="RJ FORGIVE-",19,IF(G67="(RJ FORGIVE+)",19,IF(G67="(RJ FORGIVE-)",19,IF(G67="COORD",20,IF(G67="(COORD)",20,IF(G67="ENF ACK",21,IF(G67="(ENF ACK)",21,IF(G67="ENF PRAISE",22,IF(G67="ENF ASK",23,IF(G67="ENF TELL",24,IF(G67="ENF SHAME",25,IF(G67="ENF WARN",26,IF(G67="ENF THREATEN",27,IF(G67="ENF PUNISH",28,IF(G67="DEFECT",29,IF(G67="SM TALK",30,IF(G67="HUMOR",31,IF(G67="POLITE+",32,IF(G67="POLITE-",32,IF(G67="INPUT-",33,IF(G67="AMBIGUOUS",34,IF(G67="UNCODEABLE",35)))))))))))))))))))))))))))))))))))))))))))))))))))))))))))))))))</f>
        <v>7</v>
      </c>
      <c r="G67" t="s">
        <v>9377</v>
      </c>
    </row>
    <row r="69" spans="1:9" x14ac:dyDescent="0.35">
      <c r="A69" s="4">
        <v>30</v>
      </c>
      <c r="B69" s="4">
        <v>127.10899999999999</v>
      </c>
      <c r="C69" t="s">
        <v>7088</v>
      </c>
      <c r="D69" s="4">
        <v>1</v>
      </c>
      <c r="E69" s="16" t="s">
        <v>7358</v>
      </c>
    </row>
    <row r="70" spans="1:9" x14ac:dyDescent="0.35">
      <c r="E70" s="93" t="s">
        <v>10018</v>
      </c>
      <c r="F70" s="4">
        <f t="shared" ref="F70:F71" si="5">IF(G70="GREET",1,IF(G70="GOAL",2,IF(G70="GOAL:COOP",2,IF(G70="(GOAL:COOP)",2,IF(G70="GOAL:CIVILITY",2,IF(G70="GOAL:SUSTAIN",2,IF(G70="(GOAL:SUSTAIN)",2,IF(G70="GOAL:MAX EARN",2,IF(G70="GOAL:EQUITY",2,IF(G70="(GOAL:EQUITY)",2,IF(G70="PROPOSAL",3,IF(G70="(PROPOSAL)",3,IF(G70="CHOOSE+",4,IF(G70="CHOOSE-",4,IF(G70="(CHOOSE+)",4,IF(G70="(CHOOSE-)",4,IF(G70="ECO INFO",5,IF(G70="(ECO INFO)",5,IF(G70="$ INFO",6,IF(G70="($ INFO)",6,IF(G70="SOC INFO",7,IF(G70="(SOC INFO)",7,IF(G70="RULE INFO",8,IF(G70="EXP INFO",9,IF(G70="(EXP INFO)",9,IF(G70="MON RES",10,IF(G70="MON EARN",11,IF(G70="MON BEH",12,IF(G70="POSE HARM",13,IF(G70="(POSE HARM)",13,IF(G70="POSE CONCERN",14,IF(G70="(POSE CONCERN)",14,IF(G70="RJ APOLOGY",15,IF(G70="RJ ATONE",16,IF(G70="(RJ ATONE)",16,IF(G70="RJ JUSTIFY",17,IF(G70="RJ JUSTIFY:ECO INFO",17,IF(G70="RJ JUSTIFY:SOC INFO",17,IF(G70="RJ JUSTIFY:EXP INFO",17,IF(G70="RJ JUSTIFY:MON EARN",17,IF(G70="RJ JUSTIFY:MON BEH",17,IF(G70="RJ-",18,IF(G70="RJ FORGIVE+",19,IF(G70="RJ FORGIVE-",19,IF(G70="(RJ FORGIVE+)",19,IF(G70="(RJ FORGIVE-)",19,IF(G70="COORD",20,IF(G70="(COORD)",20,IF(G70="ENF ACK",21,IF(G70="(ENF ACK)",21,IF(G70="ENF PRAISE",22,IF(G70="ENF ASK",23,IF(G70="ENF TELL",24,IF(G70="ENF SHAME",25,IF(G70="ENF WARN",26,IF(G70="ENF THREATEN",27,IF(G70="ENF PUNISH",28,IF(G70="DEFECT",29,IF(G70="SM TALK",30,IF(G70="HUMOR",31,IF(G70="POLITE+",32,IF(G70="POLITE-",32,IF(G70="INPUT-",33,IF(G70="AMBIGUOUS",34,IF(G70="UNCODEABLE",35)))))))))))))))))))))))))))))))))))))))))))))))))))))))))))))))))</f>
        <v>12</v>
      </c>
      <c r="G70" t="s">
        <v>10124</v>
      </c>
      <c r="H70" s="4">
        <f t="shared" ref="H70" si="6">IF(I70="GREET",1,IF(I70="GOAL",2,IF(I70="GOAL:COOP",2,IF(I70="(GOAL:COOP)",2,IF(I70="GOAL:CIVILITY",2,IF(I70="GOAL:SUSTAIN",2,IF(I70="(GOAL:SUSTAIN)",2,IF(I70="GOAL:MAX EARN",2,IF(I70="GOAL:EQUITY",2,IF(I70="(GOAL:EQUITY)",2,IF(I70="PROPOSAL",3,IF(I70="(PROPOSAL)",3,IF(I70="CHOOSE+",4,IF(I70="CHOOSE-",4,IF(I70="(CHOOSE+)",4,IF(I70="(CHOOSE-)",4,IF(I70="ECO INFO",5,IF(I70="(ECO INFO)",5,IF(I70="$ INFO",6,IF(I70="($ INFO)",6,IF(I70="SOC INFO",7,IF(I70="(SOC INFO)",7,IF(I70="RULE INFO",8,IF(I70="EXP INFO",9,IF(I70="(EXP INFO)",9,IF(I70="MON RES",10,IF(I70="MON EARN",11,IF(I70="MON BEH",12,IF(I70="POSE HARM",13,IF(I70="(POSE HARM)",13,IF(I70="POSE CONCERN",14,IF(I70="(POSE CONCERN)",14,IF(I70="RJ APOLOGY",15,IF(I70="RJ ATONE",16,IF(I70="(RJ ATONE)",16,IF(I70="RJ JUSTIFY",17,IF(I70="RJ JUSTIFY:ECO INFO",17,IF(I70="RJ JUSTIFY:SOC INFO",17,IF(I70="RJ JUSTIFY:EXP INFO",17,IF(I70="RJ JUSTIFY:MON EARN",17,IF(I70="RJ JUSTIFY:MON BEH",17,IF(I70="RJ-",18,IF(I70="RJ FORGIVE+",19,IF(I70="RJ FORGIVE-",19,IF(I70="(RJ FORGIVE+)",19,IF(I70="(RJ FORGIVE-)",19,IF(I70="COORD",20,IF(I70="(COORD)",20,IF(I70="ENF ACK",21,IF(I70="(ENF ACK)",21,IF(I70="ENF PRAISE",22,IF(I70="ENF ASK",23,IF(I70="ENF TELL",24,IF(I70="ENF SHAME",25,IF(I70="ENF WARN",26,IF(I70="ENF THREATEN",27,IF(I70="ENF PUNISH",28,IF(I70="DEFECT",29,IF(I70="SM TALK",30,IF(I70="HUMOR",31,IF(I70="POLITE+",32,IF(I70="POLITE-",32,IF(I70="INPUT-",33,IF(I70="AMBIGUOUS",34,IF(I70="UNCODEABLE",35)))))))))))))))))))))))))))))))))))))))))))))))))))))))))))))))))</f>
        <v>5</v>
      </c>
      <c r="I70" t="s">
        <v>9378</v>
      </c>
    </row>
    <row r="71" spans="1:9" x14ac:dyDescent="0.35">
      <c r="E71" s="93" t="s">
        <v>10019</v>
      </c>
      <c r="F71" s="4">
        <f t="shared" si="5"/>
        <v>26</v>
      </c>
      <c r="G71" t="s">
        <v>10123</v>
      </c>
    </row>
    <row r="72" spans="1:9" x14ac:dyDescent="0.35">
      <c r="B72" s="20"/>
    </row>
    <row r="73" spans="1:9" x14ac:dyDescent="0.35">
      <c r="A73" s="4">
        <v>31</v>
      </c>
      <c r="B73" s="4">
        <v>241.684</v>
      </c>
      <c r="C73" t="s">
        <v>7088</v>
      </c>
      <c r="D73" s="4">
        <v>1</v>
      </c>
      <c r="E73" s="16" t="s">
        <v>7375</v>
      </c>
      <c r="F73" s="4">
        <f t="shared" ref="F73" si="7">IF(G73="GREET",1,IF(G73="GOAL",2,IF(G73="GOAL:COOP",2,IF(G73="(GOAL:COOP)",2,IF(G73="GOAL:CIVILITY",2,IF(G73="GOAL:SUSTAIN",2,IF(G73="(GOAL:SUSTAIN)",2,IF(G73="GOAL:MAX EARN",2,IF(G73="GOAL:EQUITY",2,IF(G73="(GOAL:EQUITY)",2,IF(G73="PROPOSAL",3,IF(G73="(PROPOSAL)",3,IF(G73="CHOOSE+",4,IF(G73="CHOOSE-",4,IF(G73="(CHOOSE+)",4,IF(G73="(CHOOSE-)",4,IF(G73="ECO INFO",5,IF(G73="(ECO INFO)",5,IF(G73="$ INFO",6,IF(G73="($ INFO)",6,IF(G73="SOC INFO",7,IF(G73="(SOC INFO)",7,IF(G73="RULE INFO",8,IF(G73="EXP INFO",9,IF(G73="(EXP INFO)",9,IF(G73="MON RES",10,IF(G73="MON EARN",11,IF(G73="MON BEH",12,IF(G73="POSE HARM",13,IF(G73="(POSE HARM)",13,IF(G73="POSE CONCERN",14,IF(G73="(POSE CONCERN)",14,IF(G73="RJ APOLOGY",15,IF(G73="RJ ATONE",16,IF(G73="(RJ ATONE)",16,IF(G73="RJ JUSTIFY",17,IF(G73="RJ JUSTIFY:ECO INFO",17,IF(G73="RJ JUSTIFY:SOC INFO",17,IF(G73="RJ JUSTIFY:EXP INFO",17,IF(G73="RJ JUSTIFY:MON EARN",17,IF(G73="RJ JUSTIFY:MON BEH",17,IF(G73="RJ-",18,IF(G73="RJ FORGIVE+",19,IF(G73="RJ FORGIVE-",19,IF(G73="(RJ FORGIVE+)",19,IF(G73="(RJ FORGIVE-)",19,IF(G73="COORD",20,IF(G73="(COORD)",20,IF(G73="ENF ACK",21,IF(G73="(ENF ACK)",21,IF(G73="ENF PRAISE",22,IF(G73="ENF ASK",23,IF(G73="ENF TELL",24,IF(G73="ENF SHAME",25,IF(G73="ENF WARN",26,IF(G73="ENF THREATEN",27,IF(G73="ENF PUNISH",28,IF(G73="DEFECT",29,IF(G73="SM TALK",30,IF(G73="HUMOR",31,IF(G73="POLITE+",32,IF(G73="POLITE-",32,IF(G73="INPUT-",33,IF(G73="AMBIGUOUS",34,IF(G73="UNCODEABLE",35)))))))))))))))))))))))))))))))))))))))))))))))))))))))))))))))))</f>
        <v>20</v>
      </c>
      <c r="G73" t="s">
        <v>9472</v>
      </c>
      <c r="I73" t="s">
        <v>11524</v>
      </c>
    </row>
    <row r="75" spans="1:9" x14ac:dyDescent="0.35">
      <c r="A75" s="7"/>
      <c r="B75" s="11" t="s">
        <v>9230</v>
      </c>
      <c r="C75" s="15"/>
      <c r="D75" s="19"/>
      <c r="E75" s="15"/>
    </row>
    <row r="76" spans="1:9" x14ac:dyDescent="0.35">
      <c r="B76" s="31"/>
    </row>
    <row r="77" spans="1:9" x14ac:dyDescent="0.35">
      <c r="A77" s="4">
        <v>32</v>
      </c>
      <c r="B77" s="4">
        <v>-378.71199999999999</v>
      </c>
      <c r="C77" t="s">
        <v>7088</v>
      </c>
      <c r="D77" s="4">
        <v>1</v>
      </c>
      <c r="E77" s="16" t="s">
        <v>7089</v>
      </c>
    </row>
    <row r="78" spans="1:9" x14ac:dyDescent="0.35">
      <c r="E78" s="93" t="s">
        <v>11525</v>
      </c>
      <c r="F78" s="4">
        <f t="shared" ref="F78:F106" si="8">IF(G78="GREET",1,IF(G78="GOAL",2,IF(G78="GOAL:COOP",2,IF(G78="(GOAL:COOP)",2,IF(G78="GOAL:CIVILITY",2,IF(G78="GOAL:SUSTAIN",2,IF(G78="(GOAL:SUSTAIN)",2,IF(G78="GOAL:MAX EARN",2,IF(G78="GOAL:EQUITY",2,IF(G78="(GOAL:EQUITY)",2,IF(G78="PROPOSAL",3,IF(G78="(PROPOSAL)",3,IF(G78="CHOOSE+",4,IF(G78="CHOOSE-",4,IF(G78="(CHOOSE+)",4,IF(G78="(CHOOSE-)",4,IF(G78="ECO INFO",5,IF(G78="(ECO INFO)",5,IF(G78="$ INFO",6,IF(G78="($ INFO)",6,IF(G78="SOC INFO",7,IF(G78="(SOC INFO)",7,IF(G78="RULE INFO",8,IF(G78="EXP INFO",9,IF(G78="(EXP INFO)",9,IF(G78="MON RES",10,IF(G78="MON EARN",11,IF(G78="MON BEH",12,IF(G78="POSE HARM",13,IF(G78="(POSE HARM)",13,IF(G78="POSE CONCERN",14,IF(G78="(POSE CONCERN)",14,IF(G78="RJ APOLOGY",15,IF(G78="RJ ATONE",16,IF(G78="(RJ ATONE)",16,IF(G78="RJ JUSTIFY",17,IF(G78="RJ JUSTIFY:ECO INFO",17,IF(G78="RJ JUSTIFY:SOC INFO",17,IF(G78="RJ JUSTIFY:EXP INFO",17,IF(G78="RJ JUSTIFY:MON EARN",17,IF(G78="RJ JUSTIFY:MON BEH",17,IF(G78="RJ-",18,IF(G78="RJ FORGIVE+",19,IF(G78="RJ FORGIVE-",19,IF(G78="(RJ FORGIVE+)",19,IF(G78="(RJ FORGIVE-)",19,IF(G78="COORD",20,IF(G78="(COORD)",20,IF(G78="ENF ACK",21,IF(G78="(ENF ACK)",21,IF(G78="ENF PRAISE",22,IF(G78="ENF ASK",23,IF(G78="ENF TELL",24,IF(G78="ENF SHAME",25,IF(G78="ENF WARN",26,IF(G78="ENF THREATEN",27,IF(G78="ENF PUNISH",28,IF(G78="DEFECT",29,IF(G78="SM TALK",30,IF(G78="HUMOR",31,IF(G78="POLITE+",32,IF(G78="POLITE-",32,IF(G78="INPUT-",33,IF(G78="AMBIGUOUS",34,IF(G78="UNCODEABLE",35)))))))))))))))))))))))))))))))))))))))))))))))))))))))))))))))))</f>
        <v>9</v>
      </c>
      <c r="G78" t="s">
        <v>9373</v>
      </c>
    </row>
    <row r="79" spans="1:9" x14ac:dyDescent="0.35">
      <c r="E79" s="93" t="s">
        <v>11526</v>
      </c>
      <c r="F79" s="4">
        <f t="shared" si="8"/>
        <v>7</v>
      </c>
      <c r="G79" t="s">
        <v>9377</v>
      </c>
    </row>
    <row r="80" spans="1:9" x14ac:dyDescent="0.35">
      <c r="A80" s="4">
        <v>33</v>
      </c>
      <c r="B80" s="4">
        <v>-371.15199999999999</v>
      </c>
      <c r="C80" t="s">
        <v>7093</v>
      </c>
      <c r="D80" s="4">
        <v>2</v>
      </c>
      <c r="E80" s="16" t="s">
        <v>140</v>
      </c>
      <c r="F80" s="4">
        <f t="shared" si="8"/>
        <v>31</v>
      </c>
      <c r="G80" t="s">
        <v>9386</v>
      </c>
    </row>
    <row r="82" spans="1:7" x14ac:dyDescent="0.35">
      <c r="A82" s="7" t="s">
        <v>12130</v>
      </c>
      <c r="B82" s="31" t="s">
        <v>12129</v>
      </c>
    </row>
    <row r="83" spans="1:7" x14ac:dyDescent="0.35">
      <c r="A83" s="4">
        <v>34</v>
      </c>
      <c r="B83" s="4">
        <v>-368.976</v>
      </c>
      <c r="C83" t="s">
        <v>7097</v>
      </c>
      <c r="D83" s="4">
        <v>4</v>
      </c>
      <c r="E83" s="16" t="s">
        <v>7098</v>
      </c>
      <c r="F83" s="4">
        <f t="shared" si="8"/>
        <v>3</v>
      </c>
      <c r="G83" t="s">
        <v>9379</v>
      </c>
    </row>
    <row r="84" spans="1:7" x14ac:dyDescent="0.35">
      <c r="A84" s="4">
        <v>35</v>
      </c>
      <c r="B84" s="4">
        <v>-355.67</v>
      </c>
      <c r="C84" t="s">
        <v>7105</v>
      </c>
      <c r="D84" s="4">
        <v>3</v>
      </c>
      <c r="E84" s="16" t="s">
        <v>7106</v>
      </c>
    </row>
    <row r="85" spans="1:7" x14ac:dyDescent="0.35">
      <c r="A85" s="4">
        <v>36</v>
      </c>
      <c r="B85" s="4">
        <v>-353.53100000000001</v>
      </c>
      <c r="C85" t="s">
        <v>7105</v>
      </c>
      <c r="D85" s="4">
        <v>3</v>
      </c>
      <c r="E85" s="16" t="s">
        <v>68</v>
      </c>
    </row>
    <row r="86" spans="1:7" x14ac:dyDescent="0.35">
      <c r="E86" s="93" t="s">
        <v>11527</v>
      </c>
      <c r="F86" s="4">
        <f t="shared" si="8"/>
        <v>4</v>
      </c>
      <c r="G86" t="s">
        <v>9372</v>
      </c>
    </row>
    <row r="87" spans="1:7" x14ac:dyDescent="0.35">
      <c r="E87" s="93" t="s">
        <v>11528</v>
      </c>
      <c r="F87" s="4">
        <f t="shared" si="8"/>
        <v>7</v>
      </c>
      <c r="G87" t="s">
        <v>9377</v>
      </c>
    </row>
    <row r="88" spans="1:7" x14ac:dyDescent="0.35">
      <c r="A88" s="4">
        <v>37</v>
      </c>
      <c r="B88" s="4">
        <v>-352.79199999999997</v>
      </c>
      <c r="C88" t="s">
        <v>7088</v>
      </c>
      <c r="D88" s="4">
        <v>1</v>
      </c>
      <c r="E88" s="16" t="s">
        <v>7107</v>
      </c>
    </row>
    <row r="89" spans="1:7" x14ac:dyDescent="0.35">
      <c r="E89" s="93" t="s">
        <v>10020</v>
      </c>
      <c r="F89" s="4">
        <f t="shared" si="8"/>
        <v>4</v>
      </c>
      <c r="G89" t="s">
        <v>9372</v>
      </c>
    </row>
    <row r="90" spans="1:7" x14ac:dyDescent="0.35">
      <c r="E90" s="93" t="s">
        <v>10021</v>
      </c>
      <c r="F90" s="4">
        <f t="shared" si="8"/>
        <v>3</v>
      </c>
      <c r="G90" t="s">
        <v>9379</v>
      </c>
    </row>
    <row r="91" spans="1:7" x14ac:dyDescent="0.35">
      <c r="E91" s="93" t="s">
        <v>10022</v>
      </c>
      <c r="F91" s="4">
        <f t="shared" si="8"/>
        <v>5</v>
      </c>
      <c r="G91" t="s">
        <v>9378</v>
      </c>
    </row>
    <row r="93" spans="1:7" x14ac:dyDescent="0.35">
      <c r="B93" s="20" t="s">
        <v>9249</v>
      </c>
    </row>
    <row r="94" spans="1:7" x14ac:dyDescent="0.35">
      <c r="A94" s="4">
        <v>38</v>
      </c>
      <c r="B94" s="4">
        <v>-331.827</v>
      </c>
      <c r="C94" t="s">
        <v>7105</v>
      </c>
      <c r="D94" s="4">
        <v>3</v>
      </c>
      <c r="E94" s="16" t="s">
        <v>7115</v>
      </c>
      <c r="F94" s="4">
        <f t="shared" si="8"/>
        <v>5</v>
      </c>
      <c r="G94" t="s">
        <v>9378</v>
      </c>
    </row>
    <row r="95" spans="1:7" x14ac:dyDescent="0.35">
      <c r="B95" s="4">
        <v>-307.803</v>
      </c>
      <c r="C95" t="s">
        <v>7105</v>
      </c>
      <c r="D95" s="4">
        <v>3</v>
      </c>
      <c r="E95" s="16" t="s">
        <v>7121</v>
      </c>
    </row>
    <row r="96" spans="1:7" x14ac:dyDescent="0.35">
      <c r="A96" s="4">
        <v>39</v>
      </c>
      <c r="B96" s="4">
        <v>-328.291</v>
      </c>
      <c r="C96" t="s">
        <v>7088</v>
      </c>
      <c r="D96" s="4">
        <v>1</v>
      </c>
      <c r="E96" s="16" t="s">
        <v>7117</v>
      </c>
    </row>
    <row r="97" spans="1:9" x14ac:dyDescent="0.35">
      <c r="E97" s="93" t="s">
        <v>10023</v>
      </c>
      <c r="F97" s="4">
        <f t="shared" si="8"/>
        <v>7</v>
      </c>
      <c r="G97" t="s">
        <v>9377</v>
      </c>
      <c r="H97" s="4">
        <f t="shared" ref="H97" si="9">IF(I97="GREET",1,IF(I97="GOAL",2,IF(I97="GOAL:COOP",2,IF(I97="(GOAL:COOP)",2,IF(I97="GOAL:CIVILITY",2,IF(I97="GOAL:SUSTAIN",2,IF(I97="(GOAL:SUSTAIN)",2,IF(I97="GOAL:MAX EARN",2,IF(I97="GOAL:EQUITY",2,IF(I97="(GOAL:EQUITY)",2,IF(I97="PROPOSAL",3,IF(I97="(PROPOSAL)",3,IF(I97="CHOOSE+",4,IF(I97="CHOOSE-",4,IF(I97="(CHOOSE+)",4,IF(I97="(CHOOSE-)",4,IF(I97="ECO INFO",5,IF(I97="(ECO INFO)",5,IF(I97="$ INFO",6,IF(I97="($ INFO)",6,IF(I97="SOC INFO",7,IF(I97="(SOC INFO)",7,IF(I97="RULE INFO",8,IF(I97="EXP INFO",9,IF(I97="(EXP INFO)",9,IF(I97="MON RES",10,IF(I97="MON EARN",11,IF(I97="MON BEH",12,IF(I97="POSE HARM",13,IF(I97="(POSE HARM)",13,IF(I97="POSE CONCERN",14,IF(I97="(POSE CONCERN)",14,IF(I97="RJ APOLOGY",15,IF(I97="RJ ATONE",16,IF(I97="(RJ ATONE)",16,IF(I97="RJ JUSTIFY",17,IF(I97="RJ JUSTIFY:ECO INFO",17,IF(I97="RJ JUSTIFY:SOC INFO",17,IF(I97="RJ JUSTIFY:EXP INFO",17,IF(I97="RJ JUSTIFY:MON EARN",17,IF(I97="RJ JUSTIFY:MON BEH",17,IF(I97="RJ-",18,IF(I97="RJ FORGIVE+",19,IF(I97="RJ FORGIVE-",19,IF(I97="(RJ FORGIVE+)",19,IF(I97="(RJ FORGIVE-)",19,IF(I97="COORD",20,IF(I97="(COORD)",20,IF(I97="ENF ACK",21,IF(I97="(ENF ACK)",21,IF(I97="ENF PRAISE",22,IF(I97="ENF ASK",23,IF(I97="ENF TELL",24,IF(I97="ENF SHAME",25,IF(I97="ENF WARN",26,IF(I97="ENF THREATEN",27,IF(I97="ENF PUNISH",28,IF(I97="DEFECT",29,IF(I97="SM TALK",30,IF(I97="HUMOR",31,IF(I97="POLITE+",32,IF(I97="POLITE-",32,IF(I97="INPUT-",33,IF(I97="AMBIGUOUS",34,IF(I97="UNCODEABLE",35)))))))))))))))))))))))))))))))))))))))))))))))))))))))))))))))))</f>
        <v>2</v>
      </c>
      <c r="I97" t="s">
        <v>10428</v>
      </c>
    </row>
    <row r="98" spans="1:9" x14ac:dyDescent="0.35">
      <c r="E98" s="93" t="s">
        <v>10024</v>
      </c>
      <c r="F98" s="4">
        <f t="shared" si="8"/>
        <v>5</v>
      </c>
      <c r="G98" t="s">
        <v>9378</v>
      </c>
    </row>
    <row r="99" spans="1:9" x14ac:dyDescent="0.35">
      <c r="A99" s="4">
        <v>40</v>
      </c>
      <c r="B99" s="4">
        <v>-300.83199999999999</v>
      </c>
      <c r="C99" t="s">
        <v>7088</v>
      </c>
      <c r="D99" s="4">
        <v>1</v>
      </c>
      <c r="E99" s="16" t="s">
        <v>7125</v>
      </c>
      <c r="F99" s="4">
        <f t="shared" si="8"/>
        <v>5</v>
      </c>
      <c r="G99" t="s">
        <v>9378</v>
      </c>
    </row>
    <row r="101" spans="1:9" x14ac:dyDescent="0.35">
      <c r="A101" s="4">
        <v>41</v>
      </c>
      <c r="B101" s="4">
        <v>-265.04700000000003</v>
      </c>
      <c r="C101" t="s">
        <v>7088</v>
      </c>
      <c r="D101" s="4">
        <v>1</v>
      </c>
      <c r="E101" s="16" t="s">
        <v>7132</v>
      </c>
      <c r="F101" s="4">
        <f t="shared" si="8"/>
        <v>7</v>
      </c>
      <c r="G101" t="s">
        <v>9377</v>
      </c>
    </row>
    <row r="102" spans="1:9" x14ac:dyDescent="0.35">
      <c r="A102" s="4">
        <v>42</v>
      </c>
      <c r="B102" s="4">
        <v>-214.60499999999999</v>
      </c>
      <c r="C102" t="s">
        <v>7088</v>
      </c>
      <c r="D102" s="4">
        <v>1</v>
      </c>
      <c r="E102" s="16" t="s">
        <v>7147</v>
      </c>
      <c r="F102" s="4">
        <f t="shared" si="8"/>
        <v>7</v>
      </c>
      <c r="G102" t="s">
        <v>9377</v>
      </c>
    </row>
    <row r="103" spans="1:9" x14ac:dyDescent="0.35">
      <c r="B103" s="4">
        <v>-200.36099999999999</v>
      </c>
      <c r="C103" t="s">
        <v>7088</v>
      </c>
      <c r="D103" s="4">
        <v>1</v>
      </c>
      <c r="E103" s="16" t="s">
        <v>7153</v>
      </c>
    </row>
    <row r="104" spans="1:9" x14ac:dyDescent="0.35">
      <c r="A104" s="4">
        <v>43</v>
      </c>
      <c r="B104" s="4">
        <v>-191.45599999999999</v>
      </c>
      <c r="C104" t="s">
        <v>7105</v>
      </c>
      <c r="D104" s="4">
        <v>3</v>
      </c>
      <c r="E104" s="16" t="s">
        <v>7158</v>
      </c>
      <c r="F104" s="4">
        <f t="shared" si="8"/>
        <v>7</v>
      </c>
      <c r="G104" t="s">
        <v>9377</v>
      </c>
    </row>
    <row r="105" spans="1:9" x14ac:dyDescent="0.35">
      <c r="B105" s="4">
        <v>-167.095</v>
      </c>
      <c r="C105" t="s">
        <v>7105</v>
      </c>
      <c r="D105" s="4">
        <v>3</v>
      </c>
      <c r="E105" s="16" t="s">
        <v>7168</v>
      </c>
    </row>
    <row r="106" spans="1:9" x14ac:dyDescent="0.35">
      <c r="A106" s="4">
        <v>44</v>
      </c>
      <c r="B106" s="4">
        <v>-179.19499999999999</v>
      </c>
      <c r="C106" t="s">
        <v>7097</v>
      </c>
      <c r="D106" s="4">
        <v>4</v>
      </c>
      <c r="E106" s="16" t="s">
        <v>7162</v>
      </c>
      <c r="F106" s="4">
        <f t="shared" si="8"/>
        <v>7</v>
      </c>
      <c r="G106" t="s">
        <v>9377</v>
      </c>
    </row>
    <row r="108" spans="1:9" x14ac:dyDescent="0.35">
      <c r="A108" s="7" t="s">
        <v>11522</v>
      </c>
      <c r="B108" s="31" t="s">
        <v>12041</v>
      </c>
    </row>
    <row r="109" spans="1:9" x14ac:dyDescent="0.35">
      <c r="A109" s="7"/>
      <c r="B109" s="31" t="s">
        <v>11534</v>
      </c>
    </row>
    <row r="110" spans="1:9" x14ac:dyDescent="0.35">
      <c r="A110" s="7"/>
      <c r="B110" s="31" t="s">
        <v>11533</v>
      </c>
    </row>
    <row r="111" spans="1:9" x14ac:dyDescent="0.35">
      <c r="A111" s="4">
        <v>45</v>
      </c>
      <c r="B111" s="4">
        <v>-154.72899999999899</v>
      </c>
      <c r="C111" t="s">
        <v>7088</v>
      </c>
      <c r="D111" s="4">
        <v>1</v>
      </c>
      <c r="E111" s="16" t="s">
        <v>7172</v>
      </c>
    </row>
    <row r="112" spans="1:9" x14ac:dyDescent="0.35">
      <c r="B112" s="4">
        <v>-151.10299999999901</v>
      </c>
      <c r="C112" t="s">
        <v>7088</v>
      </c>
      <c r="D112" s="4">
        <v>1</v>
      </c>
      <c r="E112" s="16" t="s">
        <v>7173</v>
      </c>
    </row>
    <row r="113" spans="1:9" x14ac:dyDescent="0.35">
      <c r="E113" s="58" t="s">
        <v>10025</v>
      </c>
      <c r="F113" s="4">
        <f t="shared" ref="F113:F116" si="10">IF(G113="GREET",1,IF(G113="GOAL",2,IF(G113="GOAL:COOP",2,IF(G113="(GOAL:COOP)",2,IF(G113="GOAL:CIVILITY",2,IF(G113="GOAL:SUSTAIN",2,IF(G113="(GOAL:SUSTAIN)",2,IF(G113="GOAL:MAX EARN",2,IF(G113="GOAL:EQUITY",2,IF(G113="(GOAL:EQUITY)",2,IF(G113="PROPOSAL",3,IF(G113="(PROPOSAL)",3,IF(G113="CHOOSE+",4,IF(G113="CHOOSE-",4,IF(G113="(CHOOSE+)",4,IF(G113="(CHOOSE-)",4,IF(G113="ECO INFO",5,IF(G113="(ECO INFO)",5,IF(G113="$ INFO",6,IF(G113="($ INFO)",6,IF(G113="SOC INFO",7,IF(G113="(SOC INFO)",7,IF(G113="RULE INFO",8,IF(G113="EXP INFO",9,IF(G113="(EXP INFO)",9,IF(G113="MON RES",10,IF(G113="MON EARN",11,IF(G113="MON BEH",12,IF(G113="POSE HARM",13,IF(G113="(POSE HARM)",13,IF(G113="POSE CONCERN",14,IF(G113="(POSE CONCERN)",14,IF(G113="RJ APOLOGY",15,IF(G113="RJ ATONE",16,IF(G113="(RJ ATONE)",16,IF(G113="RJ JUSTIFY",17,IF(G113="RJ JUSTIFY:ECO INFO",17,IF(G113="RJ JUSTIFY:SOC INFO",17,IF(G113="RJ JUSTIFY:EXP INFO",17,IF(G113="RJ JUSTIFY:MON EARN",17,IF(G113="RJ JUSTIFY:MON BEH",17,IF(G113="RJ-",18,IF(G113="RJ FORGIVE+",19,IF(G113="RJ FORGIVE-",19,IF(G113="(RJ FORGIVE+)",19,IF(G113="(RJ FORGIVE-)",19,IF(G113="COORD",20,IF(G113="(COORD)",20,IF(G113="ENF ACK",21,IF(G113="(ENF ACK)",21,IF(G113="ENF PRAISE",22,IF(G113="ENF ASK",23,IF(G113="ENF TELL",24,IF(G113="ENF SHAME",25,IF(G113="ENF WARN",26,IF(G113="ENF THREATEN",27,IF(G113="ENF PUNISH",28,IF(G113="DEFECT",29,IF(G113="SM TALK",30,IF(G113="HUMOR",31,IF(G113="POLITE+",32,IF(G113="POLITE-",32,IF(G113="INPUT-",33,IF(G113="AMBIGUOUS",34,IF(G113="UNCODEABLE",35)))))))))))))))))))))))))))))))))))))))))))))))))))))))))))))))))</f>
        <v>3</v>
      </c>
      <c r="G113" t="s">
        <v>9379</v>
      </c>
    </row>
    <row r="114" spans="1:9" x14ac:dyDescent="0.35">
      <c r="E114" s="58" t="s">
        <v>11529</v>
      </c>
      <c r="F114" s="4">
        <f t="shared" si="10"/>
        <v>7</v>
      </c>
      <c r="G114" t="s">
        <v>9377</v>
      </c>
    </row>
    <row r="115" spans="1:9" x14ac:dyDescent="0.35">
      <c r="E115" s="58" t="s">
        <v>11530</v>
      </c>
      <c r="F115" s="4">
        <f t="shared" si="10"/>
        <v>2</v>
      </c>
      <c r="G115" t="s">
        <v>10938</v>
      </c>
    </row>
    <row r="116" spans="1:9" x14ac:dyDescent="0.35">
      <c r="A116" s="4">
        <v>46</v>
      </c>
      <c r="B116" s="4">
        <v>-133.44399999999999</v>
      </c>
      <c r="C116" t="s">
        <v>7093</v>
      </c>
      <c r="D116" s="4">
        <v>2</v>
      </c>
      <c r="E116" s="16" t="s">
        <v>7178</v>
      </c>
      <c r="F116" s="4">
        <f t="shared" si="10"/>
        <v>4</v>
      </c>
      <c r="G116" t="s">
        <v>9372</v>
      </c>
    </row>
    <row r="117" spans="1:9" x14ac:dyDescent="0.35">
      <c r="A117" s="4">
        <v>47</v>
      </c>
      <c r="B117" s="4">
        <v>-126.38200000000001</v>
      </c>
      <c r="C117" t="s">
        <v>7105</v>
      </c>
      <c r="D117" s="4">
        <v>3</v>
      </c>
      <c r="E117" s="16" t="s">
        <v>7182</v>
      </c>
    </row>
    <row r="118" spans="1:9" x14ac:dyDescent="0.35">
      <c r="E118" s="58" t="s">
        <v>11531</v>
      </c>
      <c r="F118" s="4">
        <f t="shared" ref="F118:F127" si="11">IF(G118="GREET",1,IF(G118="GOAL",2,IF(G118="GOAL:COOP",2,IF(G118="(GOAL:COOP)",2,IF(G118="GOAL:CIVILITY",2,IF(G118="GOAL:SUSTAIN",2,IF(G118="(GOAL:SUSTAIN)",2,IF(G118="GOAL:MAX EARN",2,IF(G118="GOAL:EQUITY",2,IF(G118="(GOAL:EQUITY)",2,IF(G118="PROPOSAL",3,IF(G118="(PROPOSAL)",3,IF(G118="CHOOSE+",4,IF(G118="CHOOSE-",4,IF(G118="(CHOOSE+)",4,IF(G118="(CHOOSE-)",4,IF(G118="ECO INFO",5,IF(G118="(ECO INFO)",5,IF(G118="$ INFO",6,IF(G118="($ INFO)",6,IF(G118="SOC INFO",7,IF(G118="(SOC INFO)",7,IF(G118="RULE INFO",8,IF(G118="EXP INFO",9,IF(G118="(EXP INFO)",9,IF(G118="MON RES",10,IF(G118="MON EARN",11,IF(G118="MON BEH",12,IF(G118="POSE HARM",13,IF(G118="(POSE HARM)",13,IF(G118="POSE CONCERN",14,IF(G118="(POSE CONCERN)",14,IF(G118="RJ APOLOGY",15,IF(G118="RJ ATONE",16,IF(G118="(RJ ATONE)",16,IF(G118="RJ JUSTIFY",17,IF(G118="RJ JUSTIFY:ECO INFO",17,IF(G118="RJ JUSTIFY:SOC INFO",17,IF(G118="RJ JUSTIFY:EXP INFO",17,IF(G118="RJ JUSTIFY:MON EARN",17,IF(G118="RJ JUSTIFY:MON BEH",17,IF(G118="RJ-",18,IF(G118="RJ FORGIVE+",19,IF(G118="RJ FORGIVE-",19,IF(G118="(RJ FORGIVE+)",19,IF(G118="(RJ FORGIVE-)",19,IF(G118="COORD",20,IF(G118="(COORD)",20,IF(G118="ENF ACK",21,IF(G118="(ENF ACK)",21,IF(G118="ENF PRAISE",22,IF(G118="ENF ASK",23,IF(G118="ENF TELL",24,IF(G118="ENF SHAME",25,IF(G118="ENF WARN",26,IF(G118="ENF THREATEN",27,IF(G118="ENF PUNISH",28,IF(G118="DEFECT",29,IF(G118="SM TALK",30,IF(G118="HUMOR",31,IF(G118="POLITE+",32,IF(G118="POLITE-",32,IF(G118="INPUT-",33,IF(G118="AMBIGUOUS",34,IF(G118="UNCODEABLE",35)))))))))))))))))))))))))))))))))))))))))))))))))))))))))))))))))</f>
        <v>3</v>
      </c>
      <c r="G118" t="s">
        <v>9379</v>
      </c>
    </row>
    <row r="119" spans="1:9" x14ac:dyDescent="0.35">
      <c r="E119" s="58" t="s">
        <v>11532</v>
      </c>
      <c r="F119" s="4">
        <f t="shared" si="11"/>
        <v>6</v>
      </c>
      <c r="G119" t="s">
        <v>10472</v>
      </c>
    </row>
    <row r="120" spans="1:9" x14ac:dyDescent="0.35">
      <c r="A120" s="4">
        <v>48</v>
      </c>
      <c r="B120" s="4">
        <v>-123.64</v>
      </c>
      <c r="C120" t="s">
        <v>7097</v>
      </c>
      <c r="D120" s="4">
        <v>4</v>
      </c>
      <c r="E120" s="16" t="s">
        <v>7185</v>
      </c>
      <c r="F120" s="4">
        <f t="shared" si="11"/>
        <v>4</v>
      </c>
      <c r="G120" t="s">
        <v>9372</v>
      </c>
    </row>
    <row r="121" spans="1:9" x14ac:dyDescent="0.35">
      <c r="A121" s="4">
        <v>49</v>
      </c>
      <c r="B121" s="4">
        <v>-110.361</v>
      </c>
      <c r="C121" t="s">
        <v>7088</v>
      </c>
      <c r="D121" s="4">
        <v>1</v>
      </c>
      <c r="E121" s="16" t="s">
        <v>7189</v>
      </c>
      <c r="F121" s="4">
        <f t="shared" si="11"/>
        <v>8</v>
      </c>
      <c r="G121" t="s">
        <v>9374</v>
      </c>
      <c r="H121" s="4">
        <f t="shared" ref="H121" si="12">IF(I121="GREET",1,IF(I121="GOAL",2,IF(I121="GOAL:COOP",2,IF(I121="(GOAL:COOP)",2,IF(I121="GOAL:CIVILITY",2,IF(I121="GOAL:SUSTAIN",2,IF(I121="(GOAL:SUSTAIN)",2,IF(I121="GOAL:MAX EARN",2,IF(I121="GOAL:EQUITY",2,IF(I121="(GOAL:EQUITY)",2,IF(I121="PROPOSAL",3,IF(I121="(PROPOSAL)",3,IF(I121="CHOOSE+",4,IF(I121="CHOOSE-",4,IF(I121="(CHOOSE+)",4,IF(I121="(CHOOSE-)",4,IF(I121="ECO INFO",5,IF(I121="(ECO INFO)",5,IF(I121="$ INFO",6,IF(I121="($ INFO)",6,IF(I121="SOC INFO",7,IF(I121="(SOC INFO)",7,IF(I121="RULE INFO",8,IF(I121="EXP INFO",9,IF(I121="(EXP INFO)",9,IF(I121="MON RES",10,IF(I121="MON EARN",11,IF(I121="MON BEH",12,IF(I121="POSE HARM",13,IF(I121="(POSE HARM)",13,IF(I121="POSE CONCERN",14,IF(I121="(POSE CONCERN)",14,IF(I121="RJ APOLOGY",15,IF(I121="RJ ATONE",16,IF(I121="(RJ ATONE)",16,IF(I121="RJ JUSTIFY",17,IF(I121="RJ JUSTIFY:ECO INFO",17,IF(I121="RJ JUSTIFY:SOC INFO",17,IF(I121="RJ JUSTIFY:EXP INFO",17,IF(I121="RJ JUSTIFY:MON EARN",17,IF(I121="RJ JUSTIFY:MON BEH",17,IF(I121="RJ-",18,IF(I121="RJ FORGIVE+",19,IF(I121="RJ FORGIVE-",19,IF(I121="(RJ FORGIVE+)",19,IF(I121="(RJ FORGIVE-)",19,IF(I121="COORD",20,IF(I121="(COORD)",20,IF(I121="ENF ACK",21,IF(I121="(ENF ACK)",21,IF(I121="ENF PRAISE",22,IF(I121="ENF ASK",23,IF(I121="ENF TELL",24,IF(I121="ENF SHAME",25,IF(I121="ENF WARN",26,IF(I121="ENF THREATEN",27,IF(I121="ENF PUNISH",28,IF(I121="DEFECT",29,IF(I121="SM TALK",30,IF(I121="HUMOR",31,IF(I121="POLITE+",32,IF(I121="POLITE-",32,IF(I121="INPUT-",33,IF(I121="AMBIGUOUS",34,IF(I121="UNCODEABLE",35)))))))))))))))))))))))))))))))))))))))))))))))))))))))))))))))))</f>
        <v>3</v>
      </c>
      <c r="I121" t="s">
        <v>10329</v>
      </c>
    </row>
    <row r="122" spans="1:9" x14ac:dyDescent="0.35">
      <c r="A122" s="4">
        <v>50</v>
      </c>
      <c r="B122" s="4">
        <v>-106.212</v>
      </c>
      <c r="C122" t="s">
        <v>7105</v>
      </c>
      <c r="D122" s="4">
        <v>3</v>
      </c>
      <c r="E122" s="16" t="s">
        <v>290</v>
      </c>
      <c r="F122" s="4">
        <f t="shared" si="11"/>
        <v>4</v>
      </c>
      <c r="G122" t="s">
        <v>9372</v>
      </c>
    </row>
    <row r="123" spans="1:9" x14ac:dyDescent="0.35">
      <c r="A123" s="4">
        <v>51</v>
      </c>
      <c r="B123" s="4">
        <v>-104.31699999999999</v>
      </c>
      <c r="C123" t="s">
        <v>7097</v>
      </c>
      <c r="D123" s="4">
        <v>4</v>
      </c>
      <c r="E123" s="16" t="s">
        <v>7191</v>
      </c>
      <c r="F123" s="4">
        <f t="shared" si="11"/>
        <v>9</v>
      </c>
      <c r="G123" t="s">
        <v>9373</v>
      </c>
      <c r="H123" s="4">
        <f t="shared" ref="H123" si="13">IF(I123="GREET",1,IF(I123="GOAL",2,IF(I123="GOAL:COOP",2,IF(I123="(GOAL:COOP)",2,IF(I123="GOAL:CIVILITY",2,IF(I123="GOAL:SUSTAIN",2,IF(I123="(GOAL:SUSTAIN)",2,IF(I123="GOAL:MAX EARN",2,IF(I123="GOAL:EQUITY",2,IF(I123="(GOAL:EQUITY)",2,IF(I123="PROPOSAL",3,IF(I123="(PROPOSAL)",3,IF(I123="CHOOSE+",4,IF(I123="CHOOSE-",4,IF(I123="(CHOOSE+)",4,IF(I123="(CHOOSE-)",4,IF(I123="ECO INFO",5,IF(I123="(ECO INFO)",5,IF(I123="$ INFO",6,IF(I123="($ INFO)",6,IF(I123="SOC INFO",7,IF(I123="(SOC INFO)",7,IF(I123="RULE INFO",8,IF(I123="EXP INFO",9,IF(I123="(EXP INFO)",9,IF(I123="MON RES",10,IF(I123="MON EARN",11,IF(I123="MON BEH",12,IF(I123="POSE HARM",13,IF(I123="(POSE HARM)",13,IF(I123="POSE CONCERN",14,IF(I123="(POSE CONCERN)",14,IF(I123="RJ APOLOGY",15,IF(I123="RJ ATONE",16,IF(I123="(RJ ATONE)",16,IF(I123="RJ JUSTIFY",17,IF(I123="RJ JUSTIFY:ECO INFO",17,IF(I123="RJ JUSTIFY:SOC INFO",17,IF(I123="RJ JUSTIFY:EXP INFO",17,IF(I123="RJ JUSTIFY:MON EARN",17,IF(I123="RJ JUSTIFY:MON BEH",17,IF(I123="RJ-",18,IF(I123="RJ FORGIVE+",19,IF(I123="RJ FORGIVE-",19,IF(I123="(RJ FORGIVE+)",19,IF(I123="(RJ FORGIVE-)",19,IF(I123="COORD",20,IF(I123="(COORD)",20,IF(I123="ENF ACK",21,IF(I123="(ENF ACK)",21,IF(I123="ENF PRAISE",22,IF(I123="ENF ASK",23,IF(I123="ENF TELL",24,IF(I123="ENF SHAME",25,IF(I123="ENF WARN",26,IF(I123="ENF THREATEN",27,IF(I123="ENF PUNISH",28,IF(I123="DEFECT",29,IF(I123="SM TALK",30,IF(I123="HUMOR",31,IF(I123="POLITE+",32,IF(I123="POLITE-",32,IF(I123="INPUT-",33,IF(I123="AMBIGUOUS",34,IF(I123="UNCODEABLE",35)))))))))))))))))))))))))))))))))))))))))))))))))))))))))))))))))</f>
        <v>5</v>
      </c>
      <c r="I123" t="s">
        <v>10437</v>
      </c>
    </row>
    <row r="124" spans="1:9" x14ac:dyDescent="0.35">
      <c r="A124" s="4">
        <v>52</v>
      </c>
      <c r="B124" s="4">
        <v>-91.302000000000007</v>
      </c>
      <c r="C124" t="s">
        <v>7088</v>
      </c>
      <c r="D124" s="4">
        <v>1</v>
      </c>
      <c r="E124" s="16" t="s">
        <v>7198</v>
      </c>
      <c r="F124" s="4">
        <f t="shared" si="11"/>
        <v>7</v>
      </c>
      <c r="G124" t="s">
        <v>9377</v>
      </c>
    </row>
    <row r="125" spans="1:9" x14ac:dyDescent="0.35">
      <c r="A125" s="4">
        <v>53</v>
      </c>
      <c r="B125" s="4">
        <v>-78.802999999999997</v>
      </c>
      <c r="C125" t="s">
        <v>7097</v>
      </c>
      <c r="D125" s="4">
        <v>4</v>
      </c>
      <c r="E125" s="16" t="s">
        <v>7202</v>
      </c>
      <c r="F125" s="4">
        <f t="shared" si="11"/>
        <v>7</v>
      </c>
      <c r="G125" t="s">
        <v>9377</v>
      </c>
    </row>
    <row r="126" spans="1:9" x14ac:dyDescent="0.35">
      <c r="A126" s="4">
        <v>54</v>
      </c>
      <c r="B126" s="4">
        <v>-59.431999999999903</v>
      </c>
      <c r="C126" t="s">
        <v>7093</v>
      </c>
      <c r="D126" s="4">
        <v>2</v>
      </c>
      <c r="E126" s="16" t="s">
        <v>7208</v>
      </c>
      <c r="F126" s="4">
        <f t="shared" si="11"/>
        <v>7</v>
      </c>
      <c r="G126" t="s">
        <v>9377</v>
      </c>
    </row>
    <row r="127" spans="1:9" x14ac:dyDescent="0.35">
      <c r="A127" s="4">
        <v>55</v>
      </c>
      <c r="B127" s="4">
        <v>-30.254000000000001</v>
      </c>
      <c r="C127" t="s">
        <v>7093</v>
      </c>
      <c r="D127" s="4">
        <v>2</v>
      </c>
      <c r="E127" s="16" t="s">
        <v>7220</v>
      </c>
      <c r="F127" s="4">
        <f t="shared" si="11"/>
        <v>31</v>
      </c>
      <c r="G127" t="s">
        <v>9386</v>
      </c>
    </row>
    <row r="129" spans="1:9" x14ac:dyDescent="0.35">
      <c r="B129" s="21" t="s">
        <v>9233</v>
      </c>
      <c r="C129" s="22"/>
      <c r="D129" s="21"/>
      <c r="E129" s="23"/>
    </row>
    <row r="130" spans="1:9" x14ac:dyDescent="0.35">
      <c r="B130" s="20"/>
    </row>
    <row r="131" spans="1:9" x14ac:dyDescent="0.35">
      <c r="A131" s="4">
        <v>56</v>
      </c>
      <c r="B131" s="4">
        <v>239.92099999999999</v>
      </c>
      <c r="C131" t="s">
        <v>7088</v>
      </c>
      <c r="D131" s="4">
        <v>1</v>
      </c>
      <c r="E131" s="16" t="s">
        <v>7226</v>
      </c>
      <c r="F131" s="4">
        <f t="shared" ref="F131" si="14">IF(G131="GREET",1,IF(G131="GOAL",2,IF(G131="GOAL:COOP",2,IF(G131="(GOAL:COOP)",2,IF(G131="GOAL:CIVILITY",2,IF(G131="GOAL:SUSTAIN",2,IF(G131="(GOAL:SUSTAIN)",2,IF(G131="GOAL:MAX EARN",2,IF(G131="GOAL:EQUITY",2,IF(G131="(GOAL:EQUITY)",2,IF(G131="PROPOSAL",3,IF(G131="(PROPOSAL)",3,IF(G131="CHOOSE+",4,IF(G131="CHOOSE-",4,IF(G131="(CHOOSE+)",4,IF(G131="(CHOOSE-)",4,IF(G131="ECO INFO",5,IF(G131="(ECO INFO)",5,IF(G131="$ INFO",6,IF(G131="($ INFO)",6,IF(G131="SOC INFO",7,IF(G131="(SOC INFO)",7,IF(G131="RULE INFO",8,IF(G131="EXP INFO",9,IF(G131="(EXP INFO)",9,IF(G131="MON RES",10,IF(G131="MON EARN",11,IF(G131="MON BEH",12,IF(G131="POSE HARM",13,IF(G131="(POSE HARM)",13,IF(G131="POSE CONCERN",14,IF(G131="(POSE CONCERN)",14,IF(G131="RJ APOLOGY",15,IF(G131="RJ ATONE",16,IF(G131="(RJ ATONE)",16,IF(G131="RJ JUSTIFY",17,IF(G131="RJ JUSTIFY:ECO INFO",17,IF(G131="RJ JUSTIFY:SOC INFO",17,IF(G131="RJ JUSTIFY:EXP INFO",17,IF(G131="RJ JUSTIFY:MON EARN",17,IF(G131="RJ JUSTIFY:MON BEH",17,IF(G131="RJ-",18,IF(G131="RJ FORGIVE+",19,IF(G131="RJ FORGIVE-",19,IF(G131="(RJ FORGIVE+)",19,IF(G131="(RJ FORGIVE-)",19,IF(G131="COORD",20,IF(G131="(COORD)",20,IF(G131="ENF ACK",21,IF(G131="(ENF ACK)",21,IF(G131="ENF PRAISE",22,IF(G131="ENF ASK",23,IF(G131="ENF TELL",24,IF(G131="ENF SHAME",25,IF(G131="ENF WARN",26,IF(G131="ENF THREATEN",27,IF(G131="ENF PUNISH",28,IF(G131="DEFECT",29,IF(G131="SM TALK",30,IF(G131="HUMOR",31,IF(G131="POLITE+",32,IF(G131="POLITE-",32,IF(G131="INPUT-",33,IF(G131="AMBIGUOUS",34,IF(G131="UNCODEABLE",35)))))))))))))))))))))))))))))))))))))))))))))))))))))))))))))))))</f>
        <v>10</v>
      </c>
      <c r="G131" t="s">
        <v>10136</v>
      </c>
      <c r="I131" t="s">
        <v>11535</v>
      </c>
    </row>
    <row r="133" spans="1:9" x14ac:dyDescent="0.35">
      <c r="A133" s="7"/>
      <c r="B133" s="11" t="s">
        <v>9229</v>
      </c>
      <c r="C133" s="15"/>
      <c r="D133" s="19"/>
      <c r="E133" s="15"/>
    </row>
    <row r="134" spans="1:9" x14ac:dyDescent="0.35">
      <c r="B134" s="31" t="s">
        <v>9340</v>
      </c>
    </row>
    <row r="135" spans="1:9" x14ac:dyDescent="0.35">
      <c r="A135" s="4">
        <v>57</v>
      </c>
      <c r="B135" s="4">
        <v>-363.77099999999899</v>
      </c>
      <c r="C135" t="s">
        <v>7105</v>
      </c>
      <c r="D135" s="4">
        <v>3</v>
      </c>
      <c r="E135" s="16" t="s">
        <v>7383</v>
      </c>
      <c r="F135" s="4">
        <f t="shared" ref="F135:F136" si="15">IF(G135="GREET",1,IF(G135="GOAL",2,IF(G135="GOAL:COOP",2,IF(G135="(GOAL:COOP)",2,IF(G135="GOAL:CIVILITY",2,IF(G135="GOAL:SUSTAIN",2,IF(G135="(GOAL:SUSTAIN)",2,IF(G135="GOAL:MAX EARN",2,IF(G135="GOAL:EQUITY",2,IF(G135="(GOAL:EQUITY)",2,IF(G135="PROPOSAL",3,IF(G135="(PROPOSAL)",3,IF(G135="CHOOSE+",4,IF(G135="CHOOSE-",4,IF(G135="(CHOOSE+)",4,IF(G135="(CHOOSE-)",4,IF(G135="ECO INFO",5,IF(G135="(ECO INFO)",5,IF(G135="$ INFO",6,IF(G135="($ INFO)",6,IF(G135="SOC INFO",7,IF(G135="(SOC INFO)",7,IF(G135="RULE INFO",8,IF(G135="EXP INFO",9,IF(G135="(EXP INFO)",9,IF(G135="MON RES",10,IF(G135="MON EARN",11,IF(G135="MON BEH",12,IF(G135="POSE HARM",13,IF(G135="(POSE HARM)",13,IF(G135="POSE CONCERN",14,IF(G135="(POSE CONCERN)",14,IF(G135="RJ APOLOGY",15,IF(G135="RJ ATONE",16,IF(G135="(RJ ATONE)",16,IF(G135="RJ JUSTIFY",17,IF(G135="RJ JUSTIFY:ECO INFO",17,IF(G135="RJ JUSTIFY:SOC INFO",17,IF(G135="RJ JUSTIFY:EXP INFO",17,IF(G135="RJ JUSTIFY:MON EARN",17,IF(G135="RJ JUSTIFY:MON BEH",17,IF(G135="RJ-",18,IF(G135="RJ FORGIVE+",19,IF(G135="RJ FORGIVE-",19,IF(G135="(RJ FORGIVE+)",19,IF(G135="(RJ FORGIVE-)",19,IF(G135="COORD",20,IF(G135="(COORD)",20,IF(G135="ENF ACK",21,IF(G135="(ENF ACK)",21,IF(G135="ENF PRAISE",22,IF(G135="ENF ASK",23,IF(G135="ENF TELL",24,IF(G135="ENF SHAME",25,IF(G135="ENF WARN",26,IF(G135="ENF THREATEN",27,IF(G135="ENF PUNISH",28,IF(G135="DEFECT",29,IF(G135="SM TALK",30,IF(G135="HUMOR",31,IF(G135="POLITE+",32,IF(G135="POLITE-",32,IF(G135="INPUT-",33,IF(G135="AMBIGUOUS",34,IF(G135="UNCODEABLE",35)))))))))))))))))))))))))))))))))))))))))))))))))))))))))))))))))</f>
        <v>7</v>
      </c>
      <c r="G135" t="s">
        <v>9377</v>
      </c>
      <c r="H135" s="4">
        <f>IF(I135="GREET",1,IF(I135="GOAL",2,IF(I135="GOAL:COOP",2,IF(I135="(GOAL:COOP)",2,IF(I135="GOAL:CIVILITY",2,IF(I135="GOAL:SUSTAIN",2,IF(I135="(GOAL:SUSTAIN)",2,IF(I135="GOAL:MAX EARN",2,IF(I135="GOAL:EQUITY",2,IF(I135="(GOAL:EQUITY)",2,IF(I135="PROPOSAL",3,IF(I135="(PROPOSAL)",3,IF(I135="CHOOSE+",4,IF(I135="CHOOSE-",4,IF(I135="(CHOOSE+)",4,IF(I135="(CHOOSE-)",4,IF(I135="ECO INFO",5,IF(I135="(ECO INFO)",5,IF(I135="$ INFO",6,IF(I135="($ INFO)",6,IF(I135="SOC INFO",7,IF(I135="(SOC INFO)",7,IF(I135="RULE INFO",8,IF(I135="EXP INFO",9,IF(I135="(EXP INFO)",9,IF(I135="(MON RES)",10,IF(I135="MON EARN",11,IF(I135="MON BEH",12,IF(I135="POSE HARM",13,IF(I135="(POSE HARM)",13,IF(I135="POSE CONCERN",14,IF(I135="(POSE CONCERN)",14,IF(I135="RJ APOLOGY",15,IF(I135="RJ ATONE",16,IF(I135="(RJ ATONE)",16,IF(I135="RJ JUSTIFY",17,IF(I135="RJ JUSTIFY:ECO INFO",17,IF(I135="RJ JUSTIFY:SOC INFO",17,IF(I135="RJ JUSTIFY:EXP INFO",17,IF(I135="RJ JUSTIFY:MON EARN",17,IF(I135="RJ JUSTIFY:MON BEH",17,IF(I135="RJ-",18,IF(I135="RJ FORGIVE+",19,IF(I135="RJ FORGIVE-",19,IF(I135="(RJ FORGIVE+)",19,IF(I135="(RJ FORGIVE-)",19,IF(I135="COORD",20,IF(I135="(COORD)",20,IF(I135="ENF ACK",21,IF(I135="(ENF ACK)",21,IF(I135="ENF PRAISE",22,IF(I135="ENF ASK",23,IF(I135="ENF TELL",24,IF(I135="ENF SHAME",25,IF(I135="ENF WARN",26,IF(I135="ENF THREATEN",27,IF(I135="ENF PUNISH",28,IF(I135="DEFECT",29,IF(I135="SM TALK",30,IF(I135="HUMOR",31,IF(I135="POLITE+",32,IF(I135="POLITE-",32,IF(I135="INPUT-",33,IF(I135="AMBIGUOUS",34,IF(I135="UNCODEABLE",35)))))))))))))))))))))))))))))))))))))))))))))))))))))))))))))))))</f>
        <v>10</v>
      </c>
      <c r="I135" t="s">
        <v>11536</v>
      </c>
    </row>
    <row r="136" spans="1:9" x14ac:dyDescent="0.35">
      <c r="A136" s="4">
        <v>58</v>
      </c>
      <c r="B136" s="4">
        <v>-357.97300000000001</v>
      </c>
      <c r="C136" t="s">
        <v>7105</v>
      </c>
      <c r="D136" s="4">
        <v>3</v>
      </c>
      <c r="E136" s="16" t="s">
        <v>7387</v>
      </c>
      <c r="F136" s="4">
        <f t="shared" si="15"/>
        <v>22</v>
      </c>
      <c r="G136" t="s">
        <v>10418</v>
      </c>
    </row>
    <row r="138" spans="1:9" x14ac:dyDescent="0.35">
      <c r="A138" s="7" t="s">
        <v>12110</v>
      </c>
      <c r="B138" s="31" t="s">
        <v>12131</v>
      </c>
    </row>
    <row r="139" spans="1:9" x14ac:dyDescent="0.35">
      <c r="A139" s="4">
        <v>59</v>
      </c>
      <c r="B139" s="4">
        <v>-370.548</v>
      </c>
      <c r="C139" t="s">
        <v>7088</v>
      </c>
      <c r="D139" s="4">
        <v>1</v>
      </c>
      <c r="E139" s="16" t="s">
        <v>7378</v>
      </c>
      <c r="F139" s="4">
        <f t="shared" ref="F139" si="16">IF(G139="GREET",1,IF(G139="GOAL",2,IF(G139="GOAL:COOP",2,IF(G139="(GOAL:COOP)",2,IF(G139="GOAL:CIVILITY",2,IF(G139="GOAL:SUSTAIN",2,IF(G139="(GOAL:SUSTAIN)",2,IF(G139="GOAL:MAX EARN",2,IF(G139="GOAL:EQUITY",2,IF(G139="(GOAL:EQUITY)",2,IF(G139="PROPOSAL",3,IF(G139="(PROPOSAL)",3,IF(G139="CHOOSE+",4,IF(G139="CHOOSE-",4,IF(G139="(CHOOSE+)",4,IF(G139="(CHOOSE-)",4,IF(G139="ECO INFO",5,IF(G139="(ECO INFO)",5,IF(G139="$ INFO",6,IF(G139="($ INFO)",6,IF(G139="SOC INFO",7,IF(G139="(SOC INFO)",7,IF(G139="RULE INFO",8,IF(G139="EXP INFO",9,IF(G139="(EXP INFO)",9,IF(G139="MON RES",10,IF(G139="MON EARN",11,IF(G139="MON BEH",12,IF(G139="POSE HARM",13,IF(G139="(POSE HARM)",13,IF(G139="POSE CONCERN",14,IF(G139="(POSE CONCERN)",14,IF(G139="RJ APOLOGY",15,IF(G139="RJ ATONE",16,IF(G139="(RJ ATONE)",16,IF(G139="RJ JUSTIFY",17,IF(G139="RJ JUSTIFY:ECO INFO",17,IF(G139="RJ JUSTIFY:SOC INFO",17,IF(G139="RJ JUSTIFY:EXP INFO",17,IF(G139="RJ JUSTIFY:MON EARN",17,IF(G139="RJ JUSTIFY:MON BEH",17,IF(G139="RJ-",18,IF(G139="RJ FORGIVE+",19,IF(G139="RJ FORGIVE-",19,IF(G139="(RJ FORGIVE+)",19,IF(G139="(RJ FORGIVE-)",19,IF(G139="COORD",20,IF(G139="(COORD)",20,IF(G139="ENF ACK",21,IF(G139="(ENF ACK)",21,IF(G139="ENF PRAISE",22,IF(G139="ENF ASK",23,IF(G139="ENF TELL",24,IF(G139="ENF SHAME",25,IF(G139="ENF WARN",26,IF(G139="ENF THREATEN",27,IF(G139="ENF PUNISH",28,IF(G139="DEFECT",29,IF(G139="SM TALK",30,IF(G139="HUMOR",31,IF(G139="POLITE+",32,IF(G139="POLITE-",32,IF(G139="INPUT-",33,IF(G139="AMBIGUOUS",34,IF(G139="UNCODEABLE",35)))))))))))))))))))))))))))))))))))))))))))))))))))))))))))))))))</f>
        <v>9</v>
      </c>
      <c r="G139" t="s">
        <v>9373</v>
      </c>
    </row>
    <row r="140" spans="1:9" x14ac:dyDescent="0.35">
      <c r="B140" s="4">
        <v>-367.12199999999899</v>
      </c>
      <c r="C140" t="s">
        <v>7088</v>
      </c>
      <c r="D140" s="4">
        <v>1</v>
      </c>
      <c r="E140" s="16" t="s">
        <v>7380</v>
      </c>
    </row>
    <row r="141" spans="1:9" x14ac:dyDescent="0.35">
      <c r="A141" s="4">
        <v>60</v>
      </c>
      <c r="B141" s="4">
        <v>-342.385999999999</v>
      </c>
      <c r="C141" t="s">
        <v>7105</v>
      </c>
      <c r="D141" s="4">
        <v>3</v>
      </c>
      <c r="E141" s="16" t="s">
        <v>7391</v>
      </c>
      <c r="F141" s="4">
        <f t="shared" ref="F141" si="17">IF(G141="GREET",1,IF(G141="GOAL",2,IF(G141="GOAL:COOP",2,IF(G141="(GOAL:COOP)",2,IF(G141="GOAL:CIVILITY",2,IF(G141="GOAL:SUSTAIN",2,IF(G141="(GOAL:SUSTAIN)",2,IF(G141="GOAL:MAX EARN",2,IF(G141="GOAL:EQUITY",2,IF(G141="(GOAL:EQUITY)",2,IF(G141="PROPOSAL",3,IF(G141="(PROPOSAL)",3,IF(G141="CHOOSE+",4,IF(G141="CHOOSE-",4,IF(G141="(CHOOSE+)",4,IF(G141="(CHOOSE-)",4,IF(G141="ECO INFO",5,IF(G141="(ECO INFO)",5,IF(G141="$ INFO",6,IF(G141="($ INFO)",6,IF(G141="SOC INFO",7,IF(G141="(SOC INFO)",7,IF(G141="RULE INFO",8,IF(G141="EXP INFO",9,IF(G141="(EXP INFO)",9,IF(G141="MON RES",10,IF(G141="MON EARN",11,IF(G141="MON BEH",12,IF(G141="POSE HARM",13,IF(G141="(POSE HARM)",13,IF(G141="POSE CONCERN",14,IF(G141="(POSE CONCERN)",14,IF(G141="RJ APOLOGY",15,IF(G141="RJ ATONE",16,IF(G141="(RJ ATONE)",16,IF(G141="RJ JUSTIFY",17,IF(G141="RJ JUSTIFY:ECO INFO",17,IF(G141="RJ JUSTIFY:SOC INFO",17,IF(G141="RJ JUSTIFY:EXP INFO",17,IF(G141="RJ JUSTIFY:MON EARN",17,IF(G141="RJ JUSTIFY:MON BEH",17,IF(G141="RJ-",18,IF(G141="RJ FORGIVE+",19,IF(G141="RJ FORGIVE-",19,IF(G141="(RJ FORGIVE+)",19,IF(G141="(RJ FORGIVE-)",19,IF(G141="COORD",20,IF(G141="(COORD)",20,IF(G141="ENF ACK",21,IF(G141="(ENF ACK)",21,IF(G141="ENF PRAISE",22,IF(G141="ENF ASK",23,IF(G141="ENF TELL",24,IF(G141="ENF SHAME",25,IF(G141="ENF WARN",26,IF(G141="ENF THREATEN",27,IF(G141="ENF PUNISH",28,IF(G141="DEFECT",29,IF(G141="SM TALK",30,IF(G141="HUMOR",31,IF(G141="POLITE+",32,IF(G141="POLITE-",32,IF(G141="INPUT-",33,IF(G141="AMBIGUOUS",34,IF(G141="UNCODEABLE",35)))))))))))))))))))))))))))))))))))))))))))))))))))))))))))))))))</f>
        <v>7</v>
      </c>
      <c r="G141" t="s">
        <v>9377</v>
      </c>
    </row>
    <row r="142" spans="1:9" x14ac:dyDescent="0.35">
      <c r="A142" s="4">
        <v>61</v>
      </c>
      <c r="B142" s="4">
        <v>-350.28500000000003</v>
      </c>
      <c r="C142" t="s">
        <v>7088</v>
      </c>
      <c r="D142" s="4">
        <v>1</v>
      </c>
      <c r="E142" s="16" t="s">
        <v>7389</v>
      </c>
    </row>
    <row r="143" spans="1:9" x14ac:dyDescent="0.35">
      <c r="E143" s="58" t="s">
        <v>10026</v>
      </c>
      <c r="F143" s="4">
        <f t="shared" ref="F143:J154" si="18">IF(G143="GREET",1,IF(G143="GOAL",2,IF(G143="GOAL:COOP",2,IF(G143="(GOAL:COOP)",2,IF(G143="GOAL:CIVILITY",2,IF(G143="GOAL:SUSTAIN",2,IF(G143="(GOAL:SUSTAIN)",2,IF(G143="GOAL:MAX EARN",2,IF(G143="GOAL:EQUITY",2,IF(G143="(GOAL:EQUITY)",2,IF(G143="PROPOSAL",3,IF(G143="(PROPOSAL)",3,IF(G143="CHOOSE+",4,IF(G143="CHOOSE-",4,IF(G143="(CHOOSE+)",4,IF(G143="(CHOOSE-)",4,IF(G143="ECO INFO",5,IF(G143="(ECO INFO)",5,IF(G143="$ INFO",6,IF(G143="($ INFO)",6,IF(G143="SOC INFO",7,IF(G143="(SOC INFO)",7,IF(G143="RULE INFO",8,IF(G143="EXP INFO",9,IF(G143="(EXP INFO)",9,IF(G143="MON RES",10,IF(G143="MON EARN",11,IF(G143="MON BEH",12,IF(G143="POSE HARM",13,IF(G143="(POSE HARM)",13,IF(G143="POSE CONCERN",14,IF(G143="(POSE CONCERN)",14,IF(G143="RJ APOLOGY",15,IF(G143="RJ ATONE",16,IF(G143="(RJ ATONE)",16,IF(G143="RJ JUSTIFY",17,IF(G143="RJ JUSTIFY:ECO INFO",17,IF(G143="RJ JUSTIFY:SOC INFO",17,IF(G143="RJ JUSTIFY:EXP INFO",17,IF(G143="RJ JUSTIFY:MON EARN",17,IF(G143="RJ JUSTIFY:MON BEH",17,IF(G143="RJ-",18,IF(G143="RJ FORGIVE+",19,IF(G143="RJ FORGIVE-",19,IF(G143="(RJ FORGIVE+)",19,IF(G143="(RJ FORGIVE-)",19,IF(G143="COORD",20,IF(G143="(COORD)",20,IF(G143="ENF ACK",21,IF(G143="(ENF ACK)",21,IF(G143="ENF PRAISE",22,IF(G143="ENF ASK",23,IF(G143="ENF TELL",24,IF(G143="ENF SHAME",25,IF(G143="ENF WARN",26,IF(G143="ENF THREATEN",27,IF(G143="ENF PUNISH",28,IF(G143="DEFECT",29,IF(G143="SM TALK",30,IF(G143="HUMOR",31,IF(G143="POLITE+",32,IF(G143="POLITE-",32,IF(G143="INPUT-",33,IF(G143="AMBIGUOUS",34,IF(G143="UNCODEABLE",35)))))))))))))))))))))))))))))))))))))))))))))))))))))))))))))))))</f>
        <v>3</v>
      </c>
      <c r="G143" t="s">
        <v>9379</v>
      </c>
    </row>
    <row r="144" spans="1:9" x14ac:dyDescent="0.35">
      <c r="E144" s="58" t="s">
        <v>10027</v>
      </c>
      <c r="F144" s="4">
        <f t="shared" si="18"/>
        <v>22</v>
      </c>
      <c r="G144" t="s">
        <v>10418</v>
      </c>
    </row>
    <row r="145" spans="1:11" x14ac:dyDescent="0.35">
      <c r="A145" s="4">
        <v>62</v>
      </c>
      <c r="B145" s="4">
        <v>-330.916</v>
      </c>
      <c r="C145" t="s">
        <v>7097</v>
      </c>
      <c r="D145" s="4">
        <v>4</v>
      </c>
      <c r="E145" s="16" t="s">
        <v>7396</v>
      </c>
      <c r="F145" s="4">
        <f t="shared" si="18"/>
        <v>4</v>
      </c>
      <c r="G145" t="s">
        <v>9372</v>
      </c>
    </row>
    <row r="146" spans="1:11" x14ac:dyDescent="0.35">
      <c r="B146" s="4">
        <v>-318.66000000000003</v>
      </c>
      <c r="C146" t="s">
        <v>7097</v>
      </c>
      <c r="D146" s="4">
        <v>4</v>
      </c>
      <c r="E146" s="16" t="s">
        <v>7401</v>
      </c>
    </row>
    <row r="147" spans="1:11" x14ac:dyDescent="0.35">
      <c r="A147" s="4">
        <v>63</v>
      </c>
      <c r="B147" s="4">
        <v>-326.13099999999997</v>
      </c>
      <c r="C147" t="s">
        <v>7093</v>
      </c>
      <c r="D147" s="4">
        <v>2</v>
      </c>
      <c r="E147" s="16" t="s">
        <v>11537</v>
      </c>
      <c r="F147" s="4">
        <f t="shared" si="18"/>
        <v>4</v>
      </c>
      <c r="G147" t="s">
        <v>9372</v>
      </c>
    </row>
    <row r="148" spans="1:11" x14ac:dyDescent="0.35">
      <c r="A148" s="4">
        <v>64</v>
      </c>
      <c r="B148" s="4">
        <v>-324.13799999999998</v>
      </c>
      <c r="C148" t="s">
        <v>7105</v>
      </c>
      <c r="D148" s="4">
        <v>3</v>
      </c>
      <c r="E148" s="16" t="s">
        <v>7399</v>
      </c>
    </row>
    <row r="149" spans="1:11" x14ac:dyDescent="0.35">
      <c r="E149" s="58" t="s">
        <v>11538</v>
      </c>
      <c r="F149" s="4">
        <f t="shared" si="18"/>
        <v>4</v>
      </c>
      <c r="G149" t="s">
        <v>9372</v>
      </c>
    </row>
    <row r="150" spans="1:11" x14ac:dyDescent="0.35">
      <c r="E150" s="58" t="s">
        <v>11539</v>
      </c>
      <c r="F150" s="4">
        <f t="shared" si="18"/>
        <v>6</v>
      </c>
      <c r="G150" t="s">
        <v>10472</v>
      </c>
      <c r="H150" s="4">
        <f t="shared" si="18"/>
        <v>2</v>
      </c>
      <c r="I150" t="s">
        <v>10428</v>
      </c>
      <c r="J150" s="4">
        <f t="shared" si="18"/>
        <v>2</v>
      </c>
      <c r="K150" t="s">
        <v>12175</v>
      </c>
    </row>
    <row r="151" spans="1:11" x14ac:dyDescent="0.35">
      <c r="A151" s="4">
        <v>65</v>
      </c>
      <c r="B151" s="4">
        <v>-316.55399999999997</v>
      </c>
      <c r="C151" t="s">
        <v>7088</v>
      </c>
      <c r="D151" s="4">
        <v>1</v>
      </c>
      <c r="E151" s="16" t="s">
        <v>7402</v>
      </c>
    </row>
    <row r="152" spans="1:11" x14ac:dyDescent="0.35">
      <c r="E152" s="58" t="s">
        <v>10029</v>
      </c>
      <c r="F152" s="4">
        <f t="shared" si="18"/>
        <v>9</v>
      </c>
      <c r="G152" t="s">
        <v>9373</v>
      </c>
    </row>
    <row r="153" spans="1:11" x14ac:dyDescent="0.35">
      <c r="E153" s="58" t="s">
        <v>10028</v>
      </c>
      <c r="F153" s="4">
        <f t="shared" si="18"/>
        <v>4</v>
      </c>
      <c r="G153" t="s">
        <v>9372</v>
      </c>
    </row>
    <row r="154" spans="1:11" x14ac:dyDescent="0.35">
      <c r="A154" s="4">
        <v>66</v>
      </c>
      <c r="B154" s="4">
        <v>-297.101</v>
      </c>
      <c r="C154" t="s">
        <v>7093</v>
      </c>
      <c r="D154" s="4">
        <v>2</v>
      </c>
      <c r="E154" s="16" t="s">
        <v>1698</v>
      </c>
      <c r="F154" s="4">
        <f t="shared" si="18"/>
        <v>4</v>
      </c>
      <c r="G154" t="s">
        <v>9372</v>
      </c>
    </row>
    <row r="156" spans="1:11" x14ac:dyDescent="0.35">
      <c r="B156" s="20" t="s">
        <v>9232</v>
      </c>
    </row>
    <row r="157" spans="1:11" x14ac:dyDescent="0.35">
      <c r="A157" s="4">
        <v>67</v>
      </c>
      <c r="B157" s="4">
        <v>-290.48399999999998</v>
      </c>
      <c r="C157" t="s">
        <v>7088</v>
      </c>
      <c r="D157" s="4">
        <v>1</v>
      </c>
      <c r="E157" s="16" t="s">
        <v>7411</v>
      </c>
      <c r="F157" s="4">
        <f t="shared" ref="F157:F177" si="19">IF(G157="GREET",1,IF(G157="GOAL",2,IF(G157="GOAL:COOP",2,IF(G157="(GOAL:COOP)",2,IF(G157="GOAL:CIVILITY",2,IF(G157="GOAL:SUSTAIN",2,IF(G157="(GOAL:SUSTAIN)",2,IF(G157="GOAL:MAX EARN",2,IF(G157="GOAL:EQUITY",2,IF(G157="(GOAL:EQUITY)",2,IF(G157="PROPOSAL",3,IF(G157="(PROPOSAL)",3,IF(G157="CHOOSE+",4,IF(G157="CHOOSE-",4,IF(G157="(CHOOSE+)",4,IF(G157="(CHOOSE-)",4,IF(G157="ECO INFO",5,IF(G157="(ECO INFO)",5,IF(G157="$ INFO",6,IF(G157="($ INFO)",6,IF(G157="SOC INFO",7,IF(G157="(SOC INFO)",7,IF(G157="RULE INFO",8,IF(G157="EXP INFO",9,IF(G157="(EXP INFO)",9,IF(G157="MON RES",10,IF(G157="MON EARN",11,IF(G157="MON BEH",12,IF(G157="POSE HARM",13,IF(G157="(POSE HARM)",13,IF(G157="POSE CONCERN",14,IF(G157="(POSE CONCERN)",14,IF(G157="RJ APOLOGY",15,IF(G157="RJ ATONE",16,IF(G157="(RJ ATONE)",16,IF(G157="RJ JUSTIFY",17,IF(G157="RJ JUSTIFY:ECO INFO",17,IF(G157="RJ JUSTIFY:SOC INFO",17,IF(G157="RJ JUSTIFY:EXP INFO",17,IF(G157="RJ JUSTIFY:MON EARN",17,IF(G157="RJ JUSTIFY:MON BEH",17,IF(G157="RJ-",18,IF(G157="RJ FORGIVE+",19,IF(G157="RJ FORGIVE-",19,IF(G157="(RJ FORGIVE+)",19,IF(G157="(RJ FORGIVE-)",19,IF(G157="COORD",20,IF(G157="(COORD)",20,IF(G157="ENF ACK",21,IF(G157="(ENF ACK)",21,IF(G157="ENF PRAISE",22,IF(G157="ENF ASK",23,IF(G157="ENF TELL",24,IF(G157="ENF SHAME",25,IF(G157="ENF WARN",26,IF(G157="ENF THREATEN",27,IF(G157="ENF PUNISH",28,IF(G157="DEFECT",29,IF(G157="SM TALK",30,IF(G157="HUMOR",31,IF(G157="POLITE+",32,IF(G157="POLITE-",32,IF(G157="INPUT-",33,IF(G157="AMBIGUOUS",34,IF(G157="UNCODEABLE",35)))))))))))))))))))))))))))))))))))))))))))))))))))))))))))))))))</f>
        <v>30</v>
      </c>
      <c r="G157" t="s">
        <v>9375</v>
      </c>
    </row>
    <row r="158" spans="1:11" x14ac:dyDescent="0.35">
      <c r="B158" s="4">
        <v>-279.411</v>
      </c>
      <c r="C158" t="s">
        <v>7088</v>
      </c>
      <c r="D158" s="4">
        <v>1</v>
      </c>
      <c r="E158" s="16" t="s">
        <v>7417</v>
      </c>
      <c r="F158" s="4">
        <f t="shared" si="19"/>
        <v>9</v>
      </c>
      <c r="G158" t="s">
        <v>9373</v>
      </c>
    </row>
    <row r="159" spans="1:11" x14ac:dyDescent="0.35">
      <c r="A159" s="4">
        <v>68</v>
      </c>
      <c r="B159" s="4">
        <v>-265.209</v>
      </c>
      <c r="C159" t="s">
        <v>7093</v>
      </c>
      <c r="D159" s="4">
        <v>2</v>
      </c>
      <c r="E159" s="16" t="s">
        <v>7420</v>
      </c>
      <c r="F159" s="4">
        <f t="shared" si="19"/>
        <v>30</v>
      </c>
      <c r="G159" t="s">
        <v>9375</v>
      </c>
    </row>
    <row r="160" spans="1:11" x14ac:dyDescent="0.35">
      <c r="A160" s="4">
        <v>69</v>
      </c>
      <c r="B160" s="4">
        <v>-256.92399999999998</v>
      </c>
      <c r="C160" t="s">
        <v>7097</v>
      </c>
      <c r="D160" s="4">
        <v>4</v>
      </c>
      <c r="E160" s="16" t="s">
        <v>7422</v>
      </c>
      <c r="F160" s="4">
        <f t="shared" si="19"/>
        <v>30</v>
      </c>
      <c r="G160" t="s">
        <v>9375</v>
      </c>
    </row>
    <row r="161" spans="1:7" x14ac:dyDescent="0.35">
      <c r="A161" s="4">
        <v>70</v>
      </c>
      <c r="B161" s="4">
        <v>-182.25899999999999</v>
      </c>
      <c r="C161" t="s">
        <v>7088</v>
      </c>
      <c r="D161" s="4">
        <v>1</v>
      </c>
      <c r="E161" s="16" t="s">
        <v>7448</v>
      </c>
      <c r="F161" s="4">
        <f t="shared" si="19"/>
        <v>30</v>
      </c>
      <c r="G161" t="s">
        <v>9375</v>
      </c>
    </row>
    <row r="162" spans="1:7" x14ac:dyDescent="0.35">
      <c r="A162" s="4">
        <v>71</v>
      </c>
      <c r="B162" s="4">
        <v>-131.68600000000001</v>
      </c>
      <c r="C162" t="s">
        <v>7093</v>
      </c>
      <c r="D162" s="4">
        <v>2</v>
      </c>
      <c r="E162" s="16">
        <v>5139009</v>
      </c>
      <c r="F162" s="4">
        <f t="shared" si="19"/>
        <v>30</v>
      </c>
      <c r="G162" t="s">
        <v>9375</v>
      </c>
    </row>
    <row r="163" spans="1:7" x14ac:dyDescent="0.35">
      <c r="B163" s="4">
        <v>-121.413</v>
      </c>
      <c r="C163" t="s">
        <v>7093</v>
      </c>
      <c r="D163" s="4">
        <v>2</v>
      </c>
      <c r="E163" s="16" t="s">
        <v>7463</v>
      </c>
    </row>
    <row r="164" spans="1:7" x14ac:dyDescent="0.35">
      <c r="A164" s="4">
        <v>72</v>
      </c>
      <c r="B164" s="4">
        <v>-104.042</v>
      </c>
      <c r="C164" t="s">
        <v>7088</v>
      </c>
      <c r="D164" s="4">
        <v>1</v>
      </c>
      <c r="E164" s="16" t="s">
        <v>7468</v>
      </c>
      <c r="F164" s="4">
        <f t="shared" si="19"/>
        <v>30</v>
      </c>
      <c r="G164" t="s">
        <v>9375</v>
      </c>
    </row>
    <row r="165" spans="1:7" x14ac:dyDescent="0.35">
      <c r="B165" s="4">
        <v>-100.48399999999999</v>
      </c>
      <c r="C165" t="s">
        <v>7088</v>
      </c>
      <c r="D165" s="4">
        <v>1</v>
      </c>
      <c r="E165" s="16" t="s">
        <v>7472</v>
      </c>
    </row>
    <row r="166" spans="1:7" x14ac:dyDescent="0.35">
      <c r="A166" s="4">
        <v>73</v>
      </c>
      <c r="B166" s="4">
        <v>-98.194999999999993</v>
      </c>
      <c r="C166" t="s">
        <v>7105</v>
      </c>
      <c r="D166" s="4">
        <v>3</v>
      </c>
      <c r="E166" s="16" t="s">
        <v>7473</v>
      </c>
      <c r="F166" s="4">
        <f t="shared" si="19"/>
        <v>30</v>
      </c>
      <c r="G166" t="s">
        <v>9375</v>
      </c>
    </row>
    <row r="167" spans="1:7" x14ac:dyDescent="0.35">
      <c r="A167" s="4">
        <v>74</v>
      </c>
      <c r="B167" s="4">
        <v>-95.02</v>
      </c>
      <c r="C167" t="s">
        <v>7097</v>
      </c>
      <c r="D167" s="4">
        <v>4</v>
      </c>
      <c r="E167" s="16" t="s">
        <v>140</v>
      </c>
      <c r="F167" s="4">
        <f t="shared" si="19"/>
        <v>31</v>
      </c>
      <c r="G167" t="s">
        <v>9386</v>
      </c>
    </row>
    <row r="168" spans="1:7" x14ac:dyDescent="0.35">
      <c r="A168" s="4">
        <v>75</v>
      </c>
      <c r="B168" s="4">
        <v>-85.217999999999904</v>
      </c>
      <c r="C168" t="s">
        <v>7088</v>
      </c>
      <c r="D168" s="4">
        <v>1</v>
      </c>
      <c r="E168" s="16" t="s">
        <v>11540</v>
      </c>
      <c r="F168" s="4">
        <f t="shared" si="19"/>
        <v>30</v>
      </c>
      <c r="G168" t="s">
        <v>9375</v>
      </c>
    </row>
    <row r="170" spans="1:7" x14ac:dyDescent="0.35">
      <c r="B170" s="20" t="s">
        <v>9285</v>
      </c>
    </row>
    <row r="171" spans="1:7" x14ac:dyDescent="0.35">
      <c r="A171" s="4">
        <v>76</v>
      </c>
      <c r="B171" s="4">
        <v>-44.765000000000001</v>
      </c>
      <c r="C171" t="s">
        <v>7088</v>
      </c>
      <c r="D171" s="4">
        <v>1</v>
      </c>
      <c r="E171" s="16" t="s">
        <v>7492</v>
      </c>
      <c r="F171" s="4">
        <f t="shared" si="19"/>
        <v>9</v>
      </c>
      <c r="G171" t="s">
        <v>9373</v>
      </c>
    </row>
    <row r="172" spans="1:7" x14ac:dyDescent="0.35">
      <c r="B172" s="4">
        <v>-32.628999999999998</v>
      </c>
      <c r="C172" t="s">
        <v>7088</v>
      </c>
      <c r="D172" s="4">
        <v>1</v>
      </c>
      <c r="E172" s="16" t="s">
        <v>7494</v>
      </c>
    </row>
    <row r="173" spans="1:7" x14ac:dyDescent="0.35">
      <c r="E173" s="58" t="s">
        <v>11541</v>
      </c>
      <c r="F173" s="4">
        <f t="shared" si="19"/>
        <v>9</v>
      </c>
      <c r="G173" t="s">
        <v>9373</v>
      </c>
    </row>
    <row r="174" spans="1:7" x14ac:dyDescent="0.35">
      <c r="E174" s="58" t="s">
        <v>11542</v>
      </c>
      <c r="F174" s="4">
        <f t="shared" si="19"/>
        <v>31</v>
      </c>
      <c r="G174" t="s">
        <v>9386</v>
      </c>
    </row>
    <row r="175" spans="1:7" x14ac:dyDescent="0.35">
      <c r="E175" s="58" t="s">
        <v>7494</v>
      </c>
      <c r="F175" s="4">
        <f t="shared" si="19"/>
        <v>9</v>
      </c>
      <c r="G175" t="s">
        <v>9373</v>
      </c>
    </row>
    <row r="176" spans="1:7" x14ac:dyDescent="0.35">
      <c r="A176" s="4">
        <v>77</v>
      </c>
      <c r="B176" s="4">
        <v>-22.988</v>
      </c>
      <c r="C176" t="s">
        <v>7097</v>
      </c>
      <c r="D176" s="4">
        <v>4</v>
      </c>
      <c r="E176" s="16" t="s">
        <v>7498</v>
      </c>
      <c r="F176" s="4">
        <f t="shared" si="19"/>
        <v>9</v>
      </c>
      <c r="G176" t="s">
        <v>9373</v>
      </c>
    </row>
    <row r="177" spans="1:12" x14ac:dyDescent="0.35">
      <c r="A177" s="4">
        <v>78</v>
      </c>
      <c r="B177" s="4">
        <v>-19.834</v>
      </c>
      <c r="C177" t="s">
        <v>7088</v>
      </c>
      <c r="D177" s="4">
        <v>1</v>
      </c>
      <c r="E177" s="16" t="s">
        <v>2070</v>
      </c>
      <c r="F177" s="4">
        <f t="shared" si="19"/>
        <v>9</v>
      </c>
      <c r="G177" t="s">
        <v>9373</v>
      </c>
    </row>
    <row r="180" spans="1:12" x14ac:dyDescent="0.35">
      <c r="A180" s="8" t="s">
        <v>11929</v>
      </c>
    </row>
    <row r="181" spans="1:12" x14ac:dyDescent="0.35">
      <c r="B181" s="98" t="s">
        <v>11936</v>
      </c>
    </row>
    <row r="182" spans="1:12" x14ac:dyDescent="0.35">
      <c r="A182" s="7" t="s">
        <v>12235</v>
      </c>
      <c r="B182" s="4">
        <v>4</v>
      </c>
      <c r="C182" t="s">
        <v>12040</v>
      </c>
    </row>
    <row r="183" spans="1:12" x14ac:dyDescent="0.35">
      <c r="A183" s="7" t="s">
        <v>12236</v>
      </c>
      <c r="B183" s="4">
        <v>4</v>
      </c>
      <c r="C183" t="s">
        <v>11958</v>
      </c>
    </row>
    <row r="184" spans="1:12" x14ac:dyDescent="0.35">
      <c r="A184" s="7" t="s">
        <v>12237</v>
      </c>
      <c r="B184" s="4">
        <v>4</v>
      </c>
      <c r="C184" t="s">
        <v>11958</v>
      </c>
    </row>
    <row r="186" spans="1:12" x14ac:dyDescent="0.35">
      <c r="A186" s="7" t="s">
        <v>12080</v>
      </c>
      <c r="B186" s="4">
        <v>4</v>
      </c>
    </row>
    <row r="187" spans="1:12" x14ac:dyDescent="0.35">
      <c r="A187" s="4" t="s">
        <v>12082</v>
      </c>
      <c r="B187" s="4">
        <v>1</v>
      </c>
    </row>
    <row r="190" spans="1:12" x14ac:dyDescent="0.35">
      <c r="B190" s="8" t="s">
        <v>12198</v>
      </c>
      <c r="F190"/>
      <c r="H190"/>
      <c r="J190"/>
      <c r="L190"/>
    </row>
    <row r="191" spans="1:12" x14ac:dyDescent="0.35">
      <c r="A191" s="8" t="s">
        <v>12199</v>
      </c>
      <c r="B191" s="113" t="s">
        <v>12230</v>
      </c>
      <c r="C191" s="113" t="s">
        <v>12231</v>
      </c>
      <c r="F191"/>
      <c r="H191"/>
      <c r="J191"/>
      <c r="L191"/>
    </row>
    <row r="192" spans="1:12" x14ac:dyDescent="0.35">
      <c r="A192" s="7" t="s">
        <v>12083</v>
      </c>
      <c r="B192" s="102">
        <v>3</v>
      </c>
      <c r="C192" s="102">
        <v>3</v>
      </c>
      <c r="F192"/>
      <c r="H192"/>
      <c r="J192"/>
      <c r="L192"/>
    </row>
    <row r="193" spans="1:12" x14ac:dyDescent="0.35">
      <c r="A193" s="7" t="s">
        <v>12084</v>
      </c>
      <c r="B193" s="102">
        <v>3</v>
      </c>
      <c r="C193" s="102">
        <v>3</v>
      </c>
      <c r="F193"/>
      <c r="H193"/>
      <c r="J193"/>
      <c r="L193"/>
    </row>
    <row r="194" spans="1:12" x14ac:dyDescent="0.35">
      <c r="B194"/>
      <c r="C194" s="4"/>
      <c r="F194"/>
      <c r="H194"/>
      <c r="J194"/>
      <c r="L194"/>
    </row>
    <row r="195" spans="1:12" x14ac:dyDescent="0.35">
      <c r="A195" s="8" t="s">
        <v>12200</v>
      </c>
      <c r="B195"/>
      <c r="C195" s="4"/>
      <c r="F195"/>
      <c r="H195"/>
      <c r="J195"/>
      <c r="L195"/>
    </row>
    <row r="196" spans="1:12" x14ac:dyDescent="0.35">
      <c r="A196" s="7" t="s">
        <v>12083</v>
      </c>
      <c r="B196" s="102">
        <v>3</v>
      </c>
      <c r="C196" s="102">
        <v>3</v>
      </c>
      <c r="F196"/>
      <c r="H196"/>
      <c r="J196"/>
      <c r="L196"/>
    </row>
    <row r="197" spans="1:12" x14ac:dyDescent="0.35">
      <c r="A197" s="7" t="s">
        <v>12084</v>
      </c>
      <c r="B197" s="102">
        <v>3</v>
      </c>
      <c r="C197" s="102">
        <v>3</v>
      </c>
      <c r="F197"/>
      <c r="H197"/>
      <c r="J197"/>
      <c r="L197"/>
    </row>
    <row r="198" spans="1:12" x14ac:dyDescent="0.35">
      <c r="B198"/>
      <c r="C198" s="4"/>
      <c r="F198"/>
      <c r="H198"/>
      <c r="J198"/>
      <c r="L198"/>
    </row>
    <row r="199" spans="1:12" x14ac:dyDescent="0.35">
      <c r="A199" s="8" t="s">
        <v>12201</v>
      </c>
      <c r="B199"/>
      <c r="C199" s="4"/>
      <c r="E199" s="16" t="s">
        <v>12219</v>
      </c>
      <c r="F199"/>
      <c r="H199"/>
      <c r="J199"/>
      <c r="L199"/>
    </row>
    <row r="200" spans="1:12" x14ac:dyDescent="0.35">
      <c r="A200" s="7" t="s">
        <v>12083</v>
      </c>
      <c r="B200" s="102">
        <v>3</v>
      </c>
      <c r="C200" s="102" t="s">
        <v>11932</v>
      </c>
      <c r="F200"/>
      <c r="H200"/>
      <c r="J200"/>
      <c r="L200"/>
    </row>
    <row r="201" spans="1:12" x14ac:dyDescent="0.35">
      <c r="A201" s="7" t="s">
        <v>12084</v>
      </c>
      <c r="B201" s="102">
        <v>3</v>
      </c>
      <c r="C201" s="102" t="s">
        <v>11932</v>
      </c>
      <c r="F201"/>
      <c r="H201"/>
      <c r="J201"/>
      <c r="L201"/>
    </row>
    <row r="202" spans="1:12" x14ac:dyDescent="0.35">
      <c r="B202"/>
      <c r="C202" s="4"/>
      <c r="F202"/>
      <c r="H202"/>
      <c r="J202"/>
      <c r="L202"/>
    </row>
    <row r="203" spans="1:12" x14ac:dyDescent="0.35">
      <c r="A203" s="7" t="s">
        <v>12080</v>
      </c>
      <c r="B203"/>
      <c r="C203" s="4"/>
      <c r="F203"/>
      <c r="H203"/>
      <c r="J203"/>
      <c r="L203"/>
    </row>
    <row r="204" spans="1:12" x14ac:dyDescent="0.35">
      <c r="A204" s="7" t="s">
        <v>12083</v>
      </c>
      <c r="B204" s="102">
        <v>3</v>
      </c>
      <c r="C204" s="102">
        <v>3</v>
      </c>
      <c r="F204"/>
      <c r="H204"/>
      <c r="J204"/>
      <c r="L204"/>
    </row>
    <row r="205" spans="1:12" x14ac:dyDescent="0.35">
      <c r="A205" s="7" t="s">
        <v>12084</v>
      </c>
      <c r="B205" s="102">
        <v>3</v>
      </c>
      <c r="C205" s="102">
        <v>3</v>
      </c>
      <c r="F205"/>
      <c r="H205"/>
      <c r="J205"/>
      <c r="L205"/>
    </row>
    <row r="208" spans="1:12" x14ac:dyDescent="0.35">
      <c r="A208" s="8" t="s">
        <v>12089</v>
      </c>
    </row>
    <row r="210" spans="1:2" x14ac:dyDescent="0.35">
      <c r="A210" s="113" t="s">
        <v>11933</v>
      </c>
    </row>
    <row r="211" spans="1:2" x14ac:dyDescent="0.35">
      <c r="A211" s="113"/>
    </row>
    <row r="212" spans="1:2" x14ac:dyDescent="0.35">
      <c r="A212" s="116" t="s">
        <v>12090</v>
      </c>
    </row>
    <row r="213" spans="1:2" x14ac:dyDescent="0.35">
      <c r="A213" s="4" t="s">
        <v>12091</v>
      </c>
      <c r="B213" s="4">
        <v>3</v>
      </c>
    </row>
    <row r="214" spans="1:2" x14ac:dyDescent="0.35">
      <c r="A214" s="4" t="s">
        <v>12092</v>
      </c>
      <c r="B214" s="4">
        <v>4</v>
      </c>
    </row>
    <row r="215" spans="1:2" x14ac:dyDescent="0.35">
      <c r="A215" s="4" t="s">
        <v>12093</v>
      </c>
    </row>
    <row r="216" spans="1:2" x14ac:dyDescent="0.35">
      <c r="A216" s="4" t="s">
        <v>12094</v>
      </c>
    </row>
    <row r="217" spans="1:2" x14ac:dyDescent="0.35">
      <c r="A217" s="37" t="s">
        <v>12098</v>
      </c>
      <c r="B217" s="117">
        <f>(B213+B214)/2</f>
        <v>3.5</v>
      </c>
    </row>
    <row r="218" spans="1:2" x14ac:dyDescent="0.35">
      <c r="A218" s="37"/>
    </row>
    <row r="219" spans="1:2" x14ac:dyDescent="0.35">
      <c r="A219" s="116" t="s">
        <v>12095</v>
      </c>
    </row>
    <row r="220" spans="1:2" x14ac:dyDescent="0.35">
      <c r="A220" s="4" t="s">
        <v>12091</v>
      </c>
      <c r="B220" s="4">
        <v>4</v>
      </c>
    </row>
    <row r="221" spans="1:2" x14ac:dyDescent="0.35">
      <c r="A221" s="4" t="s">
        <v>12092</v>
      </c>
    </row>
    <row r="222" spans="1:2" x14ac:dyDescent="0.35">
      <c r="A222" s="4" t="s">
        <v>12093</v>
      </c>
    </row>
    <row r="223" spans="1:2" x14ac:dyDescent="0.35">
      <c r="A223" s="4" t="s">
        <v>12094</v>
      </c>
    </row>
    <row r="224" spans="1:2" x14ac:dyDescent="0.35">
      <c r="A224" s="37" t="s">
        <v>12098</v>
      </c>
      <c r="B224" s="4">
        <v>4</v>
      </c>
    </row>
    <row r="225" spans="1:5" x14ac:dyDescent="0.35">
      <c r="A225" s="37"/>
    </row>
    <row r="226" spans="1:5" x14ac:dyDescent="0.35">
      <c r="A226" s="113" t="s">
        <v>11934</v>
      </c>
    </row>
    <row r="227" spans="1:5" x14ac:dyDescent="0.35">
      <c r="A227" s="113"/>
    </row>
    <row r="228" spans="1:5" x14ac:dyDescent="0.35">
      <c r="A228" s="116" t="s">
        <v>12090</v>
      </c>
    </row>
    <row r="229" spans="1:5" x14ac:dyDescent="0.35">
      <c r="A229" s="4" t="s">
        <v>12091</v>
      </c>
      <c r="B229" s="4">
        <v>3</v>
      </c>
      <c r="E229" s="16" t="s">
        <v>12126</v>
      </c>
    </row>
    <row r="230" spans="1:5" x14ac:dyDescent="0.35">
      <c r="A230" s="4" t="s">
        <v>12092</v>
      </c>
      <c r="B230" s="4">
        <v>4</v>
      </c>
    </row>
    <row r="231" spans="1:5" x14ac:dyDescent="0.35">
      <c r="A231" s="4" t="s">
        <v>12093</v>
      </c>
    </row>
    <row r="232" spans="1:5" x14ac:dyDescent="0.35">
      <c r="A232" s="4" t="s">
        <v>12094</v>
      </c>
    </row>
    <row r="233" spans="1:5" x14ac:dyDescent="0.35">
      <c r="A233" s="37" t="s">
        <v>12098</v>
      </c>
      <c r="B233" s="117">
        <f>(B229+B230)/2</f>
        <v>3.5</v>
      </c>
    </row>
    <row r="234" spans="1:5" x14ac:dyDescent="0.35">
      <c r="A234" s="37"/>
    </row>
    <row r="235" spans="1:5" x14ac:dyDescent="0.35">
      <c r="A235" s="116" t="s">
        <v>12095</v>
      </c>
    </row>
    <row r="236" spans="1:5" x14ac:dyDescent="0.35">
      <c r="A236" s="4" t="s">
        <v>12091</v>
      </c>
      <c r="B236" s="4">
        <v>3</v>
      </c>
      <c r="E236" s="16" t="s">
        <v>12126</v>
      </c>
    </row>
    <row r="237" spans="1:5" x14ac:dyDescent="0.35">
      <c r="A237" s="4" t="s">
        <v>12092</v>
      </c>
      <c r="B237" s="4">
        <v>4</v>
      </c>
    </row>
    <row r="238" spans="1:5" x14ac:dyDescent="0.35">
      <c r="A238" s="4" t="s">
        <v>12093</v>
      </c>
    </row>
    <row r="239" spans="1:5" x14ac:dyDescent="0.35">
      <c r="A239" s="4" t="s">
        <v>12094</v>
      </c>
    </row>
    <row r="240" spans="1:5" x14ac:dyDescent="0.35">
      <c r="A240" s="37" t="s">
        <v>12098</v>
      </c>
      <c r="B240" s="4">
        <f>(B236+B237)/2</f>
        <v>3.5</v>
      </c>
    </row>
    <row r="242" spans="1:5" x14ac:dyDescent="0.35">
      <c r="A242" s="113" t="s">
        <v>11935</v>
      </c>
    </row>
    <row r="243" spans="1:5" x14ac:dyDescent="0.35">
      <c r="A243" s="113"/>
    </row>
    <row r="244" spans="1:5" x14ac:dyDescent="0.35">
      <c r="A244" s="116" t="s">
        <v>12090</v>
      </c>
    </row>
    <row r="245" spans="1:5" x14ac:dyDescent="0.35">
      <c r="A245" s="4" t="s">
        <v>12091</v>
      </c>
      <c r="B245" s="4">
        <v>4</v>
      </c>
      <c r="E245" s="16" t="s">
        <v>12125</v>
      </c>
    </row>
    <row r="246" spans="1:5" x14ac:dyDescent="0.35">
      <c r="A246" s="4" t="s">
        <v>12092</v>
      </c>
    </row>
    <row r="247" spans="1:5" x14ac:dyDescent="0.35">
      <c r="A247" s="4" t="s">
        <v>12093</v>
      </c>
    </row>
    <row r="248" spans="1:5" x14ac:dyDescent="0.35">
      <c r="A248" s="4" t="s">
        <v>12094</v>
      </c>
    </row>
    <row r="249" spans="1:5" x14ac:dyDescent="0.35">
      <c r="A249" s="37" t="s">
        <v>12098</v>
      </c>
    </row>
    <row r="251" spans="1:5" x14ac:dyDescent="0.35">
      <c r="A251" s="116" t="s">
        <v>12095</v>
      </c>
    </row>
    <row r="252" spans="1:5" x14ac:dyDescent="0.35">
      <c r="A252" s="4" t="s">
        <v>12091</v>
      </c>
      <c r="B252" s="4">
        <v>4</v>
      </c>
      <c r="E252" s="16" t="s">
        <v>12125</v>
      </c>
    </row>
    <row r="253" spans="1:5" x14ac:dyDescent="0.35">
      <c r="A253" s="4" t="s">
        <v>12092</v>
      </c>
    </row>
    <row r="254" spans="1:5" x14ac:dyDescent="0.35">
      <c r="A254" s="4" t="s">
        <v>12093</v>
      </c>
    </row>
    <row r="255" spans="1:5" x14ac:dyDescent="0.35">
      <c r="A255" s="4" t="s">
        <v>12094</v>
      </c>
    </row>
    <row r="256" spans="1:5" x14ac:dyDescent="0.35">
      <c r="A256" s="39" t="s">
        <v>12098</v>
      </c>
    </row>
    <row r="257" spans="1:3" x14ac:dyDescent="0.35">
      <c r="A257" s="37"/>
    </row>
    <row r="258" spans="1:3" x14ac:dyDescent="0.35">
      <c r="A258" s="8" t="s">
        <v>12227</v>
      </c>
      <c r="B258" s="117">
        <f>(B213+B214+B220+B229+B230+B236+B237+B245+B252)/9</f>
        <v>3.6666666666666665</v>
      </c>
      <c r="C258" s="119"/>
    </row>
  </sheetData>
  <phoneticPr fontId="25" type="noConversion"/>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F00-000000000000}">
  <sheetPr codeName="Sheet222">
    <tabColor theme="9" tint="0.59999389629810485"/>
  </sheetPr>
  <dimension ref="A1:M181"/>
  <sheetViews>
    <sheetView zoomScale="80" zoomScaleNormal="80" workbookViewId="0">
      <selection activeCell="F1" sqref="F1"/>
    </sheetView>
  </sheetViews>
  <sheetFormatPr defaultRowHeight="14.5" x14ac:dyDescent="0.35"/>
  <cols>
    <col min="1" max="1" width="9.1796875" style="4" customWidth="1"/>
    <col min="2" max="2" width="10.90625" style="4" customWidth="1"/>
    <col min="3" max="3" width="7.453125" customWidth="1"/>
    <col min="4" max="4" width="7.81640625" style="4" customWidth="1"/>
    <col min="5" max="5" width="81.453125" style="16" customWidth="1"/>
    <col min="6" max="6" width="8.90625" style="4"/>
    <col min="8" max="8" width="8.90625" style="4"/>
    <col min="14" max="22" width="8.81640625"/>
  </cols>
  <sheetData>
    <row r="1" spans="1:13" x14ac:dyDescent="0.35">
      <c r="A1" s="14" t="s">
        <v>9341</v>
      </c>
      <c r="B1" s="10"/>
      <c r="C1" s="14"/>
      <c r="D1" s="18"/>
      <c r="E1" s="14"/>
      <c r="F1" s="127" t="s">
        <v>9368</v>
      </c>
      <c r="G1" s="36"/>
      <c r="H1" s="121"/>
      <c r="I1" s="36"/>
      <c r="J1" s="36"/>
      <c r="K1" s="36"/>
      <c r="L1" s="36"/>
      <c r="M1" s="36"/>
    </row>
    <row r="2" spans="1:13" x14ac:dyDescent="0.35">
      <c r="A2" s="7" t="s">
        <v>9223</v>
      </c>
      <c r="B2" s="7" t="s">
        <v>3</v>
      </c>
      <c r="C2" s="8" t="s">
        <v>9459</v>
      </c>
      <c r="D2" s="7" t="s">
        <v>9224</v>
      </c>
      <c r="E2" s="8" t="s">
        <v>9225</v>
      </c>
      <c r="F2" s="121"/>
      <c r="G2" s="36"/>
      <c r="H2" s="121"/>
      <c r="I2" s="36"/>
      <c r="J2" s="36"/>
      <c r="K2" s="36"/>
      <c r="L2" s="36"/>
      <c r="M2" s="36"/>
    </row>
    <row r="3" spans="1:13" x14ac:dyDescent="0.35">
      <c r="A3" s="7"/>
      <c r="B3" s="11" t="s">
        <v>9227</v>
      </c>
      <c r="C3" s="15"/>
      <c r="D3" s="19"/>
      <c r="E3" s="15"/>
      <c r="F3" s="4" t="s">
        <v>9370</v>
      </c>
      <c r="G3" t="s">
        <v>9382</v>
      </c>
      <c r="H3" s="4" t="s">
        <v>9370</v>
      </c>
      <c r="I3" t="s">
        <v>9369</v>
      </c>
      <c r="J3" t="s">
        <v>9370</v>
      </c>
      <c r="K3" t="s">
        <v>9369</v>
      </c>
      <c r="L3" t="s">
        <v>9370</v>
      </c>
      <c r="M3" t="s">
        <v>9369</v>
      </c>
    </row>
    <row r="4" spans="1:13" x14ac:dyDescent="0.35">
      <c r="A4" s="7"/>
      <c r="B4" s="7"/>
      <c r="C4" s="8"/>
      <c r="E4" s="8"/>
    </row>
    <row r="5" spans="1:13" s="6" customFormat="1" x14ac:dyDescent="0.35">
      <c r="A5" s="7" t="s">
        <v>11284</v>
      </c>
      <c r="B5" s="31" t="s">
        <v>11544</v>
      </c>
      <c r="D5" s="7"/>
      <c r="E5" s="8"/>
      <c r="F5" s="7"/>
      <c r="H5" s="7"/>
    </row>
    <row r="6" spans="1:13" x14ac:dyDescent="0.35">
      <c r="A6" s="4">
        <v>1</v>
      </c>
      <c r="B6" s="4">
        <v>-380.84699999999998</v>
      </c>
      <c r="C6" t="s">
        <v>7518</v>
      </c>
      <c r="D6" s="4">
        <v>3</v>
      </c>
      <c r="E6" s="16" t="s">
        <v>7576</v>
      </c>
      <c r="F6" s="4">
        <f>IF(G6="GREET",1,IF(G6="GOAL",2,IF(G6="GOAL:COOP",2,IF(G6="(GOAL:COOP)",2,IF(G6="GOAL:CIVILITY",2,IF(G6="GOAL:SUSTAIN",2,IF(G6="(GOAL:SUSTAIN)",2,IF(G6="GOAL:MAX EARN",2,IF(G6="GOAL:EQUITY",2,IF(G6="(GOAL:EQUITY)",2,IF(G6="PROPOSAL",3,IF(G6="(PROPOSAL)",3,IF(G6="CHOOSE+",4,IF(G6="CHOOSE-",4,IF(G6="(CHOOSE+)",4,IF(G6="(CHOOSE-)",4,IF(G6="ECO INFO",5,IF(G6="(ECO INFO)",5,IF(G6="$ INFO",6,IF(G6="($ INFO)",6,IF(G6="SOC INFO",7,IF(G6="(SOC INFO)",7,IF(G6="RULE INFO",8,IF(G6="EXP INFO",9,IF(G6="(EXP INFO)",9,IF(G6="MON RES",10,IF(G6="MON EARN",11,IF(G6="MON BEH",12,IF(G6="POSE HARM",13,IF(G6="(POSE HARM)",13,IF(G6="POSE CONCERN",14,IF(G6="(POSE CONCERN)",14,IF(G6="RJ APOLOGY",15,IF(G6="RJ ATONE",16,IF(G6="(RJ ATONE)",16,IF(G6="RJ JUSTIFY",17,IF(G6="RJ JUSTIFY:ECO INFO",17,IF(G6="RJ JUSTIFY:SOC INFO",17,IF(G6="RJ JUSTIFY:EXP INFO",17,IF(G6="RJ JUSTIFY:MON EARN",17,IF(G6="RJ JUSTIFY:MON BEH",17,IF(G6="RJ-",18,IF(G6="RJ FORGIVE+",19,IF(G6="RJ FORGIVE-",19,IF(G6="(RJ FORGIVE+)",19,IF(G6="(RJ FORGIVE-)",19,IF(G6="COORD",20,IF(G6="(COORD)",20,IF(G6="ENF ACK",21,IF(G6="(ENF ACK)",21,IF(G6="ENF PRAISE",22,IF(G6="ENF ASK",23,IF(G6="ENF TELL",24,IF(G6="ENF SHAME",25,IF(G6="ENF WARN",26,IF(G6="ENF THREATEN",27,IF(G6="ENF PUNISH",28,IF(G6="DEFECT",29,IF(G6="SM TALK",30,IF(G6="HUMOR",31,IF(G6="POLITE+",32,IF(G6="POLITE-",32,IF(G6="INPUT-",33,IF(G6="AMBIGUOUS",34,IF(G6="UNCODEABLE",35)))))))))))))))))))))))))))))))))))))))))))))))))))))))))))))))))</f>
        <v>2</v>
      </c>
      <c r="G6" t="s">
        <v>12174</v>
      </c>
    </row>
    <row r="7" spans="1:13" x14ac:dyDescent="0.35">
      <c r="B7" s="4">
        <v>-373.91500000000002</v>
      </c>
      <c r="C7" t="s">
        <v>7518</v>
      </c>
      <c r="D7" s="4">
        <v>3</v>
      </c>
      <c r="E7" s="16" t="s">
        <v>7577</v>
      </c>
      <c r="F7" s="4">
        <f t="shared" ref="F7:F46" si="0">IF(G7="GREET",1,IF(G7="GOAL",2,IF(G7="GOAL:COOP",2,IF(G7="(GOAL:COOP)",2,IF(G7="GOAL:CIVILITY",2,IF(G7="GOAL:SUSTAIN",2,IF(G7="(GOAL:SUSTAIN)",2,IF(G7="GOAL:MAX EARN",2,IF(G7="GOAL:EQUITY",2,IF(G7="(GOAL:EQUITY)",2,IF(G7="PROPOSAL",3,IF(G7="(PROPOSAL)",3,IF(G7="CHOOSE+",4,IF(G7="CHOOSE-",4,IF(G7="(CHOOSE+)",4,IF(G7="(CHOOSE-)",4,IF(G7="ECO INFO",5,IF(G7="(ECO INFO)",5,IF(G7="$ INFO",6,IF(G7="($ INFO)",6,IF(G7="SOC INFO",7,IF(G7="(SOC INFO)",7,IF(G7="RULE INFO",8,IF(G7="EXP INFO",9,IF(G7="(EXP INFO)",9,IF(G7="MON RES",10,IF(G7="MON EARN",11,IF(G7="MON BEH",12,IF(G7="POSE HARM",13,IF(G7="(POSE HARM)",13,IF(G7="POSE CONCERN",14,IF(G7="(POSE CONCERN)",14,IF(G7="RJ APOLOGY",15,IF(G7="RJ ATONE",16,IF(G7="(RJ ATONE)",16,IF(G7="RJ JUSTIFY",17,IF(G7="RJ JUSTIFY:ECO INFO",17,IF(G7="RJ JUSTIFY:SOC INFO",17,IF(G7="RJ JUSTIFY:EXP INFO",17,IF(G7="RJ JUSTIFY:MON EARN",17,IF(G7="RJ JUSTIFY:MON BEH",17,IF(G7="RJ-",18,IF(G7="RJ FORGIVE+",19,IF(G7="RJ FORGIVE-",19,IF(G7="(RJ FORGIVE+)",19,IF(G7="(RJ FORGIVE-)",19,IF(G7="COORD",20,IF(G7="(COORD)",20,IF(G7="ENF ACK",21,IF(G7="(ENF ACK)",21,IF(G7="ENF PRAISE",22,IF(G7="ENF ASK",23,IF(G7="ENF TELL",24,IF(G7="ENF SHAME",25,IF(G7="ENF WARN",26,IF(G7="ENF THREATEN",27,IF(G7="ENF PUNISH",28,IF(G7="DEFECT",29,IF(G7="SM TALK",30,IF(G7="HUMOR",31,IF(G7="POLITE+",32,IF(G7="POLITE-",32,IF(G7="INPUT-",33,IF(G7="AMBIGUOUS",34,IF(G7="UNCODEABLE",35)))))))))))))))))))))))))))))))))))))))))))))))))))))))))))))))))</f>
        <v>2</v>
      </c>
      <c r="G7" t="s">
        <v>10428</v>
      </c>
    </row>
    <row r="8" spans="1:13" x14ac:dyDescent="0.35">
      <c r="A8" s="4">
        <v>2</v>
      </c>
      <c r="B8" s="4">
        <v>-371.67099999999999</v>
      </c>
      <c r="C8" t="s">
        <v>7515</v>
      </c>
      <c r="D8" s="4">
        <v>2</v>
      </c>
      <c r="E8" s="16" t="s">
        <v>7579</v>
      </c>
      <c r="F8" s="4">
        <f t="shared" si="0"/>
        <v>4</v>
      </c>
      <c r="G8" t="s">
        <v>9372</v>
      </c>
    </row>
    <row r="9" spans="1:13" x14ac:dyDescent="0.35">
      <c r="A9" s="4">
        <v>3</v>
      </c>
      <c r="B9" s="4">
        <v>-368.21600000000001</v>
      </c>
      <c r="C9" t="s">
        <v>7515</v>
      </c>
      <c r="D9" s="4">
        <v>2</v>
      </c>
      <c r="E9" s="16" t="s">
        <v>7580</v>
      </c>
      <c r="F9" s="4">
        <f t="shared" si="0"/>
        <v>32</v>
      </c>
      <c r="G9" t="s">
        <v>9376</v>
      </c>
    </row>
    <row r="10" spans="1:13" x14ac:dyDescent="0.35">
      <c r="A10" s="4">
        <v>4</v>
      </c>
      <c r="B10" s="4">
        <v>-357.44499999999999</v>
      </c>
      <c r="C10" t="s">
        <v>7520</v>
      </c>
      <c r="D10" s="4">
        <v>4</v>
      </c>
      <c r="E10" s="16" t="s">
        <v>7582</v>
      </c>
      <c r="F10" s="4">
        <f t="shared" si="0"/>
        <v>3</v>
      </c>
      <c r="G10" t="s">
        <v>9379</v>
      </c>
    </row>
    <row r="11" spans="1:13" x14ac:dyDescent="0.35">
      <c r="A11" s="4">
        <v>5</v>
      </c>
      <c r="B11" s="4">
        <v>-352.863</v>
      </c>
      <c r="C11" t="s">
        <v>7520</v>
      </c>
      <c r="D11" s="4">
        <v>4</v>
      </c>
      <c r="E11" s="16" t="s">
        <v>7584</v>
      </c>
      <c r="F11" s="4">
        <f t="shared" si="0"/>
        <v>4</v>
      </c>
      <c r="G11" t="s">
        <v>9372</v>
      </c>
      <c r="I11" t="s">
        <v>11543</v>
      </c>
    </row>
    <row r="12" spans="1:13" x14ac:dyDescent="0.35">
      <c r="A12" s="4">
        <v>6</v>
      </c>
      <c r="B12" s="4">
        <v>-349.87900000000002</v>
      </c>
      <c r="C12" t="s">
        <v>7518</v>
      </c>
      <c r="D12" s="4">
        <v>3</v>
      </c>
      <c r="E12" s="16" t="s">
        <v>2899</v>
      </c>
      <c r="F12" s="4">
        <f t="shared" si="0"/>
        <v>4</v>
      </c>
      <c r="G12" t="s">
        <v>9372</v>
      </c>
    </row>
    <row r="13" spans="1:13" s="38" customFormat="1" x14ac:dyDescent="0.35">
      <c r="A13" s="4">
        <v>7</v>
      </c>
      <c r="B13" s="4">
        <v>-346.34800000000001</v>
      </c>
      <c r="C13" t="s">
        <v>7530</v>
      </c>
      <c r="D13" s="4">
        <v>1</v>
      </c>
      <c r="E13" s="16" t="s">
        <v>7586</v>
      </c>
      <c r="F13" s="4">
        <f t="shared" si="0"/>
        <v>4</v>
      </c>
      <c r="G13" t="s">
        <v>9372</v>
      </c>
      <c r="H13" s="37"/>
    </row>
    <row r="15" spans="1:13" x14ac:dyDescent="0.35">
      <c r="A15" s="7">
        <v>4</v>
      </c>
      <c r="B15" s="31" t="s">
        <v>10302</v>
      </c>
    </row>
    <row r="16" spans="1:13" x14ac:dyDescent="0.35">
      <c r="A16" s="4">
        <v>8</v>
      </c>
      <c r="B16" s="4">
        <v>-325.38499999999999</v>
      </c>
      <c r="C16" t="s">
        <v>7520</v>
      </c>
      <c r="D16" s="4">
        <v>4</v>
      </c>
      <c r="E16" s="16" t="s">
        <v>7590</v>
      </c>
      <c r="F16" s="4">
        <f t="shared" si="0"/>
        <v>3</v>
      </c>
      <c r="G16" t="s">
        <v>9379</v>
      </c>
    </row>
    <row r="17" spans="1:9" x14ac:dyDescent="0.35">
      <c r="A17" s="4">
        <v>9</v>
      </c>
      <c r="B17" s="4">
        <v>-320.510999999999</v>
      </c>
      <c r="C17" t="s">
        <v>7518</v>
      </c>
      <c r="D17" s="4">
        <v>3</v>
      </c>
      <c r="E17" s="16" t="s">
        <v>7591</v>
      </c>
      <c r="F17" s="4">
        <f t="shared" si="0"/>
        <v>3</v>
      </c>
      <c r="G17" t="s">
        <v>9379</v>
      </c>
    </row>
    <row r="18" spans="1:9" x14ac:dyDescent="0.35">
      <c r="A18" s="4">
        <v>10</v>
      </c>
      <c r="B18" s="4">
        <v>-311.99200000000002</v>
      </c>
      <c r="C18" t="s">
        <v>7515</v>
      </c>
      <c r="D18" s="4">
        <v>2</v>
      </c>
      <c r="E18" s="16" t="s">
        <v>7593</v>
      </c>
      <c r="F18" s="4">
        <f t="shared" si="0"/>
        <v>4</v>
      </c>
      <c r="G18" t="s">
        <v>9372</v>
      </c>
    </row>
    <row r="19" spans="1:9" x14ac:dyDescent="0.35">
      <c r="A19" s="4">
        <v>11</v>
      </c>
      <c r="B19" s="4">
        <v>-306.678</v>
      </c>
      <c r="C19" t="s">
        <v>7530</v>
      </c>
      <c r="D19" s="4">
        <v>1</v>
      </c>
      <c r="E19" s="16" t="s">
        <v>7594</v>
      </c>
      <c r="F19" s="4">
        <f t="shared" si="0"/>
        <v>7</v>
      </c>
      <c r="G19" t="s">
        <v>9377</v>
      </c>
      <c r="H19" s="4">
        <f>IF(I19="GREET",1,IF(I19="GOAL",2,IF(I19="GOAL:COOP",2,IF(I19="(GOAL:COOP)",2,IF(I19="GOAL:CIVILITY",2,IF(I19="GOAL:SUSTAIN",2,IF(I19="(GOAL:SUSTAIN)",2,IF(I19="GOAL:MAX EARN",2,IF(I19="GOAL:EQUITY",2,IF(I19="(GOAL:EQUITY)",2,IF(I19="PROPOSAL",3,IF(I19="(PROPOSAL)",3,IF(I19="CHOOSE+",4,IF(I19="CHOOSE-",4,IF(I19="(CHOOSE+)",4,IF(I19="(CHOOSE-)",4,IF(I19="ECO INFO",5,IF(I19="(ECO INFO)",5,IF(I19="$ INFO",6,IF(I19="($ INFO)",6,IF(I19="SOC INFO",7,IF(I19="(SOC INFO)",7,IF(I19="RULE INFO",8,IF(I19="EXP INFO",9,IF(I19="(EXP INFO)",9,IF(I19="MON RES",10,IF(I19="MON EARN",11,IF(I19="MON BEH",12,IF(I19="POSE HARM",13,IF(I19="(POSE HARM)",13,IF(I19="POSE CONCERN",14,IF(I19="(POSE CONCERN)",14,IF(I19="RJ APOLOGY",15,IF(I19="RJ ATONE",16,IF(I19="(RJ ATONE)",16,IF(I19="RJ JUSTIFY",17,IF(I19="RJ JUSTIFY:ECO INFO",17,IF(I19="RJ JUSTIFY:SOC INFO",17,IF(I19="RJ JUSTIFY:EXP INFO",17,IF(I19="RJ JUSTIFY:MON EARN",17,IF(I19="RJ JUSTIFY:MON BEH",17,IF(I19="RJ-",18,IF(I19="RJ FORGIVE+",19,IF(I19="RJ FORGIVE-",19,IF(I19="(RJ FORGIVE+)",19,IF(I19="(RJ FORGIVE-)",19,IF(I19="COORD",20,IF(I19="(COORD)",20,IF(I19="ENF ACK",21,IF(I19="(ENF ACK)",21,IF(I19="ENF PRAISE",22,IF(I19="ENF ASK",23,IF(I19="ENF TELL",24,IF(I19="ENF SHAME",25,IF(I19="ENF WARN",26,IF(I19="ENF THREATEN",27,IF(I19="ENF PUNISH",28,IF(I19="DEFECT",29,IF(I19="SM TALK",30,IF(I19="HUMOR",31,IF(I19="POLITE+",32,IF(I19="POLITE-",32,IF(I19="INPUT-",33,IF(I19="AMBIGUOUS",34,IF(I19="UNCODEABLE",35)))))))))))))))))))))))))))))))))))))))))))))))))))))))))))))))))</f>
        <v>4</v>
      </c>
      <c r="I19" t="s">
        <v>10330</v>
      </c>
    </row>
    <row r="20" spans="1:9" x14ac:dyDescent="0.35">
      <c r="A20" s="4">
        <v>12</v>
      </c>
      <c r="B20" s="4">
        <v>-301.37599999999998</v>
      </c>
      <c r="C20" t="s">
        <v>7518</v>
      </c>
      <c r="D20" s="4">
        <v>3</v>
      </c>
      <c r="E20" s="16" t="s">
        <v>7595</v>
      </c>
      <c r="F20" s="4">
        <f t="shared" si="0"/>
        <v>32</v>
      </c>
      <c r="G20" t="s">
        <v>9376</v>
      </c>
    </row>
    <row r="21" spans="1:9" x14ac:dyDescent="0.35">
      <c r="A21" s="4">
        <v>13</v>
      </c>
      <c r="B21" s="4">
        <v>-292.65199999999999</v>
      </c>
      <c r="C21" t="s">
        <v>7518</v>
      </c>
      <c r="D21" s="4">
        <v>3</v>
      </c>
      <c r="E21" s="16" t="s">
        <v>7596</v>
      </c>
      <c r="F21" s="4">
        <f t="shared" si="0"/>
        <v>7</v>
      </c>
      <c r="G21" t="s">
        <v>9377</v>
      </c>
    </row>
    <row r="22" spans="1:9" x14ac:dyDescent="0.35">
      <c r="A22" s="4">
        <v>14</v>
      </c>
      <c r="B22" s="4">
        <v>-266.86200000000002</v>
      </c>
      <c r="C22" t="s">
        <v>7530</v>
      </c>
      <c r="D22" s="4">
        <v>1</v>
      </c>
      <c r="E22" s="16" t="s">
        <v>7598</v>
      </c>
      <c r="F22" s="4">
        <f t="shared" si="0"/>
        <v>7</v>
      </c>
      <c r="G22" t="s">
        <v>9377</v>
      </c>
    </row>
    <row r="23" spans="1:9" x14ac:dyDescent="0.35">
      <c r="A23" s="4">
        <v>15</v>
      </c>
      <c r="B23" s="4">
        <v>-259.98899999999998</v>
      </c>
      <c r="C23" t="s">
        <v>7518</v>
      </c>
      <c r="D23" s="4">
        <v>3</v>
      </c>
      <c r="E23" s="16" t="s">
        <v>7601</v>
      </c>
      <c r="F23" s="4">
        <f t="shared" si="0"/>
        <v>7</v>
      </c>
      <c r="G23" t="s">
        <v>9377</v>
      </c>
    </row>
    <row r="24" spans="1:9" x14ac:dyDescent="0.35">
      <c r="A24" s="4">
        <v>16</v>
      </c>
      <c r="B24" s="4">
        <v>-259.46499999999997</v>
      </c>
      <c r="C24" t="s">
        <v>7515</v>
      </c>
      <c r="D24" s="4">
        <v>2</v>
      </c>
      <c r="E24" s="16" t="s">
        <v>7602</v>
      </c>
      <c r="F24" s="4">
        <f t="shared" si="0"/>
        <v>7</v>
      </c>
      <c r="G24" t="s">
        <v>9377</v>
      </c>
    </row>
    <row r="25" spans="1:9" x14ac:dyDescent="0.35">
      <c r="A25" s="4">
        <v>17</v>
      </c>
      <c r="B25" s="4">
        <v>-256.721</v>
      </c>
      <c r="C25" t="s">
        <v>7520</v>
      </c>
      <c r="D25" s="4">
        <v>4</v>
      </c>
      <c r="E25" s="16" t="s">
        <v>140</v>
      </c>
      <c r="F25" s="4">
        <f t="shared" si="0"/>
        <v>31</v>
      </c>
      <c r="G25" t="s">
        <v>9386</v>
      </c>
    </row>
    <row r="26" spans="1:9" x14ac:dyDescent="0.35">
      <c r="A26" s="4">
        <v>18</v>
      </c>
      <c r="B26" s="4">
        <v>-241.35299999999901</v>
      </c>
      <c r="C26" t="s">
        <v>7515</v>
      </c>
      <c r="D26" s="4">
        <v>2</v>
      </c>
      <c r="E26" s="16" t="s">
        <v>7605</v>
      </c>
      <c r="F26" s="4">
        <f t="shared" si="0"/>
        <v>8</v>
      </c>
      <c r="G26" t="s">
        <v>9374</v>
      </c>
    </row>
    <row r="27" spans="1:9" x14ac:dyDescent="0.35">
      <c r="A27" s="4">
        <v>19</v>
      </c>
      <c r="B27" s="4">
        <v>-230.29</v>
      </c>
      <c r="C27" t="s">
        <v>7520</v>
      </c>
      <c r="D27" s="4">
        <v>4</v>
      </c>
      <c r="E27" s="16" t="s">
        <v>7606</v>
      </c>
      <c r="F27" s="4">
        <f t="shared" si="0"/>
        <v>9</v>
      </c>
      <c r="G27" t="s">
        <v>9373</v>
      </c>
    </row>
    <row r="28" spans="1:9" x14ac:dyDescent="0.35">
      <c r="A28" s="4">
        <v>20</v>
      </c>
      <c r="B28" s="4">
        <v>-228.12099999999899</v>
      </c>
      <c r="C28" t="s">
        <v>7518</v>
      </c>
      <c r="D28" s="4">
        <v>3</v>
      </c>
      <c r="E28" s="16" t="s">
        <v>7607</v>
      </c>
      <c r="F28" s="4">
        <f t="shared" si="0"/>
        <v>4</v>
      </c>
      <c r="G28" t="s">
        <v>9372</v>
      </c>
    </row>
    <row r="29" spans="1:9" x14ac:dyDescent="0.35">
      <c r="A29" s="4">
        <v>21</v>
      </c>
      <c r="B29" s="4">
        <v>-227.61799999999999</v>
      </c>
      <c r="C29" t="s">
        <v>7520</v>
      </c>
      <c r="D29" s="4">
        <v>4</v>
      </c>
      <c r="E29" s="16" t="s">
        <v>6697</v>
      </c>
      <c r="F29" s="4">
        <f t="shared" si="0"/>
        <v>4</v>
      </c>
      <c r="G29" t="s">
        <v>9372</v>
      </c>
    </row>
    <row r="30" spans="1:9" x14ac:dyDescent="0.35">
      <c r="A30" s="4">
        <v>22</v>
      </c>
      <c r="B30" s="4">
        <v>-219.202</v>
      </c>
      <c r="C30" t="s">
        <v>7530</v>
      </c>
      <c r="D30" s="4">
        <v>1</v>
      </c>
      <c r="E30" s="16" t="s">
        <v>1150</v>
      </c>
      <c r="F30" s="4">
        <f t="shared" si="0"/>
        <v>4</v>
      </c>
      <c r="G30" t="s">
        <v>9372</v>
      </c>
    </row>
    <row r="31" spans="1:9" x14ac:dyDescent="0.35">
      <c r="A31" s="4">
        <v>23</v>
      </c>
      <c r="B31" s="4">
        <v>-193.87200000000001</v>
      </c>
      <c r="C31" t="s">
        <v>7518</v>
      </c>
      <c r="D31" s="4">
        <v>3</v>
      </c>
      <c r="E31" s="16" t="s">
        <v>7614</v>
      </c>
      <c r="F31" s="4">
        <f t="shared" si="0"/>
        <v>3</v>
      </c>
      <c r="G31" t="s">
        <v>9379</v>
      </c>
    </row>
    <row r="32" spans="1:9" x14ac:dyDescent="0.35">
      <c r="A32" s="4">
        <v>24</v>
      </c>
      <c r="B32" s="4">
        <v>-180.14599999999999</v>
      </c>
      <c r="C32" t="s">
        <v>7520</v>
      </c>
      <c r="D32" s="4">
        <v>4</v>
      </c>
      <c r="E32" s="16" t="s">
        <v>7616</v>
      </c>
      <c r="F32" s="4">
        <f t="shared" si="0"/>
        <v>3</v>
      </c>
      <c r="G32" t="s">
        <v>9379</v>
      </c>
    </row>
    <row r="33" spans="1:7" x14ac:dyDescent="0.35">
      <c r="A33" s="4">
        <v>25</v>
      </c>
      <c r="B33" s="4">
        <v>-171.68799999999999</v>
      </c>
      <c r="C33" t="s">
        <v>7518</v>
      </c>
      <c r="D33" s="4">
        <v>3</v>
      </c>
      <c r="E33" s="16" t="s">
        <v>7618</v>
      </c>
      <c r="F33" s="4">
        <f t="shared" si="0"/>
        <v>4</v>
      </c>
      <c r="G33" t="s">
        <v>9372</v>
      </c>
    </row>
    <row r="34" spans="1:7" x14ac:dyDescent="0.35">
      <c r="A34" s="4">
        <v>26</v>
      </c>
      <c r="B34" s="4">
        <v>-167.97499999999999</v>
      </c>
      <c r="C34" t="s">
        <v>7515</v>
      </c>
      <c r="D34" s="4">
        <v>2</v>
      </c>
      <c r="E34" s="16" t="s">
        <v>1327</v>
      </c>
      <c r="F34" s="4">
        <f t="shared" si="0"/>
        <v>4</v>
      </c>
      <c r="G34" t="s">
        <v>9372</v>
      </c>
    </row>
    <row r="35" spans="1:7" x14ac:dyDescent="0.35">
      <c r="A35" s="4">
        <v>27</v>
      </c>
      <c r="B35" s="4">
        <v>-166.78099999999901</v>
      </c>
      <c r="C35" t="s">
        <v>7530</v>
      </c>
      <c r="D35" s="4">
        <v>1</v>
      </c>
      <c r="E35" s="16" t="s">
        <v>7620</v>
      </c>
      <c r="F35" s="4">
        <f t="shared" si="0"/>
        <v>4</v>
      </c>
      <c r="G35" t="s">
        <v>9372</v>
      </c>
    </row>
    <row r="37" spans="1:7" x14ac:dyDescent="0.35">
      <c r="A37" s="4">
        <v>28</v>
      </c>
      <c r="B37" s="4">
        <v>-153.41800000000001</v>
      </c>
      <c r="C37" t="s">
        <v>7518</v>
      </c>
      <c r="D37" s="4">
        <v>3</v>
      </c>
      <c r="E37" s="16" t="s">
        <v>7621</v>
      </c>
      <c r="F37" s="4">
        <f t="shared" si="0"/>
        <v>22</v>
      </c>
      <c r="G37" t="s">
        <v>10418</v>
      </c>
    </row>
    <row r="38" spans="1:7" x14ac:dyDescent="0.35">
      <c r="A38" s="4">
        <v>29</v>
      </c>
      <c r="B38" s="4">
        <v>-149.642</v>
      </c>
      <c r="C38" t="s">
        <v>7515</v>
      </c>
      <c r="D38" s="4">
        <v>2</v>
      </c>
      <c r="E38" s="16" t="s">
        <v>900</v>
      </c>
      <c r="F38" s="4">
        <f t="shared" si="0"/>
        <v>22</v>
      </c>
      <c r="G38" t="s">
        <v>10418</v>
      </c>
    </row>
    <row r="39" spans="1:7" x14ac:dyDescent="0.35">
      <c r="A39" s="4">
        <v>30</v>
      </c>
      <c r="B39" s="4">
        <v>-145.41399999999999</v>
      </c>
      <c r="C39" t="s">
        <v>7520</v>
      </c>
      <c r="D39" s="4">
        <v>4</v>
      </c>
      <c r="E39" s="16" t="s">
        <v>4124</v>
      </c>
      <c r="F39" s="4">
        <f t="shared" si="0"/>
        <v>22</v>
      </c>
      <c r="G39" t="s">
        <v>10418</v>
      </c>
    </row>
    <row r="40" spans="1:7" x14ac:dyDescent="0.35">
      <c r="B40" s="20"/>
    </row>
    <row r="41" spans="1:7" x14ac:dyDescent="0.35">
      <c r="A41" s="4">
        <v>31</v>
      </c>
      <c r="B41" s="4">
        <v>-122.292999999999</v>
      </c>
      <c r="C41" t="s">
        <v>7530</v>
      </c>
      <c r="D41" s="4">
        <v>1</v>
      </c>
      <c r="E41" s="16" t="s">
        <v>7623</v>
      </c>
      <c r="F41" s="4">
        <f t="shared" si="0"/>
        <v>7</v>
      </c>
      <c r="G41" t="s">
        <v>9377</v>
      </c>
    </row>
    <row r="43" spans="1:7" x14ac:dyDescent="0.35">
      <c r="A43" s="4">
        <v>32</v>
      </c>
      <c r="B43" s="4">
        <v>-106.84099999999999</v>
      </c>
      <c r="C43" t="s">
        <v>7520</v>
      </c>
      <c r="D43" s="4">
        <v>4</v>
      </c>
      <c r="E43" s="16" t="s">
        <v>7626</v>
      </c>
      <c r="F43" s="4">
        <f t="shared" si="0"/>
        <v>9</v>
      </c>
      <c r="G43" t="s">
        <v>9373</v>
      </c>
    </row>
    <row r="44" spans="1:7" x14ac:dyDescent="0.35">
      <c r="A44" s="4">
        <v>33</v>
      </c>
      <c r="B44" s="4">
        <v>-103.256</v>
      </c>
      <c r="C44" t="s">
        <v>7518</v>
      </c>
      <c r="D44" s="4">
        <v>3</v>
      </c>
      <c r="E44" s="16" t="s">
        <v>7627</v>
      </c>
      <c r="F44" s="4">
        <f t="shared" si="0"/>
        <v>9</v>
      </c>
      <c r="G44" t="s">
        <v>9373</v>
      </c>
    </row>
    <row r="45" spans="1:7" x14ac:dyDescent="0.35">
      <c r="A45" s="4">
        <v>34</v>
      </c>
      <c r="B45" s="4">
        <v>-98.672999999999902</v>
      </c>
      <c r="C45" t="s">
        <v>7520</v>
      </c>
      <c r="D45" s="4">
        <v>4</v>
      </c>
      <c r="E45" s="16" t="s">
        <v>5525</v>
      </c>
      <c r="F45" s="4">
        <f t="shared" si="0"/>
        <v>9</v>
      </c>
      <c r="G45" t="s">
        <v>9373</v>
      </c>
    </row>
    <row r="46" spans="1:7" x14ac:dyDescent="0.35">
      <c r="A46" s="4">
        <v>35</v>
      </c>
      <c r="B46" s="4">
        <v>-66.975999999999999</v>
      </c>
      <c r="C46" t="s">
        <v>7515</v>
      </c>
      <c r="D46" s="4">
        <v>2</v>
      </c>
      <c r="E46" s="16" t="s">
        <v>7630</v>
      </c>
      <c r="F46" s="4">
        <f t="shared" si="0"/>
        <v>9</v>
      </c>
      <c r="G46" t="s">
        <v>9373</v>
      </c>
    </row>
    <row r="48" spans="1:7" x14ac:dyDescent="0.35">
      <c r="A48" s="7">
        <v>1</v>
      </c>
      <c r="B48" s="31" t="s">
        <v>9423</v>
      </c>
    </row>
    <row r="49" spans="1:9" x14ac:dyDescent="0.35">
      <c r="A49" s="4">
        <v>36</v>
      </c>
      <c r="B49" s="4">
        <v>-79.396999999999906</v>
      </c>
      <c r="C49" t="s">
        <v>7515</v>
      </c>
      <c r="D49" s="4">
        <v>2</v>
      </c>
      <c r="E49" s="16" t="s">
        <v>7629</v>
      </c>
    </row>
    <row r="50" spans="1:9" x14ac:dyDescent="0.35">
      <c r="E50" s="58" t="s">
        <v>10030</v>
      </c>
      <c r="G50" t="s">
        <v>10125</v>
      </c>
    </row>
    <row r="51" spans="1:9" x14ac:dyDescent="0.35">
      <c r="E51" s="58" t="s">
        <v>10031</v>
      </c>
      <c r="F51" s="4">
        <f t="shared" ref="F51:F52" si="1">IF(G51="GREET",1,IF(G51="GOAL",2,IF(G51="GOAL:COOP",2,IF(G51="(GOAL:COOP)",2,IF(G51="GOAL:CIVILITY",2,IF(G51="GOAL:SUSTAIN",2,IF(G51="(GOAL:SUSTAIN)",2,IF(G51="GOAL:MAX EARN",2,IF(G51="GOAL:EQUITY",2,IF(G51="(GOAL:EQUITY)",2,IF(G51="PROPOSAL",3,IF(G51="(PROPOSAL)",3,IF(G51="CHOOSE+",4,IF(G51="CHOOSE-",4,IF(G51="(CHOOSE+)",4,IF(G51="(CHOOSE-)",4,IF(G51="ECO INFO",5,IF(G51="(ECO INFO)",5,IF(G51="$ INFO",6,IF(G51="($ INFO)",6,IF(G51="SOC INFO",7,IF(G51="(SOC INFO)",7,IF(G51="RULE INFO",8,IF(G51="EXP INFO",9,IF(G51="(EXP INFO)",9,IF(G51="MON RES",10,IF(G51="MON EARN",11,IF(G51="MON BEH",12,IF(G51="POSE HARM",13,IF(G51="(POSE HARM)",13,IF(G51="POSE CONCERN",14,IF(G51="(POSE CONCERN)",14,IF(G51="RJ APOLOGY",15,IF(G51="RJ ATONE",16,IF(G51="(RJ ATONE)",16,IF(G51="RJ JUSTIFY",17,IF(G51="RJ JUSTIFY:ECO INFO",17,IF(G51="RJ JUSTIFY:SOC INFO",17,IF(G51="RJ JUSTIFY:EXP INFO",17,IF(G51="RJ JUSTIFY:MON EARN",17,IF(G51="RJ JUSTIFY:MON BEH",17,IF(G51="RJ-",18,IF(G51="RJ FORGIVE+",19,IF(G51="RJ FORGIVE-",19,IF(G51="(RJ FORGIVE+)",19,IF(G51="(RJ FORGIVE-)",19,IF(G51="COORD",20,IF(G51="(COORD)",20,IF(G51="ENF ACK",21,IF(G51="(ENF ACK)",21,IF(G51="ENF PRAISE",22,IF(G51="ENF ASK",23,IF(G51="ENF TELL",24,IF(G51="ENF SHAME",25,IF(G51="ENF WARN",26,IF(G51="ENF THREATEN",27,IF(G51="ENF PUNISH",28,IF(G51="DEFECT",29,IF(G51="SM TALK",30,IF(G51="HUMOR",31,IF(G51="POLITE+",32,IF(G51="POLITE-",32,IF(G51="INPUT-",33,IF(G51="AMBIGUOUS",34,IF(G51="UNCODEABLE",35)))))))))))))))))))))))))))))))))))))))))))))))))))))))))))))))))</f>
        <v>15</v>
      </c>
      <c r="G51" t="s">
        <v>9706</v>
      </c>
    </row>
    <row r="52" spans="1:9" x14ac:dyDescent="0.35">
      <c r="A52" s="4">
        <v>37</v>
      </c>
      <c r="B52" s="4">
        <v>-58.725000000000001</v>
      </c>
      <c r="C52" t="s">
        <v>7530</v>
      </c>
      <c r="D52" s="4">
        <v>1</v>
      </c>
      <c r="E52" s="16" t="s">
        <v>7631</v>
      </c>
      <c r="F52" s="4">
        <f t="shared" si="1"/>
        <v>19</v>
      </c>
      <c r="G52" t="s">
        <v>9723</v>
      </c>
    </row>
    <row r="54" spans="1:9" x14ac:dyDescent="0.35">
      <c r="A54" s="7"/>
      <c r="B54" s="11" t="s">
        <v>9230</v>
      </c>
      <c r="C54" s="15"/>
      <c r="D54" s="19"/>
      <c r="E54" s="15"/>
    </row>
    <row r="55" spans="1:9" x14ac:dyDescent="0.35">
      <c r="A55" s="7"/>
      <c r="B55" s="7"/>
      <c r="C55" s="8"/>
      <c r="E55" s="8"/>
    </row>
    <row r="56" spans="1:9" x14ac:dyDescent="0.35">
      <c r="A56" s="7" t="s">
        <v>11522</v>
      </c>
      <c r="B56" s="31" t="s">
        <v>11549</v>
      </c>
    </row>
    <row r="57" spans="1:9" x14ac:dyDescent="0.35">
      <c r="A57" s="4">
        <v>38</v>
      </c>
      <c r="B57" s="4">
        <v>-362.90300000000002</v>
      </c>
      <c r="C57" t="s">
        <v>7515</v>
      </c>
      <c r="D57" s="4">
        <v>2</v>
      </c>
      <c r="E57" s="16" t="s">
        <v>7516</v>
      </c>
    </row>
    <row r="58" spans="1:9" x14ac:dyDescent="0.35">
      <c r="E58" s="58" t="s">
        <v>11545</v>
      </c>
      <c r="F58" s="4">
        <f t="shared" ref="F58:F59" si="2">IF(G58="GREET",1,IF(G58="GOAL",2,IF(G58="GOAL:COOP",2,IF(G58="(GOAL:COOP)",2,IF(G58="GOAL:CIVILITY",2,IF(G58="GOAL:SUSTAIN",2,IF(G58="(GOAL:SUSTAIN)",2,IF(G58="GOAL:MAX EARN",2,IF(G58="GOAL:EQUITY",2,IF(G58="(GOAL:EQUITY)",2,IF(G58="PROPOSAL",3,IF(G58="(PROPOSAL)",3,IF(G58="CHOOSE+",4,IF(G58="CHOOSE-",4,IF(G58="(CHOOSE+)",4,IF(G58="(CHOOSE-)",4,IF(G58="ECO INFO",5,IF(G58="(ECO INFO)",5,IF(G58="$ INFO",6,IF(G58="($ INFO)",6,IF(G58="SOC INFO",7,IF(G58="(SOC INFO)",7,IF(G58="RULE INFO",8,IF(G58="EXP INFO",9,IF(G58="(EXP INFO)",9,IF(G58="MON RES",10,IF(G58="MON EARN",11,IF(G58="MON BEH",12,IF(G58="POSE HARM",13,IF(G58="(POSE HARM)",13,IF(G58="POSE CONCERN",14,IF(G58="(POSE CONCERN)",14,IF(G58="RJ APOLOGY",15,IF(G58="RJ ATONE",16,IF(G58="(RJ ATONE)",16,IF(G58="RJ JUSTIFY",17,IF(G58="RJ JUSTIFY:ECO INFO",17,IF(G58="RJ JUSTIFY:SOC INFO",17,IF(G58="RJ JUSTIFY:EXP INFO",17,IF(G58="RJ JUSTIFY:MON EARN",17,IF(G58="RJ JUSTIFY:MON BEH",17,IF(G58="RJ-",18,IF(G58="RJ FORGIVE+",19,IF(G58="RJ FORGIVE-",19,IF(G58="(RJ FORGIVE+)",19,IF(G58="(RJ FORGIVE-)",19,IF(G58="COORD",20,IF(G58="(COORD)",20,IF(G58="ENF ACK",21,IF(G58="(ENF ACK)",21,IF(G58="ENF PRAISE",22,IF(G58="ENF ASK",23,IF(G58="ENF TELL",24,IF(G58="ENF SHAME",25,IF(G58="ENF WARN",26,IF(G58="ENF THREATEN",27,IF(G58="ENF PUNISH",28,IF(G58="DEFECT",29,IF(G58="SM TALK",30,IF(G58="HUMOR",31,IF(G58="POLITE+",32,IF(G58="POLITE-",32,IF(G58="INPUT-",33,IF(G58="AMBIGUOUS",34,IF(G58="UNCODEABLE",35)))))))))))))))))))))))))))))))))))))))))))))))))))))))))))))))))</f>
        <v>22</v>
      </c>
      <c r="G58" t="s">
        <v>10418</v>
      </c>
    </row>
    <row r="59" spans="1:9" x14ac:dyDescent="0.35">
      <c r="E59" s="58" t="s">
        <v>11546</v>
      </c>
      <c r="F59" s="4">
        <f t="shared" si="2"/>
        <v>7</v>
      </c>
      <c r="G59" t="s">
        <v>9377</v>
      </c>
    </row>
    <row r="60" spans="1:9" x14ac:dyDescent="0.35">
      <c r="A60" s="4">
        <v>39</v>
      </c>
      <c r="B60" s="4">
        <v>-357.59</v>
      </c>
      <c r="C60" t="s">
        <v>7518</v>
      </c>
      <c r="D60" s="4">
        <v>3</v>
      </c>
      <c r="E60" s="16" t="s">
        <v>7519</v>
      </c>
    </row>
    <row r="61" spans="1:9" x14ac:dyDescent="0.35">
      <c r="E61" s="58" t="s">
        <v>11547</v>
      </c>
      <c r="F61" s="4">
        <f t="shared" ref="F61:H85" si="3">IF(G61="GREET",1,IF(G61="GOAL",2,IF(G61="GOAL:COOP",2,IF(G61="(GOAL:COOP)",2,IF(G61="GOAL:CIVILITY",2,IF(G61="GOAL:SUSTAIN",2,IF(G61="(GOAL:SUSTAIN)",2,IF(G61="GOAL:MAX EARN",2,IF(G61="GOAL:EQUITY",2,IF(G61="(GOAL:EQUITY)",2,IF(G61="PROPOSAL",3,IF(G61="(PROPOSAL)",3,IF(G61="CHOOSE+",4,IF(G61="CHOOSE-",4,IF(G61="(CHOOSE+)",4,IF(G61="(CHOOSE-)",4,IF(G61="ECO INFO",5,IF(G61="(ECO INFO)",5,IF(G61="$ INFO",6,IF(G61="($ INFO)",6,IF(G61="SOC INFO",7,IF(G61="(SOC INFO)",7,IF(G61="RULE INFO",8,IF(G61="EXP INFO",9,IF(G61="(EXP INFO)",9,IF(G61="MON RES",10,IF(G61="MON EARN",11,IF(G61="MON BEH",12,IF(G61="POSE HARM",13,IF(G61="(POSE HARM)",13,IF(G61="POSE CONCERN",14,IF(G61="(POSE CONCERN)",14,IF(G61="RJ APOLOGY",15,IF(G61="RJ ATONE",16,IF(G61="(RJ ATONE)",16,IF(G61="RJ JUSTIFY",17,IF(G61="RJ JUSTIFY:ECO INFO",17,IF(G61="RJ JUSTIFY:SOC INFO",17,IF(G61="RJ JUSTIFY:EXP INFO",17,IF(G61="RJ JUSTIFY:MON EARN",17,IF(G61="RJ JUSTIFY:MON BEH",17,IF(G61="RJ-",18,IF(G61="RJ FORGIVE+",19,IF(G61="RJ FORGIVE-",19,IF(G61="(RJ FORGIVE+)",19,IF(G61="(RJ FORGIVE-)",19,IF(G61="COORD",20,IF(G61="(COORD)",20,IF(G61="ENF ACK",21,IF(G61="(ENF ACK)",21,IF(G61="ENF PRAISE",22,IF(G61="ENF ASK",23,IF(G61="ENF TELL",24,IF(G61="ENF SHAME",25,IF(G61="ENF WARN",26,IF(G61="ENF THREATEN",27,IF(G61="ENF PUNISH",28,IF(G61="DEFECT",29,IF(G61="SM TALK",30,IF(G61="HUMOR",31,IF(G61="POLITE+",32,IF(G61="POLITE-",32,IF(G61="INPUT-",33,IF(G61="AMBIGUOUS",34,IF(G61="UNCODEABLE",35)))))))))))))))))))))))))))))))))))))))))))))))))))))))))))))))))</f>
        <v>7</v>
      </c>
      <c r="G61" t="s">
        <v>9377</v>
      </c>
    </row>
    <row r="62" spans="1:9" x14ac:dyDescent="0.35">
      <c r="E62" s="58" t="s">
        <v>11548</v>
      </c>
      <c r="F62" s="4">
        <f t="shared" si="3"/>
        <v>10</v>
      </c>
      <c r="G62" t="s">
        <v>10136</v>
      </c>
      <c r="H62" s="4">
        <f t="shared" ref="H62" si="4">IF(I62="GREET",1,IF(I62="GOAL",2,IF(I62="GOAL:COOP",2,IF(I62="(GOAL:COOP)",2,IF(I62="GOAL:CIVILITY",2,IF(I62="GOAL:SUSTAIN",2,IF(I62="(GOAL:SUSTAIN)",2,IF(I62="GOAL:MAX EARN",2,IF(I62="GOAL:EQUITY",2,IF(I62="(GOAL:EQUITY)",2,IF(I62="PROPOSAL",3,IF(I62="(PROPOSAL)",3,IF(I62="CHOOSE+",4,IF(I62="CHOOSE-",4,IF(I62="(CHOOSE+)",4,IF(I62="(CHOOSE-)",4,IF(I62="ECO INFO",5,IF(I62="(ECO INFO)",5,IF(I62="$ INFO",6,IF(I62="($ INFO)",6,IF(I62="SOC INFO",7,IF(I62="(SOC INFO)",7,IF(I62="RULE INFO",8,IF(I62="EXP INFO",9,IF(I62="(EXP INFO)",9,IF(I62="MON RES",10,IF(I62="MON EARN",11,IF(I62="MON BEH",12,IF(I62="POSE HARM",13,IF(I62="(POSE HARM)",13,IF(I62="POSE CONCERN",14,IF(I62="(POSE CONCERN)",14,IF(I62="RJ APOLOGY",15,IF(I62="RJ ATONE",16,IF(I62="(RJ ATONE)",16,IF(I62="RJ JUSTIFY",17,IF(I62="RJ JUSTIFY:ECO INFO",17,IF(I62="RJ JUSTIFY:SOC INFO",17,IF(I62="RJ JUSTIFY:EXP INFO",17,IF(I62="RJ JUSTIFY:MON EARN",17,IF(I62="RJ JUSTIFY:MON BEH",17,IF(I62="RJ-",18,IF(I62="RJ FORGIVE+",19,IF(I62="RJ FORGIVE-",19,IF(I62="(RJ FORGIVE+)",19,IF(I62="(RJ FORGIVE-)",19,IF(I62="COORD",20,IF(I62="(COORD)",20,IF(I62="ENF ACK",21,IF(I62="(ENF ACK)",21,IF(I62="ENF PRAISE",22,IF(I62="ENF ASK",23,IF(I62="ENF TELL",24,IF(I62="ENF SHAME",25,IF(I62="ENF WARN",26,IF(I62="ENF THREATEN",27,IF(I62="ENF PUNISH",28,IF(I62="DEFECT",29,IF(I62="SM TALK",30,IF(I62="HUMOR",31,IF(I62="POLITE+",32,IF(I62="POLITE-",32,IF(I62="INPUT-",33,IF(I62="AMBIGUOUS",34,IF(I62="UNCODEABLE",35)))))))))))))))))))))))))))))))))))))))))))))))))))))))))))))))))</f>
        <v>11</v>
      </c>
      <c r="I62" t="s">
        <v>9509</v>
      </c>
    </row>
    <row r="63" spans="1:9" x14ac:dyDescent="0.35">
      <c r="A63" s="4">
        <v>40</v>
      </c>
      <c r="B63" s="4">
        <v>-357.37599999999998</v>
      </c>
      <c r="C63" t="s">
        <v>7520</v>
      </c>
      <c r="D63" s="4">
        <v>4</v>
      </c>
      <c r="E63" s="16" t="s">
        <v>7521</v>
      </c>
      <c r="F63" s="4">
        <f t="shared" si="3"/>
        <v>7</v>
      </c>
      <c r="G63" t="s">
        <v>9377</v>
      </c>
    </row>
    <row r="64" spans="1:9" x14ac:dyDescent="0.35">
      <c r="A64" s="4">
        <v>41</v>
      </c>
      <c r="B64" s="4">
        <v>-348.47800000000001</v>
      </c>
      <c r="C64" t="s">
        <v>7518</v>
      </c>
      <c r="D64" s="4">
        <v>3</v>
      </c>
      <c r="E64" s="16" t="s">
        <v>7522</v>
      </c>
      <c r="F64" s="4">
        <f t="shared" si="3"/>
        <v>22</v>
      </c>
      <c r="G64" t="s">
        <v>10418</v>
      </c>
    </row>
    <row r="65" spans="1:9" x14ac:dyDescent="0.35">
      <c r="A65" s="4">
        <v>42</v>
      </c>
      <c r="B65" s="4">
        <v>-348.41</v>
      </c>
      <c r="C65" t="s">
        <v>7520</v>
      </c>
      <c r="D65" s="4">
        <v>4</v>
      </c>
      <c r="E65" s="16" t="s">
        <v>7523</v>
      </c>
      <c r="F65" s="4">
        <f t="shared" si="3"/>
        <v>7</v>
      </c>
      <c r="G65" t="s">
        <v>9377</v>
      </c>
    </row>
    <row r="66" spans="1:9" x14ac:dyDescent="0.35">
      <c r="A66" s="4">
        <v>43</v>
      </c>
      <c r="B66" s="4">
        <v>-348.334</v>
      </c>
      <c r="C66" t="s">
        <v>7515</v>
      </c>
      <c r="D66" s="4">
        <v>2</v>
      </c>
      <c r="E66" s="16" t="s">
        <v>7524</v>
      </c>
      <c r="F66" s="4">
        <f t="shared" si="3"/>
        <v>22</v>
      </c>
      <c r="G66" t="s">
        <v>10418</v>
      </c>
    </row>
    <row r="67" spans="1:9" x14ac:dyDescent="0.35">
      <c r="A67" s="4">
        <v>44</v>
      </c>
      <c r="B67" s="4">
        <v>-339.01199999999898</v>
      </c>
      <c r="C67" t="s">
        <v>7518</v>
      </c>
      <c r="D67" s="4">
        <v>3</v>
      </c>
      <c r="E67" s="16" t="s">
        <v>7527</v>
      </c>
      <c r="F67" s="4">
        <f t="shared" si="3"/>
        <v>11</v>
      </c>
      <c r="G67" t="s">
        <v>9509</v>
      </c>
    </row>
    <row r="68" spans="1:9" x14ac:dyDescent="0.35">
      <c r="A68" s="4">
        <v>45</v>
      </c>
      <c r="B68" s="4">
        <v>-333.11799999999999</v>
      </c>
      <c r="C68" t="s">
        <v>7515</v>
      </c>
      <c r="D68" s="4">
        <v>2</v>
      </c>
      <c r="E68" s="16" t="s">
        <v>7529</v>
      </c>
      <c r="F68" s="4">
        <f t="shared" si="3"/>
        <v>22</v>
      </c>
      <c r="G68" t="s">
        <v>10418</v>
      </c>
    </row>
    <row r="69" spans="1:9" x14ac:dyDescent="0.35">
      <c r="A69" s="4">
        <v>46</v>
      </c>
      <c r="B69" s="4">
        <v>-327.26400000000001</v>
      </c>
      <c r="C69" t="s">
        <v>7530</v>
      </c>
      <c r="D69" s="4">
        <v>1</v>
      </c>
      <c r="E69" s="16" t="s">
        <v>7531</v>
      </c>
      <c r="F69" s="4">
        <f t="shared" si="3"/>
        <v>22</v>
      </c>
      <c r="G69" t="s">
        <v>10418</v>
      </c>
    </row>
    <row r="70" spans="1:9" x14ac:dyDescent="0.35">
      <c r="A70" s="4">
        <v>47</v>
      </c>
      <c r="B70" s="4">
        <v>-312.80500000000001</v>
      </c>
      <c r="C70" t="s">
        <v>7518</v>
      </c>
      <c r="D70" s="4">
        <v>3</v>
      </c>
      <c r="E70" s="16" t="s">
        <v>7534</v>
      </c>
      <c r="F70" s="4">
        <f t="shared" si="3"/>
        <v>3</v>
      </c>
      <c r="G70" t="s">
        <v>9379</v>
      </c>
    </row>
    <row r="71" spans="1:9" x14ac:dyDescent="0.35">
      <c r="A71" s="4">
        <v>48</v>
      </c>
      <c r="B71" s="4">
        <v>-310.51799999999997</v>
      </c>
      <c r="C71" t="s">
        <v>7515</v>
      </c>
      <c r="D71" s="4">
        <v>2</v>
      </c>
      <c r="E71" s="16" t="s">
        <v>7535</v>
      </c>
      <c r="F71" s="4">
        <f t="shared" si="3"/>
        <v>4</v>
      </c>
      <c r="G71" t="s">
        <v>9372</v>
      </c>
    </row>
    <row r="72" spans="1:9" x14ac:dyDescent="0.35">
      <c r="A72" s="4">
        <v>49</v>
      </c>
      <c r="B72" s="4">
        <v>-304.601</v>
      </c>
      <c r="C72" t="s">
        <v>7530</v>
      </c>
      <c r="D72" s="4">
        <v>1</v>
      </c>
      <c r="E72" s="16" t="s">
        <v>614</v>
      </c>
      <c r="F72" s="4">
        <f t="shared" si="3"/>
        <v>4</v>
      </c>
      <c r="G72" t="s">
        <v>9372</v>
      </c>
    </row>
    <row r="73" spans="1:9" x14ac:dyDescent="0.35">
      <c r="A73" s="4">
        <v>50</v>
      </c>
      <c r="B73" s="4">
        <v>-298.17399999999998</v>
      </c>
      <c r="C73" t="s">
        <v>7520</v>
      </c>
      <c r="D73" s="4">
        <v>4</v>
      </c>
      <c r="E73" s="16" t="s">
        <v>9353</v>
      </c>
      <c r="F73" s="4">
        <f t="shared" si="3"/>
        <v>4</v>
      </c>
      <c r="G73" t="s">
        <v>9372</v>
      </c>
    </row>
    <row r="75" spans="1:9" x14ac:dyDescent="0.35">
      <c r="A75" s="7">
        <v>1</v>
      </c>
      <c r="B75" s="31" t="s">
        <v>10697</v>
      </c>
    </row>
    <row r="76" spans="1:9" x14ac:dyDescent="0.35">
      <c r="A76" s="4">
        <v>51</v>
      </c>
      <c r="B76" s="4">
        <v>-298.17399999999998</v>
      </c>
      <c r="C76" t="s">
        <v>7520</v>
      </c>
      <c r="D76" s="4">
        <v>4</v>
      </c>
      <c r="E76" s="16" t="s">
        <v>11550</v>
      </c>
    </row>
    <row r="77" spans="1:9" x14ac:dyDescent="0.35">
      <c r="E77" s="58" t="s">
        <v>11551</v>
      </c>
      <c r="F77" s="4">
        <f t="shared" si="3"/>
        <v>8</v>
      </c>
      <c r="G77" t="s">
        <v>9374</v>
      </c>
      <c r="H77" s="4">
        <f t="shared" si="3"/>
        <v>13</v>
      </c>
      <c r="I77" t="s">
        <v>9388</v>
      </c>
    </row>
    <row r="78" spans="1:9" x14ac:dyDescent="0.35">
      <c r="E78" s="58" t="s">
        <v>11552</v>
      </c>
      <c r="F78" s="4">
        <f t="shared" si="3"/>
        <v>7</v>
      </c>
      <c r="G78" t="s">
        <v>9377</v>
      </c>
    </row>
    <row r="79" spans="1:9" x14ac:dyDescent="0.35">
      <c r="A79" s="4">
        <v>52</v>
      </c>
      <c r="B79" s="4">
        <v>-271.06900000000002</v>
      </c>
      <c r="C79" t="s">
        <v>7530</v>
      </c>
      <c r="D79" s="4">
        <v>1</v>
      </c>
      <c r="E79" s="16" t="s">
        <v>7540</v>
      </c>
    </row>
    <row r="80" spans="1:9" x14ac:dyDescent="0.35">
      <c r="E80" s="60" t="s">
        <v>11553</v>
      </c>
      <c r="F80" s="4">
        <f t="shared" si="3"/>
        <v>19</v>
      </c>
      <c r="G80" t="s">
        <v>9723</v>
      </c>
    </row>
    <row r="81" spans="1:9" x14ac:dyDescent="0.35">
      <c r="E81" s="60" t="s">
        <v>11554</v>
      </c>
      <c r="F81" s="4">
        <f t="shared" si="3"/>
        <v>17</v>
      </c>
      <c r="G81" t="s">
        <v>12176</v>
      </c>
    </row>
    <row r="83" spans="1:9" x14ac:dyDescent="0.35">
      <c r="A83" s="4">
        <v>53</v>
      </c>
      <c r="B83" s="4">
        <v>-269.40800000000002</v>
      </c>
      <c r="C83" t="s">
        <v>7518</v>
      </c>
      <c r="D83" s="4">
        <v>3</v>
      </c>
      <c r="E83" s="16" t="s">
        <v>7541</v>
      </c>
      <c r="F83" s="4">
        <f t="shared" si="3"/>
        <v>7</v>
      </c>
      <c r="G83" t="s">
        <v>9377</v>
      </c>
    </row>
    <row r="84" spans="1:9" x14ac:dyDescent="0.35">
      <c r="A84" s="4">
        <v>54</v>
      </c>
      <c r="B84" s="4">
        <v>-268.05799999999999</v>
      </c>
      <c r="C84" t="s">
        <v>7515</v>
      </c>
      <c r="D84" s="4">
        <v>2</v>
      </c>
      <c r="E84" s="16" t="s">
        <v>7542</v>
      </c>
      <c r="F84" s="4">
        <f t="shared" si="3"/>
        <v>9</v>
      </c>
      <c r="G84" t="s">
        <v>9373</v>
      </c>
    </row>
    <row r="85" spans="1:9" x14ac:dyDescent="0.35">
      <c r="A85" s="4">
        <v>55</v>
      </c>
      <c r="B85" s="4">
        <v>-249.87799999999999</v>
      </c>
      <c r="C85" t="s">
        <v>7520</v>
      </c>
      <c r="D85" s="4">
        <v>4</v>
      </c>
      <c r="E85" s="16" t="s">
        <v>7547</v>
      </c>
      <c r="F85" s="4">
        <f t="shared" si="3"/>
        <v>22</v>
      </c>
      <c r="G85" t="s">
        <v>10418</v>
      </c>
      <c r="H85" s="4">
        <f t="shared" si="3"/>
        <v>32</v>
      </c>
      <c r="I85" t="s">
        <v>9376</v>
      </c>
    </row>
    <row r="87" spans="1:9" x14ac:dyDescent="0.35">
      <c r="A87" s="7"/>
      <c r="B87" s="11" t="s">
        <v>9229</v>
      </c>
      <c r="C87" s="15"/>
      <c r="D87" s="19"/>
      <c r="E87" s="15"/>
    </row>
    <row r="88" spans="1:9" x14ac:dyDescent="0.35">
      <c r="B88" s="31"/>
    </row>
    <row r="89" spans="1:9" x14ac:dyDescent="0.35">
      <c r="A89" s="4">
        <v>56</v>
      </c>
      <c r="B89" s="4">
        <v>-358.81699999999898</v>
      </c>
      <c r="C89" t="s">
        <v>7520</v>
      </c>
      <c r="D89" s="4">
        <v>4</v>
      </c>
      <c r="E89" s="16" t="s">
        <v>7640</v>
      </c>
      <c r="F89" s="4">
        <f t="shared" ref="F89:F100" si="5">IF(G89="GREET",1,IF(G89="GOAL",2,IF(G89="GOAL:COOP",2,IF(G89="(GOAL:COOP)",2,IF(G89="GOAL:CIVILITY",2,IF(G89="GOAL:SUSTAIN",2,IF(G89="(GOAL:SUSTAIN)",2,IF(G89="GOAL:MAX EARN",2,IF(G89="GOAL:EQUITY",2,IF(G89="(GOAL:EQUITY)",2,IF(G89="PROPOSAL",3,IF(G89="(PROPOSAL)",3,IF(G89="CHOOSE+",4,IF(G89="CHOOSE-",4,IF(G89="(CHOOSE+)",4,IF(G89="(CHOOSE-)",4,IF(G89="ECO INFO",5,IF(G89="(ECO INFO)",5,IF(G89="$ INFO",6,IF(G89="($ INFO)",6,IF(G89="SOC INFO",7,IF(G89="(SOC INFO)",7,IF(G89="RULE INFO",8,IF(G89="EXP INFO",9,IF(G89="(EXP INFO)",9,IF(G89="MON RES",10,IF(G89="MON EARN",11,IF(G89="MON BEH",12,IF(G89="POSE HARM",13,IF(G89="(POSE HARM)",13,IF(G89="POSE CONCERN",14,IF(G89="(POSE CONCERN)",14,IF(G89="RJ APOLOGY",15,IF(G89="RJ ATONE",16,IF(G89="(RJ ATONE)",16,IF(G89="RJ JUSTIFY",17,IF(G89="RJ JUSTIFY:ECO INFO",17,IF(G89="RJ JUSTIFY:SOC INFO",17,IF(G89="RJ JUSTIFY:EXP INFO",17,IF(G89="RJ JUSTIFY:MON EARN",17,IF(G89="RJ JUSTIFY:MON BEH",17,IF(G89="RJ-",18,IF(G89="RJ FORGIVE+",19,IF(G89="RJ FORGIVE-",19,IF(G89="(RJ FORGIVE+)",19,IF(G89="(RJ FORGIVE-)",19,IF(G89="COORD",20,IF(G89="(COORD)",20,IF(G89="ENF ACK",21,IF(G89="(ENF ACK)",21,IF(G89="ENF PRAISE",22,IF(G89="ENF ASK",23,IF(G89="ENF TELL",24,IF(G89="ENF SHAME",25,IF(G89="ENF WARN",26,IF(G89="ENF THREATEN",27,IF(G89="ENF PUNISH",28,IF(G89="DEFECT",29,IF(G89="SM TALK",30,IF(G89="HUMOR",31,IF(G89="POLITE+",32,IF(G89="POLITE-",32,IF(G89="INPUT-",33,IF(G89="AMBIGUOUS",34,IF(G89="UNCODEABLE",35)))))))))))))))))))))))))))))))))))))))))))))))))))))))))))))))))</f>
        <v>7</v>
      </c>
      <c r="G89" t="s">
        <v>9377</v>
      </c>
    </row>
    <row r="90" spans="1:9" x14ac:dyDescent="0.35">
      <c r="A90" s="4">
        <v>57</v>
      </c>
      <c r="B90" s="4">
        <v>-349.17</v>
      </c>
      <c r="C90" t="s">
        <v>7515</v>
      </c>
      <c r="D90" s="4">
        <v>2</v>
      </c>
      <c r="E90" s="16" t="s">
        <v>7641</v>
      </c>
      <c r="F90" s="4">
        <f t="shared" si="5"/>
        <v>7</v>
      </c>
      <c r="G90" t="s">
        <v>9377</v>
      </c>
    </row>
    <row r="91" spans="1:9" x14ac:dyDescent="0.35">
      <c r="A91" s="4">
        <v>58</v>
      </c>
      <c r="B91" s="4">
        <v>-337.00099999999998</v>
      </c>
      <c r="C91" t="s">
        <v>7518</v>
      </c>
      <c r="D91" s="4">
        <v>3</v>
      </c>
      <c r="E91" s="16" t="s">
        <v>7645</v>
      </c>
      <c r="F91" s="4">
        <f t="shared" si="5"/>
        <v>10</v>
      </c>
      <c r="G91" t="s">
        <v>10136</v>
      </c>
    </row>
    <row r="93" spans="1:9" x14ac:dyDescent="0.35">
      <c r="A93" s="4">
        <v>59</v>
      </c>
      <c r="B93" s="4">
        <v>-345.53800000000001</v>
      </c>
      <c r="C93" t="s">
        <v>7530</v>
      </c>
      <c r="D93" s="4">
        <v>1</v>
      </c>
      <c r="E93" s="16" t="s">
        <v>7642</v>
      </c>
      <c r="F93" s="4">
        <f t="shared" si="5"/>
        <v>8</v>
      </c>
      <c r="G93" t="s">
        <v>9374</v>
      </c>
      <c r="H93" s="4">
        <f t="shared" ref="H93:H95" si="6">IF(I93="GREET",1,IF(I93="GOAL",2,IF(I93="GOAL:COOP",2,IF(I93="(GOAL:COOP)",2,IF(I93="GOAL:CIVILITY",2,IF(I93="GOAL:SUSTAIN",2,IF(I93="(GOAL:SUSTAIN)",2,IF(I93="GOAL:MAX EARN",2,IF(I93="GOAL:EQUITY",2,IF(I93="(GOAL:EQUITY)",2,IF(I93="PROPOSAL",3,IF(I93="(PROPOSAL)",3,IF(I93="CHOOSE+",4,IF(I93="CHOOSE-",4,IF(I93="(CHOOSE+)",4,IF(I93="(CHOOSE-)",4,IF(I93="ECO INFO",5,IF(I93="(ECO INFO)",5,IF(I93="$ INFO",6,IF(I93="($ INFO)",6,IF(I93="SOC INFO",7,IF(I93="(SOC INFO)",7,IF(I93="RULE INFO",8,IF(I93="EXP INFO",9,IF(I93="(EXP INFO)",9,IF(I93="MON RES",10,IF(I93="MON EARN",11,IF(I93="MON BEH",12,IF(I93="POSE HARM",13,IF(I93="(POSE HARM)",13,IF(I93="POSE CONCERN",14,IF(I93="(POSE CONCERN)",14,IF(I93="RJ APOLOGY",15,IF(I93="RJ ATONE",16,IF(I93="(RJ ATONE)",16,IF(I93="RJ JUSTIFY",17,IF(I93="RJ JUSTIFY:ECO INFO",17,IF(I93="RJ JUSTIFY:SOC INFO",17,IF(I93="RJ JUSTIFY:EXP INFO",17,IF(I93="RJ JUSTIFY:MON EARN",17,IF(I93="RJ JUSTIFY:MON BEH",17,IF(I93="RJ-",18,IF(I93="RJ FORGIVE+",19,IF(I93="RJ FORGIVE-",19,IF(I93="(RJ FORGIVE+)",19,IF(I93="(RJ FORGIVE-)",19,IF(I93="COORD",20,IF(I93="(COORD)",20,IF(I93="ENF ACK",21,IF(I93="(ENF ACK)",21,IF(I93="ENF PRAISE",22,IF(I93="ENF ASK",23,IF(I93="ENF TELL",24,IF(I93="ENF SHAME",25,IF(I93="ENF WARN",26,IF(I93="ENF THREATEN",27,IF(I93="ENF PUNISH",28,IF(I93="DEFECT",29,IF(I93="SM TALK",30,IF(I93="HUMOR",31,IF(I93="POLITE+",32,IF(I93="POLITE-",32,IF(I93="INPUT-",33,IF(I93="AMBIGUOUS",34,IF(I93="UNCODEABLE",35)))))))))))))))))))))))))))))))))))))))))))))))))))))))))))))))))</f>
        <v>20</v>
      </c>
      <c r="I93" t="s">
        <v>10965</v>
      </c>
    </row>
    <row r="94" spans="1:9" x14ac:dyDescent="0.35">
      <c r="A94" s="4">
        <v>60</v>
      </c>
      <c r="B94" s="4">
        <v>-324.483</v>
      </c>
      <c r="C94" t="s">
        <v>7520</v>
      </c>
      <c r="D94" s="4">
        <v>4</v>
      </c>
      <c r="E94" s="16" t="s">
        <v>7646</v>
      </c>
      <c r="F94" s="4">
        <f t="shared" si="5"/>
        <v>8</v>
      </c>
      <c r="G94" t="s">
        <v>9374</v>
      </c>
      <c r="H94" s="4">
        <f t="shared" si="6"/>
        <v>20</v>
      </c>
      <c r="I94" t="s">
        <v>10965</v>
      </c>
    </row>
    <row r="95" spans="1:9" x14ac:dyDescent="0.35">
      <c r="A95" s="4">
        <v>61</v>
      </c>
      <c r="B95" s="4">
        <v>-319.678</v>
      </c>
      <c r="C95" t="s">
        <v>7530</v>
      </c>
      <c r="D95" s="4">
        <v>1</v>
      </c>
      <c r="E95" s="16" t="s">
        <v>7586</v>
      </c>
      <c r="F95" s="4">
        <f t="shared" si="5"/>
        <v>8</v>
      </c>
      <c r="G95" t="s">
        <v>9374</v>
      </c>
      <c r="H95" s="4">
        <f t="shared" si="6"/>
        <v>20</v>
      </c>
      <c r="I95" t="s">
        <v>10965</v>
      </c>
    </row>
    <row r="97" spans="1:7" x14ac:dyDescent="0.35">
      <c r="B97" s="20" t="s">
        <v>9264</v>
      </c>
    </row>
    <row r="98" spans="1:7" x14ac:dyDescent="0.35">
      <c r="A98" s="4">
        <v>62</v>
      </c>
      <c r="B98" s="4">
        <v>-317.57</v>
      </c>
      <c r="C98" t="s">
        <v>7515</v>
      </c>
      <c r="D98" s="4">
        <v>2</v>
      </c>
      <c r="E98" s="16" t="s">
        <v>7648</v>
      </c>
      <c r="F98" s="4">
        <f t="shared" si="5"/>
        <v>10</v>
      </c>
      <c r="G98" t="s">
        <v>10136</v>
      </c>
    </row>
    <row r="99" spans="1:7" x14ac:dyDescent="0.35">
      <c r="A99" s="4">
        <v>63</v>
      </c>
      <c r="B99" s="4">
        <v>-298.02800000000002</v>
      </c>
      <c r="C99" t="s">
        <v>7518</v>
      </c>
      <c r="D99" s="4">
        <v>3</v>
      </c>
      <c r="E99" s="16" t="s">
        <v>7651</v>
      </c>
      <c r="F99" s="4">
        <f t="shared" si="5"/>
        <v>10</v>
      </c>
      <c r="G99" t="s">
        <v>10136</v>
      </c>
    </row>
    <row r="100" spans="1:7" x14ac:dyDescent="0.35">
      <c r="A100" s="4">
        <v>64</v>
      </c>
      <c r="B100" s="4">
        <v>-292.16199999999998</v>
      </c>
      <c r="C100" t="s">
        <v>7515</v>
      </c>
      <c r="D100" s="4">
        <v>2</v>
      </c>
      <c r="E100" s="16" t="s">
        <v>7652</v>
      </c>
      <c r="F100" s="4">
        <f t="shared" si="5"/>
        <v>10</v>
      </c>
      <c r="G100" t="s">
        <v>10136</v>
      </c>
    </row>
    <row r="103" spans="1:7" x14ac:dyDescent="0.35">
      <c r="A103" s="8" t="s">
        <v>11929</v>
      </c>
    </row>
    <row r="104" spans="1:7" x14ac:dyDescent="0.35">
      <c r="B104" s="98" t="s">
        <v>11936</v>
      </c>
    </row>
    <row r="105" spans="1:7" x14ac:dyDescent="0.35">
      <c r="A105" s="7" t="s">
        <v>12235</v>
      </c>
      <c r="B105" s="4">
        <v>2</v>
      </c>
      <c r="C105" t="s">
        <v>11950</v>
      </c>
    </row>
    <row r="106" spans="1:7" x14ac:dyDescent="0.35">
      <c r="A106" s="7" t="s">
        <v>12236</v>
      </c>
      <c r="B106" s="4">
        <v>2</v>
      </c>
      <c r="C106" t="s">
        <v>11958</v>
      </c>
    </row>
    <row r="107" spans="1:7" x14ac:dyDescent="0.35">
      <c r="A107" s="7" t="s">
        <v>12237</v>
      </c>
      <c r="B107" s="4" t="s">
        <v>11932</v>
      </c>
    </row>
    <row r="109" spans="1:7" x14ac:dyDescent="0.35">
      <c r="A109" s="7" t="s">
        <v>12081</v>
      </c>
      <c r="B109" s="4">
        <v>2</v>
      </c>
    </row>
    <row r="110" spans="1:7" x14ac:dyDescent="0.35">
      <c r="A110" s="4" t="s">
        <v>12082</v>
      </c>
      <c r="B110" s="4">
        <v>1</v>
      </c>
    </row>
    <row r="113" spans="1:8" x14ac:dyDescent="0.35">
      <c r="B113" s="8" t="s">
        <v>12198</v>
      </c>
      <c r="F113"/>
      <c r="H113"/>
    </row>
    <row r="114" spans="1:8" x14ac:dyDescent="0.35">
      <c r="A114" s="8" t="s">
        <v>12232</v>
      </c>
      <c r="B114" s="138" t="s">
        <v>12230</v>
      </c>
      <c r="C114" s="113" t="s">
        <v>12231</v>
      </c>
      <c r="F114"/>
      <c r="H114"/>
    </row>
    <row r="115" spans="1:8" x14ac:dyDescent="0.35">
      <c r="A115" s="7" t="s">
        <v>12083</v>
      </c>
      <c r="B115" s="102">
        <v>0</v>
      </c>
      <c r="C115" s="102">
        <v>0</v>
      </c>
      <c r="F115"/>
      <c r="H115"/>
    </row>
    <row r="116" spans="1:8" x14ac:dyDescent="0.35">
      <c r="A116" s="7" t="s">
        <v>12084</v>
      </c>
      <c r="B116" s="102">
        <v>1</v>
      </c>
      <c r="C116" s="102">
        <v>1</v>
      </c>
      <c r="F116"/>
      <c r="H116"/>
    </row>
    <row r="117" spans="1:8" x14ac:dyDescent="0.35">
      <c r="B117"/>
      <c r="C117" s="4"/>
      <c r="F117"/>
      <c r="H117"/>
    </row>
    <row r="118" spans="1:8" x14ac:dyDescent="0.35">
      <c r="A118" s="8" t="s">
        <v>12200</v>
      </c>
      <c r="B118"/>
      <c r="C118" s="4"/>
      <c r="E118" s="16" t="s">
        <v>12216</v>
      </c>
      <c r="F118"/>
      <c r="H118"/>
    </row>
    <row r="119" spans="1:8" x14ac:dyDescent="0.35">
      <c r="A119" s="7" t="s">
        <v>12083</v>
      </c>
      <c r="B119" s="102">
        <v>0</v>
      </c>
      <c r="C119" s="102">
        <v>0</v>
      </c>
      <c r="F119"/>
      <c r="H119"/>
    </row>
    <row r="120" spans="1:8" x14ac:dyDescent="0.35">
      <c r="A120" s="7" t="s">
        <v>12084</v>
      </c>
      <c r="B120" s="102">
        <v>1</v>
      </c>
      <c r="C120" s="102">
        <v>1</v>
      </c>
      <c r="F120"/>
      <c r="H120"/>
    </row>
    <row r="121" spans="1:8" x14ac:dyDescent="0.35">
      <c r="B121"/>
      <c r="C121" s="4"/>
      <c r="F121"/>
      <c r="H121"/>
    </row>
    <row r="122" spans="1:8" x14ac:dyDescent="0.35">
      <c r="A122" s="8" t="s">
        <v>12201</v>
      </c>
      <c r="B122"/>
      <c r="C122" s="4"/>
      <c r="F122"/>
      <c r="H122"/>
    </row>
    <row r="123" spans="1:8" x14ac:dyDescent="0.35">
      <c r="A123" s="7" t="s">
        <v>12083</v>
      </c>
      <c r="B123" s="102" t="s">
        <v>11932</v>
      </c>
      <c r="C123" s="102" t="s">
        <v>11932</v>
      </c>
      <c r="F123"/>
      <c r="H123"/>
    </row>
    <row r="124" spans="1:8" x14ac:dyDescent="0.35">
      <c r="A124" s="7" t="s">
        <v>12084</v>
      </c>
      <c r="B124" s="102" t="s">
        <v>11932</v>
      </c>
      <c r="C124" s="102" t="s">
        <v>11932</v>
      </c>
      <c r="F124"/>
      <c r="H124"/>
    </row>
    <row r="125" spans="1:8" x14ac:dyDescent="0.35">
      <c r="B125"/>
      <c r="C125" s="4"/>
      <c r="F125"/>
      <c r="H125"/>
    </row>
    <row r="126" spans="1:8" x14ac:dyDescent="0.35">
      <c r="A126" s="7" t="s">
        <v>12080</v>
      </c>
      <c r="B126"/>
      <c r="C126" s="4"/>
      <c r="F126"/>
      <c r="H126"/>
    </row>
    <row r="127" spans="1:8" x14ac:dyDescent="0.35">
      <c r="A127" s="7" t="s">
        <v>12083</v>
      </c>
      <c r="B127" s="102">
        <v>0</v>
      </c>
      <c r="C127" s="102">
        <v>0</v>
      </c>
      <c r="F127"/>
      <c r="H127"/>
    </row>
    <row r="128" spans="1:8" x14ac:dyDescent="0.35">
      <c r="A128" s="7" t="s">
        <v>12084</v>
      </c>
      <c r="B128" s="102">
        <v>1</v>
      </c>
      <c r="C128" s="102">
        <v>1</v>
      </c>
      <c r="F128"/>
      <c r="H128"/>
    </row>
    <row r="131" spans="1:2" x14ac:dyDescent="0.35">
      <c r="A131" s="8" t="s">
        <v>12089</v>
      </c>
    </row>
    <row r="133" spans="1:2" x14ac:dyDescent="0.35">
      <c r="A133" s="113" t="s">
        <v>11933</v>
      </c>
    </row>
    <row r="134" spans="1:2" x14ac:dyDescent="0.35">
      <c r="A134" s="113"/>
    </row>
    <row r="135" spans="1:2" x14ac:dyDescent="0.35">
      <c r="A135" s="116" t="s">
        <v>12090</v>
      </c>
    </row>
    <row r="136" spans="1:2" x14ac:dyDescent="0.35">
      <c r="A136" s="4" t="s">
        <v>12091</v>
      </c>
      <c r="B136" s="4">
        <v>4</v>
      </c>
    </row>
    <row r="137" spans="1:2" x14ac:dyDescent="0.35">
      <c r="A137" s="4" t="s">
        <v>12092</v>
      </c>
      <c r="B137" s="4">
        <v>4</v>
      </c>
    </row>
    <row r="138" spans="1:2" x14ac:dyDescent="0.35">
      <c r="A138" s="4" t="s">
        <v>12093</v>
      </c>
    </row>
    <row r="139" spans="1:2" x14ac:dyDescent="0.35">
      <c r="A139" s="4" t="s">
        <v>12094</v>
      </c>
    </row>
    <row r="140" spans="1:2" x14ac:dyDescent="0.35">
      <c r="A140" s="37" t="s">
        <v>12098</v>
      </c>
      <c r="B140" s="117">
        <f>(B136+B137)/2</f>
        <v>4</v>
      </c>
    </row>
    <row r="141" spans="1:2" x14ac:dyDescent="0.35">
      <c r="A141" s="37"/>
    </row>
    <row r="142" spans="1:2" x14ac:dyDescent="0.35">
      <c r="A142" s="116" t="s">
        <v>12095</v>
      </c>
    </row>
    <row r="143" spans="1:2" x14ac:dyDescent="0.35">
      <c r="A143" s="4" t="s">
        <v>12091</v>
      </c>
      <c r="B143" s="4">
        <v>3</v>
      </c>
    </row>
    <row r="144" spans="1:2" x14ac:dyDescent="0.35">
      <c r="A144" s="4" t="s">
        <v>12092</v>
      </c>
    </row>
    <row r="145" spans="1:2" x14ac:dyDescent="0.35">
      <c r="A145" s="4" t="s">
        <v>12093</v>
      </c>
    </row>
    <row r="146" spans="1:2" x14ac:dyDescent="0.35">
      <c r="A146" s="4" t="s">
        <v>12094</v>
      </c>
    </row>
    <row r="147" spans="1:2" x14ac:dyDescent="0.35">
      <c r="A147" s="37" t="s">
        <v>12098</v>
      </c>
      <c r="B147" s="4">
        <v>3</v>
      </c>
    </row>
    <row r="148" spans="1:2" x14ac:dyDescent="0.35">
      <c r="A148" s="37"/>
    </row>
    <row r="149" spans="1:2" x14ac:dyDescent="0.35">
      <c r="A149" s="113" t="s">
        <v>11934</v>
      </c>
    </row>
    <row r="150" spans="1:2" x14ac:dyDescent="0.35">
      <c r="A150" s="113"/>
    </row>
    <row r="151" spans="1:2" x14ac:dyDescent="0.35">
      <c r="A151" s="116" t="s">
        <v>12090</v>
      </c>
    </row>
    <row r="152" spans="1:2" x14ac:dyDescent="0.35">
      <c r="A152" s="4" t="s">
        <v>12091</v>
      </c>
      <c r="B152" s="4">
        <v>4</v>
      </c>
    </row>
    <row r="153" spans="1:2" x14ac:dyDescent="0.35">
      <c r="A153" s="4" t="s">
        <v>12092</v>
      </c>
    </row>
    <row r="154" spans="1:2" x14ac:dyDescent="0.35">
      <c r="A154" s="4" t="s">
        <v>12093</v>
      </c>
    </row>
    <row r="155" spans="1:2" x14ac:dyDescent="0.35">
      <c r="A155" s="4" t="s">
        <v>12094</v>
      </c>
    </row>
    <row r="156" spans="1:2" x14ac:dyDescent="0.35">
      <c r="A156" s="37" t="s">
        <v>12098</v>
      </c>
      <c r="B156" s="117">
        <v>4</v>
      </c>
    </row>
    <row r="157" spans="1:2" x14ac:dyDescent="0.35">
      <c r="A157" s="37"/>
    </row>
    <row r="158" spans="1:2" x14ac:dyDescent="0.35">
      <c r="A158" s="116" t="s">
        <v>12095</v>
      </c>
    </row>
    <row r="159" spans="1:2" x14ac:dyDescent="0.35">
      <c r="A159" s="4" t="s">
        <v>12091</v>
      </c>
      <c r="B159" s="4">
        <v>4</v>
      </c>
    </row>
    <row r="160" spans="1:2" x14ac:dyDescent="0.35">
      <c r="A160" s="4" t="s">
        <v>12092</v>
      </c>
    </row>
    <row r="161" spans="1:5" x14ac:dyDescent="0.35">
      <c r="A161" s="4" t="s">
        <v>12093</v>
      </c>
    </row>
    <row r="162" spans="1:5" x14ac:dyDescent="0.35">
      <c r="A162" s="4" t="s">
        <v>12094</v>
      </c>
    </row>
    <row r="163" spans="1:5" x14ac:dyDescent="0.35">
      <c r="A163" s="37" t="s">
        <v>12098</v>
      </c>
      <c r="B163" s="4">
        <v>4</v>
      </c>
    </row>
    <row r="165" spans="1:5" x14ac:dyDescent="0.35">
      <c r="A165" s="113" t="s">
        <v>11935</v>
      </c>
    </row>
    <row r="166" spans="1:5" x14ac:dyDescent="0.35">
      <c r="A166" s="113"/>
    </row>
    <row r="167" spans="1:5" x14ac:dyDescent="0.35">
      <c r="A167" s="116" t="s">
        <v>12090</v>
      </c>
      <c r="E167" s="16" t="s">
        <v>11932</v>
      </c>
    </row>
    <row r="168" spans="1:5" x14ac:dyDescent="0.35">
      <c r="A168" s="4" t="s">
        <v>12091</v>
      </c>
    </row>
    <row r="169" spans="1:5" x14ac:dyDescent="0.35">
      <c r="A169" s="4" t="s">
        <v>12092</v>
      </c>
    </row>
    <row r="170" spans="1:5" x14ac:dyDescent="0.35">
      <c r="A170" s="4" t="s">
        <v>12093</v>
      </c>
    </row>
    <row r="171" spans="1:5" x14ac:dyDescent="0.35">
      <c r="A171" s="4" t="s">
        <v>12094</v>
      </c>
    </row>
    <row r="172" spans="1:5" x14ac:dyDescent="0.35">
      <c r="A172" s="37" t="s">
        <v>12098</v>
      </c>
    </row>
    <row r="174" spans="1:5" x14ac:dyDescent="0.35">
      <c r="A174" s="116" t="s">
        <v>12095</v>
      </c>
      <c r="E174" s="16" t="s">
        <v>11932</v>
      </c>
    </row>
    <row r="175" spans="1:5" x14ac:dyDescent="0.35">
      <c r="A175" s="4" t="s">
        <v>12091</v>
      </c>
    </row>
    <row r="176" spans="1:5" x14ac:dyDescent="0.35">
      <c r="A176" s="4" t="s">
        <v>12092</v>
      </c>
    </row>
    <row r="177" spans="1:3" x14ac:dyDescent="0.35">
      <c r="A177" s="4" t="s">
        <v>12093</v>
      </c>
    </row>
    <row r="178" spans="1:3" x14ac:dyDescent="0.35">
      <c r="A178" s="4" t="s">
        <v>12094</v>
      </c>
    </row>
    <row r="179" spans="1:3" x14ac:dyDescent="0.35">
      <c r="A179" s="39" t="s">
        <v>12098</v>
      </c>
    </row>
    <row r="180" spans="1:3" x14ac:dyDescent="0.35">
      <c r="A180" s="37"/>
    </row>
    <row r="181" spans="1:3" x14ac:dyDescent="0.35">
      <c r="A181" s="8" t="s">
        <v>12227</v>
      </c>
      <c r="B181" s="117">
        <f>(B136+B137+B143+B152+B159)/5</f>
        <v>3.8</v>
      </c>
      <c r="C181" s="119"/>
    </row>
  </sheetData>
  <phoneticPr fontId="25" type="noConversion"/>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200-000000000000}">
  <sheetPr codeName="Sheet223">
    <tabColor theme="9" tint="0.59999389629810485"/>
  </sheetPr>
  <dimension ref="A1:M286"/>
  <sheetViews>
    <sheetView zoomScale="80" zoomScaleNormal="80" workbookViewId="0">
      <selection activeCell="F1" sqref="F1"/>
    </sheetView>
  </sheetViews>
  <sheetFormatPr defaultRowHeight="14.5" x14ac:dyDescent="0.35"/>
  <cols>
    <col min="1" max="1" width="9.6328125" style="4" customWidth="1"/>
    <col min="2" max="2" width="10.1796875" style="4" customWidth="1"/>
    <col min="3" max="3" width="7.54296875" customWidth="1"/>
    <col min="4" max="4" width="8.453125" style="4" customWidth="1"/>
    <col min="5" max="5" width="82.54296875" style="16" customWidth="1"/>
    <col min="6" max="6" width="8.90625" style="4"/>
    <col min="8" max="8" width="8.90625" style="4"/>
    <col min="10" max="10" width="8.90625" style="4"/>
    <col min="12" max="12" width="8.90625" style="4"/>
  </cols>
  <sheetData>
    <row r="1" spans="1:13" x14ac:dyDescent="0.35">
      <c r="A1" s="14" t="s">
        <v>9343</v>
      </c>
      <c r="B1" s="10"/>
      <c r="C1" s="14"/>
      <c r="D1" s="18"/>
      <c r="E1" s="14"/>
      <c r="F1" s="127" t="s">
        <v>9368</v>
      </c>
      <c r="G1" s="36"/>
      <c r="H1" s="121"/>
      <c r="I1" s="36"/>
      <c r="J1" s="121"/>
      <c r="K1" s="36"/>
      <c r="L1" s="121"/>
      <c r="M1" s="36"/>
    </row>
    <row r="2" spans="1:13" x14ac:dyDescent="0.35">
      <c r="A2" s="7" t="s">
        <v>9223</v>
      </c>
      <c r="B2" s="7" t="s">
        <v>3</v>
      </c>
      <c r="C2" s="7" t="s">
        <v>9459</v>
      </c>
      <c r="D2" s="7" t="s">
        <v>9224</v>
      </c>
      <c r="E2" s="8" t="s">
        <v>9225</v>
      </c>
      <c r="F2" s="121"/>
      <c r="G2" s="36"/>
      <c r="H2" s="121"/>
      <c r="I2" s="36"/>
      <c r="J2" s="121"/>
      <c r="K2" s="36"/>
      <c r="L2" s="121"/>
      <c r="M2" s="36"/>
    </row>
    <row r="3" spans="1:13" x14ac:dyDescent="0.35">
      <c r="A3" s="7"/>
      <c r="B3" s="11" t="s">
        <v>9227</v>
      </c>
      <c r="C3" s="15"/>
      <c r="D3" s="19"/>
      <c r="E3" s="15"/>
      <c r="F3" s="4" t="s">
        <v>9370</v>
      </c>
      <c r="G3" t="s">
        <v>9382</v>
      </c>
      <c r="H3" s="4" t="s">
        <v>9370</v>
      </c>
      <c r="I3" t="s">
        <v>9369</v>
      </c>
      <c r="J3" s="4" t="s">
        <v>9370</v>
      </c>
      <c r="K3" t="s">
        <v>9369</v>
      </c>
      <c r="L3" s="4" t="s">
        <v>9370</v>
      </c>
      <c r="M3" t="s">
        <v>9369</v>
      </c>
    </row>
    <row r="4" spans="1:13" s="6" customFormat="1" x14ac:dyDescent="0.35">
      <c r="A4" s="7"/>
      <c r="B4" s="8"/>
      <c r="D4" s="7"/>
      <c r="E4" s="8"/>
      <c r="F4" s="7"/>
      <c r="H4" s="7"/>
      <c r="J4" s="7"/>
      <c r="L4" s="7"/>
    </row>
    <row r="5" spans="1:13" s="6" customFormat="1" x14ac:dyDescent="0.35">
      <c r="A5" s="20">
        <v>4</v>
      </c>
      <c r="B5" s="31" t="s">
        <v>11562</v>
      </c>
      <c r="C5" s="29"/>
      <c r="D5" s="20"/>
      <c r="E5" s="31"/>
      <c r="F5" s="7"/>
      <c r="H5" s="7"/>
      <c r="J5" s="7"/>
      <c r="L5" s="7"/>
    </row>
    <row r="6" spans="1:13" x14ac:dyDescent="0.35">
      <c r="A6" s="4">
        <v>1</v>
      </c>
      <c r="B6" s="4">
        <v>-396.43299999999999</v>
      </c>
      <c r="C6" t="s">
        <v>7510</v>
      </c>
      <c r="D6" s="4">
        <v>1</v>
      </c>
      <c r="E6" s="16" t="s">
        <v>7573</v>
      </c>
    </row>
    <row r="7" spans="1:13" x14ac:dyDescent="0.35">
      <c r="B7" s="4">
        <v>-381.981999999999</v>
      </c>
      <c r="C7" t="s">
        <v>7510</v>
      </c>
      <c r="D7" s="4">
        <v>1</v>
      </c>
      <c r="E7" s="16" t="s">
        <v>7575</v>
      </c>
    </row>
    <row r="8" spans="1:13" x14ac:dyDescent="0.35">
      <c r="E8" s="110" t="s">
        <v>11555</v>
      </c>
      <c r="F8" s="4">
        <f>IF(G8="GREET",1,IF(G8="GOAL",2,IF(G8="GOAL:COOP",2,IF(G8="(GOAL:COOP)",2,IF(G8="GOAL:CIVILITY",2,IF(G8="GOAL:SUSTAIN",2,IF(G8="(GOAL:SUSTAIN)",2,IF(G8="GOAL:MAX EARN",2,IF(G8="GOAL:EQUITY",2,IF(G8="(GOAL:EQUITY)",2,IF(G8="PROPOSAL",3,IF(G8="(PROPOSAL)",3,IF(G8="CHOOSE+",4,IF(G8="CHOOSE-",4,IF(G8="(CHOOSE+)",4,IF(G8="(CHOOSE-)",4,IF(G8="ECO INFO",5,IF(G8="(ECO INFO)",5,IF(G8="$ INFO",6,IF(G8="($ INFO)",6,IF(G8="SOC INFO",7,IF(G8="(SOC INFO)",7,IF(G8="RULE INFO",8,IF(G8="EXP INFO",9,IF(G8="(EXP INFO)",9,IF(G8="MON RES",10,IF(G8="MON EARN",11,IF(G8="MON BEH",12,IF(G8="POSE HARM",13,IF(G8="(POSE HARM)",13,IF(G8="POSE CONCERN",14,IF(G8="(POSE CONCERN)",14,IF(G8="RJ APOLOGY",15,IF(G8="RJ ATONE",16,IF(G8="(RJ ATONE)",16,IF(G8="RJ JUSTIFY",17,IF(G8="RJ JUSTIFY:ECO INFO",17,IF(G8="RJ JUSTIFY:SOC INFO",17,IF(G8="RJ JUSTIFY:EXP INFO",17,IF(G8="RJ JUSTIFY:MON EARN",17,IF(G8="RJ JUSTIFY:MON BEH",17,IF(G8="RJ-",18,IF(G8="RJ FORGIVE+",19,IF(G8="RJ FORGIVE-",19,IF(G8="(RJ FORGIVE+)",19,IF(G8="(RJ FORGIVE-)",19,IF(G8="COORD",20,IF(G8="(COORD)",20,IF(G8="ENF ACK",21,IF(G8="(ENF ACK)",21,IF(G8="ENF PRAISE",22,IF(G8="ENF ASK",23,IF(G8="ENF TELL",24,IF(G8="ENF SHAME",25,IF(G8="ENF WARN",26,IF(G8="ENF THREATEN",27,IF(G8="ENF PUNISH",28,IF(G8="DEFECT",29,IF(G8="SM TALK",30,IF(G8="HUMOR",31,IF(G8="POLITE+",32,IF(G8="POLITE-",32,IF(G8="INPUT-",33,IF(G8="AMBIGUOUS",34,IF(G8="UNCODEABLE",35)))))))))))))))))))))))))))))))))))))))))))))))))))))))))))))))))</f>
        <v>3</v>
      </c>
      <c r="G8" t="s">
        <v>9379</v>
      </c>
    </row>
    <row r="9" spans="1:13" x14ac:dyDescent="0.35">
      <c r="E9" s="110" t="s">
        <v>11556</v>
      </c>
      <c r="F9" s="4">
        <f t="shared" ref="F9:F31" si="0">IF(G9="GREET",1,IF(G9="GOAL",2,IF(G9="GOAL:COOP",2,IF(G9="(GOAL:COOP)",2,IF(G9="GOAL:CIVILITY",2,IF(G9="GOAL:SUSTAIN",2,IF(G9="(GOAL:SUSTAIN)",2,IF(G9="GOAL:MAX EARN",2,IF(G9="GOAL:EQUITY",2,IF(G9="(GOAL:EQUITY)",2,IF(G9="PROPOSAL",3,IF(G9="(PROPOSAL)",3,IF(G9="CHOOSE+",4,IF(G9="CHOOSE-",4,IF(G9="(CHOOSE+)",4,IF(G9="(CHOOSE-)",4,IF(G9="ECO INFO",5,IF(G9="(ECO INFO)",5,IF(G9="$ INFO",6,IF(G9="($ INFO)",6,IF(G9="SOC INFO",7,IF(G9="(SOC INFO)",7,IF(G9="RULE INFO",8,IF(G9="EXP INFO",9,IF(G9="(EXP INFO)",9,IF(G9="MON RES",10,IF(G9="MON EARN",11,IF(G9="MON BEH",12,IF(G9="POSE HARM",13,IF(G9="(POSE HARM)",13,IF(G9="POSE CONCERN",14,IF(G9="(POSE CONCERN)",14,IF(G9="RJ APOLOGY",15,IF(G9="RJ ATONE",16,IF(G9="(RJ ATONE)",16,IF(G9="RJ JUSTIFY",17,IF(G9="RJ JUSTIFY:ECO INFO",17,IF(G9="RJ JUSTIFY:SOC INFO",17,IF(G9="RJ JUSTIFY:EXP INFO",17,IF(G9="RJ JUSTIFY:MON EARN",17,IF(G9="RJ JUSTIFY:MON BEH",17,IF(G9="RJ-",18,IF(G9="RJ FORGIVE+",19,IF(G9="RJ FORGIVE-",19,IF(G9="(RJ FORGIVE+)",19,IF(G9="(RJ FORGIVE-)",19,IF(G9="COORD",20,IF(G9="(COORD)",20,IF(G9="ENF ACK",21,IF(G9="(ENF ACK)",21,IF(G9="ENF PRAISE",22,IF(G9="ENF ASK",23,IF(G9="ENF TELL",24,IF(G9="ENF SHAME",25,IF(G9="ENF WARN",26,IF(G9="ENF THREATEN",27,IF(G9="ENF PUNISH",28,IF(G9="DEFECT",29,IF(G9="SM TALK",30,IF(G9="HUMOR",31,IF(G9="POLITE+",32,IF(G9="POLITE-",32,IF(G9="INPUT-",33,IF(G9="AMBIGUOUS",34,IF(G9="UNCODEABLE",35)))))))))))))))))))))))))))))))))))))))))))))))))))))))))))))))))</f>
        <v>5</v>
      </c>
      <c r="G9" t="s">
        <v>9378</v>
      </c>
      <c r="H9" s="4">
        <f>IF(I9="GREET",1,IF(I9="GOAL",2,IF(I9="GOAL:COOP",2,IF(I9="(GOAL:COOP)",2,IF(I9="GOAL:CIVILITY",2,IF(I9="GOAL:SUSTAIN",2,IF(I9="(GOAL:SUSTAIN)",2,IF(I9="GOAL:MAX EARN",2,IF(I9="GOAL:EQUITY",2,IF(I9="(GOAL:EQUITY)",2,IF(I9="PROPOSAL",3,IF(I9="(PROPOSAL)",3,IF(I9="CHOOSE+",4,IF(I9="CHOOSE-",4,IF(I9="(CHOOSE+)",4,IF(I9="(CHOOSE-)",4,IF(I9="ECO INFO",5,IF(I9="(ECO INFO)",5,IF(I9="$ INFO",6,IF(I9="($ INFO)",6,IF(I9="SOC INFO",7,IF(I9="(SOC INFO)",7,IF(I9="RULE INFO",8,IF(I9="EXP INFO",9,IF(I9="(EXP INFO)",9,IF(I9="MON RES",10,IF(I9="MON EARN",11,IF(I9="MON BEH",12,IF(I9="POSE HARM",13,IF(I9="(POSE HARM)",13,IF(I9="POSE CONCERN",14,IF(I9="(POSE CONCERN)",14,IF(I9="RJ APOLOGY",15,IF(I9="RJ ATONE",16,IF(I9="(RJ ATONE)",16,IF(I9="RJ JUSTIFY",17,IF(I9="RJ JUSTIFY:ECO INFO",17,IF(I9="RJ JUSTIFY:SOC INFO",17,IF(I9="RJ JUSTIFY:EXP INFO",17,IF(I9="RJ JUSTIFY:MON EARN",17,IF(I9="RJ JUSTIFY:MON BEH",17,IF(I9="RJ-",18,IF(I9="RJ FORGIVE+",19,IF(I9="RJ FORGIVE-",19,IF(I9="(RJ FORGIVE+)",19,IF(I9="(RJ FORGIVE-)",19,IF(I9="COORD",20,IF(I9="(COORD)",20,IF(I9="ENF ACK",21,IF(I9="(ENF ACK)",21,IF(I9="ENF PRAISE",22,IF(I9="ENF ASK",23,IF(I9="ENF TELL",24,IF(I9="ENF SHAME",25,IF(I9="ENF WARN",26,IF(I9="ENF THREATEN",27,IF(I9="ENF PUNISH",28,IF(I9="DEFECT",29,IF(I9="SM TALK",30,IF(I9="HUMOR",31,IF(I9="POLITE+",32,IF(I9="POLITE-",32,IF(I9="INPUT-",33,IF(I9="AMBIGUOUS",34,IF(I9="UNCODEABLE",35)))))))))))))))))))))))))))))))))))))))))))))))))))))))))))))))))</f>
        <v>2</v>
      </c>
      <c r="I9" t="s">
        <v>12182</v>
      </c>
    </row>
    <row r="10" spans="1:13" x14ac:dyDescent="0.35">
      <c r="E10" s="110" t="s">
        <v>7575</v>
      </c>
      <c r="F10" s="4">
        <f t="shared" si="0"/>
        <v>9</v>
      </c>
      <c r="G10" t="s">
        <v>9373</v>
      </c>
      <c r="H10" s="4">
        <f>IF(I10="GREET",1,IF(I10="GOAL",2,IF(I10="GOAL:COOP",2,IF(I10="(GOAL:COOP)",2,IF(I10="GOAL:CIVILITY",2,IF(I10="GOAL:SUSTAIN",2,IF(I10="(GOAL:SUSTAIN)",2,IF(I10="GOAL:MAX EARN",2,IF(I10="GOAL:EQUITY",2,IF(I10="(GOAL:EQUITY)",2,IF(I10="PROPOSAL",3,IF(I10="(PROPOSAL)",3,IF(I10="CHOOSE+",4,IF(I10="CHOOSE-",4,IF(I10="(CHOOSE+)",4,IF(I10="(CHOOSE-)",4,IF(I10="ECO INFO",5,IF(I10="(ECO INFO)",5,IF(I10="$ INFO",6,IF(I10="($ INFO)",6,IF(I10="SOC INFO",7,IF(I10="(SOC INFO)",7,IF(I10="RULE INFO",8,IF(I10="EXP INFO",9,IF(I10="(EXP INFO)",9,IF(I10="MON RES",10,IF(I10="MON EARN",11,IF(I10="MON BEH",12,IF(I10="POSE HARM",13,IF(I10="(POSE HARM)",13,IF(I10="POSE CONCERN",14,IF(I10="(POSE CONCERN)",14,IF(I10="RJ APOLOGY",15,IF(I10="RJ ATONE",16,IF(I10="(RJ ATONE)",16,IF(I10="RJ JUSTIFY",17,IF(I10="RJ JUSTIFY:ECO INFO",17,IF(I10="RJ JUSTIFY:SOC INFO",17,IF(I10="RJ JUSTIFY:EXP INFO",17,IF(I10="RJ JUSTIFY:MON EARN",17,IF(I10="RJ JUSTIFY:MON BEH",17,IF(I10="RJ-",18,IF(I10="RJ FORGIVE+",19,IF(I10="RJ FORGIVE-",19,IF(I10="(RJ FORGIVE+)",19,IF(I10="(RJ FORGIVE-)",19,IF(I10="COORD",20,IF(I10="(COORD)",20,IF(I10="ENF ACK",21,IF(I10="(ENF ACK)",21,IF(I10="ENF PRAISE",22,IF(I10="ENF ASK",23,IF(I10="ENF TELL",24,IF(I10="ENF SHAME",25,IF(I10="ENF WARN",26,IF(I10="ENF THREATEN",27,IF(I10="ENF PUNISH",28,IF(I10="DEFECT",29,IF(I10="SM TALK",30,IF(I10="HUMOR",31,IF(I10="POLITE+",32,IF(I10="POLITE-",32,IF(I10="INPUT-",33,IF(I10="AMBIGUOUS",34,IF(I10="UNCODEABLE",35)))))))))))))))))))))))))))))))))))))))))))))))))))))))))))))))))</f>
        <v>10</v>
      </c>
      <c r="I10" t="s">
        <v>10136</v>
      </c>
    </row>
    <row r="11" spans="1:13" x14ac:dyDescent="0.35">
      <c r="A11" s="4">
        <v>2</v>
      </c>
      <c r="B11" s="4">
        <v>-390.83</v>
      </c>
      <c r="C11" t="s">
        <v>7508</v>
      </c>
      <c r="D11" s="4">
        <v>2</v>
      </c>
      <c r="E11" s="16" t="s">
        <v>7574</v>
      </c>
      <c r="F11" s="4">
        <f t="shared" si="0"/>
        <v>3</v>
      </c>
      <c r="G11" t="s">
        <v>9379</v>
      </c>
    </row>
    <row r="12" spans="1:13" x14ac:dyDescent="0.35">
      <c r="A12" s="4">
        <v>3</v>
      </c>
      <c r="B12" s="4">
        <v>-387.65199999999999</v>
      </c>
      <c r="C12" t="s">
        <v>7508</v>
      </c>
      <c r="D12" s="4">
        <v>2</v>
      </c>
      <c r="E12" s="16" t="s">
        <v>3254</v>
      </c>
      <c r="F12" s="4">
        <f t="shared" si="0"/>
        <v>4</v>
      </c>
      <c r="G12" t="s">
        <v>9372</v>
      </c>
    </row>
    <row r="13" spans="1:13" x14ac:dyDescent="0.35">
      <c r="A13" s="4">
        <v>4</v>
      </c>
      <c r="B13" s="4">
        <v>-358.13699999999898</v>
      </c>
      <c r="C13" t="s">
        <v>7508</v>
      </c>
      <c r="D13" s="4">
        <v>2</v>
      </c>
      <c r="E13" s="16" t="s">
        <v>7581</v>
      </c>
      <c r="F13" s="4">
        <f t="shared" si="0"/>
        <v>3</v>
      </c>
      <c r="G13" t="s">
        <v>9379</v>
      </c>
    </row>
    <row r="14" spans="1:13" x14ac:dyDescent="0.35">
      <c r="B14" s="4">
        <v>-346.54500000000002</v>
      </c>
      <c r="C14" t="s">
        <v>7508</v>
      </c>
      <c r="D14" s="4">
        <v>2</v>
      </c>
      <c r="E14" s="16" t="s">
        <v>7585</v>
      </c>
    </row>
    <row r="15" spans="1:13" x14ac:dyDescent="0.35">
      <c r="B15" s="4">
        <v>-336.051999999999</v>
      </c>
      <c r="C15" t="s">
        <v>7508</v>
      </c>
      <c r="D15" s="4">
        <v>2</v>
      </c>
      <c r="E15" s="16" t="s">
        <v>7588</v>
      </c>
    </row>
    <row r="16" spans="1:13" x14ac:dyDescent="0.35">
      <c r="E16" s="110" t="s">
        <v>11557</v>
      </c>
      <c r="F16" s="4">
        <f t="shared" si="0"/>
        <v>3</v>
      </c>
      <c r="G16" t="s">
        <v>9379</v>
      </c>
    </row>
    <row r="17" spans="1:13" x14ac:dyDescent="0.35">
      <c r="E17" s="110" t="s">
        <v>7588</v>
      </c>
      <c r="F17" s="4">
        <f t="shared" si="0"/>
        <v>2</v>
      </c>
      <c r="G17" t="s">
        <v>10428</v>
      </c>
      <c r="H17" s="4">
        <f>IF(I17="GREET",1,IF(I17="GOAL",2,IF(I17="GOAL:COOP",2,IF(I17="(GOAL:COOP)",2,IF(I17="GOAL:CIVILITY",2,IF(I17="GOAL:SUSTAIN",2,IF(I17="(GOAL:SUSTAIN)",2,IF(I17="GOAL:MAX EARN",2,IF(I17="GOAL:EQUITY",2,IF(I17="(GOAL:EQUITY)",2,IF(I17="PROPOSAL",3,IF(I17="(PROPOSAL)",3,IF(I17="CHOOSE+",4,IF(I17="CHOOSE-",4,IF(I17="(CHOOSE+)",4,IF(I17="(CHOOSE-)",4,IF(I17="ECO INFO",5,IF(I17="(ECO INFO)",5,IF(I17="$ INFO",6,IF(I17="($ INFO)",6,IF(I17="SOC INFO",7,IF(I17="(SOC INFO)",7,IF(I17="RULE INFO",8,IF(I17="EXP INFO",9,IF(I17="(EXP INFO)",9,IF(I17="MON RES",10,IF(I17="MON EARN",11,IF(I17="MON BEH",12,IF(I17="POSE HARM",13,IF(I17="(POSE HARM)",13,IF(I17="POSE CONCERN",14,IF(I17="(POSE CONCERN)",14,IF(I17="RJ APOLOGY",15,IF(I17="RJ ATONE",16,IF(I17="(RJ ATONE)",16,IF(I17="RJ JUSTIFY",17,IF(I17="RJ JUSTIFY:ECO INFO",17,IF(I17="RJ JUSTIFY:SOC INFO",17,IF(I17="RJ JUSTIFY:EXP INFO",17,IF(I17="RJ JUSTIFY:MON EARN",17,IF(I17="RJ JUSTIFY:MON BEH",17,IF(I17="RJ-",18,IF(I17="RJ FORGIVE+",19,IF(I17="RJ FORGIVE-",19,IF(I17="(RJ FORGIVE+)",19,IF(I17="(RJ FORGIVE-)",19,IF(I17="COORD",20,IF(I17="(COORD)",20,IF(I17="ENF ACK",21,IF(I17="(ENF ACK)",21,IF(I17="ENF PRAISE",22,IF(I17="ENF ASK",23,IF(I17="ENF TELL",24,IF(I17="ENF SHAME",25,IF(I17="ENF WARN",26,IF(I17="ENF THREATEN",27,IF(I17="ENF PUNISH",28,IF(I17="DEFECT",29,IF(I17="SM TALK",30,IF(I17="HUMOR",31,IF(I17="POLITE+",32,IF(I17="POLITE-",32,IF(I17="INPUT-",33,IF(I17="AMBIGUOUS",34,IF(I17="UNCODEABLE",35)))))))))))))))))))))))))))))))))))))))))))))))))))))))))))))))))</f>
        <v>2</v>
      </c>
      <c r="I17" t="s">
        <v>12175</v>
      </c>
    </row>
    <row r="18" spans="1:13" x14ac:dyDescent="0.35">
      <c r="A18" s="4">
        <v>5</v>
      </c>
      <c r="B18" s="4">
        <v>-356.34500000000003</v>
      </c>
      <c r="C18" t="s">
        <v>7510</v>
      </c>
      <c r="D18" s="4">
        <v>1</v>
      </c>
      <c r="E18" s="16" t="s">
        <v>7583</v>
      </c>
      <c r="F18" s="4">
        <f t="shared" si="0"/>
        <v>4</v>
      </c>
      <c r="G18" t="s">
        <v>9372</v>
      </c>
    </row>
    <row r="19" spans="1:13" x14ac:dyDescent="0.35">
      <c r="A19" s="4">
        <v>6</v>
      </c>
      <c r="B19" s="4">
        <v>-338.02800000000002</v>
      </c>
      <c r="C19" t="s">
        <v>7525</v>
      </c>
      <c r="D19" s="4">
        <v>4</v>
      </c>
      <c r="E19" s="16" t="s">
        <v>7587</v>
      </c>
    </row>
    <row r="20" spans="1:13" x14ac:dyDescent="0.35">
      <c r="E20" s="110" t="s">
        <v>9355</v>
      </c>
      <c r="F20" s="4">
        <f t="shared" si="0"/>
        <v>4</v>
      </c>
      <c r="G20" t="s">
        <v>9372</v>
      </c>
    </row>
    <row r="21" spans="1:13" x14ac:dyDescent="0.35">
      <c r="E21" s="110" t="s">
        <v>10032</v>
      </c>
      <c r="F21" s="4">
        <f t="shared" si="0"/>
        <v>3</v>
      </c>
      <c r="G21" t="s">
        <v>9379</v>
      </c>
    </row>
    <row r="22" spans="1:13" x14ac:dyDescent="0.35">
      <c r="A22" s="4">
        <v>7</v>
      </c>
      <c r="B22" s="4">
        <v>-335.48099999999999</v>
      </c>
      <c r="C22" t="s">
        <v>7510</v>
      </c>
      <c r="D22" s="4">
        <v>1</v>
      </c>
      <c r="E22" s="16" t="s">
        <v>55</v>
      </c>
      <c r="F22" s="4">
        <f t="shared" si="0"/>
        <v>4</v>
      </c>
      <c r="G22" t="s">
        <v>9372</v>
      </c>
      <c r="I22" t="s">
        <v>11558</v>
      </c>
    </row>
    <row r="23" spans="1:13" x14ac:dyDescent="0.35">
      <c r="A23" s="4">
        <v>8</v>
      </c>
      <c r="B23" s="4">
        <v>-331.77099999999899</v>
      </c>
      <c r="C23" t="s">
        <v>7511</v>
      </c>
      <c r="D23" s="4">
        <v>3</v>
      </c>
      <c r="E23" s="16" t="s">
        <v>7589</v>
      </c>
      <c r="F23" s="4">
        <f t="shared" si="0"/>
        <v>3</v>
      </c>
      <c r="G23" t="s">
        <v>9379</v>
      </c>
    </row>
    <row r="24" spans="1:13" x14ac:dyDescent="0.35">
      <c r="A24" s="4">
        <v>9</v>
      </c>
      <c r="B24" s="4">
        <v>-314.19</v>
      </c>
      <c r="C24" t="s">
        <v>7525</v>
      </c>
      <c r="D24" s="4">
        <v>4</v>
      </c>
      <c r="E24" s="16" t="s">
        <v>999</v>
      </c>
      <c r="F24" s="4">
        <f t="shared" si="0"/>
        <v>4</v>
      </c>
      <c r="G24" t="s">
        <v>9372</v>
      </c>
    </row>
    <row r="25" spans="1:13" x14ac:dyDescent="0.35">
      <c r="A25" s="4">
        <v>10</v>
      </c>
      <c r="B25" s="4">
        <v>-312.65699999999998</v>
      </c>
      <c r="C25" t="s">
        <v>7508</v>
      </c>
      <c r="D25" s="4">
        <v>2</v>
      </c>
      <c r="E25" s="16" t="s">
        <v>7592</v>
      </c>
    </row>
    <row r="26" spans="1:13" x14ac:dyDescent="0.35">
      <c r="E26" s="110" t="s">
        <v>9355</v>
      </c>
      <c r="F26" s="4">
        <f t="shared" si="0"/>
        <v>4</v>
      </c>
      <c r="G26" t="s">
        <v>9372</v>
      </c>
    </row>
    <row r="27" spans="1:13" x14ac:dyDescent="0.35">
      <c r="E27" s="110" t="s">
        <v>10033</v>
      </c>
      <c r="F27" s="4">
        <f t="shared" si="0"/>
        <v>6</v>
      </c>
      <c r="G27" t="s">
        <v>10472</v>
      </c>
      <c r="H27" s="4">
        <f>IF(I27="GREET",1,IF(I27="GOAL",2,IF(I27="GOAL:COOP",2,IF(I27="(GOAL:COOP)",2,IF(I27="GOAL:CIVILITY",2,IF(I27="GOAL:SUSTAIN",2,IF(I27="(GOAL:SUSTAIN)",2,IF(I27="GOAL:MAX EARN",2,IF(I27="GOAL:EQUITY",2,IF(I27="(GOAL:EQUITY)",2,IF(I27="PROPOSAL",3,IF(I27="(PROPOSAL)",3,IF(I27="CHOOSE+",4,IF(I27="CHOOSE-",4,IF(I27="(CHOOSE+)",4,IF(I27="(CHOOSE-)",4,IF(I27="ECO INFO",5,IF(I27="(ECO INFO)",5,IF(I27="$ INFO",6,IF(I27="($ INFO)",6,IF(I27="SOC INFO",7,IF(I27="(SOC INFO)",7,IF(I27="RULE INFO",8,IF(I27="EXP INFO",9,IF(I27="(EXP INFO)",9,IF(I27="MON RES",10,IF(I27="MON EARN",11,IF(I27="MON BEH",12,IF(I27="POSE HARM",13,IF(I27="(POSE HARM)",13,IF(I27="POSE CONCERN",14,IF(I27="(POSE CONCERN)",14,IF(I27="RJ APOLOGY",15,IF(I27="RJ ATONE",16,IF(I27="(RJ ATONE)",16,IF(I27="RJ JUSTIFY",17,IF(I27="RJ JUSTIFY:ECO INFO",17,IF(I27="RJ JUSTIFY:SOC INFO",17,IF(I27="RJ JUSTIFY:EXP INFO",17,IF(I27="RJ JUSTIFY:MON EARN",17,IF(I27="RJ JUSTIFY:MON BEH",17,IF(I27="RJ-",18,IF(I27="RJ FORGIVE+",19,IF(I27="RJ FORGIVE-",19,IF(I27="(RJ FORGIVE+)",19,IF(I27="(RJ FORGIVE-)",19,IF(I27="COORD",20,IF(I27="(COORD)",20,IF(I27="ENF ACK",21,IF(I27="(ENF ACK)",21,IF(I27="ENF PRAISE",22,IF(I27="ENF ASK",23,IF(I27="ENF TELL",24,IF(I27="ENF SHAME",25,IF(I27="ENF WARN",26,IF(I27="ENF THREATEN",27,IF(I27="ENF PUNISH",28,IF(I27="DEFECT",29,IF(I27="SM TALK",30,IF(I27="HUMOR",31,IF(I27="POLITE+",32,IF(I27="POLITE-",32,IF(I27="INPUT-",33,IF(I27="AMBIGUOUS",34,IF(I27="UNCODEABLE",35)))))))))))))))))))))))))))))))))))))))))))))))))))))))))))))))))</f>
        <v>5</v>
      </c>
      <c r="I27" t="s">
        <v>9378</v>
      </c>
      <c r="J27" s="4">
        <f>IF(K27="GREET",1,IF(K27="GOAL",2,IF(K27="GOAL:COOP",2,IF(K27="(GOAL:COOP)",2,IF(K27="GOAL:CIVILITY",2,IF(K27="GOAL:SUSTAIN",2,IF(K27="(GOAL:SUSTAIN)",2,IF(K27="GOAL:MAX EARN",2,IF(K27="GOAL:EQUITY",2,IF(K27="(GOAL:EQUITY)",2,IF(K27="PROPOSAL",3,IF(K27="(PROPOSAL)",3,IF(K27="CHOOSE+",4,IF(K27="CHOOSE-",4,IF(K27="(CHOOSE+)",4,IF(K27="(CHOOSE-)",4,IF(K27="ECO INFO",5,IF(K27="(ECO INFO)",5,IF(K27="$ INFO",6,IF(K27="($ INFO)",6,IF(K27="SOC INFO",7,IF(K27="(SOC INFO)",7,IF(K27="RULE INFO",8,IF(K27="EXP INFO",9,IF(K27="(EXP INFO)",9,IF(K27="MON RES",10,IF(K27="MON EARN",11,IF(K27="MON BEH",12,IF(K27="POSE HARM",13,IF(K27="(POSE HARM)",13,IF(K27="POSE CONCERN",14,IF(K27="(POSE CONCERN)",14,IF(K27="RJ APOLOGY",15,IF(K27="RJ ATONE",16,IF(K27="(RJ ATONE)",16,IF(K27="RJ JUSTIFY",17,IF(K27="RJ JUSTIFY:ECO INFO",17,IF(K27="RJ JUSTIFY:SOC INFO",17,IF(K27="RJ JUSTIFY:EXP INFO",17,IF(K27="RJ JUSTIFY:MON EARN",17,IF(K27="RJ JUSTIFY:MON BEH",17,IF(K27="RJ-",18,IF(K27="RJ FORGIVE+",19,IF(K27="RJ FORGIVE-",19,IF(K27="(RJ FORGIVE+)",19,IF(K27="(RJ FORGIVE-)",19,IF(K27="COORD",20,IF(K27="(COORD)",20,IF(K27="ENF ACK",21,IF(K27="(ENF ACK)",21,IF(K27="ENF PRAISE",22,IF(K27="ENF ASK",23,IF(K27="ENF TELL",24,IF(K27="ENF SHAME",25,IF(K27="ENF WARN",26,IF(K27="ENF THREATEN",27,IF(K27="ENF PUNISH",28,IF(K27="DEFECT",29,IF(K27="SM TALK",30,IF(K27="HUMOR",31,IF(K27="POLITE+",32,IF(K27="POLITE-",32,IF(K27="INPUT-",33,IF(K27="AMBIGUOUS",34,IF(K27="UNCODEABLE",35)))))))))))))))))))))))))))))))))))))))))))))))))))))))))))))))))</f>
        <v>2</v>
      </c>
      <c r="K27" t="s">
        <v>12175</v>
      </c>
    </row>
    <row r="28" spans="1:13" x14ac:dyDescent="0.35">
      <c r="A28" s="4">
        <v>11</v>
      </c>
      <c r="B28" s="4">
        <v>-305.02999999999997</v>
      </c>
      <c r="C28" t="s">
        <v>7525</v>
      </c>
      <c r="D28" s="4">
        <v>4</v>
      </c>
      <c r="E28" s="16" t="b">
        <v>1</v>
      </c>
      <c r="F28" s="4">
        <f t="shared" si="0"/>
        <v>6</v>
      </c>
      <c r="G28" t="s">
        <v>10472</v>
      </c>
      <c r="H28" s="4">
        <f>IF(I28="GREET",1,IF(I28="GOAL",2,IF(I28="GOAL:COOP",2,IF(I28="(GOAL:COOP)",2,IF(I28="GOAL:CIVILITY",2,IF(I28="GOAL:SUSTAIN",2,IF(I28="(GOAL:SUSTAIN)",2,IF(I28="GOAL:MAX EARN",2,IF(I28="GOAL:EQUITY",2,IF(I28="(GOAL:EQUITY)",2,IF(I28="PROPOSAL",3,IF(I28="(PROPOSAL)",3,IF(I28="CHOOSE+",4,IF(I28="CHOOSE-",4,IF(I28="(CHOOSE+)",4,IF(I28="(CHOOSE-)",4,IF(I28="ECO INFO",5,IF(I28="(ECO INFO)",5,IF(I28="$ INFO",6,IF(I28="($ INFO)",6,IF(I28="SOC INFO",7,IF(I28="(SOC INFO)",7,IF(I28="RULE INFO",8,IF(I28="EXP INFO",9,IF(I28="(EXP INFO)",9,IF(I28="MON RES",10,IF(I28="MON EARN",11,IF(I28="MON BEH",12,IF(I28="POSE HARM",13,IF(I28="(POSE HARM)",13,IF(I28="POSE CONCERN",14,IF(I28="(POSE CONCERN)",14,IF(I28="RJ APOLOGY",15,IF(I28="RJ ATONE",16,IF(I28="(RJ ATONE)",16,IF(I28="RJ JUSTIFY",17,IF(I28="RJ JUSTIFY:ECO INFO",17,IF(I28="RJ JUSTIFY:SOC INFO",17,IF(I28="RJ JUSTIFY:EXP INFO",17,IF(I28="RJ JUSTIFY:MON EARN",17,IF(I28="RJ JUSTIFY:MON BEH",17,IF(I28="RJ-",18,IF(I28="RJ FORGIVE+",19,IF(I28="RJ FORGIVE-",19,IF(I28="(RJ FORGIVE+)",19,IF(I28="(RJ FORGIVE-)",19,IF(I28="COORD",20,IF(I28="(COORD)",20,IF(I28="ENF ACK",21,IF(I28="(ENF ACK)",21,IF(I28="ENF PRAISE",22,IF(I28="ENF ASK",23,IF(I28="ENF TELL",24,IF(I28="ENF SHAME",25,IF(I28="ENF WARN",26,IF(I28="ENF THREATEN",27,IF(I28="ENF PUNISH",28,IF(I28="DEFECT",29,IF(I28="SM TALK",30,IF(I28="HUMOR",31,IF(I28="POLITE+",32,IF(I28="POLITE-",32,IF(I28="INPUT-",33,IF(I28="AMBIGUOUS",34,IF(I28="UNCODEABLE",35)))))))))))))))))))))))))))))))))))))))))))))))))))))))))))))))))</f>
        <v>5</v>
      </c>
      <c r="I28" t="s">
        <v>9378</v>
      </c>
      <c r="J28" s="4">
        <f>IF(K28="GREET",1,IF(K28="GOAL",2,IF(K28="GOAL:COOP",2,IF(K28="(GOAL:COOP)",2,IF(K28="GOAL:CIVILITY",2,IF(K28="GOAL:SUSTAIN",2,IF(K28="(GOAL:SUSTAIN)",2,IF(K28="GOAL:MAX EARN",2,IF(K28="GOAL:EQUITY",2,IF(K28="(GOAL:EQUITY)",2,IF(K28="PROPOSAL",3,IF(K28="(PROPOSAL)",3,IF(K28="CHOOSE+",4,IF(K28="CHOOSE-",4,IF(K28="(CHOOSE+)",4,IF(K28="(CHOOSE-)",4,IF(K28="ECO INFO",5,IF(K28="(ECO INFO)",5,IF(K28="$ INFO",6,IF(K28="($ INFO)",6,IF(K28="SOC INFO",7,IF(K28="(SOC INFO)",7,IF(K28="RULE INFO",8,IF(K28="EXP INFO",9,IF(K28="(EXP INFO)",9,IF(K28="MON RES",10,IF(K28="MON EARN",11,IF(K28="MON BEH",12,IF(K28="POSE HARM",13,IF(K28="(POSE HARM)",13,IF(K28="POSE CONCERN",14,IF(K28="(POSE CONCERN)",14,IF(K28="RJ APOLOGY",15,IF(K28="RJ ATONE",16,IF(K28="(RJ ATONE)",16,IF(K28="RJ JUSTIFY",17,IF(K28="RJ JUSTIFY:ECO INFO",17,IF(K28="RJ JUSTIFY:SOC INFO",17,IF(K28="RJ JUSTIFY:EXP INFO",17,IF(K28="RJ JUSTIFY:MON EARN",17,IF(K28="RJ JUSTIFY:MON BEH",17,IF(K28="RJ-",18,IF(K28="RJ FORGIVE+",19,IF(K28="RJ FORGIVE-",19,IF(K28="(RJ FORGIVE+)",19,IF(K28="(RJ FORGIVE-)",19,IF(K28="COORD",20,IF(K28="(COORD)",20,IF(K28="ENF ACK",21,IF(K28="(ENF ACK)",21,IF(K28="ENF PRAISE",22,IF(K28="ENF ASK",23,IF(K28="ENF TELL",24,IF(K28="ENF SHAME",25,IF(K28="ENF WARN",26,IF(K28="ENF THREATEN",27,IF(K28="ENF PUNISH",28,IF(K28="DEFECT",29,IF(K28="SM TALK",30,IF(K28="HUMOR",31,IF(K28="POLITE+",32,IF(K28="POLITE-",32,IF(K28="INPUT-",33,IF(K28="AMBIGUOUS",34,IF(K28="UNCODEABLE",35)))))))))))))))))))))))))))))))))))))))))))))))))))))))))))))))))</f>
        <v>2</v>
      </c>
      <c r="K28" t="s">
        <v>12175</v>
      </c>
    </row>
    <row r="29" spans="1:13" x14ac:dyDescent="0.35">
      <c r="A29" s="4">
        <v>12</v>
      </c>
      <c r="B29" s="4">
        <v>-263.81200000000001</v>
      </c>
      <c r="C29" t="s">
        <v>7510</v>
      </c>
      <c r="D29" s="4">
        <v>1</v>
      </c>
      <c r="E29" s="16" t="s">
        <v>7600</v>
      </c>
    </row>
    <row r="30" spans="1:13" x14ac:dyDescent="0.35">
      <c r="E30" s="110" t="s">
        <v>11559</v>
      </c>
      <c r="F30" s="4">
        <f t="shared" si="0"/>
        <v>10</v>
      </c>
      <c r="G30" t="s">
        <v>10136</v>
      </c>
      <c r="H30" s="4">
        <f>IF(I30="GREET",1,IF(I30="GOAL",2,IF(I30="GOAL:COOP",2,IF(I30="(GOAL:COOP)",2,IF(I30="GOAL:CIVILITY",2,IF(I30="GOAL:SUSTAIN",2,IF(I30="(GOAL:SUSTAIN)",2,IF(I30="GOAL:MAX EARN",2,IF(I30="GOAL:EQUITY",2,IF(I30="(GOAL:EQUITY)",2,IF(I30="PROPOSAL",3,IF(I30="(PROPOSAL)",3,IF(I30="CHOOSE+",4,IF(I30="CHOOSE-",4,IF(I30="(CHOOSE+)",4,IF(I30="(CHOOSE-)",4,IF(I30="ECO INFO",5,IF(I30="(ECO INFO)",5,IF(I30="$ INFO",6,IF(I30="($ INFO)",6,IF(I30="SOC INFO",7,IF(I30="(SOC INFO)",7,IF(I30="RULE INFO",8,IF(I30="EXP INFO",9,IF(I30="(EXP INFO)",9,IF(I30="MON RES",10,IF(I30="MON EARN",11,IF(I30="MON BEH",12,IF(I30="POSE HARM",13,IF(I30="(POSE HARM)",13,IF(I30="POSE CONCERN",14,IF(I30="(POSE CONCERN)",14,IF(I30="RJ APOLOGY",15,IF(I30="RJ ATONE",16,IF(I30="(RJ ATONE)",16,IF(I30="RJ JUSTIFY",17,IF(I30="RJ JUSTIFY:ECO INFO",17,IF(I30="RJ JUSTIFY:SOC INFO",17,IF(I30="RJ JUSTIFY:EXP INFO",17,IF(I30="RJ JUSTIFY:MON EARN",17,IF(I30="RJ JUSTIFY:MON BEH",17,IF(I30="RJ-",18,IF(I30="RJ FORGIVE+",19,IF(I30="RJ FORGIVE-",19,IF(I30="(RJ FORGIVE+)",19,IF(I30="(RJ FORGIVE-)",19,IF(I30="COORD",20,IF(I30="(COORD)",20,IF(I30="ENF ACK",21,IF(I30="(ENF ACK)",21,IF(I30="ENF PRAISE",22,IF(I30="ENF ASK",23,IF(I30="ENF TELL",24,IF(I30="ENF SHAME",25,IF(I30="ENF WARN",26,IF(I30="ENF THREATEN",27,IF(I30="ENF PUNISH",28,IF(I30="DEFECT",29,IF(I30="SM TALK",30,IF(I30="HUMOR",31,IF(I30="POLITE+",32,IF(I30="POLITE-",32,IF(I30="INPUT-",33,IF(I30="AMBIGUOUS",34,IF(I30="UNCODEABLE",35)))))))))))))))))))))))))))))))))))))))))))))))))))))))))))))))))</f>
        <v>5</v>
      </c>
      <c r="I30" t="s">
        <v>9378</v>
      </c>
      <c r="J30" s="4">
        <f>IF(K30="GREET",1,IF(K30="GOAL",2,IF(K30="GOAL:COOP",2,IF(K30="(GOAL:COOP)",2,IF(K30="GOAL:CIVILITY",2,IF(K30="GOAL:SUSTAIN",2,IF(K30="(GOAL:SUSTAIN)",2,IF(K30="GOAL:MAX EARN",2,IF(K30="GOAL:EQUITY",2,IF(K30="(GOAL:EQUITY)",2,IF(K30="PROPOSAL",3,IF(K30="(PROPOSAL)",3,IF(K30="CHOOSE+",4,IF(K30="CHOOSE-",4,IF(K30="(CHOOSE+)",4,IF(K30="(CHOOSE-)",4,IF(K30="ECO INFO",5,IF(K30="(ECO INFO)",5,IF(K30="$ INFO",6,IF(K30="($ INFO)",6,IF(K30="SOC INFO",7,IF(K30="(SOC INFO)",7,IF(K30="RULE INFO",8,IF(K30="EXP INFO",9,IF(K30="(EXP INFO)",9,IF(K30="MON RES",10,IF(K30="MON EARN",11,IF(K30="MON BEH",12,IF(K30="POSE HARM",13,IF(K30="(POSE HARM)",13,IF(K30="POSE CONCERN",14,IF(K30="(POSE CONCERN)",14,IF(K30="RJ APOLOGY",15,IF(K30="RJ ATONE",16,IF(K30="(RJ ATONE)",16,IF(K30="RJ JUSTIFY",17,IF(K30="RJ JUSTIFY:ECO INFO",17,IF(K30="RJ JUSTIFY:SOC INFO",17,IF(K30="RJ JUSTIFY:EXP INFO",17,IF(K30="RJ JUSTIFY:MON EARN",17,IF(K30="RJ JUSTIFY:MON BEH",17,IF(K30="RJ-",18,IF(K30="RJ FORGIVE+",19,IF(K30="RJ FORGIVE-",19,IF(K30="(RJ FORGIVE+)",19,IF(K30="(RJ FORGIVE-)",19,IF(K30="COORD",20,IF(K30="(COORD)",20,IF(K30="ENF ACK",21,IF(K30="(ENF ACK)",21,IF(K30="ENF PRAISE",22,IF(K30="ENF ASK",23,IF(K30="ENF TELL",24,IF(K30="ENF SHAME",25,IF(K30="ENF WARN",26,IF(K30="ENF THREATEN",27,IF(K30="ENF PUNISH",28,IF(K30="DEFECT",29,IF(K30="SM TALK",30,IF(K30="HUMOR",31,IF(K30="POLITE+",32,IF(K30="POLITE-",32,IF(K30="INPUT-",33,IF(K30="AMBIGUOUS",34,IF(K30="UNCODEABLE",35)))))))))))))))))))))))))))))))))))))))))))))))))))))))))))))))))</f>
        <v>9</v>
      </c>
      <c r="K30" t="s">
        <v>9373</v>
      </c>
      <c r="L30" s="4">
        <f>IF(M30="GREET",1,IF(M30="GOAL",2,IF(M30="GOAL:COOP",2,IF(M30="(GOAL:COOP)",2,IF(M30="GOAL:CIVILITY",2,IF(M30="GOAL:SUSTAIN",2,IF(M30="(GOAL:SUSTAIN)",2,IF(M30="GOAL:MAX EARN",2,IF(M30="GOAL:EQUITY",2,IF(M30="(GOAL:EQUITY)",2,IF(M30="PROPOSAL",3,IF(M30="(PROPOSAL)",3,IF(M30="CHOOSE+",4,IF(M30="CHOOSE-",4,IF(M30="(CHOOSE+)",4,IF(M30="(CHOOSE-)",4,IF(M30="ECO INFO",5,IF(M30="(ECO INFO)",5,IF(M30="$ INFO",6,IF(M30="($ INFO)",6,IF(M30="SOC INFO",7,IF(M30="(SOC INFO)",7,IF(M30="RULE INFO",8,IF(M30="EXP INFO",9,IF(M30="(EXP INFO)",9,IF(M30="MON RES",10,IF(M30="MON EARN",11,IF(M30="MON BEH",12,IF(M30="POSE HARM",13,IF(M30="(POSE HARM)",13,IF(M30="POSE CONCERN",14,IF(M30="(POSE CONCERN)",14,IF(M30="RJ APOLOGY",15,IF(M30="RJ ATONE",16,IF(M30="(RJ ATONE)",16,IF(M30="RJ JUSTIFY",17,IF(M30="RJ JUSTIFY:ECO INFO",17,IF(M30="RJ JUSTIFY:SOC INFO",17,IF(M30="RJ JUSTIFY:EXP INFO",17,IF(M30="RJ JUSTIFY:MON EARN",17,IF(M30="RJ JUSTIFY:MON BEH",17,IF(M30="RJ-",18,IF(M30="RJ FORGIVE+",19,IF(M30="RJ FORGIVE-",19,IF(M30="(RJ FORGIVE+)",19,IF(M30="(RJ FORGIVE-)",19,IF(M30="COORD",20,IF(M30="(COORD)",20,IF(M30="ENF ACK",21,IF(M30="(ENF ACK)",21,IF(M30="ENF PRAISE",22,IF(M30="ENF ASK",23,IF(M30="ENF TELL",24,IF(M30="ENF SHAME",25,IF(M30="ENF WARN",26,IF(M30="ENF THREATEN",27,IF(M30="ENF PUNISH",28,IF(M30="DEFECT",29,IF(M30="SM TALK",30,IF(M30="HUMOR",31,IF(M30="POLITE+",32,IF(M30="POLITE-",32,IF(M30="INPUT-",33,IF(M30="AMBIGUOUS",34,IF(M30="UNCODEABLE",35)))))))))))))))))))))))))))))))))))))))))))))))))))))))))))))))))</f>
        <v>4</v>
      </c>
      <c r="M30" t="s">
        <v>10330</v>
      </c>
    </row>
    <row r="31" spans="1:13" x14ac:dyDescent="0.35">
      <c r="E31" s="110" t="s">
        <v>11560</v>
      </c>
      <c r="F31" s="4">
        <f t="shared" si="0"/>
        <v>6</v>
      </c>
      <c r="G31" t="s">
        <v>10472</v>
      </c>
    </row>
    <row r="32" spans="1:13" x14ac:dyDescent="0.35">
      <c r="E32" s="39"/>
    </row>
    <row r="33" spans="1:11" x14ac:dyDescent="0.35">
      <c r="B33" s="31" t="s">
        <v>11563</v>
      </c>
      <c r="E33" s="39"/>
    </row>
    <row r="34" spans="1:11" x14ac:dyDescent="0.35">
      <c r="A34" s="7">
        <v>4</v>
      </c>
      <c r="B34" s="31" t="s">
        <v>11564</v>
      </c>
      <c r="E34" s="39"/>
    </row>
    <row r="35" spans="1:11" x14ac:dyDescent="0.35">
      <c r="A35" s="7">
        <v>4</v>
      </c>
      <c r="B35" s="31" t="s">
        <v>11565</v>
      </c>
      <c r="E35" s="39"/>
    </row>
    <row r="36" spans="1:11" x14ac:dyDescent="0.35">
      <c r="A36" s="7">
        <v>4</v>
      </c>
      <c r="B36" s="31" t="s">
        <v>11566</v>
      </c>
      <c r="E36" s="39"/>
    </row>
    <row r="37" spans="1:11" ht="13.75" customHeight="1" x14ac:dyDescent="0.35">
      <c r="A37" s="4">
        <v>13</v>
      </c>
      <c r="B37" s="4">
        <v>-273.435</v>
      </c>
      <c r="C37" t="s">
        <v>7511</v>
      </c>
      <c r="D37" s="4">
        <v>3</v>
      </c>
      <c r="E37" s="16" t="s">
        <v>7597</v>
      </c>
      <c r="F37" s="4">
        <f t="shared" ref="F37:F38" si="1">IF(G37="GREET",1,IF(G37="GOAL",2,IF(G37="GOAL:COOP",2,IF(G37="(GOAL:COOP)",2,IF(G37="GOAL:CIVILITY",2,IF(G37="GOAL:SUSTAIN",2,IF(G37="(GOAL:SUSTAIN)",2,IF(G37="GOAL:MAX EARN",2,IF(G37="GOAL:EQUITY",2,IF(G37="(GOAL:EQUITY)",2,IF(G37="PROPOSAL",3,IF(G37="(PROPOSAL)",3,IF(G37="CHOOSE+",4,IF(G37="CHOOSE-",4,IF(G37="(CHOOSE+)",4,IF(G37="(CHOOSE-)",4,IF(G37="ECO INFO",5,IF(G37="(ECO INFO)",5,IF(G37="$ INFO",6,IF(G37="($ INFO)",6,IF(G37="SOC INFO",7,IF(G37="(SOC INFO)",7,IF(G37="RULE INFO",8,IF(G37="EXP INFO",9,IF(G37="(EXP INFO)",9,IF(G37="MON RES",10,IF(G37="MON EARN",11,IF(G37="MON BEH",12,IF(G37="POSE HARM",13,IF(G37="(POSE HARM)",13,IF(G37="POSE CONCERN",14,IF(G37="(POSE CONCERN)",14,IF(G37="RJ APOLOGY",15,IF(G37="RJ ATONE",16,IF(G37="(RJ ATONE)",16,IF(G37="RJ JUSTIFY",17,IF(G37="RJ JUSTIFY:ECO INFO",17,IF(G37="RJ JUSTIFY:SOC INFO",17,IF(G37="RJ JUSTIFY:EXP INFO",17,IF(G37="RJ JUSTIFY:MON EARN",17,IF(G37="RJ JUSTIFY:MON BEH",17,IF(G37="RJ-",18,IF(G37="RJ FORGIVE+",19,IF(G37="RJ FORGIVE-",19,IF(G37="(RJ FORGIVE+)",19,IF(G37="(RJ FORGIVE-)",19,IF(G37="COORD",20,IF(G37="(COORD)",20,IF(G37="ENF ACK",21,IF(G37="(ENF ACK)",21,IF(G37="ENF PRAISE",22,IF(G37="ENF ASK",23,IF(G37="ENF TELL",24,IF(G37="ENF SHAME",25,IF(G37="ENF WARN",26,IF(G37="ENF THREATEN",27,IF(G37="ENF PUNISH",28,IF(G37="DEFECT",29,IF(G37="SM TALK",30,IF(G37="HUMOR",31,IF(G37="POLITE+",32,IF(G37="POLITE-",32,IF(G37="INPUT-",33,IF(G37="AMBIGUOUS",34,IF(G37="UNCODEABLE",35)))))))))))))))))))))))))))))))))))))))))))))))))))))))))))))))))</f>
        <v>3</v>
      </c>
      <c r="G37" t="s">
        <v>9379</v>
      </c>
    </row>
    <row r="38" spans="1:11" ht="13.4" customHeight="1" x14ac:dyDescent="0.35">
      <c r="B38" s="4">
        <v>-255.84</v>
      </c>
      <c r="C38" t="s">
        <v>7511</v>
      </c>
      <c r="D38" s="4">
        <v>3</v>
      </c>
      <c r="E38" s="16" t="s">
        <v>7603</v>
      </c>
      <c r="F38" s="4">
        <f t="shared" si="1"/>
        <v>6</v>
      </c>
      <c r="G38" t="s">
        <v>10472</v>
      </c>
    </row>
    <row r="39" spans="1:11" x14ac:dyDescent="0.35">
      <c r="A39" s="4">
        <v>14</v>
      </c>
      <c r="B39" s="4">
        <v>-264.86</v>
      </c>
      <c r="C39" t="s">
        <v>7508</v>
      </c>
      <c r="D39" s="4">
        <v>2</v>
      </c>
      <c r="E39" s="16" t="s">
        <v>7599</v>
      </c>
    </row>
    <row r="40" spans="1:11" x14ac:dyDescent="0.35">
      <c r="E40" s="110" t="s">
        <v>9355</v>
      </c>
      <c r="F40" s="4">
        <f t="shared" ref="F40:F52" si="2">IF(G40="GREET",1,IF(G40="GOAL",2,IF(G40="GOAL:COOP",2,IF(G40="(GOAL:COOP)",2,IF(G40="GOAL:CIVILITY",2,IF(G40="GOAL:SUSTAIN",2,IF(G40="(GOAL:SUSTAIN)",2,IF(G40="GOAL:MAX EARN",2,IF(G40="GOAL:EQUITY",2,IF(G40="(GOAL:EQUITY)",2,IF(G40="PROPOSAL",3,IF(G40="(PROPOSAL)",3,IF(G40="CHOOSE+",4,IF(G40="CHOOSE-",4,IF(G40="(CHOOSE+)",4,IF(G40="(CHOOSE-)",4,IF(G40="ECO INFO",5,IF(G40="(ECO INFO)",5,IF(G40="$ INFO",6,IF(G40="($ INFO)",6,IF(G40="SOC INFO",7,IF(G40="(SOC INFO)",7,IF(G40="RULE INFO",8,IF(G40="EXP INFO",9,IF(G40="(EXP INFO)",9,IF(G40="MON RES",10,IF(G40="MON EARN",11,IF(G40="MON BEH",12,IF(G40="POSE HARM",13,IF(G40="(POSE HARM)",13,IF(G40="POSE CONCERN",14,IF(G40="(POSE CONCERN)",14,IF(G40="RJ APOLOGY",15,IF(G40="RJ ATONE",16,IF(G40="(RJ ATONE)",16,IF(G40="RJ JUSTIFY",17,IF(G40="RJ JUSTIFY:ECO INFO",17,IF(G40="RJ JUSTIFY:SOC INFO",17,IF(G40="RJ JUSTIFY:EXP INFO",17,IF(G40="RJ JUSTIFY:MON EARN",17,IF(G40="RJ JUSTIFY:MON BEH",17,IF(G40="RJ-",18,IF(G40="RJ FORGIVE+",19,IF(G40="RJ FORGIVE-",19,IF(G40="(RJ FORGIVE+)",19,IF(G40="(RJ FORGIVE-)",19,IF(G40="COORD",20,IF(G40="(COORD)",20,IF(G40="ENF ACK",21,IF(G40="(ENF ACK)",21,IF(G40="ENF PRAISE",22,IF(G40="ENF ASK",23,IF(G40="ENF TELL",24,IF(G40="ENF SHAME",25,IF(G40="ENF WARN",26,IF(G40="ENF THREATEN",27,IF(G40="ENF PUNISH",28,IF(G40="DEFECT",29,IF(G40="SM TALK",30,IF(G40="HUMOR",31,IF(G40="POLITE+",32,IF(G40="POLITE-",32,IF(G40="INPUT-",33,IF(G40="AMBIGUOUS",34,IF(G40="UNCODEABLE",35)))))))))))))))))))))))))))))))))))))))))))))))))))))))))))))))))</f>
        <v>4</v>
      </c>
      <c r="G40" t="s">
        <v>9372</v>
      </c>
    </row>
    <row r="41" spans="1:11" x14ac:dyDescent="0.35">
      <c r="E41" s="110" t="s">
        <v>11561</v>
      </c>
      <c r="F41" s="4">
        <f t="shared" si="2"/>
        <v>7</v>
      </c>
      <c r="G41" t="s">
        <v>9377</v>
      </c>
    </row>
    <row r="42" spans="1:11" x14ac:dyDescent="0.35">
      <c r="A42" s="4">
        <v>15</v>
      </c>
      <c r="B42" s="4">
        <v>-259.92700000000002</v>
      </c>
      <c r="C42" t="s">
        <v>7525</v>
      </c>
      <c r="D42" s="4">
        <v>4</v>
      </c>
      <c r="E42" s="16" t="s">
        <v>136</v>
      </c>
      <c r="F42" s="4">
        <f t="shared" si="2"/>
        <v>4</v>
      </c>
      <c r="G42" t="s">
        <v>9372</v>
      </c>
    </row>
    <row r="43" spans="1:11" x14ac:dyDescent="0.35">
      <c r="A43" s="4">
        <v>16</v>
      </c>
      <c r="B43" s="4">
        <v>-199.74599999999899</v>
      </c>
      <c r="C43" t="s">
        <v>7508</v>
      </c>
      <c r="D43" s="4">
        <v>2</v>
      </c>
      <c r="E43" s="16" t="s">
        <v>7613</v>
      </c>
      <c r="F43" s="4">
        <f t="shared" si="2"/>
        <v>3</v>
      </c>
      <c r="G43" t="s">
        <v>9379</v>
      </c>
    </row>
    <row r="44" spans="1:11" x14ac:dyDescent="0.35">
      <c r="A44" s="4">
        <v>17</v>
      </c>
      <c r="B44" s="4">
        <v>-196.113</v>
      </c>
      <c r="C44" t="s">
        <v>7510</v>
      </c>
      <c r="D44" s="4">
        <v>1</v>
      </c>
      <c r="E44" s="16" t="s">
        <v>55</v>
      </c>
      <c r="F44" s="4">
        <f t="shared" si="2"/>
        <v>4</v>
      </c>
      <c r="G44" t="s">
        <v>9372</v>
      </c>
    </row>
    <row r="45" spans="1:11" x14ac:dyDescent="0.35">
      <c r="A45" s="4">
        <v>18</v>
      </c>
      <c r="B45" s="4">
        <v>-186.83</v>
      </c>
      <c r="C45" t="s">
        <v>7525</v>
      </c>
      <c r="D45" s="4">
        <v>4</v>
      </c>
      <c r="E45" s="16" t="s">
        <v>55</v>
      </c>
      <c r="F45" s="4">
        <f t="shared" si="2"/>
        <v>4</v>
      </c>
      <c r="G45" t="s">
        <v>9372</v>
      </c>
    </row>
    <row r="46" spans="1:11" x14ac:dyDescent="0.35">
      <c r="A46" s="4">
        <v>19</v>
      </c>
      <c r="B46" s="4">
        <v>-184.935</v>
      </c>
      <c r="C46" t="s">
        <v>7508</v>
      </c>
      <c r="D46" s="4">
        <v>2</v>
      </c>
      <c r="E46" s="16" t="s">
        <v>11572</v>
      </c>
      <c r="F46" s="4">
        <f t="shared" si="2"/>
        <v>22</v>
      </c>
      <c r="G46" t="s">
        <v>10418</v>
      </c>
    </row>
    <row r="47" spans="1:11" x14ac:dyDescent="0.35">
      <c r="A47" s="4">
        <v>20</v>
      </c>
      <c r="B47" s="4">
        <v>-184.26499999999999</v>
      </c>
      <c r="C47" t="s">
        <v>7510</v>
      </c>
      <c r="D47" s="4">
        <v>1</v>
      </c>
      <c r="E47" s="16" t="s">
        <v>1084</v>
      </c>
      <c r="F47" s="4">
        <f t="shared" si="2"/>
        <v>34</v>
      </c>
      <c r="G47" t="s">
        <v>9387</v>
      </c>
    </row>
    <row r="48" spans="1:11" x14ac:dyDescent="0.35">
      <c r="A48" s="4">
        <v>21</v>
      </c>
      <c r="B48" s="4">
        <v>-170.21099999999899</v>
      </c>
      <c r="C48" t="s">
        <v>7511</v>
      </c>
      <c r="D48" s="4">
        <v>3</v>
      </c>
      <c r="E48" s="16" t="s">
        <v>7619</v>
      </c>
      <c r="F48" s="4">
        <f t="shared" si="2"/>
        <v>8</v>
      </c>
      <c r="G48" t="s">
        <v>9374</v>
      </c>
      <c r="H48" s="4">
        <f t="shared" ref="H48:H50" si="3">IF(I48="GREET",1,IF(I48="GOAL",2,IF(I48="GOAL:COOP",2,IF(I48="(GOAL:COOP)",2,IF(I48="GOAL:CIVILITY",2,IF(I48="GOAL:SUSTAIN",2,IF(I48="(GOAL:SUSTAIN)",2,IF(I48="GOAL:MAX EARN",2,IF(I48="GOAL:EQUITY",2,IF(I48="(GOAL:EQUITY)",2,IF(I48="PROPOSAL",3,IF(I48="(PROPOSAL)",3,IF(I48="CHOOSE+",4,IF(I48="CHOOSE-",4,IF(I48="(CHOOSE+)",4,IF(I48="(CHOOSE-)",4,IF(I48="ECO INFO",5,IF(I48="(ECO INFO)",5,IF(I48="$ INFO",6,IF(I48="($ INFO)",6,IF(I48="SOC INFO",7,IF(I48="(SOC INFO)",7,IF(I48="RULE INFO",8,IF(I48="EXP INFO",9,IF(I48="(EXP INFO)",9,IF(I48="MON RES",10,IF(I48="MON EARN",11,IF(I48="MON BEH",12,IF(I48="POSE HARM",13,IF(I48="(POSE HARM)",13,IF(I48="POSE CONCERN",14,IF(I48="(POSE CONCERN)",14,IF(I48="RJ APOLOGY",15,IF(I48="RJ ATONE",16,IF(I48="(RJ ATONE)",16,IF(I48="RJ JUSTIFY",17,IF(I48="RJ JUSTIFY:ECO INFO",17,IF(I48="RJ JUSTIFY:SOC INFO",17,IF(I48="RJ JUSTIFY:EXP INFO",17,IF(I48="RJ JUSTIFY:MON EARN",17,IF(I48="RJ JUSTIFY:MON BEH",17,IF(I48="RJ-",18,IF(I48="RJ FORGIVE+",19,IF(I48="RJ FORGIVE-",19,IF(I48="(RJ FORGIVE+)",19,IF(I48="(RJ FORGIVE-)",19,IF(I48="COORD",20,IF(I48="(COORD)",20,IF(I48="ENF ACK",21,IF(I48="(ENF ACK)",21,IF(I48="ENF PRAISE",22,IF(I48="ENF ASK",23,IF(I48="ENF TELL",24,IF(I48="ENF SHAME",25,IF(I48="ENF WARN",26,IF(I48="ENF THREATEN",27,IF(I48="ENF PUNISH",28,IF(I48="DEFECT",29,IF(I48="SM TALK",30,IF(I48="HUMOR",31,IF(I48="POLITE+",32,IF(I48="POLITE-",32,IF(I48="INPUT-",33,IF(I48="AMBIGUOUS",34,IF(I48="UNCODEABLE",35)))))))))))))))))))))))))))))))))))))))))))))))))))))))))))))))))</f>
        <v>3</v>
      </c>
      <c r="I48" t="s">
        <v>10329</v>
      </c>
      <c r="J48" s="4">
        <f t="shared" ref="J48" si="4">IF(K48="GREET",1,IF(K48="GOAL",2,IF(K48="GOAL:COOP",2,IF(K48="(GOAL:COOP)",2,IF(K48="GOAL:CIVILITY",2,IF(K48="GOAL:SUSTAIN",2,IF(K48="(GOAL:SUSTAIN)",2,IF(K48="GOAL:MAX EARN",2,IF(K48="GOAL:EQUITY",2,IF(K48="(GOAL:EQUITY)",2,IF(K48="PROPOSAL",3,IF(K48="(PROPOSAL)",3,IF(K48="CHOOSE+",4,IF(K48="CHOOSE-",4,IF(K48="(CHOOSE+)",4,IF(K48="(CHOOSE-)",4,IF(K48="ECO INFO",5,IF(K48="(ECO INFO)",5,IF(K48="$ INFO",6,IF(K48="($ INFO)",6,IF(K48="SOC INFO",7,IF(K48="(SOC INFO)",7,IF(K48="RULE INFO",8,IF(K48="EXP INFO",9,IF(K48="(EXP INFO)",9,IF(K48="MON RES",10,IF(K48="MON EARN",11,IF(K48="MON BEH",12,IF(K48="POSE HARM",13,IF(K48="(POSE HARM)",13,IF(K48="POSE CONCERN",14,IF(K48="(POSE CONCERN)",14,IF(K48="RJ APOLOGY",15,IF(K48="RJ ATONE",16,IF(K48="(RJ ATONE)",16,IF(K48="RJ JUSTIFY",17,IF(K48="RJ JUSTIFY:ECO INFO",17,IF(K48="RJ JUSTIFY:SOC INFO",17,IF(K48="RJ JUSTIFY:EXP INFO",17,IF(K48="RJ JUSTIFY:MON EARN",17,IF(K48="RJ JUSTIFY:MON BEH",17,IF(K48="RJ-",18,IF(K48="RJ FORGIVE+",19,IF(K48="RJ FORGIVE-",19,IF(K48="(RJ FORGIVE+)",19,IF(K48="(RJ FORGIVE-)",19,IF(K48="COORD",20,IF(K48="(COORD)",20,IF(K48="ENF ACK",21,IF(K48="(ENF ACK)",21,IF(K48="ENF PRAISE",22,IF(K48="ENF ASK",23,IF(K48="ENF TELL",24,IF(K48="ENF SHAME",25,IF(K48="ENF WARN",26,IF(K48="ENF THREATEN",27,IF(K48="ENF PUNISH",28,IF(K48="DEFECT",29,IF(K48="SM TALK",30,IF(K48="HUMOR",31,IF(K48="POLITE+",32,IF(K48="POLITE-",32,IF(K48="INPUT-",33,IF(K48="AMBIGUOUS",34,IF(K48="UNCODEABLE",35)))))))))))))))))))))))))))))))))))))))))))))))))))))))))))))))))</f>
        <v>4</v>
      </c>
      <c r="K48" t="s">
        <v>10330</v>
      </c>
    </row>
    <row r="49" spans="1:9" x14ac:dyDescent="0.35">
      <c r="A49" s="4">
        <v>22</v>
      </c>
      <c r="B49" s="4">
        <v>-171.75399999999999</v>
      </c>
      <c r="C49" t="s">
        <v>7510</v>
      </c>
      <c r="D49" s="4">
        <v>1</v>
      </c>
      <c r="E49" s="16" t="s">
        <v>7617</v>
      </c>
      <c r="F49" s="4">
        <f t="shared" si="2"/>
        <v>8</v>
      </c>
      <c r="G49" t="s">
        <v>9374</v>
      </c>
      <c r="H49" s="4">
        <f t="shared" si="3"/>
        <v>4</v>
      </c>
      <c r="I49" t="s">
        <v>10330</v>
      </c>
    </row>
    <row r="50" spans="1:9" x14ac:dyDescent="0.35">
      <c r="A50" s="4">
        <v>23</v>
      </c>
      <c r="B50" s="4">
        <v>-168.39</v>
      </c>
      <c r="C50" t="s">
        <v>7508</v>
      </c>
      <c r="D50" s="4">
        <v>2</v>
      </c>
      <c r="E50" s="16" t="s">
        <v>4474</v>
      </c>
      <c r="F50" s="4">
        <f t="shared" si="2"/>
        <v>8</v>
      </c>
      <c r="G50" t="s">
        <v>9374</v>
      </c>
      <c r="H50" s="4">
        <f t="shared" si="3"/>
        <v>4</v>
      </c>
      <c r="I50" t="s">
        <v>10330</v>
      </c>
    </row>
    <row r="51" spans="1:9" x14ac:dyDescent="0.35">
      <c r="A51" s="4">
        <v>24</v>
      </c>
      <c r="B51" s="4">
        <v>-158.643</v>
      </c>
      <c r="C51" t="s">
        <v>7511</v>
      </c>
      <c r="D51" s="4">
        <v>3</v>
      </c>
      <c r="E51" s="16" t="s">
        <v>90</v>
      </c>
      <c r="F51" s="4">
        <f t="shared" si="2"/>
        <v>8</v>
      </c>
      <c r="G51" t="s">
        <v>9374</v>
      </c>
    </row>
    <row r="52" spans="1:9" x14ac:dyDescent="0.35">
      <c r="A52" s="4">
        <v>25</v>
      </c>
      <c r="B52" s="4">
        <v>-144.76400000000001</v>
      </c>
      <c r="C52" t="s">
        <v>7525</v>
      </c>
      <c r="D52" s="4">
        <v>4</v>
      </c>
      <c r="E52" s="16" t="s">
        <v>1257</v>
      </c>
      <c r="F52" s="4">
        <f t="shared" si="2"/>
        <v>8</v>
      </c>
      <c r="G52" t="s">
        <v>9374</v>
      </c>
      <c r="H52" s="4">
        <f t="shared" ref="H52" si="5">IF(I52="GREET",1,IF(I52="GOAL",2,IF(I52="GOAL:COOP",2,IF(I52="(GOAL:COOP)",2,IF(I52="GOAL:CIVILITY",2,IF(I52="GOAL:SUSTAIN",2,IF(I52="(GOAL:SUSTAIN)",2,IF(I52="GOAL:MAX EARN",2,IF(I52="GOAL:EQUITY",2,IF(I52="(GOAL:EQUITY)",2,IF(I52="PROPOSAL",3,IF(I52="(PROPOSAL)",3,IF(I52="CHOOSE+",4,IF(I52="CHOOSE-",4,IF(I52="(CHOOSE+)",4,IF(I52="(CHOOSE-)",4,IF(I52="ECO INFO",5,IF(I52="(ECO INFO)",5,IF(I52="$ INFO",6,IF(I52="($ INFO)",6,IF(I52="SOC INFO",7,IF(I52="(SOC INFO)",7,IF(I52="RULE INFO",8,IF(I52="EXP INFO",9,IF(I52="(EXP INFO)",9,IF(I52="MON RES",10,IF(I52="MON EARN",11,IF(I52="MON BEH",12,IF(I52="POSE HARM",13,IF(I52="(POSE HARM)",13,IF(I52="POSE CONCERN",14,IF(I52="(POSE CONCERN)",14,IF(I52="RJ APOLOGY",15,IF(I52="RJ ATONE",16,IF(I52="(RJ ATONE)",16,IF(I52="RJ JUSTIFY",17,IF(I52="RJ JUSTIFY:ECO INFO",17,IF(I52="RJ JUSTIFY:SOC INFO",17,IF(I52="RJ JUSTIFY:EXP INFO",17,IF(I52="RJ JUSTIFY:MON EARN",17,IF(I52="RJ JUSTIFY:MON BEH",17,IF(I52="RJ-",18,IF(I52="RJ FORGIVE+",19,IF(I52="RJ FORGIVE-",19,IF(I52="(RJ FORGIVE+)",19,IF(I52="(RJ FORGIVE-)",19,IF(I52="COORD",20,IF(I52="(COORD)",20,IF(I52="ENF ACK",21,IF(I52="(ENF ACK)",21,IF(I52="ENF PRAISE",22,IF(I52="ENF ASK",23,IF(I52="ENF TELL",24,IF(I52="ENF SHAME",25,IF(I52="ENF WARN",26,IF(I52="ENF THREATEN",27,IF(I52="ENF PUNISH",28,IF(I52="DEFECT",29,IF(I52="SM TALK",30,IF(I52="HUMOR",31,IF(I52="POLITE+",32,IF(I52="POLITE-",32,IF(I52="INPUT-",33,IF(I52="AMBIGUOUS",34,IF(I52="UNCODEABLE",35)))))))))))))))))))))))))))))))))))))))))))))))))))))))))))))))))</f>
        <v>4</v>
      </c>
      <c r="I52" t="s">
        <v>10330</v>
      </c>
    </row>
    <row r="54" spans="1:9" x14ac:dyDescent="0.35">
      <c r="A54" s="7">
        <v>1</v>
      </c>
      <c r="B54" s="31" t="s">
        <v>9423</v>
      </c>
    </row>
    <row r="55" spans="1:9" x14ac:dyDescent="0.35">
      <c r="A55" s="4">
        <v>26</v>
      </c>
      <c r="B55" s="4">
        <v>-373.15300000000002</v>
      </c>
      <c r="C55" t="s">
        <v>7511</v>
      </c>
      <c r="D55" s="4">
        <v>3</v>
      </c>
      <c r="E55" s="16" t="s">
        <v>7578</v>
      </c>
      <c r="F55" s="4">
        <f t="shared" ref="F55:F67" si="6">IF(G55="GREET",1,IF(G55="GOAL",2,IF(G55="GOAL:COOP",2,IF(G55="(GOAL:COOP)",2,IF(G55="GOAL:CIVILITY",2,IF(G55="GOAL:SUSTAIN",2,IF(G55="(GOAL:SUSTAIN)",2,IF(G55="GOAL:MAX EARN",2,IF(G55="GOAL:EQUITY",2,IF(G55="(GOAL:EQUITY)",2,IF(G55="PROPOSAL",3,IF(G55="(PROPOSAL)",3,IF(G55="CHOOSE+",4,IF(G55="CHOOSE-",4,IF(G55="(CHOOSE+)",4,IF(G55="(CHOOSE-)",4,IF(G55="ECO INFO",5,IF(G55="(ECO INFO)",5,IF(G55="$ INFO",6,IF(G55="($ INFO)",6,IF(G55="SOC INFO",7,IF(G55="(SOC INFO)",7,IF(G55="RULE INFO",8,IF(G55="EXP INFO",9,IF(G55="(EXP INFO)",9,IF(G55="MON RES",10,IF(G55="MON EARN",11,IF(G55="MON BEH",12,IF(G55="POSE HARM",13,IF(G55="(POSE HARM)",13,IF(G55="POSE CONCERN",14,IF(G55="(POSE CONCERN)",14,IF(G55="RJ APOLOGY",15,IF(G55="RJ ATONE",16,IF(G55="(RJ ATONE)",16,IF(G55="RJ JUSTIFY",17,IF(G55="RJ JUSTIFY:ECO INFO",17,IF(G55="RJ JUSTIFY:SOC INFO",17,IF(G55="RJ JUSTIFY:EXP INFO",17,IF(G55="RJ JUSTIFY:MON EARN",17,IF(G55="RJ JUSTIFY:MON BEH",17,IF(G55="RJ-",18,IF(G55="RJ FORGIVE+",19,IF(G55="RJ FORGIVE-",19,IF(G55="(RJ FORGIVE+)",19,IF(G55="(RJ FORGIVE-)",19,IF(G55="COORD",20,IF(G55="(COORD)",20,IF(G55="ENF ACK",21,IF(G55="(ENF ACK)",21,IF(G55="ENF PRAISE",22,IF(G55="ENF ASK",23,IF(G55="ENF TELL",24,IF(G55="ENF SHAME",25,IF(G55="ENF WARN",26,IF(G55="ENF THREATEN",27,IF(G55="ENF PUNISH",28,IF(G55="DEFECT",29,IF(G55="SM TALK",30,IF(G55="HUMOR",31,IF(G55="POLITE+",32,IF(G55="POLITE-",32,IF(G55="INPUT-",33,IF(G55="AMBIGUOUS",34,IF(G55="UNCODEABLE",35)))))))))))))))))))))))))))))))))))))))))))))))))))))))))))))))))</f>
        <v>13</v>
      </c>
      <c r="G55" t="s">
        <v>9388</v>
      </c>
    </row>
    <row r="56" spans="1:9" x14ac:dyDescent="0.35">
      <c r="A56" s="4">
        <v>27</v>
      </c>
      <c r="B56" s="4">
        <v>-243.88200000000001</v>
      </c>
      <c r="C56" t="s">
        <v>7510</v>
      </c>
      <c r="D56" s="4">
        <v>1</v>
      </c>
      <c r="E56" s="16" t="s">
        <v>7604</v>
      </c>
      <c r="F56" s="4">
        <f t="shared" si="6"/>
        <v>17</v>
      </c>
      <c r="G56" t="s">
        <v>12176</v>
      </c>
    </row>
    <row r="57" spans="1:9" x14ac:dyDescent="0.35">
      <c r="A57" s="4">
        <v>28</v>
      </c>
      <c r="B57" s="4">
        <v>-219.88299999999899</v>
      </c>
      <c r="C57" t="s">
        <v>7511</v>
      </c>
      <c r="D57" s="4">
        <v>3</v>
      </c>
      <c r="E57" s="16" t="s">
        <v>7608</v>
      </c>
      <c r="F57" s="4">
        <f t="shared" si="6"/>
        <v>25</v>
      </c>
      <c r="G57" t="s">
        <v>9648</v>
      </c>
    </row>
    <row r="58" spans="1:9" x14ac:dyDescent="0.35">
      <c r="B58" s="4">
        <v>-215.09599999999901</v>
      </c>
      <c r="C58" t="s">
        <v>7511</v>
      </c>
      <c r="D58" s="4">
        <v>3</v>
      </c>
      <c r="E58" s="16" t="s">
        <v>7610</v>
      </c>
      <c r="F58" s="4">
        <f t="shared" si="6"/>
        <v>19</v>
      </c>
      <c r="G58" t="s">
        <v>9723</v>
      </c>
    </row>
    <row r="59" spans="1:9" x14ac:dyDescent="0.35">
      <c r="A59" s="4">
        <v>29</v>
      </c>
      <c r="B59" s="4">
        <v>-218.09399999999999</v>
      </c>
      <c r="C59" t="s">
        <v>7510</v>
      </c>
      <c r="D59" s="4">
        <v>1</v>
      </c>
      <c r="E59" s="16" t="s">
        <v>7609</v>
      </c>
      <c r="F59" s="4">
        <f t="shared" si="6"/>
        <v>17</v>
      </c>
      <c r="G59" t="s">
        <v>12176</v>
      </c>
    </row>
    <row r="60" spans="1:9" x14ac:dyDescent="0.35">
      <c r="A60" s="4">
        <v>30</v>
      </c>
      <c r="B60" s="4">
        <v>-203.45099999999999</v>
      </c>
      <c r="C60" t="s">
        <v>7511</v>
      </c>
      <c r="D60" s="4">
        <v>3</v>
      </c>
      <c r="E60" s="16" t="s">
        <v>7611</v>
      </c>
      <c r="F60" s="4">
        <f t="shared" si="6"/>
        <v>7</v>
      </c>
      <c r="G60" t="s">
        <v>9377</v>
      </c>
      <c r="H60" s="4">
        <f t="shared" ref="H60" si="7">IF(I60="GREET",1,IF(I60="GOAL",2,IF(I60="GOAL:COOP",2,IF(I60="(GOAL:COOP)",2,IF(I60="GOAL:CIVILITY",2,IF(I60="GOAL:SUSTAIN",2,IF(I60="(GOAL:SUSTAIN)",2,IF(I60="GOAL:MAX EARN",2,IF(I60="GOAL:EQUITY",2,IF(I60="(GOAL:EQUITY)",2,IF(I60="PROPOSAL",3,IF(I60="(PROPOSAL)",3,IF(I60="CHOOSE+",4,IF(I60="CHOOSE-",4,IF(I60="(CHOOSE+)",4,IF(I60="(CHOOSE-)",4,IF(I60="ECO INFO",5,IF(I60="(ECO INFO)",5,IF(I60="$ INFO",6,IF(I60="($ INFO)",6,IF(I60="SOC INFO",7,IF(I60="(SOC INFO)",7,IF(I60="RULE INFO",8,IF(I60="EXP INFO",9,IF(I60="(EXP INFO)",9,IF(I60="MON RES",10,IF(I60="MON EARN",11,IF(I60="MON BEH",12,IF(I60="POSE HARM",13,IF(I60="(POSE HARM)",13,IF(I60="POSE CONCERN",14,IF(I60="(POSE CONCERN)",14,IF(I60="RJ APOLOGY",15,IF(I60="RJ ATONE",16,IF(I60="(RJ ATONE)",16,IF(I60="RJ JUSTIFY",17,IF(I60="RJ JUSTIFY:ECO INFO",17,IF(I60="RJ JUSTIFY:SOC INFO",17,IF(I60="RJ JUSTIFY:EXP INFO",17,IF(I60="RJ JUSTIFY:MON EARN",17,IF(I60="RJ JUSTIFY:MON BEH",17,IF(I60="RJ-",18,IF(I60="RJ FORGIVE+",19,IF(I60="RJ FORGIVE-",19,IF(I60="(RJ FORGIVE+)",19,IF(I60="(RJ FORGIVE-)",19,IF(I60="COORD",20,IF(I60="(COORD)",20,IF(I60="ENF ACK",21,IF(I60="(ENF ACK)",21,IF(I60="ENF PRAISE",22,IF(I60="ENF ASK",23,IF(I60="ENF TELL",24,IF(I60="ENF SHAME",25,IF(I60="ENF WARN",26,IF(I60="ENF THREATEN",27,IF(I60="ENF PUNISH",28,IF(I60="DEFECT",29,IF(I60="SM TALK",30,IF(I60="HUMOR",31,IF(I60="POLITE+",32,IF(I60="POLITE-",32,IF(I60="INPUT-",33,IF(I60="AMBIGUOUS",34,IF(I60="UNCODEABLE",35)))))))))))))))))))))))))))))))))))))))))))))))))))))))))))))))))</f>
        <v>19</v>
      </c>
      <c r="I60" t="s">
        <v>11030</v>
      </c>
    </row>
    <row r="61" spans="1:9" x14ac:dyDescent="0.35">
      <c r="B61" s="4">
        <v>-201.41099999999901</v>
      </c>
      <c r="C61" t="s">
        <v>7511</v>
      </c>
      <c r="D61" s="4">
        <v>3</v>
      </c>
      <c r="E61" s="16" t="s">
        <v>415</v>
      </c>
    </row>
    <row r="62" spans="1:9" x14ac:dyDescent="0.35">
      <c r="A62" s="4">
        <v>31</v>
      </c>
      <c r="B62" s="4">
        <v>-202.15</v>
      </c>
      <c r="C62" t="s">
        <v>7510</v>
      </c>
      <c r="D62" s="4">
        <v>1</v>
      </c>
      <c r="E62" s="16" t="s">
        <v>7612</v>
      </c>
      <c r="F62" s="4">
        <f t="shared" si="6"/>
        <v>17</v>
      </c>
      <c r="G62" t="s">
        <v>12176</v>
      </c>
    </row>
    <row r="64" spans="1:9" x14ac:dyDescent="0.35">
      <c r="A64" s="4">
        <v>32</v>
      </c>
      <c r="B64" s="4">
        <v>-131.31</v>
      </c>
      <c r="C64" t="s">
        <v>7508</v>
      </c>
      <c r="D64" s="4">
        <v>2</v>
      </c>
      <c r="E64" s="16" t="s">
        <v>7622</v>
      </c>
      <c r="F64" s="4">
        <f t="shared" si="6"/>
        <v>22</v>
      </c>
      <c r="G64" t="s">
        <v>10418</v>
      </c>
    </row>
    <row r="65" spans="1:9" x14ac:dyDescent="0.35">
      <c r="A65" s="4">
        <v>33</v>
      </c>
      <c r="B65" s="4">
        <v>-126.44</v>
      </c>
      <c r="C65" t="s">
        <v>7510</v>
      </c>
      <c r="D65" s="4">
        <v>1</v>
      </c>
      <c r="E65" s="16" t="s">
        <v>4824</v>
      </c>
      <c r="F65" s="4">
        <f t="shared" si="6"/>
        <v>22</v>
      </c>
      <c r="G65" t="s">
        <v>10418</v>
      </c>
    </row>
    <row r="66" spans="1:9" x14ac:dyDescent="0.35">
      <c r="A66" s="4">
        <v>34</v>
      </c>
      <c r="B66" s="4">
        <v>-121.166</v>
      </c>
      <c r="C66" t="s">
        <v>7525</v>
      </c>
      <c r="D66" s="4">
        <v>4</v>
      </c>
      <c r="E66" s="16" t="s">
        <v>7624</v>
      </c>
      <c r="F66" s="4">
        <f t="shared" si="6"/>
        <v>22</v>
      </c>
      <c r="G66" t="s">
        <v>10418</v>
      </c>
    </row>
    <row r="67" spans="1:9" x14ac:dyDescent="0.35">
      <c r="A67" s="4">
        <v>35</v>
      </c>
      <c r="B67" s="4">
        <v>-113.89100000000001</v>
      </c>
      <c r="C67" t="s">
        <v>7511</v>
      </c>
      <c r="D67" s="4">
        <v>3</v>
      </c>
      <c r="E67" s="16" t="s">
        <v>177</v>
      </c>
      <c r="F67" s="4">
        <f t="shared" si="6"/>
        <v>31</v>
      </c>
      <c r="G67" t="s">
        <v>9386</v>
      </c>
    </row>
    <row r="69" spans="1:9" x14ac:dyDescent="0.35">
      <c r="B69" s="20" t="s">
        <v>9249</v>
      </c>
    </row>
    <row r="70" spans="1:9" x14ac:dyDescent="0.35">
      <c r="A70" s="4">
        <v>36</v>
      </c>
      <c r="B70" s="4">
        <v>-112.6</v>
      </c>
      <c r="C70" t="s">
        <v>7510</v>
      </c>
      <c r="D70" s="4">
        <v>1</v>
      </c>
      <c r="E70" s="16" t="s">
        <v>7625</v>
      </c>
    </row>
    <row r="71" spans="1:9" x14ac:dyDescent="0.35">
      <c r="B71" s="4">
        <v>-94.266000000000005</v>
      </c>
      <c r="C71" t="s">
        <v>7510</v>
      </c>
      <c r="D71" s="4">
        <v>1</v>
      </c>
      <c r="E71" s="16" t="s">
        <v>7628</v>
      </c>
    </row>
    <row r="72" spans="1:9" x14ac:dyDescent="0.35">
      <c r="E72" s="58" t="s">
        <v>11569</v>
      </c>
      <c r="F72" s="4">
        <f t="shared" ref="F72:F75" si="8">IF(G72="GREET",1,IF(G72="GOAL",2,IF(G72="GOAL:COOP",2,IF(G72="(GOAL:COOP)",2,IF(G72="GOAL:CIVILITY",2,IF(G72="GOAL:SUSTAIN",2,IF(G72="(GOAL:SUSTAIN)",2,IF(G72="GOAL:MAX EARN",2,IF(G72="GOAL:EQUITY",2,IF(G72="(GOAL:EQUITY)",2,IF(G72="PROPOSAL",3,IF(G72="(PROPOSAL)",3,IF(G72="CHOOSE+",4,IF(G72="CHOOSE-",4,IF(G72="(CHOOSE+)",4,IF(G72="(CHOOSE-)",4,IF(G72="ECO INFO",5,IF(G72="(ECO INFO)",5,IF(G72="$ INFO",6,IF(G72="($ INFO)",6,IF(G72="SOC INFO",7,IF(G72="(SOC INFO)",7,IF(G72="RULE INFO",8,IF(G72="EXP INFO",9,IF(G72="(EXP INFO)",9,IF(G72="MON RES",10,IF(G72="MON EARN",11,IF(G72="MON BEH",12,IF(G72="POSE HARM",13,IF(G72="(POSE HARM)",13,IF(G72="POSE CONCERN",14,IF(G72="(POSE CONCERN)",14,IF(G72="RJ APOLOGY",15,IF(G72="RJ ATONE",16,IF(G72="(RJ ATONE)",16,IF(G72="RJ JUSTIFY",17,IF(G72="RJ JUSTIFY:ECO INFO",17,IF(G72="RJ JUSTIFY:SOC INFO",17,IF(G72="RJ JUSTIFY:EXP INFO",17,IF(G72="RJ JUSTIFY:MON EARN",17,IF(G72="RJ JUSTIFY:MON BEH",17,IF(G72="RJ-",18,IF(G72="RJ FORGIVE+",19,IF(G72="RJ FORGIVE-",19,IF(G72="(RJ FORGIVE+)",19,IF(G72="(RJ FORGIVE-)",19,IF(G72="COORD",20,IF(G72="(COORD)",20,IF(G72="ENF ACK",21,IF(G72="(ENF ACK)",21,IF(G72="ENF PRAISE",22,IF(G72="ENF ASK",23,IF(G72="ENF TELL",24,IF(G72="ENF SHAME",25,IF(G72="ENF WARN",26,IF(G72="ENF THREATEN",27,IF(G72="ENF PUNISH",28,IF(G72="DEFECT",29,IF(G72="SM TALK",30,IF(G72="HUMOR",31,IF(G72="POLITE+",32,IF(G72="POLITE-",32,IF(G72="INPUT-",33,IF(G72="AMBIGUOUS",34,IF(G72="UNCODEABLE",35)))))))))))))))))))))))))))))))))))))))))))))))))))))))))))))))))</f>
        <v>7</v>
      </c>
      <c r="G72" t="s">
        <v>9377</v>
      </c>
    </row>
    <row r="73" spans="1:9" x14ac:dyDescent="0.35">
      <c r="E73" s="58" t="s">
        <v>11568</v>
      </c>
      <c r="F73" s="4">
        <f t="shared" si="8"/>
        <v>5</v>
      </c>
      <c r="G73" t="s">
        <v>9378</v>
      </c>
    </row>
    <row r="74" spans="1:9" x14ac:dyDescent="0.35">
      <c r="A74" s="4">
        <v>37</v>
      </c>
      <c r="B74" s="4">
        <v>-84.024000000000001</v>
      </c>
      <c r="C74" t="s">
        <v>7508</v>
      </c>
      <c r="D74" s="4">
        <v>2</v>
      </c>
      <c r="E74" s="16" t="s">
        <v>11567</v>
      </c>
      <c r="F74" s="4">
        <f t="shared" si="8"/>
        <v>5</v>
      </c>
      <c r="G74" t="s">
        <v>9378</v>
      </c>
    </row>
    <row r="75" spans="1:9" x14ac:dyDescent="0.35">
      <c r="A75" s="4">
        <v>38</v>
      </c>
      <c r="B75" s="4">
        <v>-51.856999999999999</v>
      </c>
      <c r="C75" t="s">
        <v>7510</v>
      </c>
      <c r="D75" s="4">
        <v>1</v>
      </c>
      <c r="E75" s="16" t="s">
        <v>11570</v>
      </c>
      <c r="F75" s="4">
        <f t="shared" si="8"/>
        <v>22</v>
      </c>
      <c r="G75" t="s">
        <v>10418</v>
      </c>
    </row>
    <row r="77" spans="1:9" x14ac:dyDescent="0.35">
      <c r="B77" s="107" t="s">
        <v>9231</v>
      </c>
      <c r="C77" s="22"/>
      <c r="D77" s="21"/>
      <c r="E77" s="23"/>
    </row>
    <row r="78" spans="1:9" x14ac:dyDescent="0.35">
      <c r="B78" s="20"/>
    </row>
    <row r="79" spans="1:9" x14ac:dyDescent="0.35">
      <c r="A79" s="4">
        <v>39</v>
      </c>
      <c r="B79" s="4">
        <v>103.711</v>
      </c>
      <c r="C79" t="s">
        <v>7510</v>
      </c>
      <c r="D79" s="4">
        <v>1</v>
      </c>
      <c r="E79" s="16" t="s">
        <v>7633</v>
      </c>
      <c r="F79" s="4">
        <f t="shared" ref="F79:F82" si="9">IF(G79="GREET",1,IF(G79="GOAL",2,IF(G79="GOAL:COOP",2,IF(G79="(GOAL:COOP)",2,IF(G79="GOAL:CIVILITY",2,IF(G79="GOAL:SUSTAIN",2,IF(G79="(GOAL:SUSTAIN)",2,IF(G79="GOAL:MAX EARN",2,IF(G79="GOAL:EQUITY",2,IF(G79="(GOAL:EQUITY)",2,IF(G79="PROPOSAL",3,IF(G79="(PROPOSAL)",3,IF(G79="CHOOSE+",4,IF(G79="CHOOSE-",4,IF(G79="(CHOOSE+)",4,IF(G79="(CHOOSE-)",4,IF(G79="ECO INFO",5,IF(G79="(ECO INFO)",5,IF(G79="$ INFO",6,IF(G79="($ INFO)",6,IF(G79="SOC INFO",7,IF(G79="(SOC INFO)",7,IF(G79="RULE INFO",8,IF(G79="EXP INFO",9,IF(G79="(EXP INFO)",9,IF(G79="MON RES",10,IF(G79="MON EARN",11,IF(G79="MON BEH",12,IF(G79="POSE HARM",13,IF(G79="(POSE HARM)",13,IF(G79="POSE CONCERN",14,IF(G79="(POSE CONCERN)",14,IF(G79="RJ APOLOGY",15,IF(G79="RJ ATONE",16,IF(G79="(RJ ATONE)",16,IF(G79="RJ JUSTIFY",17,IF(G79="RJ JUSTIFY:ECO INFO",17,IF(G79="RJ JUSTIFY:SOC INFO",17,IF(G79="RJ JUSTIFY:EXP INFO",17,IF(G79="RJ JUSTIFY:MON EARN",17,IF(G79="RJ JUSTIFY:MON BEH",17,IF(G79="RJ-",18,IF(G79="RJ FORGIVE+",19,IF(G79="RJ FORGIVE-",19,IF(G79="(RJ FORGIVE+)",19,IF(G79="(RJ FORGIVE-)",19,IF(G79="COORD",20,IF(G79="(COORD)",20,IF(G79="ENF ACK",21,IF(G79="(ENF ACK)",21,IF(G79="ENF PRAISE",22,IF(G79="ENF ASK",23,IF(G79="ENF TELL",24,IF(G79="ENF SHAME",25,IF(G79="ENF WARN",26,IF(G79="ENF THREATEN",27,IF(G79="ENF PUNISH",28,IF(G79="DEFECT",29,IF(G79="SM TALK",30,IF(G79="HUMOR",31,IF(G79="POLITE+",32,IF(G79="POLITE-",32,IF(G79="INPUT-",33,IF(G79="AMBIGUOUS",34,IF(G79="UNCODEABLE",35)))))))))))))))))))))))))))))))))))))))))))))))))))))))))))))))))</f>
        <v>7</v>
      </c>
      <c r="G79" t="s">
        <v>9377</v>
      </c>
      <c r="H79" s="4">
        <f t="shared" ref="H79:H80" si="10">IF(I79="GREET",1,IF(I79="GOAL",2,IF(I79="GOAL:COOP",2,IF(I79="(GOAL:COOP)",2,IF(I79="GOAL:CIVILITY",2,IF(I79="GOAL:SUSTAIN",2,IF(I79="(GOAL:SUSTAIN)",2,IF(I79="GOAL:MAX EARN",2,IF(I79="GOAL:EQUITY",2,IF(I79="(GOAL:EQUITY)",2,IF(I79="PROPOSAL",3,IF(I79="(PROPOSAL)",3,IF(I79="CHOOSE+",4,IF(I79="CHOOSE-",4,IF(I79="(CHOOSE+)",4,IF(I79="(CHOOSE-)",4,IF(I79="ECO INFO",5,IF(I79="(ECO INFO)",5,IF(I79="$ INFO",6,IF(I79="($ INFO)",6,IF(I79="SOC INFO",7,IF(I79="(SOC INFO)",7,IF(I79="RULE INFO",8,IF(I79="EXP INFO",9,IF(I79="(EXP INFO)",9,IF(I79="MON RES",10,IF(I79="MON EARN",11,IF(I79="MON BEH",12,IF(I79="POSE HARM",13,IF(I79="(POSE HARM)",13,IF(I79="POSE CONCERN",14,IF(I79="(POSE CONCERN)",14,IF(I79="RJ APOLOGY",15,IF(I79="RJ ATONE",16,IF(I79="(RJ ATONE)",16,IF(I79="RJ JUSTIFY",17,IF(I79="RJ JUSTIFY:ECO INFO",17,IF(I79="RJ JUSTIFY:SOC INFO",17,IF(I79="RJ JUSTIFY:EXP INFO",17,IF(I79="RJ JUSTIFY:MON EARN",17,IF(I79="RJ JUSTIFY:MON BEH",17,IF(I79="RJ-",18,IF(I79="RJ FORGIVE+",19,IF(I79="RJ FORGIVE-",19,IF(I79="(RJ FORGIVE+)",19,IF(I79="(RJ FORGIVE-)",19,IF(I79="COORD",20,IF(I79="(COORD)",20,IF(I79="ENF ACK",21,IF(I79="(ENF ACK)",21,IF(I79="ENF PRAISE",22,IF(I79="ENF ASK",23,IF(I79="ENF TELL",24,IF(I79="ENF SHAME",25,IF(I79="ENF WARN",26,IF(I79="ENF THREATEN",27,IF(I79="ENF PUNISH",28,IF(I79="DEFECT",29,IF(I79="SM TALK",30,IF(I79="HUMOR",31,IF(I79="POLITE+",32,IF(I79="POLITE-",32,IF(I79="INPUT-",33,IF(I79="AMBIGUOUS",34,IF(I79="UNCODEABLE",35)))))))))))))))))))))))))))))))))))))))))))))))))))))))))))))))))</f>
        <v>5</v>
      </c>
      <c r="I79" t="s">
        <v>9378</v>
      </c>
    </row>
    <row r="80" spans="1:9" x14ac:dyDescent="0.35">
      <c r="A80" s="4">
        <v>40</v>
      </c>
      <c r="B80" s="4">
        <v>114.39700000000001</v>
      </c>
      <c r="C80" t="s">
        <v>7508</v>
      </c>
      <c r="D80" s="4">
        <v>2</v>
      </c>
      <c r="E80" s="16" t="s">
        <v>415</v>
      </c>
      <c r="F80" s="4">
        <f t="shared" si="9"/>
        <v>7</v>
      </c>
      <c r="G80" t="s">
        <v>9377</v>
      </c>
      <c r="H80" s="4">
        <f t="shared" si="10"/>
        <v>5</v>
      </c>
      <c r="I80" t="s">
        <v>9378</v>
      </c>
    </row>
    <row r="81" spans="1:7" x14ac:dyDescent="0.35">
      <c r="A81" s="4">
        <v>41</v>
      </c>
      <c r="B81" s="4">
        <v>122.194</v>
      </c>
      <c r="C81" t="s">
        <v>7525</v>
      </c>
      <c r="D81" s="4">
        <v>4</v>
      </c>
      <c r="E81" s="16" t="s">
        <v>4064</v>
      </c>
      <c r="F81" s="4">
        <f t="shared" si="9"/>
        <v>32</v>
      </c>
      <c r="G81" t="s">
        <v>9376</v>
      </c>
    </row>
    <row r="82" spans="1:7" x14ac:dyDescent="0.35">
      <c r="A82" s="4">
        <v>42</v>
      </c>
      <c r="B82" s="4">
        <v>130.91899999999899</v>
      </c>
      <c r="C82" t="s">
        <v>7510</v>
      </c>
      <c r="D82" s="4">
        <v>1</v>
      </c>
      <c r="E82" s="16" t="s">
        <v>7634</v>
      </c>
      <c r="F82" s="4">
        <f t="shared" si="9"/>
        <v>22</v>
      </c>
      <c r="G82" t="s">
        <v>10418</v>
      </c>
    </row>
    <row r="84" spans="1:7" x14ac:dyDescent="0.35">
      <c r="B84" s="31" t="s">
        <v>11571</v>
      </c>
    </row>
    <row r="85" spans="1:7" x14ac:dyDescent="0.35">
      <c r="A85" s="4">
        <v>43</v>
      </c>
      <c r="B85" s="4">
        <v>142.72999999999999</v>
      </c>
      <c r="C85" t="s">
        <v>7508</v>
      </c>
      <c r="D85" s="4">
        <v>2</v>
      </c>
      <c r="E85" s="16" t="s">
        <v>7635</v>
      </c>
      <c r="F85" s="4">
        <f t="shared" ref="F85:F87" si="11">IF(G85="GREET",1,IF(G85="GOAL",2,IF(G85="GOAL:COOP",2,IF(G85="(GOAL:COOP)",2,IF(G85="GOAL:CIVILITY",2,IF(G85="GOAL:SUSTAIN",2,IF(G85="(GOAL:SUSTAIN)",2,IF(G85="GOAL:MAX EARN",2,IF(G85="GOAL:EQUITY",2,IF(G85="(GOAL:EQUITY)",2,IF(G85="PROPOSAL",3,IF(G85="(PROPOSAL)",3,IF(G85="CHOOSE+",4,IF(G85="CHOOSE-",4,IF(G85="(CHOOSE+)",4,IF(G85="(CHOOSE-)",4,IF(G85="ECO INFO",5,IF(G85="(ECO INFO)",5,IF(G85="$ INFO",6,IF(G85="($ INFO)",6,IF(G85="SOC INFO",7,IF(G85="(SOC INFO)",7,IF(G85="RULE INFO",8,IF(G85="EXP INFO",9,IF(G85="(EXP INFO)",9,IF(G85="MON RES",10,IF(G85="MON EARN",11,IF(G85="MON BEH",12,IF(G85="POSE HARM",13,IF(G85="(POSE HARM)",13,IF(G85="POSE CONCERN",14,IF(G85="(POSE CONCERN)",14,IF(G85="RJ APOLOGY",15,IF(G85="RJ ATONE",16,IF(G85="(RJ ATONE)",16,IF(G85="RJ JUSTIFY",17,IF(G85="RJ JUSTIFY:ECO INFO",17,IF(G85="RJ JUSTIFY:SOC INFO",17,IF(G85="RJ JUSTIFY:EXP INFO",17,IF(G85="RJ JUSTIFY:MON EARN",17,IF(G85="RJ JUSTIFY:MON BEH",17,IF(G85="RJ-",18,IF(G85="RJ FORGIVE+",19,IF(G85="RJ FORGIVE-",19,IF(G85="(RJ FORGIVE+)",19,IF(G85="(RJ FORGIVE-)",19,IF(G85="COORD",20,IF(G85="(COORD)",20,IF(G85="ENF ACK",21,IF(G85="(ENF ACK)",21,IF(G85="ENF PRAISE",22,IF(G85="ENF ASK",23,IF(G85="ENF TELL",24,IF(G85="ENF SHAME",25,IF(G85="ENF WARN",26,IF(G85="ENF THREATEN",27,IF(G85="ENF PUNISH",28,IF(G85="DEFECT",29,IF(G85="SM TALK",30,IF(G85="HUMOR",31,IF(G85="POLITE+",32,IF(G85="POLITE-",32,IF(G85="INPUT-",33,IF(G85="AMBIGUOUS",34,IF(G85="UNCODEABLE",35)))))))))))))))))))))))))))))))))))))))))))))))))))))))))))))))))</f>
        <v>20</v>
      </c>
      <c r="G85" t="s">
        <v>9472</v>
      </c>
    </row>
    <row r="86" spans="1:7" x14ac:dyDescent="0.35">
      <c r="A86" s="4">
        <v>44</v>
      </c>
      <c r="B86" s="4">
        <v>147.18299999999999</v>
      </c>
      <c r="C86" t="s">
        <v>7510</v>
      </c>
      <c r="D86" s="4">
        <v>1</v>
      </c>
      <c r="E86" s="16" t="s">
        <v>7636</v>
      </c>
      <c r="F86" s="4">
        <f t="shared" si="11"/>
        <v>20</v>
      </c>
      <c r="G86" t="s">
        <v>9472</v>
      </c>
    </row>
    <row r="87" spans="1:7" x14ac:dyDescent="0.35">
      <c r="A87" s="4">
        <v>45</v>
      </c>
      <c r="B87" s="4">
        <v>157.14599999999999</v>
      </c>
      <c r="C87" t="s">
        <v>7508</v>
      </c>
      <c r="D87" s="4">
        <v>2</v>
      </c>
      <c r="E87" s="16" t="s">
        <v>11574</v>
      </c>
      <c r="F87" s="4">
        <f t="shared" si="11"/>
        <v>20</v>
      </c>
      <c r="G87" t="s">
        <v>9472</v>
      </c>
    </row>
    <row r="89" spans="1:7" x14ac:dyDescent="0.35">
      <c r="A89" s="7"/>
      <c r="B89" s="11" t="s">
        <v>9230</v>
      </c>
      <c r="C89" s="15"/>
      <c r="D89" s="19"/>
      <c r="E89" s="15"/>
    </row>
    <row r="90" spans="1:7" x14ac:dyDescent="0.35">
      <c r="B90" s="31"/>
    </row>
    <row r="91" spans="1:7" x14ac:dyDescent="0.35">
      <c r="A91" s="4">
        <v>46</v>
      </c>
      <c r="B91" s="4">
        <v>-372.70599999999899</v>
      </c>
      <c r="C91" t="s">
        <v>7508</v>
      </c>
      <c r="D91" s="4">
        <v>2</v>
      </c>
      <c r="E91" s="16" t="s">
        <v>7509</v>
      </c>
      <c r="F91" s="4">
        <f t="shared" ref="F91:F93" si="12">IF(G91="GREET",1,IF(G91="GOAL",2,IF(G91="GOAL:COOP",2,IF(G91="(GOAL:COOP)",2,IF(G91="GOAL:CIVILITY",2,IF(G91="GOAL:SUSTAIN",2,IF(G91="(GOAL:SUSTAIN)",2,IF(G91="GOAL:MAX EARN",2,IF(G91="GOAL:EQUITY",2,IF(G91="(GOAL:EQUITY)",2,IF(G91="PROPOSAL",3,IF(G91="(PROPOSAL)",3,IF(G91="CHOOSE+",4,IF(G91="CHOOSE-",4,IF(G91="(CHOOSE+)",4,IF(G91="(CHOOSE-)",4,IF(G91="ECO INFO",5,IF(G91="(ECO INFO)",5,IF(G91="$ INFO",6,IF(G91="($ INFO)",6,IF(G91="SOC INFO",7,IF(G91="(SOC INFO)",7,IF(G91="RULE INFO",8,IF(G91="EXP INFO",9,IF(G91="(EXP INFO)",9,IF(G91="MON RES",10,IF(G91="MON EARN",11,IF(G91="MON BEH",12,IF(G91="POSE HARM",13,IF(G91="(POSE HARM)",13,IF(G91="POSE CONCERN",14,IF(G91="(POSE CONCERN)",14,IF(G91="RJ APOLOGY",15,IF(G91="RJ ATONE",16,IF(G91="(RJ ATONE)",16,IF(G91="RJ JUSTIFY",17,IF(G91="RJ JUSTIFY:ECO INFO",17,IF(G91="RJ JUSTIFY:SOC INFO",17,IF(G91="RJ JUSTIFY:EXP INFO",17,IF(G91="RJ JUSTIFY:MON EARN",17,IF(G91="RJ JUSTIFY:MON BEH",17,IF(G91="RJ-",18,IF(G91="RJ FORGIVE+",19,IF(G91="RJ FORGIVE-",19,IF(G91="(RJ FORGIVE+)",19,IF(G91="(RJ FORGIVE-)",19,IF(G91="COORD",20,IF(G91="(COORD)",20,IF(G91="ENF ACK",21,IF(G91="(ENF ACK)",21,IF(G91="ENF PRAISE",22,IF(G91="ENF ASK",23,IF(G91="ENF TELL",24,IF(G91="ENF SHAME",25,IF(G91="ENF WARN",26,IF(G91="ENF THREATEN",27,IF(G91="ENF PUNISH",28,IF(G91="DEFECT",29,IF(G91="SM TALK",30,IF(G91="HUMOR",31,IF(G91="POLITE+",32,IF(G91="POLITE-",32,IF(G91="INPUT-",33,IF(G91="AMBIGUOUS",34,IF(G91="UNCODEABLE",35)))))))))))))))))))))))))))))))))))))))))))))))))))))))))))))))))</f>
        <v>22</v>
      </c>
      <c r="G91" t="s">
        <v>10418</v>
      </c>
    </row>
    <row r="92" spans="1:7" x14ac:dyDescent="0.35">
      <c r="A92" s="4">
        <v>47</v>
      </c>
      <c r="B92" s="4">
        <v>-371.88699999999898</v>
      </c>
      <c r="C92" t="s">
        <v>7510</v>
      </c>
      <c r="D92" s="4">
        <v>1</v>
      </c>
      <c r="E92" s="16" t="s">
        <v>11567</v>
      </c>
      <c r="F92" s="4">
        <f t="shared" si="12"/>
        <v>22</v>
      </c>
      <c r="G92" t="s">
        <v>10418</v>
      </c>
    </row>
    <row r="93" spans="1:7" x14ac:dyDescent="0.35">
      <c r="A93" s="4">
        <v>48</v>
      </c>
      <c r="B93" s="4">
        <v>-368.202</v>
      </c>
      <c r="C93" t="s">
        <v>7511</v>
      </c>
      <c r="D93" s="4">
        <v>3</v>
      </c>
      <c r="E93" s="16" t="s">
        <v>7512</v>
      </c>
      <c r="F93" s="4">
        <f t="shared" si="12"/>
        <v>22</v>
      </c>
      <c r="G93" t="s">
        <v>10418</v>
      </c>
    </row>
    <row r="95" spans="1:7" x14ac:dyDescent="0.35">
      <c r="A95" s="7">
        <v>4</v>
      </c>
      <c r="B95" s="31" t="s">
        <v>12043</v>
      </c>
    </row>
    <row r="96" spans="1:7" x14ac:dyDescent="0.35">
      <c r="A96" s="4">
        <v>49</v>
      </c>
      <c r="B96" s="4">
        <v>-364.85</v>
      </c>
      <c r="C96" t="s">
        <v>7508</v>
      </c>
      <c r="D96" s="4">
        <v>2</v>
      </c>
      <c r="E96" s="16" t="s">
        <v>7513</v>
      </c>
      <c r="F96" s="4">
        <f t="shared" ref="F96:F114" si="13">IF(G96="GREET",1,IF(G96="GOAL",2,IF(G96="GOAL:COOP",2,IF(G96="(GOAL:COOP)",2,IF(G96="GOAL:CIVILITY",2,IF(G96="GOAL:SUSTAIN",2,IF(G96="(GOAL:SUSTAIN)",2,IF(G96="GOAL:MAX EARN",2,IF(G96="GOAL:EQUITY",2,IF(G96="(GOAL:EQUITY)",2,IF(G96="PROPOSAL",3,IF(G96="(PROPOSAL)",3,IF(G96="CHOOSE+",4,IF(G96="CHOOSE-",4,IF(G96="(CHOOSE+)",4,IF(G96="(CHOOSE-)",4,IF(G96="ECO INFO",5,IF(G96="(ECO INFO)",5,IF(G96="$ INFO",6,IF(G96="($ INFO)",6,IF(G96="SOC INFO",7,IF(G96="(SOC INFO)",7,IF(G96="RULE INFO",8,IF(G96="EXP INFO",9,IF(G96="(EXP INFO)",9,IF(G96="MON RES",10,IF(G96="MON EARN",11,IF(G96="MON BEH",12,IF(G96="POSE HARM",13,IF(G96="(POSE HARM)",13,IF(G96="POSE CONCERN",14,IF(G96="(POSE CONCERN)",14,IF(G96="RJ APOLOGY",15,IF(G96="RJ ATONE",16,IF(G96="(RJ ATONE)",16,IF(G96="RJ JUSTIFY",17,IF(G96="RJ JUSTIFY:ECO INFO",17,IF(G96="RJ JUSTIFY:SOC INFO",17,IF(G96="RJ JUSTIFY:EXP INFO",17,IF(G96="RJ JUSTIFY:MON EARN",17,IF(G96="RJ JUSTIFY:MON BEH",17,IF(G96="RJ-",18,IF(G96="RJ FORGIVE+",19,IF(G96="RJ FORGIVE-",19,IF(G96="(RJ FORGIVE+)",19,IF(G96="(RJ FORGIVE-)",19,IF(G96="COORD",20,IF(G96="(COORD)",20,IF(G96="ENF ACK",21,IF(G96="(ENF ACK)",21,IF(G96="ENF PRAISE",22,IF(G96="ENF ASK",23,IF(G96="ENF TELL",24,IF(G96="ENF SHAME",25,IF(G96="ENF WARN",26,IF(G96="ENF THREATEN",27,IF(G96="ENF PUNISH",28,IF(G96="DEFECT",29,IF(G96="SM TALK",30,IF(G96="HUMOR",31,IF(G96="POLITE+",32,IF(G96="POLITE-",32,IF(G96="INPUT-",33,IF(G96="AMBIGUOUS",34,IF(G96="UNCODEABLE",35)))))))))))))))))))))))))))))))))))))))))))))))))))))))))))))))))</f>
        <v>3</v>
      </c>
      <c r="G96" t="s">
        <v>9379</v>
      </c>
    </row>
    <row r="97" spans="1:11" x14ac:dyDescent="0.35">
      <c r="A97" s="4">
        <v>50</v>
      </c>
      <c r="B97" s="4">
        <v>-360.09800000000001</v>
      </c>
      <c r="C97" t="s">
        <v>7510</v>
      </c>
      <c r="D97" s="4">
        <v>1</v>
      </c>
      <c r="E97" s="16" t="s">
        <v>11573</v>
      </c>
      <c r="F97" s="4">
        <f t="shared" si="13"/>
        <v>4</v>
      </c>
      <c r="G97" t="s">
        <v>9372</v>
      </c>
    </row>
    <row r="98" spans="1:11" x14ac:dyDescent="0.35">
      <c r="A98" s="4">
        <v>51</v>
      </c>
      <c r="B98" s="4">
        <v>-344.202</v>
      </c>
      <c r="C98" t="s">
        <v>7525</v>
      </c>
      <c r="D98" s="4">
        <v>4</v>
      </c>
      <c r="E98" s="16" t="s">
        <v>7526</v>
      </c>
      <c r="F98" s="4">
        <f t="shared" si="13"/>
        <v>14</v>
      </c>
      <c r="G98" t="s">
        <v>9381</v>
      </c>
      <c r="H98" s="4">
        <f t="shared" ref="H98" si="14">IF(I98="GREET",1,IF(I98="GOAL",2,IF(I98="GOAL:COOP",2,IF(I98="(GOAL:COOP)",2,IF(I98="GOAL:CIVILITY",2,IF(I98="GOAL:SUSTAIN",2,IF(I98="(GOAL:SUSTAIN)",2,IF(I98="GOAL:MAX EARN",2,IF(I98="GOAL:EQUITY",2,IF(I98="(GOAL:EQUITY)",2,IF(I98="PROPOSAL",3,IF(I98="(PROPOSAL)",3,IF(I98="CHOOSE+",4,IF(I98="CHOOSE-",4,IF(I98="(CHOOSE+)",4,IF(I98="(CHOOSE-)",4,IF(I98="ECO INFO",5,IF(I98="(ECO INFO)",5,IF(I98="$ INFO",6,IF(I98="($ INFO)",6,IF(I98="SOC INFO",7,IF(I98="(SOC INFO)",7,IF(I98="RULE INFO",8,IF(I98="EXP INFO",9,IF(I98="(EXP INFO)",9,IF(I98="MON RES",10,IF(I98="MON EARN",11,IF(I98="MON BEH",12,IF(I98="POSE HARM",13,IF(I98="(POSE HARM)",13,IF(I98="POSE CONCERN",14,IF(I98="(POSE CONCERN)",14,IF(I98="RJ APOLOGY",15,IF(I98="RJ ATONE",16,IF(I98="(RJ ATONE)",16,IF(I98="RJ JUSTIFY",17,IF(I98="RJ JUSTIFY:ECO INFO",17,IF(I98="RJ JUSTIFY:SOC INFO",17,IF(I98="RJ JUSTIFY:EXP INFO",17,IF(I98="RJ JUSTIFY:MON EARN",17,IF(I98="RJ JUSTIFY:MON BEH",17,IF(I98="RJ-",18,IF(I98="RJ FORGIVE+",19,IF(I98="RJ FORGIVE-",19,IF(I98="(RJ FORGIVE+)",19,IF(I98="(RJ FORGIVE-)",19,IF(I98="COORD",20,IF(I98="(COORD)",20,IF(I98="ENF ACK",21,IF(I98="(ENF ACK)",21,IF(I98="ENF PRAISE",22,IF(I98="ENF ASK",23,IF(I98="ENF TELL",24,IF(I98="ENF SHAME",25,IF(I98="ENF WARN",26,IF(I98="ENF THREATEN",27,IF(I98="ENF PUNISH",28,IF(I98="DEFECT",29,IF(I98="SM TALK",30,IF(I98="HUMOR",31,IF(I98="POLITE+",32,IF(I98="POLITE-",32,IF(I98="INPUT-",33,IF(I98="AMBIGUOUS",34,IF(I98="UNCODEABLE",35)))))))))))))))))))))))))))))))))))))))))))))))))))))))))))))))))</f>
        <v>11</v>
      </c>
      <c r="I98" t="s">
        <v>9509</v>
      </c>
    </row>
    <row r="99" spans="1:11" x14ac:dyDescent="0.35">
      <c r="A99" s="4">
        <v>52</v>
      </c>
      <c r="B99" s="4">
        <v>-324.154</v>
      </c>
      <c r="C99" t="s">
        <v>7508</v>
      </c>
      <c r="D99" s="4">
        <v>2</v>
      </c>
      <c r="E99" s="16" t="s">
        <v>7533</v>
      </c>
      <c r="F99" s="4">
        <f t="shared" si="13"/>
        <v>11</v>
      </c>
      <c r="G99" t="s">
        <v>9509</v>
      </c>
    </row>
    <row r="100" spans="1:11" x14ac:dyDescent="0.35">
      <c r="A100" s="4">
        <v>53</v>
      </c>
      <c r="B100" s="4">
        <v>-335.26299999999998</v>
      </c>
      <c r="C100" t="s">
        <v>7511</v>
      </c>
      <c r="D100" s="4">
        <v>3</v>
      </c>
      <c r="E100" s="16" t="s">
        <v>7528</v>
      </c>
      <c r="F100" s="4">
        <f t="shared" si="13"/>
        <v>3</v>
      </c>
      <c r="G100" t="s">
        <v>9379</v>
      </c>
    </row>
    <row r="101" spans="1:11" x14ac:dyDescent="0.35">
      <c r="A101" s="4">
        <v>54</v>
      </c>
      <c r="B101" s="4">
        <v>-326.86599999999999</v>
      </c>
      <c r="C101" t="s">
        <v>7525</v>
      </c>
      <c r="D101" s="4">
        <v>4</v>
      </c>
      <c r="E101" s="16" t="s">
        <v>7532</v>
      </c>
      <c r="F101" s="4">
        <f t="shared" si="13"/>
        <v>4</v>
      </c>
      <c r="G101" t="s">
        <v>9372</v>
      </c>
    </row>
    <row r="102" spans="1:11" x14ac:dyDescent="0.35">
      <c r="A102" s="4">
        <v>55</v>
      </c>
      <c r="B102" s="4">
        <v>-309.96699999999998</v>
      </c>
      <c r="C102" t="s">
        <v>7510</v>
      </c>
      <c r="D102" s="4">
        <v>1</v>
      </c>
      <c r="E102" s="16" t="s">
        <v>7536</v>
      </c>
      <c r="F102" s="4">
        <f t="shared" si="13"/>
        <v>14</v>
      </c>
      <c r="G102" t="s">
        <v>9381</v>
      </c>
      <c r="H102" s="4">
        <f t="shared" ref="H102" si="15">IF(I102="GREET",1,IF(I102="GOAL",2,IF(I102="GOAL:COOP",2,IF(I102="(GOAL:COOP)",2,IF(I102="GOAL:CIVILITY",2,IF(I102="GOAL:SUSTAIN",2,IF(I102="(GOAL:SUSTAIN)",2,IF(I102="GOAL:MAX EARN",2,IF(I102="GOAL:EQUITY",2,IF(I102="(GOAL:EQUITY)",2,IF(I102="PROPOSAL",3,IF(I102="(PROPOSAL)",3,IF(I102="CHOOSE+",4,IF(I102="CHOOSE-",4,IF(I102="(CHOOSE+)",4,IF(I102="(CHOOSE-)",4,IF(I102="ECO INFO",5,IF(I102="(ECO INFO)",5,IF(I102="$ INFO",6,IF(I102="($ INFO)",6,IF(I102="SOC INFO",7,IF(I102="(SOC INFO)",7,IF(I102="RULE INFO",8,IF(I102="EXP INFO",9,IF(I102="(EXP INFO)",9,IF(I102="MON RES",10,IF(I102="MON EARN",11,IF(I102="MON BEH",12,IF(I102="POSE HARM",13,IF(I102="(POSE HARM)",13,IF(I102="POSE CONCERN",14,IF(I102="(POSE CONCERN)",14,IF(I102="RJ APOLOGY",15,IF(I102="RJ ATONE",16,IF(I102="(RJ ATONE)",16,IF(I102="RJ JUSTIFY",17,IF(I102="RJ JUSTIFY:ECO INFO",17,IF(I102="RJ JUSTIFY:SOC INFO",17,IF(I102="RJ JUSTIFY:EXP INFO",17,IF(I102="RJ JUSTIFY:MON EARN",17,IF(I102="RJ JUSTIFY:MON BEH",17,IF(I102="RJ-",18,IF(I102="RJ FORGIVE+",19,IF(I102="RJ FORGIVE-",19,IF(I102="(RJ FORGIVE+)",19,IF(I102="(RJ FORGIVE-)",19,IF(I102="COORD",20,IF(I102="(COORD)",20,IF(I102="ENF ACK",21,IF(I102="(ENF ACK)",21,IF(I102="ENF PRAISE",22,IF(I102="ENF ASK",23,IF(I102="ENF TELL",24,IF(I102="ENF SHAME",25,IF(I102="ENF WARN",26,IF(I102="ENF THREATEN",27,IF(I102="ENF PUNISH",28,IF(I102="DEFECT",29,IF(I102="SM TALK",30,IF(I102="HUMOR",31,IF(I102="POLITE+",32,IF(I102="POLITE-",32,IF(I102="INPUT-",33,IF(I102="AMBIGUOUS",34,IF(I102="UNCODEABLE",35)))))))))))))))))))))))))))))))))))))))))))))))))))))))))))))))))</f>
        <v>11</v>
      </c>
      <c r="I102" t="s">
        <v>9509</v>
      </c>
      <c r="J102" s="4">
        <f t="shared" ref="J102" si="16">IF(K102="GREET",1,IF(K102="GOAL",2,IF(K102="GOAL:COOP",2,IF(K102="(GOAL:COOP)",2,IF(K102="GOAL:CIVILITY",2,IF(K102="GOAL:SUSTAIN",2,IF(K102="(GOAL:SUSTAIN)",2,IF(K102="GOAL:MAX EARN",2,IF(K102="GOAL:EQUITY",2,IF(K102="(GOAL:EQUITY)",2,IF(K102="PROPOSAL",3,IF(K102="(PROPOSAL)",3,IF(K102="CHOOSE+",4,IF(K102="CHOOSE-",4,IF(K102="(CHOOSE+)",4,IF(K102="(CHOOSE-)",4,IF(K102="ECO INFO",5,IF(K102="(ECO INFO)",5,IF(K102="$ INFO",6,IF(K102="($ INFO)",6,IF(K102="SOC INFO",7,IF(K102="(SOC INFO)",7,IF(K102="RULE INFO",8,IF(K102="EXP INFO",9,IF(K102="(EXP INFO)",9,IF(K102="MON RES",10,IF(K102="MON EARN",11,IF(K102="MON BEH",12,IF(K102="POSE HARM",13,IF(K102="(POSE HARM)",13,IF(K102="POSE CONCERN",14,IF(K102="(POSE CONCERN)",14,IF(K102="RJ APOLOGY",15,IF(K102="RJ ATONE",16,IF(K102="(RJ ATONE)",16,IF(K102="RJ JUSTIFY",17,IF(K102="RJ JUSTIFY:ECO INFO",17,IF(K102="RJ JUSTIFY:SOC INFO",17,IF(K102="RJ JUSTIFY:EXP INFO",17,IF(K102="RJ JUSTIFY:MON EARN",17,IF(K102="RJ JUSTIFY:MON BEH",17,IF(K102="RJ-",18,IF(K102="RJ FORGIVE+",19,IF(K102="RJ FORGIVE-",19,IF(K102="(RJ FORGIVE+)",19,IF(K102="(RJ FORGIVE-)",19,IF(K102="COORD",20,IF(K102="(COORD)",20,IF(K102="ENF ACK",21,IF(K102="(ENF ACK)",21,IF(K102="ENF PRAISE",22,IF(K102="ENF ASK",23,IF(K102="ENF TELL",24,IF(K102="ENF SHAME",25,IF(K102="ENF WARN",26,IF(K102="ENF THREATEN",27,IF(K102="ENF PUNISH",28,IF(K102="DEFECT",29,IF(K102="SM TALK",30,IF(K102="HUMOR",31,IF(K102="POLITE+",32,IF(K102="POLITE-",32,IF(K102="INPUT-",33,IF(K102="AMBIGUOUS",34,IF(K102="UNCODEABLE",35)))))))))))))))))))))))))))))))))))))))))))))))))))))))))))))))))</f>
        <v>2</v>
      </c>
      <c r="K102" t="s">
        <v>12180</v>
      </c>
    </row>
    <row r="103" spans="1:11" x14ac:dyDescent="0.35">
      <c r="A103" s="4">
        <v>56</v>
      </c>
      <c r="B103" s="4">
        <v>-305.77600000000001</v>
      </c>
      <c r="C103" t="s">
        <v>7525</v>
      </c>
      <c r="D103" s="4">
        <v>4</v>
      </c>
      <c r="E103" s="16" t="s">
        <v>7537</v>
      </c>
      <c r="F103" s="4">
        <f t="shared" si="13"/>
        <v>7</v>
      </c>
      <c r="G103" t="s">
        <v>9377</v>
      </c>
    </row>
    <row r="104" spans="1:11" x14ac:dyDescent="0.35">
      <c r="A104" s="4">
        <v>57</v>
      </c>
      <c r="B104" s="4">
        <v>-297.99</v>
      </c>
      <c r="C104" t="s">
        <v>7508</v>
      </c>
      <c r="D104" s="4">
        <v>2</v>
      </c>
      <c r="E104" s="16" t="s">
        <v>501</v>
      </c>
      <c r="F104" s="4">
        <f t="shared" si="13"/>
        <v>4</v>
      </c>
      <c r="G104" t="s">
        <v>9372</v>
      </c>
    </row>
    <row r="105" spans="1:11" x14ac:dyDescent="0.35">
      <c r="A105" s="4">
        <v>58</v>
      </c>
      <c r="B105" s="4">
        <v>-273.41800000000001</v>
      </c>
      <c r="C105" t="s">
        <v>7508</v>
      </c>
      <c r="D105" s="4">
        <v>2</v>
      </c>
      <c r="E105" s="16" t="s">
        <v>7539</v>
      </c>
      <c r="F105" s="4">
        <f t="shared" si="13"/>
        <v>8</v>
      </c>
      <c r="G105" t="s">
        <v>9374</v>
      </c>
      <c r="H105" s="4">
        <f t="shared" ref="H105" si="17">IF(I105="GREET",1,IF(I105="GOAL",2,IF(I105="GOAL:COOP",2,IF(I105="(GOAL:COOP)",2,IF(I105="GOAL:CIVILITY",2,IF(I105="GOAL:SUSTAIN",2,IF(I105="(GOAL:SUSTAIN)",2,IF(I105="GOAL:MAX EARN",2,IF(I105="GOAL:EQUITY",2,IF(I105="(GOAL:EQUITY)",2,IF(I105="PROPOSAL",3,IF(I105="(PROPOSAL)",3,IF(I105="CHOOSE+",4,IF(I105="CHOOSE-",4,IF(I105="(CHOOSE+)",4,IF(I105="(CHOOSE-)",4,IF(I105="ECO INFO",5,IF(I105="(ECO INFO)",5,IF(I105="$ INFO",6,IF(I105="($ INFO)",6,IF(I105="SOC INFO",7,IF(I105="(SOC INFO)",7,IF(I105="RULE INFO",8,IF(I105="EXP INFO",9,IF(I105="(EXP INFO)",9,IF(I105="MON RES",10,IF(I105="MON EARN",11,IF(I105="MON BEH",12,IF(I105="POSE HARM",13,IF(I105="(POSE HARM)",13,IF(I105="POSE CONCERN",14,IF(I105="(POSE CONCERN)",14,IF(I105="RJ APOLOGY",15,IF(I105="RJ ATONE",16,IF(I105="(RJ ATONE)",16,IF(I105="RJ JUSTIFY",17,IF(I105="RJ JUSTIFY:ECO INFO",17,IF(I105="RJ JUSTIFY:SOC INFO",17,IF(I105="RJ JUSTIFY:EXP INFO",17,IF(I105="RJ JUSTIFY:MON EARN",17,IF(I105="RJ JUSTIFY:MON BEH",17,IF(I105="RJ-",18,IF(I105="RJ FORGIVE+",19,IF(I105="RJ FORGIVE-",19,IF(I105="(RJ FORGIVE+)",19,IF(I105="(RJ FORGIVE-)",19,IF(I105="COORD",20,IF(I105="(COORD)",20,IF(I105="ENF ACK",21,IF(I105="(ENF ACK)",21,IF(I105="ENF PRAISE",22,IF(I105="ENF ASK",23,IF(I105="ENF TELL",24,IF(I105="ENF SHAME",25,IF(I105="ENF WARN",26,IF(I105="ENF THREATEN",27,IF(I105="ENF PUNISH",28,IF(I105="DEFECT",29,IF(I105="SM TALK",30,IF(I105="HUMOR",31,IF(I105="POLITE+",32,IF(I105="POLITE-",32,IF(I105="INPUT-",33,IF(I105="AMBIGUOUS",34,IF(I105="UNCODEABLE",35)))))))))))))))))))))))))))))))))))))))))))))))))))))))))))))))))</f>
        <v>3</v>
      </c>
      <c r="I105" t="s">
        <v>10329</v>
      </c>
    </row>
    <row r="106" spans="1:11" x14ac:dyDescent="0.35">
      <c r="B106" s="4">
        <v>-266.43400000000003</v>
      </c>
      <c r="C106" t="s">
        <v>7508</v>
      </c>
      <c r="D106" s="4">
        <v>2</v>
      </c>
      <c r="E106" s="16" t="s">
        <v>7543</v>
      </c>
    </row>
    <row r="107" spans="1:11" x14ac:dyDescent="0.35">
      <c r="A107" s="4">
        <v>59</v>
      </c>
      <c r="B107" s="4">
        <v>-261.09500000000003</v>
      </c>
      <c r="C107" t="s">
        <v>7511</v>
      </c>
      <c r="D107" s="4">
        <v>3</v>
      </c>
      <c r="E107" s="16" t="s">
        <v>290</v>
      </c>
      <c r="F107" s="4">
        <f t="shared" si="13"/>
        <v>8</v>
      </c>
      <c r="G107" t="s">
        <v>9374</v>
      </c>
      <c r="H107" s="4">
        <f t="shared" ref="H107" si="18">IF(I107="GREET",1,IF(I107="GOAL",2,IF(I107="GOAL:COOP",2,IF(I107="(GOAL:COOP)",2,IF(I107="GOAL:CIVILITY",2,IF(I107="GOAL:SUSTAIN",2,IF(I107="(GOAL:SUSTAIN)",2,IF(I107="GOAL:MAX EARN",2,IF(I107="GOAL:EQUITY",2,IF(I107="(GOAL:EQUITY)",2,IF(I107="PROPOSAL",3,IF(I107="(PROPOSAL)",3,IF(I107="CHOOSE+",4,IF(I107="CHOOSE-",4,IF(I107="(CHOOSE+)",4,IF(I107="(CHOOSE-)",4,IF(I107="ECO INFO",5,IF(I107="(ECO INFO)",5,IF(I107="$ INFO",6,IF(I107="($ INFO)",6,IF(I107="SOC INFO",7,IF(I107="(SOC INFO)",7,IF(I107="RULE INFO",8,IF(I107="EXP INFO",9,IF(I107="(EXP INFO)",9,IF(I107="MON RES",10,IF(I107="MON EARN",11,IF(I107="MON BEH",12,IF(I107="POSE HARM",13,IF(I107="(POSE HARM)",13,IF(I107="POSE CONCERN",14,IF(I107="(POSE CONCERN)",14,IF(I107="RJ APOLOGY",15,IF(I107="RJ ATONE",16,IF(I107="(RJ ATONE)",16,IF(I107="RJ JUSTIFY",17,IF(I107="RJ JUSTIFY:ECO INFO",17,IF(I107="RJ JUSTIFY:SOC INFO",17,IF(I107="RJ JUSTIFY:EXP INFO",17,IF(I107="RJ JUSTIFY:MON EARN",17,IF(I107="RJ JUSTIFY:MON BEH",17,IF(I107="RJ-",18,IF(I107="RJ FORGIVE+",19,IF(I107="RJ FORGIVE-",19,IF(I107="(RJ FORGIVE+)",19,IF(I107="(RJ FORGIVE-)",19,IF(I107="COORD",20,IF(I107="(COORD)",20,IF(I107="ENF ACK",21,IF(I107="(ENF ACK)",21,IF(I107="ENF PRAISE",22,IF(I107="ENF ASK",23,IF(I107="ENF TELL",24,IF(I107="ENF SHAME",25,IF(I107="ENF WARN",26,IF(I107="ENF THREATEN",27,IF(I107="ENF PUNISH",28,IF(I107="DEFECT",29,IF(I107="SM TALK",30,IF(I107="HUMOR",31,IF(I107="POLITE+",32,IF(I107="POLITE-",32,IF(I107="INPUT-",33,IF(I107="AMBIGUOUS",34,IF(I107="UNCODEABLE",35)))))))))))))))))))))))))))))))))))))))))))))))))))))))))))))))))</f>
        <v>4</v>
      </c>
      <c r="I107" t="s">
        <v>10330</v>
      </c>
    </row>
    <row r="108" spans="1:11" x14ac:dyDescent="0.35">
      <c r="A108" s="4">
        <v>60</v>
      </c>
      <c r="B108" s="4">
        <v>-258.858</v>
      </c>
      <c r="C108" t="s">
        <v>7510</v>
      </c>
      <c r="D108" s="4">
        <v>1</v>
      </c>
      <c r="E108" s="16" t="s">
        <v>7544</v>
      </c>
      <c r="F108" s="4">
        <f t="shared" si="13"/>
        <v>14</v>
      </c>
      <c r="G108" t="s">
        <v>9381</v>
      </c>
    </row>
    <row r="109" spans="1:11" x14ac:dyDescent="0.35">
      <c r="A109" s="4">
        <v>61</v>
      </c>
      <c r="B109" s="4">
        <v>-253.125</v>
      </c>
      <c r="C109" t="s">
        <v>7510</v>
      </c>
      <c r="D109" s="4">
        <v>1</v>
      </c>
      <c r="E109" s="16" t="s">
        <v>7545</v>
      </c>
      <c r="F109" s="4">
        <f t="shared" si="13"/>
        <v>3</v>
      </c>
      <c r="G109" t="s">
        <v>9379</v>
      </c>
      <c r="H109" s="4">
        <f t="shared" ref="H109" si="19">IF(I109="GREET",1,IF(I109="GOAL",2,IF(I109="GOAL:COOP",2,IF(I109="(GOAL:COOP)",2,IF(I109="GOAL:CIVILITY",2,IF(I109="GOAL:SUSTAIN",2,IF(I109="(GOAL:SUSTAIN)",2,IF(I109="GOAL:MAX EARN",2,IF(I109="GOAL:EQUITY",2,IF(I109="(GOAL:EQUITY)",2,IF(I109="PROPOSAL",3,IF(I109="(PROPOSAL)",3,IF(I109="CHOOSE+",4,IF(I109="CHOOSE-",4,IF(I109="(CHOOSE+)",4,IF(I109="(CHOOSE-)",4,IF(I109="ECO INFO",5,IF(I109="(ECO INFO)",5,IF(I109="$ INFO",6,IF(I109="($ INFO)",6,IF(I109="SOC INFO",7,IF(I109="(SOC INFO)",7,IF(I109="RULE INFO",8,IF(I109="EXP INFO",9,IF(I109="(EXP INFO)",9,IF(I109="MON RES",10,IF(I109="MON EARN",11,IF(I109="MON BEH",12,IF(I109="POSE HARM",13,IF(I109="(POSE HARM)",13,IF(I109="POSE CONCERN",14,IF(I109="(POSE CONCERN)",14,IF(I109="RJ APOLOGY",15,IF(I109="RJ ATONE",16,IF(I109="(RJ ATONE)",16,IF(I109="RJ JUSTIFY",17,IF(I109="RJ JUSTIFY:ECO INFO",17,IF(I109="RJ JUSTIFY:SOC INFO",17,IF(I109="RJ JUSTIFY:EXP INFO",17,IF(I109="RJ JUSTIFY:MON EARN",17,IF(I109="RJ JUSTIFY:MON BEH",17,IF(I109="RJ-",18,IF(I109="RJ FORGIVE+",19,IF(I109="RJ FORGIVE-",19,IF(I109="(RJ FORGIVE+)",19,IF(I109="(RJ FORGIVE-)",19,IF(I109="COORD",20,IF(I109="(COORD)",20,IF(I109="ENF ACK",21,IF(I109="(ENF ACK)",21,IF(I109="ENF PRAISE",22,IF(I109="ENF ASK",23,IF(I109="ENF TELL",24,IF(I109="ENF SHAME",25,IF(I109="ENF WARN",26,IF(I109="ENF THREATEN",27,IF(I109="ENF PUNISH",28,IF(I109="DEFECT",29,IF(I109="SM TALK",30,IF(I109="HUMOR",31,IF(I109="POLITE+",32,IF(I109="POLITE-",32,IF(I109="INPUT-",33,IF(I109="AMBIGUOUS",34,IF(I109="UNCODEABLE",35)))))))))))))))))))))))))))))))))))))))))))))))))))))))))))))))))</f>
        <v>4</v>
      </c>
      <c r="I109" t="s">
        <v>10330</v>
      </c>
    </row>
    <row r="110" spans="1:11" x14ac:dyDescent="0.35">
      <c r="A110" s="4">
        <v>62</v>
      </c>
      <c r="B110" s="4">
        <v>-250.19</v>
      </c>
      <c r="C110" t="s">
        <v>7508</v>
      </c>
      <c r="D110" s="4">
        <v>2</v>
      </c>
      <c r="E110" s="16" t="s">
        <v>7546</v>
      </c>
      <c r="F110" s="4">
        <f t="shared" si="13"/>
        <v>3</v>
      </c>
      <c r="G110" t="s">
        <v>9379</v>
      </c>
    </row>
    <row r="111" spans="1:11" x14ac:dyDescent="0.35">
      <c r="A111" s="4">
        <v>63</v>
      </c>
      <c r="B111" s="4">
        <v>-238.90599999999901</v>
      </c>
      <c r="C111" t="s">
        <v>7508</v>
      </c>
      <c r="D111" s="4">
        <v>2</v>
      </c>
      <c r="E111" s="16" t="s">
        <v>7548</v>
      </c>
    </row>
    <row r="112" spans="1:11" x14ac:dyDescent="0.35">
      <c r="E112" s="58" t="s">
        <v>68</v>
      </c>
      <c r="F112" s="4">
        <f t="shared" si="13"/>
        <v>4</v>
      </c>
      <c r="G112" t="s">
        <v>9372</v>
      </c>
    </row>
    <row r="113" spans="1:9" x14ac:dyDescent="0.35">
      <c r="E113" s="58" t="s">
        <v>11575</v>
      </c>
      <c r="F113" s="4">
        <f t="shared" si="13"/>
        <v>5</v>
      </c>
      <c r="G113" t="s">
        <v>9378</v>
      </c>
    </row>
    <row r="114" spans="1:9" x14ac:dyDescent="0.35">
      <c r="A114" s="4">
        <v>64</v>
      </c>
      <c r="B114" s="4">
        <v>-229.47099999999901</v>
      </c>
      <c r="C114" t="s">
        <v>7511</v>
      </c>
      <c r="D114" s="4">
        <v>3</v>
      </c>
      <c r="E114" s="16" t="s">
        <v>7549</v>
      </c>
      <c r="F114" s="4">
        <f t="shared" si="13"/>
        <v>3</v>
      </c>
      <c r="G114" t="s">
        <v>9379</v>
      </c>
      <c r="H114" s="4">
        <f t="shared" ref="H114" si="20">IF(I114="GREET",1,IF(I114="GOAL",2,IF(I114="GOAL:COOP",2,IF(I114="(GOAL:COOP)",2,IF(I114="GOAL:CIVILITY",2,IF(I114="GOAL:SUSTAIN",2,IF(I114="(GOAL:SUSTAIN)",2,IF(I114="GOAL:MAX EARN",2,IF(I114="GOAL:EQUITY",2,IF(I114="(GOAL:EQUITY)",2,IF(I114="PROPOSAL",3,IF(I114="(PROPOSAL)",3,IF(I114="CHOOSE+",4,IF(I114="CHOOSE-",4,IF(I114="(CHOOSE+)",4,IF(I114="(CHOOSE-)",4,IF(I114="ECO INFO",5,IF(I114="(ECO INFO)",5,IF(I114="$ INFO",6,IF(I114="($ INFO)",6,IF(I114="SOC INFO",7,IF(I114="(SOC INFO)",7,IF(I114="RULE INFO",8,IF(I114="EXP INFO",9,IF(I114="(EXP INFO)",9,IF(I114="MON RES",10,IF(I114="MON EARN",11,IF(I114="MON BEH",12,IF(I114="POSE HARM",13,IF(I114="(POSE HARM)",13,IF(I114="POSE CONCERN",14,IF(I114="(POSE CONCERN)",14,IF(I114="RJ APOLOGY",15,IF(I114="RJ ATONE",16,IF(I114="(RJ ATONE)",16,IF(I114="RJ JUSTIFY",17,IF(I114="RJ JUSTIFY:ECO INFO",17,IF(I114="RJ JUSTIFY:SOC INFO",17,IF(I114="RJ JUSTIFY:EXP INFO",17,IF(I114="RJ JUSTIFY:MON EARN",17,IF(I114="RJ JUSTIFY:MON BEH",17,IF(I114="RJ-",18,IF(I114="RJ FORGIVE+",19,IF(I114="RJ FORGIVE-",19,IF(I114="(RJ FORGIVE+)",19,IF(I114="(RJ FORGIVE-)",19,IF(I114="COORD",20,IF(I114="(COORD)",20,IF(I114="ENF ACK",21,IF(I114="(ENF ACK)",21,IF(I114="ENF PRAISE",22,IF(I114="ENF ASK",23,IF(I114="ENF TELL",24,IF(I114="ENF SHAME",25,IF(I114="ENF WARN",26,IF(I114="ENF THREATEN",27,IF(I114="ENF PUNISH",28,IF(I114="DEFECT",29,IF(I114="SM TALK",30,IF(I114="HUMOR",31,IF(I114="POLITE+",32,IF(I114="POLITE-",32,IF(I114="INPUT-",33,IF(I114="AMBIGUOUS",34,IF(I114="UNCODEABLE",35)))))))))))))))))))))))))))))))))))))))))))))))))))))))))))))))))</f>
        <v>4</v>
      </c>
      <c r="I114" t="s">
        <v>10330</v>
      </c>
    </row>
    <row r="115" spans="1:9" x14ac:dyDescent="0.35">
      <c r="B115" s="4">
        <v>-220.44900000000001</v>
      </c>
      <c r="C115" t="s">
        <v>7511</v>
      </c>
      <c r="D115" s="4">
        <v>3</v>
      </c>
      <c r="E115" s="16" t="s">
        <v>7550</v>
      </c>
    </row>
    <row r="117" spans="1:9" x14ac:dyDescent="0.35">
      <c r="B117" s="31" t="s">
        <v>11577</v>
      </c>
    </row>
    <row r="118" spans="1:9" x14ac:dyDescent="0.35">
      <c r="A118" s="4">
        <v>65</v>
      </c>
      <c r="B118" s="4">
        <v>-208.93799999999999</v>
      </c>
      <c r="C118" t="s">
        <v>7508</v>
      </c>
      <c r="D118" s="4">
        <v>2</v>
      </c>
      <c r="E118" s="16" t="s">
        <v>11576</v>
      </c>
      <c r="F118" s="4">
        <f t="shared" ref="F118:F143" si="21">IF(G118="GREET",1,IF(G118="GOAL",2,IF(G118="GOAL:COOP",2,IF(G118="(GOAL:COOP)",2,IF(G118="GOAL:CIVILITY",2,IF(G118="GOAL:SUSTAIN",2,IF(G118="(GOAL:SUSTAIN)",2,IF(G118="GOAL:MAX EARN",2,IF(G118="GOAL:EQUITY",2,IF(G118="(GOAL:EQUITY)",2,IF(G118="PROPOSAL",3,IF(G118="(PROPOSAL)",3,IF(G118="CHOOSE+",4,IF(G118="CHOOSE-",4,IF(G118="(CHOOSE+)",4,IF(G118="(CHOOSE-)",4,IF(G118="ECO INFO",5,IF(G118="(ECO INFO)",5,IF(G118="$ INFO",6,IF(G118="($ INFO)",6,IF(G118="SOC INFO",7,IF(G118="(SOC INFO)",7,IF(G118="RULE INFO",8,IF(G118="EXP INFO",9,IF(G118="(EXP INFO)",9,IF(G118="MON RES",10,IF(G118="MON EARN",11,IF(G118="MON BEH",12,IF(G118="POSE HARM",13,IF(G118="(POSE HARM)",13,IF(G118="POSE CONCERN",14,IF(G118="(POSE CONCERN)",14,IF(G118="RJ APOLOGY",15,IF(G118="RJ ATONE",16,IF(G118="(RJ ATONE)",16,IF(G118="RJ JUSTIFY",17,IF(G118="RJ JUSTIFY:ECO INFO",17,IF(G118="RJ JUSTIFY:SOC INFO",17,IF(G118="RJ JUSTIFY:EXP INFO",17,IF(G118="RJ JUSTIFY:MON EARN",17,IF(G118="RJ JUSTIFY:MON BEH",17,IF(G118="RJ-",18,IF(G118="RJ FORGIVE+",19,IF(G118="RJ FORGIVE-",19,IF(G118="(RJ FORGIVE+)",19,IF(G118="(RJ FORGIVE-)",19,IF(G118="COORD",20,IF(G118="(COORD)",20,IF(G118="ENF ACK",21,IF(G118="(ENF ACK)",21,IF(G118="ENF PRAISE",22,IF(G118="ENF ASK",23,IF(G118="ENF TELL",24,IF(G118="ENF SHAME",25,IF(G118="ENF WARN",26,IF(G118="ENF THREATEN",27,IF(G118="ENF PUNISH",28,IF(G118="DEFECT",29,IF(G118="SM TALK",30,IF(G118="HUMOR",31,IF(G118="POLITE+",32,IF(G118="POLITE-",32,IF(G118="INPUT-",33,IF(G118="AMBIGUOUS",34,IF(G118="UNCODEABLE",35)))))))))))))))))))))))))))))))))))))))))))))))))))))))))))))))))</f>
        <v>7</v>
      </c>
      <c r="G118" t="s">
        <v>9377</v>
      </c>
    </row>
    <row r="119" spans="1:9" x14ac:dyDescent="0.35">
      <c r="A119" s="4">
        <v>66</v>
      </c>
      <c r="B119" s="4">
        <v>-201.733</v>
      </c>
      <c r="C119" t="s">
        <v>7510</v>
      </c>
      <c r="D119" s="4">
        <v>1</v>
      </c>
      <c r="E119" s="16" t="s">
        <v>7552</v>
      </c>
      <c r="F119" s="4">
        <f t="shared" si="21"/>
        <v>30</v>
      </c>
      <c r="G119" t="s">
        <v>9375</v>
      </c>
    </row>
    <row r="120" spans="1:9" x14ac:dyDescent="0.35">
      <c r="A120" s="4">
        <v>67</v>
      </c>
      <c r="B120" s="4">
        <v>-200.74700000000001</v>
      </c>
      <c r="C120" t="s">
        <v>7511</v>
      </c>
      <c r="D120" s="4">
        <v>3</v>
      </c>
      <c r="E120" s="16" t="s">
        <v>177</v>
      </c>
      <c r="F120" s="4">
        <f t="shared" si="21"/>
        <v>31</v>
      </c>
      <c r="G120" t="s">
        <v>9386</v>
      </c>
    </row>
    <row r="121" spans="1:9" x14ac:dyDescent="0.35">
      <c r="A121" s="4">
        <v>68</v>
      </c>
      <c r="B121" s="4">
        <v>-184.57400000000001</v>
      </c>
      <c r="C121" t="s">
        <v>7510</v>
      </c>
      <c r="D121" s="4">
        <v>1</v>
      </c>
      <c r="E121" s="16" t="s">
        <v>1692</v>
      </c>
      <c r="F121" s="4">
        <f t="shared" si="21"/>
        <v>30</v>
      </c>
      <c r="G121" t="s">
        <v>9375</v>
      </c>
    </row>
    <row r="122" spans="1:9" x14ac:dyDescent="0.35">
      <c r="A122" s="4">
        <v>69</v>
      </c>
      <c r="B122" s="4">
        <v>-182.99199999999999</v>
      </c>
      <c r="C122" t="s">
        <v>7511</v>
      </c>
      <c r="D122" s="4">
        <v>3</v>
      </c>
      <c r="E122" s="16" t="s">
        <v>7553</v>
      </c>
      <c r="F122" s="4">
        <f t="shared" si="21"/>
        <v>7</v>
      </c>
      <c r="G122" t="s">
        <v>9377</v>
      </c>
    </row>
    <row r="123" spans="1:9" x14ac:dyDescent="0.35">
      <c r="A123" s="4">
        <v>70</v>
      </c>
      <c r="B123" s="4">
        <v>-179.315</v>
      </c>
      <c r="C123" t="s">
        <v>7508</v>
      </c>
      <c r="D123" s="4">
        <v>2</v>
      </c>
      <c r="E123" s="16" t="s">
        <v>7554</v>
      </c>
      <c r="F123" s="4">
        <f t="shared" si="21"/>
        <v>7</v>
      </c>
      <c r="G123" t="s">
        <v>9377</v>
      </c>
    </row>
    <row r="124" spans="1:9" x14ac:dyDescent="0.35">
      <c r="A124" s="4">
        <v>71</v>
      </c>
      <c r="B124" s="4">
        <v>-176.08</v>
      </c>
      <c r="C124" t="s">
        <v>7525</v>
      </c>
      <c r="D124" s="4">
        <v>4</v>
      </c>
      <c r="E124" s="16" t="s">
        <v>7555</v>
      </c>
      <c r="F124" s="4">
        <f t="shared" si="21"/>
        <v>7</v>
      </c>
      <c r="G124" t="s">
        <v>9377</v>
      </c>
    </row>
    <row r="125" spans="1:9" x14ac:dyDescent="0.35">
      <c r="A125" s="4">
        <v>72</v>
      </c>
      <c r="B125" s="4">
        <v>-175.21700000000001</v>
      </c>
      <c r="C125" t="s">
        <v>7510</v>
      </c>
      <c r="D125" s="4">
        <v>1</v>
      </c>
      <c r="E125" s="16" t="s">
        <v>7556</v>
      </c>
      <c r="F125" s="4">
        <f t="shared" si="21"/>
        <v>7</v>
      </c>
      <c r="G125" t="s">
        <v>9377</v>
      </c>
    </row>
    <row r="126" spans="1:9" x14ac:dyDescent="0.35">
      <c r="A126" s="4">
        <v>73</v>
      </c>
      <c r="B126" s="4">
        <v>-173.666</v>
      </c>
      <c r="C126" t="s">
        <v>7508</v>
      </c>
      <c r="D126" s="4">
        <v>2</v>
      </c>
      <c r="E126" s="16" t="s">
        <v>415</v>
      </c>
      <c r="F126" s="4">
        <f t="shared" si="21"/>
        <v>7</v>
      </c>
      <c r="G126" t="s">
        <v>9377</v>
      </c>
    </row>
    <row r="127" spans="1:9" x14ac:dyDescent="0.35">
      <c r="A127" s="4">
        <v>74</v>
      </c>
      <c r="B127" s="4">
        <v>-164.16399999999999</v>
      </c>
      <c r="C127" t="s">
        <v>7525</v>
      </c>
      <c r="D127" s="4">
        <v>4</v>
      </c>
      <c r="E127" s="16" t="s">
        <v>3494</v>
      </c>
      <c r="F127" s="4">
        <f t="shared" si="21"/>
        <v>7</v>
      </c>
      <c r="G127" t="s">
        <v>9377</v>
      </c>
    </row>
    <row r="128" spans="1:9" x14ac:dyDescent="0.35">
      <c r="A128" s="4">
        <v>75</v>
      </c>
      <c r="B128" s="4">
        <v>-163.63399999999999</v>
      </c>
      <c r="C128" t="s">
        <v>7511</v>
      </c>
      <c r="D128" s="4">
        <v>3</v>
      </c>
      <c r="E128" s="16" t="s">
        <v>265</v>
      </c>
      <c r="F128" s="4">
        <f t="shared" si="21"/>
        <v>7</v>
      </c>
      <c r="G128" t="s">
        <v>9377</v>
      </c>
    </row>
    <row r="129" spans="1:7" x14ac:dyDescent="0.35">
      <c r="A129" s="4">
        <v>76</v>
      </c>
      <c r="B129" s="4">
        <v>-163.398</v>
      </c>
      <c r="C129" t="s">
        <v>7508</v>
      </c>
      <c r="D129" s="4">
        <v>2</v>
      </c>
      <c r="E129" s="16" t="s">
        <v>7557</v>
      </c>
      <c r="F129" s="4">
        <f t="shared" si="21"/>
        <v>7</v>
      </c>
      <c r="G129" t="s">
        <v>9377</v>
      </c>
    </row>
    <row r="130" spans="1:7" x14ac:dyDescent="0.35">
      <c r="A130" s="4">
        <v>77</v>
      </c>
      <c r="B130" s="4">
        <v>-163.36500000000001</v>
      </c>
      <c r="C130" t="s">
        <v>7510</v>
      </c>
      <c r="D130" s="4">
        <v>1</v>
      </c>
      <c r="E130" s="16" t="s">
        <v>7558</v>
      </c>
      <c r="F130" s="4">
        <f t="shared" si="21"/>
        <v>7</v>
      </c>
      <c r="G130" t="s">
        <v>9377</v>
      </c>
    </row>
    <row r="131" spans="1:7" x14ac:dyDescent="0.35">
      <c r="A131" s="4">
        <v>78</v>
      </c>
      <c r="B131" s="4">
        <v>-159.91200000000001</v>
      </c>
      <c r="C131" t="s">
        <v>7510</v>
      </c>
      <c r="D131" s="4">
        <v>1</v>
      </c>
      <c r="E131" s="16" t="s">
        <v>7559</v>
      </c>
      <c r="F131" s="4">
        <f t="shared" si="21"/>
        <v>7</v>
      </c>
      <c r="G131" t="s">
        <v>9377</v>
      </c>
    </row>
    <row r="132" spans="1:7" x14ac:dyDescent="0.35">
      <c r="B132" s="4">
        <v>-158.613</v>
      </c>
      <c r="C132" t="s">
        <v>7510</v>
      </c>
      <c r="D132" s="4">
        <v>1</v>
      </c>
      <c r="E132" s="16" t="s">
        <v>7560</v>
      </c>
    </row>
    <row r="133" spans="1:7" x14ac:dyDescent="0.35">
      <c r="A133" s="4">
        <v>79</v>
      </c>
      <c r="B133" s="4">
        <v>-156.75299999999999</v>
      </c>
      <c r="C133" t="s">
        <v>7511</v>
      </c>
      <c r="D133" s="4">
        <v>3</v>
      </c>
      <c r="E133" s="16" t="s">
        <v>415</v>
      </c>
      <c r="F133" s="4">
        <f t="shared" si="21"/>
        <v>7</v>
      </c>
      <c r="G133" t="s">
        <v>9377</v>
      </c>
    </row>
    <row r="134" spans="1:7" x14ac:dyDescent="0.35">
      <c r="A134" s="4">
        <v>80</v>
      </c>
      <c r="B134" s="4">
        <v>-153.03399999999999</v>
      </c>
      <c r="C134" t="s">
        <v>7525</v>
      </c>
      <c r="D134" s="4">
        <v>4</v>
      </c>
      <c r="E134" s="16" t="s">
        <v>7561</v>
      </c>
      <c r="F134" s="4">
        <f t="shared" si="21"/>
        <v>7</v>
      </c>
      <c r="G134" t="s">
        <v>9377</v>
      </c>
    </row>
    <row r="135" spans="1:7" x14ac:dyDescent="0.35">
      <c r="A135" s="4">
        <v>81</v>
      </c>
      <c r="B135" s="4">
        <v>-148.83500000000001</v>
      </c>
      <c r="C135" t="s">
        <v>7510</v>
      </c>
      <c r="D135" s="4">
        <v>1</v>
      </c>
      <c r="E135" s="16" t="s">
        <v>7562</v>
      </c>
      <c r="F135" s="4">
        <f t="shared" si="21"/>
        <v>30</v>
      </c>
      <c r="G135" t="s">
        <v>9375</v>
      </c>
    </row>
    <row r="136" spans="1:7" x14ac:dyDescent="0.35">
      <c r="A136" s="4">
        <v>82</v>
      </c>
      <c r="B136" s="4">
        <v>-135.762</v>
      </c>
      <c r="C136" t="s">
        <v>7508</v>
      </c>
      <c r="D136" s="4">
        <v>2</v>
      </c>
      <c r="E136" s="16" t="s">
        <v>5254</v>
      </c>
      <c r="F136" s="4">
        <f t="shared" si="21"/>
        <v>32</v>
      </c>
      <c r="G136" t="s">
        <v>9376</v>
      </c>
    </row>
    <row r="137" spans="1:7" x14ac:dyDescent="0.35">
      <c r="A137" s="4">
        <v>83</v>
      </c>
      <c r="B137" s="4">
        <v>-121.49299999999999</v>
      </c>
      <c r="C137" t="s">
        <v>7511</v>
      </c>
      <c r="D137" s="4">
        <v>3</v>
      </c>
      <c r="E137" s="16" t="s">
        <v>7563</v>
      </c>
      <c r="F137" s="4">
        <f t="shared" si="21"/>
        <v>7</v>
      </c>
      <c r="G137" t="s">
        <v>9377</v>
      </c>
    </row>
    <row r="138" spans="1:7" x14ac:dyDescent="0.35">
      <c r="A138" s="4">
        <v>84</v>
      </c>
      <c r="B138" s="4">
        <v>-117.157</v>
      </c>
      <c r="C138" t="s">
        <v>7525</v>
      </c>
      <c r="D138" s="4">
        <v>4</v>
      </c>
      <c r="E138" s="16" t="s">
        <v>3724</v>
      </c>
      <c r="F138" s="4">
        <f t="shared" si="21"/>
        <v>7</v>
      </c>
      <c r="G138" t="s">
        <v>9377</v>
      </c>
    </row>
    <row r="139" spans="1:7" x14ac:dyDescent="0.35">
      <c r="A139" s="4">
        <v>85</v>
      </c>
      <c r="B139" s="4">
        <v>-110.43899999999999</v>
      </c>
      <c r="C139" t="s">
        <v>7511</v>
      </c>
      <c r="D139" s="4">
        <v>3</v>
      </c>
      <c r="E139" s="16" t="s">
        <v>7564</v>
      </c>
      <c r="F139" s="4">
        <f t="shared" si="21"/>
        <v>7</v>
      </c>
      <c r="G139" t="s">
        <v>9377</v>
      </c>
    </row>
    <row r="140" spans="1:7" x14ac:dyDescent="0.35">
      <c r="A140" s="4">
        <v>86</v>
      </c>
      <c r="B140" s="4">
        <v>-109.15799999999901</v>
      </c>
      <c r="C140" t="s">
        <v>7525</v>
      </c>
      <c r="D140" s="4">
        <v>4</v>
      </c>
      <c r="E140" s="16" t="s">
        <v>7565</v>
      </c>
      <c r="F140" s="4">
        <f t="shared" si="21"/>
        <v>7</v>
      </c>
      <c r="G140" t="s">
        <v>9377</v>
      </c>
    </row>
    <row r="141" spans="1:7" x14ac:dyDescent="0.35">
      <c r="A141" s="4">
        <v>87</v>
      </c>
      <c r="B141" s="4">
        <v>-104.65600000000001</v>
      </c>
      <c r="C141" t="s">
        <v>7510</v>
      </c>
      <c r="D141" s="4">
        <v>1</v>
      </c>
      <c r="E141" s="16" t="s">
        <v>7566</v>
      </c>
      <c r="F141" s="4">
        <f t="shared" si="21"/>
        <v>7</v>
      </c>
      <c r="G141" t="s">
        <v>9377</v>
      </c>
    </row>
    <row r="142" spans="1:7" x14ac:dyDescent="0.35">
      <c r="B142" s="4">
        <v>-98.260999999999996</v>
      </c>
      <c r="C142" t="s">
        <v>7510</v>
      </c>
      <c r="D142" s="4">
        <v>1</v>
      </c>
      <c r="E142" s="16" t="s">
        <v>7567</v>
      </c>
    </row>
    <row r="143" spans="1:7" x14ac:dyDescent="0.35">
      <c r="A143" s="4">
        <v>88</v>
      </c>
      <c r="B143" s="4">
        <v>-80.242000000000004</v>
      </c>
      <c r="C143" t="s">
        <v>7508</v>
      </c>
      <c r="D143" s="4">
        <v>2</v>
      </c>
      <c r="E143" s="16" t="s">
        <v>7568</v>
      </c>
      <c r="F143" s="4">
        <f t="shared" si="21"/>
        <v>7</v>
      </c>
      <c r="G143" t="s">
        <v>9377</v>
      </c>
    </row>
    <row r="145" spans="1:9" x14ac:dyDescent="0.35">
      <c r="B145" s="20" t="s">
        <v>9232</v>
      </c>
    </row>
    <row r="146" spans="1:9" x14ac:dyDescent="0.35">
      <c r="A146" s="4">
        <v>89</v>
      </c>
      <c r="B146" s="4">
        <v>-70.230999999999995</v>
      </c>
      <c r="C146" t="s">
        <v>7510</v>
      </c>
      <c r="D146" s="4">
        <v>1</v>
      </c>
      <c r="E146" s="16" t="s">
        <v>7569</v>
      </c>
      <c r="F146" s="4">
        <f t="shared" ref="F146" si="22">IF(G146="GREET",1,IF(G146="GOAL",2,IF(G146="GOAL:COOP",2,IF(G146="(GOAL:COOP)",2,IF(G146="GOAL:CIVILITY",2,IF(G146="GOAL:SUSTAIN",2,IF(G146="(GOAL:SUSTAIN)",2,IF(G146="GOAL:MAX EARN",2,IF(G146="GOAL:EQUITY",2,IF(G146="(GOAL:EQUITY)",2,IF(G146="PROPOSAL",3,IF(G146="(PROPOSAL)",3,IF(G146="CHOOSE+",4,IF(G146="CHOOSE-",4,IF(G146="(CHOOSE+)",4,IF(G146="(CHOOSE-)",4,IF(G146="ECO INFO",5,IF(G146="(ECO INFO)",5,IF(G146="$ INFO",6,IF(G146="($ INFO)",6,IF(G146="SOC INFO",7,IF(G146="(SOC INFO)",7,IF(G146="RULE INFO",8,IF(G146="EXP INFO",9,IF(G146="(EXP INFO)",9,IF(G146="MON RES",10,IF(G146="MON EARN",11,IF(G146="MON BEH",12,IF(G146="POSE HARM",13,IF(G146="(POSE HARM)",13,IF(G146="POSE CONCERN",14,IF(G146="(POSE CONCERN)",14,IF(G146="RJ APOLOGY",15,IF(G146="RJ ATONE",16,IF(G146="(RJ ATONE)",16,IF(G146="RJ JUSTIFY",17,IF(G146="RJ JUSTIFY:ECO INFO",17,IF(G146="RJ JUSTIFY:SOC INFO",17,IF(G146="RJ JUSTIFY:EXP INFO",17,IF(G146="RJ JUSTIFY:MON EARN",17,IF(G146="RJ JUSTIFY:MON BEH",17,IF(G146="RJ-",18,IF(G146="RJ FORGIVE+",19,IF(G146="RJ FORGIVE-",19,IF(G146="(RJ FORGIVE+)",19,IF(G146="(RJ FORGIVE-)",19,IF(G146="COORD",20,IF(G146="(COORD)",20,IF(G146="ENF ACK",21,IF(G146="(ENF ACK)",21,IF(G146="ENF PRAISE",22,IF(G146="ENF ASK",23,IF(G146="ENF TELL",24,IF(G146="ENF SHAME",25,IF(G146="ENF WARN",26,IF(G146="ENF THREATEN",27,IF(G146="ENF PUNISH",28,IF(G146="DEFECT",29,IF(G146="SM TALK",30,IF(G146="HUMOR",31,IF(G146="POLITE+",32,IF(G146="POLITE-",32,IF(G146="INPUT-",33,IF(G146="AMBIGUOUS",34,IF(G146="UNCODEABLE",35)))))))))))))))))))))))))))))))))))))))))))))))))))))))))))))))))</f>
        <v>30</v>
      </c>
      <c r="G146" t="s">
        <v>9375</v>
      </c>
    </row>
    <row r="147" spans="1:9" x14ac:dyDescent="0.35">
      <c r="B147" s="4">
        <v>-62.536000000000001</v>
      </c>
      <c r="C147" t="s">
        <v>7510</v>
      </c>
      <c r="D147" s="4">
        <v>1</v>
      </c>
      <c r="E147" s="16" t="s">
        <v>140</v>
      </c>
    </row>
    <row r="148" spans="1:9" x14ac:dyDescent="0.35">
      <c r="A148" s="4">
        <v>90</v>
      </c>
      <c r="B148" s="4">
        <v>-55.421999999999997</v>
      </c>
      <c r="C148" t="s">
        <v>7508</v>
      </c>
      <c r="D148" s="4">
        <v>2</v>
      </c>
      <c r="E148" s="16" t="s">
        <v>4692</v>
      </c>
      <c r="F148" s="4">
        <f t="shared" ref="F148" si="23">IF(G148="GREET",1,IF(G148="GOAL",2,IF(G148="GOAL:COOP",2,IF(G148="(GOAL:COOP)",2,IF(G148="GOAL:CIVILITY",2,IF(G148="GOAL:SUSTAIN",2,IF(G148="(GOAL:SUSTAIN)",2,IF(G148="GOAL:MAX EARN",2,IF(G148="GOAL:EQUITY",2,IF(G148="(GOAL:EQUITY)",2,IF(G148="PROPOSAL",3,IF(G148="(PROPOSAL)",3,IF(G148="CHOOSE+",4,IF(G148="CHOOSE-",4,IF(G148="(CHOOSE+)",4,IF(G148="(CHOOSE-)",4,IF(G148="ECO INFO",5,IF(G148="(ECO INFO)",5,IF(G148="$ INFO",6,IF(G148="($ INFO)",6,IF(G148="SOC INFO",7,IF(G148="(SOC INFO)",7,IF(G148="RULE INFO",8,IF(G148="EXP INFO",9,IF(G148="(EXP INFO)",9,IF(G148="MON RES",10,IF(G148="MON EARN",11,IF(G148="MON BEH",12,IF(G148="POSE HARM",13,IF(G148="(POSE HARM)",13,IF(G148="POSE CONCERN",14,IF(G148="(POSE CONCERN)",14,IF(G148="RJ APOLOGY",15,IF(G148="RJ ATONE",16,IF(G148="(RJ ATONE)",16,IF(G148="RJ JUSTIFY",17,IF(G148="RJ JUSTIFY:ECO INFO",17,IF(G148="RJ JUSTIFY:SOC INFO",17,IF(G148="RJ JUSTIFY:EXP INFO",17,IF(G148="RJ JUSTIFY:MON EARN",17,IF(G148="RJ JUSTIFY:MON BEH",17,IF(G148="RJ-",18,IF(G148="RJ FORGIVE+",19,IF(G148="RJ FORGIVE-",19,IF(G148="(RJ FORGIVE+)",19,IF(G148="(RJ FORGIVE-)",19,IF(G148="COORD",20,IF(G148="(COORD)",20,IF(G148="ENF ACK",21,IF(G148="(ENF ACK)",21,IF(G148="ENF PRAISE",22,IF(G148="ENF ASK",23,IF(G148="ENF TELL",24,IF(G148="ENF SHAME",25,IF(G148="ENF WARN",26,IF(G148="ENF THREATEN",27,IF(G148="ENF PUNISH",28,IF(G148="DEFECT",29,IF(G148="SM TALK",30,IF(G148="HUMOR",31,IF(G148="POLITE+",32,IF(G148="POLITE-",32,IF(G148="INPUT-",33,IF(G148="AMBIGUOUS",34,IF(G148="UNCODEABLE",35)))))))))))))))))))))))))))))))))))))))))))))))))))))))))))))))))</f>
        <v>30</v>
      </c>
      <c r="G148" t="s">
        <v>9375</v>
      </c>
    </row>
    <row r="150" spans="1:9" x14ac:dyDescent="0.35">
      <c r="A150" s="4">
        <v>91</v>
      </c>
      <c r="B150" s="4">
        <v>-26.349</v>
      </c>
      <c r="C150" t="s">
        <v>7510</v>
      </c>
      <c r="D150" s="4">
        <v>1</v>
      </c>
      <c r="E150" s="16" t="s">
        <v>3969</v>
      </c>
      <c r="F150" s="4">
        <f t="shared" ref="F150" si="24">IF(G150="GREET",1,IF(G150="GOAL",2,IF(G150="GOAL:COOP",2,IF(G150="(GOAL:COOP)",2,IF(G150="GOAL:CIVILITY",2,IF(G150="GOAL:SUSTAIN",2,IF(G150="(GOAL:SUSTAIN)",2,IF(G150="GOAL:MAX EARN",2,IF(G150="GOAL:EQUITY",2,IF(G150="(GOAL:EQUITY)",2,IF(G150="PROPOSAL",3,IF(G150="(PROPOSAL)",3,IF(G150="CHOOSE+",4,IF(G150="CHOOSE-",4,IF(G150="(CHOOSE+)",4,IF(G150="(CHOOSE-)",4,IF(G150="ECO INFO",5,IF(G150="(ECO INFO)",5,IF(G150="$ INFO",6,IF(G150="($ INFO)",6,IF(G150="SOC INFO",7,IF(G150="(SOC INFO)",7,IF(G150="RULE INFO",8,IF(G150="EXP INFO",9,IF(G150="(EXP INFO)",9,IF(G150="MON RES",10,IF(G150="MON EARN",11,IF(G150="MON BEH",12,IF(G150="POSE HARM",13,IF(G150="(POSE HARM)",13,IF(G150="POSE CONCERN",14,IF(G150="(POSE CONCERN)",14,IF(G150="RJ APOLOGY",15,IF(G150="RJ ATONE",16,IF(G150="(RJ ATONE)",16,IF(G150="RJ JUSTIFY",17,IF(G150="RJ JUSTIFY:ECO INFO",17,IF(G150="RJ JUSTIFY:SOC INFO",17,IF(G150="RJ JUSTIFY:EXP INFO",17,IF(G150="RJ JUSTIFY:MON EARN",17,IF(G150="RJ JUSTIFY:MON BEH",17,IF(G150="RJ-",18,IF(G150="RJ FORGIVE+",19,IF(G150="RJ FORGIVE-",19,IF(G150="(RJ FORGIVE+)",19,IF(G150="(RJ FORGIVE-)",19,IF(G150="COORD",20,IF(G150="(COORD)",20,IF(G150="ENF ACK",21,IF(G150="(ENF ACK)",21,IF(G150="ENF PRAISE",22,IF(G150="ENF ASK",23,IF(G150="ENF TELL",24,IF(G150="ENF SHAME",25,IF(G150="ENF WARN",26,IF(G150="ENF THREATEN",27,IF(G150="ENF PUNISH",28,IF(G150="DEFECT",29,IF(G150="SM TALK",30,IF(G150="HUMOR",31,IF(G150="POLITE+",32,IF(G150="POLITE-",32,IF(G150="INPUT-",33,IF(G150="AMBIGUOUS",34,IF(G150="UNCODEABLE",35)))))))))))))))))))))))))))))))))))))))))))))))))))))))))))))))))</f>
        <v>22</v>
      </c>
      <c r="G150" t="s">
        <v>10418</v>
      </c>
    </row>
    <row r="152" spans="1:9" x14ac:dyDescent="0.35">
      <c r="B152" s="21" t="s">
        <v>9233</v>
      </c>
      <c r="C152" s="22"/>
      <c r="D152" s="21"/>
      <c r="E152" s="23"/>
    </row>
    <row r="153" spans="1:9" x14ac:dyDescent="0.35">
      <c r="B153" s="31"/>
    </row>
    <row r="154" spans="1:9" x14ac:dyDescent="0.35">
      <c r="A154" s="4">
        <v>92</v>
      </c>
      <c r="B154" s="4">
        <v>16.347000000000001</v>
      </c>
      <c r="C154" t="s">
        <v>7510</v>
      </c>
      <c r="D154" s="4">
        <v>1</v>
      </c>
      <c r="E154" s="16" t="s">
        <v>7570</v>
      </c>
      <c r="F154" s="4">
        <f t="shared" ref="F154:F155" si="25">IF(G154="GREET",1,IF(G154="GOAL",2,IF(G154="GOAL:COOP",2,IF(G154="(GOAL:COOP)",2,IF(G154="GOAL:CIVILITY",2,IF(G154="GOAL:SUSTAIN",2,IF(G154="(GOAL:SUSTAIN)",2,IF(G154="GOAL:MAX EARN",2,IF(G154="GOAL:EQUITY",2,IF(G154="(GOAL:EQUITY)",2,IF(G154="PROPOSAL",3,IF(G154="(PROPOSAL)",3,IF(G154="CHOOSE+",4,IF(G154="CHOOSE-",4,IF(G154="(CHOOSE+)",4,IF(G154="(CHOOSE-)",4,IF(G154="ECO INFO",5,IF(G154="(ECO INFO)",5,IF(G154="$ INFO",6,IF(G154="($ INFO)",6,IF(G154="SOC INFO",7,IF(G154="(SOC INFO)",7,IF(G154="RULE INFO",8,IF(G154="EXP INFO",9,IF(G154="(EXP INFO)",9,IF(G154="MON RES",10,IF(G154="MON EARN",11,IF(G154="MON BEH",12,IF(G154="POSE HARM",13,IF(G154="(POSE HARM)",13,IF(G154="POSE CONCERN",14,IF(G154="(POSE CONCERN)",14,IF(G154="RJ APOLOGY",15,IF(G154="RJ ATONE",16,IF(G154="(RJ ATONE)",16,IF(G154="RJ JUSTIFY",17,IF(G154="RJ JUSTIFY:ECO INFO",17,IF(G154="RJ JUSTIFY:SOC INFO",17,IF(G154="RJ JUSTIFY:EXP INFO",17,IF(G154="RJ JUSTIFY:MON EARN",17,IF(G154="RJ JUSTIFY:MON BEH",17,IF(G154="RJ-",18,IF(G154="RJ FORGIVE+",19,IF(G154="RJ FORGIVE-",19,IF(G154="(RJ FORGIVE+)",19,IF(G154="(RJ FORGIVE-)",19,IF(G154="COORD",20,IF(G154="(COORD)",20,IF(G154="ENF ACK",21,IF(G154="(ENF ACK)",21,IF(G154="ENF PRAISE",22,IF(G154="ENF ASK",23,IF(G154="ENF TELL",24,IF(G154="ENF SHAME",25,IF(G154="ENF WARN",26,IF(G154="ENF THREATEN",27,IF(G154="ENF PUNISH",28,IF(G154="DEFECT",29,IF(G154="SM TALK",30,IF(G154="HUMOR",31,IF(G154="POLITE+",32,IF(G154="POLITE-",32,IF(G154="INPUT-",33,IF(G154="AMBIGUOUS",34,IF(G154="UNCODEABLE",35)))))))))))))))))))))))))))))))))))))))))))))))))))))))))))))))))</f>
        <v>7</v>
      </c>
      <c r="G154" t="s">
        <v>9377</v>
      </c>
      <c r="I154" t="s">
        <v>11578</v>
      </c>
    </row>
    <row r="155" spans="1:9" x14ac:dyDescent="0.35">
      <c r="A155" s="4">
        <v>93</v>
      </c>
      <c r="B155" s="4">
        <v>31.038</v>
      </c>
      <c r="C155" t="s">
        <v>7508</v>
      </c>
      <c r="D155" s="4">
        <v>2</v>
      </c>
      <c r="E155" s="16" t="s">
        <v>7571</v>
      </c>
      <c r="F155" s="4">
        <f t="shared" si="25"/>
        <v>10</v>
      </c>
      <c r="G155" t="s">
        <v>10136</v>
      </c>
    </row>
    <row r="157" spans="1:9" x14ac:dyDescent="0.35">
      <c r="A157" s="4">
        <v>94</v>
      </c>
      <c r="B157" s="4">
        <v>33.482999999999997</v>
      </c>
      <c r="C157" t="s">
        <v>7510</v>
      </c>
      <c r="D157" s="4">
        <v>1</v>
      </c>
      <c r="E157" s="16" t="s">
        <v>7572</v>
      </c>
      <c r="F157" s="4">
        <f t="shared" ref="F157" si="26">IF(G157="GREET",1,IF(G157="GOAL",2,IF(G157="GOAL:COOP",2,IF(G157="(GOAL:COOP)",2,IF(G157="GOAL:CIVILITY",2,IF(G157="GOAL:SUSTAIN",2,IF(G157="(GOAL:SUSTAIN)",2,IF(G157="GOAL:MAX EARN",2,IF(G157="GOAL:EQUITY",2,IF(G157="(GOAL:EQUITY)",2,IF(G157="PROPOSAL",3,IF(G157="(PROPOSAL)",3,IF(G157="CHOOSE+",4,IF(G157="CHOOSE-",4,IF(G157="(CHOOSE+)",4,IF(G157="(CHOOSE-)",4,IF(G157="ECO INFO",5,IF(G157="(ECO INFO)",5,IF(G157="$ INFO",6,IF(G157="($ INFO)",6,IF(G157="SOC INFO",7,IF(G157="(SOC INFO)",7,IF(G157="RULE INFO",8,IF(G157="EXP INFO",9,IF(G157="(EXP INFO)",9,IF(G157="MON RES",10,IF(G157="MON EARN",11,IF(G157="MON BEH",12,IF(G157="POSE HARM",13,IF(G157="(POSE HARM)",13,IF(G157="POSE CONCERN",14,IF(G157="(POSE CONCERN)",14,IF(G157="RJ APOLOGY",15,IF(G157="RJ ATONE",16,IF(G157="(RJ ATONE)",16,IF(G157="RJ JUSTIFY",17,IF(G157="RJ JUSTIFY:ECO INFO",17,IF(G157="RJ JUSTIFY:SOC INFO",17,IF(G157="RJ JUSTIFY:EXP INFO",17,IF(G157="RJ JUSTIFY:MON EARN",17,IF(G157="RJ JUSTIFY:MON BEH",17,IF(G157="RJ-",18,IF(G157="RJ FORGIVE+",19,IF(G157="RJ FORGIVE-",19,IF(G157="(RJ FORGIVE+)",19,IF(G157="(RJ FORGIVE-)",19,IF(G157="COORD",20,IF(G157="(COORD)",20,IF(G157="ENF ACK",21,IF(G157="(ENF ACK)",21,IF(G157="ENF PRAISE",22,IF(G157="ENF ASK",23,IF(G157="ENF TELL",24,IF(G157="ENF SHAME",25,IF(G157="ENF WARN",26,IF(G157="ENF THREATEN",27,IF(G157="ENF PUNISH",28,IF(G157="DEFECT",29,IF(G157="SM TALK",30,IF(G157="HUMOR",31,IF(G157="POLITE+",32,IF(G157="POLITE-",32,IF(G157="INPUT-",33,IF(G157="AMBIGUOUS",34,IF(G157="UNCODEABLE",35)))))))))))))))))))))))))))))))))))))))))))))))))))))))))))))))))</f>
        <v>3</v>
      </c>
      <c r="G157" t="s">
        <v>9379</v>
      </c>
    </row>
    <row r="159" spans="1:9" x14ac:dyDescent="0.35">
      <c r="A159" s="7"/>
      <c r="B159" s="11" t="s">
        <v>9229</v>
      </c>
      <c r="C159" s="15"/>
      <c r="D159" s="19"/>
      <c r="E159" s="15"/>
    </row>
    <row r="160" spans="1:9" x14ac:dyDescent="0.35">
      <c r="B160" s="31"/>
    </row>
    <row r="161" spans="1:9" x14ac:dyDescent="0.35">
      <c r="A161" s="4">
        <v>95</v>
      </c>
      <c r="B161" s="4">
        <v>-377.108</v>
      </c>
      <c r="C161" t="s">
        <v>7510</v>
      </c>
      <c r="D161" s="4">
        <v>1</v>
      </c>
      <c r="E161" s="16" t="s">
        <v>2122</v>
      </c>
      <c r="F161" s="4">
        <f t="shared" ref="F161:F177" si="27">IF(G161="GREET",1,IF(G161="GOAL",2,IF(G161="GOAL:COOP",2,IF(G161="(GOAL:COOP)",2,IF(G161="GOAL:CIVILITY",2,IF(G161="GOAL:SUSTAIN",2,IF(G161="(GOAL:SUSTAIN)",2,IF(G161="GOAL:MAX EARN",2,IF(G161="GOAL:EQUITY",2,IF(G161="(GOAL:EQUITY)",2,IF(G161="PROPOSAL",3,IF(G161="(PROPOSAL)",3,IF(G161="CHOOSE+",4,IF(G161="CHOOSE-",4,IF(G161="(CHOOSE+)",4,IF(G161="(CHOOSE-)",4,IF(G161="ECO INFO",5,IF(G161="(ECO INFO)",5,IF(G161="$ INFO",6,IF(G161="($ INFO)",6,IF(G161="SOC INFO",7,IF(G161="(SOC INFO)",7,IF(G161="RULE INFO",8,IF(G161="EXP INFO",9,IF(G161="(EXP INFO)",9,IF(G161="MON RES",10,IF(G161="MON EARN",11,IF(G161="MON BEH",12,IF(G161="POSE HARM",13,IF(G161="(POSE HARM)",13,IF(G161="POSE CONCERN",14,IF(G161="(POSE CONCERN)",14,IF(G161="RJ APOLOGY",15,IF(G161="RJ ATONE",16,IF(G161="(RJ ATONE)",16,IF(G161="RJ JUSTIFY",17,IF(G161="RJ JUSTIFY:ECO INFO",17,IF(G161="RJ JUSTIFY:SOC INFO",17,IF(G161="RJ JUSTIFY:EXP INFO",17,IF(G161="RJ JUSTIFY:MON EARN",17,IF(G161="RJ JUSTIFY:MON BEH",17,IF(G161="RJ-",18,IF(G161="RJ FORGIVE+",19,IF(G161="RJ FORGIVE-",19,IF(G161="(RJ FORGIVE+)",19,IF(G161="(RJ FORGIVE-)",19,IF(G161="COORD",20,IF(G161="(COORD)",20,IF(G161="ENF ACK",21,IF(G161="(ENF ACK)",21,IF(G161="ENF PRAISE",22,IF(G161="ENF ASK",23,IF(G161="ENF TELL",24,IF(G161="ENF SHAME",25,IF(G161="ENF WARN",26,IF(G161="ENF THREATEN",27,IF(G161="ENF PUNISH",28,IF(G161="DEFECT",29,IF(G161="SM TALK",30,IF(G161="HUMOR",31,IF(G161="POLITE+",32,IF(G161="POLITE-",32,IF(G161="INPUT-",33,IF(G161="AMBIGUOUS",34,IF(G161="UNCODEABLE",35)))))))))))))))))))))))))))))))))))))))))))))))))))))))))))))))))</f>
        <v>34</v>
      </c>
      <c r="G161" t="s">
        <v>9387</v>
      </c>
    </row>
    <row r="162" spans="1:9" x14ac:dyDescent="0.35">
      <c r="A162" s="4">
        <v>96</v>
      </c>
      <c r="B162" s="4">
        <v>-367.37099999999998</v>
      </c>
      <c r="C162" t="s">
        <v>7525</v>
      </c>
      <c r="D162" s="4">
        <v>4</v>
      </c>
      <c r="E162" s="16" t="s">
        <v>7637</v>
      </c>
      <c r="F162" s="4">
        <f t="shared" si="27"/>
        <v>7</v>
      </c>
      <c r="G162" t="s">
        <v>9377</v>
      </c>
    </row>
    <row r="163" spans="1:9" x14ac:dyDescent="0.35">
      <c r="A163" s="4">
        <v>97</v>
      </c>
      <c r="B163" s="4">
        <v>-365.92099999999999</v>
      </c>
      <c r="C163" t="s">
        <v>7508</v>
      </c>
      <c r="D163" s="4">
        <v>2</v>
      </c>
      <c r="E163" s="16" t="s">
        <v>7638</v>
      </c>
      <c r="F163" s="4">
        <f t="shared" si="27"/>
        <v>12</v>
      </c>
      <c r="G163" t="s">
        <v>10124</v>
      </c>
      <c r="H163" s="4">
        <f t="shared" ref="H163" si="28">IF(I163="GREET",1,IF(I163="GOAL",2,IF(I163="GOAL:COOP",2,IF(I163="(GOAL:COOP)",2,IF(I163="GOAL:CIVILITY",2,IF(I163="GOAL:SUSTAIN",2,IF(I163="(GOAL:SUSTAIN)",2,IF(I163="GOAL:MAX EARN",2,IF(I163="GOAL:EQUITY",2,IF(I163="(GOAL:EQUITY)",2,IF(I163="PROPOSAL",3,IF(I163="(PROPOSAL)",3,IF(I163="CHOOSE+",4,IF(I163="CHOOSE-",4,IF(I163="(CHOOSE+)",4,IF(I163="(CHOOSE-)",4,IF(I163="ECO INFO",5,IF(I163="(ECO INFO)",5,IF(I163="$ INFO",6,IF(I163="($ INFO)",6,IF(I163="SOC INFO",7,IF(I163="(SOC INFO)",7,IF(I163="RULE INFO",8,IF(I163="EXP INFO",9,IF(I163="(EXP INFO)",9,IF(I163="MON RES",10,IF(I163="MON EARN",11,IF(I163="MON BEH",12,IF(I163="POSE HARM",13,IF(I163="(POSE HARM)",13,IF(I163="POSE CONCERN",14,IF(I163="(POSE CONCERN)",14,IF(I163="RJ APOLOGY",15,IF(I163="RJ ATONE",16,IF(I163="(RJ ATONE)",16,IF(I163="RJ JUSTIFY",17,IF(I163="RJ JUSTIFY:ECO INFO",17,IF(I163="RJ JUSTIFY:SOC INFO",17,IF(I163="RJ JUSTIFY:EXP INFO",17,IF(I163="RJ JUSTIFY:MON EARN",17,IF(I163="RJ JUSTIFY:MON BEH",17,IF(I163="RJ-",18,IF(I163="RJ FORGIVE+",19,IF(I163="RJ FORGIVE-",19,IF(I163="(RJ FORGIVE+)",19,IF(I163="(RJ FORGIVE-)",19,IF(I163="COORD",20,IF(I163="(COORD)",20,IF(I163="ENF ACK",21,IF(I163="(ENF ACK)",21,IF(I163="ENF PRAISE",22,IF(I163="ENF ASK",23,IF(I163="ENF TELL",24,IF(I163="ENF SHAME",25,IF(I163="ENF WARN",26,IF(I163="ENF THREATEN",27,IF(I163="ENF PUNISH",28,IF(I163="DEFECT",29,IF(I163="SM TALK",30,IF(I163="HUMOR",31,IF(I163="POLITE+",32,IF(I163="POLITE-",32,IF(I163="INPUT-",33,IF(I163="AMBIGUOUS",34,IF(I163="UNCODEABLE",35)))))))))))))))))))))))))))))))))))))))))))))))))))))))))))))))))</f>
        <v>7</v>
      </c>
      <c r="I163" t="s">
        <v>9377</v>
      </c>
    </row>
    <row r="164" spans="1:9" x14ac:dyDescent="0.35">
      <c r="B164" s="4">
        <v>-363.65899999999999</v>
      </c>
      <c r="C164" t="s">
        <v>7508</v>
      </c>
      <c r="D164" s="4">
        <v>2</v>
      </c>
      <c r="E164" s="16" t="s">
        <v>7458</v>
      </c>
    </row>
    <row r="165" spans="1:9" x14ac:dyDescent="0.35">
      <c r="A165" s="4">
        <v>98</v>
      </c>
      <c r="B165" s="4">
        <v>-353.779</v>
      </c>
      <c r="C165" t="s">
        <v>7525</v>
      </c>
      <c r="D165" s="4">
        <v>4</v>
      </c>
      <c r="E165" s="16" t="s">
        <v>1550</v>
      </c>
      <c r="F165" s="4">
        <f t="shared" si="27"/>
        <v>31</v>
      </c>
      <c r="G165" t="s">
        <v>9386</v>
      </c>
    </row>
    <row r="167" spans="1:9" x14ac:dyDescent="0.35">
      <c r="B167" s="20" t="s">
        <v>9285</v>
      </c>
    </row>
    <row r="168" spans="1:9" x14ac:dyDescent="0.35">
      <c r="A168" s="4">
        <v>99</v>
      </c>
      <c r="B168" s="4">
        <v>-317.58499999999998</v>
      </c>
      <c r="C168" t="s">
        <v>7511</v>
      </c>
      <c r="D168" s="4">
        <v>3</v>
      </c>
      <c r="E168" s="16" t="s">
        <v>7647</v>
      </c>
      <c r="F168" s="4">
        <f t="shared" si="27"/>
        <v>9</v>
      </c>
      <c r="G168" t="s">
        <v>9373</v>
      </c>
    </row>
    <row r="169" spans="1:9" x14ac:dyDescent="0.35">
      <c r="B169" s="4">
        <v>-263.30700000000002</v>
      </c>
      <c r="C169" t="s">
        <v>7511</v>
      </c>
      <c r="D169" s="4">
        <v>3</v>
      </c>
      <c r="E169" s="16" t="s">
        <v>7655</v>
      </c>
      <c r="F169" s="4">
        <f t="shared" si="27"/>
        <v>7</v>
      </c>
      <c r="G169" t="s">
        <v>9377</v>
      </c>
    </row>
    <row r="170" spans="1:9" x14ac:dyDescent="0.35">
      <c r="A170" s="4">
        <v>100</v>
      </c>
      <c r="B170" s="4">
        <v>-311.07400000000001</v>
      </c>
      <c r="C170" t="s">
        <v>7525</v>
      </c>
      <c r="D170" s="4">
        <v>4</v>
      </c>
      <c r="E170" s="16" t="s">
        <v>7649</v>
      </c>
      <c r="F170" s="4">
        <f t="shared" si="27"/>
        <v>9</v>
      </c>
      <c r="G170" t="s">
        <v>9373</v>
      </c>
    </row>
    <row r="171" spans="1:9" x14ac:dyDescent="0.35">
      <c r="A171" s="4">
        <v>101</v>
      </c>
      <c r="B171" s="4">
        <v>-246.91099999999901</v>
      </c>
      <c r="C171" t="s">
        <v>7510</v>
      </c>
      <c r="D171" s="4">
        <v>1</v>
      </c>
      <c r="E171" s="16" t="s">
        <v>7656</v>
      </c>
      <c r="F171" s="4">
        <f t="shared" si="27"/>
        <v>9</v>
      </c>
      <c r="G171" t="s">
        <v>9373</v>
      </c>
    </row>
    <row r="172" spans="1:9" x14ac:dyDescent="0.35">
      <c r="A172" s="4">
        <v>102</v>
      </c>
      <c r="B172" s="4">
        <v>-229.4</v>
      </c>
      <c r="C172" t="s">
        <v>7511</v>
      </c>
      <c r="D172" s="4">
        <v>3</v>
      </c>
      <c r="E172" s="16" t="s">
        <v>450</v>
      </c>
      <c r="F172" s="4">
        <f t="shared" si="27"/>
        <v>9</v>
      </c>
      <c r="G172" t="s">
        <v>9373</v>
      </c>
    </row>
    <row r="175" spans="1:9" x14ac:dyDescent="0.35">
      <c r="A175" s="4">
        <v>103</v>
      </c>
      <c r="B175" s="4">
        <v>-364.50299999999999</v>
      </c>
      <c r="C175" t="s">
        <v>7511</v>
      </c>
      <c r="D175" s="4">
        <v>3</v>
      </c>
      <c r="E175" s="16" t="s">
        <v>7639</v>
      </c>
      <c r="F175" s="4">
        <f t="shared" si="27"/>
        <v>22</v>
      </c>
      <c r="G175" t="s">
        <v>10418</v>
      </c>
    </row>
    <row r="176" spans="1:9" x14ac:dyDescent="0.35">
      <c r="A176" s="4">
        <v>104</v>
      </c>
      <c r="B176" s="4">
        <v>-341.875</v>
      </c>
      <c r="C176" t="s">
        <v>7508</v>
      </c>
      <c r="D176" s="4">
        <v>2</v>
      </c>
      <c r="E176" s="16" t="s">
        <v>7643</v>
      </c>
      <c r="F176" s="4">
        <f t="shared" si="27"/>
        <v>22</v>
      </c>
      <c r="G176" t="s">
        <v>10418</v>
      </c>
    </row>
    <row r="177" spans="1:11" x14ac:dyDescent="0.35">
      <c r="A177" s="4">
        <v>105</v>
      </c>
      <c r="B177" s="4">
        <v>-334.08099999999899</v>
      </c>
      <c r="C177" t="s">
        <v>7525</v>
      </c>
      <c r="D177" s="4">
        <v>4</v>
      </c>
      <c r="E177" s="16" t="s">
        <v>1134</v>
      </c>
      <c r="F177" s="4">
        <f t="shared" si="27"/>
        <v>22</v>
      </c>
      <c r="G177" t="s">
        <v>10418</v>
      </c>
    </row>
    <row r="179" spans="1:11" x14ac:dyDescent="0.35">
      <c r="A179" s="7">
        <v>4</v>
      </c>
      <c r="B179" s="31" t="s">
        <v>11582</v>
      </c>
    </row>
    <row r="180" spans="1:11" x14ac:dyDescent="0.35">
      <c r="A180" s="4">
        <v>106</v>
      </c>
      <c r="B180" s="4">
        <v>-338.36599999999999</v>
      </c>
      <c r="C180" t="s">
        <v>7510</v>
      </c>
      <c r="D180" s="4">
        <v>1</v>
      </c>
      <c r="E180" s="16" t="s">
        <v>7644</v>
      </c>
      <c r="F180" s="4">
        <f t="shared" ref="F180" si="29">IF(G180="GREET",1,IF(G180="GOAL",2,IF(G180="GOAL:COOP",2,IF(G180="(GOAL:COOP)",2,IF(G180="GOAL:CIVILITY",2,IF(G180="GOAL:SUSTAIN",2,IF(G180="(GOAL:SUSTAIN)",2,IF(G180="GOAL:MAX EARN",2,IF(G180="GOAL:EQUITY",2,IF(G180="(GOAL:EQUITY)",2,IF(G180="PROPOSAL",3,IF(G180="(PROPOSAL)",3,IF(G180="CHOOSE+",4,IF(G180="CHOOSE-",4,IF(G180="(CHOOSE+)",4,IF(G180="(CHOOSE-)",4,IF(G180="ECO INFO",5,IF(G180="(ECO INFO)",5,IF(G180="$ INFO",6,IF(G180="($ INFO)",6,IF(G180="SOC INFO",7,IF(G180="(SOC INFO)",7,IF(G180="RULE INFO",8,IF(G180="EXP INFO",9,IF(G180="(EXP INFO)",9,IF(G180="MON RES",10,IF(G180="MON EARN",11,IF(G180="MON BEH",12,IF(G180="POSE HARM",13,IF(G180="(POSE HARM)",13,IF(G180="POSE CONCERN",14,IF(G180="(POSE CONCERN)",14,IF(G180="RJ APOLOGY",15,IF(G180="RJ ATONE",16,IF(G180="(RJ ATONE)",16,IF(G180="RJ JUSTIFY",17,IF(G180="RJ JUSTIFY:ECO INFO",17,IF(G180="RJ JUSTIFY:SOC INFO",17,IF(G180="RJ JUSTIFY:EXP INFO",17,IF(G180="RJ JUSTIFY:MON EARN",17,IF(G180="RJ JUSTIFY:MON BEH",17,IF(G180="RJ-",18,IF(G180="RJ FORGIVE+",19,IF(G180="RJ FORGIVE-",19,IF(G180="(RJ FORGIVE+)",19,IF(G180="(RJ FORGIVE-)",19,IF(G180="COORD",20,IF(G180="(COORD)",20,IF(G180="ENF ACK",21,IF(G180="(ENF ACK)",21,IF(G180="ENF PRAISE",22,IF(G180="ENF ASK",23,IF(G180="ENF TELL",24,IF(G180="ENF SHAME",25,IF(G180="ENF WARN",26,IF(G180="ENF THREATEN",27,IF(G180="ENF PUNISH",28,IF(G180="DEFECT",29,IF(G180="SM TALK",30,IF(G180="HUMOR",31,IF(G180="POLITE+",32,IF(G180="POLITE-",32,IF(G180="INPUT-",33,IF(G180="AMBIGUOUS",34,IF(G180="UNCODEABLE",35)))))))))))))))))))))))))))))))))))))))))))))))))))))))))))))))))</f>
        <v>14</v>
      </c>
      <c r="G180" t="s">
        <v>9381</v>
      </c>
      <c r="H180" s="4">
        <f t="shared" ref="H180" si="30">IF(I180="GREET",1,IF(I180="GOAL",2,IF(I180="GOAL:COOP",2,IF(I180="(GOAL:COOP)",2,IF(I180="GOAL:CIVILITY",2,IF(I180="GOAL:SUSTAIN",2,IF(I180="(GOAL:SUSTAIN)",2,IF(I180="GOAL:MAX EARN",2,IF(I180="GOAL:EQUITY",2,IF(I180="(GOAL:EQUITY)",2,IF(I180="PROPOSAL",3,IF(I180="(PROPOSAL)",3,IF(I180="CHOOSE+",4,IF(I180="CHOOSE-",4,IF(I180="(CHOOSE+)",4,IF(I180="(CHOOSE-)",4,IF(I180="ECO INFO",5,IF(I180="(ECO INFO)",5,IF(I180="$ INFO",6,IF(I180="($ INFO)",6,IF(I180="SOC INFO",7,IF(I180="(SOC INFO)",7,IF(I180="RULE INFO",8,IF(I180="EXP INFO",9,IF(I180="(EXP INFO)",9,IF(I180="MON RES",10,IF(I180="MON EARN",11,IF(I180="MON BEH",12,IF(I180="POSE HARM",13,IF(I180="(POSE HARM)",13,IF(I180="POSE CONCERN",14,IF(I180="(POSE CONCERN)",14,IF(I180="RJ APOLOGY",15,IF(I180="RJ ATONE",16,IF(I180="(RJ ATONE)",16,IF(I180="RJ JUSTIFY",17,IF(I180="RJ JUSTIFY:ECO INFO",17,IF(I180="RJ JUSTIFY:SOC INFO",17,IF(I180="RJ JUSTIFY:EXP INFO",17,IF(I180="RJ JUSTIFY:MON EARN",17,IF(I180="RJ JUSTIFY:MON BEH",17,IF(I180="RJ-",18,IF(I180="RJ FORGIVE+",19,IF(I180="RJ FORGIVE-",19,IF(I180="(RJ FORGIVE+)",19,IF(I180="(RJ FORGIVE-)",19,IF(I180="COORD",20,IF(I180="(COORD)",20,IF(I180="ENF ACK",21,IF(I180="(ENF ACK)",21,IF(I180="ENF PRAISE",22,IF(I180="ENF ASK",23,IF(I180="ENF TELL",24,IF(I180="ENF SHAME",25,IF(I180="ENF WARN",26,IF(I180="ENF THREATEN",27,IF(I180="ENF PUNISH",28,IF(I180="DEFECT",29,IF(I180="SM TALK",30,IF(I180="HUMOR",31,IF(I180="POLITE+",32,IF(I180="POLITE-",32,IF(I180="INPUT-",33,IF(I180="AMBIGUOUS",34,IF(I180="UNCODEABLE",35)))))))))))))))))))))))))))))))))))))))))))))))))))))))))))))))))</f>
        <v>6</v>
      </c>
      <c r="I180" t="s">
        <v>10472</v>
      </c>
      <c r="J180" s="4">
        <f>IF(K180="GREET",1,IF(K180="GOAL",2,IF(K180="GOAL:COOP",2,IF(K180="(GOAL:COOP)",2,IF(K180="GOAL:CIVILITY",2,IF(K180="GOAL:SUSTAIN",2,IF(K180="(GOAL:SUSTAIN)",2,IF(K180="(GOAL:MAX EARN)",2,IF(K180="GOAL:EQUITY",2,IF(K180="(GOAL:EQUITY)",2,IF(K180="PROPOSAL",3,IF(K180="(PROPOSAL)",3,IF(K180="CHOOSE+",4,IF(K180="CHOOSE-",4,IF(K180="(CHOOSE+)",4,IF(K180="(CHOOSE-)",4,IF(K180="ECO INFO",5,IF(K180="(ECO INFO)",5,IF(K180="$ INFO",6,IF(K180="($ INFO)",6,IF(K180="SOC INFO",7,IF(K180="(SOC INFO)",7,IF(K180="RULE INFO",8,IF(K180="EXP INFO",9,IF(K180="(EXP INFO)",9,IF(K180="MON RES",10,IF(K180="MON EARN",11,IF(K180="MON BEH",12,IF(K180="POSE HARM",13,IF(K180="(POSE HARM)",13,IF(K180="POSE CONCERN",14,IF(K180="(POSE CONCERN)",14,IF(K180="RJ APOLOGY",15,IF(K180="RJ ATONE",16,IF(K180="(RJ ATONE)",16,IF(K180="RJ JUSTIFY",17,IF(K180="RJ JUSTIFY:ECO INFO",17,IF(K180="RJ JUSTIFY:SOC INFO",17,IF(K180="RJ JUSTIFY:EXP INFO",17,IF(K180="RJ JUSTIFY:MON EARN",17,IF(K180="RJ JUSTIFY:MON BEH",17,IF(K180="RJ-",18,IF(K180="RJ FORGIVE+",19,IF(K180="RJ FORGIVE-",19,IF(K180="(RJ FORGIVE+)",19,IF(K180="(RJ FORGIVE-)",19,IF(K180="COORD",20,IF(K180="(COORD)",20,IF(K180="ENF ACK",21,IF(K180="(ENF ACK)",21,IF(K180="ENF PRAISE",22,IF(K180="ENF ASK",23,IF(K180="ENF TELL",24,IF(K180="ENF SHAME",25,IF(K180="ENF WARN",26,IF(K180="ENF THREATEN",27,IF(K180="ENF PUNISH",28,IF(K180="DEFECT",29,IF(K180="SM TALK",30,IF(K180="HUMOR",31,IF(K180="POLITE+",32,IF(K180="POLITE-",32,IF(K180="INPUT-",33,IF(K180="AMBIGUOUS",34,IF(K180="UNCODEABLE",35)))))))))))))))))))))))))))))))))))))))))))))))))))))))))))))))))</f>
        <v>2</v>
      </c>
      <c r="K180" t="s">
        <v>12185</v>
      </c>
    </row>
    <row r="181" spans="1:11" x14ac:dyDescent="0.35">
      <c r="B181" s="4">
        <v>-327.66500000000002</v>
      </c>
      <c r="C181" t="s">
        <v>7510</v>
      </c>
      <c r="D181" s="4">
        <v>1</v>
      </c>
      <c r="E181" s="16" t="s">
        <v>2739</v>
      </c>
    </row>
    <row r="182" spans="1:11" x14ac:dyDescent="0.35">
      <c r="A182" s="4">
        <v>107</v>
      </c>
      <c r="B182" s="4">
        <v>-309.84300000000002</v>
      </c>
      <c r="C182" t="s">
        <v>7508</v>
      </c>
      <c r="D182" s="4">
        <v>2</v>
      </c>
      <c r="E182" s="16" t="s">
        <v>7650</v>
      </c>
      <c r="F182" s="4">
        <f t="shared" ref="F182:F200" si="31">IF(G182="GREET",1,IF(G182="GOAL",2,IF(G182="GOAL:COOP",2,IF(G182="(GOAL:COOP)",2,IF(G182="GOAL:CIVILITY",2,IF(G182="GOAL:SUSTAIN",2,IF(G182="(GOAL:SUSTAIN)",2,IF(G182="GOAL:MAX EARN",2,IF(G182="GOAL:EQUITY",2,IF(G182="(GOAL:EQUITY)",2,IF(G182="PROPOSAL",3,IF(G182="(PROPOSAL)",3,IF(G182="CHOOSE+",4,IF(G182="CHOOSE-",4,IF(G182="(CHOOSE+)",4,IF(G182="(CHOOSE-)",4,IF(G182="ECO INFO",5,IF(G182="(ECO INFO)",5,IF(G182="$ INFO",6,IF(G182="($ INFO)",6,IF(G182="SOC INFO",7,IF(G182="(SOC INFO)",7,IF(G182="RULE INFO",8,IF(G182="EXP INFO",9,IF(G182="(EXP INFO)",9,IF(G182="MON RES",10,IF(G182="MON EARN",11,IF(G182="MON BEH",12,IF(G182="POSE HARM",13,IF(G182="(POSE HARM)",13,IF(G182="POSE CONCERN",14,IF(G182="(POSE CONCERN)",14,IF(G182="RJ APOLOGY",15,IF(G182="RJ ATONE",16,IF(G182="(RJ ATONE)",16,IF(G182="RJ JUSTIFY",17,IF(G182="RJ JUSTIFY:ECO INFO",17,IF(G182="RJ JUSTIFY:SOC INFO",17,IF(G182="RJ JUSTIFY:EXP INFO",17,IF(G182="RJ JUSTIFY:MON EARN",17,IF(G182="RJ JUSTIFY:MON BEH",17,IF(G182="RJ-",18,IF(G182="RJ FORGIVE+",19,IF(G182="RJ FORGIVE-",19,IF(G182="(RJ FORGIVE+)",19,IF(G182="(RJ FORGIVE-)",19,IF(G182="COORD",20,IF(G182="(COORD)",20,IF(G182="ENF ACK",21,IF(G182="(ENF ACK)",21,IF(G182="ENF PRAISE",22,IF(G182="ENF ASK",23,IF(G182="ENF TELL",24,IF(G182="ENF SHAME",25,IF(G182="ENF WARN",26,IF(G182="ENF THREATEN",27,IF(G182="ENF PUNISH",28,IF(G182="DEFECT",29,IF(G182="SM TALK",30,IF(G182="HUMOR",31,IF(G182="POLITE+",32,IF(G182="POLITE-",32,IF(G182="INPUT-",33,IF(G182="AMBIGUOUS",34,IF(G182="UNCODEABLE",35)))))))))))))))))))))))))))))))))))))))))))))))))))))))))))))))))</f>
        <v>14</v>
      </c>
      <c r="G182" t="s">
        <v>9381</v>
      </c>
      <c r="H182" s="4">
        <f t="shared" ref="H182" si="32">IF(I182="GREET",1,IF(I182="GOAL",2,IF(I182="GOAL:COOP",2,IF(I182="(GOAL:COOP)",2,IF(I182="GOAL:CIVILITY",2,IF(I182="GOAL:SUSTAIN",2,IF(I182="(GOAL:SUSTAIN)",2,IF(I182="GOAL:MAX EARN",2,IF(I182="GOAL:EQUITY",2,IF(I182="(GOAL:EQUITY)",2,IF(I182="PROPOSAL",3,IF(I182="(PROPOSAL)",3,IF(I182="CHOOSE+",4,IF(I182="CHOOSE-",4,IF(I182="(CHOOSE+)",4,IF(I182="(CHOOSE-)",4,IF(I182="ECO INFO",5,IF(I182="(ECO INFO)",5,IF(I182="$ INFO",6,IF(I182="($ INFO)",6,IF(I182="SOC INFO",7,IF(I182="(SOC INFO)",7,IF(I182="RULE INFO",8,IF(I182="EXP INFO",9,IF(I182="(EXP INFO)",9,IF(I182="MON RES",10,IF(I182="MON EARN",11,IF(I182="MON BEH",12,IF(I182="POSE HARM",13,IF(I182="(POSE HARM)",13,IF(I182="POSE CONCERN",14,IF(I182="(POSE CONCERN)",14,IF(I182="RJ APOLOGY",15,IF(I182="RJ ATONE",16,IF(I182="(RJ ATONE)",16,IF(I182="RJ JUSTIFY",17,IF(I182="RJ JUSTIFY:ECO INFO",17,IF(I182="RJ JUSTIFY:SOC INFO",17,IF(I182="RJ JUSTIFY:EXP INFO",17,IF(I182="RJ JUSTIFY:MON EARN",17,IF(I182="RJ JUSTIFY:MON BEH",17,IF(I182="RJ-",18,IF(I182="RJ FORGIVE+",19,IF(I182="RJ FORGIVE-",19,IF(I182="(RJ FORGIVE+)",19,IF(I182="(RJ FORGIVE-)",19,IF(I182="COORD",20,IF(I182="(COORD)",20,IF(I182="ENF ACK",21,IF(I182="(ENF ACK)",21,IF(I182="ENF PRAISE",22,IF(I182="ENF ASK",23,IF(I182="ENF TELL",24,IF(I182="ENF SHAME",25,IF(I182="ENF WARN",26,IF(I182="ENF THREATEN",27,IF(I182="ENF PUNISH",28,IF(I182="DEFECT",29,IF(I182="SM TALK",30,IF(I182="HUMOR",31,IF(I182="POLITE+",32,IF(I182="POLITE-",32,IF(I182="INPUT-",33,IF(I182="AMBIGUOUS",34,IF(I182="UNCODEABLE",35)))))))))))))))))))))))))))))))))))))))))))))))))))))))))))))))))</f>
        <v>6</v>
      </c>
      <c r="I182" t="s">
        <v>10472</v>
      </c>
      <c r="J182" s="4">
        <f>IF(K182="GREET",1,IF(K182="GOAL",2,IF(K182="GOAL:COOP",2,IF(K182="(GOAL:COOP)",2,IF(K182="GOAL:CIVILITY",2,IF(K182="GOAL:SUSTAIN",2,IF(K182="(GOAL:SUSTAIN)",2,IF(K182="(GOAL:MAX EARN)",2,IF(K182="GOAL:EQUITY",2,IF(K182="(GOAL:EQUITY)",2,IF(K182="PROPOSAL",3,IF(K182="(PROPOSAL)",3,IF(K182="CHOOSE+",4,IF(K182="CHOOSE-",4,IF(K182="(CHOOSE+)",4,IF(K182="(CHOOSE-)",4,IF(K182="ECO INFO",5,IF(K182="(ECO INFO)",5,IF(K182="$ INFO",6,IF(K182="($ INFO)",6,IF(K182="SOC INFO",7,IF(K182="(SOC INFO)",7,IF(K182="RULE INFO",8,IF(K182="EXP INFO",9,IF(K182="(EXP INFO)",9,IF(K182="MON RES",10,IF(K182="MON EARN",11,IF(K182="MON BEH",12,IF(K182="POSE HARM",13,IF(K182="(POSE HARM)",13,IF(K182="POSE CONCERN",14,IF(K182="(POSE CONCERN)",14,IF(K182="RJ APOLOGY",15,IF(K182="RJ ATONE",16,IF(K182="(RJ ATONE)",16,IF(K182="RJ JUSTIFY",17,IF(K182="RJ JUSTIFY:ECO INFO",17,IF(K182="RJ JUSTIFY:SOC INFO",17,IF(K182="RJ JUSTIFY:EXP INFO",17,IF(K182="RJ JUSTIFY:MON EARN",17,IF(K182="RJ JUSTIFY:MON BEH",17,IF(K182="RJ-",18,IF(K182="RJ FORGIVE+",19,IF(K182="RJ FORGIVE-",19,IF(K182="(RJ FORGIVE+)",19,IF(K182="(RJ FORGIVE-)",19,IF(K182="COORD",20,IF(K182="(COORD)",20,IF(K182="ENF ACK",21,IF(K182="(ENF ACK)",21,IF(K182="ENF PRAISE",22,IF(K182="ENF ASK",23,IF(K182="ENF TELL",24,IF(K182="ENF SHAME",25,IF(K182="ENF WARN",26,IF(K182="ENF THREATEN",27,IF(K182="ENF PUNISH",28,IF(K182="DEFECT",29,IF(K182="SM TALK",30,IF(K182="HUMOR",31,IF(K182="POLITE+",32,IF(K182="POLITE-",32,IF(K182="INPUT-",33,IF(K182="AMBIGUOUS",34,IF(K182="UNCODEABLE",35)))))))))))))))))))))))))))))))))))))))))))))))))))))))))))))))))</f>
        <v>2</v>
      </c>
      <c r="K182" t="s">
        <v>12185</v>
      </c>
    </row>
    <row r="183" spans="1:11" x14ac:dyDescent="0.35">
      <c r="A183" s="4">
        <v>108</v>
      </c>
      <c r="B183" s="4">
        <v>-275.39400000000001</v>
      </c>
      <c r="C183" t="s">
        <v>7510</v>
      </c>
      <c r="D183" s="4">
        <v>1</v>
      </c>
      <c r="E183" s="16" t="s">
        <v>7653</v>
      </c>
      <c r="F183" s="4">
        <f t="shared" si="31"/>
        <v>3</v>
      </c>
      <c r="G183" t="s">
        <v>9379</v>
      </c>
    </row>
    <row r="184" spans="1:11" x14ac:dyDescent="0.35">
      <c r="B184" s="4">
        <v>-263.85599999999999</v>
      </c>
      <c r="C184" t="s">
        <v>7510</v>
      </c>
      <c r="D184" s="4">
        <v>1</v>
      </c>
      <c r="E184" s="16" t="s">
        <v>7654</v>
      </c>
    </row>
    <row r="185" spans="1:11" x14ac:dyDescent="0.35">
      <c r="E185" s="58" t="s">
        <v>11579</v>
      </c>
      <c r="F185" s="4">
        <f t="shared" si="31"/>
        <v>3</v>
      </c>
      <c r="G185" t="s">
        <v>9379</v>
      </c>
    </row>
    <row r="186" spans="1:11" x14ac:dyDescent="0.35">
      <c r="E186" s="58" t="s">
        <v>11580</v>
      </c>
      <c r="F186" s="4">
        <f t="shared" si="31"/>
        <v>5</v>
      </c>
      <c r="G186" t="s">
        <v>9378</v>
      </c>
    </row>
    <row r="187" spans="1:11" x14ac:dyDescent="0.35">
      <c r="E187" s="58" t="s">
        <v>11581</v>
      </c>
      <c r="F187" s="4">
        <f t="shared" si="31"/>
        <v>7</v>
      </c>
      <c r="G187" t="s">
        <v>9377</v>
      </c>
      <c r="H187" s="4">
        <f t="shared" ref="H187" si="33">IF(I187="GREET",1,IF(I187="GOAL",2,IF(I187="GOAL:COOP",2,IF(I187="(GOAL:COOP)",2,IF(I187="GOAL:CIVILITY",2,IF(I187="GOAL:SUSTAIN",2,IF(I187="(GOAL:SUSTAIN)",2,IF(I187="GOAL:MAX EARN",2,IF(I187="GOAL:EQUITY",2,IF(I187="(GOAL:EQUITY)",2,IF(I187="PROPOSAL",3,IF(I187="(PROPOSAL)",3,IF(I187="CHOOSE+",4,IF(I187="CHOOSE-",4,IF(I187="(CHOOSE+)",4,IF(I187="(CHOOSE-)",4,IF(I187="ECO INFO",5,IF(I187="(ECO INFO)",5,IF(I187="$ INFO",6,IF(I187="($ INFO)",6,IF(I187="SOC INFO",7,IF(I187="(SOC INFO)",7,IF(I187="RULE INFO",8,IF(I187="EXP INFO",9,IF(I187="(EXP INFO)",9,IF(I187="MON RES",10,IF(I187="MON EARN",11,IF(I187="MON BEH",12,IF(I187="POSE HARM",13,IF(I187="(POSE HARM)",13,IF(I187="POSE CONCERN",14,IF(I187="(POSE CONCERN)",14,IF(I187="RJ APOLOGY",15,IF(I187="RJ ATONE",16,IF(I187="(RJ ATONE)",16,IF(I187="RJ JUSTIFY",17,IF(I187="RJ JUSTIFY:ECO INFO",17,IF(I187="RJ JUSTIFY:SOC INFO",17,IF(I187="RJ JUSTIFY:EXP INFO",17,IF(I187="RJ JUSTIFY:MON EARN",17,IF(I187="RJ JUSTIFY:MON BEH",17,IF(I187="RJ-",18,IF(I187="RJ FORGIVE+",19,IF(I187="RJ FORGIVE-",19,IF(I187="(RJ FORGIVE+)",19,IF(I187="(RJ FORGIVE-)",19,IF(I187="COORD",20,IF(I187="(COORD)",20,IF(I187="ENF ACK",21,IF(I187="(ENF ACK)",21,IF(I187="ENF PRAISE",22,IF(I187="ENF ASK",23,IF(I187="ENF TELL",24,IF(I187="ENF SHAME",25,IF(I187="ENF WARN",26,IF(I187="ENF THREATEN",27,IF(I187="ENF PUNISH",28,IF(I187="DEFECT",29,IF(I187="SM TALK",30,IF(I187="HUMOR",31,IF(I187="POLITE+",32,IF(I187="POLITE-",32,IF(I187="INPUT-",33,IF(I187="AMBIGUOUS",34,IF(I187="UNCODEABLE",35)))))))))))))))))))))))))))))))))))))))))))))))))))))))))))))))))</f>
        <v>6</v>
      </c>
      <c r="I187" t="s">
        <v>10472</v>
      </c>
    </row>
    <row r="188" spans="1:11" x14ac:dyDescent="0.35">
      <c r="A188" s="4">
        <v>109</v>
      </c>
      <c r="B188" s="4">
        <v>-231.55500000000001</v>
      </c>
      <c r="C188" t="s">
        <v>7508</v>
      </c>
      <c r="D188" s="4">
        <v>2</v>
      </c>
      <c r="E188" s="16" t="s">
        <v>7657</v>
      </c>
      <c r="F188" s="4">
        <f t="shared" si="31"/>
        <v>3</v>
      </c>
      <c r="G188" t="s">
        <v>9379</v>
      </c>
    </row>
    <row r="189" spans="1:11" x14ac:dyDescent="0.35">
      <c r="B189" s="4">
        <v>-203.976</v>
      </c>
      <c r="C189" t="s">
        <v>7508</v>
      </c>
      <c r="D189" s="4">
        <v>2</v>
      </c>
      <c r="E189" s="16" t="s">
        <v>7658</v>
      </c>
    </row>
    <row r="190" spans="1:11" x14ac:dyDescent="0.35">
      <c r="A190" s="4">
        <v>110</v>
      </c>
      <c r="B190" s="4">
        <v>-170.22</v>
      </c>
      <c r="C190" t="s">
        <v>7525</v>
      </c>
      <c r="D190" s="4">
        <v>4</v>
      </c>
      <c r="E190" s="16" t="s">
        <v>7659</v>
      </c>
      <c r="F190" s="4">
        <f t="shared" si="31"/>
        <v>4</v>
      </c>
      <c r="G190" t="s">
        <v>9372</v>
      </c>
    </row>
    <row r="191" spans="1:11" x14ac:dyDescent="0.35">
      <c r="A191" s="4">
        <v>111</v>
      </c>
      <c r="B191" s="4">
        <v>-167.23699999999999</v>
      </c>
      <c r="C191" t="s">
        <v>7511</v>
      </c>
      <c r="D191" s="4">
        <v>3</v>
      </c>
      <c r="E191" s="16" t="s">
        <v>7660</v>
      </c>
      <c r="F191" s="4">
        <f t="shared" si="31"/>
        <v>5</v>
      </c>
      <c r="G191" t="s">
        <v>9378</v>
      </c>
    </row>
    <row r="192" spans="1:11" x14ac:dyDescent="0.35">
      <c r="A192" s="4">
        <v>112</v>
      </c>
      <c r="B192" s="4">
        <v>-163.81299999999999</v>
      </c>
      <c r="C192" t="s">
        <v>7510</v>
      </c>
      <c r="D192" s="4">
        <v>1</v>
      </c>
      <c r="E192" s="16" t="s">
        <v>7661</v>
      </c>
    </row>
    <row r="193" spans="1:9" x14ac:dyDescent="0.35">
      <c r="E193" s="58" t="s">
        <v>10034</v>
      </c>
      <c r="F193" s="4">
        <f t="shared" si="31"/>
        <v>3</v>
      </c>
      <c r="G193" t="s">
        <v>9379</v>
      </c>
    </row>
    <row r="194" spans="1:9" x14ac:dyDescent="0.35">
      <c r="E194" s="58" t="s">
        <v>10035</v>
      </c>
      <c r="F194" s="4">
        <f t="shared" si="31"/>
        <v>5</v>
      </c>
      <c r="G194" t="s">
        <v>9378</v>
      </c>
    </row>
    <row r="195" spans="1:9" x14ac:dyDescent="0.35">
      <c r="A195" s="4">
        <v>113</v>
      </c>
      <c r="B195" s="4">
        <v>-150.51599999999999</v>
      </c>
      <c r="C195" t="s">
        <v>7508</v>
      </c>
      <c r="D195" s="4">
        <v>2</v>
      </c>
      <c r="E195" s="16" t="s">
        <v>2074</v>
      </c>
      <c r="F195" s="4">
        <f t="shared" si="31"/>
        <v>4</v>
      </c>
      <c r="G195" t="s">
        <v>9372</v>
      </c>
      <c r="H195" s="4">
        <f t="shared" ref="H195:H196" si="34">IF(I195="GREET",1,IF(I195="GOAL",2,IF(I195="GOAL:COOP",2,IF(I195="(GOAL:COOP)",2,IF(I195="GOAL:CIVILITY",2,IF(I195="GOAL:SUSTAIN",2,IF(I195="(GOAL:SUSTAIN)",2,IF(I195="GOAL:MAX EARN",2,IF(I195="GOAL:EQUITY",2,IF(I195="(GOAL:EQUITY)",2,IF(I195="PROPOSAL",3,IF(I195="(PROPOSAL)",3,IF(I195="CHOOSE+",4,IF(I195="CHOOSE-",4,IF(I195="(CHOOSE+)",4,IF(I195="(CHOOSE-)",4,IF(I195="ECO INFO",5,IF(I195="(ECO INFO)",5,IF(I195="$ INFO",6,IF(I195="($ INFO)",6,IF(I195="SOC INFO",7,IF(I195="(SOC INFO)",7,IF(I195="RULE INFO",8,IF(I195="EXP INFO",9,IF(I195="(EXP INFO)",9,IF(I195="MON RES",10,IF(I195="MON EARN",11,IF(I195="MON BEH",12,IF(I195="POSE HARM",13,IF(I195="(POSE HARM)",13,IF(I195="POSE CONCERN",14,IF(I195="(POSE CONCERN)",14,IF(I195="RJ APOLOGY",15,IF(I195="RJ ATONE",16,IF(I195="(RJ ATONE)",16,IF(I195="RJ JUSTIFY",17,IF(I195="RJ JUSTIFY:ECO INFO",17,IF(I195="RJ JUSTIFY:SOC INFO",17,IF(I195="RJ JUSTIFY:EXP INFO",17,IF(I195="RJ JUSTIFY:MON EARN",17,IF(I195="RJ JUSTIFY:MON BEH",17,IF(I195="RJ-",18,IF(I195="RJ FORGIVE+",19,IF(I195="RJ FORGIVE-",19,IF(I195="(RJ FORGIVE+)",19,IF(I195="(RJ FORGIVE-)",19,IF(I195="COORD",20,IF(I195="(COORD)",20,IF(I195="ENF ACK",21,IF(I195="(ENF ACK)",21,IF(I195="ENF PRAISE",22,IF(I195="ENF ASK",23,IF(I195="ENF TELL",24,IF(I195="ENF SHAME",25,IF(I195="ENF WARN",26,IF(I195="ENF THREATEN",27,IF(I195="ENF PUNISH",28,IF(I195="DEFECT",29,IF(I195="SM TALK",30,IF(I195="HUMOR",31,IF(I195="POLITE+",32,IF(I195="POLITE-",32,IF(I195="INPUT-",33,IF(I195="AMBIGUOUS",34,IF(I195="UNCODEABLE",35)))))))))))))))))))))))))))))))))))))))))))))))))))))))))))))))))</f>
        <v>5</v>
      </c>
      <c r="I195" t="s">
        <v>10437</v>
      </c>
    </row>
    <row r="196" spans="1:9" x14ac:dyDescent="0.35">
      <c r="A196" s="4">
        <v>114</v>
      </c>
      <c r="B196" s="4">
        <v>-143.67400000000001</v>
      </c>
      <c r="C196" t="s">
        <v>7525</v>
      </c>
      <c r="D196" s="4">
        <v>4</v>
      </c>
      <c r="E196" s="16" t="s">
        <v>7662</v>
      </c>
      <c r="F196" s="4">
        <f t="shared" si="31"/>
        <v>4</v>
      </c>
      <c r="G196" t="s">
        <v>9372</v>
      </c>
      <c r="H196" s="4">
        <f t="shared" si="34"/>
        <v>5</v>
      </c>
      <c r="I196" t="s">
        <v>10437</v>
      </c>
    </row>
    <row r="198" spans="1:9" x14ac:dyDescent="0.35">
      <c r="B198" s="20" t="s">
        <v>9232</v>
      </c>
    </row>
    <row r="199" spans="1:9" x14ac:dyDescent="0.35">
      <c r="A199" s="4">
        <v>115</v>
      </c>
      <c r="B199" s="4">
        <v>-98.447999999999993</v>
      </c>
      <c r="C199" t="s">
        <v>7508</v>
      </c>
      <c r="D199" s="4">
        <v>2</v>
      </c>
      <c r="E199" s="16" t="s">
        <v>7663</v>
      </c>
      <c r="F199" s="4">
        <f t="shared" si="31"/>
        <v>30</v>
      </c>
      <c r="G199" t="s">
        <v>9375</v>
      </c>
    </row>
    <row r="200" spans="1:9" x14ac:dyDescent="0.35">
      <c r="A200" s="4">
        <v>116</v>
      </c>
      <c r="B200" s="4">
        <v>-89.231999999999999</v>
      </c>
      <c r="C200" t="s">
        <v>7511</v>
      </c>
      <c r="D200" s="4">
        <v>3</v>
      </c>
      <c r="E200" s="16" t="s">
        <v>415</v>
      </c>
      <c r="F200" s="4">
        <f t="shared" si="31"/>
        <v>30</v>
      </c>
      <c r="G200" t="s">
        <v>9375</v>
      </c>
    </row>
    <row r="202" spans="1:9" x14ac:dyDescent="0.35">
      <c r="B202" s="20" t="s">
        <v>9285</v>
      </c>
    </row>
    <row r="203" spans="1:9" x14ac:dyDescent="0.35">
      <c r="A203" s="4">
        <v>117</v>
      </c>
      <c r="B203" s="4">
        <v>-53.350999999999999</v>
      </c>
      <c r="C203" t="s">
        <v>7510</v>
      </c>
      <c r="D203" s="4">
        <v>1</v>
      </c>
      <c r="E203" s="16" t="s">
        <v>7664</v>
      </c>
      <c r="F203" s="4">
        <f t="shared" ref="F203" si="35">IF(G203="GREET",1,IF(G203="GOAL",2,IF(G203="GOAL:COOP",2,IF(G203="(GOAL:COOP)",2,IF(G203="GOAL:CIVILITY",2,IF(G203="GOAL:SUSTAIN",2,IF(G203="(GOAL:SUSTAIN)",2,IF(G203="GOAL:MAX EARN",2,IF(G203="GOAL:EQUITY",2,IF(G203="(GOAL:EQUITY)",2,IF(G203="PROPOSAL",3,IF(G203="(PROPOSAL)",3,IF(G203="CHOOSE+",4,IF(G203="CHOOSE-",4,IF(G203="(CHOOSE+)",4,IF(G203="(CHOOSE-)",4,IF(G203="ECO INFO",5,IF(G203="(ECO INFO)",5,IF(G203="$ INFO",6,IF(G203="($ INFO)",6,IF(G203="SOC INFO",7,IF(G203="(SOC INFO)",7,IF(G203="RULE INFO",8,IF(G203="EXP INFO",9,IF(G203="(EXP INFO)",9,IF(G203="MON RES",10,IF(G203="MON EARN",11,IF(G203="MON BEH",12,IF(G203="POSE HARM",13,IF(G203="(POSE HARM)",13,IF(G203="POSE CONCERN",14,IF(G203="(POSE CONCERN)",14,IF(G203="RJ APOLOGY",15,IF(G203="RJ ATONE",16,IF(G203="(RJ ATONE)",16,IF(G203="RJ JUSTIFY",17,IF(G203="RJ JUSTIFY:ECO INFO",17,IF(G203="RJ JUSTIFY:SOC INFO",17,IF(G203="RJ JUSTIFY:EXP INFO",17,IF(G203="RJ JUSTIFY:MON EARN",17,IF(G203="RJ JUSTIFY:MON BEH",17,IF(G203="RJ-",18,IF(G203="RJ FORGIVE+",19,IF(G203="RJ FORGIVE-",19,IF(G203="(RJ FORGIVE+)",19,IF(G203="(RJ FORGIVE-)",19,IF(G203="COORD",20,IF(G203="(COORD)",20,IF(G203="ENF ACK",21,IF(G203="(ENF ACK)",21,IF(G203="ENF PRAISE",22,IF(G203="ENF ASK",23,IF(G203="ENF TELL",24,IF(G203="ENF SHAME",25,IF(G203="ENF WARN",26,IF(G203="ENF THREATEN",27,IF(G203="ENF PUNISH",28,IF(G203="DEFECT",29,IF(G203="SM TALK",30,IF(G203="HUMOR",31,IF(G203="POLITE+",32,IF(G203="POLITE-",32,IF(G203="INPUT-",33,IF(G203="AMBIGUOUS",34,IF(G203="UNCODEABLE",35)))))))))))))))))))))))))))))))))))))))))))))))))))))))))))))))))</f>
        <v>9</v>
      </c>
      <c r="G203" t="s">
        <v>9373</v>
      </c>
    </row>
    <row r="204" spans="1:9" x14ac:dyDescent="0.35">
      <c r="B204" s="4">
        <v>-47.045999999999999</v>
      </c>
      <c r="C204" t="s">
        <v>7510</v>
      </c>
      <c r="D204" s="4">
        <v>1</v>
      </c>
      <c r="E204" s="16" t="s">
        <v>7665</v>
      </c>
    </row>
    <row r="205" spans="1:9" x14ac:dyDescent="0.35">
      <c r="A205" s="4">
        <v>118</v>
      </c>
      <c r="B205" s="4">
        <v>-33.766999999999904</v>
      </c>
      <c r="C205" t="s">
        <v>7525</v>
      </c>
      <c r="D205" s="4">
        <v>4</v>
      </c>
      <c r="E205" s="16" t="s">
        <v>7666</v>
      </c>
      <c r="F205" s="4">
        <f t="shared" ref="F205" si="36">IF(G205="GREET",1,IF(G205="GOAL",2,IF(G205="GOAL:COOP",2,IF(G205="(GOAL:COOP)",2,IF(G205="GOAL:CIVILITY",2,IF(G205="GOAL:SUSTAIN",2,IF(G205="(GOAL:SUSTAIN)",2,IF(G205="GOAL:MAX EARN",2,IF(G205="GOAL:EQUITY",2,IF(G205="(GOAL:EQUITY)",2,IF(G205="PROPOSAL",3,IF(G205="(PROPOSAL)",3,IF(G205="CHOOSE+",4,IF(G205="CHOOSE-",4,IF(G205="(CHOOSE+)",4,IF(G205="(CHOOSE-)",4,IF(G205="ECO INFO",5,IF(G205="(ECO INFO)",5,IF(G205="$ INFO",6,IF(G205="($ INFO)",6,IF(G205="SOC INFO",7,IF(G205="(SOC INFO)",7,IF(G205="RULE INFO",8,IF(G205="EXP INFO",9,IF(G205="(EXP INFO)",9,IF(G205="MON RES",10,IF(G205="MON EARN",11,IF(G205="MON BEH",12,IF(G205="POSE HARM",13,IF(G205="(POSE HARM)",13,IF(G205="POSE CONCERN",14,IF(G205="(POSE CONCERN)",14,IF(G205="RJ APOLOGY",15,IF(G205="RJ ATONE",16,IF(G205="(RJ ATONE)",16,IF(G205="RJ JUSTIFY",17,IF(G205="RJ JUSTIFY:ECO INFO",17,IF(G205="RJ JUSTIFY:SOC INFO",17,IF(G205="RJ JUSTIFY:EXP INFO",17,IF(G205="RJ JUSTIFY:MON EARN",17,IF(G205="RJ JUSTIFY:MON BEH",17,IF(G205="RJ-",18,IF(G205="RJ FORGIVE+",19,IF(G205="RJ FORGIVE-",19,IF(G205="(RJ FORGIVE+)",19,IF(G205="(RJ FORGIVE-)",19,IF(G205="COORD",20,IF(G205="(COORD)",20,IF(G205="ENF ACK",21,IF(G205="(ENF ACK)",21,IF(G205="ENF PRAISE",22,IF(G205="ENF ASK",23,IF(G205="ENF TELL",24,IF(G205="ENF SHAME",25,IF(G205="ENF WARN",26,IF(G205="ENF THREATEN",27,IF(G205="ENF PUNISH",28,IF(G205="DEFECT",29,IF(G205="SM TALK",30,IF(G205="HUMOR",31,IF(G205="POLITE+",32,IF(G205="POLITE-",32,IF(G205="INPUT-",33,IF(G205="AMBIGUOUS",34,IF(G205="UNCODEABLE",35)))))))))))))))))))))))))))))))))))))))))))))))))))))))))))))))))</f>
        <v>7</v>
      </c>
      <c r="G205" t="s">
        <v>9377</v>
      </c>
    </row>
    <row r="208" spans="1:9" x14ac:dyDescent="0.35">
      <c r="A208" s="8" t="s">
        <v>11929</v>
      </c>
    </row>
    <row r="209" spans="1:12" x14ac:dyDescent="0.35">
      <c r="B209" s="98" t="s">
        <v>11936</v>
      </c>
    </row>
    <row r="210" spans="1:12" x14ac:dyDescent="0.35">
      <c r="A210" s="7" t="s">
        <v>12235</v>
      </c>
      <c r="B210" s="4">
        <v>2</v>
      </c>
      <c r="C210" t="s">
        <v>12042</v>
      </c>
    </row>
    <row r="211" spans="1:12" x14ac:dyDescent="0.35">
      <c r="A211" s="7" t="s">
        <v>12236</v>
      </c>
      <c r="B211" s="4">
        <v>4</v>
      </c>
      <c r="C211" t="s">
        <v>12045</v>
      </c>
    </row>
    <row r="212" spans="1:12" x14ac:dyDescent="0.35">
      <c r="A212" s="7" t="s">
        <v>12237</v>
      </c>
      <c r="B212" s="4">
        <v>4</v>
      </c>
      <c r="C212" t="s">
        <v>12044</v>
      </c>
    </row>
    <row r="214" spans="1:12" x14ac:dyDescent="0.35">
      <c r="A214" s="7" t="s">
        <v>12080</v>
      </c>
      <c r="B214" s="4">
        <v>4</v>
      </c>
    </row>
    <row r="215" spans="1:12" x14ac:dyDescent="0.35">
      <c r="A215" s="4" t="s">
        <v>12082</v>
      </c>
      <c r="B215" s="4">
        <v>2</v>
      </c>
    </row>
    <row r="218" spans="1:12" x14ac:dyDescent="0.35">
      <c r="B218" s="8" t="s">
        <v>12198</v>
      </c>
      <c r="F218"/>
      <c r="H218"/>
      <c r="J218"/>
      <c r="L218"/>
    </row>
    <row r="219" spans="1:12" x14ac:dyDescent="0.35">
      <c r="A219" s="8" t="s">
        <v>12232</v>
      </c>
      <c r="B219" s="6" t="s">
        <v>12230</v>
      </c>
      <c r="C219" s="7" t="s">
        <v>12231</v>
      </c>
      <c r="F219"/>
      <c r="H219"/>
      <c r="J219"/>
      <c r="L219"/>
    </row>
    <row r="220" spans="1:12" x14ac:dyDescent="0.35">
      <c r="A220" s="7" t="s">
        <v>12083</v>
      </c>
      <c r="B220" s="102">
        <v>1</v>
      </c>
      <c r="C220" s="102">
        <v>1</v>
      </c>
      <c r="F220"/>
      <c r="H220"/>
      <c r="J220"/>
      <c r="L220"/>
    </row>
    <row r="221" spans="1:12" x14ac:dyDescent="0.35">
      <c r="A221" s="7" t="s">
        <v>12084</v>
      </c>
      <c r="B221" s="102">
        <v>1</v>
      </c>
      <c r="C221" s="102">
        <v>1</v>
      </c>
      <c r="F221"/>
      <c r="H221"/>
      <c r="J221"/>
      <c r="L221"/>
    </row>
    <row r="222" spans="1:12" x14ac:dyDescent="0.35">
      <c r="B222"/>
      <c r="C222" s="4"/>
      <c r="F222"/>
      <c r="H222"/>
      <c r="J222"/>
      <c r="L222"/>
    </row>
    <row r="223" spans="1:12" x14ac:dyDescent="0.35">
      <c r="A223" s="8" t="s">
        <v>12200</v>
      </c>
      <c r="B223"/>
      <c r="C223" s="4"/>
      <c r="F223"/>
      <c r="H223"/>
      <c r="J223"/>
      <c r="L223"/>
    </row>
    <row r="224" spans="1:12" x14ac:dyDescent="0.35">
      <c r="A224" s="7" t="s">
        <v>12083</v>
      </c>
      <c r="B224" s="102" t="s">
        <v>11932</v>
      </c>
      <c r="C224" s="102" t="s">
        <v>11932</v>
      </c>
      <c r="F224"/>
      <c r="H224"/>
      <c r="J224"/>
      <c r="L224"/>
    </row>
    <row r="225" spans="1:12" x14ac:dyDescent="0.35">
      <c r="A225" s="7" t="s">
        <v>12084</v>
      </c>
      <c r="B225" s="102" t="s">
        <v>11932</v>
      </c>
      <c r="C225" s="102" t="s">
        <v>11932</v>
      </c>
      <c r="F225"/>
      <c r="H225"/>
      <c r="J225"/>
      <c r="L225"/>
    </row>
    <row r="226" spans="1:12" x14ac:dyDescent="0.35">
      <c r="C226" s="4"/>
      <c r="F226"/>
      <c r="H226"/>
      <c r="J226"/>
      <c r="L226"/>
    </row>
    <row r="227" spans="1:12" x14ac:dyDescent="0.35">
      <c r="A227" s="8" t="s">
        <v>12201</v>
      </c>
      <c r="C227" s="4"/>
      <c r="F227"/>
      <c r="H227"/>
      <c r="J227"/>
      <c r="L227"/>
    </row>
    <row r="228" spans="1:12" x14ac:dyDescent="0.35">
      <c r="A228" s="7" t="s">
        <v>12083</v>
      </c>
      <c r="B228" s="102" t="s">
        <v>11932</v>
      </c>
      <c r="C228" s="102" t="s">
        <v>11932</v>
      </c>
      <c r="F228"/>
      <c r="H228"/>
      <c r="J228"/>
      <c r="L228"/>
    </row>
    <row r="229" spans="1:12" x14ac:dyDescent="0.35">
      <c r="A229" s="7" t="s">
        <v>12084</v>
      </c>
      <c r="B229" s="102" t="s">
        <v>11932</v>
      </c>
      <c r="C229" s="102" t="s">
        <v>11932</v>
      </c>
      <c r="F229"/>
      <c r="H229"/>
      <c r="J229"/>
      <c r="L229"/>
    </row>
    <row r="230" spans="1:12" x14ac:dyDescent="0.35">
      <c r="B230"/>
      <c r="C230" s="4"/>
      <c r="F230"/>
      <c r="H230"/>
      <c r="J230"/>
      <c r="L230"/>
    </row>
    <row r="231" spans="1:12" x14ac:dyDescent="0.35">
      <c r="A231" s="7" t="s">
        <v>12080</v>
      </c>
      <c r="B231"/>
      <c r="C231" s="4"/>
      <c r="F231"/>
      <c r="H231"/>
      <c r="J231"/>
      <c r="L231"/>
    </row>
    <row r="232" spans="1:12" x14ac:dyDescent="0.35">
      <c r="A232" s="7" t="s">
        <v>12083</v>
      </c>
      <c r="B232" s="102">
        <v>1</v>
      </c>
      <c r="C232" s="102">
        <v>1</v>
      </c>
      <c r="F232"/>
      <c r="H232"/>
      <c r="J232"/>
      <c r="L232"/>
    </row>
    <row r="233" spans="1:12" x14ac:dyDescent="0.35">
      <c r="A233" s="7" t="s">
        <v>12084</v>
      </c>
      <c r="B233" s="102">
        <v>1</v>
      </c>
      <c r="C233" s="102">
        <v>1</v>
      </c>
      <c r="F233"/>
      <c r="H233"/>
      <c r="J233"/>
      <c r="L233"/>
    </row>
    <row r="236" spans="1:12" x14ac:dyDescent="0.35">
      <c r="A236" s="8" t="s">
        <v>12089</v>
      </c>
    </row>
    <row r="238" spans="1:12" x14ac:dyDescent="0.35">
      <c r="A238" s="113" t="s">
        <v>11933</v>
      </c>
    </row>
    <row r="239" spans="1:12" x14ac:dyDescent="0.35">
      <c r="A239" s="113"/>
    </row>
    <row r="240" spans="1:12" x14ac:dyDescent="0.35">
      <c r="A240" s="116" t="s">
        <v>12090</v>
      </c>
    </row>
    <row r="241" spans="1:2" x14ac:dyDescent="0.35">
      <c r="A241" s="4" t="s">
        <v>12091</v>
      </c>
      <c r="B241" s="4">
        <v>4</v>
      </c>
    </row>
    <row r="242" spans="1:2" x14ac:dyDescent="0.35">
      <c r="A242" s="4" t="s">
        <v>12092</v>
      </c>
      <c r="B242" s="4">
        <v>4</v>
      </c>
    </row>
    <row r="243" spans="1:2" x14ac:dyDescent="0.35">
      <c r="A243" s="4" t="s">
        <v>12093</v>
      </c>
      <c r="B243" s="4">
        <v>4</v>
      </c>
    </row>
    <row r="244" spans="1:2" x14ac:dyDescent="0.35">
      <c r="A244" s="4" t="s">
        <v>12094</v>
      </c>
    </row>
    <row r="245" spans="1:2" x14ac:dyDescent="0.35">
      <c r="A245" s="37" t="s">
        <v>12098</v>
      </c>
      <c r="B245" s="117">
        <f>(B241+B242+B243)/3</f>
        <v>4</v>
      </c>
    </row>
    <row r="246" spans="1:2" x14ac:dyDescent="0.35">
      <c r="A246" s="37"/>
    </row>
    <row r="247" spans="1:2" x14ac:dyDescent="0.35">
      <c r="A247" s="116" t="s">
        <v>12095</v>
      </c>
    </row>
    <row r="248" spans="1:2" x14ac:dyDescent="0.35">
      <c r="A248" s="4" t="s">
        <v>12091</v>
      </c>
      <c r="B248" s="4">
        <v>4</v>
      </c>
    </row>
    <row r="249" spans="1:2" x14ac:dyDescent="0.35">
      <c r="A249" s="4" t="s">
        <v>12092</v>
      </c>
    </row>
    <row r="250" spans="1:2" x14ac:dyDescent="0.35">
      <c r="A250" s="4" t="s">
        <v>12093</v>
      </c>
    </row>
    <row r="251" spans="1:2" x14ac:dyDescent="0.35">
      <c r="A251" s="4" t="s">
        <v>12094</v>
      </c>
    </row>
    <row r="252" spans="1:2" x14ac:dyDescent="0.35">
      <c r="A252" s="37" t="s">
        <v>12098</v>
      </c>
      <c r="B252" s="4">
        <v>4</v>
      </c>
    </row>
    <row r="253" spans="1:2" x14ac:dyDescent="0.35">
      <c r="A253" s="37"/>
    </row>
    <row r="254" spans="1:2" x14ac:dyDescent="0.35">
      <c r="A254" s="113" t="s">
        <v>11934</v>
      </c>
    </row>
    <row r="255" spans="1:2" x14ac:dyDescent="0.35">
      <c r="A255" s="113"/>
    </row>
    <row r="256" spans="1:2" x14ac:dyDescent="0.35">
      <c r="A256" s="116" t="s">
        <v>12090</v>
      </c>
    </row>
    <row r="257" spans="1:5" x14ac:dyDescent="0.35">
      <c r="A257" s="4" t="s">
        <v>12091</v>
      </c>
      <c r="B257" s="4">
        <v>4</v>
      </c>
    </row>
    <row r="258" spans="1:5" x14ac:dyDescent="0.35">
      <c r="A258" s="4" t="s">
        <v>12092</v>
      </c>
    </row>
    <row r="259" spans="1:5" x14ac:dyDescent="0.35">
      <c r="A259" s="4" t="s">
        <v>12093</v>
      </c>
    </row>
    <row r="260" spans="1:5" x14ac:dyDescent="0.35">
      <c r="A260" s="4" t="s">
        <v>12094</v>
      </c>
    </row>
    <row r="261" spans="1:5" x14ac:dyDescent="0.35">
      <c r="A261" s="37" t="s">
        <v>12098</v>
      </c>
      <c r="B261" s="117"/>
    </row>
    <row r="262" spans="1:5" x14ac:dyDescent="0.35">
      <c r="A262" s="37"/>
    </row>
    <row r="263" spans="1:5" x14ac:dyDescent="0.35">
      <c r="A263" s="116" t="s">
        <v>12095</v>
      </c>
      <c r="E263" s="16" t="s">
        <v>11932</v>
      </c>
    </row>
    <row r="264" spans="1:5" x14ac:dyDescent="0.35">
      <c r="A264" s="4" t="s">
        <v>12091</v>
      </c>
    </row>
    <row r="265" spans="1:5" x14ac:dyDescent="0.35">
      <c r="A265" s="4" t="s">
        <v>12092</v>
      </c>
    </row>
    <row r="266" spans="1:5" x14ac:dyDescent="0.35">
      <c r="A266" s="4" t="s">
        <v>12093</v>
      </c>
    </row>
    <row r="267" spans="1:5" x14ac:dyDescent="0.35">
      <c r="A267" s="4" t="s">
        <v>12094</v>
      </c>
    </row>
    <row r="268" spans="1:5" x14ac:dyDescent="0.35">
      <c r="A268" s="37" t="s">
        <v>12098</v>
      </c>
    </row>
    <row r="270" spans="1:5" x14ac:dyDescent="0.35">
      <c r="A270" s="113" t="s">
        <v>11935</v>
      </c>
    </row>
    <row r="271" spans="1:5" x14ac:dyDescent="0.35">
      <c r="A271" s="113"/>
    </row>
    <row r="272" spans="1:5" x14ac:dyDescent="0.35">
      <c r="A272" s="116" t="s">
        <v>12090</v>
      </c>
    </row>
    <row r="273" spans="1:5" x14ac:dyDescent="0.35">
      <c r="A273" s="4" t="s">
        <v>12091</v>
      </c>
      <c r="B273" s="4">
        <v>4</v>
      </c>
    </row>
    <row r="274" spans="1:5" x14ac:dyDescent="0.35">
      <c r="A274" s="4" t="s">
        <v>12092</v>
      </c>
    </row>
    <row r="275" spans="1:5" x14ac:dyDescent="0.35">
      <c r="A275" s="4" t="s">
        <v>12093</v>
      </c>
    </row>
    <row r="276" spans="1:5" x14ac:dyDescent="0.35">
      <c r="A276" s="4" t="s">
        <v>12094</v>
      </c>
    </row>
    <row r="277" spans="1:5" x14ac:dyDescent="0.35">
      <c r="A277" s="37" t="s">
        <v>12098</v>
      </c>
    </row>
    <row r="279" spans="1:5" x14ac:dyDescent="0.35">
      <c r="A279" s="116" t="s">
        <v>12095</v>
      </c>
      <c r="E279" s="16" t="s">
        <v>11932</v>
      </c>
    </row>
    <row r="280" spans="1:5" x14ac:dyDescent="0.35">
      <c r="A280" s="4" t="s">
        <v>12091</v>
      </c>
    </row>
    <row r="281" spans="1:5" x14ac:dyDescent="0.35">
      <c r="A281" s="4" t="s">
        <v>12092</v>
      </c>
    </row>
    <row r="282" spans="1:5" x14ac:dyDescent="0.35">
      <c r="A282" s="4" t="s">
        <v>12093</v>
      </c>
    </row>
    <row r="283" spans="1:5" x14ac:dyDescent="0.35">
      <c r="A283" s="4" t="s">
        <v>12094</v>
      </c>
    </row>
    <row r="284" spans="1:5" x14ac:dyDescent="0.35">
      <c r="A284" s="39" t="s">
        <v>12098</v>
      </c>
    </row>
    <row r="285" spans="1:5" x14ac:dyDescent="0.35">
      <c r="A285" s="37"/>
    </row>
    <row r="286" spans="1:5" x14ac:dyDescent="0.35">
      <c r="A286" s="8" t="s">
        <v>12227</v>
      </c>
      <c r="B286" s="117">
        <f>(B241+B242+B243+B248+B257+B273)/6</f>
        <v>4</v>
      </c>
      <c r="C286" s="119"/>
    </row>
  </sheetData>
  <phoneticPr fontId="25" type="noConversion"/>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800-000000000000}">
  <sheetPr codeName="Sheet224">
    <tabColor theme="9" tint="0.59999389629810485"/>
  </sheetPr>
  <dimension ref="A1:K217"/>
  <sheetViews>
    <sheetView zoomScale="80" zoomScaleNormal="80" workbookViewId="0">
      <selection activeCell="F1" sqref="F1"/>
    </sheetView>
  </sheetViews>
  <sheetFormatPr defaultRowHeight="14.5" x14ac:dyDescent="0.35"/>
  <cols>
    <col min="1" max="1" width="8.90625" style="4" customWidth="1"/>
    <col min="2" max="2" width="10.81640625" style="4" customWidth="1"/>
    <col min="3" max="3" width="7.81640625" customWidth="1"/>
    <col min="4" max="4" width="8.54296875" style="4" customWidth="1"/>
    <col min="5" max="5" width="91.1796875" style="16" customWidth="1"/>
    <col min="6" max="6" width="8.90625" style="4"/>
    <col min="8" max="8" width="8.90625" style="4"/>
    <col min="10" max="10" width="8.90625" style="4"/>
  </cols>
  <sheetData>
    <row r="1" spans="1:11" x14ac:dyDescent="0.35">
      <c r="A1" s="14" t="s">
        <v>9344</v>
      </c>
      <c r="B1" s="10"/>
      <c r="C1" s="14"/>
      <c r="D1" s="18"/>
      <c r="E1" s="14"/>
      <c r="F1" s="127" t="s">
        <v>9368</v>
      </c>
      <c r="G1" s="36"/>
      <c r="H1" s="121"/>
      <c r="I1" s="36"/>
      <c r="J1" s="121"/>
      <c r="K1" s="36"/>
    </row>
    <row r="2" spans="1:11" x14ac:dyDescent="0.35">
      <c r="A2" s="7" t="s">
        <v>9223</v>
      </c>
      <c r="B2" s="7" t="s">
        <v>3</v>
      </c>
      <c r="C2" s="8" t="s">
        <v>9459</v>
      </c>
      <c r="D2" s="7" t="s">
        <v>9224</v>
      </c>
      <c r="E2" s="8" t="s">
        <v>9225</v>
      </c>
      <c r="F2" s="121"/>
      <c r="G2" s="36"/>
      <c r="H2" s="121"/>
      <c r="I2" s="36"/>
      <c r="J2" s="121"/>
      <c r="K2" s="36"/>
    </row>
    <row r="3" spans="1:11" x14ac:dyDescent="0.35">
      <c r="A3" s="7"/>
      <c r="B3" s="11" t="s">
        <v>9227</v>
      </c>
      <c r="C3" s="15"/>
      <c r="D3" s="19"/>
      <c r="E3" s="15"/>
      <c r="F3" s="4" t="s">
        <v>9370</v>
      </c>
      <c r="G3" t="s">
        <v>9382</v>
      </c>
      <c r="H3" s="4" t="s">
        <v>9370</v>
      </c>
      <c r="I3" t="s">
        <v>9369</v>
      </c>
      <c r="J3" s="4" t="s">
        <v>9370</v>
      </c>
      <c r="K3" t="s">
        <v>9369</v>
      </c>
    </row>
    <row r="4" spans="1:11" x14ac:dyDescent="0.35">
      <c r="A4" s="7"/>
      <c r="B4" s="7"/>
      <c r="C4" s="8"/>
      <c r="E4" s="8"/>
    </row>
    <row r="5" spans="1:11" s="6" customFormat="1" x14ac:dyDescent="0.35">
      <c r="A5" s="7">
        <v>4</v>
      </c>
      <c r="B5" s="31" t="s">
        <v>10464</v>
      </c>
      <c r="D5" s="7"/>
      <c r="E5" s="8"/>
      <c r="F5" s="7"/>
      <c r="H5" s="7"/>
      <c r="J5" s="7"/>
    </row>
    <row r="6" spans="1:11" x14ac:dyDescent="0.35">
      <c r="A6" s="4">
        <v>1</v>
      </c>
      <c r="B6" s="4">
        <v>-380.26199999999898</v>
      </c>
      <c r="C6" s="2" t="s">
        <v>7680</v>
      </c>
      <c r="D6" s="4">
        <v>4</v>
      </c>
      <c r="E6" s="16" t="s">
        <v>7681</v>
      </c>
      <c r="F6" s="4">
        <f>IF(G6="GREET",1,IF(G6="GOAL",2,IF(G6="GOAL:COOP",2,IF(G6="(GOAL:COOP)",2,IF(G6="GOAL:CIVILITY",2,IF(G6="GOAL:SUSTAIN",2,IF(G6="(GOAL:SUSTAIN)",2,IF(G6="GOAL:MAX EARN",2,IF(G6="GOAL:EQUITY",2,IF(G6="(GOAL:EQUITY)",2,IF(G6="PROPOSAL",3,IF(G6="(PROPOSAL)",3,IF(G6="CHOOSE+",4,IF(G6="CHOOSE-",4,IF(G6="(CHOOSE+)",4,IF(G6="(CHOOSE-)",4,IF(G6="ECO INFO",5,IF(G6="(ECO INFO)",5,IF(G6="$ INFO",6,IF(G6="($ INFO)",6,IF(G6="SOC INFO",7,IF(G6="(SOC INFO)",7,IF(G6="RULE INFO",8,IF(G6="EXP INFO",9,IF(G6="(EXP INFO)",9,IF(G6="MON RES",10,IF(G6="MON EARN",11,IF(G6="MON BEH",12,IF(G6="POSE HARM",13,IF(G6="(POSE HARM)",13,IF(G6="POSE CONCERN",14,IF(G6="(POSE CONCERN)",14,IF(G6="RJ APOLOGY",15,IF(G6="RJ ATONE",16,IF(G6="(RJ ATONE)",16,IF(G6="RJ JUSTIFY",17,IF(G6="RJ JUSTIFY:ECO INFO",17,IF(G6="RJ JUSTIFY:SOC INFO",17,IF(G6="RJ JUSTIFY:EXP INFO",17,IF(G6="RJ JUSTIFY:MON EARN",17,IF(G6="RJ JUSTIFY:MON BEH",17,IF(G6="RJ-",18,IF(G6="RJ FORGIVE+",19,IF(G6="RJ FORGIVE-",19,IF(G6="(RJ FORGIVE+)",19,IF(G6="(RJ FORGIVE-)",19,IF(G6="COORD",20,IF(G6="(COORD)",20,IF(G6="ENF ACK",21,IF(G6="(ENF ACK)",21,IF(G6="ENF PRAISE",22,IF(G6="ENF ASK",23,IF(G6="ENF TELL",24,IF(G6="ENF SHAME",25,IF(G6="ENF WARN",26,IF(G6="ENF THREATEN",27,IF(G6="ENF PUNISH",28,IF(G6="DEFECT",29,IF(G6="SM TALK",30,IF(G6="HUMOR",31,IF(G6="POLITE+",32,IF(G6="POLITE-",32,IF(G6="INPUT-",33,IF(G6="AMBIGUOUS",34,IF(G6="UNCODEABLE",35)))))))))))))))))))))))))))))))))))))))))))))))))))))))))))))))))</f>
        <v>3</v>
      </c>
      <c r="G6" t="s">
        <v>9379</v>
      </c>
    </row>
    <row r="7" spans="1:11" x14ac:dyDescent="0.35">
      <c r="A7" s="4">
        <v>2</v>
      </c>
      <c r="B7" s="4">
        <v>-370.45499999999998</v>
      </c>
      <c r="C7" t="s">
        <v>7673</v>
      </c>
      <c r="D7" s="4">
        <v>1</v>
      </c>
      <c r="E7" s="16" t="s">
        <v>7685</v>
      </c>
      <c r="F7" s="4">
        <f t="shared" ref="F7:F9" si="0">IF(G7="GREET",1,IF(G7="GOAL",2,IF(G7="GOAL:COOP",2,IF(G7="(GOAL:COOP)",2,IF(G7="GOAL:CIVILITY",2,IF(G7="GOAL:SUSTAIN",2,IF(G7="(GOAL:SUSTAIN)",2,IF(G7="GOAL:MAX EARN",2,IF(G7="GOAL:EQUITY",2,IF(G7="(GOAL:EQUITY)",2,IF(G7="PROPOSAL",3,IF(G7="(PROPOSAL)",3,IF(G7="CHOOSE+",4,IF(G7="CHOOSE-",4,IF(G7="(CHOOSE+)",4,IF(G7="(CHOOSE-)",4,IF(G7="ECO INFO",5,IF(G7="(ECO INFO)",5,IF(G7="$ INFO",6,IF(G7="($ INFO)",6,IF(G7="SOC INFO",7,IF(G7="(SOC INFO)",7,IF(G7="RULE INFO",8,IF(G7="EXP INFO",9,IF(G7="(EXP INFO)",9,IF(G7="MON RES",10,IF(G7="MON EARN",11,IF(G7="MON BEH",12,IF(G7="POSE HARM",13,IF(G7="(POSE HARM)",13,IF(G7="POSE CONCERN",14,IF(G7="(POSE CONCERN)",14,IF(G7="RJ APOLOGY",15,IF(G7="RJ ATONE",16,IF(G7="(RJ ATONE)",16,IF(G7="RJ JUSTIFY",17,IF(G7="RJ JUSTIFY:ECO INFO",17,IF(G7="RJ JUSTIFY:SOC INFO",17,IF(G7="RJ JUSTIFY:EXP INFO",17,IF(G7="RJ JUSTIFY:MON EARN",17,IF(G7="RJ JUSTIFY:MON BEH",17,IF(G7="RJ-",18,IF(G7="RJ FORGIVE+",19,IF(G7="RJ FORGIVE-",19,IF(G7="(RJ FORGIVE+)",19,IF(G7="(RJ FORGIVE-)",19,IF(G7="COORD",20,IF(G7="(COORD)",20,IF(G7="ENF ACK",21,IF(G7="(ENF ACK)",21,IF(G7="ENF PRAISE",22,IF(G7="ENF ASK",23,IF(G7="ENF TELL",24,IF(G7="ENF SHAME",25,IF(G7="ENF WARN",26,IF(G7="ENF THREATEN",27,IF(G7="ENF PUNISH",28,IF(G7="DEFECT",29,IF(G7="SM TALK",30,IF(G7="HUMOR",31,IF(G7="POLITE+",32,IF(G7="POLITE-",32,IF(G7="INPUT-",33,IF(G7="AMBIGUOUS",34,IF(G7="UNCODEABLE",35)))))))))))))))))))))))))))))))))))))))))))))))))))))))))))))))))</f>
        <v>4</v>
      </c>
      <c r="G7" t="s">
        <v>9372</v>
      </c>
    </row>
    <row r="8" spans="1:11" x14ac:dyDescent="0.35">
      <c r="A8" s="4">
        <v>3</v>
      </c>
      <c r="B8" s="4">
        <v>-365.54500000000002</v>
      </c>
      <c r="C8" t="s">
        <v>7686</v>
      </c>
      <c r="D8" s="4">
        <v>3</v>
      </c>
      <c r="E8" s="16" t="s">
        <v>11583</v>
      </c>
      <c r="F8" s="4">
        <f t="shared" si="0"/>
        <v>4</v>
      </c>
      <c r="G8" t="s">
        <v>9372</v>
      </c>
    </row>
    <row r="9" spans="1:11" x14ac:dyDescent="0.35">
      <c r="A9" s="4">
        <v>4</v>
      </c>
      <c r="B9" s="4">
        <v>-363.00799999999998</v>
      </c>
      <c r="C9" t="s">
        <v>7684</v>
      </c>
      <c r="D9" s="4">
        <v>2</v>
      </c>
      <c r="E9" s="16" t="s">
        <v>1692</v>
      </c>
      <c r="F9" s="4">
        <f t="shared" si="0"/>
        <v>4</v>
      </c>
      <c r="G9" t="s">
        <v>9372</v>
      </c>
    </row>
    <row r="11" spans="1:11" x14ac:dyDescent="0.35">
      <c r="A11" s="7">
        <v>4</v>
      </c>
      <c r="B11" s="31" t="s">
        <v>11589</v>
      </c>
    </row>
    <row r="12" spans="1:11" x14ac:dyDescent="0.35">
      <c r="A12" s="4">
        <v>5</v>
      </c>
      <c r="B12" s="4">
        <v>-398.33600000000001</v>
      </c>
      <c r="C12" t="s">
        <v>7673</v>
      </c>
      <c r="D12" s="4">
        <v>1</v>
      </c>
      <c r="E12" s="16" t="s">
        <v>7674</v>
      </c>
      <c r="F12" s="4">
        <f t="shared" ref="F12" si="1">IF(G12="GREET",1,IF(G12="GOAL",2,IF(G12="GOAL:COOP",2,IF(G12="(GOAL:COOP)",2,IF(G12="GOAL:CIVILITY",2,IF(G12="GOAL:SUSTAIN",2,IF(G12="(GOAL:SUSTAIN)",2,IF(G12="GOAL:MAX EARN",2,IF(G12="GOAL:EQUITY",2,IF(G12="(GOAL:EQUITY)",2,IF(G12="PROPOSAL",3,IF(G12="(PROPOSAL)",3,IF(G12="CHOOSE+",4,IF(G12="CHOOSE-",4,IF(G12="(CHOOSE+)",4,IF(G12="(CHOOSE-)",4,IF(G12="ECO INFO",5,IF(G12="(ECO INFO)",5,IF(G12="$ INFO",6,IF(G12="($ INFO)",6,IF(G12="SOC INFO",7,IF(G12="(SOC INFO)",7,IF(G12="RULE INFO",8,IF(G12="EXP INFO",9,IF(G12="(EXP INFO)",9,IF(G12="MON RES",10,IF(G12="MON EARN",11,IF(G12="MON BEH",12,IF(G12="POSE HARM",13,IF(G12="(POSE HARM)",13,IF(G12="POSE CONCERN",14,IF(G12="(POSE CONCERN)",14,IF(G12="RJ APOLOGY",15,IF(G12="RJ ATONE",16,IF(G12="(RJ ATONE)",16,IF(G12="RJ JUSTIFY",17,IF(G12="RJ JUSTIFY:ECO INFO",17,IF(G12="RJ JUSTIFY:SOC INFO",17,IF(G12="RJ JUSTIFY:EXP INFO",17,IF(G12="RJ JUSTIFY:MON EARN",17,IF(G12="RJ JUSTIFY:MON BEH",17,IF(G12="RJ-",18,IF(G12="RJ FORGIVE+",19,IF(G12="RJ FORGIVE-",19,IF(G12="(RJ FORGIVE+)",19,IF(G12="(RJ FORGIVE-)",19,IF(G12="COORD",20,IF(G12="(COORD)",20,IF(G12="ENF ACK",21,IF(G12="(ENF ACK)",21,IF(G12="ENF PRAISE",22,IF(G12="ENF ASK",23,IF(G12="ENF TELL",24,IF(G12="ENF SHAME",25,IF(G12="ENF WARN",26,IF(G12="ENF THREATEN",27,IF(G12="ENF PUNISH",28,IF(G12="DEFECT",29,IF(G12="SM TALK",30,IF(G12="HUMOR",31,IF(G12="POLITE+",32,IF(G12="POLITE-",32,IF(G12="INPUT-",33,IF(G12="AMBIGUOUS",34,IF(G12="UNCODEABLE",35)))))))))))))))))))))))))))))))))))))))))))))))))))))))))))))))))</f>
        <v>3</v>
      </c>
      <c r="G12" t="s">
        <v>9379</v>
      </c>
    </row>
    <row r="13" spans="1:11" x14ac:dyDescent="0.35">
      <c r="B13" s="4">
        <v>-388.34699999999998</v>
      </c>
      <c r="C13" t="s">
        <v>7673</v>
      </c>
      <c r="D13" s="4">
        <v>1</v>
      </c>
      <c r="E13" s="16" t="s">
        <v>7677</v>
      </c>
    </row>
    <row r="14" spans="1:11" x14ac:dyDescent="0.35">
      <c r="A14" s="4">
        <v>6</v>
      </c>
      <c r="B14" s="4">
        <v>-372.40100000000001</v>
      </c>
      <c r="C14" t="s">
        <v>7684</v>
      </c>
      <c r="D14" s="4">
        <v>2</v>
      </c>
      <c r="E14" s="16" t="s">
        <v>824</v>
      </c>
      <c r="F14" s="4">
        <f t="shared" ref="F14" si="2">IF(G14="GREET",1,IF(G14="GOAL",2,IF(G14="GOAL:COOP",2,IF(G14="(GOAL:COOP)",2,IF(G14="GOAL:CIVILITY",2,IF(G14="GOAL:SUSTAIN",2,IF(G14="(GOAL:SUSTAIN)",2,IF(G14="GOAL:MAX EARN",2,IF(G14="GOAL:EQUITY",2,IF(G14="(GOAL:EQUITY)",2,IF(G14="PROPOSAL",3,IF(G14="(PROPOSAL)",3,IF(G14="CHOOSE+",4,IF(G14="CHOOSE-",4,IF(G14="(CHOOSE+)",4,IF(G14="(CHOOSE-)",4,IF(G14="ECO INFO",5,IF(G14="(ECO INFO)",5,IF(G14="$ INFO",6,IF(G14="($ INFO)",6,IF(G14="SOC INFO",7,IF(G14="(SOC INFO)",7,IF(G14="RULE INFO",8,IF(G14="EXP INFO",9,IF(G14="(EXP INFO)",9,IF(G14="MON RES",10,IF(G14="MON EARN",11,IF(G14="MON BEH",12,IF(G14="POSE HARM",13,IF(G14="(POSE HARM)",13,IF(G14="POSE CONCERN",14,IF(G14="(POSE CONCERN)",14,IF(G14="RJ APOLOGY",15,IF(G14="RJ ATONE",16,IF(G14="(RJ ATONE)",16,IF(G14="RJ JUSTIFY",17,IF(G14="RJ JUSTIFY:ECO INFO",17,IF(G14="RJ JUSTIFY:SOC INFO",17,IF(G14="RJ JUSTIFY:EXP INFO",17,IF(G14="RJ JUSTIFY:MON EARN",17,IF(G14="RJ JUSTIFY:MON BEH",17,IF(G14="RJ-",18,IF(G14="RJ FORGIVE+",19,IF(G14="RJ FORGIVE-",19,IF(G14="(RJ FORGIVE+)",19,IF(G14="(RJ FORGIVE-)",19,IF(G14="COORD",20,IF(G14="(COORD)",20,IF(G14="ENF ACK",21,IF(G14="(ENF ACK)",21,IF(G14="ENF PRAISE",22,IF(G14="ENF ASK",23,IF(G14="ENF TELL",24,IF(G14="ENF SHAME",25,IF(G14="ENF WARN",26,IF(G14="ENF THREATEN",27,IF(G14="ENF PUNISH",28,IF(G14="DEFECT",29,IF(G14="SM TALK",30,IF(G14="HUMOR",31,IF(G14="POLITE+",32,IF(G14="POLITE-",32,IF(G14="INPUT-",33,IF(G14="AMBIGUOUS",34,IF(G14="UNCODEABLE",35)))))))))))))))))))))))))))))))))))))))))))))))))))))))))))))))))</f>
        <v>4</v>
      </c>
      <c r="G14" t="s">
        <v>9372</v>
      </c>
    </row>
    <row r="15" spans="1:11" x14ac:dyDescent="0.35">
      <c r="A15" s="4">
        <v>7</v>
      </c>
      <c r="B15" s="4">
        <v>-344.834</v>
      </c>
      <c r="C15" t="s">
        <v>7673</v>
      </c>
      <c r="D15" s="4">
        <v>1</v>
      </c>
      <c r="E15" s="16" t="s">
        <v>7690</v>
      </c>
    </row>
    <row r="16" spans="1:11" x14ac:dyDescent="0.35">
      <c r="E16" s="110" t="s">
        <v>10036</v>
      </c>
      <c r="F16" s="4">
        <f t="shared" ref="F16:F21" si="3">IF(G16="GREET",1,IF(G16="GOAL",2,IF(G16="GOAL:COOP",2,IF(G16="(GOAL:COOP)",2,IF(G16="GOAL:CIVILITY",2,IF(G16="GOAL:SUSTAIN",2,IF(G16="(GOAL:SUSTAIN)",2,IF(G16="GOAL:MAX EARN",2,IF(G16="GOAL:EQUITY",2,IF(G16="(GOAL:EQUITY)",2,IF(G16="PROPOSAL",3,IF(G16="(PROPOSAL)",3,IF(G16="CHOOSE+",4,IF(G16="CHOOSE-",4,IF(G16="(CHOOSE+)",4,IF(G16="(CHOOSE-)",4,IF(G16="ECO INFO",5,IF(G16="(ECO INFO)",5,IF(G16="$ INFO",6,IF(G16="($ INFO)",6,IF(G16="SOC INFO",7,IF(G16="(SOC INFO)",7,IF(G16="RULE INFO",8,IF(G16="EXP INFO",9,IF(G16="(EXP INFO)",9,IF(G16="MON RES",10,IF(G16="MON EARN",11,IF(G16="MON BEH",12,IF(G16="POSE HARM",13,IF(G16="(POSE HARM)",13,IF(G16="POSE CONCERN",14,IF(G16="(POSE CONCERN)",14,IF(G16="RJ APOLOGY",15,IF(G16="RJ ATONE",16,IF(G16="(RJ ATONE)",16,IF(G16="RJ JUSTIFY",17,IF(G16="RJ JUSTIFY:ECO INFO",17,IF(G16="RJ JUSTIFY:SOC INFO",17,IF(G16="RJ JUSTIFY:EXP INFO",17,IF(G16="RJ JUSTIFY:MON EARN",17,IF(G16="RJ JUSTIFY:MON BEH",17,IF(G16="RJ-",18,IF(G16="RJ FORGIVE+",19,IF(G16="RJ FORGIVE-",19,IF(G16="(RJ FORGIVE+)",19,IF(G16="(RJ FORGIVE-)",19,IF(G16="COORD",20,IF(G16="(COORD)",20,IF(G16="ENF ACK",21,IF(G16="(ENF ACK)",21,IF(G16="ENF PRAISE",22,IF(G16="ENF ASK",23,IF(G16="ENF TELL",24,IF(G16="ENF SHAME",25,IF(G16="ENF WARN",26,IF(G16="ENF THREATEN",27,IF(G16="ENF PUNISH",28,IF(G16="DEFECT",29,IF(G16="SM TALK",30,IF(G16="HUMOR",31,IF(G16="POLITE+",32,IF(G16="POLITE-",32,IF(G16="INPUT-",33,IF(G16="AMBIGUOUS",34,IF(G16="UNCODEABLE",35)))))))))))))))))))))))))))))))))))))))))))))))))))))))))))))))))</f>
        <v>3</v>
      </c>
      <c r="G16" t="s">
        <v>9379</v>
      </c>
    </row>
    <row r="17" spans="1:9" x14ac:dyDescent="0.35">
      <c r="E17" s="110" t="s">
        <v>11585</v>
      </c>
      <c r="F17" s="4">
        <f t="shared" si="3"/>
        <v>5</v>
      </c>
      <c r="G17" t="s">
        <v>9378</v>
      </c>
    </row>
    <row r="18" spans="1:9" x14ac:dyDescent="0.35">
      <c r="E18" s="110" t="s">
        <v>11584</v>
      </c>
      <c r="F18" s="4">
        <f t="shared" si="3"/>
        <v>2</v>
      </c>
      <c r="G18" t="s">
        <v>10428</v>
      </c>
    </row>
    <row r="19" spans="1:9" x14ac:dyDescent="0.35">
      <c r="A19" s="4">
        <v>8</v>
      </c>
      <c r="B19" s="4">
        <v>-327.34199999999998</v>
      </c>
      <c r="C19" s="2" t="s">
        <v>7680</v>
      </c>
      <c r="D19" s="4">
        <v>4</v>
      </c>
      <c r="E19" s="16" t="s">
        <v>7695</v>
      </c>
    </row>
    <row r="20" spans="1:9" x14ac:dyDescent="0.35">
      <c r="C20" s="2"/>
      <c r="E20" s="110" t="s">
        <v>11586</v>
      </c>
      <c r="F20" s="4">
        <f t="shared" si="3"/>
        <v>3</v>
      </c>
      <c r="G20" t="s">
        <v>9379</v>
      </c>
      <c r="H20" s="4">
        <f t="shared" ref="H20" si="4">IF(I20="GREET",1,IF(I20="GOAL",2,IF(I20="GOAL:COOP",2,IF(I20="(GOAL:COOP)",2,IF(I20="GOAL:CIVILITY",2,IF(I20="GOAL:SUSTAIN",2,IF(I20="(GOAL:SUSTAIN)",2,IF(I20="GOAL:MAX EARN",2,IF(I20="GOAL:EQUITY",2,IF(I20="(GOAL:EQUITY)",2,IF(I20="PROPOSAL",3,IF(I20="(PROPOSAL)",3,IF(I20="CHOOSE+",4,IF(I20="CHOOSE-",4,IF(I20="(CHOOSE+)",4,IF(I20="(CHOOSE-)",4,IF(I20="ECO INFO",5,IF(I20="(ECO INFO)",5,IF(I20="$ INFO",6,IF(I20="($ INFO)",6,IF(I20="SOC INFO",7,IF(I20="(SOC INFO)",7,IF(I20="RULE INFO",8,IF(I20="EXP INFO",9,IF(I20="(EXP INFO)",9,IF(I20="MON RES",10,IF(I20="MON EARN",11,IF(I20="MON BEH",12,IF(I20="POSE HARM",13,IF(I20="(POSE HARM)",13,IF(I20="POSE CONCERN",14,IF(I20="(POSE CONCERN)",14,IF(I20="RJ APOLOGY",15,IF(I20="RJ ATONE",16,IF(I20="(RJ ATONE)",16,IF(I20="RJ JUSTIFY",17,IF(I20="RJ JUSTIFY:ECO INFO",17,IF(I20="RJ JUSTIFY:SOC INFO",17,IF(I20="RJ JUSTIFY:EXP INFO",17,IF(I20="RJ JUSTIFY:MON EARN",17,IF(I20="RJ JUSTIFY:MON BEH",17,IF(I20="RJ-",18,IF(I20="RJ FORGIVE+",19,IF(I20="RJ FORGIVE-",19,IF(I20="(RJ FORGIVE+)",19,IF(I20="(RJ FORGIVE-)",19,IF(I20="COORD",20,IF(I20="(COORD)",20,IF(I20="ENF ACK",21,IF(I20="(ENF ACK)",21,IF(I20="ENF PRAISE",22,IF(I20="ENF ASK",23,IF(I20="ENF TELL",24,IF(I20="ENF SHAME",25,IF(I20="ENF WARN",26,IF(I20="ENF THREATEN",27,IF(I20="ENF PUNISH",28,IF(I20="DEFECT",29,IF(I20="SM TALK",30,IF(I20="HUMOR",31,IF(I20="POLITE+",32,IF(I20="POLITE-",32,IF(I20="INPUT-",33,IF(I20="AMBIGUOUS",34,IF(I20="UNCODEABLE",35)))))))))))))))))))))))))))))))))))))))))))))))))))))))))))))))))</f>
        <v>4</v>
      </c>
      <c r="I20" t="s">
        <v>10330</v>
      </c>
    </row>
    <row r="21" spans="1:9" x14ac:dyDescent="0.35">
      <c r="C21" s="2"/>
      <c r="E21" s="110" t="s">
        <v>11587</v>
      </c>
      <c r="F21" s="4">
        <f t="shared" si="3"/>
        <v>5</v>
      </c>
      <c r="G21" t="s">
        <v>9378</v>
      </c>
    </row>
    <row r="22" spans="1:9" x14ac:dyDescent="0.35">
      <c r="A22" s="4">
        <v>9</v>
      </c>
      <c r="B22" s="4">
        <v>-308.570999999999</v>
      </c>
      <c r="C22" t="s">
        <v>7673</v>
      </c>
      <c r="D22" s="4">
        <v>1</v>
      </c>
      <c r="E22" s="16" t="s">
        <v>7699</v>
      </c>
    </row>
    <row r="23" spans="1:9" x14ac:dyDescent="0.35">
      <c r="B23" s="4">
        <v>-300.178</v>
      </c>
      <c r="C23" t="s">
        <v>7673</v>
      </c>
      <c r="D23" s="4">
        <v>1</v>
      </c>
      <c r="E23" s="16" t="s">
        <v>7701</v>
      </c>
    </row>
    <row r="24" spans="1:9" x14ac:dyDescent="0.35">
      <c r="B24" s="4">
        <v>-290.23899999999998</v>
      </c>
      <c r="C24" t="s">
        <v>7673</v>
      </c>
      <c r="D24" s="4">
        <v>1</v>
      </c>
      <c r="E24" s="16" t="s">
        <v>7703</v>
      </c>
    </row>
    <row r="25" spans="1:9" x14ac:dyDescent="0.35">
      <c r="E25" s="110" t="s">
        <v>7699</v>
      </c>
      <c r="F25" s="4">
        <f t="shared" ref="F25:F48" si="5">IF(G25="GREET",1,IF(G25="GOAL",2,IF(G25="GOAL:COOP",2,IF(G25="(GOAL:COOP)",2,IF(G25="GOAL:CIVILITY",2,IF(G25="GOAL:SUSTAIN",2,IF(G25="(GOAL:SUSTAIN)",2,IF(G25="GOAL:MAX EARN",2,IF(G25="GOAL:EQUITY",2,IF(G25="(GOAL:EQUITY)",2,IF(G25="PROPOSAL",3,IF(G25="(PROPOSAL)",3,IF(G25="CHOOSE+",4,IF(G25="CHOOSE-",4,IF(G25="(CHOOSE+)",4,IF(G25="(CHOOSE-)",4,IF(G25="ECO INFO",5,IF(G25="(ECO INFO)",5,IF(G25="$ INFO",6,IF(G25="($ INFO)",6,IF(G25="SOC INFO",7,IF(G25="(SOC INFO)",7,IF(G25="RULE INFO",8,IF(G25="EXP INFO",9,IF(G25="(EXP INFO)",9,IF(G25="MON RES",10,IF(G25="MON EARN",11,IF(G25="MON BEH",12,IF(G25="POSE HARM",13,IF(G25="(POSE HARM)",13,IF(G25="POSE CONCERN",14,IF(G25="(POSE CONCERN)",14,IF(G25="RJ APOLOGY",15,IF(G25="RJ ATONE",16,IF(G25="(RJ ATONE)",16,IF(G25="RJ JUSTIFY",17,IF(G25="RJ JUSTIFY:ECO INFO",17,IF(G25="RJ JUSTIFY:SOC INFO",17,IF(G25="RJ JUSTIFY:EXP INFO",17,IF(G25="RJ JUSTIFY:MON EARN",17,IF(G25="RJ JUSTIFY:MON BEH",17,IF(G25="RJ-",18,IF(G25="RJ FORGIVE+",19,IF(G25="RJ FORGIVE-",19,IF(G25="(RJ FORGIVE+)",19,IF(G25="(RJ FORGIVE-)",19,IF(G25="COORD",20,IF(G25="(COORD)",20,IF(G25="ENF ACK",21,IF(G25="(ENF ACK)",21,IF(G25="ENF PRAISE",22,IF(G25="ENF ASK",23,IF(G25="ENF TELL",24,IF(G25="ENF SHAME",25,IF(G25="ENF WARN",26,IF(G25="ENF THREATEN",27,IF(G25="ENF PUNISH",28,IF(G25="DEFECT",29,IF(G25="SM TALK",30,IF(G25="HUMOR",31,IF(G25="POLITE+",32,IF(G25="POLITE-",32,IF(G25="INPUT-",33,IF(G25="AMBIGUOUS",34,IF(G25="UNCODEABLE",35)))))))))))))))))))))))))))))))))))))))))))))))))))))))))))))))))</f>
        <v>9</v>
      </c>
      <c r="G25" t="s">
        <v>9373</v>
      </c>
    </row>
    <row r="26" spans="1:9" x14ac:dyDescent="0.35">
      <c r="E26" s="110" t="s">
        <v>11588</v>
      </c>
      <c r="F26" s="4">
        <f t="shared" si="5"/>
        <v>4</v>
      </c>
      <c r="G26" t="s">
        <v>9380</v>
      </c>
    </row>
    <row r="27" spans="1:9" x14ac:dyDescent="0.35">
      <c r="E27" s="110" t="s">
        <v>7703</v>
      </c>
      <c r="F27" s="4">
        <f t="shared" si="5"/>
        <v>5</v>
      </c>
      <c r="G27" t="s">
        <v>9378</v>
      </c>
    </row>
    <row r="28" spans="1:9" x14ac:dyDescent="0.35">
      <c r="A28" s="4">
        <v>10</v>
      </c>
      <c r="B28" s="4">
        <v>-279.88099999999997</v>
      </c>
      <c r="C28" s="2" t="s">
        <v>7680</v>
      </c>
      <c r="D28" s="4">
        <v>4</v>
      </c>
      <c r="E28" s="16" t="s">
        <v>7707</v>
      </c>
      <c r="F28" s="4">
        <f t="shared" si="5"/>
        <v>5</v>
      </c>
      <c r="G28" t="s">
        <v>9378</v>
      </c>
    </row>
    <row r="29" spans="1:9" x14ac:dyDescent="0.35">
      <c r="A29" s="4">
        <v>11</v>
      </c>
      <c r="B29" s="4">
        <v>-260.01</v>
      </c>
      <c r="C29" t="s">
        <v>7673</v>
      </c>
      <c r="D29" s="4">
        <v>1</v>
      </c>
      <c r="E29" s="16" t="s">
        <v>7709</v>
      </c>
      <c r="F29" s="4">
        <f t="shared" si="5"/>
        <v>5</v>
      </c>
      <c r="G29" t="s">
        <v>9378</v>
      </c>
    </row>
    <row r="30" spans="1:9" x14ac:dyDescent="0.35">
      <c r="A30" s="4">
        <v>12</v>
      </c>
      <c r="B30" s="4">
        <v>-259.19499999999999</v>
      </c>
      <c r="C30" t="s">
        <v>7684</v>
      </c>
      <c r="D30" s="4">
        <v>2</v>
      </c>
      <c r="E30" s="16" t="s">
        <v>7710</v>
      </c>
      <c r="F30" s="4">
        <f t="shared" si="5"/>
        <v>8</v>
      </c>
      <c r="G30" t="s">
        <v>9374</v>
      </c>
      <c r="H30" s="4">
        <f t="shared" ref="H30:H32" si="6">IF(I30="GREET",1,IF(I30="GOAL",2,IF(I30="GOAL:COOP",2,IF(I30="(GOAL:COOP)",2,IF(I30="GOAL:CIVILITY",2,IF(I30="GOAL:SUSTAIN",2,IF(I30="(GOAL:SUSTAIN)",2,IF(I30="GOAL:MAX EARN",2,IF(I30="GOAL:EQUITY",2,IF(I30="(GOAL:EQUITY)",2,IF(I30="PROPOSAL",3,IF(I30="(PROPOSAL)",3,IF(I30="CHOOSE+",4,IF(I30="CHOOSE-",4,IF(I30="(CHOOSE+)",4,IF(I30="(CHOOSE-)",4,IF(I30="ECO INFO",5,IF(I30="(ECO INFO)",5,IF(I30="$ INFO",6,IF(I30="($ INFO)",6,IF(I30="SOC INFO",7,IF(I30="(SOC INFO)",7,IF(I30="RULE INFO",8,IF(I30="EXP INFO",9,IF(I30="(EXP INFO)",9,IF(I30="MON RES",10,IF(I30="MON EARN",11,IF(I30="MON BEH",12,IF(I30="POSE HARM",13,IF(I30="(POSE HARM)",13,IF(I30="POSE CONCERN",14,IF(I30="(POSE CONCERN)",14,IF(I30="RJ APOLOGY",15,IF(I30="RJ ATONE",16,IF(I30="(RJ ATONE)",16,IF(I30="RJ JUSTIFY",17,IF(I30="RJ JUSTIFY:ECO INFO",17,IF(I30="RJ JUSTIFY:SOC INFO",17,IF(I30="RJ JUSTIFY:EXP INFO",17,IF(I30="RJ JUSTIFY:MON EARN",17,IF(I30="RJ JUSTIFY:MON BEH",17,IF(I30="RJ-",18,IF(I30="RJ FORGIVE+",19,IF(I30="RJ FORGIVE-",19,IF(I30="(RJ FORGIVE+)",19,IF(I30="(RJ FORGIVE-)",19,IF(I30="COORD",20,IF(I30="(COORD)",20,IF(I30="ENF ACK",21,IF(I30="(ENF ACK)",21,IF(I30="ENF PRAISE",22,IF(I30="ENF ASK",23,IF(I30="ENF TELL",24,IF(I30="ENF SHAME",25,IF(I30="ENF WARN",26,IF(I30="ENF THREATEN",27,IF(I30="ENF PUNISH",28,IF(I30="DEFECT",29,IF(I30="SM TALK",30,IF(I30="HUMOR",31,IF(I30="POLITE+",32,IF(I30="POLITE-",32,IF(I30="INPUT-",33,IF(I30="AMBIGUOUS",34,IF(I30="UNCODEABLE",35)))))))))))))))))))))))))))))))))))))))))))))))))))))))))))))))))</f>
        <v>5</v>
      </c>
      <c r="I30" t="s">
        <v>10437</v>
      </c>
    </row>
    <row r="31" spans="1:9" x14ac:dyDescent="0.35">
      <c r="A31" s="4">
        <v>13</v>
      </c>
      <c r="B31" s="4">
        <v>-258.55599999999998</v>
      </c>
      <c r="C31" t="s">
        <v>7686</v>
      </c>
      <c r="D31" s="4">
        <v>3</v>
      </c>
      <c r="E31" s="16" t="s">
        <v>7711</v>
      </c>
      <c r="F31" s="4">
        <f t="shared" si="5"/>
        <v>5</v>
      </c>
      <c r="G31" t="s">
        <v>9378</v>
      </c>
      <c r="H31" s="4">
        <f t="shared" si="6"/>
        <v>4</v>
      </c>
      <c r="I31" t="s">
        <v>10429</v>
      </c>
    </row>
    <row r="32" spans="1:9" x14ac:dyDescent="0.35">
      <c r="A32" s="4">
        <v>14</v>
      </c>
      <c r="B32" s="4">
        <v>-233.666</v>
      </c>
      <c r="C32" t="s">
        <v>7673</v>
      </c>
      <c r="D32" s="4">
        <v>1</v>
      </c>
      <c r="E32" s="16" t="s">
        <v>7714</v>
      </c>
      <c r="F32" s="4">
        <f t="shared" si="5"/>
        <v>8</v>
      </c>
      <c r="G32" t="s">
        <v>9374</v>
      </c>
      <c r="H32" s="4">
        <f t="shared" si="6"/>
        <v>5</v>
      </c>
      <c r="I32" t="s">
        <v>10437</v>
      </c>
    </row>
    <row r="33" spans="1:9" x14ac:dyDescent="0.35">
      <c r="A33" s="4">
        <v>15</v>
      </c>
      <c r="B33" s="4">
        <v>-229.79300000000001</v>
      </c>
      <c r="C33" s="2" t="s">
        <v>7680</v>
      </c>
      <c r="D33" s="4">
        <v>4</v>
      </c>
      <c r="E33" s="16" t="s">
        <v>7715</v>
      </c>
      <c r="F33" s="4">
        <f t="shared" si="5"/>
        <v>9</v>
      </c>
      <c r="G33" t="s">
        <v>9373</v>
      </c>
    </row>
    <row r="34" spans="1:9" x14ac:dyDescent="0.35">
      <c r="A34" s="4">
        <v>16</v>
      </c>
      <c r="B34" s="4">
        <v>-225.94200000000001</v>
      </c>
      <c r="C34" t="s">
        <v>7673</v>
      </c>
      <c r="D34" s="4">
        <v>1</v>
      </c>
      <c r="E34" s="16" t="s">
        <v>55</v>
      </c>
      <c r="F34" s="4">
        <f t="shared" si="5"/>
        <v>9</v>
      </c>
      <c r="G34" t="s">
        <v>9373</v>
      </c>
    </row>
    <row r="35" spans="1:9" x14ac:dyDescent="0.35">
      <c r="A35" s="4">
        <v>17</v>
      </c>
      <c r="B35" s="4">
        <v>-219.83099999999999</v>
      </c>
      <c r="C35" t="s">
        <v>7684</v>
      </c>
      <c r="D35" s="4">
        <v>2</v>
      </c>
      <c r="E35" s="16" t="s">
        <v>7716</v>
      </c>
      <c r="F35" s="4">
        <f t="shared" si="5"/>
        <v>3</v>
      </c>
      <c r="G35" t="s">
        <v>9379</v>
      </c>
    </row>
    <row r="36" spans="1:9" x14ac:dyDescent="0.35">
      <c r="A36" s="4">
        <v>18</v>
      </c>
      <c r="B36" s="4">
        <v>-213.54400000000001</v>
      </c>
      <c r="C36" s="2" t="s">
        <v>7680</v>
      </c>
      <c r="D36" s="4">
        <v>4</v>
      </c>
      <c r="E36" s="16" t="s">
        <v>7718</v>
      </c>
      <c r="F36" s="4">
        <f t="shared" si="5"/>
        <v>3</v>
      </c>
      <c r="G36" t="s">
        <v>9379</v>
      </c>
      <c r="H36" s="4">
        <f t="shared" ref="H36:H37" si="7">IF(I36="GREET",1,IF(I36="GOAL",2,IF(I36="GOAL:COOP",2,IF(I36="(GOAL:COOP)",2,IF(I36="GOAL:CIVILITY",2,IF(I36="GOAL:SUSTAIN",2,IF(I36="(GOAL:SUSTAIN)",2,IF(I36="GOAL:MAX EARN",2,IF(I36="GOAL:EQUITY",2,IF(I36="(GOAL:EQUITY)",2,IF(I36="PROPOSAL",3,IF(I36="(PROPOSAL)",3,IF(I36="CHOOSE+",4,IF(I36="CHOOSE-",4,IF(I36="(CHOOSE+)",4,IF(I36="(CHOOSE-)",4,IF(I36="ECO INFO",5,IF(I36="(ECO INFO)",5,IF(I36="$ INFO",6,IF(I36="($ INFO)",6,IF(I36="SOC INFO",7,IF(I36="(SOC INFO)",7,IF(I36="RULE INFO",8,IF(I36="EXP INFO",9,IF(I36="(EXP INFO)",9,IF(I36="MON RES",10,IF(I36="MON EARN",11,IF(I36="MON BEH",12,IF(I36="POSE HARM",13,IF(I36="(POSE HARM)",13,IF(I36="POSE CONCERN",14,IF(I36="(POSE CONCERN)",14,IF(I36="RJ APOLOGY",15,IF(I36="RJ ATONE",16,IF(I36="(RJ ATONE)",16,IF(I36="RJ JUSTIFY",17,IF(I36="RJ JUSTIFY:ECO INFO",17,IF(I36="RJ JUSTIFY:SOC INFO",17,IF(I36="RJ JUSTIFY:EXP INFO",17,IF(I36="RJ JUSTIFY:MON EARN",17,IF(I36="RJ JUSTIFY:MON BEH",17,IF(I36="RJ-",18,IF(I36="RJ FORGIVE+",19,IF(I36="RJ FORGIVE-",19,IF(I36="(RJ FORGIVE+)",19,IF(I36="(RJ FORGIVE-)",19,IF(I36="COORD",20,IF(I36="(COORD)",20,IF(I36="ENF ACK",21,IF(I36="(ENF ACK)",21,IF(I36="ENF PRAISE",22,IF(I36="ENF ASK",23,IF(I36="ENF TELL",24,IF(I36="ENF SHAME",25,IF(I36="ENF WARN",26,IF(I36="ENF THREATEN",27,IF(I36="ENF PUNISH",28,IF(I36="DEFECT",29,IF(I36="SM TALK",30,IF(I36="HUMOR",31,IF(I36="POLITE+",32,IF(I36="POLITE-",32,IF(I36="INPUT-",33,IF(I36="AMBIGUOUS",34,IF(I36="UNCODEABLE",35)))))))))))))))))))))))))))))))))))))))))))))))))))))))))))))))))</f>
        <v>4</v>
      </c>
      <c r="I36" t="s">
        <v>10330</v>
      </c>
    </row>
    <row r="37" spans="1:9" x14ac:dyDescent="0.35">
      <c r="A37" s="4">
        <v>19</v>
      </c>
      <c r="B37" s="4">
        <v>-197.79499999999999</v>
      </c>
      <c r="C37" t="s">
        <v>7673</v>
      </c>
      <c r="D37" s="4">
        <v>1</v>
      </c>
      <c r="E37" s="16" t="s">
        <v>7721</v>
      </c>
      <c r="F37" s="4">
        <f t="shared" si="5"/>
        <v>3</v>
      </c>
      <c r="G37" t="s">
        <v>9379</v>
      </c>
      <c r="H37" s="4">
        <f t="shared" si="7"/>
        <v>4</v>
      </c>
      <c r="I37" t="s">
        <v>10330</v>
      </c>
    </row>
    <row r="38" spans="1:9" x14ac:dyDescent="0.35">
      <c r="B38" s="4">
        <v>-191.97</v>
      </c>
      <c r="C38" t="s">
        <v>7673</v>
      </c>
      <c r="D38" s="4">
        <v>1</v>
      </c>
      <c r="E38" s="16" t="s">
        <v>7722</v>
      </c>
    </row>
    <row r="39" spans="1:9" x14ac:dyDescent="0.35">
      <c r="B39" s="4">
        <v>-180.988</v>
      </c>
      <c r="C39" t="s">
        <v>7673</v>
      </c>
      <c r="D39" s="4">
        <v>1</v>
      </c>
      <c r="E39" s="16" t="s">
        <v>7724</v>
      </c>
    </row>
    <row r="40" spans="1:9" x14ac:dyDescent="0.35">
      <c r="A40" s="4">
        <v>20</v>
      </c>
      <c r="B40" s="4">
        <v>-140.87299999999999</v>
      </c>
      <c r="C40" s="2" t="s">
        <v>7680</v>
      </c>
      <c r="D40" s="4">
        <v>4</v>
      </c>
      <c r="E40" s="16" t="s">
        <v>7726</v>
      </c>
      <c r="F40" s="4">
        <f t="shared" si="5"/>
        <v>5</v>
      </c>
      <c r="G40" t="s">
        <v>9378</v>
      </c>
    </row>
    <row r="41" spans="1:9" x14ac:dyDescent="0.35">
      <c r="A41" s="4">
        <v>21</v>
      </c>
      <c r="B41" s="4">
        <v>-125.84299999999899</v>
      </c>
      <c r="C41" t="s">
        <v>7673</v>
      </c>
      <c r="D41" s="4">
        <v>1</v>
      </c>
      <c r="E41" s="16" t="s">
        <v>7728</v>
      </c>
      <c r="F41" s="4">
        <f t="shared" si="5"/>
        <v>5</v>
      </c>
      <c r="G41" t="s">
        <v>9378</v>
      </c>
    </row>
    <row r="42" spans="1:9" x14ac:dyDescent="0.35">
      <c r="A42" s="4">
        <v>22</v>
      </c>
      <c r="B42" s="4">
        <v>-95.209000000000003</v>
      </c>
      <c r="C42" s="2" t="s">
        <v>7680</v>
      </c>
      <c r="D42" s="4">
        <v>4</v>
      </c>
      <c r="E42" s="16" t="s">
        <v>7729</v>
      </c>
      <c r="F42" s="4">
        <f t="shared" si="5"/>
        <v>5</v>
      </c>
      <c r="G42" t="s">
        <v>9378</v>
      </c>
    </row>
    <row r="43" spans="1:9" x14ac:dyDescent="0.35">
      <c r="A43" s="4">
        <v>23</v>
      </c>
      <c r="B43" s="4">
        <v>-83.195999999999998</v>
      </c>
      <c r="C43" t="s">
        <v>7686</v>
      </c>
      <c r="D43" s="4">
        <v>3</v>
      </c>
      <c r="E43" s="16" t="s">
        <v>7730</v>
      </c>
      <c r="F43" s="4">
        <f t="shared" si="5"/>
        <v>8</v>
      </c>
      <c r="G43" t="s">
        <v>9374</v>
      </c>
    </row>
    <row r="44" spans="1:9" x14ac:dyDescent="0.35">
      <c r="A44" s="4">
        <v>24</v>
      </c>
      <c r="B44" s="4">
        <v>-74.873999999999995</v>
      </c>
      <c r="C44" t="s">
        <v>7673</v>
      </c>
      <c r="D44" s="4">
        <v>1</v>
      </c>
      <c r="E44" s="16" t="s">
        <v>55</v>
      </c>
      <c r="F44" s="4">
        <f t="shared" si="5"/>
        <v>8</v>
      </c>
      <c r="G44" t="s">
        <v>9374</v>
      </c>
    </row>
    <row r="45" spans="1:9" x14ac:dyDescent="0.35">
      <c r="A45" s="4">
        <v>25</v>
      </c>
      <c r="B45" s="4">
        <v>-68.033999999999907</v>
      </c>
      <c r="C45" s="2" t="s">
        <v>7680</v>
      </c>
      <c r="D45" s="4">
        <v>4</v>
      </c>
      <c r="E45" s="16" t="s">
        <v>1327</v>
      </c>
      <c r="F45" s="4">
        <f t="shared" si="5"/>
        <v>4</v>
      </c>
      <c r="G45" t="s">
        <v>9372</v>
      </c>
    </row>
    <row r="46" spans="1:9" x14ac:dyDescent="0.35">
      <c r="C46" s="2"/>
    </row>
    <row r="47" spans="1:9" x14ac:dyDescent="0.35">
      <c r="A47" s="4">
        <v>26</v>
      </c>
      <c r="B47" s="4">
        <v>-60.083999999999897</v>
      </c>
      <c r="C47" t="s">
        <v>7686</v>
      </c>
      <c r="D47" s="4">
        <v>3</v>
      </c>
      <c r="E47" s="16" t="s">
        <v>7734</v>
      </c>
      <c r="F47" s="4">
        <f t="shared" si="5"/>
        <v>22</v>
      </c>
      <c r="G47" t="s">
        <v>10418</v>
      </c>
    </row>
    <row r="48" spans="1:9" x14ac:dyDescent="0.35">
      <c r="A48" s="4">
        <v>27</v>
      </c>
      <c r="B48" s="4">
        <v>-55.222000000000001</v>
      </c>
      <c r="C48" t="s">
        <v>7673</v>
      </c>
      <c r="D48" s="4">
        <v>1</v>
      </c>
      <c r="E48" s="16" t="s">
        <v>7736</v>
      </c>
      <c r="F48" s="4">
        <f t="shared" si="5"/>
        <v>22</v>
      </c>
      <c r="G48" t="s">
        <v>10418</v>
      </c>
    </row>
    <row r="50" spans="1:7" x14ac:dyDescent="0.35">
      <c r="B50" s="21" t="s">
        <v>9231</v>
      </c>
      <c r="C50" s="32"/>
      <c r="D50" s="33"/>
      <c r="E50" s="34"/>
    </row>
    <row r="51" spans="1:7" x14ac:dyDescent="0.35">
      <c r="B51" s="20"/>
      <c r="C51" s="29"/>
      <c r="D51" s="20"/>
      <c r="E51" s="31"/>
    </row>
    <row r="52" spans="1:7" x14ac:dyDescent="0.35">
      <c r="A52" s="4">
        <v>28</v>
      </c>
      <c r="B52" s="4">
        <v>11.782</v>
      </c>
      <c r="C52" t="s">
        <v>7673</v>
      </c>
      <c r="D52" s="4">
        <v>1</v>
      </c>
      <c r="E52" s="16" t="s">
        <v>7738</v>
      </c>
      <c r="F52" s="4">
        <f t="shared" ref="F52" si="8">IF(G52="GREET",1,IF(G52="GOAL",2,IF(G52="GOAL:COOP",2,IF(G52="(GOAL:COOP)",2,IF(G52="GOAL:CIVILITY",2,IF(G52="GOAL:SUSTAIN",2,IF(G52="(GOAL:SUSTAIN)",2,IF(G52="GOAL:MAX EARN",2,IF(G52="GOAL:EQUITY",2,IF(G52="(GOAL:EQUITY)",2,IF(G52="PROPOSAL",3,IF(G52="(PROPOSAL)",3,IF(G52="CHOOSE+",4,IF(G52="CHOOSE-",4,IF(G52="(CHOOSE+)",4,IF(G52="(CHOOSE-)",4,IF(G52="ECO INFO",5,IF(G52="(ECO INFO)",5,IF(G52="$ INFO",6,IF(G52="($ INFO)",6,IF(G52="SOC INFO",7,IF(G52="(SOC INFO)",7,IF(G52="RULE INFO",8,IF(G52="EXP INFO",9,IF(G52="(EXP INFO)",9,IF(G52="MON RES",10,IF(G52="MON EARN",11,IF(G52="MON BEH",12,IF(G52="POSE HARM",13,IF(G52="(POSE HARM)",13,IF(G52="POSE CONCERN",14,IF(G52="(POSE CONCERN)",14,IF(G52="RJ APOLOGY",15,IF(G52="RJ ATONE",16,IF(G52="(RJ ATONE)",16,IF(G52="RJ JUSTIFY",17,IF(G52="RJ JUSTIFY:ECO INFO",17,IF(G52="RJ JUSTIFY:SOC INFO",17,IF(G52="RJ JUSTIFY:EXP INFO",17,IF(G52="RJ JUSTIFY:MON EARN",17,IF(G52="RJ JUSTIFY:MON BEH",17,IF(G52="RJ-",18,IF(G52="RJ FORGIVE+",19,IF(G52="RJ FORGIVE-",19,IF(G52="(RJ FORGIVE+)",19,IF(G52="(RJ FORGIVE-)",19,IF(G52="COORD",20,IF(G52="(COORD)",20,IF(G52="ENF ACK",21,IF(G52="(ENF ACK)",21,IF(G52="ENF PRAISE",22,IF(G52="ENF ASK",23,IF(G52="ENF TELL",24,IF(G52="ENF SHAME",25,IF(G52="ENF WARN",26,IF(G52="ENF THREATEN",27,IF(G52="ENF PUNISH",28,IF(G52="DEFECT",29,IF(G52="SM TALK",30,IF(G52="HUMOR",31,IF(G52="POLITE+",32,IF(G52="POLITE-",32,IF(G52="INPUT-",33,IF(G52="AMBIGUOUS",34,IF(G52="UNCODEABLE",35)))))))))))))))))))))))))))))))))))))))))))))))))))))))))))))))))</f>
        <v>10</v>
      </c>
      <c r="G52" t="s">
        <v>10136</v>
      </c>
    </row>
    <row r="54" spans="1:7" x14ac:dyDescent="0.35">
      <c r="A54" s="7">
        <v>3</v>
      </c>
      <c r="B54" s="31" t="s">
        <v>10302</v>
      </c>
    </row>
    <row r="55" spans="1:7" x14ac:dyDescent="0.35">
      <c r="A55" s="4">
        <v>29</v>
      </c>
      <c r="B55" s="4">
        <v>32.006</v>
      </c>
      <c r="C55" t="s">
        <v>7673</v>
      </c>
      <c r="D55" s="4">
        <v>1</v>
      </c>
      <c r="E55" s="16" t="s">
        <v>7739</v>
      </c>
      <c r="F55" s="4">
        <f t="shared" ref="F55:F62" si="9">IF(G55="GREET",1,IF(G55="GOAL",2,IF(G55="GOAL:COOP",2,IF(G55="(GOAL:COOP)",2,IF(G55="GOAL:CIVILITY",2,IF(G55="GOAL:SUSTAIN",2,IF(G55="(GOAL:SUSTAIN)",2,IF(G55="GOAL:MAX EARN",2,IF(G55="GOAL:EQUITY",2,IF(G55="(GOAL:EQUITY)",2,IF(G55="PROPOSAL",3,IF(G55="(PROPOSAL)",3,IF(G55="CHOOSE+",4,IF(G55="CHOOSE-",4,IF(G55="(CHOOSE+)",4,IF(G55="(CHOOSE-)",4,IF(G55="ECO INFO",5,IF(G55="(ECO INFO)",5,IF(G55="$ INFO",6,IF(G55="($ INFO)",6,IF(G55="SOC INFO",7,IF(G55="(SOC INFO)",7,IF(G55="RULE INFO",8,IF(G55="EXP INFO",9,IF(G55="(EXP INFO)",9,IF(G55="MON RES",10,IF(G55="MON EARN",11,IF(G55="MON BEH",12,IF(G55="POSE HARM",13,IF(G55="(POSE HARM)",13,IF(G55="POSE CONCERN",14,IF(G55="(POSE CONCERN)",14,IF(G55="RJ APOLOGY",15,IF(G55="RJ ATONE",16,IF(G55="(RJ ATONE)",16,IF(G55="RJ JUSTIFY",17,IF(G55="RJ JUSTIFY:ECO INFO",17,IF(G55="RJ JUSTIFY:SOC INFO",17,IF(G55="RJ JUSTIFY:EXP INFO",17,IF(G55="RJ JUSTIFY:MON EARN",17,IF(G55="RJ JUSTIFY:MON BEH",17,IF(G55="RJ-",18,IF(G55="RJ FORGIVE+",19,IF(G55="RJ FORGIVE-",19,IF(G55="(RJ FORGIVE+)",19,IF(G55="(RJ FORGIVE-)",19,IF(G55="COORD",20,IF(G55="(COORD)",20,IF(G55="ENF ACK",21,IF(G55="(ENF ACK)",21,IF(G55="ENF PRAISE",22,IF(G55="ENF ASK",23,IF(G55="ENF TELL",24,IF(G55="ENF SHAME",25,IF(G55="ENF WARN",26,IF(G55="ENF THREATEN",27,IF(G55="ENF PUNISH",28,IF(G55="DEFECT",29,IF(G55="SM TALK",30,IF(G55="HUMOR",31,IF(G55="POLITE+",32,IF(G55="POLITE-",32,IF(G55="INPUT-",33,IF(G55="AMBIGUOUS",34,IF(G55="UNCODEABLE",35)))))))))))))))))))))))))))))))))))))))))))))))))))))))))))))))))</f>
        <v>3</v>
      </c>
      <c r="G55" t="s">
        <v>9379</v>
      </c>
    </row>
    <row r="56" spans="1:7" x14ac:dyDescent="0.35">
      <c r="A56" s="4">
        <v>30</v>
      </c>
      <c r="B56" s="4">
        <v>41.238999999999997</v>
      </c>
      <c r="C56" t="s">
        <v>7684</v>
      </c>
      <c r="D56" s="4">
        <v>2</v>
      </c>
      <c r="E56" s="16" t="s">
        <v>55</v>
      </c>
      <c r="F56" s="4">
        <f t="shared" si="9"/>
        <v>4</v>
      </c>
      <c r="G56" t="s">
        <v>9372</v>
      </c>
    </row>
    <row r="57" spans="1:7" x14ac:dyDescent="0.35">
      <c r="A57" s="4">
        <v>31</v>
      </c>
      <c r="B57" s="4">
        <v>41.558999999999997</v>
      </c>
      <c r="C57" s="2" t="s">
        <v>7680</v>
      </c>
      <c r="D57" s="4">
        <v>4</v>
      </c>
      <c r="E57" s="16" t="s">
        <v>1150</v>
      </c>
      <c r="F57" s="4">
        <f t="shared" si="9"/>
        <v>4</v>
      </c>
      <c r="G57" t="s">
        <v>9372</v>
      </c>
    </row>
    <row r="58" spans="1:7" x14ac:dyDescent="0.35">
      <c r="C58" s="2"/>
    </row>
    <row r="59" spans="1:7" x14ac:dyDescent="0.35">
      <c r="B59" s="31" t="s">
        <v>11590</v>
      </c>
      <c r="C59" s="2"/>
    </row>
    <row r="60" spans="1:7" x14ac:dyDescent="0.35">
      <c r="A60" s="4">
        <v>32</v>
      </c>
      <c r="B60" s="4">
        <v>78.739999999999995</v>
      </c>
      <c r="C60" t="s">
        <v>7686</v>
      </c>
      <c r="D60" s="4">
        <v>3</v>
      </c>
      <c r="E60" s="16" t="s">
        <v>7740</v>
      </c>
      <c r="F60" s="4">
        <f t="shared" si="9"/>
        <v>20</v>
      </c>
      <c r="G60" t="s">
        <v>9472</v>
      </c>
    </row>
    <row r="61" spans="1:7" x14ac:dyDescent="0.35">
      <c r="A61" s="4">
        <v>33</v>
      </c>
      <c r="B61" s="4">
        <v>82.31</v>
      </c>
      <c r="C61" t="s">
        <v>7673</v>
      </c>
      <c r="D61" s="4">
        <v>1</v>
      </c>
      <c r="E61" s="16" t="s">
        <v>4703</v>
      </c>
      <c r="F61" s="4">
        <f t="shared" si="9"/>
        <v>20</v>
      </c>
      <c r="G61" t="s">
        <v>9472</v>
      </c>
    </row>
    <row r="62" spans="1:7" x14ac:dyDescent="0.35">
      <c r="A62" s="4">
        <v>34</v>
      </c>
      <c r="B62" s="4">
        <v>86.878999999999905</v>
      </c>
      <c r="C62" s="2" t="s">
        <v>7680</v>
      </c>
      <c r="D62" s="4">
        <v>4</v>
      </c>
      <c r="E62" s="16" t="s">
        <v>7741</v>
      </c>
      <c r="F62" s="4">
        <f t="shared" si="9"/>
        <v>20</v>
      </c>
      <c r="G62" t="s">
        <v>9472</v>
      </c>
    </row>
    <row r="63" spans="1:7" x14ac:dyDescent="0.35">
      <c r="C63" s="2"/>
    </row>
    <row r="64" spans="1:7" x14ac:dyDescent="0.35">
      <c r="A64" s="7"/>
      <c r="B64" s="11" t="s">
        <v>9230</v>
      </c>
      <c r="C64" s="15"/>
      <c r="D64" s="19"/>
      <c r="E64" s="15"/>
    </row>
    <row r="65" spans="1:7" x14ac:dyDescent="0.35">
      <c r="B65" s="20"/>
      <c r="C65" s="2"/>
    </row>
    <row r="66" spans="1:7" x14ac:dyDescent="0.35">
      <c r="A66" s="4">
        <v>35</v>
      </c>
      <c r="B66" s="4">
        <v>-384.423</v>
      </c>
      <c r="C66" t="s">
        <v>7673</v>
      </c>
      <c r="D66" s="4">
        <v>1</v>
      </c>
      <c r="E66" s="16" t="s">
        <v>2729</v>
      </c>
      <c r="F66" s="4">
        <f t="shared" ref="F66:F90" si="10">IF(G66="GREET",1,IF(G66="GOAL",2,IF(G66="GOAL:COOP",2,IF(G66="(GOAL:COOP)",2,IF(G66="GOAL:CIVILITY",2,IF(G66="GOAL:SUSTAIN",2,IF(G66="(GOAL:SUSTAIN)",2,IF(G66="GOAL:MAX EARN",2,IF(G66="GOAL:EQUITY",2,IF(G66="(GOAL:EQUITY)",2,IF(G66="PROPOSAL",3,IF(G66="(PROPOSAL)",3,IF(G66="CHOOSE+",4,IF(G66="CHOOSE-",4,IF(G66="(CHOOSE+)",4,IF(G66="(CHOOSE-)",4,IF(G66="ECO INFO",5,IF(G66="(ECO INFO)",5,IF(G66="$ INFO",6,IF(G66="($ INFO)",6,IF(G66="SOC INFO",7,IF(G66="(SOC INFO)",7,IF(G66="RULE INFO",8,IF(G66="EXP INFO",9,IF(G66="(EXP INFO)",9,IF(G66="MON RES",10,IF(G66="MON EARN",11,IF(G66="MON BEH",12,IF(G66="POSE HARM",13,IF(G66="(POSE HARM)",13,IF(G66="POSE CONCERN",14,IF(G66="(POSE CONCERN)",14,IF(G66="RJ APOLOGY",15,IF(G66="RJ ATONE",16,IF(G66="(RJ ATONE)",16,IF(G66="RJ JUSTIFY",17,IF(G66="RJ JUSTIFY:ECO INFO",17,IF(G66="RJ JUSTIFY:SOC INFO",17,IF(G66="RJ JUSTIFY:EXP INFO",17,IF(G66="RJ JUSTIFY:MON EARN",17,IF(G66="RJ JUSTIFY:MON BEH",17,IF(G66="RJ-",18,IF(G66="RJ FORGIVE+",19,IF(G66="RJ FORGIVE-",19,IF(G66="(RJ FORGIVE+)",19,IF(G66="(RJ FORGIVE-)",19,IF(G66="COORD",20,IF(G66="(COORD)",20,IF(G66="ENF ACK",21,IF(G66="(ENF ACK)",21,IF(G66="ENF PRAISE",22,IF(G66="ENF ASK",23,IF(G66="ENF TELL",24,IF(G66="ENF SHAME",25,IF(G66="ENF WARN",26,IF(G66="ENF THREATEN",27,IF(G66="ENF PUNISH",28,IF(G66="DEFECT",29,IF(G66="SM TALK",30,IF(G66="HUMOR",31,IF(G66="POLITE+",32,IF(G66="POLITE-",32,IF(G66="INPUT-",33,IF(G66="AMBIGUOUS",34,IF(G66="UNCODEABLE",35)))))))))))))))))))))))))))))))))))))))))))))))))))))))))))))))))</f>
        <v>22</v>
      </c>
      <c r="G66" t="s">
        <v>10418</v>
      </c>
    </row>
    <row r="67" spans="1:7" x14ac:dyDescent="0.35">
      <c r="A67" s="4">
        <v>36</v>
      </c>
      <c r="B67" s="4">
        <v>-378.87799999999999</v>
      </c>
      <c r="C67" s="2" t="s">
        <v>7680</v>
      </c>
      <c r="D67" s="4">
        <v>4</v>
      </c>
      <c r="E67" s="16" t="s">
        <v>2281</v>
      </c>
      <c r="F67" s="4">
        <f t="shared" si="10"/>
        <v>22</v>
      </c>
      <c r="G67" t="s">
        <v>10418</v>
      </c>
    </row>
    <row r="68" spans="1:7" x14ac:dyDescent="0.35">
      <c r="C68" s="2"/>
    </row>
    <row r="69" spans="1:7" x14ac:dyDescent="0.35">
      <c r="A69" s="7">
        <v>4</v>
      </c>
      <c r="B69" s="31" t="s">
        <v>11594</v>
      </c>
      <c r="C69" s="2"/>
    </row>
    <row r="70" spans="1:7" x14ac:dyDescent="0.35">
      <c r="A70" s="4">
        <v>37</v>
      </c>
      <c r="B70" s="4">
        <v>-369.78300000000002</v>
      </c>
      <c r="C70" t="s">
        <v>7673</v>
      </c>
      <c r="D70" s="4">
        <v>1</v>
      </c>
      <c r="E70" s="16" t="s">
        <v>7750</v>
      </c>
      <c r="F70" s="4">
        <f t="shared" si="10"/>
        <v>3</v>
      </c>
      <c r="G70" t="s">
        <v>9379</v>
      </c>
    </row>
    <row r="71" spans="1:7" x14ac:dyDescent="0.35">
      <c r="B71" s="4">
        <v>-358.61399999999998</v>
      </c>
      <c r="C71" t="s">
        <v>7673</v>
      </c>
      <c r="D71" s="4">
        <v>1</v>
      </c>
      <c r="E71" s="16" t="s">
        <v>7753</v>
      </c>
      <c r="F71" s="4">
        <f t="shared" si="10"/>
        <v>10</v>
      </c>
      <c r="G71" t="s">
        <v>10136</v>
      </c>
    </row>
    <row r="72" spans="1:7" x14ac:dyDescent="0.35">
      <c r="A72" s="4">
        <v>38</v>
      </c>
      <c r="B72" s="4">
        <v>-348.17</v>
      </c>
      <c r="C72" t="s">
        <v>7686</v>
      </c>
      <c r="D72" s="4">
        <v>3</v>
      </c>
      <c r="E72" s="16" t="s">
        <v>7755</v>
      </c>
      <c r="F72" s="4">
        <f t="shared" si="10"/>
        <v>4</v>
      </c>
      <c r="G72" t="s">
        <v>9372</v>
      </c>
    </row>
    <row r="73" spans="1:7" x14ac:dyDescent="0.35">
      <c r="A73" s="4">
        <v>39</v>
      </c>
      <c r="B73" s="4">
        <v>-347.00900000000001</v>
      </c>
      <c r="C73" s="2" t="s">
        <v>7680</v>
      </c>
      <c r="D73" s="4">
        <v>4</v>
      </c>
      <c r="E73" s="16" t="s">
        <v>7756</v>
      </c>
      <c r="F73" s="4">
        <f t="shared" si="10"/>
        <v>4</v>
      </c>
      <c r="G73" t="s">
        <v>9372</v>
      </c>
    </row>
    <row r="74" spans="1:7" x14ac:dyDescent="0.35">
      <c r="A74" s="4">
        <v>40</v>
      </c>
      <c r="B74" s="4">
        <v>-342.09</v>
      </c>
      <c r="C74" t="s">
        <v>7684</v>
      </c>
      <c r="D74" s="4">
        <v>2</v>
      </c>
      <c r="E74" s="16" t="s">
        <v>55</v>
      </c>
      <c r="F74" s="4">
        <f t="shared" si="10"/>
        <v>4</v>
      </c>
      <c r="G74" t="s">
        <v>9372</v>
      </c>
    </row>
    <row r="76" spans="1:7" x14ac:dyDescent="0.35">
      <c r="A76" s="4">
        <v>41</v>
      </c>
      <c r="B76" s="4">
        <v>-326.00799999999998</v>
      </c>
      <c r="C76" t="s">
        <v>7673</v>
      </c>
      <c r="D76" s="4">
        <v>1</v>
      </c>
      <c r="E76" s="16" t="s">
        <v>7758</v>
      </c>
      <c r="F76" s="4">
        <f t="shared" si="10"/>
        <v>8</v>
      </c>
      <c r="G76" t="s">
        <v>9374</v>
      </c>
    </row>
    <row r="78" spans="1:7" x14ac:dyDescent="0.35">
      <c r="A78" s="4">
        <v>42</v>
      </c>
      <c r="B78" s="4">
        <v>-315.28300000000002</v>
      </c>
      <c r="C78" s="2" t="s">
        <v>7680</v>
      </c>
      <c r="D78" s="4">
        <v>4</v>
      </c>
      <c r="E78" s="16" t="s">
        <v>875</v>
      </c>
      <c r="F78" s="4">
        <f t="shared" si="10"/>
        <v>22</v>
      </c>
      <c r="G78" t="s">
        <v>10418</v>
      </c>
    </row>
    <row r="79" spans="1:7" x14ac:dyDescent="0.35">
      <c r="A79" s="4">
        <v>43</v>
      </c>
      <c r="B79" s="4">
        <v>-299.46499999999997</v>
      </c>
      <c r="C79" t="s">
        <v>7686</v>
      </c>
      <c r="D79" s="4">
        <v>3</v>
      </c>
      <c r="E79" s="16" t="s">
        <v>7761</v>
      </c>
      <c r="F79" s="4">
        <f t="shared" si="10"/>
        <v>22</v>
      </c>
      <c r="G79" t="s">
        <v>10418</v>
      </c>
    </row>
    <row r="81" spans="1:7" x14ac:dyDescent="0.35">
      <c r="B81" s="20" t="s">
        <v>9265</v>
      </c>
    </row>
    <row r="82" spans="1:7" x14ac:dyDescent="0.35">
      <c r="A82" s="4">
        <v>44</v>
      </c>
      <c r="B82" s="4">
        <v>-263.81200000000001</v>
      </c>
      <c r="C82" s="2" t="s">
        <v>7680</v>
      </c>
      <c r="D82" s="4">
        <v>4</v>
      </c>
      <c r="E82" s="16" t="s">
        <v>7766</v>
      </c>
      <c r="F82" s="4">
        <f t="shared" si="10"/>
        <v>30</v>
      </c>
      <c r="G82" t="s">
        <v>9375</v>
      </c>
    </row>
    <row r="83" spans="1:7" x14ac:dyDescent="0.35">
      <c r="A83" s="4">
        <v>45</v>
      </c>
      <c r="B83" s="4">
        <v>-240.655</v>
      </c>
      <c r="C83" t="s">
        <v>7684</v>
      </c>
      <c r="D83" s="4">
        <v>2</v>
      </c>
      <c r="E83" s="16" t="s">
        <v>1698</v>
      </c>
      <c r="F83" s="4">
        <f t="shared" si="10"/>
        <v>30</v>
      </c>
      <c r="G83" t="s">
        <v>9375</v>
      </c>
    </row>
    <row r="84" spans="1:7" x14ac:dyDescent="0.35">
      <c r="A84" s="4">
        <v>46</v>
      </c>
      <c r="B84" s="4">
        <v>-99.723999999999904</v>
      </c>
      <c r="C84" t="s">
        <v>7686</v>
      </c>
      <c r="D84" s="4">
        <v>3</v>
      </c>
      <c r="E84" s="16" t="s">
        <v>7773</v>
      </c>
      <c r="F84" s="4">
        <f t="shared" si="10"/>
        <v>30</v>
      </c>
      <c r="G84" t="s">
        <v>9375</v>
      </c>
    </row>
    <row r="86" spans="1:7" x14ac:dyDescent="0.35">
      <c r="B86" s="20" t="s">
        <v>9256</v>
      </c>
    </row>
    <row r="87" spans="1:7" x14ac:dyDescent="0.35">
      <c r="A87" s="4">
        <v>47</v>
      </c>
      <c r="B87" s="4">
        <v>-149.73599999999999</v>
      </c>
      <c r="C87" t="s">
        <v>7686</v>
      </c>
      <c r="D87" s="4">
        <v>3</v>
      </c>
      <c r="E87" s="16" t="s">
        <v>7771</v>
      </c>
      <c r="F87" s="4">
        <f t="shared" si="10"/>
        <v>7</v>
      </c>
      <c r="G87" t="s">
        <v>9377</v>
      </c>
    </row>
    <row r="88" spans="1:7" x14ac:dyDescent="0.35">
      <c r="A88" s="4">
        <v>48</v>
      </c>
      <c r="B88" s="4">
        <v>-143.4</v>
      </c>
      <c r="C88" t="s">
        <v>7684</v>
      </c>
      <c r="D88" s="4">
        <v>2</v>
      </c>
      <c r="E88" s="16" t="s">
        <v>11591</v>
      </c>
      <c r="F88" s="4">
        <f t="shared" si="10"/>
        <v>7</v>
      </c>
      <c r="G88" t="s">
        <v>9377</v>
      </c>
    </row>
    <row r="89" spans="1:7" x14ac:dyDescent="0.35">
      <c r="A89" s="4">
        <v>49</v>
      </c>
      <c r="B89" s="4">
        <v>-122.685</v>
      </c>
      <c r="C89" t="s">
        <v>7673</v>
      </c>
      <c r="D89" s="4">
        <v>1</v>
      </c>
      <c r="E89" s="16" t="s">
        <v>7772</v>
      </c>
      <c r="F89" s="4">
        <f t="shared" si="10"/>
        <v>7</v>
      </c>
      <c r="G89" t="s">
        <v>9377</v>
      </c>
    </row>
    <row r="90" spans="1:7" x14ac:dyDescent="0.35">
      <c r="A90" s="4">
        <v>50</v>
      </c>
      <c r="B90" s="4">
        <v>-118.598</v>
      </c>
      <c r="C90" s="2" t="s">
        <v>7680</v>
      </c>
      <c r="D90" s="4">
        <v>4</v>
      </c>
      <c r="E90" s="16" t="s">
        <v>11592</v>
      </c>
      <c r="F90" s="4">
        <f t="shared" si="10"/>
        <v>7</v>
      </c>
      <c r="G90" t="s">
        <v>9377</v>
      </c>
    </row>
    <row r="92" spans="1:7" x14ac:dyDescent="0.35">
      <c r="A92" s="7"/>
      <c r="B92" s="11" t="s">
        <v>9229</v>
      </c>
      <c r="C92" s="15"/>
      <c r="D92" s="19"/>
      <c r="E92" s="15"/>
    </row>
    <row r="93" spans="1:7" x14ac:dyDescent="0.35">
      <c r="A93" s="7"/>
      <c r="B93" s="7"/>
      <c r="C93" s="8"/>
      <c r="E93" s="8"/>
    </row>
    <row r="94" spans="1:7" x14ac:dyDescent="0.35">
      <c r="A94" s="7">
        <v>4</v>
      </c>
      <c r="B94" s="31" t="s">
        <v>11595</v>
      </c>
    </row>
    <row r="95" spans="1:7" x14ac:dyDescent="0.35">
      <c r="A95" s="4">
        <v>51</v>
      </c>
      <c r="B95" s="4">
        <v>-384.81900000000002</v>
      </c>
      <c r="C95" t="s">
        <v>7673</v>
      </c>
      <c r="D95" s="4">
        <v>1</v>
      </c>
      <c r="E95" s="16" t="s">
        <v>7776</v>
      </c>
    </row>
    <row r="96" spans="1:7" x14ac:dyDescent="0.35">
      <c r="B96" s="4">
        <v>-359.94499999999999</v>
      </c>
      <c r="C96" t="s">
        <v>7673</v>
      </c>
      <c r="D96" s="4">
        <v>1</v>
      </c>
      <c r="E96" s="16" t="s">
        <v>7779</v>
      </c>
    </row>
    <row r="97" spans="1:7" x14ac:dyDescent="0.35">
      <c r="B97" s="4">
        <v>-346.56900000000002</v>
      </c>
      <c r="C97" t="s">
        <v>7673</v>
      </c>
      <c r="D97" s="4">
        <v>1</v>
      </c>
      <c r="E97" s="16" t="s">
        <v>7781</v>
      </c>
    </row>
    <row r="98" spans="1:7" x14ac:dyDescent="0.35">
      <c r="E98" s="58" t="s">
        <v>11593</v>
      </c>
      <c r="F98" s="4">
        <f t="shared" ref="F98:F115" si="11">IF(G98="GREET",1,IF(G98="GOAL",2,IF(G98="GOAL:COOP",2,IF(G98="(GOAL:COOP)",2,IF(G98="GOAL:CIVILITY",2,IF(G98="GOAL:SUSTAIN",2,IF(G98="(GOAL:SUSTAIN)",2,IF(G98="GOAL:MAX EARN",2,IF(G98="GOAL:EQUITY",2,IF(G98="(GOAL:EQUITY)",2,IF(G98="PROPOSAL",3,IF(G98="(PROPOSAL)",3,IF(G98="CHOOSE+",4,IF(G98="CHOOSE-",4,IF(G98="(CHOOSE+)",4,IF(G98="(CHOOSE-)",4,IF(G98="ECO INFO",5,IF(G98="(ECO INFO)",5,IF(G98="$ INFO",6,IF(G98="($ INFO)",6,IF(G98="SOC INFO",7,IF(G98="(SOC INFO)",7,IF(G98="RULE INFO",8,IF(G98="EXP INFO",9,IF(G98="(EXP INFO)",9,IF(G98="MON RES",10,IF(G98="MON EARN",11,IF(G98="MON BEH",12,IF(G98="POSE HARM",13,IF(G98="(POSE HARM)",13,IF(G98="POSE CONCERN",14,IF(G98="(POSE CONCERN)",14,IF(G98="RJ APOLOGY",15,IF(G98="RJ ATONE",16,IF(G98="(RJ ATONE)",16,IF(G98="RJ JUSTIFY",17,IF(G98="RJ JUSTIFY:ECO INFO",17,IF(G98="RJ JUSTIFY:SOC INFO",17,IF(G98="RJ JUSTIFY:EXP INFO",17,IF(G98="RJ JUSTIFY:MON EARN",17,IF(G98="RJ JUSTIFY:MON BEH",17,IF(G98="RJ-",18,IF(G98="RJ FORGIVE+",19,IF(G98="RJ FORGIVE-",19,IF(G98="(RJ FORGIVE+)",19,IF(G98="(RJ FORGIVE-)",19,IF(G98="COORD",20,IF(G98="(COORD)",20,IF(G98="ENF ACK",21,IF(G98="(ENF ACK)",21,IF(G98="ENF PRAISE",22,IF(G98="ENF ASK",23,IF(G98="ENF TELL",24,IF(G98="ENF SHAME",25,IF(G98="ENF WARN",26,IF(G98="ENF THREATEN",27,IF(G98="ENF PUNISH",28,IF(G98="DEFECT",29,IF(G98="SM TALK",30,IF(G98="HUMOR",31,IF(G98="POLITE+",32,IF(G98="POLITE-",32,IF(G98="INPUT-",33,IF(G98="AMBIGUOUS",34,IF(G98="UNCODEABLE",35)))))))))))))))))))))))))))))))))))))))))))))))))))))))))))))))))</f>
        <v>3</v>
      </c>
      <c r="G98" t="s">
        <v>9379</v>
      </c>
    </row>
    <row r="99" spans="1:7" x14ac:dyDescent="0.35">
      <c r="E99" s="58" t="s">
        <v>7781</v>
      </c>
      <c r="F99" s="4">
        <f t="shared" si="11"/>
        <v>5</v>
      </c>
      <c r="G99" t="s">
        <v>9378</v>
      </c>
    </row>
    <row r="100" spans="1:7" x14ac:dyDescent="0.35">
      <c r="A100" s="4">
        <v>52</v>
      </c>
      <c r="B100" s="4">
        <v>-339.54500000000002</v>
      </c>
      <c r="C100" s="2" t="s">
        <v>7680</v>
      </c>
      <c r="D100" s="4">
        <v>4</v>
      </c>
      <c r="E100" s="16" t="s">
        <v>7783</v>
      </c>
      <c r="F100" s="4">
        <f t="shared" si="11"/>
        <v>4</v>
      </c>
      <c r="G100" t="s">
        <v>9372</v>
      </c>
    </row>
    <row r="101" spans="1:7" x14ac:dyDescent="0.35">
      <c r="A101" s="4">
        <v>53</v>
      </c>
      <c r="B101" s="4">
        <v>-333.10899999999998</v>
      </c>
      <c r="C101" t="s">
        <v>7684</v>
      </c>
      <c r="D101" s="4">
        <v>2</v>
      </c>
      <c r="E101" s="16" t="s">
        <v>824</v>
      </c>
      <c r="F101" s="4">
        <f t="shared" si="11"/>
        <v>4</v>
      </c>
      <c r="G101" t="s">
        <v>9372</v>
      </c>
    </row>
    <row r="102" spans="1:7" x14ac:dyDescent="0.35">
      <c r="A102" s="4">
        <v>54</v>
      </c>
      <c r="B102" s="4">
        <v>-331.02300000000002</v>
      </c>
      <c r="C102" t="s">
        <v>7673</v>
      </c>
      <c r="D102" s="4">
        <v>1</v>
      </c>
      <c r="E102" s="16" t="s">
        <v>7784</v>
      </c>
      <c r="F102" s="4">
        <f t="shared" si="11"/>
        <v>5</v>
      </c>
      <c r="G102" t="s">
        <v>9378</v>
      </c>
    </row>
    <row r="103" spans="1:7" x14ac:dyDescent="0.35">
      <c r="A103" s="4">
        <v>55</v>
      </c>
      <c r="B103" s="4">
        <v>-310.32499999999999</v>
      </c>
      <c r="C103" t="s">
        <v>7673</v>
      </c>
      <c r="D103" s="4">
        <v>1</v>
      </c>
      <c r="E103" s="16" t="s">
        <v>7787</v>
      </c>
      <c r="F103" s="4">
        <f t="shared" si="11"/>
        <v>24</v>
      </c>
      <c r="G103" t="s">
        <v>10409</v>
      </c>
    </row>
    <row r="104" spans="1:7" x14ac:dyDescent="0.35">
      <c r="A104" s="4">
        <v>56</v>
      </c>
      <c r="B104" s="4">
        <v>-295.94099999999997</v>
      </c>
      <c r="C104" s="2" t="s">
        <v>7680</v>
      </c>
      <c r="D104" s="4">
        <v>4</v>
      </c>
      <c r="E104" s="16" t="s">
        <v>7789</v>
      </c>
      <c r="F104" s="4">
        <f t="shared" si="11"/>
        <v>8</v>
      </c>
      <c r="G104" t="s">
        <v>9374</v>
      </c>
    </row>
    <row r="105" spans="1:7" x14ac:dyDescent="0.35">
      <c r="A105" s="4">
        <v>57</v>
      </c>
      <c r="B105" s="4">
        <v>-287.67500000000001</v>
      </c>
      <c r="C105" t="s">
        <v>7673</v>
      </c>
      <c r="D105" s="4">
        <v>1</v>
      </c>
      <c r="E105" s="16" t="s">
        <v>6579</v>
      </c>
      <c r="F105" s="4">
        <f t="shared" si="11"/>
        <v>4</v>
      </c>
      <c r="G105" t="s">
        <v>9372</v>
      </c>
    </row>
    <row r="106" spans="1:7" x14ac:dyDescent="0.35">
      <c r="A106" s="4">
        <v>58</v>
      </c>
      <c r="B106" s="4">
        <v>-283.03500000000003</v>
      </c>
      <c r="C106" t="s">
        <v>7686</v>
      </c>
      <c r="D106" s="4">
        <v>3</v>
      </c>
      <c r="E106" s="16" t="s">
        <v>136</v>
      </c>
      <c r="F106" s="4">
        <f t="shared" si="11"/>
        <v>4</v>
      </c>
      <c r="G106" t="s">
        <v>9372</v>
      </c>
    </row>
    <row r="107" spans="1:7" x14ac:dyDescent="0.35">
      <c r="A107" s="4">
        <v>59</v>
      </c>
      <c r="B107" s="4">
        <v>-273.48</v>
      </c>
      <c r="C107" t="s">
        <v>7673</v>
      </c>
      <c r="D107" s="4">
        <v>1</v>
      </c>
      <c r="E107" s="16" t="s">
        <v>7792</v>
      </c>
      <c r="F107" s="4">
        <f t="shared" si="11"/>
        <v>8</v>
      </c>
      <c r="G107" t="s">
        <v>9374</v>
      </c>
    </row>
    <row r="108" spans="1:7" x14ac:dyDescent="0.35">
      <c r="A108" s="4">
        <v>60</v>
      </c>
      <c r="B108" s="4">
        <v>-259.700999999999</v>
      </c>
      <c r="C108" t="s">
        <v>7684</v>
      </c>
      <c r="D108" s="4">
        <v>2</v>
      </c>
      <c r="E108" s="16" t="s">
        <v>55</v>
      </c>
      <c r="F108" s="4">
        <f t="shared" si="11"/>
        <v>4</v>
      </c>
      <c r="G108" t="s">
        <v>9372</v>
      </c>
    </row>
    <row r="109" spans="1:7" x14ac:dyDescent="0.35">
      <c r="A109" s="4">
        <v>61</v>
      </c>
      <c r="B109" s="4">
        <v>-246.768</v>
      </c>
      <c r="C109" s="2" t="s">
        <v>7680</v>
      </c>
      <c r="D109" s="4">
        <v>4</v>
      </c>
      <c r="E109" s="16" t="s">
        <v>7796</v>
      </c>
      <c r="F109" s="4">
        <f t="shared" si="11"/>
        <v>8</v>
      </c>
      <c r="G109" t="s">
        <v>9374</v>
      </c>
    </row>
    <row r="110" spans="1:7" x14ac:dyDescent="0.35">
      <c r="A110" s="4">
        <v>62</v>
      </c>
      <c r="B110" s="4">
        <v>-226.864</v>
      </c>
      <c r="C110" t="s">
        <v>7673</v>
      </c>
      <c r="D110" s="4">
        <v>1</v>
      </c>
      <c r="E110" s="16" t="s">
        <v>7799</v>
      </c>
      <c r="F110" s="4">
        <f t="shared" si="11"/>
        <v>8</v>
      </c>
      <c r="G110" t="s">
        <v>9374</v>
      </c>
    </row>
    <row r="111" spans="1:7" x14ac:dyDescent="0.35">
      <c r="A111" s="4">
        <v>63</v>
      </c>
      <c r="B111" s="4">
        <v>-221.04599999999999</v>
      </c>
      <c r="C111" s="2" t="s">
        <v>7680</v>
      </c>
      <c r="D111" s="4">
        <v>4</v>
      </c>
      <c r="E111" s="16" t="s">
        <v>40</v>
      </c>
      <c r="F111" s="4">
        <f t="shared" si="11"/>
        <v>8</v>
      </c>
      <c r="G111" t="s">
        <v>9374</v>
      </c>
    </row>
    <row r="112" spans="1:7" x14ac:dyDescent="0.35">
      <c r="A112" s="4">
        <v>64</v>
      </c>
      <c r="B112" s="4">
        <v>-199.715</v>
      </c>
      <c r="C112" t="s">
        <v>7673</v>
      </c>
      <c r="D112" s="4">
        <v>1</v>
      </c>
      <c r="E112" s="16" t="s">
        <v>7800</v>
      </c>
      <c r="F112" s="4">
        <f t="shared" si="11"/>
        <v>8</v>
      </c>
      <c r="G112" t="s">
        <v>9374</v>
      </c>
    </row>
    <row r="113" spans="1:9" x14ac:dyDescent="0.35">
      <c r="A113" s="4">
        <v>65</v>
      </c>
      <c r="B113" s="4">
        <v>-176.07299999999901</v>
      </c>
      <c r="C113" t="s">
        <v>7686</v>
      </c>
      <c r="D113" s="4">
        <v>3</v>
      </c>
      <c r="E113" s="16" t="s">
        <v>7801</v>
      </c>
      <c r="F113" s="4">
        <f t="shared" si="11"/>
        <v>8</v>
      </c>
      <c r="G113" t="s">
        <v>9374</v>
      </c>
    </row>
    <row r="114" spans="1:9" x14ac:dyDescent="0.35">
      <c r="B114" s="4">
        <v>-165.19299999999899</v>
      </c>
      <c r="C114" t="s">
        <v>7686</v>
      </c>
      <c r="D114" s="4">
        <v>3</v>
      </c>
      <c r="E114" s="16" t="s">
        <v>7803</v>
      </c>
    </row>
    <row r="115" spans="1:9" x14ac:dyDescent="0.35">
      <c r="A115" s="4">
        <v>66</v>
      </c>
      <c r="B115" s="4">
        <v>-151.79</v>
      </c>
      <c r="C115" t="s">
        <v>7673</v>
      </c>
      <c r="D115" s="4">
        <v>1</v>
      </c>
      <c r="E115" s="16" t="s">
        <v>55</v>
      </c>
      <c r="F115" s="4">
        <f t="shared" si="11"/>
        <v>8</v>
      </c>
      <c r="G115" t="s">
        <v>9374</v>
      </c>
    </row>
    <row r="117" spans="1:9" x14ac:dyDescent="0.35">
      <c r="A117" s="7">
        <v>4</v>
      </c>
      <c r="B117" s="31" t="s">
        <v>11600</v>
      </c>
    </row>
    <row r="118" spans="1:9" x14ac:dyDescent="0.35">
      <c r="A118" s="7"/>
      <c r="B118" s="39" t="s">
        <v>11601</v>
      </c>
    </row>
    <row r="119" spans="1:9" x14ac:dyDescent="0.35">
      <c r="A119" s="4">
        <v>67</v>
      </c>
      <c r="B119" s="4">
        <v>-95.26</v>
      </c>
      <c r="C119" t="s">
        <v>7673</v>
      </c>
      <c r="D119" s="4">
        <v>1</v>
      </c>
      <c r="E119" s="16" t="s">
        <v>7806</v>
      </c>
    </row>
    <row r="120" spans="1:9" x14ac:dyDescent="0.35">
      <c r="E120" s="58" t="s">
        <v>11596</v>
      </c>
      <c r="F120" s="4">
        <f t="shared" ref="F120:H128" si="12">IF(G120="GREET",1,IF(G120="GOAL",2,IF(G120="GOAL:COOP",2,IF(G120="(GOAL:COOP)",2,IF(G120="GOAL:CIVILITY",2,IF(G120="GOAL:SUSTAIN",2,IF(G120="(GOAL:SUSTAIN)",2,IF(G120="GOAL:MAX EARN",2,IF(G120="GOAL:EQUITY",2,IF(G120="(GOAL:EQUITY)",2,IF(G120="PROPOSAL",3,IF(G120="(PROPOSAL)",3,IF(G120="CHOOSE+",4,IF(G120="CHOOSE-",4,IF(G120="(CHOOSE+)",4,IF(G120="(CHOOSE-)",4,IF(G120="ECO INFO",5,IF(G120="(ECO INFO)",5,IF(G120="$ INFO",6,IF(G120="($ INFO)",6,IF(G120="SOC INFO",7,IF(G120="(SOC INFO)",7,IF(G120="RULE INFO",8,IF(G120="EXP INFO",9,IF(G120="(EXP INFO)",9,IF(G120="MON RES",10,IF(G120="MON EARN",11,IF(G120="MON BEH",12,IF(G120="POSE HARM",13,IF(G120="(POSE HARM)",13,IF(G120="POSE CONCERN",14,IF(G120="(POSE CONCERN)",14,IF(G120="RJ APOLOGY",15,IF(G120="RJ ATONE",16,IF(G120="(RJ ATONE)",16,IF(G120="RJ JUSTIFY",17,IF(G120="RJ JUSTIFY:ECO INFO",17,IF(G120="RJ JUSTIFY:SOC INFO",17,IF(G120="RJ JUSTIFY:EXP INFO",17,IF(G120="RJ JUSTIFY:MON EARN",17,IF(G120="RJ JUSTIFY:MON BEH",17,IF(G120="RJ-",18,IF(G120="RJ FORGIVE+",19,IF(G120="RJ FORGIVE-",19,IF(G120="(RJ FORGIVE+)",19,IF(G120="(RJ FORGIVE-)",19,IF(G120="COORD",20,IF(G120="(COORD)",20,IF(G120="ENF ACK",21,IF(G120="(ENF ACK)",21,IF(G120="ENF PRAISE",22,IF(G120="ENF ASK",23,IF(G120="ENF TELL",24,IF(G120="ENF SHAME",25,IF(G120="ENF WARN",26,IF(G120="ENF THREATEN",27,IF(G120="ENF PUNISH",28,IF(G120="DEFECT",29,IF(G120="SM TALK",30,IF(G120="HUMOR",31,IF(G120="POLITE+",32,IF(G120="POLITE-",32,IF(G120="INPUT-",33,IF(G120="AMBIGUOUS",34,IF(G120="UNCODEABLE",35)))))))))))))))))))))))))))))))))))))))))))))))))))))))))))))))))</f>
        <v>10</v>
      </c>
      <c r="G120" t="s">
        <v>10136</v>
      </c>
    </row>
    <row r="121" spans="1:9" x14ac:dyDescent="0.35">
      <c r="E121" s="58" t="s">
        <v>11597</v>
      </c>
      <c r="F121" s="4">
        <f t="shared" si="12"/>
        <v>3</v>
      </c>
      <c r="G121" t="s">
        <v>9379</v>
      </c>
    </row>
    <row r="122" spans="1:9" x14ac:dyDescent="0.35">
      <c r="A122" s="4">
        <v>68</v>
      </c>
      <c r="B122" s="4">
        <v>-74.539000000000001</v>
      </c>
      <c r="C122" s="2" t="s">
        <v>7680</v>
      </c>
      <c r="D122" s="4">
        <v>4</v>
      </c>
      <c r="E122" s="16" t="s">
        <v>7807</v>
      </c>
      <c r="F122" s="4">
        <f t="shared" si="12"/>
        <v>3</v>
      </c>
      <c r="G122" t="s">
        <v>9379</v>
      </c>
      <c r="H122" s="4">
        <f t="shared" si="12"/>
        <v>4</v>
      </c>
      <c r="I122" t="s">
        <v>10330</v>
      </c>
    </row>
    <row r="123" spans="1:9" x14ac:dyDescent="0.35">
      <c r="A123" s="4">
        <v>69</v>
      </c>
      <c r="B123" s="4">
        <v>-65.867000000000004</v>
      </c>
      <c r="C123" t="s">
        <v>7673</v>
      </c>
      <c r="D123" s="4">
        <v>1</v>
      </c>
      <c r="E123" s="16" t="s">
        <v>7808</v>
      </c>
      <c r="F123" s="4">
        <f t="shared" si="12"/>
        <v>8</v>
      </c>
      <c r="G123" t="s">
        <v>9374</v>
      </c>
    </row>
    <row r="124" spans="1:9" x14ac:dyDescent="0.35">
      <c r="A124" s="4">
        <v>70</v>
      </c>
      <c r="B124" s="4">
        <v>-61.571999999999903</v>
      </c>
      <c r="C124" t="s">
        <v>7684</v>
      </c>
      <c r="D124" s="4">
        <v>2</v>
      </c>
      <c r="E124" s="16" t="s">
        <v>7809</v>
      </c>
      <c r="F124" s="4">
        <f t="shared" si="12"/>
        <v>3</v>
      </c>
      <c r="G124" t="s">
        <v>9379</v>
      </c>
      <c r="H124" s="4">
        <f t="shared" si="12"/>
        <v>4</v>
      </c>
      <c r="I124" t="s">
        <v>10330</v>
      </c>
    </row>
    <row r="125" spans="1:9" x14ac:dyDescent="0.35">
      <c r="A125" s="4">
        <v>71</v>
      </c>
      <c r="B125" s="4">
        <v>-54.465000000000003</v>
      </c>
      <c r="C125" s="2" t="s">
        <v>7680</v>
      </c>
      <c r="D125" s="4">
        <v>4</v>
      </c>
      <c r="E125" s="16" t="s">
        <v>7810</v>
      </c>
      <c r="F125" s="4">
        <f t="shared" si="12"/>
        <v>7</v>
      </c>
      <c r="G125" t="s">
        <v>9377</v>
      </c>
      <c r="H125" s="4">
        <f t="shared" si="12"/>
        <v>4</v>
      </c>
      <c r="I125" t="s">
        <v>10330</v>
      </c>
    </row>
    <row r="126" spans="1:9" x14ac:dyDescent="0.35">
      <c r="A126" s="4">
        <v>72</v>
      </c>
      <c r="B126" s="4">
        <v>-37.218000000000004</v>
      </c>
      <c r="C126" t="s">
        <v>7686</v>
      </c>
      <c r="D126" s="4">
        <v>3</v>
      </c>
      <c r="E126" s="16" t="s">
        <v>7811</v>
      </c>
    </row>
    <row r="127" spans="1:9" x14ac:dyDescent="0.35">
      <c r="E127" s="58" t="s">
        <v>11598</v>
      </c>
      <c r="F127" s="4">
        <f t="shared" si="12"/>
        <v>14</v>
      </c>
      <c r="G127" t="s">
        <v>9381</v>
      </c>
      <c r="H127" s="4">
        <f t="shared" si="12"/>
        <v>5</v>
      </c>
      <c r="I127" t="s">
        <v>9378</v>
      </c>
    </row>
    <row r="128" spans="1:9" x14ac:dyDescent="0.35">
      <c r="E128" s="58" t="s">
        <v>11599</v>
      </c>
      <c r="F128" s="4">
        <f t="shared" si="12"/>
        <v>9</v>
      </c>
      <c r="G128" t="s">
        <v>9373</v>
      </c>
    </row>
    <row r="130" spans="1:9" x14ac:dyDescent="0.35">
      <c r="B130" s="107" t="s">
        <v>9234</v>
      </c>
      <c r="C130" s="22"/>
      <c r="D130" s="21"/>
      <c r="E130" s="23"/>
    </row>
    <row r="131" spans="1:9" x14ac:dyDescent="0.35">
      <c r="B131" s="31" t="s">
        <v>11602</v>
      </c>
    </row>
    <row r="132" spans="1:9" x14ac:dyDescent="0.35">
      <c r="A132" s="4">
        <v>73</v>
      </c>
      <c r="B132" s="4">
        <v>8.3089999999999993</v>
      </c>
      <c r="C132" t="s">
        <v>7673</v>
      </c>
      <c r="D132" s="4">
        <v>1</v>
      </c>
      <c r="E132" s="16" t="s">
        <v>7812</v>
      </c>
      <c r="F132" s="4">
        <f t="shared" ref="F132" si="13">IF(G132="GREET",1,IF(G132="GOAL",2,IF(G132="GOAL:COOP",2,IF(G132="(GOAL:COOP)",2,IF(G132="GOAL:CIVILITY",2,IF(G132="GOAL:SUSTAIN",2,IF(G132="(GOAL:SUSTAIN)",2,IF(G132="GOAL:MAX EARN",2,IF(G132="GOAL:EQUITY",2,IF(G132="(GOAL:EQUITY)",2,IF(G132="PROPOSAL",3,IF(G132="(PROPOSAL)",3,IF(G132="CHOOSE+",4,IF(G132="CHOOSE-",4,IF(G132="(CHOOSE+)",4,IF(G132="(CHOOSE-)",4,IF(G132="ECO INFO",5,IF(G132="(ECO INFO)",5,IF(G132="$ INFO",6,IF(G132="($ INFO)",6,IF(G132="SOC INFO",7,IF(G132="(SOC INFO)",7,IF(G132="RULE INFO",8,IF(G132="EXP INFO",9,IF(G132="(EXP INFO)",9,IF(G132="MON RES",10,IF(G132="MON EARN",11,IF(G132="MON BEH",12,IF(G132="POSE HARM",13,IF(G132="(POSE HARM)",13,IF(G132="POSE CONCERN",14,IF(G132="(POSE CONCERN)",14,IF(G132="RJ APOLOGY",15,IF(G132="RJ ATONE",16,IF(G132="(RJ ATONE)",16,IF(G132="RJ JUSTIFY",17,IF(G132="RJ JUSTIFY:ECO INFO",17,IF(G132="RJ JUSTIFY:SOC INFO",17,IF(G132="RJ JUSTIFY:EXP INFO",17,IF(G132="RJ JUSTIFY:MON EARN",17,IF(G132="RJ JUSTIFY:MON BEH",17,IF(G132="RJ-",18,IF(G132="RJ FORGIVE+",19,IF(G132="RJ FORGIVE-",19,IF(G132="(RJ FORGIVE+)",19,IF(G132="(RJ FORGIVE-)",19,IF(G132="COORD",20,IF(G132="(COORD)",20,IF(G132="ENF ACK",21,IF(G132="(ENF ACK)",21,IF(G132="ENF PRAISE",22,IF(G132="ENF ASK",23,IF(G132="ENF TELL",24,IF(G132="ENF SHAME",25,IF(G132="ENF WARN",26,IF(G132="ENF THREATEN",27,IF(G132="ENF PUNISH",28,IF(G132="DEFECT",29,IF(G132="SM TALK",30,IF(G132="HUMOR",31,IF(G132="POLITE+",32,IF(G132="POLITE-",32,IF(G132="INPUT-",33,IF(G132="AMBIGUOUS",34,IF(G132="UNCODEABLE",35)))))))))))))))))))))))))))))))))))))))))))))))))))))))))))))))))</f>
        <v>3</v>
      </c>
      <c r="G132" t="s">
        <v>9379</v>
      </c>
      <c r="H132" s="4">
        <f t="shared" ref="H132" si="14">IF(I132="GREET",1,IF(I132="GOAL",2,IF(I132="GOAL:COOP",2,IF(I132="(GOAL:COOP)",2,IF(I132="GOAL:CIVILITY",2,IF(I132="GOAL:SUSTAIN",2,IF(I132="(GOAL:SUSTAIN)",2,IF(I132="GOAL:MAX EARN",2,IF(I132="GOAL:EQUITY",2,IF(I132="(GOAL:EQUITY)",2,IF(I132="PROPOSAL",3,IF(I132="(PROPOSAL)",3,IF(I132="CHOOSE+",4,IF(I132="CHOOSE-",4,IF(I132="(CHOOSE+)",4,IF(I132="(CHOOSE-)",4,IF(I132="ECO INFO",5,IF(I132="(ECO INFO)",5,IF(I132="$ INFO",6,IF(I132="($ INFO)",6,IF(I132="SOC INFO",7,IF(I132="(SOC INFO)",7,IF(I132="RULE INFO",8,IF(I132="EXP INFO",9,IF(I132="(EXP INFO)",9,IF(I132="MON RES",10,IF(I132="MON EARN",11,IF(I132="MON BEH",12,IF(I132="POSE HARM",13,IF(I132="(POSE HARM)",13,IF(I132="POSE CONCERN",14,IF(I132="(POSE CONCERN)",14,IF(I132="RJ APOLOGY",15,IF(I132="RJ ATONE",16,IF(I132="(RJ ATONE)",16,IF(I132="RJ JUSTIFY",17,IF(I132="RJ JUSTIFY:ECO INFO",17,IF(I132="RJ JUSTIFY:SOC INFO",17,IF(I132="RJ JUSTIFY:EXP INFO",17,IF(I132="RJ JUSTIFY:MON EARN",17,IF(I132="RJ JUSTIFY:MON BEH",17,IF(I132="RJ-",18,IF(I132="RJ FORGIVE+",19,IF(I132="RJ FORGIVE-",19,IF(I132="(RJ FORGIVE+)",19,IF(I132="(RJ FORGIVE-)",19,IF(I132="COORD",20,IF(I132="(COORD)",20,IF(I132="ENF ACK",21,IF(I132="(ENF ACK)",21,IF(I132="ENF PRAISE",22,IF(I132="ENF ASK",23,IF(I132="ENF TELL",24,IF(I132="ENF SHAME",25,IF(I132="ENF WARN",26,IF(I132="ENF THREATEN",27,IF(I132="ENF PUNISH",28,IF(I132="DEFECT",29,IF(I132="SM TALK",30,IF(I132="HUMOR",31,IF(I132="POLITE+",32,IF(I132="POLITE-",32,IF(I132="INPUT-",33,IF(I132="AMBIGUOUS",34,IF(I132="UNCODEABLE",35)))))))))))))))))))))))))))))))))))))))))))))))))))))))))))))))))</f>
        <v>4</v>
      </c>
      <c r="I132" t="s">
        <v>10330</v>
      </c>
    </row>
    <row r="134" spans="1:9" x14ac:dyDescent="0.35">
      <c r="A134" s="4">
        <v>75</v>
      </c>
      <c r="B134" s="4">
        <v>43.005000000000003</v>
      </c>
      <c r="C134" t="s">
        <v>7673</v>
      </c>
      <c r="D134" s="4">
        <v>1</v>
      </c>
      <c r="E134" s="16" t="s">
        <v>11603</v>
      </c>
      <c r="F134" s="4">
        <f t="shared" ref="F134" si="15">IF(G134="GREET",1,IF(G134="GOAL",2,IF(G134="GOAL:COOP",2,IF(G134="(GOAL:COOP)",2,IF(G134="GOAL:CIVILITY",2,IF(G134="GOAL:SUSTAIN",2,IF(G134="(GOAL:SUSTAIN)",2,IF(G134="GOAL:MAX EARN",2,IF(G134="GOAL:EQUITY",2,IF(G134="(GOAL:EQUITY)",2,IF(G134="PROPOSAL",3,IF(G134="(PROPOSAL)",3,IF(G134="CHOOSE+",4,IF(G134="CHOOSE-",4,IF(G134="(CHOOSE+)",4,IF(G134="(CHOOSE-)",4,IF(G134="ECO INFO",5,IF(G134="(ECO INFO)",5,IF(G134="$ INFO",6,IF(G134="($ INFO)",6,IF(G134="SOC INFO",7,IF(G134="(SOC INFO)",7,IF(G134="RULE INFO",8,IF(G134="EXP INFO",9,IF(G134="(EXP INFO)",9,IF(G134="MON RES",10,IF(G134="MON EARN",11,IF(G134="MON BEH",12,IF(G134="POSE HARM",13,IF(G134="(POSE HARM)",13,IF(G134="POSE CONCERN",14,IF(G134="(POSE CONCERN)",14,IF(G134="RJ APOLOGY",15,IF(G134="RJ ATONE",16,IF(G134="(RJ ATONE)",16,IF(G134="RJ JUSTIFY",17,IF(G134="RJ JUSTIFY:ECO INFO",17,IF(G134="RJ JUSTIFY:SOC INFO",17,IF(G134="RJ JUSTIFY:EXP INFO",17,IF(G134="RJ JUSTIFY:MON EARN",17,IF(G134="RJ JUSTIFY:MON BEH",17,IF(G134="RJ-",18,IF(G134="RJ FORGIVE+",19,IF(G134="RJ FORGIVE-",19,IF(G134="(RJ FORGIVE+)",19,IF(G134="(RJ FORGIVE-)",19,IF(G134="COORD",20,IF(G134="(COORD)",20,IF(G134="ENF ACK",21,IF(G134="(ENF ACK)",21,IF(G134="ENF PRAISE",22,IF(G134="ENF ASK",23,IF(G134="ENF TELL",24,IF(G134="ENF SHAME",25,IF(G134="ENF WARN",26,IF(G134="ENF THREATEN",27,IF(G134="ENF PUNISH",28,IF(G134="DEFECT",29,IF(G134="SM TALK",30,IF(G134="HUMOR",31,IF(G134="POLITE+",32,IF(G134="POLITE-",32,IF(G134="INPUT-",33,IF(G134="AMBIGUOUS",34,IF(G134="UNCODEABLE",35)))))))))))))))))))))))))))))))))))))))))))))))))))))))))))))))))</f>
        <v>7</v>
      </c>
      <c r="G134" t="s">
        <v>9377</v>
      </c>
    </row>
    <row r="136" spans="1:9" x14ac:dyDescent="0.35">
      <c r="A136" s="4">
        <v>76</v>
      </c>
      <c r="B136" s="4">
        <v>93.566999999999993</v>
      </c>
      <c r="C136" s="2" t="s">
        <v>7680</v>
      </c>
      <c r="D136" s="4">
        <v>4</v>
      </c>
      <c r="E136" s="16" t="s">
        <v>7814</v>
      </c>
      <c r="F136" s="4">
        <f t="shared" ref="F136" si="16">IF(G136="GREET",1,IF(G136="GOAL",2,IF(G136="GOAL:COOP",2,IF(G136="(GOAL:COOP)",2,IF(G136="GOAL:CIVILITY",2,IF(G136="GOAL:SUSTAIN",2,IF(G136="(GOAL:SUSTAIN)",2,IF(G136="GOAL:MAX EARN",2,IF(G136="GOAL:EQUITY",2,IF(G136="(GOAL:EQUITY)",2,IF(G136="PROPOSAL",3,IF(G136="(PROPOSAL)",3,IF(G136="CHOOSE+",4,IF(G136="CHOOSE-",4,IF(G136="(CHOOSE+)",4,IF(G136="(CHOOSE-)",4,IF(G136="ECO INFO",5,IF(G136="(ECO INFO)",5,IF(G136="$ INFO",6,IF(G136="($ INFO)",6,IF(G136="SOC INFO",7,IF(G136="(SOC INFO)",7,IF(G136="RULE INFO",8,IF(G136="EXP INFO",9,IF(G136="(EXP INFO)",9,IF(G136="MON RES",10,IF(G136="MON EARN",11,IF(G136="MON BEH",12,IF(G136="POSE HARM",13,IF(G136="(POSE HARM)",13,IF(G136="POSE CONCERN",14,IF(G136="(POSE CONCERN)",14,IF(G136="RJ APOLOGY",15,IF(G136="RJ ATONE",16,IF(G136="(RJ ATONE)",16,IF(G136="RJ JUSTIFY",17,IF(G136="RJ JUSTIFY:ECO INFO",17,IF(G136="RJ JUSTIFY:SOC INFO",17,IF(G136="RJ JUSTIFY:EXP INFO",17,IF(G136="RJ JUSTIFY:MON EARN",17,IF(G136="RJ JUSTIFY:MON BEH",17,IF(G136="RJ-",18,IF(G136="RJ FORGIVE+",19,IF(G136="RJ FORGIVE-",19,IF(G136="(RJ FORGIVE+)",19,IF(G136="(RJ FORGIVE-)",19,IF(G136="COORD",20,IF(G136="(COORD)",20,IF(G136="ENF ACK",21,IF(G136="(ENF ACK)",21,IF(G136="ENF PRAISE",22,IF(G136="ENF ASK",23,IF(G136="ENF TELL",24,IF(G136="ENF SHAME",25,IF(G136="ENF WARN",26,IF(G136="ENF THREATEN",27,IF(G136="ENF PUNISH",28,IF(G136="DEFECT",29,IF(G136="SM TALK",30,IF(G136="HUMOR",31,IF(G136="POLITE+",32,IF(G136="POLITE-",32,IF(G136="INPUT-",33,IF(G136="AMBIGUOUS",34,IF(G136="UNCODEABLE",35)))))))))))))))))))))))))))))))))))))))))))))))))))))))))))))))))</f>
        <v>10</v>
      </c>
      <c r="G136" t="s">
        <v>10136</v>
      </c>
    </row>
    <row r="139" spans="1:9" x14ac:dyDescent="0.35">
      <c r="A139" s="8" t="s">
        <v>11929</v>
      </c>
    </row>
    <row r="140" spans="1:9" x14ac:dyDescent="0.35">
      <c r="B140" s="98" t="s">
        <v>11936</v>
      </c>
    </row>
    <row r="141" spans="1:9" x14ac:dyDescent="0.35">
      <c r="A141" s="7" t="s">
        <v>12235</v>
      </c>
      <c r="B141" s="4">
        <v>3</v>
      </c>
      <c r="C141" t="s">
        <v>12046</v>
      </c>
    </row>
    <row r="142" spans="1:9" x14ac:dyDescent="0.35">
      <c r="A142" s="7" t="s">
        <v>12236</v>
      </c>
      <c r="B142" s="4">
        <v>3</v>
      </c>
      <c r="C142" t="s">
        <v>12047</v>
      </c>
    </row>
    <row r="143" spans="1:9" x14ac:dyDescent="0.35">
      <c r="A143" s="7" t="s">
        <v>12237</v>
      </c>
      <c r="B143" s="4">
        <v>4</v>
      </c>
      <c r="C143" t="s">
        <v>12048</v>
      </c>
    </row>
    <row r="145" spans="1:10" x14ac:dyDescent="0.35">
      <c r="A145" s="7" t="s">
        <v>12080</v>
      </c>
      <c r="B145" s="4">
        <v>4</v>
      </c>
    </row>
    <row r="146" spans="1:10" x14ac:dyDescent="0.35">
      <c r="A146" s="4" t="s">
        <v>12082</v>
      </c>
      <c r="B146" s="4">
        <v>3</v>
      </c>
    </row>
    <row r="149" spans="1:10" x14ac:dyDescent="0.35">
      <c r="B149" s="8" t="s">
        <v>12198</v>
      </c>
      <c r="F149"/>
      <c r="H149"/>
      <c r="J149"/>
    </row>
    <row r="150" spans="1:10" x14ac:dyDescent="0.35">
      <c r="A150" s="8" t="s">
        <v>12199</v>
      </c>
      <c r="B150" s="100" t="s">
        <v>12230</v>
      </c>
      <c r="C150" s="7" t="s">
        <v>12231</v>
      </c>
      <c r="F150"/>
      <c r="H150"/>
      <c r="J150"/>
    </row>
    <row r="151" spans="1:10" x14ac:dyDescent="0.35">
      <c r="A151" s="7" t="s">
        <v>12083</v>
      </c>
      <c r="B151" s="102">
        <v>0</v>
      </c>
      <c r="C151" s="102">
        <v>0</v>
      </c>
      <c r="F151"/>
      <c r="H151"/>
      <c r="J151"/>
    </row>
    <row r="152" spans="1:10" x14ac:dyDescent="0.35">
      <c r="A152" s="7" t="s">
        <v>12084</v>
      </c>
      <c r="B152" s="102">
        <v>1</v>
      </c>
      <c r="C152" s="102">
        <v>1</v>
      </c>
      <c r="F152"/>
      <c r="H152"/>
      <c r="J152"/>
    </row>
    <row r="153" spans="1:10" x14ac:dyDescent="0.35">
      <c r="B153"/>
      <c r="C153" s="4"/>
      <c r="F153"/>
      <c r="H153"/>
      <c r="J153"/>
    </row>
    <row r="154" spans="1:10" x14ac:dyDescent="0.35">
      <c r="A154" s="8" t="s">
        <v>12200</v>
      </c>
      <c r="B154"/>
      <c r="C154" s="4"/>
      <c r="F154"/>
      <c r="H154"/>
      <c r="J154"/>
    </row>
    <row r="155" spans="1:10" x14ac:dyDescent="0.35">
      <c r="A155" s="7" t="s">
        <v>12083</v>
      </c>
      <c r="B155" s="102" t="s">
        <v>11932</v>
      </c>
      <c r="C155" s="102" t="s">
        <v>11932</v>
      </c>
      <c r="F155"/>
      <c r="H155"/>
      <c r="J155"/>
    </row>
    <row r="156" spans="1:10" x14ac:dyDescent="0.35">
      <c r="A156" s="7" t="s">
        <v>12084</v>
      </c>
      <c r="B156" s="102" t="s">
        <v>11932</v>
      </c>
      <c r="C156" s="102" t="s">
        <v>11932</v>
      </c>
      <c r="F156"/>
      <c r="H156"/>
      <c r="J156"/>
    </row>
    <row r="157" spans="1:10" x14ac:dyDescent="0.35">
      <c r="C157" s="4"/>
      <c r="F157"/>
      <c r="H157"/>
      <c r="J157"/>
    </row>
    <row r="158" spans="1:10" x14ac:dyDescent="0.35">
      <c r="A158" s="8" t="s">
        <v>12201</v>
      </c>
      <c r="C158" s="4"/>
      <c r="F158"/>
      <c r="H158"/>
      <c r="J158"/>
    </row>
    <row r="159" spans="1:10" x14ac:dyDescent="0.35">
      <c r="A159" s="7" t="s">
        <v>12083</v>
      </c>
      <c r="B159" s="102" t="s">
        <v>11932</v>
      </c>
      <c r="C159" s="102" t="s">
        <v>11932</v>
      </c>
      <c r="F159"/>
      <c r="H159"/>
      <c r="J159"/>
    </row>
    <row r="160" spans="1:10" x14ac:dyDescent="0.35">
      <c r="A160" s="7" t="s">
        <v>12084</v>
      </c>
      <c r="B160" s="102" t="s">
        <v>11932</v>
      </c>
      <c r="C160" s="102" t="s">
        <v>11932</v>
      </c>
      <c r="F160"/>
      <c r="H160"/>
      <c r="J160"/>
    </row>
    <row r="161" spans="1:10" x14ac:dyDescent="0.35">
      <c r="B161"/>
      <c r="C161" s="4"/>
      <c r="F161"/>
      <c r="H161"/>
      <c r="J161"/>
    </row>
    <row r="162" spans="1:10" x14ac:dyDescent="0.35">
      <c r="A162" s="7" t="s">
        <v>12080</v>
      </c>
      <c r="B162"/>
      <c r="C162" s="4"/>
      <c r="F162"/>
      <c r="H162"/>
      <c r="J162"/>
    </row>
    <row r="163" spans="1:10" x14ac:dyDescent="0.35">
      <c r="A163" s="7" t="s">
        <v>12083</v>
      </c>
      <c r="B163" s="102">
        <v>0</v>
      </c>
      <c r="C163" s="102">
        <v>0</v>
      </c>
      <c r="F163"/>
      <c r="H163"/>
      <c r="J163"/>
    </row>
    <row r="164" spans="1:10" x14ac:dyDescent="0.35">
      <c r="A164" s="7" t="s">
        <v>12084</v>
      </c>
      <c r="B164" s="102">
        <v>1</v>
      </c>
      <c r="C164" s="102">
        <v>1</v>
      </c>
      <c r="F164"/>
      <c r="H164"/>
      <c r="J164"/>
    </row>
    <row r="167" spans="1:10" x14ac:dyDescent="0.35">
      <c r="A167" s="8" t="s">
        <v>12089</v>
      </c>
    </row>
    <row r="169" spans="1:10" x14ac:dyDescent="0.35">
      <c r="A169" s="113" t="s">
        <v>11933</v>
      </c>
    </row>
    <row r="170" spans="1:10" x14ac:dyDescent="0.35">
      <c r="A170" s="113"/>
    </row>
    <row r="171" spans="1:10" x14ac:dyDescent="0.35">
      <c r="A171" s="116" t="s">
        <v>12090</v>
      </c>
    </row>
    <row r="172" spans="1:10" x14ac:dyDescent="0.35">
      <c r="A172" s="4" t="s">
        <v>12091</v>
      </c>
      <c r="B172" s="4">
        <v>4</v>
      </c>
    </row>
    <row r="173" spans="1:10" x14ac:dyDescent="0.35">
      <c r="A173" s="4" t="s">
        <v>12092</v>
      </c>
    </row>
    <row r="174" spans="1:10" x14ac:dyDescent="0.35">
      <c r="A174" s="4" t="s">
        <v>12093</v>
      </c>
    </row>
    <row r="175" spans="1:10" x14ac:dyDescent="0.35">
      <c r="A175" s="4" t="s">
        <v>12094</v>
      </c>
    </row>
    <row r="176" spans="1:10" x14ac:dyDescent="0.35">
      <c r="A176" s="37" t="s">
        <v>12098</v>
      </c>
      <c r="B176" s="117">
        <v>4</v>
      </c>
    </row>
    <row r="177" spans="1:2" x14ac:dyDescent="0.35">
      <c r="A177" s="37"/>
    </row>
    <row r="178" spans="1:2" x14ac:dyDescent="0.35">
      <c r="A178" s="116" t="s">
        <v>12095</v>
      </c>
    </row>
    <row r="179" spans="1:2" x14ac:dyDescent="0.35">
      <c r="A179" s="4" t="s">
        <v>12091</v>
      </c>
      <c r="B179" s="4">
        <v>4</v>
      </c>
    </row>
    <row r="180" spans="1:2" x14ac:dyDescent="0.35">
      <c r="A180" s="4" t="s">
        <v>12092</v>
      </c>
    </row>
    <row r="181" spans="1:2" x14ac:dyDescent="0.35">
      <c r="A181" s="4" t="s">
        <v>12093</v>
      </c>
    </row>
    <row r="182" spans="1:2" x14ac:dyDescent="0.35">
      <c r="A182" s="4" t="s">
        <v>12094</v>
      </c>
    </row>
    <row r="183" spans="1:2" x14ac:dyDescent="0.35">
      <c r="A183" s="37" t="s">
        <v>12098</v>
      </c>
      <c r="B183" s="4">
        <v>4</v>
      </c>
    </row>
    <row r="184" spans="1:2" x14ac:dyDescent="0.35">
      <c r="A184" s="37"/>
    </row>
    <row r="185" spans="1:2" x14ac:dyDescent="0.35">
      <c r="A185" s="113" t="s">
        <v>11934</v>
      </c>
    </row>
    <row r="186" spans="1:2" x14ac:dyDescent="0.35">
      <c r="A186" s="113"/>
    </row>
    <row r="187" spans="1:2" x14ac:dyDescent="0.35">
      <c r="A187" s="116" t="s">
        <v>12090</v>
      </c>
    </row>
    <row r="188" spans="1:2" x14ac:dyDescent="0.35">
      <c r="A188" s="4" t="s">
        <v>12091</v>
      </c>
      <c r="B188" s="4">
        <v>4</v>
      </c>
    </row>
    <row r="189" spans="1:2" x14ac:dyDescent="0.35">
      <c r="A189" s="4" t="s">
        <v>12092</v>
      </c>
      <c r="B189" s="4">
        <v>4</v>
      </c>
    </row>
    <row r="190" spans="1:2" x14ac:dyDescent="0.35">
      <c r="A190" s="4" t="s">
        <v>12093</v>
      </c>
      <c r="B190" s="4">
        <v>4</v>
      </c>
    </row>
    <row r="191" spans="1:2" x14ac:dyDescent="0.35">
      <c r="A191" s="4" t="s">
        <v>12094</v>
      </c>
    </row>
    <row r="192" spans="1:2" x14ac:dyDescent="0.35">
      <c r="A192" s="37" t="s">
        <v>12098</v>
      </c>
      <c r="B192" s="117">
        <f>(B188+B189+B190)/3</f>
        <v>4</v>
      </c>
    </row>
    <row r="193" spans="1:5" x14ac:dyDescent="0.35">
      <c r="A193" s="37"/>
    </row>
    <row r="194" spans="1:5" x14ac:dyDescent="0.35">
      <c r="A194" s="116" t="s">
        <v>12095</v>
      </c>
      <c r="E194" s="16" t="s">
        <v>11932</v>
      </c>
    </row>
    <row r="195" spans="1:5" x14ac:dyDescent="0.35">
      <c r="A195" s="4" t="s">
        <v>12091</v>
      </c>
    </row>
    <row r="196" spans="1:5" x14ac:dyDescent="0.35">
      <c r="A196" s="4" t="s">
        <v>12092</v>
      </c>
    </row>
    <row r="197" spans="1:5" x14ac:dyDescent="0.35">
      <c r="A197" s="4" t="s">
        <v>12093</v>
      </c>
    </row>
    <row r="198" spans="1:5" x14ac:dyDescent="0.35">
      <c r="A198" s="4" t="s">
        <v>12094</v>
      </c>
    </row>
    <row r="199" spans="1:5" x14ac:dyDescent="0.35">
      <c r="A199" s="37" t="s">
        <v>12098</v>
      </c>
    </row>
    <row r="201" spans="1:5" x14ac:dyDescent="0.35">
      <c r="A201" s="113" t="s">
        <v>11935</v>
      </c>
    </row>
    <row r="202" spans="1:5" x14ac:dyDescent="0.35">
      <c r="A202" s="113"/>
    </row>
    <row r="203" spans="1:5" x14ac:dyDescent="0.35">
      <c r="A203" s="116" t="s">
        <v>12090</v>
      </c>
    </row>
    <row r="204" spans="1:5" x14ac:dyDescent="0.35">
      <c r="A204" s="4" t="s">
        <v>12091</v>
      </c>
      <c r="B204" s="4">
        <v>4</v>
      </c>
    </row>
    <row r="205" spans="1:5" x14ac:dyDescent="0.35">
      <c r="A205" s="4" t="s">
        <v>12092</v>
      </c>
      <c r="B205" s="4">
        <v>4</v>
      </c>
    </row>
    <row r="206" spans="1:5" x14ac:dyDescent="0.35">
      <c r="A206" s="4" t="s">
        <v>12093</v>
      </c>
    </row>
    <row r="207" spans="1:5" x14ac:dyDescent="0.35">
      <c r="A207" s="4" t="s">
        <v>12094</v>
      </c>
    </row>
    <row r="208" spans="1:5" x14ac:dyDescent="0.35">
      <c r="A208" s="37" t="s">
        <v>12098</v>
      </c>
    </row>
    <row r="210" spans="1:5" x14ac:dyDescent="0.35">
      <c r="A210" s="116" t="s">
        <v>12095</v>
      </c>
      <c r="E210" s="16" t="s">
        <v>11932</v>
      </c>
    </row>
    <row r="211" spans="1:5" x14ac:dyDescent="0.35">
      <c r="A211" s="4" t="s">
        <v>12091</v>
      </c>
    </row>
    <row r="212" spans="1:5" x14ac:dyDescent="0.35">
      <c r="A212" s="4" t="s">
        <v>12092</v>
      </c>
    </row>
    <row r="213" spans="1:5" x14ac:dyDescent="0.35">
      <c r="A213" s="4" t="s">
        <v>12093</v>
      </c>
    </row>
    <row r="214" spans="1:5" x14ac:dyDescent="0.35">
      <c r="A214" s="4" t="s">
        <v>12094</v>
      </c>
    </row>
    <row r="215" spans="1:5" x14ac:dyDescent="0.35">
      <c r="A215" s="39" t="s">
        <v>12098</v>
      </c>
    </row>
    <row r="216" spans="1:5" x14ac:dyDescent="0.35">
      <c r="A216" s="37"/>
    </row>
    <row r="217" spans="1:5" x14ac:dyDescent="0.35">
      <c r="A217" s="8" t="s">
        <v>12227</v>
      </c>
      <c r="B217" s="117">
        <f>(B172+B179+B188+B189+B190+B204+B205)/7</f>
        <v>4</v>
      </c>
      <c r="C217" s="119"/>
    </row>
  </sheetData>
  <phoneticPr fontId="25" type="noConversion"/>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B00-000000000000}">
  <sheetPr codeName="Sheet225">
    <tabColor theme="9" tint="0.59999389629810485"/>
  </sheetPr>
  <dimension ref="A1:M221"/>
  <sheetViews>
    <sheetView zoomScale="80" zoomScaleNormal="80" workbookViewId="0">
      <selection activeCell="F1" sqref="F1"/>
    </sheetView>
  </sheetViews>
  <sheetFormatPr defaultRowHeight="14.5" x14ac:dyDescent="0.35"/>
  <cols>
    <col min="1" max="1" width="9.7265625" style="4" customWidth="1"/>
    <col min="2" max="2" width="11.1796875" style="4" customWidth="1"/>
    <col min="3" max="3" width="7.36328125" customWidth="1"/>
    <col min="4" max="4" width="7.54296875" style="4" customWidth="1"/>
    <col min="5" max="5" width="91.54296875" style="16" customWidth="1"/>
    <col min="6" max="6" width="8.90625" style="4"/>
    <col min="8" max="8" width="8.90625" style="4"/>
    <col min="10" max="10" width="8.90625" style="4"/>
  </cols>
  <sheetData>
    <row r="1" spans="1:13" x14ac:dyDescent="0.35">
      <c r="A1" s="14" t="s">
        <v>9354</v>
      </c>
      <c r="B1" s="10"/>
      <c r="C1" s="14"/>
      <c r="D1" s="18"/>
      <c r="E1" s="14"/>
      <c r="F1" s="127" t="s">
        <v>9368</v>
      </c>
      <c r="G1" s="36"/>
      <c r="H1" s="121"/>
      <c r="I1" s="36"/>
      <c r="J1" s="121"/>
      <c r="K1" s="36"/>
      <c r="L1" s="36"/>
      <c r="M1" s="36"/>
    </row>
    <row r="2" spans="1:13" x14ac:dyDescent="0.35">
      <c r="A2" s="7" t="s">
        <v>9223</v>
      </c>
      <c r="B2" s="7" t="s">
        <v>3</v>
      </c>
      <c r="C2" s="8" t="s">
        <v>9459</v>
      </c>
      <c r="D2" s="7" t="s">
        <v>9224</v>
      </c>
      <c r="E2" s="8" t="s">
        <v>9225</v>
      </c>
      <c r="F2" s="121"/>
      <c r="G2" s="36"/>
      <c r="H2" s="121"/>
      <c r="I2" s="36"/>
      <c r="J2" s="121"/>
      <c r="K2" s="36"/>
      <c r="L2" s="36"/>
      <c r="M2" s="36"/>
    </row>
    <row r="3" spans="1:13" x14ac:dyDescent="0.35">
      <c r="A3" s="7"/>
      <c r="B3" s="11" t="s">
        <v>9227</v>
      </c>
      <c r="C3" s="15"/>
      <c r="D3" s="19"/>
      <c r="E3" s="15"/>
      <c r="F3" s="4" t="s">
        <v>9370</v>
      </c>
      <c r="G3" t="s">
        <v>9382</v>
      </c>
      <c r="H3" s="4" t="s">
        <v>9370</v>
      </c>
      <c r="I3" t="s">
        <v>9369</v>
      </c>
      <c r="J3" s="4" t="s">
        <v>9370</v>
      </c>
      <c r="K3" t="s">
        <v>9369</v>
      </c>
      <c r="L3" t="s">
        <v>9370</v>
      </c>
      <c r="M3" t="s">
        <v>9369</v>
      </c>
    </row>
    <row r="4" spans="1:13" x14ac:dyDescent="0.35">
      <c r="A4" s="4">
        <v>1</v>
      </c>
      <c r="B4" s="4">
        <v>-399.70699999999999</v>
      </c>
      <c r="C4" t="s">
        <v>7670</v>
      </c>
      <c r="D4" s="4">
        <v>1</v>
      </c>
      <c r="E4" s="16" t="s">
        <v>4410</v>
      </c>
      <c r="F4" s="4">
        <f>IF(G4="GREET",1,IF(G4="GOAL",2,IF(G4="GOAL:COOP",2,IF(G4="(GOAL:COOP)",2,IF(G4="GOAL:CIVILITY",2,IF(G4="GOAL:SUSTAIN",2,IF(G4="(GOAL:SUSTAIN)",2,IF(G4="GOAL:MAX EARN",2,IF(G4="GOAL:EQUITY",2,IF(G4="(GOAL:EQUITY)",2,IF(G4="PROPOSAL",3,IF(G4="(PROPOSAL)",3,IF(G4="CHOOSE+",4,IF(G4="CHOOSE-",4,IF(G4="(CHOOSE+)",4,IF(G4="(CHOOSE-)",4,IF(G4="ECO INFO",5,IF(G4="(ECO INFO)",5,IF(G4="$ INFO",6,IF(G4="($ INFO)",6,IF(G4="SOC INFO",7,IF(G4="(SOC INFO)",7,IF(G4="RULE INFO",8,IF(G4="EXP INFO",9,IF(G4="(EXP INFO)",9,IF(G4="MON RES",10,IF(G4="MON EARN",11,IF(G4="MON BEH",12,IF(G4="POSE HARM",13,IF(G4="(POSE HARM)",13,IF(G4="POSE CONCERN",14,IF(G4="(POSE CONCERN)",14,IF(G4="RJ APOLOGY",15,IF(G4="RJ ATONE",16,IF(G4="(RJ ATONE)",16,IF(G4="RJ JUSTIFY",17,IF(G4="RJ JUSTIFY:ECO INFO",17,IF(G4="RJ JUSTIFY:SOC INFO",17,IF(G4="RJ JUSTIFY:EXP INFO",17,IF(G4="RJ JUSTIFY:MON EARN",17,IF(G4="RJ JUSTIFY:MON BEH",17,IF(G4="RJ-",18,IF(G4="RJ FORGIVE+",19,IF(G4="RJ FORGIVE-",19,IF(G4="(RJ FORGIVE+)",19,IF(G4="(RJ FORGIVE-)",19,IF(G4="COORD",20,IF(G4="(COORD)",20,IF(G4="ENF ACK",21,IF(G4="(ENF ACK)",21,IF(G4="ENF PRAISE",22,IF(G4="ENF ASK",23,IF(G4="ENF TELL",24,IF(G4="ENF SHAME",25,IF(G4="ENF WARN",26,IF(G4="ENF THREATEN",27,IF(G4="ENF PUNISH",28,IF(G4="DEFECT",29,IF(G4="SM TALK",30,IF(G4="HUMOR",31,IF(G4="POLITE+",32,IF(G4="POLITE-",32,IF(G4="INPUT-",33,IF(G4="AMBIGUOUS",34,IF(G4="UNCODEABLE",35)))))))))))))))))))))))))))))))))))))))))))))))))))))))))))))))))</f>
        <v>32</v>
      </c>
      <c r="G4" t="s">
        <v>9376</v>
      </c>
    </row>
    <row r="6" spans="1:13" x14ac:dyDescent="0.35">
      <c r="B6" s="31" t="s">
        <v>11604</v>
      </c>
    </row>
    <row r="7" spans="1:13" x14ac:dyDescent="0.35">
      <c r="A7" s="7">
        <v>4</v>
      </c>
      <c r="B7" s="31" t="s">
        <v>11612</v>
      </c>
    </row>
    <row r="8" spans="1:13" x14ac:dyDescent="0.35">
      <c r="A8" s="7">
        <v>4</v>
      </c>
      <c r="B8" s="31" t="s">
        <v>11614</v>
      </c>
    </row>
    <row r="9" spans="1:13" x14ac:dyDescent="0.35">
      <c r="A9" s="7">
        <v>1</v>
      </c>
      <c r="B9" s="31" t="s">
        <v>11615</v>
      </c>
    </row>
    <row r="10" spans="1:13" x14ac:dyDescent="0.35">
      <c r="B10" s="39" t="s">
        <v>10041</v>
      </c>
    </row>
    <row r="11" spans="1:13" x14ac:dyDescent="0.35">
      <c r="A11" s="4">
        <v>2</v>
      </c>
      <c r="B11" s="4">
        <v>-399.464</v>
      </c>
      <c r="C11" t="s">
        <v>7671</v>
      </c>
      <c r="D11" s="4">
        <v>2</v>
      </c>
      <c r="E11" s="16" t="s">
        <v>11605</v>
      </c>
    </row>
    <row r="12" spans="1:13" x14ac:dyDescent="0.35">
      <c r="B12" s="4">
        <v>-374.53699999999998</v>
      </c>
      <c r="C12" t="s">
        <v>7671</v>
      </c>
      <c r="D12" s="4">
        <v>2</v>
      </c>
      <c r="E12" s="16" t="s">
        <v>7683</v>
      </c>
    </row>
    <row r="13" spans="1:13" x14ac:dyDescent="0.35">
      <c r="E13" s="58" t="s">
        <v>11606</v>
      </c>
      <c r="F13" s="4">
        <f>IF(G13="GREET",1,IF(G13="GOAL",2,IF(G13="GOAL:COOP",2,IF(G13="(GOAL:COOP)",2,IF(G13="GOAL:CIVILITY",2,IF(G13="GOAL:SUSTAIN",2,IF(G13="(GOAL:SUSTAIN)",2,IF(G13="GOAL:MAX EARN",2,IF(G13="GOAL:EQUITY",2,IF(G13="(GOAL:EQUITY)",2,IF(G13="PROPOSAL",3,IF(G13="(PROPOSAL)",3,IF(G13="CHOOSE+",4,IF(G13="CHOOSE-",4,IF(G13="(CHOOSE+)",4,IF(G13="(CHOOSE-)",4,IF(G13="ECO INFO",5,IF(G13="(ECO INFO)",5,IF(G13="$ INFO",6,IF(G13="($ INFO)",6,IF(G13="SOC INFO",7,IF(G13="(SOC INFO)",7,IF(G13="RULE INFO",8,IF(G13="EXP INFO",9,IF(G13="(EXP INFO)",9,IF(G13="MON RES",10,IF(G13="MON EARN",11,IF(G13="MON BEH",12,IF(G13="POSE HARM",13,IF(G13="(POSE HARM)",13,IF(G13="POSE CONCERN",14,IF(G13="(POSE CONCERN)",14,IF(G13="RJ APOLOGY",15,IF(G13="RJ ATONE",16,IF(G13="(RJ ATONE)",16,IF(G13="RJ JUSTIFY",17,IF(G13="RJ JUSTIFY:ECO INFO",17,IF(G13="RJ JUSTIFY:SOC INFO",17,IF(G13="RJ JUSTIFY:EXP INFO",17,IF(G13="RJ JUSTIFY:MON EARN",17,IF(G13="RJ JUSTIFY:MON BEH",17,IF(G13="RJ-",18,IF(G13="RJ FORGIVE+",19,IF(G13="RJ FORGIVE-",19,IF(G13="(RJ FORGIVE+)",19,IF(G13="(RJ FORGIVE-)",19,IF(G13="COORD",20,IF(G13="(COORD)",20,IF(G13="ENF ACK",21,IF(G13="(ENF ACK)",21,IF(G13="ENF PRAISE",22,IF(G13="ENF ASK",23,IF(G13="ENF TELL",24,IF(G13="ENF SHAME",25,IF(G13="ENF WARN",26,IF(G13="ENF THREATEN",27,IF(G13="ENF PUNISH",28,IF(G13="DEFECT",29,IF(G13="SM TALK",30,IF(G13="HUMOR",31,IF(G13="POLITE+",32,IF(G13="POLITE-",32,IF(G13="INPUT-",33,IF(G13="AMBIGUOUS",34,IF(G13="UNCODEABLE",35)))))))))))))))))))))))))))))))))))))))))))))))))))))))))))))))))</f>
        <v>14</v>
      </c>
      <c r="G13" t="s">
        <v>9381</v>
      </c>
      <c r="H13" s="4">
        <f>IF(I13="GREET",1,IF(I13="GOAL",2,IF(I13="GOAL:COOP",2,IF(I13="(GOAL:COOP)",2,IF(I13="GOAL:CIVILITY",2,IF(I13="GOAL:SUSTAIN",2,IF(I13="(GOAL:SUSTAIN)",2,IF(I13="GOAL:MAX EARN",2,IF(I13="GOAL:EQUITY",2,IF(I13="(GOAL:EQUITY)",2,IF(I13="PROPOSAL",3,IF(I13="(PROPOSAL)",3,IF(I13="CHOOSE+",4,IF(I13="CHOOSE-",4,IF(I13="(CHOOSE+)",4,IF(I13="(CHOOSE-)",4,IF(I13="ECO INFO",5,IF(I13="(ECO INFO)",5,IF(I13="$ INFO",6,IF(I13="($ INFO)",6,IF(I13="SOC INFO",7,IF(I13="(SOC INFO)",7,IF(I13="RULE INFO",8,IF(I13="EXP INFO",9,IF(I13="(EXP INFO)",9,IF(I13="MON RES",10,IF(I13="MON EARN",11,IF(I13="MON BEH",12,IF(I13="POSE HARM",13,IF(I13="(POSE HARM)",13,IF(I13="POSE CONCERN",14,IF(I13="(POSE CONCERN)",14,IF(I13="RJ APOLOGY",15,IF(I13="RJ ATONE",16,IF(I13="(RJ ATONE)",16,IF(I13="RJ JUSTIFY",17,IF(I13="RJ JUSTIFY:ECO INFO",17,IF(I13="RJ JUSTIFY:SOC INFO",17,IF(I13="RJ JUSTIFY:EXP INFO",17,IF(I13="RJ JUSTIFY:MON EARN",17,IF(I13="RJ JUSTIFY:MON BEH",17,IF(I13="RJ-",18,IF(I13="RJ FORGIVE+",19,IF(I13="RJ FORGIVE-",19,IF(I13="(RJ FORGIVE+)",19,IF(I13="(RJ FORGIVE-)",19,IF(I13="COORD",20,IF(I13="(COORD)",20,IF(I13="ENF ACK",21,IF(I13="(ENF ACK)",21,IF(I13="ENF PRAISE",22,IF(I13="ENF ASK",23,IF(I13="ENF TELL",24,IF(I13="ENF SHAME",25,IF(I13="ENF WARN",26,IF(I13="ENF THREATEN",27,IF(I13="ENF PUNISH",28,IF(I13="DEFECT",29,IF(I13="SM TALK",30,IF(I13="HUMOR",31,IF(I13="POLITE+",32,IF(I13="POLITE-",32,IF(I13="INPUT-",33,IF(I13="AMBIGUOUS",34,IF(I13="UNCODEABLE",35)))))))))))))))))))))))))))))))))))))))))))))))))))))))))))))))))</f>
        <v>10</v>
      </c>
      <c r="I13" t="s">
        <v>10136</v>
      </c>
    </row>
    <row r="14" spans="1:13" x14ac:dyDescent="0.35">
      <c r="E14" s="58" t="s">
        <v>11607</v>
      </c>
      <c r="F14" s="4">
        <f t="shared" ref="F14:H73" si="0">IF(G14="GREET",1,IF(G14="GOAL",2,IF(G14="GOAL:COOP",2,IF(G14="(GOAL:COOP)",2,IF(G14="GOAL:CIVILITY",2,IF(G14="GOAL:SUSTAIN",2,IF(G14="(GOAL:SUSTAIN)",2,IF(G14="GOAL:MAX EARN",2,IF(G14="GOAL:EQUITY",2,IF(G14="(GOAL:EQUITY)",2,IF(G14="PROPOSAL",3,IF(G14="(PROPOSAL)",3,IF(G14="CHOOSE+",4,IF(G14="CHOOSE-",4,IF(G14="(CHOOSE+)",4,IF(G14="(CHOOSE-)",4,IF(G14="ECO INFO",5,IF(G14="(ECO INFO)",5,IF(G14="$ INFO",6,IF(G14="($ INFO)",6,IF(G14="SOC INFO",7,IF(G14="(SOC INFO)",7,IF(G14="RULE INFO",8,IF(G14="EXP INFO",9,IF(G14="(EXP INFO)",9,IF(G14="MON RES",10,IF(G14="MON EARN",11,IF(G14="MON BEH",12,IF(G14="POSE HARM",13,IF(G14="(POSE HARM)",13,IF(G14="POSE CONCERN",14,IF(G14="(POSE CONCERN)",14,IF(G14="RJ APOLOGY",15,IF(G14="RJ ATONE",16,IF(G14="(RJ ATONE)",16,IF(G14="RJ JUSTIFY",17,IF(G14="RJ JUSTIFY:ECO INFO",17,IF(G14="RJ JUSTIFY:SOC INFO",17,IF(G14="RJ JUSTIFY:EXP INFO",17,IF(G14="RJ JUSTIFY:MON EARN",17,IF(G14="RJ JUSTIFY:MON BEH",17,IF(G14="RJ-",18,IF(G14="RJ FORGIVE+",19,IF(G14="RJ FORGIVE-",19,IF(G14="(RJ FORGIVE+)",19,IF(G14="(RJ FORGIVE-)",19,IF(G14="COORD",20,IF(G14="(COORD)",20,IF(G14="ENF ACK",21,IF(G14="(ENF ACK)",21,IF(G14="ENF PRAISE",22,IF(G14="ENF ASK",23,IF(G14="ENF TELL",24,IF(G14="ENF SHAME",25,IF(G14="ENF WARN",26,IF(G14="ENF THREATEN",27,IF(G14="ENF PUNISH",28,IF(G14="DEFECT",29,IF(G14="SM TALK",30,IF(G14="HUMOR",31,IF(G14="POLITE+",32,IF(G14="POLITE-",32,IF(G14="INPUT-",33,IF(G14="AMBIGUOUS",34,IF(G14="UNCODEABLE",35)))))))))))))))))))))))))))))))))))))))))))))))))))))))))))))))))</f>
        <v>9</v>
      </c>
      <c r="G14" t="s">
        <v>9373</v>
      </c>
    </row>
    <row r="15" spans="1:13" x14ac:dyDescent="0.35">
      <c r="A15" s="4">
        <v>3</v>
      </c>
      <c r="B15" s="4">
        <v>-373.452</v>
      </c>
      <c r="C15" t="s">
        <v>7670</v>
      </c>
      <c r="D15" s="4">
        <v>1</v>
      </c>
      <c r="E15" s="16" t="s">
        <v>904</v>
      </c>
      <c r="F15" s="4">
        <f t="shared" si="0"/>
        <v>14</v>
      </c>
      <c r="G15" t="s">
        <v>9381</v>
      </c>
      <c r="H15" s="4">
        <f>IF(I15="GREET",1,IF(I15="GOAL",2,IF(I15="GOAL:COOP",2,IF(I15="(GOAL:COOP)",2,IF(I15="GOAL:CIVILITY",2,IF(I15="GOAL:SUSTAIN",2,IF(I15="(GOAL:SUSTAIN)",2,IF(I15="GOAL:MAX EARN",2,IF(I15="GOAL:EQUITY",2,IF(I15="(GOAL:EQUITY)",2,IF(I15="PROPOSAL",3,IF(I15="(PROPOSAL)",3,IF(I15="CHOOSE+",4,IF(I15="CHOOSE-",4,IF(I15="(CHOOSE+)",4,IF(I15="(CHOOSE-)",4,IF(I15="ECO INFO",5,IF(I15="(ECO INFO)",5,IF(I15="$ INFO",6,IF(I15="($ INFO)",6,IF(I15="SOC INFO",7,IF(I15="(SOC INFO)",7,IF(I15="RULE INFO",8,IF(I15="EXP INFO",9,IF(I15="(EXP INFO)",9,IF(I15="MON RES",10,IF(I15="MON EARN",11,IF(I15="MON BEH",12,IF(I15="POSE HARM",13,IF(I15="(POSE HARM)",13,IF(I15="POSE CONCERN",14,IF(I15="(POSE CONCERN)",14,IF(I15="RJ APOLOGY",15,IF(I15="RJ ATONE",16,IF(I15="(RJ ATONE)",16,IF(I15="RJ JUSTIFY",17,IF(I15="RJ JUSTIFY:ECO INFO",17,IF(I15="RJ JUSTIFY:SOC INFO",17,IF(I15="RJ JUSTIFY:EXP INFO",17,IF(I15="RJ JUSTIFY:MON EARN",17,IF(I15="RJ JUSTIFY:MON BEH",17,IF(I15="RJ-",18,IF(I15="RJ FORGIVE+",19,IF(I15="RJ FORGIVE-",19,IF(I15="(RJ FORGIVE+)",19,IF(I15="(RJ FORGIVE-)",19,IF(I15="COORD",20,IF(I15="(COORD)",20,IF(I15="ENF ACK",21,IF(I15="(ENF ACK)",21,IF(I15="ENF PRAISE",22,IF(I15="ENF ASK",23,IF(I15="ENF TELL",24,IF(I15="ENF SHAME",25,IF(I15="ENF WARN",26,IF(I15="ENF THREATEN",27,IF(I15="ENF PUNISH",28,IF(I15="DEFECT",29,IF(I15="SM TALK",30,IF(I15="HUMOR",31,IF(I15="POLITE+",32,IF(I15="POLITE-",32,IF(I15="INPUT-",33,IF(I15="AMBIGUOUS",34,IF(I15="UNCODEABLE",35)))))))))))))))))))))))))))))))))))))))))))))))))))))))))))))))))</f>
        <v>10</v>
      </c>
      <c r="I15" t="s">
        <v>10136</v>
      </c>
      <c r="J15" s="4">
        <f>IF(K15="GREET",1,IF(K15="GOAL",2,IF(K15="GOAL:COOP",2,IF(K15="(GOAL:COOP)",2,IF(K15="GOAL:CIVILITY",2,IF(K15="GOAL:SUSTAIN",2,IF(K15="(GOAL:SUSTAIN)",2,IF(K15="GOAL:MAX EARN",2,IF(K15="GOAL:EQUITY",2,IF(K15="(GOAL:EQUITY)",2,IF(K15="PROPOSAL",3,IF(K15="(PROPOSAL)",3,IF(K15="CHOOSE+",4,IF(K15="CHOOSE-",4,IF(K15="(CHOOSE+)",4,IF(K15="(CHOOSE-)",4,IF(K15="ECO INFO",5,IF(K15="(ECO INFO)",5,IF(K15="$ INFO",6,IF(K15="($ INFO)",6,IF(K15="SOC INFO",7,IF(K15="(SOC INFO)",7,IF(K15="RULE INFO",8,IF(K15="EXP INFO",9,IF(K15="(EXP INFO)",9,IF(K15="MON RES",10,IF(K15="MON EARN",11,IF(K15="MON BEH",12,IF(K15="POSE HARM",13,IF(K15="(POSE HARM)",13,IF(K15="POSE CONCERN",14,IF(K15="(POSE CONCERN)",14,IF(K15="RJ APOLOGY",15,IF(K15="RJ ATONE",16,IF(K15="(RJ ATONE)",16,IF(K15="RJ JUSTIFY",17,IF(K15="RJ JUSTIFY:ECO INFO",17,IF(K15="RJ JUSTIFY:SOC INFO",17,IF(K15="RJ JUSTIFY:EXP INFO",17,IF(K15="RJ JUSTIFY:MON EARN",17,IF(K15="RJ JUSTIFY:MON BEH",17,IF(K15="RJ-",18,IF(K15="RJ FORGIVE+",19,IF(K15="RJ FORGIVE-",19,IF(K15="(RJ FORGIVE+)",19,IF(K15="(RJ FORGIVE-)",19,IF(K15="COORD",20,IF(K15="(COORD)",20,IF(K15="ENF ACK",21,IF(K15="(ENF ACK)",21,IF(K15="ENF PRAISE",22,IF(K15="ENF ASK",23,IF(K15="ENF TELL",24,IF(K15="ENF SHAME",25,IF(K15="ENF WARN",26,IF(K15="ENF THREATEN",27,IF(K15="ENF PUNISH",28,IF(K15="DEFECT",29,IF(K15="SM TALK",30,IF(K15="HUMOR",31,IF(K15="POLITE+",32,IF(K15="POLITE-",32,IF(K15="INPUT-",33,IF(K15="AMBIGUOUS",34,IF(K15="UNCODEABLE",35)))))))))))))))))))))))))))))))))))))))))))))))))))))))))))))))))</f>
        <v>9</v>
      </c>
      <c r="K15" t="s">
        <v>9373</v>
      </c>
    </row>
    <row r="16" spans="1:13" x14ac:dyDescent="0.35">
      <c r="A16" s="4">
        <v>4</v>
      </c>
      <c r="B16" s="4">
        <v>-389.59800000000001</v>
      </c>
      <c r="C16" t="s">
        <v>7675</v>
      </c>
      <c r="D16" s="4">
        <v>3</v>
      </c>
      <c r="E16" s="16" t="s">
        <v>7676</v>
      </c>
      <c r="F16" s="4">
        <f t="shared" si="0"/>
        <v>3</v>
      </c>
      <c r="G16" t="s">
        <v>9379</v>
      </c>
    </row>
    <row r="17" spans="1:9" x14ac:dyDescent="0.35">
      <c r="B17" s="4">
        <v>-376.46600000000001</v>
      </c>
      <c r="C17" t="s">
        <v>7675</v>
      </c>
      <c r="D17" s="4">
        <v>3</v>
      </c>
      <c r="E17" s="16" t="s">
        <v>7682</v>
      </c>
      <c r="F17" s="4">
        <f t="shared" si="0"/>
        <v>6</v>
      </c>
      <c r="G17" t="s">
        <v>10472</v>
      </c>
    </row>
    <row r="18" spans="1:9" x14ac:dyDescent="0.35">
      <c r="A18" s="4">
        <v>5</v>
      </c>
      <c r="B18" s="4">
        <v>-381.356999999999</v>
      </c>
      <c r="C18" t="s">
        <v>7678</v>
      </c>
      <c r="D18" s="4">
        <v>4</v>
      </c>
      <c r="E18" s="16" t="s">
        <v>7679</v>
      </c>
      <c r="F18" s="4">
        <f t="shared" si="0"/>
        <v>3</v>
      </c>
      <c r="G18" t="s">
        <v>9379</v>
      </c>
    </row>
    <row r="19" spans="1:9" x14ac:dyDescent="0.35">
      <c r="B19" s="4">
        <v>-363.34199999999998</v>
      </c>
      <c r="C19" t="s">
        <v>7678</v>
      </c>
      <c r="D19" s="4">
        <v>4</v>
      </c>
      <c r="E19" s="16" t="s">
        <v>7687</v>
      </c>
      <c r="F19" s="4">
        <f t="shared" si="0"/>
        <v>7</v>
      </c>
      <c r="G19" t="s">
        <v>9377</v>
      </c>
      <c r="H19" s="4">
        <f>IF(I19="GREET",1,IF(I19="GOAL",2,IF(I19="GOAL:COOP",2,IF(I19="(GOAL:COOP)",2,IF(I19="GOAL:CIVILITY",2,IF(I19="GOAL:SUSTAIN",2,IF(I19="(GOAL:SUSTAIN)",2,IF(I19="GOAL:MAX EARN",2,IF(I19="GOAL:EQUITY",2,IF(I19="(GOAL:EQUITY)",2,IF(I19="PROPOSAL",3,IF(I19="(PROPOSAL)",3,IF(I19="CHOOSE+",4,IF(I19="CHOOSE-",4,IF(I19="(CHOOSE+)",4,IF(I19="(CHOOSE-)",4,IF(I19="ECO INFO",5,IF(I19="(ECO INFO)",5,IF(I19="$ INFO",6,IF(I19="($ INFO)",6,IF(I19="SOC INFO",7,IF(I19="(SOC INFO)",7,IF(I19="RULE INFO",8,IF(I19="EXP INFO",9,IF(I19="(EXP INFO)",9,IF(I19="MON RES",10,IF(I19="MON EARN",11,IF(I19="MON BEH",12,IF(I19="POSE HARM",13,IF(I19="(POSE HARM)",13,IF(I19="POSE CONCERN",14,IF(I19="(POSE CONCERN)",14,IF(I19="RJ APOLOGY",15,IF(I19="RJ ATONE",16,IF(I19="(RJ ATONE)",16,IF(I19="RJ JUSTIFY",17,IF(I19="RJ JUSTIFY:ECO INFO",17,IF(I19="RJ JUSTIFY:SOC INFO",17,IF(I19="RJ JUSTIFY:EXP INFO",17,IF(I19="RJ JUSTIFY:MON EARN",17,IF(I19="RJ JUSTIFY:MON BEH",17,IF(I19="RJ-",18,IF(I19="RJ FORGIVE+",19,IF(I19="RJ FORGIVE-",19,IF(I19="(RJ FORGIVE+)",19,IF(I19="(RJ FORGIVE-)",19,IF(I19="COORD",20,IF(I19="(COORD)",20,IF(I19="ENF ACK",21,IF(I19="(ENF ACK)",21,IF(I19="ENF PRAISE",22,IF(I19="ENF ASK",23,IF(I19="ENF TELL",24,IF(I19="ENF SHAME",25,IF(I19="ENF WARN",26,IF(I19="ENF THREATEN",27,IF(I19="ENF PUNISH",28,IF(I19="DEFECT",29,IF(I19="SM TALK",30,IF(I19="HUMOR",31,IF(I19="POLITE+",32,IF(I19="POLITE-",32,IF(I19="INPUT-",33,IF(I19="AMBIGUOUS",34,IF(I19="UNCODEABLE",35)))))))))))))))))))))))))))))))))))))))))))))))))))))))))))))))))</f>
        <v>5</v>
      </c>
      <c r="I19" t="s">
        <v>9378</v>
      </c>
    </row>
    <row r="20" spans="1:9" x14ac:dyDescent="0.35">
      <c r="A20" s="4">
        <v>6</v>
      </c>
      <c r="B20" s="4">
        <v>-355.84500000000003</v>
      </c>
      <c r="C20" t="s">
        <v>7671</v>
      </c>
      <c r="D20" s="4">
        <v>2</v>
      </c>
      <c r="E20" s="16" t="s">
        <v>7688</v>
      </c>
      <c r="F20" s="4">
        <f t="shared" si="0"/>
        <v>2</v>
      </c>
      <c r="G20" t="s">
        <v>12174</v>
      </c>
    </row>
    <row r="21" spans="1:9" x14ac:dyDescent="0.35">
      <c r="A21" s="4">
        <v>7</v>
      </c>
      <c r="B21" s="4">
        <v>-349.15300000000002</v>
      </c>
      <c r="C21" t="s">
        <v>7670</v>
      </c>
      <c r="D21" s="4">
        <v>1</v>
      </c>
      <c r="E21" s="16" t="s">
        <v>7689</v>
      </c>
    </row>
    <row r="22" spans="1:9" x14ac:dyDescent="0.35">
      <c r="E22" s="58" t="s">
        <v>10037</v>
      </c>
      <c r="F22" s="4">
        <f t="shared" si="0"/>
        <v>4</v>
      </c>
      <c r="G22" t="s">
        <v>9372</v>
      </c>
    </row>
    <row r="23" spans="1:9" x14ac:dyDescent="0.35">
      <c r="E23" s="58" t="s">
        <v>10038</v>
      </c>
      <c r="F23" s="4">
        <f t="shared" si="0"/>
        <v>3</v>
      </c>
      <c r="G23" t="s">
        <v>9379</v>
      </c>
    </row>
    <row r="24" spans="1:9" x14ac:dyDescent="0.35">
      <c r="A24" s="4">
        <v>8</v>
      </c>
      <c r="B24" s="4">
        <v>-340.166</v>
      </c>
      <c r="C24" t="s">
        <v>7678</v>
      </c>
      <c r="D24" s="4">
        <v>4</v>
      </c>
      <c r="E24" s="16" t="s">
        <v>7691</v>
      </c>
      <c r="F24" s="4">
        <f t="shared" si="0"/>
        <v>4</v>
      </c>
      <c r="G24" t="s">
        <v>9372</v>
      </c>
    </row>
    <row r="25" spans="1:9" x14ac:dyDescent="0.35">
      <c r="B25" s="4">
        <v>-332.48599999999999</v>
      </c>
      <c r="C25" t="s">
        <v>7678</v>
      </c>
      <c r="D25" s="4">
        <v>4</v>
      </c>
      <c r="E25" s="16" t="s">
        <v>7693</v>
      </c>
      <c r="F25" s="4">
        <f t="shared" si="0"/>
        <v>2</v>
      </c>
      <c r="G25" t="s">
        <v>10428</v>
      </c>
    </row>
    <row r="26" spans="1:9" x14ac:dyDescent="0.35">
      <c r="A26" s="4">
        <v>9</v>
      </c>
      <c r="B26" s="4">
        <v>-333.42899999999997</v>
      </c>
      <c r="C26" t="s">
        <v>7671</v>
      </c>
      <c r="D26" s="4">
        <v>2</v>
      </c>
      <c r="E26" s="16" t="s">
        <v>7692</v>
      </c>
      <c r="F26" s="4">
        <f t="shared" si="0"/>
        <v>9</v>
      </c>
      <c r="G26" t="s">
        <v>9373</v>
      </c>
    </row>
    <row r="27" spans="1:9" x14ac:dyDescent="0.35">
      <c r="A27" s="4">
        <v>10</v>
      </c>
      <c r="B27" s="4">
        <v>-330.83499999999998</v>
      </c>
      <c r="C27" t="s">
        <v>7675</v>
      </c>
      <c r="D27" s="4">
        <v>3</v>
      </c>
      <c r="E27" s="16" t="s">
        <v>7694</v>
      </c>
    </row>
    <row r="28" spans="1:9" x14ac:dyDescent="0.35">
      <c r="E28" s="58" t="s">
        <v>11608</v>
      </c>
      <c r="F28" s="4">
        <f t="shared" si="0"/>
        <v>4</v>
      </c>
      <c r="G28" t="s">
        <v>9372</v>
      </c>
    </row>
    <row r="29" spans="1:9" x14ac:dyDescent="0.35">
      <c r="E29" s="58" t="s">
        <v>11609</v>
      </c>
      <c r="F29" s="4">
        <f t="shared" si="0"/>
        <v>2</v>
      </c>
      <c r="G29" t="s">
        <v>10428</v>
      </c>
    </row>
    <row r="30" spans="1:9" x14ac:dyDescent="0.35">
      <c r="A30" s="4">
        <v>11</v>
      </c>
      <c r="B30" s="4">
        <v>-317.56200000000001</v>
      </c>
      <c r="C30" t="s">
        <v>7671</v>
      </c>
      <c r="D30" s="4">
        <v>2</v>
      </c>
      <c r="E30" s="16" t="s">
        <v>7696</v>
      </c>
      <c r="F30" s="4">
        <f t="shared" si="0"/>
        <v>8</v>
      </c>
      <c r="G30" t="s">
        <v>9374</v>
      </c>
      <c r="H30" s="4">
        <f>IF(I30="GREET",1,IF(I30="GOAL",2,IF(I30="GOAL:COOP",2,IF(I30="(GOAL:COOP)",2,IF(I30="GOAL:CIVILITY",2,IF(I30="GOAL:SUSTAIN",2,IF(I30="(GOAL:SUSTAIN)",2,IF(I30="GOAL:MAX EARN",2,IF(I30="GOAL:EQUITY",2,IF(I30="(GOAL:EQUITY)",2,IF(I30="PROPOSAL",3,IF(I30="(PROPOSAL)",3,IF(I30="CHOOSE+",4,IF(I30="CHOOSE-",4,IF(I30="(CHOOSE+)",4,IF(I30="(CHOOSE-)",4,IF(I30="ECO INFO",5,IF(I30="(ECO INFO)",5,IF(I30="$ INFO",6,IF(I30="($ INFO)",6,IF(I30="SOC INFO",7,IF(I30="(SOC INFO)",7,IF(I30="RULE INFO",8,IF(I30="EXP INFO",9,IF(I30="(EXP INFO)",9,IF(I30="MON RES",10,IF(I30="MON EARN",11,IF(I30="MON BEH",12,IF(I30="POSE HARM",13,IF(I30="(POSE HARM)",13,IF(I30="POSE CONCERN",14,IF(I30="(POSE CONCERN)",14,IF(I30="RJ APOLOGY",15,IF(I30="RJ ATONE",16,IF(I30="(RJ ATONE)",16,IF(I30="RJ JUSTIFY",17,IF(I30="RJ JUSTIFY:ECO INFO",17,IF(I30="RJ JUSTIFY:SOC INFO",17,IF(I30="RJ JUSTIFY:EXP INFO",17,IF(I30="RJ JUSTIFY:MON EARN",17,IF(I30="RJ JUSTIFY:MON BEH",17,IF(I30="RJ-",18,IF(I30="RJ FORGIVE+",19,IF(I30="RJ FORGIVE-",19,IF(I30="(RJ FORGIVE+)",19,IF(I30="(RJ FORGIVE-)",19,IF(I30="COORD",20,IF(I30="(COORD)",20,IF(I30="ENF ACK",21,IF(I30="(ENF ACK)",21,IF(I30="ENF PRAISE",22,IF(I30="ENF ASK",23,IF(I30="ENF TELL",24,IF(I30="ENF SHAME",25,IF(I30="ENF WARN",26,IF(I30="ENF THREATEN",27,IF(I30="ENF PUNISH",28,IF(I30="DEFECT",29,IF(I30="SM TALK",30,IF(I30="HUMOR",31,IF(I30="POLITE+",32,IF(I30="POLITE-",32,IF(I30="INPUT-",33,IF(I30="AMBIGUOUS",34,IF(I30="UNCODEABLE",35)))))))))))))))))))))))))))))))))))))))))))))))))))))))))))))))))</f>
        <v>4</v>
      </c>
      <c r="I30" t="s">
        <v>10330</v>
      </c>
    </row>
    <row r="31" spans="1:9" x14ac:dyDescent="0.35">
      <c r="A31" s="4">
        <v>12</v>
      </c>
      <c r="B31" s="4">
        <v>-315.85399999999998</v>
      </c>
      <c r="C31" t="s">
        <v>7678</v>
      </c>
      <c r="D31" s="4">
        <v>4</v>
      </c>
      <c r="E31" s="16" t="s">
        <v>7697</v>
      </c>
      <c r="F31" s="4">
        <f t="shared" si="0"/>
        <v>8</v>
      </c>
      <c r="G31" t="s">
        <v>9374</v>
      </c>
    </row>
    <row r="32" spans="1:9" x14ac:dyDescent="0.35">
      <c r="A32" s="4">
        <v>13</v>
      </c>
      <c r="B32" s="4">
        <v>-311.91800000000001</v>
      </c>
      <c r="C32" t="s">
        <v>7678</v>
      </c>
      <c r="D32" s="4">
        <v>4</v>
      </c>
      <c r="E32" s="16" t="s">
        <v>2098</v>
      </c>
      <c r="F32" s="4">
        <f t="shared" si="0"/>
        <v>8</v>
      </c>
      <c r="G32" t="s">
        <v>9374</v>
      </c>
    </row>
    <row r="33" spans="1:9" x14ac:dyDescent="0.35">
      <c r="A33" s="4">
        <v>14</v>
      </c>
      <c r="B33" s="4">
        <v>-310.38200000000001</v>
      </c>
      <c r="C33" t="s">
        <v>7670</v>
      </c>
      <c r="D33" s="4">
        <v>1</v>
      </c>
      <c r="E33" s="16" t="s">
        <v>7698</v>
      </c>
      <c r="F33" s="4">
        <f t="shared" si="0"/>
        <v>8</v>
      </c>
      <c r="G33" t="s">
        <v>9374</v>
      </c>
    </row>
    <row r="34" spans="1:9" x14ac:dyDescent="0.35">
      <c r="A34" s="4">
        <v>15</v>
      </c>
      <c r="B34" s="4">
        <v>-307.18200000000002</v>
      </c>
      <c r="C34" t="s">
        <v>7678</v>
      </c>
      <c r="D34" s="4">
        <v>4</v>
      </c>
      <c r="E34" s="16" t="s">
        <v>614</v>
      </c>
      <c r="F34" s="4">
        <f t="shared" si="0"/>
        <v>8</v>
      </c>
      <c r="G34" t="s">
        <v>9374</v>
      </c>
    </row>
    <row r="35" spans="1:9" x14ac:dyDescent="0.35">
      <c r="A35" s="4">
        <v>16</v>
      </c>
      <c r="B35" s="4">
        <v>-301.87400000000002</v>
      </c>
      <c r="C35" t="s">
        <v>7670</v>
      </c>
      <c r="D35" s="4">
        <v>1</v>
      </c>
      <c r="E35" s="16" t="s">
        <v>7700</v>
      </c>
      <c r="F35" s="4">
        <f t="shared" si="0"/>
        <v>8</v>
      </c>
      <c r="G35" t="s">
        <v>9374</v>
      </c>
      <c r="H35" s="4">
        <f>IF(I35="GREET",1,IF(I35="GOAL",2,IF(I35="GOAL:COOP",2,IF(I35="(GOAL:COOP)",2,IF(I35="GOAL:CIVILITY",2,IF(I35="GOAL:SUSTAIN",2,IF(I35="(GOAL:SUSTAIN)",2,IF(I35="GOAL:MAX EARN",2,IF(I35="GOAL:EQUITY",2,IF(I35="(GOAL:EQUITY)",2,IF(I35="PROPOSAL",3,IF(I35="(PROPOSAL)",3,IF(I35="CHOOSE+",4,IF(I35="CHOOSE-",4,IF(I35="(CHOOSE+)",4,IF(I35="(CHOOSE-)",4,IF(I35="ECO INFO",5,IF(I35="(ECO INFO)",5,IF(I35="$ INFO",6,IF(I35="($ INFO)",6,IF(I35="SOC INFO",7,IF(I35="(SOC INFO)",7,IF(I35="RULE INFO",8,IF(I35="EXP INFO",9,IF(I35="(EXP INFO)",9,IF(I35="MON RES",10,IF(I35="MON EARN",11,IF(I35="MON BEH",12,IF(I35="POSE HARM",13,IF(I35="(POSE HARM)",13,IF(I35="POSE CONCERN",14,IF(I35="(POSE CONCERN)",14,IF(I35="RJ APOLOGY",15,IF(I35="RJ ATONE",16,IF(I35="(RJ ATONE)",16,IF(I35="RJ JUSTIFY",17,IF(I35="RJ JUSTIFY:ECO INFO",17,IF(I35="RJ JUSTIFY:SOC INFO",17,IF(I35="RJ JUSTIFY:EXP INFO",17,IF(I35="RJ JUSTIFY:MON EARN",17,IF(I35="RJ JUSTIFY:MON BEH",17,IF(I35="RJ-",18,IF(I35="RJ FORGIVE+",19,IF(I35="RJ FORGIVE-",19,IF(I35="(RJ FORGIVE+)",19,IF(I35="(RJ FORGIVE-)",19,IF(I35="COORD",20,IF(I35="(COORD)",20,IF(I35="ENF ACK",21,IF(I35="(ENF ACK)",21,IF(I35="ENF PRAISE",22,IF(I35="ENF ASK",23,IF(I35="ENF TELL",24,IF(I35="ENF SHAME",25,IF(I35="ENF WARN",26,IF(I35="ENF THREATEN",27,IF(I35="ENF PUNISH",28,IF(I35="DEFECT",29,IF(I35="SM TALK",30,IF(I35="HUMOR",31,IF(I35="POLITE+",32,IF(I35="POLITE-",32,IF(I35="INPUT-",33,IF(I35="AMBIGUOUS",34,IF(I35="UNCODEABLE",35)))))))))))))))))))))))))))))))))))))))))))))))))))))))))))))))))</f>
        <v>4</v>
      </c>
      <c r="I35" t="s">
        <v>10330</v>
      </c>
    </row>
    <row r="36" spans="1:9" x14ac:dyDescent="0.35">
      <c r="A36" s="4">
        <v>17</v>
      </c>
      <c r="B36" s="4">
        <v>-299.87</v>
      </c>
      <c r="C36" t="s">
        <v>7678</v>
      </c>
      <c r="D36" s="4">
        <v>4</v>
      </c>
      <c r="E36" s="16" t="s">
        <v>1741</v>
      </c>
      <c r="F36" s="4">
        <f t="shared" si="0"/>
        <v>8</v>
      </c>
      <c r="G36" t="s">
        <v>9374</v>
      </c>
      <c r="H36" s="4">
        <f>IF(I36="GREET",1,IF(I36="GOAL",2,IF(I36="GOAL:COOP",2,IF(I36="(GOAL:COOP)",2,IF(I36="GOAL:CIVILITY",2,IF(I36="GOAL:SUSTAIN",2,IF(I36="(GOAL:SUSTAIN)",2,IF(I36="GOAL:MAX EARN",2,IF(I36="GOAL:EQUITY",2,IF(I36="(GOAL:EQUITY)",2,IF(I36="PROPOSAL",3,IF(I36="(PROPOSAL)",3,IF(I36="CHOOSE+",4,IF(I36="CHOOSE-",4,IF(I36="(CHOOSE+)",4,IF(I36="(CHOOSE-)",4,IF(I36="ECO INFO",5,IF(I36="(ECO INFO)",5,IF(I36="$ INFO",6,IF(I36="($ INFO)",6,IF(I36="SOC INFO",7,IF(I36="(SOC INFO)",7,IF(I36="RULE INFO",8,IF(I36="EXP INFO",9,IF(I36="(EXP INFO)",9,IF(I36="MON RES",10,IF(I36="MON EARN",11,IF(I36="MON BEH",12,IF(I36="POSE HARM",13,IF(I36="(POSE HARM)",13,IF(I36="POSE CONCERN",14,IF(I36="(POSE CONCERN)",14,IF(I36="RJ APOLOGY",15,IF(I36="RJ ATONE",16,IF(I36="(RJ ATONE)",16,IF(I36="RJ JUSTIFY",17,IF(I36="RJ JUSTIFY:ECO INFO",17,IF(I36="RJ JUSTIFY:SOC INFO",17,IF(I36="RJ JUSTIFY:EXP INFO",17,IF(I36="RJ JUSTIFY:MON EARN",17,IF(I36="RJ JUSTIFY:MON BEH",17,IF(I36="RJ-",18,IF(I36="RJ FORGIVE+",19,IF(I36="RJ FORGIVE-",19,IF(I36="(RJ FORGIVE+)",19,IF(I36="(RJ FORGIVE-)",19,IF(I36="COORD",20,IF(I36="(COORD)",20,IF(I36="ENF ACK",21,IF(I36="(ENF ACK)",21,IF(I36="ENF PRAISE",22,IF(I36="ENF ASK",23,IF(I36="ENF TELL",24,IF(I36="ENF SHAME",25,IF(I36="ENF WARN",26,IF(I36="ENF THREATEN",27,IF(I36="ENF PUNISH",28,IF(I36="DEFECT",29,IF(I36="SM TALK",30,IF(I36="HUMOR",31,IF(I36="POLITE+",32,IF(I36="POLITE-",32,IF(I36="INPUT-",33,IF(I36="AMBIGUOUS",34,IF(I36="UNCODEABLE",35)))))))))))))))))))))))))))))))))))))))))))))))))))))))))))))))))</f>
        <v>4</v>
      </c>
      <c r="I36" t="s">
        <v>10330</v>
      </c>
    </row>
    <row r="37" spans="1:9" x14ac:dyDescent="0.35">
      <c r="A37" s="4">
        <v>18</v>
      </c>
      <c r="B37" s="4">
        <v>-297.79399999999998</v>
      </c>
      <c r="C37" t="s">
        <v>7675</v>
      </c>
      <c r="D37" s="4">
        <v>3</v>
      </c>
      <c r="E37" s="16" t="s">
        <v>7702</v>
      </c>
      <c r="F37" s="4">
        <f t="shared" si="0"/>
        <v>5</v>
      </c>
      <c r="G37" t="s">
        <v>9378</v>
      </c>
    </row>
    <row r="38" spans="1:9" x14ac:dyDescent="0.35">
      <c r="A38" s="4">
        <v>19</v>
      </c>
      <c r="B38" s="4">
        <v>-292.584</v>
      </c>
      <c r="C38" t="s">
        <v>7678</v>
      </c>
      <c r="D38" s="4">
        <v>4</v>
      </c>
      <c r="E38" s="16" t="s">
        <v>139</v>
      </c>
      <c r="F38" s="4">
        <f t="shared" si="0"/>
        <v>5</v>
      </c>
      <c r="G38" t="s">
        <v>9378</v>
      </c>
    </row>
    <row r="39" spans="1:9" x14ac:dyDescent="0.35">
      <c r="A39" s="4">
        <v>20</v>
      </c>
      <c r="B39" s="4">
        <v>-289.459</v>
      </c>
      <c r="C39" t="s">
        <v>7675</v>
      </c>
      <c r="D39" s="4">
        <v>3</v>
      </c>
      <c r="E39" s="16" t="s">
        <v>7704</v>
      </c>
    </row>
    <row r="40" spans="1:9" x14ac:dyDescent="0.35">
      <c r="E40" s="58" t="s">
        <v>11610</v>
      </c>
      <c r="F40" s="4">
        <f t="shared" si="0"/>
        <v>12</v>
      </c>
      <c r="G40" t="s">
        <v>10124</v>
      </c>
    </row>
    <row r="41" spans="1:9" x14ac:dyDescent="0.35">
      <c r="E41" s="58" t="s">
        <v>8242</v>
      </c>
      <c r="F41" s="4">
        <f t="shared" si="0"/>
        <v>15</v>
      </c>
      <c r="G41" t="s">
        <v>9706</v>
      </c>
    </row>
    <row r="42" spans="1:9" x14ac:dyDescent="0.35">
      <c r="A42" s="4">
        <v>21</v>
      </c>
      <c r="B42" s="4">
        <v>-289.447</v>
      </c>
      <c r="C42" t="s">
        <v>7670</v>
      </c>
      <c r="D42" s="4">
        <v>1</v>
      </c>
      <c r="E42" s="16" t="s">
        <v>7705</v>
      </c>
      <c r="F42" s="4">
        <f t="shared" si="0"/>
        <v>3</v>
      </c>
      <c r="G42" t="s">
        <v>9379</v>
      </c>
    </row>
    <row r="43" spans="1:9" x14ac:dyDescent="0.35">
      <c r="A43" s="4">
        <v>22</v>
      </c>
      <c r="B43" s="4">
        <v>-287.26799999999997</v>
      </c>
      <c r="C43" t="s">
        <v>7671</v>
      </c>
      <c r="D43" s="4">
        <v>2</v>
      </c>
      <c r="E43" s="16" t="s">
        <v>7706</v>
      </c>
      <c r="F43" s="4">
        <f t="shared" si="0"/>
        <v>3</v>
      </c>
      <c r="G43" t="s">
        <v>9379</v>
      </c>
      <c r="H43" s="4">
        <f>IF(I43="GREET",1,IF(I43="GOAL",2,IF(I43="GOAL:COOP",2,IF(I43="(GOAL:COOP)",2,IF(I43="GOAL:CIVILITY",2,IF(I43="GOAL:SUSTAIN",2,IF(I43="(GOAL:SUSTAIN)",2,IF(I43="GOAL:MAX EARN",2,IF(I43="GOAL:EQUITY",2,IF(I43="(GOAL:EQUITY)",2,IF(I43="PROPOSAL",3,IF(I43="(PROPOSAL)",3,IF(I43="CHOOSE+",4,IF(I43="CHOOSE-",4,IF(I43="(CHOOSE+)",4,IF(I43="(CHOOSE-)",4,IF(I43="ECO INFO",5,IF(I43="(ECO INFO)",5,IF(I43="$ INFO",6,IF(I43="($ INFO)",6,IF(I43="SOC INFO",7,IF(I43="(SOC INFO)",7,IF(I43="RULE INFO",8,IF(I43="EXP INFO",9,IF(I43="(EXP INFO)",9,IF(I43="MON RES",10,IF(I43="MON EARN",11,IF(I43="MON BEH",12,IF(I43="POSE HARM",13,IF(I43="(POSE HARM)",13,IF(I43="POSE CONCERN",14,IF(I43="(POSE CONCERN)",14,IF(I43="RJ APOLOGY",15,IF(I43="RJ ATONE",16,IF(I43="(RJ ATONE)",16,IF(I43="RJ JUSTIFY",17,IF(I43="RJ JUSTIFY:ECO INFO",17,IF(I43="RJ JUSTIFY:SOC INFO",17,IF(I43="RJ JUSTIFY:EXP INFO",17,IF(I43="RJ JUSTIFY:MON EARN",17,IF(I43="RJ JUSTIFY:MON BEH",17,IF(I43="RJ-",18,IF(I43="RJ FORGIVE+",19,IF(I43="RJ FORGIVE-",19,IF(I43="(RJ FORGIVE+)",19,IF(I43="(RJ FORGIVE-)",19,IF(I43="COORD",20,IF(I43="(COORD)",20,IF(I43="ENF ACK",21,IF(I43="(ENF ACK)",21,IF(I43="ENF PRAISE",22,IF(I43="ENF ASK",23,IF(I43="ENF TELL",24,IF(I43="ENF SHAME",25,IF(I43="ENF WARN",26,IF(I43="ENF THREATEN",27,IF(I43="ENF PUNISH",28,IF(I43="DEFECT",29,IF(I43="SM TALK",30,IF(I43="HUMOR",31,IF(I43="POLITE+",32,IF(I43="POLITE-",32,IF(I43="INPUT-",33,IF(I43="AMBIGUOUS",34,IF(I43="UNCODEABLE",35)))))))))))))))))))))))))))))))))))))))))))))))))))))))))))))))))</f>
        <v>5</v>
      </c>
      <c r="I43" t="s">
        <v>10437</v>
      </c>
    </row>
    <row r="44" spans="1:9" x14ac:dyDescent="0.35">
      <c r="A44" s="4">
        <v>23</v>
      </c>
      <c r="B44" s="4">
        <v>-264.815</v>
      </c>
      <c r="C44" t="s">
        <v>7678</v>
      </c>
      <c r="D44" s="4">
        <v>4</v>
      </c>
      <c r="E44" s="16" t="s">
        <v>7708</v>
      </c>
      <c r="F44" s="4">
        <f t="shared" si="0"/>
        <v>5</v>
      </c>
      <c r="G44" t="s">
        <v>9378</v>
      </c>
    </row>
    <row r="45" spans="1:9" x14ac:dyDescent="0.35">
      <c r="A45" s="4">
        <v>24</v>
      </c>
      <c r="B45" s="4">
        <v>-240.17</v>
      </c>
      <c r="C45" t="s">
        <v>7675</v>
      </c>
      <c r="D45" s="4">
        <v>3</v>
      </c>
      <c r="E45" s="16" t="s">
        <v>7712</v>
      </c>
    </row>
    <row r="46" spans="1:9" x14ac:dyDescent="0.35">
      <c r="E46" s="58" t="s">
        <v>10039</v>
      </c>
      <c r="F46" s="4">
        <f t="shared" si="0"/>
        <v>16</v>
      </c>
      <c r="G46" t="s">
        <v>9707</v>
      </c>
    </row>
    <row r="47" spans="1:9" x14ac:dyDescent="0.35">
      <c r="E47" s="58" t="s">
        <v>10040</v>
      </c>
      <c r="F47" s="4">
        <f t="shared" si="0"/>
        <v>15</v>
      </c>
      <c r="G47" t="s">
        <v>9706</v>
      </c>
    </row>
    <row r="48" spans="1:9" x14ac:dyDescent="0.35">
      <c r="A48" s="4">
        <v>25</v>
      </c>
      <c r="B48" s="4">
        <v>-235.54599999999999</v>
      </c>
      <c r="C48" t="s">
        <v>7678</v>
      </c>
      <c r="D48" s="4">
        <v>4</v>
      </c>
      <c r="E48" s="16" t="s">
        <v>7713</v>
      </c>
      <c r="F48" s="4">
        <f t="shared" si="0"/>
        <v>19</v>
      </c>
      <c r="G48" t="s">
        <v>9723</v>
      </c>
    </row>
    <row r="49" spans="1:9" x14ac:dyDescent="0.35">
      <c r="A49" s="4">
        <v>26</v>
      </c>
      <c r="B49" s="4">
        <v>-219.017</v>
      </c>
      <c r="C49" t="s">
        <v>7678</v>
      </c>
      <c r="D49" s="4">
        <v>4</v>
      </c>
      <c r="E49" s="16" t="s">
        <v>7717</v>
      </c>
      <c r="F49" s="4">
        <f t="shared" si="0"/>
        <v>8</v>
      </c>
      <c r="G49" t="s">
        <v>9374</v>
      </c>
    </row>
    <row r="50" spans="1:9" x14ac:dyDescent="0.35">
      <c r="A50" s="4">
        <v>27</v>
      </c>
      <c r="B50" s="4">
        <v>-213.34700000000001</v>
      </c>
      <c r="C50" t="s">
        <v>7678</v>
      </c>
      <c r="D50" s="4">
        <v>4</v>
      </c>
      <c r="E50" s="16" t="s">
        <v>7719</v>
      </c>
      <c r="F50" s="4">
        <f t="shared" si="0"/>
        <v>7</v>
      </c>
      <c r="G50" t="s">
        <v>9377</v>
      </c>
    </row>
    <row r="51" spans="1:9" x14ac:dyDescent="0.35">
      <c r="A51" s="4">
        <v>28</v>
      </c>
      <c r="B51" s="4">
        <v>-204.52799999999999</v>
      </c>
      <c r="C51" t="s">
        <v>7675</v>
      </c>
      <c r="D51" s="4">
        <v>3</v>
      </c>
      <c r="E51" s="16" t="s">
        <v>7720</v>
      </c>
      <c r="F51" s="4">
        <f t="shared" si="0"/>
        <v>4</v>
      </c>
      <c r="G51" t="s">
        <v>9372</v>
      </c>
    </row>
    <row r="52" spans="1:9" x14ac:dyDescent="0.35">
      <c r="A52" s="4">
        <v>29</v>
      </c>
      <c r="B52" s="4">
        <v>-184.33099999999999</v>
      </c>
      <c r="C52" t="s">
        <v>7670</v>
      </c>
      <c r="D52" s="4">
        <v>1</v>
      </c>
      <c r="E52" s="16" t="s">
        <v>11611</v>
      </c>
      <c r="F52" s="4">
        <f t="shared" si="0"/>
        <v>4</v>
      </c>
      <c r="G52" t="s">
        <v>9372</v>
      </c>
    </row>
    <row r="53" spans="1:9" x14ac:dyDescent="0.35">
      <c r="A53" s="4">
        <v>30</v>
      </c>
      <c r="B53" s="4">
        <v>-173.21</v>
      </c>
      <c r="C53" t="s">
        <v>7678</v>
      </c>
      <c r="D53" s="4">
        <v>4</v>
      </c>
      <c r="E53" s="16" t="s">
        <v>2099</v>
      </c>
      <c r="F53" s="4">
        <f t="shared" si="0"/>
        <v>22</v>
      </c>
      <c r="G53" t="s">
        <v>10418</v>
      </c>
    </row>
    <row r="54" spans="1:9" x14ac:dyDescent="0.35">
      <c r="A54" s="4">
        <v>31</v>
      </c>
      <c r="B54" s="4">
        <v>-148.51900000000001</v>
      </c>
      <c r="C54" t="s">
        <v>7678</v>
      </c>
      <c r="D54" s="4">
        <v>4</v>
      </c>
      <c r="E54" s="16" t="s">
        <v>7725</v>
      </c>
      <c r="F54" s="4">
        <f t="shared" si="0"/>
        <v>8</v>
      </c>
      <c r="G54" t="s">
        <v>9374</v>
      </c>
      <c r="H54" s="4">
        <f>IF(I54="GREET",1,IF(I54="GOAL",2,IF(I54="GOAL:COOP",2,IF(I54="(GOAL:COOP)",2,IF(I54="GOAL:CIVILITY",2,IF(I54="GOAL:SUSTAIN",2,IF(I54="(GOAL:SUSTAIN)",2,IF(I54="GOAL:MAX EARN",2,IF(I54="GOAL:EQUITY",2,IF(I54="(GOAL:EQUITY)",2,IF(I54="PROPOSAL",3,IF(I54="(PROPOSAL)",3,IF(I54="CHOOSE+",4,IF(I54="CHOOSE-",4,IF(I54="(CHOOSE+)",4,IF(I54="(CHOOSE-)",4,IF(I54="ECO INFO",5,IF(I54="(ECO INFO)",5,IF(I54="$ INFO",6,IF(I54="($ INFO)",6,IF(I54="SOC INFO",7,IF(I54="(SOC INFO)",7,IF(I54="RULE INFO",8,IF(I54="EXP INFO",9,IF(I54="(EXP INFO)",9,IF(I54="MON RES",10,IF(I54="MON EARN",11,IF(I54="MON BEH",12,IF(I54="POSE HARM",13,IF(I54="(POSE HARM)",13,IF(I54="POSE CONCERN",14,IF(I54="(POSE CONCERN)",14,IF(I54="RJ APOLOGY",15,IF(I54="RJ ATONE",16,IF(I54="(RJ ATONE)",16,IF(I54="RJ JUSTIFY",17,IF(I54="RJ JUSTIFY:ECO INFO",17,IF(I54="RJ JUSTIFY:SOC INFO",17,IF(I54="RJ JUSTIFY:EXP INFO",17,IF(I54="RJ JUSTIFY:MON EARN",17,IF(I54="RJ JUSTIFY:MON BEH",17,IF(I54="RJ-",18,IF(I54="RJ FORGIVE+",19,IF(I54="RJ FORGIVE-",19,IF(I54="(RJ FORGIVE+)",19,IF(I54="(RJ FORGIVE-)",19,IF(I54="COORD",20,IF(I54="(COORD)",20,IF(I54="ENF ACK",21,IF(I54="(ENF ACK)",21,IF(I54="ENF PRAISE",22,IF(I54="ENF ASK",23,IF(I54="ENF TELL",24,IF(I54="ENF SHAME",25,IF(I54="ENF WARN",26,IF(I54="ENF THREATEN",27,IF(I54="ENF PUNISH",28,IF(I54="DEFECT",29,IF(I54="SM TALK",30,IF(I54="HUMOR",31,IF(I54="POLITE+",32,IF(I54="POLITE-",32,IF(I54="INPUT-",33,IF(I54="AMBIGUOUS",34,IF(I54="UNCODEABLE",35)))))))))))))))))))))))))))))))))))))))))))))))))))))))))))))))))</f>
        <v>3</v>
      </c>
      <c r="I54" t="s">
        <v>10329</v>
      </c>
    </row>
    <row r="55" spans="1:9" x14ac:dyDescent="0.35">
      <c r="A55" s="4">
        <v>32</v>
      </c>
      <c r="B55" s="4">
        <v>-136.13200000000001</v>
      </c>
      <c r="C55" t="s">
        <v>7671</v>
      </c>
      <c r="D55" s="4">
        <v>2</v>
      </c>
      <c r="E55" s="16" t="s">
        <v>2899</v>
      </c>
      <c r="F55" s="4">
        <f t="shared" si="0"/>
        <v>4</v>
      </c>
      <c r="G55" t="s">
        <v>9372</v>
      </c>
    </row>
    <row r="56" spans="1:9" x14ac:dyDescent="0.35">
      <c r="B56" s="4">
        <v>-132.67699999999999</v>
      </c>
      <c r="C56" t="s">
        <v>7671</v>
      </c>
      <c r="D56" s="4">
        <v>2</v>
      </c>
      <c r="E56" s="16" t="s">
        <v>7727</v>
      </c>
      <c r="F56" s="4">
        <f t="shared" si="0"/>
        <v>7</v>
      </c>
      <c r="G56" t="s">
        <v>9377</v>
      </c>
    </row>
    <row r="57" spans="1:9" x14ac:dyDescent="0.35">
      <c r="A57" s="4">
        <v>33</v>
      </c>
      <c r="B57" s="4">
        <v>-134.637</v>
      </c>
      <c r="C57" t="s">
        <v>7670</v>
      </c>
      <c r="D57" s="4">
        <v>1</v>
      </c>
      <c r="E57" s="16" t="s">
        <v>7184</v>
      </c>
      <c r="F57" s="4">
        <f t="shared" si="0"/>
        <v>4</v>
      </c>
      <c r="G57" t="s">
        <v>9372</v>
      </c>
    </row>
    <row r="58" spans="1:9" x14ac:dyDescent="0.35">
      <c r="A58" s="4">
        <v>34</v>
      </c>
      <c r="B58" s="4">
        <v>-127.94199999999999</v>
      </c>
      <c r="C58" t="s">
        <v>7678</v>
      </c>
      <c r="D58" s="4">
        <v>4</v>
      </c>
      <c r="E58" s="16" t="s">
        <v>3767</v>
      </c>
      <c r="F58" s="4">
        <f t="shared" si="0"/>
        <v>4</v>
      </c>
      <c r="G58" t="s">
        <v>9372</v>
      </c>
    </row>
    <row r="60" spans="1:9" x14ac:dyDescent="0.35">
      <c r="B60" s="31" t="s">
        <v>11613</v>
      </c>
    </row>
    <row r="61" spans="1:9" x14ac:dyDescent="0.35">
      <c r="A61" s="4">
        <v>35</v>
      </c>
      <c r="B61" s="4">
        <v>-77.411000000000001</v>
      </c>
      <c r="C61" t="s">
        <v>7671</v>
      </c>
      <c r="D61" s="4">
        <v>2</v>
      </c>
      <c r="E61" s="16" t="s">
        <v>7731</v>
      </c>
      <c r="F61" s="4">
        <f t="shared" si="0"/>
        <v>13</v>
      </c>
      <c r="G61" t="s">
        <v>9388</v>
      </c>
      <c r="H61" s="4">
        <f t="shared" si="0"/>
        <v>7</v>
      </c>
      <c r="I61" t="s">
        <v>9377</v>
      </c>
    </row>
    <row r="62" spans="1:9" x14ac:dyDescent="0.35">
      <c r="A62" s="4">
        <v>36</v>
      </c>
      <c r="B62" s="4">
        <v>-66.584000000000003</v>
      </c>
      <c r="C62" t="s">
        <v>7675</v>
      </c>
      <c r="D62" s="4">
        <v>3</v>
      </c>
      <c r="E62" s="16" t="s">
        <v>7732</v>
      </c>
      <c r="F62" s="4">
        <f t="shared" si="0"/>
        <v>17</v>
      </c>
      <c r="G62" t="s">
        <v>12176</v>
      </c>
    </row>
    <row r="63" spans="1:9" x14ac:dyDescent="0.35">
      <c r="B63" s="4">
        <v>-63.784999999999997</v>
      </c>
      <c r="C63" t="s">
        <v>7675</v>
      </c>
      <c r="D63" s="4">
        <v>3</v>
      </c>
      <c r="E63" s="16" t="s">
        <v>7733</v>
      </c>
    </row>
    <row r="64" spans="1:9" x14ac:dyDescent="0.35">
      <c r="A64" s="4">
        <v>37</v>
      </c>
      <c r="B64" s="4">
        <v>-58.414999999999999</v>
      </c>
      <c r="C64" t="s">
        <v>7671</v>
      </c>
      <c r="D64" s="4">
        <v>2</v>
      </c>
      <c r="E64" s="16" t="s">
        <v>7735</v>
      </c>
      <c r="F64" s="4">
        <f t="shared" si="0"/>
        <v>19</v>
      </c>
      <c r="G64" t="s">
        <v>9723</v>
      </c>
    </row>
    <row r="66" spans="1:9" x14ac:dyDescent="0.35">
      <c r="A66" s="4">
        <v>38</v>
      </c>
      <c r="B66" s="4">
        <v>-52.045999999999999</v>
      </c>
      <c r="C66" t="s">
        <v>7678</v>
      </c>
      <c r="D66" s="4">
        <v>4</v>
      </c>
      <c r="E66" s="16" t="s">
        <v>5501</v>
      </c>
      <c r="F66" s="4">
        <f t="shared" si="0"/>
        <v>22</v>
      </c>
      <c r="G66" t="s">
        <v>10418</v>
      </c>
    </row>
    <row r="68" spans="1:9" x14ac:dyDescent="0.35">
      <c r="B68" s="21" t="s">
        <v>9231</v>
      </c>
      <c r="C68" s="22"/>
      <c r="D68" s="21"/>
      <c r="E68" s="23"/>
    </row>
    <row r="69" spans="1:9" x14ac:dyDescent="0.35">
      <c r="A69" s="4">
        <v>39</v>
      </c>
      <c r="B69" s="4">
        <v>5.2779999999999996</v>
      </c>
      <c r="C69" t="s">
        <v>7675</v>
      </c>
      <c r="D69" s="4">
        <v>3</v>
      </c>
      <c r="E69" s="16" t="s">
        <v>7737</v>
      </c>
      <c r="F69" s="4">
        <f t="shared" si="0"/>
        <v>22</v>
      </c>
      <c r="G69" t="s">
        <v>10418</v>
      </c>
    </row>
    <row r="71" spans="1:9" x14ac:dyDescent="0.35">
      <c r="A71" s="4">
        <v>40</v>
      </c>
      <c r="B71" s="4">
        <v>124.622</v>
      </c>
      <c r="C71" t="s">
        <v>7675</v>
      </c>
      <c r="D71" s="4">
        <v>3</v>
      </c>
      <c r="E71" s="16" t="s">
        <v>7742</v>
      </c>
      <c r="F71" s="4">
        <f t="shared" si="0"/>
        <v>3</v>
      </c>
      <c r="G71" t="s">
        <v>9379</v>
      </c>
    </row>
    <row r="72" spans="1:9" x14ac:dyDescent="0.35">
      <c r="A72" s="4">
        <v>41</v>
      </c>
      <c r="B72" s="4">
        <v>138.15299999999999</v>
      </c>
      <c r="C72" t="s">
        <v>7678</v>
      </c>
      <c r="D72" s="4">
        <v>4</v>
      </c>
      <c r="E72" s="16" t="s">
        <v>7743</v>
      </c>
      <c r="F72" s="4">
        <f t="shared" si="0"/>
        <v>3</v>
      </c>
      <c r="G72" t="s">
        <v>9379</v>
      </c>
      <c r="H72" s="4">
        <f t="shared" si="0"/>
        <v>4</v>
      </c>
      <c r="I72" t="s">
        <v>10330</v>
      </c>
    </row>
    <row r="73" spans="1:9" x14ac:dyDescent="0.35">
      <c r="A73" s="4">
        <v>42</v>
      </c>
      <c r="B73" s="4">
        <v>142.238</v>
      </c>
      <c r="C73" t="s">
        <v>7675</v>
      </c>
      <c r="D73" s="4">
        <v>3</v>
      </c>
      <c r="E73" s="16" t="s">
        <v>3421</v>
      </c>
      <c r="F73" s="4">
        <f t="shared" si="0"/>
        <v>4</v>
      </c>
      <c r="G73" t="s">
        <v>9372</v>
      </c>
    </row>
    <row r="75" spans="1:9" x14ac:dyDescent="0.35">
      <c r="A75" s="7"/>
      <c r="B75" s="11" t="s">
        <v>9230</v>
      </c>
      <c r="C75" s="15"/>
      <c r="D75" s="19"/>
      <c r="E75" s="15"/>
    </row>
    <row r="76" spans="1:9" x14ac:dyDescent="0.35">
      <c r="B76" s="31"/>
    </row>
    <row r="77" spans="1:9" x14ac:dyDescent="0.35">
      <c r="A77" s="4">
        <v>43</v>
      </c>
      <c r="B77" s="4">
        <v>-387.945999999999</v>
      </c>
      <c r="C77" t="s">
        <v>7670</v>
      </c>
      <c r="D77" s="4">
        <v>1</v>
      </c>
      <c r="E77" s="16" t="s">
        <v>7744</v>
      </c>
      <c r="F77" s="4">
        <f t="shared" ref="F77:F92" si="1">IF(G77="GREET",1,IF(G77="GOAL",2,IF(G77="GOAL:COOP",2,IF(G77="(GOAL:COOP)",2,IF(G77="GOAL:CIVILITY",2,IF(G77="GOAL:SUSTAIN",2,IF(G77="(GOAL:SUSTAIN)",2,IF(G77="GOAL:MAX EARN",2,IF(G77="GOAL:EQUITY",2,IF(G77="(GOAL:EQUITY)",2,IF(G77="PROPOSAL",3,IF(G77="(PROPOSAL)",3,IF(G77="CHOOSE+",4,IF(G77="CHOOSE-",4,IF(G77="(CHOOSE+)",4,IF(G77="(CHOOSE-)",4,IF(G77="ECO INFO",5,IF(G77="(ECO INFO)",5,IF(G77="$ INFO",6,IF(G77="($ INFO)",6,IF(G77="SOC INFO",7,IF(G77="(SOC INFO)",7,IF(G77="RULE INFO",8,IF(G77="EXP INFO",9,IF(G77="(EXP INFO)",9,IF(G77="MON RES",10,IF(G77="MON EARN",11,IF(G77="MON BEH",12,IF(G77="POSE HARM",13,IF(G77="(POSE HARM)",13,IF(G77="POSE CONCERN",14,IF(G77="(POSE CONCERN)",14,IF(G77="RJ APOLOGY",15,IF(G77="RJ ATONE",16,IF(G77="(RJ ATONE)",16,IF(G77="RJ JUSTIFY",17,IF(G77="RJ JUSTIFY:ECO INFO",17,IF(G77="RJ JUSTIFY:SOC INFO",17,IF(G77="RJ JUSTIFY:EXP INFO",17,IF(G77="RJ JUSTIFY:MON EARN",17,IF(G77="RJ JUSTIFY:MON BEH",17,IF(G77="RJ-",18,IF(G77="RJ FORGIVE+",19,IF(G77="RJ FORGIVE-",19,IF(G77="(RJ FORGIVE+)",19,IF(G77="(RJ FORGIVE-)",19,IF(G77="COORD",20,IF(G77="(COORD)",20,IF(G77="ENF ACK",21,IF(G77="(ENF ACK)",21,IF(G77="ENF PRAISE",22,IF(G77="ENF ASK",23,IF(G77="ENF TELL",24,IF(G77="ENF SHAME",25,IF(G77="ENF WARN",26,IF(G77="ENF THREATEN",27,IF(G77="ENF PUNISH",28,IF(G77="DEFECT",29,IF(G77="SM TALK",30,IF(G77="HUMOR",31,IF(G77="POLITE+",32,IF(G77="POLITE-",32,IF(G77="INPUT-",33,IF(G77="AMBIGUOUS",34,IF(G77="UNCODEABLE",35)))))))))))))))))))))))))))))))))))))))))))))))))))))))))))))))))</f>
        <v>22</v>
      </c>
      <c r="G77" t="s">
        <v>10418</v>
      </c>
    </row>
    <row r="78" spans="1:9" x14ac:dyDescent="0.35">
      <c r="A78" s="4">
        <v>44</v>
      </c>
      <c r="B78" s="4">
        <v>-382.64299999999997</v>
      </c>
      <c r="C78" t="s">
        <v>7678</v>
      </c>
      <c r="D78" s="4">
        <v>4</v>
      </c>
      <c r="E78" s="16" t="s">
        <v>7746</v>
      </c>
      <c r="F78" s="4">
        <f t="shared" si="1"/>
        <v>22</v>
      </c>
      <c r="G78" t="s">
        <v>10418</v>
      </c>
    </row>
    <row r="79" spans="1:9" x14ac:dyDescent="0.35">
      <c r="A79" s="4">
        <v>45</v>
      </c>
      <c r="B79" s="4">
        <v>-384.54500000000002</v>
      </c>
      <c r="C79" t="s">
        <v>7675</v>
      </c>
      <c r="D79" s="4">
        <v>3</v>
      </c>
      <c r="E79" s="16" t="s">
        <v>7745</v>
      </c>
      <c r="F79" s="4">
        <f t="shared" si="1"/>
        <v>11</v>
      </c>
      <c r="G79" t="s">
        <v>9509</v>
      </c>
    </row>
    <row r="80" spans="1:9" x14ac:dyDescent="0.35">
      <c r="A80" s="4">
        <v>46</v>
      </c>
      <c r="B80" s="4">
        <v>-378.14</v>
      </c>
      <c r="C80" t="s">
        <v>7678</v>
      </c>
      <c r="D80" s="4">
        <v>4</v>
      </c>
      <c r="E80" s="16" t="s">
        <v>7747</v>
      </c>
      <c r="F80" s="4">
        <f t="shared" si="1"/>
        <v>11</v>
      </c>
      <c r="G80" t="s">
        <v>9509</v>
      </c>
    </row>
    <row r="81" spans="1:9" x14ac:dyDescent="0.35">
      <c r="A81" s="4">
        <v>47</v>
      </c>
      <c r="B81" s="4">
        <v>-373.18400000000003</v>
      </c>
      <c r="C81" t="s">
        <v>7670</v>
      </c>
      <c r="D81" s="4">
        <v>1</v>
      </c>
      <c r="E81" s="16" t="s">
        <v>7748</v>
      </c>
      <c r="F81" s="4">
        <f t="shared" si="1"/>
        <v>11</v>
      </c>
      <c r="G81" t="s">
        <v>9509</v>
      </c>
    </row>
    <row r="82" spans="1:9" x14ac:dyDescent="0.35">
      <c r="A82" s="4">
        <v>48</v>
      </c>
      <c r="B82" s="4">
        <v>-371.63900000000001</v>
      </c>
      <c r="C82" t="s">
        <v>7678</v>
      </c>
      <c r="D82" s="4">
        <v>4</v>
      </c>
      <c r="E82" s="16" t="s">
        <v>7749</v>
      </c>
      <c r="F82" s="4">
        <f t="shared" si="1"/>
        <v>11</v>
      </c>
      <c r="G82" t="s">
        <v>9509</v>
      </c>
      <c r="H82" s="4">
        <f t="shared" ref="H82" si="2">IF(I82="GREET",1,IF(I82="GOAL",2,IF(I82="GOAL:COOP",2,IF(I82="(GOAL:COOP)",2,IF(I82="GOAL:CIVILITY",2,IF(I82="GOAL:SUSTAIN",2,IF(I82="(GOAL:SUSTAIN)",2,IF(I82="GOAL:MAX EARN",2,IF(I82="GOAL:EQUITY",2,IF(I82="(GOAL:EQUITY)",2,IF(I82="PROPOSAL",3,IF(I82="(PROPOSAL)",3,IF(I82="CHOOSE+",4,IF(I82="CHOOSE-",4,IF(I82="(CHOOSE+)",4,IF(I82="(CHOOSE-)",4,IF(I82="ECO INFO",5,IF(I82="(ECO INFO)",5,IF(I82="$ INFO",6,IF(I82="($ INFO)",6,IF(I82="SOC INFO",7,IF(I82="(SOC INFO)",7,IF(I82="RULE INFO",8,IF(I82="EXP INFO",9,IF(I82="(EXP INFO)",9,IF(I82="MON RES",10,IF(I82="MON EARN",11,IF(I82="MON BEH",12,IF(I82="POSE HARM",13,IF(I82="(POSE HARM)",13,IF(I82="POSE CONCERN",14,IF(I82="(POSE CONCERN)",14,IF(I82="RJ APOLOGY",15,IF(I82="RJ ATONE",16,IF(I82="(RJ ATONE)",16,IF(I82="RJ JUSTIFY",17,IF(I82="RJ JUSTIFY:ECO INFO",17,IF(I82="RJ JUSTIFY:SOC INFO",17,IF(I82="RJ JUSTIFY:EXP INFO",17,IF(I82="RJ JUSTIFY:MON EARN",17,IF(I82="RJ JUSTIFY:MON BEH",17,IF(I82="RJ-",18,IF(I82="RJ FORGIVE+",19,IF(I82="RJ FORGIVE-",19,IF(I82="(RJ FORGIVE+)",19,IF(I82="(RJ FORGIVE-)",19,IF(I82="COORD",20,IF(I82="(COORD)",20,IF(I82="ENF ACK",21,IF(I82="(ENF ACK)",21,IF(I82="ENF PRAISE",22,IF(I82="ENF ASK",23,IF(I82="ENF TELL",24,IF(I82="ENF SHAME",25,IF(I82="ENF WARN",26,IF(I82="ENF THREATEN",27,IF(I82="ENF PUNISH",28,IF(I82="DEFECT",29,IF(I82="SM TALK",30,IF(I82="HUMOR",31,IF(I82="POLITE+",32,IF(I82="POLITE-",32,IF(I82="INPUT-",33,IF(I82="AMBIGUOUS",34,IF(I82="UNCODEABLE",35)))))))))))))))))))))))))))))))))))))))))))))))))))))))))))))))))</f>
        <v>2</v>
      </c>
      <c r="I82" t="s">
        <v>12180</v>
      </c>
    </row>
    <row r="83" spans="1:9" x14ac:dyDescent="0.35">
      <c r="A83" s="4">
        <v>49</v>
      </c>
      <c r="B83" s="4">
        <v>-367.31400000000002</v>
      </c>
      <c r="C83" t="s">
        <v>7671</v>
      </c>
      <c r="D83" s="4">
        <v>2</v>
      </c>
      <c r="E83" s="16" t="s">
        <v>7751</v>
      </c>
      <c r="F83" s="4">
        <f t="shared" si="1"/>
        <v>22</v>
      </c>
      <c r="G83" t="s">
        <v>10418</v>
      </c>
    </row>
    <row r="84" spans="1:9" x14ac:dyDescent="0.35">
      <c r="A84" s="4">
        <v>50</v>
      </c>
      <c r="B84" s="4">
        <v>-366.04899999999998</v>
      </c>
      <c r="C84" t="s">
        <v>7675</v>
      </c>
      <c r="D84" s="4">
        <v>3</v>
      </c>
      <c r="E84" s="16" t="s">
        <v>7752</v>
      </c>
    </row>
    <row r="85" spans="1:9" x14ac:dyDescent="0.35">
      <c r="E85" s="58" t="s">
        <v>11616</v>
      </c>
      <c r="F85" s="4">
        <f t="shared" si="1"/>
        <v>11</v>
      </c>
      <c r="G85" t="s">
        <v>9509</v>
      </c>
    </row>
    <row r="86" spans="1:9" x14ac:dyDescent="0.35">
      <c r="E86" s="58" t="s">
        <v>11617</v>
      </c>
      <c r="F86" s="4">
        <f t="shared" si="1"/>
        <v>22</v>
      </c>
      <c r="G86" t="s">
        <v>10418</v>
      </c>
      <c r="H86" s="4">
        <f t="shared" ref="H86" si="3">IF(I86="GREET",1,IF(I86="GOAL",2,IF(I86="GOAL:COOP",2,IF(I86="(GOAL:COOP)",2,IF(I86="GOAL:CIVILITY",2,IF(I86="GOAL:SUSTAIN",2,IF(I86="(GOAL:SUSTAIN)",2,IF(I86="GOAL:MAX EARN",2,IF(I86="GOAL:EQUITY",2,IF(I86="(GOAL:EQUITY)",2,IF(I86="PROPOSAL",3,IF(I86="(PROPOSAL)",3,IF(I86="CHOOSE+",4,IF(I86="CHOOSE-",4,IF(I86="(CHOOSE+)",4,IF(I86="(CHOOSE-)",4,IF(I86="ECO INFO",5,IF(I86="(ECO INFO)",5,IF(I86="$ INFO",6,IF(I86="($ INFO)",6,IF(I86="SOC INFO",7,IF(I86="(SOC INFO)",7,IF(I86="RULE INFO",8,IF(I86="EXP INFO",9,IF(I86="(EXP INFO)",9,IF(I86="MON RES",10,IF(I86="MON EARN",11,IF(I86="MON BEH",12,IF(I86="POSE HARM",13,IF(I86="(POSE HARM)",13,IF(I86="POSE CONCERN",14,IF(I86="(POSE CONCERN)",14,IF(I86="RJ APOLOGY",15,IF(I86="RJ ATONE",16,IF(I86="(RJ ATONE)",16,IF(I86="RJ JUSTIFY",17,IF(I86="RJ JUSTIFY:ECO INFO",17,IF(I86="RJ JUSTIFY:SOC INFO",17,IF(I86="RJ JUSTIFY:EXP INFO",17,IF(I86="RJ JUSTIFY:MON EARN",17,IF(I86="RJ JUSTIFY:MON BEH",17,IF(I86="RJ-",18,IF(I86="RJ FORGIVE+",19,IF(I86="RJ FORGIVE-",19,IF(I86="(RJ FORGIVE+)",19,IF(I86="(RJ FORGIVE-)",19,IF(I86="COORD",20,IF(I86="(COORD)",20,IF(I86="ENF ACK",21,IF(I86="(ENF ACK)",21,IF(I86="ENF PRAISE",22,IF(I86="ENF ASK",23,IF(I86="ENF TELL",24,IF(I86="ENF SHAME",25,IF(I86="ENF WARN",26,IF(I86="ENF THREATEN",27,IF(I86="ENF PUNISH",28,IF(I86="DEFECT",29,IF(I86="SM TALK",30,IF(I86="HUMOR",31,IF(I86="POLITE+",32,IF(I86="POLITE-",32,IF(I86="INPUT-",33,IF(I86="AMBIGUOUS",34,IF(I86="UNCODEABLE",35)))))))))))))))))))))))))))))))))))))))))))))))))))))))))))))))))</f>
        <v>2</v>
      </c>
      <c r="I86" t="s">
        <v>12180</v>
      </c>
    </row>
    <row r="88" spans="1:9" x14ac:dyDescent="0.35">
      <c r="A88" s="7" t="s">
        <v>11522</v>
      </c>
      <c r="B88" s="31" t="s">
        <v>11619</v>
      </c>
    </row>
    <row r="89" spans="1:9" x14ac:dyDescent="0.35">
      <c r="A89" s="7"/>
      <c r="B89" s="39" t="s">
        <v>11618</v>
      </c>
    </row>
    <row r="90" spans="1:9" x14ac:dyDescent="0.35">
      <c r="A90" s="4">
        <v>51</v>
      </c>
      <c r="B90" s="4">
        <v>-349.089</v>
      </c>
      <c r="C90" t="s">
        <v>7678</v>
      </c>
      <c r="D90" s="4">
        <v>4</v>
      </c>
      <c r="E90" s="16" t="s">
        <v>7754</v>
      </c>
      <c r="F90" s="4">
        <f t="shared" si="1"/>
        <v>3</v>
      </c>
      <c r="G90" t="s">
        <v>9379</v>
      </c>
    </row>
    <row r="91" spans="1:9" x14ac:dyDescent="0.35">
      <c r="A91" s="4">
        <v>52</v>
      </c>
      <c r="B91" s="4">
        <v>-337.52199999999999</v>
      </c>
      <c r="C91" t="s">
        <v>7671</v>
      </c>
      <c r="D91" s="4">
        <v>2</v>
      </c>
      <c r="E91" s="16" t="s">
        <v>7757</v>
      </c>
      <c r="F91" s="4">
        <f t="shared" si="1"/>
        <v>4</v>
      </c>
      <c r="G91" t="s">
        <v>9372</v>
      </c>
    </row>
    <row r="92" spans="1:9" x14ac:dyDescent="0.35">
      <c r="A92" s="4">
        <v>53</v>
      </c>
      <c r="B92" s="4">
        <v>-322.84699999999998</v>
      </c>
      <c r="C92" t="s">
        <v>7670</v>
      </c>
      <c r="D92" s="4">
        <v>1</v>
      </c>
      <c r="E92" s="16" t="s">
        <v>9355</v>
      </c>
      <c r="F92" s="4">
        <f t="shared" si="1"/>
        <v>4</v>
      </c>
      <c r="G92" t="s">
        <v>9372</v>
      </c>
    </row>
    <row r="94" spans="1:9" x14ac:dyDescent="0.35">
      <c r="B94" s="20" t="s">
        <v>9285</v>
      </c>
    </row>
    <row r="95" spans="1:9" x14ac:dyDescent="0.35">
      <c r="A95" s="4">
        <v>54</v>
      </c>
      <c r="B95" s="4">
        <v>-322.84699999999998</v>
      </c>
      <c r="C95" t="s">
        <v>7670</v>
      </c>
      <c r="D95" s="4">
        <v>1</v>
      </c>
      <c r="E95" s="16" t="s">
        <v>9356</v>
      </c>
      <c r="F95" s="4">
        <f t="shared" ref="F95:F140" si="4">IF(G95="GREET",1,IF(G95="GOAL",2,IF(G95="GOAL:COOP",2,IF(G95="(GOAL:COOP)",2,IF(G95="GOAL:CIVILITY",2,IF(G95="GOAL:SUSTAIN",2,IF(G95="(GOAL:SUSTAIN)",2,IF(G95="GOAL:MAX EARN",2,IF(G95="GOAL:EQUITY",2,IF(G95="(GOAL:EQUITY)",2,IF(G95="PROPOSAL",3,IF(G95="(PROPOSAL)",3,IF(G95="CHOOSE+",4,IF(G95="CHOOSE-",4,IF(G95="(CHOOSE+)",4,IF(G95="(CHOOSE-)",4,IF(G95="ECO INFO",5,IF(G95="(ECO INFO)",5,IF(G95="$ INFO",6,IF(G95="($ INFO)",6,IF(G95="SOC INFO",7,IF(G95="(SOC INFO)",7,IF(G95="RULE INFO",8,IF(G95="EXP INFO",9,IF(G95="(EXP INFO)",9,IF(G95="MON RES",10,IF(G95="MON EARN",11,IF(G95="MON BEH",12,IF(G95="POSE HARM",13,IF(G95="(POSE HARM)",13,IF(G95="POSE CONCERN",14,IF(G95="(POSE CONCERN)",14,IF(G95="RJ APOLOGY",15,IF(G95="RJ ATONE",16,IF(G95="(RJ ATONE)",16,IF(G95="RJ JUSTIFY",17,IF(G95="RJ JUSTIFY:ECO INFO",17,IF(G95="RJ JUSTIFY:SOC INFO",17,IF(G95="RJ JUSTIFY:EXP INFO",17,IF(G95="RJ JUSTIFY:MON EARN",17,IF(G95="RJ JUSTIFY:MON BEH",17,IF(G95="RJ-",18,IF(G95="RJ FORGIVE+",19,IF(G95="RJ FORGIVE-",19,IF(G95="(RJ FORGIVE+)",19,IF(G95="(RJ FORGIVE-)",19,IF(G95="COORD",20,IF(G95="(COORD)",20,IF(G95="ENF ACK",21,IF(G95="(ENF ACK)",21,IF(G95="ENF PRAISE",22,IF(G95="ENF ASK",23,IF(G95="ENF TELL",24,IF(G95="ENF SHAME",25,IF(G95="ENF WARN",26,IF(G95="ENF THREATEN",27,IF(G95="ENF PUNISH",28,IF(G95="DEFECT",29,IF(G95="SM TALK",30,IF(G95="HUMOR",31,IF(G95="POLITE+",32,IF(G95="POLITE-",32,IF(G95="INPUT-",33,IF(G95="AMBIGUOUS",34,IF(G95="UNCODEABLE",35)))))))))))))))))))))))))))))))))))))))))))))))))))))))))))))))))</f>
        <v>9</v>
      </c>
      <c r="G95" t="s">
        <v>9373</v>
      </c>
    </row>
    <row r="96" spans="1:9" x14ac:dyDescent="0.35">
      <c r="A96" s="4">
        <v>55</v>
      </c>
      <c r="B96" s="4">
        <v>-311.80200000000002</v>
      </c>
      <c r="C96" t="s">
        <v>7671</v>
      </c>
      <c r="D96" s="4">
        <v>2</v>
      </c>
      <c r="E96" s="16" t="s">
        <v>290</v>
      </c>
      <c r="F96" s="4">
        <f t="shared" si="4"/>
        <v>9</v>
      </c>
      <c r="G96" t="s">
        <v>9373</v>
      </c>
    </row>
    <row r="97" spans="1:7" x14ac:dyDescent="0.35">
      <c r="A97" s="4">
        <v>56</v>
      </c>
      <c r="B97" s="4">
        <v>-303.77</v>
      </c>
      <c r="C97" t="s">
        <v>7678</v>
      </c>
      <c r="D97" s="4">
        <v>4</v>
      </c>
      <c r="E97" s="16" t="s">
        <v>7760</v>
      </c>
      <c r="F97" s="4">
        <f t="shared" si="4"/>
        <v>7</v>
      </c>
      <c r="G97" t="s">
        <v>9377</v>
      </c>
    </row>
    <row r="98" spans="1:7" x14ac:dyDescent="0.35">
      <c r="A98" s="4">
        <v>57</v>
      </c>
      <c r="B98" s="4">
        <v>-295.61900000000003</v>
      </c>
      <c r="C98" t="s">
        <v>7678</v>
      </c>
      <c r="D98" s="4">
        <v>4</v>
      </c>
      <c r="E98" s="16" t="s">
        <v>7762</v>
      </c>
      <c r="F98" s="4">
        <f t="shared" si="4"/>
        <v>9</v>
      </c>
      <c r="G98" t="s">
        <v>9373</v>
      </c>
    </row>
    <row r="99" spans="1:7" x14ac:dyDescent="0.35">
      <c r="A99" s="4">
        <v>58</v>
      </c>
      <c r="B99" s="4">
        <v>-278.25400000000002</v>
      </c>
      <c r="C99" t="s">
        <v>7670</v>
      </c>
      <c r="D99" s="4">
        <v>1</v>
      </c>
      <c r="E99" s="16" t="s">
        <v>7764</v>
      </c>
      <c r="F99" s="4">
        <f t="shared" si="4"/>
        <v>7</v>
      </c>
      <c r="G99" t="s">
        <v>9377</v>
      </c>
    </row>
    <row r="100" spans="1:7" x14ac:dyDescent="0.35">
      <c r="A100" s="4">
        <v>59</v>
      </c>
      <c r="B100" s="4">
        <v>-277.90100000000001</v>
      </c>
      <c r="C100" t="s">
        <v>7671</v>
      </c>
      <c r="D100" s="4">
        <v>2</v>
      </c>
      <c r="E100" s="16" t="s">
        <v>7765</v>
      </c>
      <c r="F100" s="4">
        <f t="shared" si="4"/>
        <v>7</v>
      </c>
      <c r="G100" t="s">
        <v>9377</v>
      </c>
    </row>
    <row r="102" spans="1:7" x14ac:dyDescent="0.35">
      <c r="B102" s="20" t="s">
        <v>9249</v>
      </c>
    </row>
    <row r="103" spans="1:7" x14ac:dyDescent="0.35">
      <c r="A103" s="4">
        <v>60</v>
      </c>
      <c r="B103" s="4">
        <v>-283.45499999999998</v>
      </c>
      <c r="C103" t="s">
        <v>7675</v>
      </c>
      <c r="D103" s="4">
        <v>3</v>
      </c>
      <c r="E103" s="16" t="s">
        <v>7763</v>
      </c>
      <c r="F103" s="4">
        <f t="shared" si="4"/>
        <v>5</v>
      </c>
      <c r="G103" t="s">
        <v>9378</v>
      </c>
    </row>
    <row r="104" spans="1:7" x14ac:dyDescent="0.35">
      <c r="A104" s="4">
        <v>61</v>
      </c>
      <c r="B104" s="4">
        <v>-257</v>
      </c>
      <c r="C104" t="s">
        <v>7671</v>
      </c>
      <c r="D104" s="4">
        <v>2</v>
      </c>
      <c r="E104" s="16" t="s">
        <v>7767</v>
      </c>
      <c r="F104" s="4">
        <f t="shared" si="4"/>
        <v>5</v>
      </c>
      <c r="G104" t="s">
        <v>9378</v>
      </c>
    </row>
    <row r="105" spans="1:7" x14ac:dyDescent="0.35">
      <c r="A105" s="4">
        <v>62</v>
      </c>
      <c r="B105" s="4">
        <v>-248.673</v>
      </c>
      <c r="C105" t="s">
        <v>7678</v>
      </c>
      <c r="D105" s="4">
        <v>4</v>
      </c>
      <c r="E105" s="16" t="s">
        <v>7768</v>
      </c>
      <c r="F105" s="4">
        <f t="shared" si="4"/>
        <v>5</v>
      </c>
      <c r="G105" t="s">
        <v>9378</v>
      </c>
    </row>
    <row r="106" spans="1:7" x14ac:dyDescent="0.35">
      <c r="A106" s="4">
        <v>63</v>
      </c>
      <c r="B106" s="4">
        <v>-235.482</v>
      </c>
      <c r="C106" t="s">
        <v>7671</v>
      </c>
      <c r="D106" s="4">
        <v>2</v>
      </c>
      <c r="E106" s="16" t="s">
        <v>7769</v>
      </c>
      <c r="F106" s="4">
        <f t="shared" si="4"/>
        <v>5</v>
      </c>
      <c r="G106" t="s">
        <v>9378</v>
      </c>
    </row>
    <row r="107" spans="1:7" x14ac:dyDescent="0.35">
      <c r="A107" s="4">
        <v>64</v>
      </c>
      <c r="B107" s="4">
        <v>-211.59899999999999</v>
      </c>
      <c r="C107" t="s">
        <v>7675</v>
      </c>
      <c r="D107" s="4">
        <v>3</v>
      </c>
      <c r="E107" s="16" t="s">
        <v>7770</v>
      </c>
      <c r="F107" s="4">
        <f t="shared" si="4"/>
        <v>5</v>
      </c>
      <c r="G107" t="s">
        <v>9378</v>
      </c>
    </row>
    <row r="109" spans="1:7" x14ac:dyDescent="0.35">
      <c r="A109" s="4">
        <v>65</v>
      </c>
      <c r="B109" s="4">
        <v>-85.29</v>
      </c>
      <c r="C109" t="s">
        <v>7671</v>
      </c>
      <c r="D109" s="4">
        <v>2</v>
      </c>
      <c r="E109" s="16" t="s">
        <v>7774</v>
      </c>
      <c r="F109" s="4">
        <f t="shared" si="4"/>
        <v>7</v>
      </c>
      <c r="G109" t="s">
        <v>9377</v>
      </c>
    </row>
    <row r="110" spans="1:7" x14ac:dyDescent="0.35">
      <c r="A110" s="4">
        <v>66</v>
      </c>
      <c r="B110" s="4">
        <v>-66.298000000000002</v>
      </c>
      <c r="C110" t="s">
        <v>7678</v>
      </c>
      <c r="D110" s="4">
        <v>4</v>
      </c>
      <c r="E110" s="16" t="s">
        <v>7775</v>
      </c>
      <c r="F110" s="4">
        <f t="shared" si="4"/>
        <v>7</v>
      </c>
      <c r="G110" t="s">
        <v>9377</v>
      </c>
    </row>
    <row r="112" spans="1:7" x14ac:dyDescent="0.35">
      <c r="A112" s="7"/>
      <c r="B112" s="11" t="s">
        <v>9229</v>
      </c>
      <c r="C112" s="15"/>
      <c r="D112" s="19"/>
      <c r="E112" s="15"/>
    </row>
    <row r="113" spans="1:9" x14ac:dyDescent="0.35">
      <c r="B113" s="20"/>
    </row>
    <row r="114" spans="1:9" x14ac:dyDescent="0.35">
      <c r="A114" s="4">
        <v>67</v>
      </c>
      <c r="B114" s="4">
        <v>-378.983</v>
      </c>
      <c r="C114" t="s">
        <v>7678</v>
      </c>
      <c r="D114" s="4">
        <v>4</v>
      </c>
      <c r="E114" s="16" t="s">
        <v>7777</v>
      </c>
      <c r="F114" s="4">
        <f t="shared" si="4"/>
        <v>22</v>
      </c>
      <c r="G114" t="s">
        <v>10418</v>
      </c>
    </row>
    <row r="116" spans="1:9" x14ac:dyDescent="0.35">
      <c r="A116" s="4">
        <v>68</v>
      </c>
      <c r="B116" s="4">
        <v>-371.62900000000002</v>
      </c>
      <c r="C116" t="s">
        <v>7671</v>
      </c>
      <c r="D116" s="4">
        <v>2</v>
      </c>
      <c r="E116" s="16" t="s">
        <v>7778</v>
      </c>
      <c r="F116" s="4">
        <f t="shared" si="4"/>
        <v>7</v>
      </c>
      <c r="G116" t="s">
        <v>9377</v>
      </c>
    </row>
    <row r="117" spans="1:9" x14ac:dyDescent="0.35">
      <c r="A117" s="4">
        <v>69</v>
      </c>
      <c r="B117" s="4">
        <v>-364.45</v>
      </c>
      <c r="C117" t="s">
        <v>7678</v>
      </c>
      <c r="D117" s="4">
        <v>4</v>
      </c>
      <c r="E117" s="16" t="s">
        <v>2229</v>
      </c>
      <c r="F117" s="4">
        <f t="shared" si="4"/>
        <v>7</v>
      </c>
      <c r="G117" t="s">
        <v>9377</v>
      </c>
    </row>
    <row r="119" spans="1:9" x14ac:dyDescent="0.35">
      <c r="A119" s="7">
        <v>3</v>
      </c>
      <c r="B119" s="31" t="s">
        <v>11622</v>
      </c>
    </row>
    <row r="120" spans="1:9" x14ac:dyDescent="0.35">
      <c r="A120" s="4">
        <v>70</v>
      </c>
      <c r="B120" s="4">
        <v>-357.45699999999999</v>
      </c>
      <c r="C120" t="s">
        <v>7675</v>
      </c>
      <c r="D120" s="4">
        <v>3</v>
      </c>
      <c r="E120" s="16" t="s">
        <v>7780</v>
      </c>
      <c r="F120" s="4">
        <f t="shared" si="4"/>
        <v>3</v>
      </c>
      <c r="G120" t="s">
        <v>9379</v>
      </c>
      <c r="H120" s="4">
        <f t="shared" ref="H120:H121" si="5">IF(I120="GREET",1,IF(I120="GOAL",2,IF(I120="GOAL:COOP",2,IF(I120="(GOAL:COOP)",2,IF(I120="GOAL:CIVILITY",2,IF(I120="GOAL:SUSTAIN",2,IF(I120="(GOAL:SUSTAIN)",2,IF(I120="GOAL:MAX EARN",2,IF(I120="GOAL:EQUITY",2,IF(I120="(GOAL:EQUITY)",2,IF(I120="PROPOSAL",3,IF(I120="(PROPOSAL)",3,IF(I120="CHOOSE+",4,IF(I120="CHOOSE-",4,IF(I120="(CHOOSE+)",4,IF(I120="(CHOOSE-)",4,IF(I120="ECO INFO",5,IF(I120="(ECO INFO)",5,IF(I120="$ INFO",6,IF(I120="($ INFO)",6,IF(I120="SOC INFO",7,IF(I120="(SOC INFO)",7,IF(I120="RULE INFO",8,IF(I120="EXP INFO",9,IF(I120="(EXP INFO)",9,IF(I120="MON RES",10,IF(I120="MON EARN",11,IF(I120="MON BEH",12,IF(I120="POSE HARM",13,IF(I120="(POSE HARM)",13,IF(I120="POSE CONCERN",14,IF(I120="(POSE CONCERN)",14,IF(I120="RJ APOLOGY",15,IF(I120="RJ ATONE",16,IF(I120="(RJ ATONE)",16,IF(I120="RJ JUSTIFY",17,IF(I120="RJ JUSTIFY:ECO INFO",17,IF(I120="RJ JUSTIFY:SOC INFO",17,IF(I120="RJ JUSTIFY:EXP INFO",17,IF(I120="RJ JUSTIFY:MON EARN",17,IF(I120="RJ JUSTIFY:MON BEH",17,IF(I120="RJ-",18,IF(I120="RJ FORGIVE+",19,IF(I120="RJ FORGIVE-",19,IF(I120="(RJ FORGIVE+)",19,IF(I120="(RJ FORGIVE-)",19,IF(I120="COORD",20,IF(I120="(COORD)",20,IF(I120="ENF ACK",21,IF(I120="(ENF ACK)",21,IF(I120="ENF PRAISE",22,IF(I120="ENF ASK",23,IF(I120="ENF TELL",24,IF(I120="ENF SHAME",25,IF(I120="ENF WARN",26,IF(I120="ENF THREATEN",27,IF(I120="ENF PUNISH",28,IF(I120="DEFECT",29,IF(I120="SM TALK",30,IF(I120="HUMOR",31,IF(I120="POLITE+",32,IF(I120="POLITE-",32,IF(I120="INPUT-",33,IF(I120="AMBIGUOUS",34,IF(I120="UNCODEABLE",35)))))))))))))))))))))))))))))))))))))))))))))))))))))))))))))))))</f>
        <v>2</v>
      </c>
      <c r="I120" t="s">
        <v>12180</v>
      </c>
    </row>
    <row r="121" spans="1:9" x14ac:dyDescent="0.35">
      <c r="A121" s="4">
        <v>71</v>
      </c>
      <c r="B121" s="4">
        <v>-345.55699999999899</v>
      </c>
      <c r="C121" t="s">
        <v>7670</v>
      </c>
      <c r="D121" s="4">
        <v>1</v>
      </c>
      <c r="E121" s="16" t="s">
        <v>7782</v>
      </c>
      <c r="H121" s="4">
        <f t="shared" si="5"/>
        <v>4</v>
      </c>
      <c r="I121" t="s">
        <v>10330</v>
      </c>
    </row>
    <row r="122" spans="1:9" x14ac:dyDescent="0.35">
      <c r="E122" s="58" t="s">
        <v>11620</v>
      </c>
      <c r="F122" s="4">
        <f t="shared" si="4"/>
        <v>3</v>
      </c>
      <c r="G122" t="s">
        <v>9379</v>
      </c>
    </row>
    <row r="123" spans="1:9" x14ac:dyDescent="0.35">
      <c r="E123" s="58" t="s">
        <v>11621</v>
      </c>
      <c r="F123" s="4">
        <f t="shared" si="4"/>
        <v>7</v>
      </c>
      <c r="G123" t="s">
        <v>9377</v>
      </c>
    </row>
    <row r="124" spans="1:9" x14ac:dyDescent="0.35">
      <c r="A124" s="4">
        <v>72</v>
      </c>
      <c r="B124" s="4">
        <v>-337.13400000000001</v>
      </c>
      <c r="C124" t="s">
        <v>7675</v>
      </c>
      <c r="D124" s="4">
        <v>3</v>
      </c>
      <c r="E124" s="16" t="s">
        <v>55</v>
      </c>
      <c r="F124" s="4">
        <f t="shared" si="4"/>
        <v>4</v>
      </c>
      <c r="G124" t="s">
        <v>9372</v>
      </c>
    </row>
    <row r="125" spans="1:9" x14ac:dyDescent="0.35">
      <c r="A125" s="4">
        <v>73</v>
      </c>
      <c r="B125" s="4">
        <v>-327.390999999999</v>
      </c>
      <c r="C125" t="s">
        <v>7678</v>
      </c>
      <c r="D125" s="4">
        <v>4</v>
      </c>
      <c r="E125" s="16" t="s">
        <v>7785</v>
      </c>
      <c r="F125" s="4">
        <f t="shared" si="4"/>
        <v>4</v>
      </c>
      <c r="G125" t="s">
        <v>9372</v>
      </c>
    </row>
    <row r="126" spans="1:9" x14ac:dyDescent="0.35">
      <c r="A126" s="4">
        <v>74</v>
      </c>
      <c r="B126" s="4">
        <v>-311.61399999999998</v>
      </c>
      <c r="C126" t="s">
        <v>7670</v>
      </c>
      <c r="D126" s="4">
        <v>1</v>
      </c>
      <c r="E126" s="16" t="s">
        <v>7786</v>
      </c>
      <c r="F126" s="4">
        <f t="shared" si="4"/>
        <v>4</v>
      </c>
      <c r="G126" t="s">
        <v>9372</v>
      </c>
    </row>
    <row r="128" spans="1:9" x14ac:dyDescent="0.35">
      <c r="B128" s="31" t="s">
        <v>9263</v>
      </c>
    </row>
    <row r="129" spans="1:7" x14ac:dyDescent="0.35">
      <c r="A129" s="4">
        <v>75</v>
      </c>
      <c r="B129" s="4">
        <v>-297.66800000000001</v>
      </c>
      <c r="C129" t="s">
        <v>7678</v>
      </c>
      <c r="D129" s="4">
        <v>4</v>
      </c>
      <c r="E129" s="16" t="s">
        <v>7788</v>
      </c>
      <c r="F129" s="4">
        <f t="shared" si="4"/>
        <v>11</v>
      </c>
      <c r="G129" t="s">
        <v>9509</v>
      </c>
    </row>
    <row r="130" spans="1:7" x14ac:dyDescent="0.35">
      <c r="A130" s="4">
        <v>76</v>
      </c>
      <c r="B130" s="4">
        <v>-289.515999999999</v>
      </c>
      <c r="C130" t="s">
        <v>7670</v>
      </c>
      <c r="D130" s="4">
        <v>1</v>
      </c>
      <c r="E130" s="16" t="s">
        <v>7790</v>
      </c>
      <c r="F130" s="4">
        <f t="shared" si="4"/>
        <v>11</v>
      </c>
      <c r="G130" t="s">
        <v>9509</v>
      </c>
    </row>
    <row r="131" spans="1:7" x14ac:dyDescent="0.35">
      <c r="A131" s="4">
        <v>77</v>
      </c>
      <c r="B131" s="4">
        <v>-276.73399999999998</v>
      </c>
      <c r="C131" t="s">
        <v>7671</v>
      </c>
      <c r="D131" s="4">
        <v>2</v>
      </c>
      <c r="E131" s="16" t="s">
        <v>7791</v>
      </c>
      <c r="F131" s="4">
        <f t="shared" si="4"/>
        <v>11</v>
      </c>
      <c r="G131" t="s">
        <v>9509</v>
      </c>
    </row>
    <row r="132" spans="1:7" x14ac:dyDescent="0.35">
      <c r="A132" s="4">
        <v>78</v>
      </c>
      <c r="B132" s="4">
        <v>-270.14999999999998</v>
      </c>
      <c r="C132" t="s">
        <v>7671</v>
      </c>
      <c r="D132" s="4">
        <v>2</v>
      </c>
      <c r="E132" s="16" t="s">
        <v>7793</v>
      </c>
      <c r="F132" s="4">
        <f t="shared" si="4"/>
        <v>7</v>
      </c>
      <c r="G132" t="s">
        <v>9377</v>
      </c>
    </row>
    <row r="133" spans="1:7" x14ac:dyDescent="0.35">
      <c r="A133" s="4">
        <v>79</v>
      </c>
      <c r="B133" s="4">
        <v>-260.255</v>
      </c>
      <c r="C133" t="s">
        <v>7678</v>
      </c>
      <c r="D133" s="4">
        <v>4</v>
      </c>
      <c r="E133" s="16" t="s">
        <v>7794</v>
      </c>
      <c r="F133" s="4">
        <f t="shared" si="4"/>
        <v>11</v>
      </c>
      <c r="G133" t="s">
        <v>9509</v>
      </c>
    </row>
    <row r="134" spans="1:7" x14ac:dyDescent="0.35">
      <c r="A134" s="4">
        <v>80</v>
      </c>
      <c r="B134" s="4">
        <v>-259.14599999999899</v>
      </c>
      <c r="C134" t="s">
        <v>7675</v>
      </c>
      <c r="D134" s="4">
        <v>3</v>
      </c>
      <c r="E134" s="16" t="s">
        <v>7795</v>
      </c>
      <c r="F134" s="4">
        <f t="shared" si="4"/>
        <v>11</v>
      </c>
      <c r="G134" t="s">
        <v>9509</v>
      </c>
    </row>
    <row r="135" spans="1:7" x14ac:dyDescent="0.35">
      <c r="A135" s="4">
        <v>81</v>
      </c>
      <c r="B135" s="4">
        <v>-246.392</v>
      </c>
      <c r="C135" t="s">
        <v>7670</v>
      </c>
      <c r="D135" s="4">
        <v>1</v>
      </c>
      <c r="E135" s="16" t="s">
        <v>7797</v>
      </c>
      <c r="F135" s="4">
        <f t="shared" si="4"/>
        <v>11</v>
      </c>
      <c r="G135" t="s">
        <v>9509</v>
      </c>
    </row>
    <row r="136" spans="1:7" x14ac:dyDescent="0.35">
      <c r="B136" s="4">
        <v>-243.33199999999999</v>
      </c>
      <c r="C136" t="s">
        <v>7670</v>
      </c>
      <c r="D136" s="4">
        <v>1</v>
      </c>
      <c r="E136" s="16" t="s">
        <v>7798</v>
      </c>
    </row>
    <row r="138" spans="1:7" x14ac:dyDescent="0.35">
      <c r="A138" s="4">
        <v>82</v>
      </c>
      <c r="B138" s="4">
        <v>-167.542</v>
      </c>
      <c r="C138" t="s">
        <v>7671</v>
      </c>
      <c r="D138" s="4">
        <v>2</v>
      </c>
      <c r="E138" s="16" t="s">
        <v>7802</v>
      </c>
      <c r="F138" s="4">
        <f t="shared" si="4"/>
        <v>7</v>
      </c>
      <c r="G138" t="s">
        <v>9377</v>
      </c>
    </row>
    <row r="139" spans="1:7" x14ac:dyDescent="0.35">
      <c r="A139" s="4">
        <v>83</v>
      </c>
      <c r="B139" s="4">
        <v>-142.68199999999999</v>
      </c>
      <c r="C139" t="s">
        <v>7678</v>
      </c>
      <c r="D139" s="4">
        <v>4</v>
      </c>
      <c r="E139" s="16" t="s">
        <v>7804</v>
      </c>
      <c r="F139" s="4">
        <f t="shared" si="4"/>
        <v>7</v>
      </c>
      <c r="G139" t="s">
        <v>9377</v>
      </c>
    </row>
    <row r="140" spans="1:7" x14ac:dyDescent="0.35">
      <c r="A140" s="4">
        <v>84</v>
      </c>
      <c r="B140" s="4">
        <v>-112.97399999999899</v>
      </c>
      <c r="C140" t="s">
        <v>7671</v>
      </c>
      <c r="D140" s="4">
        <v>2</v>
      </c>
      <c r="E140" s="16" t="s">
        <v>7805</v>
      </c>
      <c r="F140" s="4">
        <f t="shared" si="4"/>
        <v>7</v>
      </c>
      <c r="G140" t="s">
        <v>9377</v>
      </c>
    </row>
    <row r="143" spans="1:7" x14ac:dyDescent="0.35">
      <c r="A143" s="8" t="s">
        <v>11929</v>
      </c>
    </row>
    <row r="144" spans="1:7" x14ac:dyDescent="0.35">
      <c r="B144" s="98" t="s">
        <v>11936</v>
      </c>
    </row>
    <row r="145" spans="1:10" x14ac:dyDescent="0.35">
      <c r="A145" s="7" t="s">
        <v>12235</v>
      </c>
      <c r="B145" s="4">
        <v>4</v>
      </c>
      <c r="C145" t="s">
        <v>12049</v>
      </c>
    </row>
    <row r="146" spans="1:10" x14ac:dyDescent="0.35">
      <c r="A146" s="7" t="s">
        <v>12236</v>
      </c>
      <c r="B146" s="4">
        <v>4</v>
      </c>
      <c r="C146" t="s">
        <v>11958</v>
      </c>
    </row>
    <row r="147" spans="1:10" x14ac:dyDescent="0.35">
      <c r="A147" s="7" t="s">
        <v>12237</v>
      </c>
      <c r="B147" s="4">
        <v>4</v>
      </c>
      <c r="C147" t="s">
        <v>11966</v>
      </c>
    </row>
    <row r="149" spans="1:10" x14ac:dyDescent="0.35">
      <c r="A149" s="7" t="s">
        <v>12080</v>
      </c>
      <c r="B149" s="4">
        <v>4</v>
      </c>
    </row>
    <row r="150" spans="1:10" x14ac:dyDescent="0.35">
      <c r="A150" s="4" t="s">
        <v>12082</v>
      </c>
      <c r="B150" s="4">
        <v>1</v>
      </c>
    </row>
    <row r="153" spans="1:10" x14ac:dyDescent="0.35">
      <c r="B153" s="8" t="s">
        <v>12198</v>
      </c>
      <c r="F153"/>
      <c r="H153"/>
      <c r="J153"/>
    </row>
    <row r="154" spans="1:10" x14ac:dyDescent="0.35">
      <c r="A154" s="8" t="s">
        <v>12199</v>
      </c>
      <c r="B154" s="138" t="s">
        <v>12230</v>
      </c>
      <c r="C154" s="113" t="s">
        <v>12231</v>
      </c>
      <c r="F154"/>
      <c r="H154"/>
      <c r="J154"/>
    </row>
    <row r="155" spans="1:10" x14ac:dyDescent="0.35">
      <c r="A155" s="7" t="s">
        <v>12083</v>
      </c>
      <c r="B155" s="102">
        <v>3</v>
      </c>
      <c r="C155" s="102">
        <v>3</v>
      </c>
      <c r="F155"/>
      <c r="H155"/>
      <c r="J155"/>
    </row>
    <row r="156" spans="1:10" x14ac:dyDescent="0.35">
      <c r="A156" s="7" t="s">
        <v>12084</v>
      </c>
      <c r="B156" s="102">
        <v>3</v>
      </c>
      <c r="C156" s="102">
        <v>3</v>
      </c>
      <c r="F156"/>
      <c r="H156"/>
      <c r="J156"/>
    </row>
    <row r="157" spans="1:10" x14ac:dyDescent="0.35">
      <c r="B157"/>
      <c r="C157" s="4"/>
      <c r="F157"/>
      <c r="H157"/>
      <c r="J157"/>
    </row>
    <row r="158" spans="1:10" x14ac:dyDescent="0.35">
      <c r="A158" s="8" t="s">
        <v>12200</v>
      </c>
      <c r="B158"/>
      <c r="C158" s="4"/>
      <c r="F158"/>
      <c r="H158"/>
      <c r="J158"/>
    </row>
    <row r="159" spans="1:10" x14ac:dyDescent="0.35">
      <c r="A159" s="7" t="s">
        <v>12083</v>
      </c>
      <c r="B159" s="102">
        <v>3</v>
      </c>
      <c r="C159" s="102">
        <v>3</v>
      </c>
      <c r="F159"/>
      <c r="H159"/>
      <c r="J159"/>
    </row>
    <row r="160" spans="1:10" x14ac:dyDescent="0.35">
      <c r="A160" s="7" t="s">
        <v>12084</v>
      </c>
      <c r="B160" s="102">
        <v>3</v>
      </c>
      <c r="C160" s="102">
        <v>3</v>
      </c>
      <c r="F160"/>
      <c r="H160"/>
      <c r="J160"/>
    </row>
    <row r="161" spans="1:10" x14ac:dyDescent="0.35">
      <c r="B161"/>
      <c r="C161" s="4"/>
      <c r="F161"/>
      <c r="H161"/>
      <c r="J161"/>
    </row>
    <row r="162" spans="1:10" x14ac:dyDescent="0.35">
      <c r="A162" s="8" t="s">
        <v>12201</v>
      </c>
      <c r="B162"/>
      <c r="C162" s="4"/>
      <c r="F162"/>
      <c r="H162"/>
      <c r="J162"/>
    </row>
    <row r="163" spans="1:10" x14ac:dyDescent="0.35">
      <c r="A163" s="7" t="s">
        <v>12083</v>
      </c>
      <c r="B163" s="102" t="s">
        <v>11932</v>
      </c>
      <c r="C163" s="102" t="s">
        <v>11932</v>
      </c>
      <c r="F163"/>
      <c r="H163"/>
      <c r="J163"/>
    </row>
    <row r="164" spans="1:10" x14ac:dyDescent="0.35">
      <c r="A164" s="7" t="s">
        <v>12084</v>
      </c>
      <c r="B164" s="102" t="s">
        <v>11932</v>
      </c>
      <c r="C164" s="102" t="s">
        <v>11932</v>
      </c>
      <c r="F164"/>
      <c r="H164"/>
      <c r="J164"/>
    </row>
    <row r="165" spans="1:10" x14ac:dyDescent="0.35">
      <c r="B165"/>
      <c r="C165" s="4"/>
      <c r="F165"/>
      <c r="H165"/>
      <c r="J165"/>
    </row>
    <row r="166" spans="1:10" x14ac:dyDescent="0.35">
      <c r="A166" s="7" t="s">
        <v>12080</v>
      </c>
      <c r="B166"/>
      <c r="C166" s="4"/>
      <c r="F166"/>
      <c r="H166"/>
      <c r="J166"/>
    </row>
    <row r="167" spans="1:10" x14ac:dyDescent="0.35">
      <c r="A167" s="7" t="s">
        <v>12083</v>
      </c>
      <c r="B167" s="102">
        <v>3</v>
      </c>
      <c r="C167" s="102">
        <v>3</v>
      </c>
      <c r="F167"/>
      <c r="H167"/>
      <c r="J167"/>
    </row>
    <row r="168" spans="1:10" x14ac:dyDescent="0.35">
      <c r="A168" s="7" t="s">
        <v>12084</v>
      </c>
      <c r="B168" s="102">
        <v>3</v>
      </c>
      <c r="C168" s="102">
        <v>3</v>
      </c>
      <c r="F168"/>
      <c r="H168"/>
      <c r="J168"/>
    </row>
    <row r="171" spans="1:10" x14ac:dyDescent="0.35">
      <c r="A171" s="8" t="s">
        <v>12089</v>
      </c>
    </row>
    <row r="173" spans="1:10" x14ac:dyDescent="0.35">
      <c r="A173" s="113" t="s">
        <v>11933</v>
      </c>
    </row>
    <row r="174" spans="1:10" x14ac:dyDescent="0.35">
      <c r="A174" s="113"/>
    </row>
    <row r="175" spans="1:10" x14ac:dyDescent="0.35">
      <c r="A175" s="116" t="s">
        <v>12090</v>
      </c>
    </row>
    <row r="176" spans="1:10" x14ac:dyDescent="0.35">
      <c r="A176" s="4" t="s">
        <v>12091</v>
      </c>
      <c r="B176" s="4">
        <v>4</v>
      </c>
    </row>
    <row r="177" spans="1:2" x14ac:dyDescent="0.35">
      <c r="A177" s="4" t="s">
        <v>12092</v>
      </c>
    </row>
    <row r="178" spans="1:2" x14ac:dyDescent="0.35">
      <c r="A178" s="4" t="s">
        <v>12093</v>
      </c>
    </row>
    <row r="179" spans="1:2" x14ac:dyDescent="0.35">
      <c r="A179" s="4" t="s">
        <v>12094</v>
      </c>
    </row>
    <row r="180" spans="1:2" x14ac:dyDescent="0.35">
      <c r="A180" s="37" t="s">
        <v>12098</v>
      </c>
      <c r="B180" s="117">
        <v>4</v>
      </c>
    </row>
    <row r="181" spans="1:2" x14ac:dyDescent="0.35">
      <c r="A181" s="37"/>
    </row>
    <row r="182" spans="1:2" x14ac:dyDescent="0.35">
      <c r="A182" s="116" t="s">
        <v>12095</v>
      </c>
    </row>
    <row r="183" spans="1:2" x14ac:dyDescent="0.35">
      <c r="A183" s="4" t="s">
        <v>12091</v>
      </c>
      <c r="B183" s="4">
        <v>4</v>
      </c>
    </row>
    <row r="184" spans="1:2" x14ac:dyDescent="0.35">
      <c r="A184" s="4" t="s">
        <v>12092</v>
      </c>
    </row>
    <row r="185" spans="1:2" x14ac:dyDescent="0.35">
      <c r="A185" s="4" t="s">
        <v>12093</v>
      </c>
    </row>
    <row r="186" spans="1:2" x14ac:dyDescent="0.35">
      <c r="A186" s="4" t="s">
        <v>12094</v>
      </c>
    </row>
    <row r="187" spans="1:2" x14ac:dyDescent="0.35">
      <c r="A187" s="37" t="s">
        <v>12098</v>
      </c>
      <c r="B187" s="4">
        <v>4</v>
      </c>
    </row>
    <row r="188" spans="1:2" x14ac:dyDescent="0.35">
      <c r="A188" s="37"/>
    </row>
    <row r="189" spans="1:2" x14ac:dyDescent="0.35">
      <c r="A189" s="113" t="s">
        <v>11934</v>
      </c>
    </row>
    <row r="190" spans="1:2" x14ac:dyDescent="0.35">
      <c r="A190" s="113"/>
    </row>
    <row r="191" spans="1:2" x14ac:dyDescent="0.35">
      <c r="A191" s="116" t="s">
        <v>12090</v>
      </c>
    </row>
    <row r="192" spans="1:2" x14ac:dyDescent="0.35">
      <c r="A192" s="4" t="s">
        <v>12091</v>
      </c>
      <c r="B192" s="4">
        <v>4</v>
      </c>
    </row>
    <row r="193" spans="1:2" x14ac:dyDescent="0.35">
      <c r="A193" s="4" t="s">
        <v>12092</v>
      </c>
    </row>
    <row r="194" spans="1:2" x14ac:dyDescent="0.35">
      <c r="A194" s="4" t="s">
        <v>12093</v>
      </c>
    </row>
    <row r="195" spans="1:2" x14ac:dyDescent="0.35">
      <c r="A195" s="4" t="s">
        <v>12094</v>
      </c>
    </row>
    <row r="196" spans="1:2" x14ac:dyDescent="0.35">
      <c r="A196" s="37" t="s">
        <v>12098</v>
      </c>
      <c r="B196" s="117">
        <v>4</v>
      </c>
    </row>
    <row r="197" spans="1:2" x14ac:dyDescent="0.35">
      <c r="A197" s="37"/>
    </row>
    <row r="198" spans="1:2" x14ac:dyDescent="0.35">
      <c r="A198" s="116" t="s">
        <v>12095</v>
      </c>
    </row>
    <row r="199" spans="1:2" x14ac:dyDescent="0.35">
      <c r="A199" s="4" t="s">
        <v>12091</v>
      </c>
      <c r="B199" s="4">
        <v>4</v>
      </c>
    </row>
    <row r="200" spans="1:2" x14ac:dyDescent="0.35">
      <c r="A200" s="4" t="s">
        <v>12092</v>
      </c>
    </row>
    <row r="201" spans="1:2" x14ac:dyDescent="0.35">
      <c r="A201" s="4" t="s">
        <v>12093</v>
      </c>
    </row>
    <row r="202" spans="1:2" x14ac:dyDescent="0.35">
      <c r="A202" s="4" t="s">
        <v>12094</v>
      </c>
    </row>
    <row r="203" spans="1:2" x14ac:dyDescent="0.35">
      <c r="A203" s="37" t="s">
        <v>12098</v>
      </c>
      <c r="B203" s="4">
        <v>4</v>
      </c>
    </row>
    <row r="205" spans="1:2" x14ac:dyDescent="0.35">
      <c r="A205" s="113" t="s">
        <v>11935</v>
      </c>
    </row>
    <row r="206" spans="1:2" x14ac:dyDescent="0.35">
      <c r="A206" s="113"/>
    </row>
    <row r="207" spans="1:2" x14ac:dyDescent="0.35">
      <c r="A207" s="116" t="s">
        <v>12090</v>
      </c>
    </row>
    <row r="208" spans="1:2" x14ac:dyDescent="0.35">
      <c r="A208" s="4" t="s">
        <v>12091</v>
      </c>
      <c r="B208" s="4">
        <v>3</v>
      </c>
    </row>
    <row r="209" spans="1:5" x14ac:dyDescent="0.35">
      <c r="A209" s="4" t="s">
        <v>12092</v>
      </c>
    </row>
    <row r="210" spans="1:5" x14ac:dyDescent="0.35">
      <c r="A210" s="4" t="s">
        <v>12093</v>
      </c>
    </row>
    <row r="211" spans="1:5" x14ac:dyDescent="0.35">
      <c r="A211" s="4" t="s">
        <v>12094</v>
      </c>
    </row>
    <row r="212" spans="1:5" x14ac:dyDescent="0.35">
      <c r="A212" s="37" t="s">
        <v>12098</v>
      </c>
      <c r="B212" s="4">
        <v>3</v>
      </c>
    </row>
    <row r="214" spans="1:5" x14ac:dyDescent="0.35">
      <c r="A214" s="116" t="s">
        <v>12095</v>
      </c>
      <c r="E214" s="16" t="s">
        <v>11932</v>
      </c>
    </row>
    <row r="215" spans="1:5" x14ac:dyDescent="0.35">
      <c r="A215" s="4" t="s">
        <v>12091</v>
      </c>
    </row>
    <row r="216" spans="1:5" x14ac:dyDescent="0.35">
      <c r="A216" s="4" t="s">
        <v>12092</v>
      </c>
    </row>
    <row r="217" spans="1:5" x14ac:dyDescent="0.35">
      <c r="A217" s="4" t="s">
        <v>12093</v>
      </c>
    </row>
    <row r="218" spans="1:5" x14ac:dyDescent="0.35">
      <c r="A218" s="4" t="s">
        <v>12094</v>
      </c>
    </row>
    <row r="219" spans="1:5" x14ac:dyDescent="0.35">
      <c r="A219" s="39" t="s">
        <v>12098</v>
      </c>
    </row>
    <row r="220" spans="1:5" x14ac:dyDescent="0.35">
      <c r="A220" s="37"/>
    </row>
    <row r="221" spans="1:5" x14ac:dyDescent="0.35">
      <c r="A221" s="8" t="s">
        <v>12227</v>
      </c>
      <c r="B221" s="117">
        <f>(B176+B183+B192+B199+B208)/5</f>
        <v>3.8</v>
      </c>
      <c r="C221" s="119"/>
    </row>
  </sheetData>
  <phoneticPr fontId="25" type="noConversion"/>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E00-000000000000}">
  <sheetPr codeName="Sheet226">
    <tabColor theme="9" tint="0.59999389629810485"/>
  </sheetPr>
  <dimension ref="A1:N363"/>
  <sheetViews>
    <sheetView zoomScale="80" zoomScaleNormal="80" workbookViewId="0">
      <selection activeCell="G1" sqref="G1"/>
    </sheetView>
  </sheetViews>
  <sheetFormatPr defaultRowHeight="14.5" x14ac:dyDescent="0.35"/>
  <cols>
    <col min="1" max="1" width="9.1796875" style="4" customWidth="1"/>
    <col min="2" max="2" width="15.54296875" style="4" customWidth="1"/>
    <col min="3" max="3" width="7.90625" customWidth="1"/>
    <col min="4" max="4" width="10.453125" style="4" bestFit="1" customWidth="1"/>
    <col min="5" max="5" width="93.1796875" style="16" customWidth="1"/>
    <col min="7" max="7" width="8.90625" style="4"/>
    <col min="9" max="9" width="8.90625" style="4"/>
    <col min="11" max="11" width="8.90625" style="4"/>
  </cols>
  <sheetData>
    <row r="1" spans="1:14" x14ac:dyDescent="0.35">
      <c r="A1" s="14" t="s">
        <v>9357</v>
      </c>
      <c r="B1" s="10"/>
      <c r="C1" s="14"/>
      <c r="D1" s="18"/>
      <c r="E1" s="14"/>
      <c r="F1" s="12"/>
      <c r="G1" s="127" t="s">
        <v>9368</v>
      </c>
      <c r="H1" s="36"/>
      <c r="I1" s="121"/>
      <c r="J1" s="36"/>
      <c r="K1" s="121"/>
      <c r="L1" s="36"/>
      <c r="M1" s="36"/>
      <c r="N1" s="36"/>
    </row>
    <row r="2" spans="1:14" x14ac:dyDescent="0.35">
      <c r="A2" s="7" t="s">
        <v>9223</v>
      </c>
      <c r="B2" s="7" t="s">
        <v>3</v>
      </c>
      <c r="C2" s="8" t="s">
        <v>9459</v>
      </c>
      <c r="D2" s="7" t="s">
        <v>9224</v>
      </c>
      <c r="E2" s="8" t="s">
        <v>9225</v>
      </c>
      <c r="F2" s="6"/>
      <c r="G2" s="121"/>
      <c r="H2" s="36"/>
      <c r="I2" s="121"/>
      <c r="J2" s="36"/>
      <c r="K2" s="121"/>
      <c r="L2" s="36"/>
      <c r="M2" s="36"/>
      <c r="N2" s="36"/>
    </row>
    <row r="3" spans="1:14" x14ac:dyDescent="0.35">
      <c r="A3" s="7"/>
      <c r="B3" s="11" t="s">
        <v>9227</v>
      </c>
      <c r="C3" s="15"/>
      <c r="D3" s="19"/>
      <c r="E3" s="15"/>
      <c r="F3" s="13"/>
      <c r="G3" s="4" t="s">
        <v>9370</v>
      </c>
      <c r="H3" t="s">
        <v>9382</v>
      </c>
      <c r="I3" s="4" t="s">
        <v>9370</v>
      </c>
      <c r="J3" t="s">
        <v>9369</v>
      </c>
      <c r="K3" s="4" t="s">
        <v>9370</v>
      </c>
      <c r="L3" t="s">
        <v>9369</v>
      </c>
      <c r="M3" t="s">
        <v>9370</v>
      </c>
      <c r="N3" t="s">
        <v>9369</v>
      </c>
    </row>
    <row r="4" spans="1:14" s="6" customFormat="1" x14ac:dyDescent="0.35">
      <c r="A4" s="7"/>
      <c r="B4" s="8" t="s">
        <v>11307</v>
      </c>
      <c r="D4" s="7"/>
      <c r="E4" s="8"/>
      <c r="G4" s="135"/>
      <c r="I4" s="7"/>
      <c r="K4" s="7"/>
    </row>
    <row r="5" spans="1:14" s="6" customFormat="1" x14ac:dyDescent="0.35">
      <c r="A5" s="7"/>
      <c r="B5" s="8" t="s">
        <v>11624</v>
      </c>
      <c r="D5" s="7"/>
      <c r="E5" s="8"/>
      <c r="G5" s="135"/>
      <c r="I5" s="7"/>
      <c r="K5" s="7"/>
    </row>
    <row r="6" spans="1:14" s="6" customFormat="1" x14ac:dyDescent="0.35">
      <c r="A6" s="7">
        <v>4</v>
      </c>
      <c r="B6" s="8" t="s">
        <v>11623</v>
      </c>
      <c r="D6" s="7"/>
      <c r="E6" s="8"/>
      <c r="G6" s="135"/>
      <c r="I6" s="7"/>
      <c r="K6" s="7"/>
    </row>
    <row r="7" spans="1:14" s="6" customFormat="1" x14ac:dyDescent="0.35">
      <c r="A7" s="7">
        <v>4</v>
      </c>
      <c r="B7" s="8" t="s">
        <v>12132</v>
      </c>
      <c r="D7" s="7"/>
      <c r="E7" s="8"/>
      <c r="G7" s="135"/>
      <c r="I7" s="7"/>
      <c r="K7" s="7"/>
    </row>
    <row r="8" spans="1:14" x14ac:dyDescent="0.35">
      <c r="A8" s="4">
        <v>1</v>
      </c>
      <c r="B8" s="4">
        <v>-395.02699999999999</v>
      </c>
      <c r="C8" t="s">
        <v>7819</v>
      </c>
      <c r="D8" s="4">
        <v>3</v>
      </c>
      <c r="E8" s="16" t="s">
        <v>7918</v>
      </c>
      <c r="G8" s="4">
        <f>IF(H8="GREET",1,IF(H8="GOAL",2,IF(H8="GOAL:COOP",2,IF(H8="(GOAL:COOP)",2,IF(H8="GOAL:CIVILITY",2,IF(H8="GOAL:SUSTAIN",2,IF(H8="(GOAL:SUSTAIN)",2,IF(H8="GOAL:MAX EARN",2,IF(H8="GOAL:EQUITY",2,IF(H8="(GOAL:EQUITY)",2,IF(H8="PROPOSAL",3,IF(H8="(PROPOSAL)",3,IF(H8="CHOOSE+",4,IF(H8="CHOOSE-",4,IF(H8="(CHOOSE+)",4,IF(H8="(CHOOSE-)",4,IF(H8="ECO INFO",5,IF(H8="(ECO INFO)",5,IF(H8="$ INFO",6,IF(H8="($ INFO)",6,IF(H8="SOC INFO",7,IF(H8="(SOC INFO)",7,IF(H8="RULE INFO",8,IF(H8="EXP INFO",9,IF(H8="(EXP INFO)",9,IF(H8="MON RES",10,IF(H8="MON EARN",11,IF(H8="MON BEH",12,IF(H8="POSE HARM",13,IF(H8="(POSE HARM)",13,IF(H8="POSE CONCERN",14,IF(H8="(POSE CONCERN)",14,IF(H8="RJ APOLOGY",15,IF(H8="RJ ATONE",16,IF(H8="(RJ ATONE)",16,IF(H8="RJ JUSTIFY",17,IF(H8="RJ JUSTIFY:ECO INFO",17,IF(H8="RJ JUSTIFY:SOC INFO",17,IF(H8="RJ JUSTIFY:EXP INFO",17,IF(H8="RJ JUSTIFY:MON EARN",17,IF(H8="RJ JUSTIFY:MON BEH",17,IF(H8="RJ-",18,IF(H8="RJ FORGIVE+",19,IF(H8="RJ FORGIVE-",19,IF(H8="(RJ FORGIVE+)",19,IF(H8="(RJ FORGIVE-)",19,IF(H8="COORD",20,IF(H8="(COORD)",20,IF(H8="ENF ACK",21,IF(H8="(ENF ACK)",21,IF(H8="ENF PRAISE",22,IF(H8="ENF ASK",23,IF(H8="ENF TELL",24,IF(H8="ENF SHAME",25,IF(H8="ENF WARN",26,IF(H8="ENF THREATEN",27,IF(H8="ENF PUNISH",28,IF(H8="DEFECT",29,IF(H8="SM TALK",30,IF(H8="HUMOR",31,IF(H8="POLITE+",32,IF(H8="POLITE-",32,IF(H8="INPUT-",33,IF(H8="AMBIGUOUS",34,IF(H8="UNCODEABLE",35)))))))))))))))))))))))))))))))))))))))))))))))))))))))))))))))))</f>
        <v>3</v>
      </c>
      <c r="H8" t="s">
        <v>9379</v>
      </c>
    </row>
    <row r="9" spans="1:14" x14ac:dyDescent="0.35">
      <c r="A9" s="4">
        <v>2</v>
      </c>
      <c r="B9" s="4">
        <v>-386.72800000000001</v>
      </c>
      <c r="C9" t="s">
        <v>7817</v>
      </c>
      <c r="D9" s="4">
        <v>2</v>
      </c>
      <c r="E9" s="16" t="s">
        <v>1511</v>
      </c>
      <c r="G9" s="4">
        <f t="shared" ref="G9:K72" si="0">IF(H9="GREET",1,IF(H9="GOAL",2,IF(H9="GOAL:COOP",2,IF(H9="(GOAL:COOP)",2,IF(H9="GOAL:CIVILITY",2,IF(H9="GOAL:SUSTAIN",2,IF(H9="(GOAL:SUSTAIN)",2,IF(H9="GOAL:MAX EARN",2,IF(H9="GOAL:EQUITY",2,IF(H9="(GOAL:EQUITY)",2,IF(H9="PROPOSAL",3,IF(H9="(PROPOSAL)",3,IF(H9="CHOOSE+",4,IF(H9="CHOOSE-",4,IF(H9="(CHOOSE+)",4,IF(H9="(CHOOSE-)",4,IF(H9="ECO INFO",5,IF(H9="(ECO INFO)",5,IF(H9="$ INFO",6,IF(H9="($ INFO)",6,IF(H9="SOC INFO",7,IF(H9="(SOC INFO)",7,IF(H9="RULE INFO",8,IF(H9="EXP INFO",9,IF(H9="(EXP INFO)",9,IF(H9="MON RES",10,IF(H9="MON EARN",11,IF(H9="MON BEH",12,IF(H9="POSE HARM",13,IF(H9="(POSE HARM)",13,IF(H9="POSE CONCERN",14,IF(H9="(POSE CONCERN)",14,IF(H9="RJ APOLOGY",15,IF(H9="RJ ATONE",16,IF(H9="(RJ ATONE)",16,IF(H9="RJ JUSTIFY",17,IF(H9="RJ JUSTIFY:ECO INFO",17,IF(H9="RJ JUSTIFY:SOC INFO",17,IF(H9="RJ JUSTIFY:EXP INFO",17,IF(H9="RJ JUSTIFY:MON EARN",17,IF(H9="RJ JUSTIFY:MON BEH",17,IF(H9="RJ-",18,IF(H9="RJ FORGIVE+",19,IF(H9="RJ FORGIVE-",19,IF(H9="(RJ FORGIVE+)",19,IF(H9="(RJ FORGIVE-)",19,IF(H9="COORD",20,IF(H9="(COORD)",20,IF(H9="ENF ACK",21,IF(H9="(ENF ACK)",21,IF(H9="ENF PRAISE",22,IF(H9="ENF ASK",23,IF(H9="ENF TELL",24,IF(H9="ENF SHAME",25,IF(H9="ENF WARN",26,IF(H9="ENF THREATEN",27,IF(H9="ENF PUNISH",28,IF(H9="DEFECT",29,IF(H9="SM TALK",30,IF(H9="HUMOR",31,IF(H9="POLITE+",32,IF(H9="POLITE-",32,IF(H9="INPUT-",33,IF(H9="AMBIGUOUS",34,IF(H9="UNCODEABLE",35)))))))))))))))))))))))))))))))))))))))))))))))))))))))))))))))))</f>
        <v>8</v>
      </c>
      <c r="H9" t="s">
        <v>9374</v>
      </c>
    </row>
    <row r="10" spans="1:14" x14ac:dyDescent="0.35">
      <c r="A10" s="4">
        <v>3</v>
      </c>
      <c r="B10" s="4">
        <v>-381.28500000000003</v>
      </c>
      <c r="C10" t="s">
        <v>7819</v>
      </c>
      <c r="D10" s="4">
        <v>3</v>
      </c>
      <c r="E10" s="16" t="s">
        <v>7921</v>
      </c>
      <c r="G10" s="4">
        <f t="shared" si="0"/>
        <v>5</v>
      </c>
      <c r="H10" t="s">
        <v>9378</v>
      </c>
    </row>
    <row r="11" spans="1:14" x14ac:dyDescent="0.35">
      <c r="A11" s="4">
        <v>4</v>
      </c>
      <c r="B11" s="4">
        <v>-379.28</v>
      </c>
      <c r="C11" t="s">
        <v>7834</v>
      </c>
      <c r="D11" s="4">
        <v>1</v>
      </c>
      <c r="E11" s="16" t="s">
        <v>7923</v>
      </c>
      <c r="G11" s="4">
        <f t="shared" si="0"/>
        <v>7</v>
      </c>
      <c r="H11" t="s">
        <v>9377</v>
      </c>
    </row>
    <row r="12" spans="1:14" x14ac:dyDescent="0.35">
      <c r="A12" s="4">
        <v>5</v>
      </c>
      <c r="B12" s="4">
        <v>-377.71899999999999</v>
      </c>
      <c r="C12" t="s">
        <v>7831</v>
      </c>
      <c r="D12" s="4">
        <v>4</v>
      </c>
      <c r="E12" s="16" t="s">
        <v>7924</v>
      </c>
      <c r="G12" s="4">
        <f t="shared" si="0"/>
        <v>3</v>
      </c>
      <c r="H12" t="s">
        <v>9379</v>
      </c>
    </row>
    <row r="13" spans="1:14" x14ac:dyDescent="0.35">
      <c r="A13" s="4">
        <v>6</v>
      </c>
      <c r="B13" s="4">
        <v>-367.584</v>
      </c>
      <c r="C13" t="s">
        <v>7834</v>
      </c>
      <c r="D13" s="4">
        <v>1</v>
      </c>
      <c r="E13" s="16" t="s">
        <v>999</v>
      </c>
      <c r="G13" s="4">
        <f t="shared" si="0"/>
        <v>4</v>
      </c>
      <c r="H13" t="s">
        <v>9372</v>
      </c>
    </row>
    <row r="14" spans="1:14" x14ac:dyDescent="0.35">
      <c r="A14" s="4">
        <v>7</v>
      </c>
      <c r="B14" s="4">
        <v>-352.339</v>
      </c>
      <c r="C14" t="s">
        <v>7831</v>
      </c>
      <c r="D14" s="4">
        <v>4</v>
      </c>
      <c r="E14" s="16" t="s">
        <v>7928</v>
      </c>
      <c r="G14" s="4">
        <f t="shared" si="0"/>
        <v>7</v>
      </c>
      <c r="H14" t="s">
        <v>9377</v>
      </c>
    </row>
    <row r="15" spans="1:14" x14ac:dyDescent="0.35">
      <c r="A15" s="4">
        <v>8</v>
      </c>
      <c r="B15" s="4">
        <v>-351.74900000000002</v>
      </c>
      <c r="C15" t="s">
        <v>7819</v>
      </c>
      <c r="D15" s="4">
        <v>3</v>
      </c>
      <c r="E15" s="16" t="s">
        <v>7929</v>
      </c>
      <c r="G15" s="4">
        <f t="shared" si="0"/>
        <v>3</v>
      </c>
      <c r="H15" t="s">
        <v>9379</v>
      </c>
    </row>
    <row r="16" spans="1:14" x14ac:dyDescent="0.35">
      <c r="A16" s="4">
        <v>9</v>
      </c>
      <c r="B16" s="4">
        <v>-349.96899999999999</v>
      </c>
      <c r="C16" t="s">
        <v>7817</v>
      </c>
      <c r="D16" s="4">
        <v>2</v>
      </c>
      <c r="E16" s="16" t="s">
        <v>7930</v>
      </c>
      <c r="G16" s="4">
        <f t="shared" si="0"/>
        <v>5</v>
      </c>
      <c r="H16" t="s">
        <v>9378</v>
      </c>
    </row>
    <row r="17" spans="1:10" x14ac:dyDescent="0.35">
      <c r="A17" s="4">
        <v>10</v>
      </c>
      <c r="B17" s="4">
        <v>-344.89499999999998</v>
      </c>
      <c r="C17" t="s">
        <v>7819</v>
      </c>
      <c r="D17" s="4">
        <v>3</v>
      </c>
      <c r="E17" s="16" t="s">
        <v>55</v>
      </c>
      <c r="G17" s="4">
        <f t="shared" si="0"/>
        <v>5</v>
      </c>
      <c r="H17" t="s">
        <v>9378</v>
      </c>
    </row>
    <row r="18" spans="1:10" x14ac:dyDescent="0.35">
      <c r="A18" s="4">
        <v>11</v>
      </c>
      <c r="B18" s="4">
        <v>-330.83300000000003</v>
      </c>
      <c r="C18" t="s">
        <v>7817</v>
      </c>
      <c r="D18" s="4">
        <v>2</v>
      </c>
      <c r="E18" s="16" t="s">
        <v>7932</v>
      </c>
      <c r="G18" s="4">
        <f t="shared" si="0"/>
        <v>14</v>
      </c>
      <c r="H18" t="s">
        <v>9381</v>
      </c>
    </row>
    <row r="19" spans="1:10" x14ac:dyDescent="0.35">
      <c r="A19" s="4">
        <v>12</v>
      </c>
      <c r="B19" s="4">
        <v>-316.11099999999999</v>
      </c>
      <c r="C19" t="s">
        <v>7819</v>
      </c>
      <c r="D19" s="4">
        <v>3</v>
      </c>
      <c r="E19" s="16" t="s">
        <v>7934</v>
      </c>
      <c r="G19" s="4">
        <f t="shared" si="0"/>
        <v>3</v>
      </c>
      <c r="H19" t="s">
        <v>9379</v>
      </c>
    </row>
    <row r="20" spans="1:10" x14ac:dyDescent="0.35">
      <c r="A20" s="4">
        <v>13</v>
      </c>
      <c r="B20" s="4">
        <v>-306.10000000000002</v>
      </c>
      <c r="C20" t="s">
        <v>7819</v>
      </c>
      <c r="D20" s="4">
        <v>3</v>
      </c>
      <c r="E20" s="16" t="s">
        <v>7935</v>
      </c>
      <c r="G20" s="4">
        <f t="shared" si="0"/>
        <v>5</v>
      </c>
      <c r="H20" t="s">
        <v>9378</v>
      </c>
    </row>
    <row r="21" spans="1:10" x14ac:dyDescent="0.35">
      <c r="A21" s="4">
        <v>14</v>
      </c>
      <c r="B21" s="4">
        <v>-300.423</v>
      </c>
      <c r="C21" t="s">
        <v>7834</v>
      </c>
      <c r="D21" s="4">
        <v>1</v>
      </c>
      <c r="E21" s="16" t="s">
        <v>7936</v>
      </c>
      <c r="G21" s="4">
        <f t="shared" si="0"/>
        <v>8</v>
      </c>
      <c r="H21" t="s">
        <v>9374</v>
      </c>
      <c r="I21" s="4">
        <f t="shared" ref="I21" si="1">IF(J21="GREET",1,IF(J21="GOAL",2,IF(J21="GOAL:COOP",2,IF(J21="(GOAL:COOP)",2,IF(J21="GOAL:CIVILITY",2,IF(J21="GOAL:SUSTAIN",2,IF(J21="(GOAL:SUSTAIN)",2,IF(J21="GOAL:MAX EARN",2,IF(J21="GOAL:EQUITY",2,IF(J21="(GOAL:EQUITY)",2,IF(J21="PROPOSAL",3,IF(J21="(PROPOSAL)",3,IF(J21="CHOOSE+",4,IF(J21="CHOOSE-",4,IF(J21="(CHOOSE+)",4,IF(J21="(CHOOSE-)",4,IF(J21="ECO INFO",5,IF(J21="(ECO INFO)",5,IF(J21="$ INFO",6,IF(J21="($ INFO)",6,IF(J21="SOC INFO",7,IF(J21="(SOC INFO)",7,IF(J21="RULE INFO",8,IF(J21="EXP INFO",9,IF(J21="(EXP INFO)",9,IF(J21="MON RES",10,IF(J21="MON EARN",11,IF(J21="MON BEH",12,IF(J21="POSE HARM",13,IF(J21="(POSE HARM)",13,IF(J21="POSE CONCERN",14,IF(J21="(POSE CONCERN)",14,IF(J21="RJ APOLOGY",15,IF(J21="RJ ATONE",16,IF(J21="(RJ ATONE)",16,IF(J21="RJ JUSTIFY",17,IF(J21="RJ JUSTIFY:ECO INFO",17,IF(J21="RJ JUSTIFY:SOC INFO",17,IF(J21="RJ JUSTIFY:EXP INFO",17,IF(J21="RJ JUSTIFY:MON EARN",17,IF(J21="RJ JUSTIFY:MON BEH",17,IF(J21="RJ-",18,IF(J21="RJ FORGIVE+",19,IF(J21="RJ FORGIVE-",19,IF(J21="(RJ FORGIVE+)",19,IF(J21="(RJ FORGIVE-)",19,IF(J21="COORD",20,IF(J21="(COORD)",20,IF(J21="ENF ACK",21,IF(J21="(ENF ACK)",21,IF(J21="ENF PRAISE",22,IF(J21="ENF ASK",23,IF(J21="ENF TELL",24,IF(J21="ENF SHAME",25,IF(J21="ENF WARN",26,IF(J21="ENF THREATEN",27,IF(J21="ENF PUNISH",28,IF(J21="DEFECT",29,IF(J21="SM TALK",30,IF(J21="HUMOR",31,IF(J21="POLITE+",32,IF(J21="POLITE-",32,IF(J21="INPUT-",33,IF(J21="AMBIGUOUS",34,IF(J21="UNCODEABLE",35)))))))))))))))))))))))))))))))))))))))))))))))))))))))))))))))))</f>
        <v>4</v>
      </c>
      <c r="J21" t="s">
        <v>10330</v>
      </c>
    </row>
    <row r="22" spans="1:10" x14ac:dyDescent="0.35">
      <c r="A22" s="4">
        <v>15</v>
      </c>
      <c r="B22" s="4">
        <v>-297.25400000000002</v>
      </c>
      <c r="C22" t="s">
        <v>7831</v>
      </c>
      <c r="D22" s="4">
        <v>4</v>
      </c>
      <c r="E22" s="16" t="s">
        <v>7937</v>
      </c>
    </row>
    <row r="23" spans="1:10" x14ac:dyDescent="0.35">
      <c r="E23" s="58" t="s">
        <v>999</v>
      </c>
      <c r="G23" s="4">
        <f t="shared" si="0"/>
        <v>4</v>
      </c>
      <c r="H23" t="s">
        <v>9372</v>
      </c>
    </row>
    <row r="24" spans="1:10" x14ac:dyDescent="0.35">
      <c r="E24" s="58" t="s">
        <v>10045</v>
      </c>
      <c r="G24" s="4">
        <f t="shared" si="0"/>
        <v>3</v>
      </c>
      <c r="H24" t="s">
        <v>9379</v>
      </c>
    </row>
    <row r="25" spans="1:10" x14ac:dyDescent="0.35">
      <c r="E25" s="58" t="s">
        <v>10046</v>
      </c>
      <c r="G25" s="4">
        <f t="shared" si="0"/>
        <v>12</v>
      </c>
      <c r="H25" t="s">
        <v>10124</v>
      </c>
      <c r="I25" s="4">
        <f t="shared" ref="I25" si="2">IF(J25="GREET",1,IF(J25="GOAL",2,IF(J25="GOAL:COOP",2,IF(J25="(GOAL:COOP)",2,IF(J25="GOAL:CIVILITY",2,IF(J25="GOAL:SUSTAIN",2,IF(J25="(GOAL:SUSTAIN)",2,IF(J25="GOAL:MAX EARN",2,IF(J25="GOAL:EQUITY",2,IF(J25="(GOAL:EQUITY)",2,IF(J25="PROPOSAL",3,IF(J25="(PROPOSAL)",3,IF(J25="CHOOSE+",4,IF(J25="CHOOSE-",4,IF(J25="(CHOOSE+)",4,IF(J25="(CHOOSE-)",4,IF(J25="ECO INFO",5,IF(J25="(ECO INFO)",5,IF(J25="$ INFO",6,IF(J25="($ INFO)",6,IF(J25="SOC INFO",7,IF(J25="(SOC INFO)",7,IF(J25="RULE INFO",8,IF(J25="EXP INFO",9,IF(J25="(EXP INFO)",9,IF(J25="MON RES",10,IF(J25="MON EARN",11,IF(J25="MON BEH",12,IF(J25="POSE HARM",13,IF(J25="(POSE HARM)",13,IF(J25="POSE CONCERN",14,IF(J25="(POSE CONCERN)",14,IF(J25="RJ APOLOGY",15,IF(J25="RJ ATONE",16,IF(J25="(RJ ATONE)",16,IF(J25="RJ JUSTIFY",17,IF(J25="RJ JUSTIFY:ECO INFO",17,IF(J25="RJ JUSTIFY:SOC INFO",17,IF(J25="RJ JUSTIFY:EXP INFO",17,IF(J25="RJ JUSTIFY:MON EARN",17,IF(J25="RJ JUSTIFY:MON BEH",17,IF(J25="RJ-",18,IF(J25="RJ FORGIVE+",19,IF(J25="RJ FORGIVE-",19,IF(J25="(RJ FORGIVE+)",19,IF(J25="(RJ FORGIVE-)",19,IF(J25="COORD",20,IF(J25="(COORD)",20,IF(J25="ENF ACK",21,IF(J25="(ENF ACK)",21,IF(J25="ENF PRAISE",22,IF(J25="ENF ASK",23,IF(J25="ENF TELL",24,IF(J25="ENF SHAME",25,IF(J25="ENF WARN",26,IF(J25="ENF THREATEN",27,IF(J25="ENF PUNISH",28,IF(J25="DEFECT",29,IF(J25="SM TALK",30,IF(J25="HUMOR",31,IF(J25="POLITE+",32,IF(J25="POLITE-",32,IF(J25="INPUT-",33,IF(J25="AMBIGUOUS",34,IF(J25="UNCODEABLE",35)))))))))))))))))))))))))))))))))))))))))))))))))))))))))))))))))</f>
        <v>10</v>
      </c>
      <c r="J25" t="s">
        <v>10136</v>
      </c>
    </row>
    <row r="26" spans="1:10" x14ac:dyDescent="0.35">
      <c r="A26" s="4">
        <v>16</v>
      </c>
      <c r="B26" s="4">
        <v>-295.71499999999997</v>
      </c>
      <c r="C26" t="s">
        <v>7817</v>
      </c>
      <c r="D26" s="4">
        <v>2</v>
      </c>
      <c r="E26" s="16" t="s">
        <v>7938</v>
      </c>
      <c r="G26" s="4">
        <f t="shared" si="0"/>
        <v>8</v>
      </c>
      <c r="H26" t="s">
        <v>9374</v>
      </c>
    </row>
    <row r="27" spans="1:10" x14ac:dyDescent="0.35">
      <c r="A27" s="4">
        <v>17</v>
      </c>
      <c r="B27" s="4">
        <v>-293.77099999999899</v>
      </c>
      <c r="C27" t="s">
        <v>7819</v>
      </c>
      <c r="D27" s="4">
        <v>3</v>
      </c>
      <c r="E27" s="16" t="s">
        <v>7940</v>
      </c>
      <c r="G27" s="4">
        <f t="shared" si="0"/>
        <v>3</v>
      </c>
      <c r="H27" t="s">
        <v>9379</v>
      </c>
    </row>
    <row r="28" spans="1:10" x14ac:dyDescent="0.35">
      <c r="A28" s="4">
        <v>18</v>
      </c>
      <c r="B28" s="4">
        <v>-278.50900000000001</v>
      </c>
      <c r="C28" t="s">
        <v>7817</v>
      </c>
      <c r="D28" s="4">
        <v>2</v>
      </c>
      <c r="E28" s="16" t="s">
        <v>7942</v>
      </c>
      <c r="G28" s="4">
        <f t="shared" si="0"/>
        <v>8</v>
      </c>
      <c r="H28" t="s">
        <v>9374</v>
      </c>
    </row>
    <row r="29" spans="1:10" x14ac:dyDescent="0.35">
      <c r="A29" s="4">
        <v>19</v>
      </c>
      <c r="B29" s="4">
        <v>-259.42899999999997</v>
      </c>
      <c r="C29" t="s">
        <v>7819</v>
      </c>
      <c r="D29" s="4">
        <v>3</v>
      </c>
      <c r="E29" s="16" t="s">
        <v>7944</v>
      </c>
      <c r="G29" s="4">
        <f t="shared" si="0"/>
        <v>8</v>
      </c>
      <c r="H29" t="s">
        <v>9374</v>
      </c>
    </row>
    <row r="30" spans="1:10" x14ac:dyDescent="0.35">
      <c r="B30" s="4">
        <v>-250.31899999999999</v>
      </c>
      <c r="C30" t="s">
        <v>7819</v>
      </c>
      <c r="D30" s="4">
        <v>3</v>
      </c>
      <c r="E30" s="16" t="s">
        <v>7945</v>
      </c>
    </row>
    <row r="31" spans="1:10" x14ac:dyDescent="0.35">
      <c r="A31" s="4">
        <v>20</v>
      </c>
      <c r="B31" s="4">
        <v>-232.63</v>
      </c>
      <c r="C31" t="s">
        <v>7831</v>
      </c>
      <c r="D31" s="4">
        <v>4</v>
      </c>
      <c r="E31" s="16" t="s">
        <v>7947</v>
      </c>
      <c r="G31" s="4">
        <f t="shared" si="0"/>
        <v>5</v>
      </c>
      <c r="H31" t="s">
        <v>9378</v>
      </c>
    </row>
    <row r="32" spans="1:10" x14ac:dyDescent="0.35">
      <c r="A32" s="4">
        <v>21</v>
      </c>
      <c r="B32" s="4">
        <v>-222.50299999999999</v>
      </c>
      <c r="C32" t="s">
        <v>7817</v>
      </c>
      <c r="D32" s="4">
        <v>2</v>
      </c>
      <c r="E32" s="16" t="s">
        <v>7949</v>
      </c>
      <c r="G32" s="4">
        <f t="shared" si="0"/>
        <v>8</v>
      </c>
      <c r="H32" t="s">
        <v>9374</v>
      </c>
      <c r="I32" s="4">
        <f t="shared" ref="I32" si="3">IF(J32="GREET",1,IF(J32="GOAL",2,IF(J32="GOAL:COOP",2,IF(J32="(GOAL:COOP)",2,IF(J32="GOAL:CIVILITY",2,IF(J32="GOAL:SUSTAIN",2,IF(J32="(GOAL:SUSTAIN)",2,IF(J32="GOAL:MAX EARN",2,IF(J32="GOAL:EQUITY",2,IF(J32="(GOAL:EQUITY)",2,IF(J32="PROPOSAL",3,IF(J32="(PROPOSAL)",3,IF(J32="CHOOSE+",4,IF(J32="CHOOSE-",4,IF(J32="(CHOOSE+)",4,IF(J32="(CHOOSE-)",4,IF(J32="ECO INFO",5,IF(J32="(ECO INFO)",5,IF(J32="$ INFO",6,IF(J32="($ INFO)",6,IF(J32="SOC INFO",7,IF(J32="(SOC INFO)",7,IF(J32="RULE INFO",8,IF(J32="EXP INFO",9,IF(J32="(EXP INFO)",9,IF(J32="MON RES",10,IF(J32="MON EARN",11,IF(J32="MON BEH",12,IF(J32="POSE HARM",13,IF(J32="(POSE HARM)",13,IF(J32="POSE CONCERN",14,IF(J32="(POSE CONCERN)",14,IF(J32="RJ APOLOGY",15,IF(J32="RJ ATONE",16,IF(J32="(RJ ATONE)",16,IF(J32="RJ JUSTIFY",17,IF(J32="RJ JUSTIFY:ECO INFO",17,IF(J32="RJ JUSTIFY:SOC INFO",17,IF(J32="RJ JUSTIFY:EXP INFO",17,IF(J32="RJ JUSTIFY:MON EARN",17,IF(J32="RJ JUSTIFY:MON BEH",17,IF(J32="RJ-",18,IF(J32="RJ FORGIVE+",19,IF(J32="RJ FORGIVE-",19,IF(J32="(RJ FORGIVE+)",19,IF(J32="(RJ FORGIVE-)",19,IF(J32="COORD",20,IF(J32="(COORD)",20,IF(J32="ENF ACK",21,IF(J32="(ENF ACK)",21,IF(J32="ENF PRAISE",22,IF(J32="ENF ASK",23,IF(J32="ENF TELL",24,IF(J32="ENF SHAME",25,IF(J32="ENF WARN",26,IF(J32="ENF THREATEN",27,IF(J32="ENF PUNISH",28,IF(J32="DEFECT",29,IF(J32="SM TALK",30,IF(J32="HUMOR",31,IF(J32="POLITE+",32,IF(J32="POLITE-",32,IF(J32="INPUT-",33,IF(J32="AMBIGUOUS",34,IF(J32="UNCODEABLE",35)))))))))))))))))))))))))))))))))))))))))))))))))))))))))))))))))</f>
        <v>5</v>
      </c>
      <c r="J32" t="s">
        <v>9378</v>
      </c>
    </row>
    <row r="33" spans="1:12" x14ac:dyDescent="0.35">
      <c r="A33" s="4">
        <v>22</v>
      </c>
      <c r="B33" s="4">
        <v>-206.83</v>
      </c>
      <c r="C33" t="s">
        <v>7831</v>
      </c>
      <c r="D33" s="4">
        <v>4</v>
      </c>
      <c r="E33" s="16" t="s">
        <v>7950</v>
      </c>
      <c r="G33" s="4">
        <f t="shared" si="0"/>
        <v>3</v>
      </c>
      <c r="H33" t="s">
        <v>9379</v>
      </c>
    </row>
    <row r="34" spans="1:12" x14ac:dyDescent="0.35">
      <c r="A34" s="4">
        <v>23</v>
      </c>
      <c r="B34" s="4">
        <v>-206.44</v>
      </c>
      <c r="C34" t="s">
        <v>7819</v>
      </c>
      <c r="D34" s="4">
        <v>3</v>
      </c>
      <c r="E34" s="16" t="s">
        <v>7951</v>
      </c>
      <c r="G34" s="4">
        <f t="shared" si="0"/>
        <v>8</v>
      </c>
      <c r="H34" t="s">
        <v>9374</v>
      </c>
      <c r="I34" s="4">
        <f t="shared" ref="I34" si="4">IF(J34="GREET",1,IF(J34="GOAL",2,IF(J34="GOAL:COOP",2,IF(J34="(GOAL:COOP)",2,IF(J34="GOAL:CIVILITY",2,IF(J34="GOAL:SUSTAIN",2,IF(J34="(GOAL:SUSTAIN)",2,IF(J34="GOAL:MAX EARN",2,IF(J34="GOAL:EQUITY",2,IF(J34="(GOAL:EQUITY)",2,IF(J34="PROPOSAL",3,IF(J34="(PROPOSAL)",3,IF(J34="CHOOSE+",4,IF(J34="CHOOSE-",4,IF(J34="(CHOOSE+)",4,IF(J34="(CHOOSE-)",4,IF(J34="ECO INFO",5,IF(J34="(ECO INFO)",5,IF(J34="$ INFO",6,IF(J34="($ INFO)",6,IF(J34="SOC INFO",7,IF(J34="(SOC INFO)",7,IF(J34="RULE INFO",8,IF(J34="EXP INFO",9,IF(J34="(EXP INFO)",9,IF(J34="MON RES",10,IF(J34="MON EARN",11,IF(J34="MON BEH",12,IF(J34="POSE HARM",13,IF(J34="(POSE HARM)",13,IF(J34="POSE CONCERN",14,IF(J34="(POSE CONCERN)",14,IF(J34="RJ APOLOGY",15,IF(J34="RJ ATONE",16,IF(J34="(RJ ATONE)",16,IF(J34="RJ JUSTIFY",17,IF(J34="RJ JUSTIFY:ECO INFO",17,IF(J34="RJ JUSTIFY:SOC INFO",17,IF(J34="RJ JUSTIFY:EXP INFO",17,IF(J34="RJ JUSTIFY:MON EARN",17,IF(J34="RJ JUSTIFY:MON BEH",17,IF(J34="RJ-",18,IF(J34="RJ FORGIVE+",19,IF(J34="RJ FORGIVE-",19,IF(J34="(RJ FORGIVE+)",19,IF(J34="(RJ FORGIVE-)",19,IF(J34="COORD",20,IF(J34="(COORD)",20,IF(J34="ENF ACK",21,IF(J34="(ENF ACK)",21,IF(J34="ENF PRAISE",22,IF(J34="ENF ASK",23,IF(J34="ENF TELL",24,IF(J34="ENF SHAME",25,IF(J34="ENF WARN",26,IF(J34="ENF THREATEN",27,IF(J34="ENF PUNISH",28,IF(J34="DEFECT",29,IF(J34="SM TALK",30,IF(J34="HUMOR",31,IF(J34="POLITE+",32,IF(J34="POLITE-",32,IF(J34="INPUT-",33,IF(J34="AMBIGUOUS",34,IF(J34="UNCODEABLE",35)))))))))))))))))))))))))))))))))))))))))))))))))))))))))))))))))</f>
        <v>5</v>
      </c>
      <c r="J34" t="s">
        <v>9378</v>
      </c>
    </row>
    <row r="35" spans="1:12" x14ac:dyDescent="0.35">
      <c r="B35" s="4">
        <v>-202.71899999999999</v>
      </c>
      <c r="C35" t="s">
        <v>7819</v>
      </c>
      <c r="D35" s="4">
        <v>3</v>
      </c>
      <c r="E35" s="16" t="s">
        <v>7953</v>
      </c>
    </row>
    <row r="36" spans="1:12" x14ac:dyDescent="0.35">
      <c r="A36" s="4">
        <v>24</v>
      </c>
      <c r="B36" s="4">
        <v>-199.85</v>
      </c>
      <c r="C36" t="s">
        <v>7817</v>
      </c>
      <c r="D36" s="4">
        <v>2</v>
      </c>
      <c r="E36" s="16" t="s">
        <v>7954</v>
      </c>
      <c r="G36" s="4">
        <f t="shared" si="0"/>
        <v>8</v>
      </c>
      <c r="H36" t="s">
        <v>9374</v>
      </c>
      <c r="I36" s="4">
        <f t="shared" ref="I36:I37" si="5">IF(J36="GREET",1,IF(J36="GOAL",2,IF(J36="GOAL:COOP",2,IF(J36="(GOAL:COOP)",2,IF(J36="GOAL:CIVILITY",2,IF(J36="GOAL:SUSTAIN",2,IF(J36="(GOAL:SUSTAIN)",2,IF(J36="GOAL:MAX EARN",2,IF(J36="GOAL:EQUITY",2,IF(J36="(GOAL:EQUITY)",2,IF(J36="PROPOSAL",3,IF(J36="(PROPOSAL)",3,IF(J36="CHOOSE+",4,IF(J36="CHOOSE-",4,IF(J36="(CHOOSE+)",4,IF(J36="(CHOOSE-)",4,IF(J36="ECO INFO",5,IF(J36="(ECO INFO)",5,IF(J36="$ INFO",6,IF(J36="($ INFO)",6,IF(J36="SOC INFO",7,IF(J36="(SOC INFO)",7,IF(J36="RULE INFO",8,IF(J36="EXP INFO",9,IF(J36="(EXP INFO)",9,IF(J36="MON RES",10,IF(J36="MON EARN",11,IF(J36="MON BEH",12,IF(J36="POSE HARM",13,IF(J36="(POSE HARM)",13,IF(J36="POSE CONCERN",14,IF(J36="(POSE CONCERN)",14,IF(J36="RJ APOLOGY",15,IF(J36="RJ ATONE",16,IF(J36="(RJ ATONE)",16,IF(J36="RJ JUSTIFY",17,IF(J36="RJ JUSTIFY:ECO INFO",17,IF(J36="RJ JUSTIFY:SOC INFO",17,IF(J36="RJ JUSTIFY:EXP INFO",17,IF(J36="RJ JUSTIFY:MON EARN",17,IF(J36="RJ JUSTIFY:MON BEH",17,IF(J36="RJ-",18,IF(J36="RJ FORGIVE+",19,IF(J36="RJ FORGIVE-",19,IF(J36="(RJ FORGIVE+)",19,IF(J36="(RJ FORGIVE-)",19,IF(J36="COORD",20,IF(J36="(COORD)",20,IF(J36="ENF ACK",21,IF(J36="(ENF ACK)",21,IF(J36="ENF PRAISE",22,IF(J36="ENF ASK",23,IF(J36="ENF TELL",24,IF(J36="ENF SHAME",25,IF(J36="ENF WARN",26,IF(J36="ENF THREATEN",27,IF(J36="ENF PUNISH",28,IF(J36="DEFECT",29,IF(J36="SM TALK",30,IF(J36="HUMOR",31,IF(J36="POLITE+",32,IF(J36="POLITE-",32,IF(J36="INPUT-",33,IF(J36="AMBIGUOUS",34,IF(J36="UNCODEABLE",35)))))))))))))))))))))))))))))))))))))))))))))))))))))))))))))))))</f>
        <v>5</v>
      </c>
      <c r="J36" t="s">
        <v>9378</v>
      </c>
      <c r="K36" s="4">
        <f t="shared" ref="K36" si="6">IF(L36="GREET",1,IF(L36="GOAL",2,IF(L36="GOAL:COOP",2,IF(L36="(GOAL:COOP)",2,IF(L36="GOAL:CIVILITY",2,IF(L36="GOAL:SUSTAIN",2,IF(L36="(GOAL:SUSTAIN)",2,IF(L36="GOAL:MAX EARN",2,IF(L36="GOAL:EQUITY",2,IF(L36="(GOAL:EQUITY)",2,IF(L36="PROPOSAL",3,IF(L36="(PROPOSAL)",3,IF(L36="CHOOSE+",4,IF(L36="CHOOSE-",4,IF(L36="(CHOOSE+)",4,IF(L36="(CHOOSE-)",4,IF(L36="ECO INFO",5,IF(L36="(ECO INFO)",5,IF(L36="$ INFO",6,IF(L36="($ INFO)",6,IF(L36="SOC INFO",7,IF(L36="(SOC INFO)",7,IF(L36="RULE INFO",8,IF(L36="EXP INFO",9,IF(L36="(EXP INFO)",9,IF(L36="MON RES",10,IF(L36="MON EARN",11,IF(L36="MON BEH",12,IF(L36="POSE HARM",13,IF(L36="(POSE HARM)",13,IF(L36="POSE CONCERN",14,IF(L36="(POSE CONCERN)",14,IF(L36="RJ APOLOGY",15,IF(L36="RJ ATONE",16,IF(L36="(RJ ATONE)",16,IF(L36="RJ JUSTIFY",17,IF(L36="RJ JUSTIFY:ECO INFO",17,IF(L36="RJ JUSTIFY:SOC INFO",17,IF(L36="RJ JUSTIFY:EXP INFO",17,IF(L36="RJ JUSTIFY:MON EARN",17,IF(L36="RJ JUSTIFY:MON BEH",17,IF(L36="RJ-",18,IF(L36="RJ FORGIVE+",19,IF(L36="RJ FORGIVE-",19,IF(L36="(RJ FORGIVE+)",19,IF(L36="(RJ FORGIVE-)",19,IF(L36="COORD",20,IF(L36="(COORD)",20,IF(L36="ENF ACK",21,IF(L36="(ENF ACK)",21,IF(L36="ENF PRAISE",22,IF(L36="ENF ASK",23,IF(L36="ENF TELL",24,IF(L36="ENF SHAME",25,IF(L36="ENF WARN",26,IF(L36="ENF THREATEN",27,IF(L36="ENF PUNISH",28,IF(L36="DEFECT",29,IF(L36="SM TALK",30,IF(L36="HUMOR",31,IF(L36="POLITE+",32,IF(L36="POLITE-",32,IF(L36="INPUT-",33,IF(L36="AMBIGUOUS",34,IF(L36="UNCODEABLE",35)))))))))))))))))))))))))))))))))))))))))))))))))))))))))))))))))</f>
        <v>4</v>
      </c>
      <c r="L36" t="s">
        <v>10330</v>
      </c>
    </row>
    <row r="37" spans="1:12" x14ac:dyDescent="0.35">
      <c r="A37" s="4">
        <v>25</v>
      </c>
      <c r="B37" s="4">
        <v>-187.01300000000001</v>
      </c>
      <c r="C37" t="s">
        <v>7817</v>
      </c>
      <c r="D37" s="4">
        <v>2</v>
      </c>
      <c r="E37" s="16" t="s">
        <v>7956</v>
      </c>
      <c r="F37" s="28"/>
      <c r="G37" s="4">
        <f t="shared" si="0"/>
        <v>8</v>
      </c>
      <c r="H37" t="s">
        <v>9374</v>
      </c>
      <c r="I37" s="4">
        <f t="shared" si="5"/>
        <v>3</v>
      </c>
      <c r="J37" t="s">
        <v>10329</v>
      </c>
    </row>
    <row r="38" spans="1:12" x14ac:dyDescent="0.35">
      <c r="A38" s="4">
        <v>26</v>
      </c>
      <c r="B38" s="4">
        <v>-182.196</v>
      </c>
      <c r="C38" t="s">
        <v>7819</v>
      </c>
      <c r="D38" s="4">
        <v>3</v>
      </c>
      <c r="E38" s="16" t="s">
        <v>1887</v>
      </c>
      <c r="G38" s="4">
        <f t="shared" si="0"/>
        <v>4</v>
      </c>
      <c r="H38" t="s">
        <v>9380</v>
      </c>
    </row>
    <row r="39" spans="1:12" x14ac:dyDescent="0.35">
      <c r="A39" s="4">
        <v>27</v>
      </c>
      <c r="B39" s="4">
        <v>-186.761</v>
      </c>
      <c r="C39" t="s">
        <v>7819</v>
      </c>
      <c r="D39" s="4">
        <v>3</v>
      </c>
      <c r="E39" s="16" t="s">
        <v>7957</v>
      </c>
      <c r="F39" s="28"/>
      <c r="G39" s="4">
        <f t="shared" si="0"/>
        <v>3</v>
      </c>
      <c r="H39" t="s">
        <v>9379</v>
      </c>
    </row>
    <row r="40" spans="1:12" x14ac:dyDescent="0.35">
      <c r="B40" s="4">
        <v>-170.37299999999999</v>
      </c>
      <c r="C40" t="s">
        <v>7819</v>
      </c>
      <c r="D40" s="4">
        <v>3</v>
      </c>
      <c r="E40" s="16" t="s">
        <v>7959</v>
      </c>
    </row>
    <row r="41" spans="1:12" x14ac:dyDescent="0.35">
      <c r="A41" s="4">
        <v>28</v>
      </c>
      <c r="B41" s="4">
        <v>-181.505</v>
      </c>
      <c r="C41" t="s">
        <v>7817</v>
      </c>
      <c r="D41" s="4">
        <v>2</v>
      </c>
      <c r="E41" s="16" t="s">
        <v>1755</v>
      </c>
      <c r="G41" s="4">
        <f t="shared" si="0"/>
        <v>4</v>
      </c>
      <c r="H41" t="s">
        <v>9372</v>
      </c>
    </row>
    <row r="42" spans="1:12" x14ac:dyDescent="0.35">
      <c r="A42" s="4">
        <v>29</v>
      </c>
      <c r="B42" s="4">
        <v>-169</v>
      </c>
      <c r="C42" t="s">
        <v>7817</v>
      </c>
      <c r="D42" s="4">
        <v>2</v>
      </c>
      <c r="E42" s="16" t="s">
        <v>7961</v>
      </c>
      <c r="G42" s="4">
        <f t="shared" si="0"/>
        <v>8</v>
      </c>
      <c r="H42" t="s">
        <v>9374</v>
      </c>
    </row>
    <row r="43" spans="1:12" x14ac:dyDescent="0.35">
      <c r="B43" s="4">
        <v>-163.91800000000001</v>
      </c>
      <c r="C43" t="s">
        <v>7817</v>
      </c>
      <c r="D43" s="4">
        <v>2</v>
      </c>
      <c r="E43" s="16" t="s">
        <v>7963</v>
      </c>
    </row>
    <row r="44" spans="1:12" x14ac:dyDescent="0.35">
      <c r="A44" s="4">
        <v>30</v>
      </c>
      <c r="B44" s="4">
        <v>-160.19999999999999</v>
      </c>
      <c r="C44" t="s">
        <v>7819</v>
      </c>
      <c r="D44" s="4">
        <v>3</v>
      </c>
      <c r="E44" s="16" t="s">
        <v>7964</v>
      </c>
      <c r="G44" s="4">
        <f t="shared" si="0"/>
        <v>8</v>
      </c>
      <c r="H44" t="s">
        <v>9374</v>
      </c>
    </row>
    <row r="45" spans="1:12" x14ac:dyDescent="0.35">
      <c r="A45" s="4">
        <v>31</v>
      </c>
      <c r="B45" s="4">
        <v>-157.39099999999999</v>
      </c>
      <c r="C45" t="s">
        <v>7817</v>
      </c>
      <c r="D45" s="4">
        <v>2</v>
      </c>
      <c r="E45" s="16" t="s">
        <v>4653</v>
      </c>
      <c r="G45" s="4">
        <f t="shared" si="0"/>
        <v>8</v>
      </c>
      <c r="H45" t="s">
        <v>9374</v>
      </c>
    </row>
    <row r="46" spans="1:12" x14ac:dyDescent="0.35">
      <c r="A46" s="4">
        <v>32</v>
      </c>
      <c r="B46" s="4">
        <v>-154.084</v>
      </c>
      <c r="C46" t="s">
        <v>7817</v>
      </c>
      <c r="D46" s="4">
        <v>2</v>
      </c>
      <c r="E46" s="16" t="s">
        <v>999</v>
      </c>
      <c r="G46" s="4">
        <f t="shared" si="0"/>
        <v>4</v>
      </c>
      <c r="H46" t="s">
        <v>9372</v>
      </c>
    </row>
    <row r="47" spans="1:12" x14ac:dyDescent="0.35">
      <c r="A47" s="4">
        <v>33</v>
      </c>
      <c r="B47" s="4">
        <v>-147.98699999999999</v>
      </c>
      <c r="C47" t="s">
        <v>7819</v>
      </c>
      <c r="D47" s="4">
        <v>3</v>
      </c>
      <c r="E47" s="16" t="s">
        <v>7966</v>
      </c>
      <c r="F47" s="28"/>
      <c r="G47" s="4">
        <f t="shared" si="0"/>
        <v>3</v>
      </c>
      <c r="H47" t="s">
        <v>9379</v>
      </c>
    </row>
    <row r="48" spans="1:12" x14ac:dyDescent="0.35">
      <c r="A48" s="4">
        <v>34</v>
      </c>
      <c r="B48" s="4">
        <v>-147.88</v>
      </c>
      <c r="C48" t="s">
        <v>7834</v>
      </c>
      <c r="D48" s="4">
        <v>1</v>
      </c>
      <c r="E48" s="16" t="s">
        <v>999</v>
      </c>
      <c r="G48" s="4">
        <f t="shared" si="0"/>
        <v>4</v>
      </c>
      <c r="H48" t="s">
        <v>9372</v>
      </c>
    </row>
    <row r="49" spans="1:12" x14ac:dyDescent="0.35">
      <c r="A49" s="4">
        <v>35</v>
      </c>
      <c r="B49" s="4">
        <v>-140.465</v>
      </c>
      <c r="C49" t="s">
        <v>7831</v>
      </c>
      <c r="D49" s="4">
        <v>4</v>
      </c>
      <c r="E49" s="16" t="s">
        <v>1956</v>
      </c>
      <c r="G49" s="4">
        <f t="shared" si="0"/>
        <v>4</v>
      </c>
      <c r="H49" t="s">
        <v>9372</v>
      </c>
    </row>
    <row r="50" spans="1:12" x14ac:dyDescent="0.35">
      <c r="A50" s="4">
        <v>36</v>
      </c>
      <c r="B50" s="4">
        <v>-123.217</v>
      </c>
      <c r="C50" t="s">
        <v>7817</v>
      </c>
      <c r="D50" s="4">
        <v>2</v>
      </c>
      <c r="E50" s="16" t="s">
        <v>7969</v>
      </c>
      <c r="G50" s="4">
        <f t="shared" si="0"/>
        <v>8</v>
      </c>
      <c r="H50" t="s">
        <v>9374</v>
      </c>
      <c r="I50" s="4">
        <f t="shared" si="0"/>
        <v>14</v>
      </c>
      <c r="J50" t="s">
        <v>10468</v>
      </c>
    </row>
    <row r="51" spans="1:12" x14ac:dyDescent="0.35">
      <c r="A51" s="4">
        <v>37</v>
      </c>
      <c r="B51" s="4">
        <v>-116.14299999999901</v>
      </c>
      <c r="C51" t="s">
        <v>7819</v>
      </c>
      <c r="D51" s="4">
        <v>3</v>
      </c>
      <c r="E51" s="16" t="s">
        <v>7970</v>
      </c>
      <c r="G51" s="4">
        <f t="shared" si="0"/>
        <v>5</v>
      </c>
      <c r="H51" t="s">
        <v>9378</v>
      </c>
    </row>
    <row r="52" spans="1:12" x14ac:dyDescent="0.35">
      <c r="A52" s="4">
        <v>38</v>
      </c>
      <c r="B52" s="4">
        <v>-111.32599999999999</v>
      </c>
      <c r="C52" t="s">
        <v>7834</v>
      </c>
      <c r="D52" s="4">
        <v>1</v>
      </c>
      <c r="E52" s="16" t="s">
        <v>7972</v>
      </c>
      <c r="G52" s="4">
        <f t="shared" si="0"/>
        <v>5</v>
      </c>
      <c r="H52" t="s">
        <v>9378</v>
      </c>
    </row>
    <row r="54" spans="1:12" x14ac:dyDescent="0.35">
      <c r="A54" s="4">
        <v>39</v>
      </c>
      <c r="B54" s="4">
        <v>-111.00700000000001</v>
      </c>
      <c r="C54" t="s">
        <v>7819</v>
      </c>
      <c r="D54" s="4">
        <v>3</v>
      </c>
      <c r="E54" s="16" t="s">
        <v>7973</v>
      </c>
      <c r="G54" s="4">
        <f t="shared" si="0"/>
        <v>24</v>
      </c>
      <c r="H54" t="s">
        <v>10409</v>
      </c>
    </row>
    <row r="55" spans="1:12" x14ac:dyDescent="0.35">
      <c r="A55" s="4">
        <v>40</v>
      </c>
      <c r="B55" s="4">
        <v>-101.744</v>
      </c>
      <c r="C55" t="s">
        <v>7817</v>
      </c>
      <c r="D55" s="4">
        <v>2</v>
      </c>
      <c r="E55" s="16" t="s">
        <v>7974</v>
      </c>
      <c r="G55" s="4">
        <f t="shared" si="0"/>
        <v>21</v>
      </c>
      <c r="H55" t="s">
        <v>9613</v>
      </c>
    </row>
    <row r="56" spans="1:12" x14ac:dyDescent="0.35">
      <c r="A56" s="4">
        <v>41</v>
      </c>
      <c r="B56" s="4">
        <v>-97.483999999999995</v>
      </c>
      <c r="C56" t="s">
        <v>7831</v>
      </c>
      <c r="D56" s="4">
        <v>4</v>
      </c>
      <c r="E56" s="16" t="s">
        <v>7976</v>
      </c>
      <c r="G56" s="4">
        <f t="shared" si="0"/>
        <v>24</v>
      </c>
      <c r="H56" t="s">
        <v>10409</v>
      </c>
    </row>
    <row r="57" spans="1:12" x14ac:dyDescent="0.35">
      <c r="B57" s="4">
        <v>-83.522999999999996</v>
      </c>
      <c r="C57" t="s">
        <v>7831</v>
      </c>
      <c r="D57" s="4">
        <v>4</v>
      </c>
      <c r="E57" s="16" t="s">
        <v>7978</v>
      </c>
      <c r="G57" s="4">
        <f t="shared" si="0"/>
        <v>6</v>
      </c>
      <c r="H57" t="s">
        <v>10472</v>
      </c>
      <c r="I57" s="4">
        <f t="shared" si="0"/>
        <v>2</v>
      </c>
      <c r="J57" t="s">
        <v>10428</v>
      </c>
      <c r="K57" s="4">
        <f t="shared" si="0"/>
        <v>2</v>
      </c>
      <c r="L57" t="s">
        <v>12175</v>
      </c>
    </row>
    <row r="58" spans="1:12" x14ac:dyDescent="0.35">
      <c r="A58" s="4">
        <v>42</v>
      </c>
      <c r="B58" s="4">
        <v>-92.441999999999993</v>
      </c>
      <c r="C58" t="s">
        <v>7819</v>
      </c>
      <c r="D58" s="4">
        <v>3</v>
      </c>
      <c r="E58" s="16" t="s">
        <v>290</v>
      </c>
      <c r="G58" s="4">
        <f t="shared" si="0"/>
        <v>6</v>
      </c>
      <c r="H58" t="s">
        <v>10472</v>
      </c>
      <c r="I58" s="4">
        <f t="shared" si="0"/>
        <v>2</v>
      </c>
      <c r="J58" t="s">
        <v>10428</v>
      </c>
      <c r="K58" s="4">
        <f t="shared" si="0"/>
        <v>2</v>
      </c>
      <c r="L58" t="s">
        <v>12175</v>
      </c>
    </row>
    <row r="59" spans="1:12" x14ac:dyDescent="0.35">
      <c r="A59" s="4">
        <v>43</v>
      </c>
      <c r="B59" s="4">
        <v>-87.22</v>
      </c>
      <c r="C59" t="s">
        <v>7834</v>
      </c>
      <c r="D59" s="4">
        <v>1</v>
      </c>
      <c r="E59" s="16" t="s">
        <v>2466</v>
      </c>
      <c r="G59" s="4">
        <f t="shared" si="0"/>
        <v>21</v>
      </c>
      <c r="H59" t="s">
        <v>9613</v>
      </c>
    </row>
    <row r="61" spans="1:12" x14ac:dyDescent="0.35">
      <c r="A61" s="4">
        <v>44</v>
      </c>
      <c r="B61" s="4">
        <v>-84.344999999999999</v>
      </c>
      <c r="C61" t="s">
        <v>7817</v>
      </c>
      <c r="D61" s="4">
        <v>2</v>
      </c>
      <c r="E61" s="16" t="s">
        <v>7977</v>
      </c>
      <c r="F61" s="28"/>
      <c r="G61" s="4">
        <f t="shared" si="0"/>
        <v>3</v>
      </c>
      <c r="H61" t="s">
        <v>9379</v>
      </c>
    </row>
    <row r="62" spans="1:12" x14ac:dyDescent="0.35">
      <c r="A62" s="4">
        <v>45</v>
      </c>
      <c r="B62" s="4">
        <v>-80.543000000000006</v>
      </c>
      <c r="C62" t="s">
        <v>7819</v>
      </c>
      <c r="D62" s="4">
        <v>3</v>
      </c>
      <c r="E62" s="16" t="s">
        <v>290</v>
      </c>
      <c r="G62" s="4">
        <f t="shared" si="0"/>
        <v>4</v>
      </c>
      <c r="H62" t="s">
        <v>9372</v>
      </c>
    </row>
    <row r="63" spans="1:12" x14ac:dyDescent="0.35">
      <c r="B63" s="4">
        <v>-78.959000000000003</v>
      </c>
      <c r="C63" t="s">
        <v>7819</v>
      </c>
      <c r="D63" s="4">
        <v>3</v>
      </c>
      <c r="E63" s="16" t="s">
        <v>999</v>
      </c>
    </row>
    <row r="64" spans="1:12" x14ac:dyDescent="0.35">
      <c r="A64" s="4">
        <v>46</v>
      </c>
      <c r="B64" s="4">
        <v>-75.626000000000005</v>
      </c>
      <c r="C64" t="s">
        <v>7817</v>
      </c>
      <c r="D64" s="4">
        <v>2</v>
      </c>
      <c r="E64" s="16" t="s">
        <v>999</v>
      </c>
      <c r="G64" s="4">
        <f t="shared" si="0"/>
        <v>4</v>
      </c>
      <c r="H64" t="s">
        <v>9372</v>
      </c>
    </row>
    <row r="65" spans="1:10" x14ac:dyDescent="0.35">
      <c r="A65" s="4">
        <v>47</v>
      </c>
      <c r="B65" s="4">
        <v>-75.16</v>
      </c>
      <c r="C65" t="s">
        <v>7831</v>
      </c>
      <c r="D65" s="4">
        <v>4</v>
      </c>
      <c r="E65" s="16" t="s">
        <v>999</v>
      </c>
      <c r="G65" s="4">
        <f t="shared" si="0"/>
        <v>4</v>
      </c>
      <c r="H65" t="s">
        <v>9372</v>
      </c>
    </row>
    <row r="66" spans="1:10" x14ac:dyDescent="0.35">
      <c r="A66" s="4">
        <v>48</v>
      </c>
      <c r="B66" s="4">
        <v>-72.132999999999996</v>
      </c>
      <c r="C66" t="s">
        <v>7834</v>
      </c>
      <c r="D66" s="4">
        <v>1</v>
      </c>
      <c r="E66" s="16" t="s">
        <v>999</v>
      </c>
      <c r="G66" s="4">
        <f t="shared" si="0"/>
        <v>4</v>
      </c>
      <c r="H66" t="s">
        <v>9372</v>
      </c>
    </row>
    <row r="68" spans="1:10" x14ac:dyDescent="0.35">
      <c r="A68" s="7">
        <v>4</v>
      </c>
      <c r="B68" s="8" t="s">
        <v>11625</v>
      </c>
    </row>
    <row r="69" spans="1:10" x14ac:dyDescent="0.35">
      <c r="A69" s="7"/>
      <c r="B69" s="8" t="s">
        <v>11626</v>
      </c>
    </row>
    <row r="70" spans="1:10" x14ac:dyDescent="0.35">
      <c r="A70" s="4">
        <v>49</v>
      </c>
      <c r="B70" s="4">
        <v>-63.823</v>
      </c>
      <c r="C70" t="s">
        <v>7819</v>
      </c>
      <c r="D70" s="4">
        <v>3</v>
      </c>
      <c r="E70" s="16" t="s">
        <v>7982</v>
      </c>
      <c r="F70" s="28"/>
      <c r="G70" s="4">
        <f t="shared" si="0"/>
        <v>3</v>
      </c>
      <c r="H70" t="s">
        <v>9379</v>
      </c>
    </row>
    <row r="71" spans="1:10" x14ac:dyDescent="0.35">
      <c r="B71" s="4">
        <v>-60.656999999999996</v>
      </c>
      <c r="C71" t="s">
        <v>7819</v>
      </c>
      <c r="D71" s="4">
        <v>3</v>
      </c>
      <c r="E71" s="16" t="s">
        <v>7246</v>
      </c>
    </row>
    <row r="72" spans="1:10" x14ac:dyDescent="0.35">
      <c r="A72" s="4">
        <v>50</v>
      </c>
      <c r="B72" s="4">
        <v>-57.494</v>
      </c>
      <c r="C72" t="s">
        <v>7834</v>
      </c>
      <c r="D72" s="4">
        <v>1</v>
      </c>
      <c r="E72" s="16" t="s">
        <v>4703</v>
      </c>
      <c r="G72" s="4">
        <f t="shared" si="0"/>
        <v>4</v>
      </c>
      <c r="H72" t="s">
        <v>9372</v>
      </c>
    </row>
    <row r="73" spans="1:10" x14ac:dyDescent="0.35">
      <c r="A73" s="4">
        <v>51</v>
      </c>
      <c r="B73" s="4">
        <v>-56.761000000000003</v>
      </c>
      <c r="C73" t="s">
        <v>7817</v>
      </c>
      <c r="D73" s="4">
        <v>2</v>
      </c>
      <c r="E73" s="16" t="s">
        <v>3105</v>
      </c>
      <c r="G73" s="4">
        <f t="shared" ref="G73:I81" si="7">IF(H73="GREET",1,IF(H73="GOAL",2,IF(H73="GOAL:COOP",2,IF(H73="(GOAL:COOP)",2,IF(H73="GOAL:CIVILITY",2,IF(H73="GOAL:SUSTAIN",2,IF(H73="(GOAL:SUSTAIN)",2,IF(H73="GOAL:MAX EARN",2,IF(H73="GOAL:EQUITY",2,IF(H73="(GOAL:EQUITY)",2,IF(H73="PROPOSAL",3,IF(H73="(PROPOSAL)",3,IF(H73="CHOOSE+",4,IF(H73="CHOOSE-",4,IF(H73="(CHOOSE+)",4,IF(H73="(CHOOSE-)",4,IF(H73="ECO INFO",5,IF(H73="(ECO INFO)",5,IF(H73="$ INFO",6,IF(H73="($ INFO)",6,IF(H73="SOC INFO",7,IF(H73="(SOC INFO)",7,IF(H73="RULE INFO",8,IF(H73="EXP INFO",9,IF(H73="(EXP INFO)",9,IF(H73="MON RES",10,IF(H73="MON EARN",11,IF(H73="MON BEH",12,IF(H73="POSE HARM",13,IF(H73="(POSE HARM)",13,IF(H73="POSE CONCERN",14,IF(H73="(POSE CONCERN)",14,IF(H73="RJ APOLOGY",15,IF(H73="RJ ATONE",16,IF(H73="(RJ ATONE)",16,IF(H73="RJ JUSTIFY",17,IF(H73="RJ JUSTIFY:ECO INFO",17,IF(H73="RJ JUSTIFY:SOC INFO",17,IF(H73="RJ JUSTIFY:EXP INFO",17,IF(H73="RJ JUSTIFY:MON EARN",17,IF(H73="RJ JUSTIFY:MON BEH",17,IF(H73="RJ-",18,IF(H73="RJ FORGIVE+",19,IF(H73="RJ FORGIVE-",19,IF(H73="(RJ FORGIVE+)",19,IF(H73="(RJ FORGIVE-)",19,IF(H73="COORD",20,IF(H73="(COORD)",20,IF(H73="ENF ACK",21,IF(H73="(ENF ACK)",21,IF(H73="ENF PRAISE",22,IF(H73="ENF ASK",23,IF(H73="ENF TELL",24,IF(H73="ENF SHAME",25,IF(H73="ENF WARN",26,IF(H73="ENF THREATEN",27,IF(H73="ENF PUNISH",28,IF(H73="DEFECT",29,IF(H73="SM TALK",30,IF(H73="HUMOR",31,IF(H73="POLITE+",32,IF(H73="POLITE-",32,IF(H73="INPUT-",33,IF(H73="AMBIGUOUS",34,IF(H73="UNCODEABLE",35)))))))))))))))))))))))))))))))))))))))))))))))))))))))))))))))))</f>
        <v>8</v>
      </c>
      <c r="H73" t="s">
        <v>9374</v>
      </c>
      <c r="I73" s="4">
        <f t="shared" si="7"/>
        <v>4</v>
      </c>
      <c r="J73" t="s">
        <v>10330</v>
      </c>
    </row>
    <row r="74" spans="1:10" x14ac:dyDescent="0.35">
      <c r="A74" s="4">
        <v>52</v>
      </c>
      <c r="B74" s="4">
        <v>-55.358999999999902</v>
      </c>
      <c r="C74" t="s">
        <v>7819</v>
      </c>
      <c r="D74" s="4">
        <v>3</v>
      </c>
      <c r="E74" s="16" t="s">
        <v>1517</v>
      </c>
      <c r="G74" s="4">
        <f t="shared" si="7"/>
        <v>4</v>
      </c>
      <c r="H74" t="s">
        <v>9372</v>
      </c>
    </row>
    <row r="75" spans="1:10" x14ac:dyDescent="0.35">
      <c r="A75" s="4">
        <v>53</v>
      </c>
      <c r="B75" s="4">
        <v>-52.305</v>
      </c>
      <c r="C75" t="s">
        <v>7819</v>
      </c>
      <c r="D75" s="4">
        <v>3</v>
      </c>
      <c r="E75" s="16" t="s">
        <v>7983</v>
      </c>
      <c r="G75" s="4">
        <f t="shared" si="7"/>
        <v>8</v>
      </c>
      <c r="H75" t="s">
        <v>9374</v>
      </c>
    </row>
    <row r="76" spans="1:10" x14ac:dyDescent="0.35">
      <c r="A76" s="4">
        <v>54</v>
      </c>
      <c r="B76" s="4">
        <v>-50.318999999999903</v>
      </c>
      <c r="C76" t="s">
        <v>7819</v>
      </c>
      <c r="D76" s="4">
        <v>3</v>
      </c>
      <c r="E76" s="16" t="s">
        <v>7984</v>
      </c>
      <c r="G76" s="4">
        <f t="shared" si="7"/>
        <v>24</v>
      </c>
      <c r="H76" t="s">
        <v>10409</v>
      </c>
    </row>
    <row r="77" spans="1:10" x14ac:dyDescent="0.35">
      <c r="B77" s="4">
        <v>-48.454999999999998</v>
      </c>
      <c r="C77" t="s">
        <v>7819</v>
      </c>
      <c r="D77" s="4">
        <v>3</v>
      </c>
      <c r="E77" s="16" t="s">
        <v>142</v>
      </c>
    </row>
    <row r="78" spans="1:10" x14ac:dyDescent="0.35">
      <c r="B78" s="4">
        <v>-46.481999999999999</v>
      </c>
      <c r="C78" t="s">
        <v>7819</v>
      </c>
      <c r="D78" s="4">
        <v>3</v>
      </c>
      <c r="E78" s="16" t="s">
        <v>7987</v>
      </c>
    </row>
    <row r="79" spans="1:10" x14ac:dyDescent="0.35">
      <c r="A79" s="4">
        <v>55</v>
      </c>
      <c r="B79" s="4">
        <v>-50.12</v>
      </c>
      <c r="C79" t="s">
        <v>7834</v>
      </c>
      <c r="D79" s="4">
        <v>1</v>
      </c>
      <c r="E79" s="16" t="s">
        <v>7985</v>
      </c>
      <c r="G79" s="4">
        <f t="shared" si="7"/>
        <v>8</v>
      </c>
      <c r="H79" t="s">
        <v>9374</v>
      </c>
      <c r="I79" s="4">
        <f t="shared" si="7"/>
        <v>4</v>
      </c>
      <c r="J79" t="s">
        <v>10330</v>
      </c>
    </row>
    <row r="81" spans="1:10" x14ac:dyDescent="0.35">
      <c r="A81" s="4">
        <v>56</v>
      </c>
      <c r="B81" s="4">
        <v>-47.206000000000003</v>
      </c>
      <c r="C81" t="s">
        <v>7817</v>
      </c>
      <c r="D81" s="4">
        <v>2</v>
      </c>
      <c r="E81" s="16" t="s">
        <v>873</v>
      </c>
      <c r="G81" s="4">
        <f t="shared" si="7"/>
        <v>22</v>
      </c>
      <c r="H81" t="s">
        <v>10418</v>
      </c>
    </row>
    <row r="83" spans="1:10" x14ac:dyDescent="0.35">
      <c r="B83" s="107" t="s">
        <v>9231</v>
      </c>
      <c r="C83" s="22"/>
      <c r="D83" s="21"/>
      <c r="E83" s="23"/>
    </row>
    <row r="84" spans="1:10" x14ac:dyDescent="0.35">
      <c r="B84" s="31"/>
    </row>
    <row r="85" spans="1:10" x14ac:dyDescent="0.35">
      <c r="A85" s="4">
        <v>57</v>
      </c>
      <c r="B85" s="4">
        <v>55.000999999999998</v>
      </c>
      <c r="C85" t="s">
        <v>7819</v>
      </c>
      <c r="D85" s="4">
        <v>3</v>
      </c>
      <c r="E85" s="16" t="s">
        <v>7988</v>
      </c>
      <c r="G85" s="4">
        <f t="shared" ref="G85" si="8">IF(H85="GREET",1,IF(H85="GOAL",2,IF(H85="GOAL:COOP",2,IF(H85="(GOAL:COOP)",2,IF(H85="GOAL:CIVILITY",2,IF(H85="GOAL:SUSTAIN",2,IF(H85="(GOAL:SUSTAIN)",2,IF(H85="GOAL:MAX EARN",2,IF(H85="GOAL:EQUITY",2,IF(H85="(GOAL:EQUITY)",2,IF(H85="PROPOSAL",3,IF(H85="(PROPOSAL)",3,IF(H85="CHOOSE+",4,IF(H85="CHOOSE-",4,IF(H85="(CHOOSE+)",4,IF(H85="(CHOOSE-)",4,IF(H85="ECO INFO",5,IF(H85="(ECO INFO)",5,IF(H85="$ INFO",6,IF(H85="($ INFO)",6,IF(H85="SOC INFO",7,IF(H85="(SOC INFO)",7,IF(H85="RULE INFO",8,IF(H85="EXP INFO",9,IF(H85="(EXP INFO)",9,IF(H85="MON RES",10,IF(H85="MON EARN",11,IF(H85="MON BEH",12,IF(H85="POSE HARM",13,IF(H85="(POSE HARM)",13,IF(H85="POSE CONCERN",14,IF(H85="(POSE CONCERN)",14,IF(H85="RJ APOLOGY",15,IF(H85="RJ ATONE",16,IF(H85="(RJ ATONE)",16,IF(H85="RJ JUSTIFY",17,IF(H85="RJ JUSTIFY:ECO INFO",17,IF(H85="RJ JUSTIFY:SOC INFO",17,IF(H85="RJ JUSTIFY:EXP INFO",17,IF(H85="RJ JUSTIFY:MON EARN",17,IF(H85="RJ JUSTIFY:MON BEH",17,IF(H85="RJ-",18,IF(H85="RJ FORGIVE+",19,IF(H85="RJ FORGIVE-",19,IF(H85="(RJ FORGIVE+)",19,IF(H85="(RJ FORGIVE-)",19,IF(H85="COORD",20,IF(H85="(COORD)",20,IF(H85="ENF ACK",21,IF(H85="(ENF ACK)",21,IF(H85="ENF PRAISE",22,IF(H85="ENF ASK",23,IF(H85="ENF TELL",24,IF(H85="ENF SHAME",25,IF(H85="ENF WARN",26,IF(H85="ENF THREATEN",27,IF(H85="ENF PUNISH",28,IF(H85="DEFECT",29,IF(H85="SM TALK",30,IF(H85="HUMOR",31,IF(H85="POLITE+",32,IF(H85="POLITE-",32,IF(H85="INPUT-",33,IF(H85="AMBIGUOUS",34,IF(H85="UNCODEABLE",35)))))))))))))))))))))))))))))))))))))))))))))))))))))))))))))))))</f>
        <v>3</v>
      </c>
      <c r="H85" t="s">
        <v>9379</v>
      </c>
      <c r="J85" t="s">
        <v>11629</v>
      </c>
    </row>
    <row r="86" spans="1:10" x14ac:dyDescent="0.35">
      <c r="B86" s="4">
        <v>65.536999999999907</v>
      </c>
      <c r="C86" t="s">
        <v>7819</v>
      </c>
      <c r="D86" s="4">
        <v>3</v>
      </c>
      <c r="E86" s="16" t="s">
        <v>7989</v>
      </c>
    </row>
    <row r="87" spans="1:10" x14ac:dyDescent="0.35">
      <c r="B87" s="4">
        <v>69.320999999999998</v>
      </c>
      <c r="C87" t="s">
        <v>7819</v>
      </c>
      <c r="D87" s="4">
        <v>3</v>
      </c>
      <c r="E87" s="16" t="s">
        <v>7991</v>
      </c>
    </row>
    <row r="89" spans="1:10" x14ac:dyDescent="0.35">
      <c r="B89" s="31" t="s">
        <v>11628</v>
      </c>
    </row>
    <row r="90" spans="1:10" x14ac:dyDescent="0.35">
      <c r="A90" s="4">
        <v>58</v>
      </c>
      <c r="B90" s="4">
        <v>67.376000000000005</v>
      </c>
      <c r="C90" t="s">
        <v>7817</v>
      </c>
      <c r="D90" s="4">
        <v>2</v>
      </c>
      <c r="E90" s="16" t="s">
        <v>7990</v>
      </c>
      <c r="G90" s="4">
        <f t="shared" ref="G90:G95" si="9">IF(H90="GREET",1,IF(H90="GOAL",2,IF(H90="GOAL:COOP",2,IF(H90="(GOAL:COOP)",2,IF(H90="GOAL:CIVILITY",2,IF(H90="GOAL:SUSTAIN",2,IF(H90="(GOAL:SUSTAIN)",2,IF(H90="GOAL:MAX EARN",2,IF(H90="GOAL:EQUITY",2,IF(H90="(GOAL:EQUITY)",2,IF(H90="PROPOSAL",3,IF(H90="(PROPOSAL)",3,IF(H90="CHOOSE+",4,IF(H90="CHOOSE-",4,IF(H90="(CHOOSE+)",4,IF(H90="(CHOOSE-)",4,IF(H90="ECO INFO",5,IF(H90="(ECO INFO)",5,IF(H90="$ INFO",6,IF(H90="($ INFO)",6,IF(H90="SOC INFO",7,IF(H90="(SOC INFO)",7,IF(H90="RULE INFO",8,IF(H90="EXP INFO",9,IF(H90="(EXP INFO)",9,IF(H90="MON RES",10,IF(H90="MON EARN",11,IF(H90="MON BEH",12,IF(H90="POSE HARM",13,IF(H90="(POSE HARM)",13,IF(H90="POSE CONCERN",14,IF(H90="(POSE CONCERN)",14,IF(H90="RJ APOLOGY",15,IF(H90="RJ ATONE",16,IF(H90="(RJ ATONE)",16,IF(H90="RJ JUSTIFY",17,IF(H90="RJ JUSTIFY:ECO INFO",17,IF(H90="RJ JUSTIFY:SOC INFO",17,IF(H90="RJ JUSTIFY:EXP INFO",17,IF(H90="RJ JUSTIFY:MON EARN",17,IF(H90="RJ JUSTIFY:MON BEH",17,IF(H90="RJ-",18,IF(H90="RJ FORGIVE+",19,IF(H90="RJ FORGIVE-",19,IF(H90="(RJ FORGIVE+)",19,IF(H90="(RJ FORGIVE-)",19,IF(H90="COORD",20,IF(H90="(COORD)",20,IF(H90="ENF ACK",21,IF(H90="(ENF ACK)",21,IF(H90="ENF PRAISE",22,IF(H90="ENF ASK",23,IF(H90="ENF TELL",24,IF(H90="ENF SHAME",25,IF(H90="ENF WARN",26,IF(H90="ENF THREATEN",27,IF(H90="ENF PUNISH",28,IF(H90="DEFECT",29,IF(H90="SM TALK",30,IF(H90="HUMOR",31,IF(H90="POLITE+",32,IF(H90="POLITE-",32,IF(H90="INPUT-",33,IF(H90="AMBIGUOUS",34,IF(H90="UNCODEABLE",35)))))))))))))))))))))))))))))))))))))))))))))))))))))))))))))))))</f>
        <v>8</v>
      </c>
      <c r="H90" t="s">
        <v>9374</v>
      </c>
      <c r="J90" t="s">
        <v>11627</v>
      </c>
    </row>
    <row r="91" spans="1:10" x14ac:dyDescent="0.35">
      <c r="A91" s="4">
        <v>59</v>
      </c>
      <c r="B91" s="4">
        <v>80.048999999999893</v>
      </c>
      <c r="C91" t="s">
        <v>7819</v>
      </c>
      <c r="D91" s="4">
        <v>3</v>
      </c>
      <c r="E91" s="16" t="s">
        <v>7992</v>
      </c>
      <c r="G91" s="4">
        <f t="shared" si="9"/>
        <v>8</v>
      </c>
      <c r="H91" t="s">
        <v>9374</v>
      </c>
    </row>
    <row r="92" spans="1:10" x14ac:dyDescent="0.35">
      <c r="A92" s="4">
        <v>60</v>
      </c>
      <c r="B92" s="4">
        <v>85.302999999999997</v>
      </c>
      <c r="C92" t="s">
        <v>7817</v>
      </c>
      <c r="D92" s="4">
        <v>2</v>
      </c>
      <c r="E92" s="16" t="s">
        <v>7993</v>
      </c>
      <c r="G92" s="4">
        <f t="shared" si="9"/>
        <v>8</v>
      </c>
      <c r="H92" t="s">
        <v>9374</v>
      </c>
    </row>
    <row r="93" spans="1:10" x14ac:dyDescent="0.35">
      <c r="A93" s="4">
        <v>61</v>
      </c>
      <c r="B93" s="4">
        <v>90.945999999999998</v>
      </c>
      <c r="C93" t="s">
        <v>7831</v>
      </c>
      <c r="D93" s="4">
        <v>4</v>
      </c>
      <c r="E93" s="16" t="s">
        <v>7994</v>
      </c>
      <c r="G93" s="4">
        <f t="shared" si="9"/>
        <v>8</v>
      </c>
      <c r="H93" t="s">
        <v>9374</v>
      </c>
    </row>
    <row r="94" spans="1:10" x14ac:dyDescent="0.35">
      <c r="A94" s="4">
        <v>62</v>
      </c>
      <c r="B94" s="4">
        <v>92.736999999999995</v>
      </c>
      <c r="C94" t="s">
        <v>7819</v>
      </c>
      <c r="D94" s="4">
        <v>3</v>
      </c>
      <c r="E94" s="16" t="s">
        <v>290</v>
      </c>
      <c r="G94" s="4">
        <f t="shared" si="9"/>
        <v>8</v>
      </c>
      <c r="H94" t="s">
        <v>9374</v>
      </c>
    </row>
    <row r="95" spans="1:10" x14ac:dyDescent="0.35">
      <c r="A95" s="4">
        <v>63</v>
      </c>
      <c r="B95" s="4">
        <v>107.16200000000001</v>
      </c>
      <c r="C95" t="s">
        <v>7817</v>
      </c>
      <c r="D95" s="4">
        <v>2</v>
      </c>
      <c r="E95" s="16" t="s">
        <v>7995</v>
      </c>
      <c r="G95" s="4">
        <f t="shared" si="9"/>
        <v>8</v>
      </c>
      <c r="H95" t="s">
        <v>9374</v>
      </c>
    </row>
    <row r="97" spans="1:8" x14ac:dyDescent="0.35">
      <c r="A97" s="4">
        <v>64</v>
      </c>
      <c r="B97" s="4">
        <v>127.773</v>
      </c>
      <c r="C97" t="s">
        <v>7834</v>
      </c>
      <c r="D97" s="4">
        <v>1</v>
      </c>
      <c r="E97" s="5" t="s">
        <v>9219</v>
      </c>
      <c r="G97" s="4">
        <f t="shared" ref="G97:G98" si="10">IF(H97="GREET",1,IF(H97="GOAL",2,IF(H97="GOAL:COOP",2,IF(H97="(GOAL:COOP)",2,IF(H97="GOAL:CIVILITY",2,IF(H97="GOAL:SUSTAIN",2,IF(H97="(GOAL:SUSTAIN)",2,IF(H97="GOAL:MAX EARN",2,IF(H97="GOAL:EQUITY",2,IF(H97="(GOAL:EQUITY)",2,IF(H97="PROPOSAL",3,IF(H97="(PROPOSAL)",3,IF(H97="CHOOSE+",4,IF(H97="CHOOSE-",4,IF(H97="(CHOOSE+)",4,IF(H97="(CHOOSE-)",4,IF(H97="ECO INFO",5,IF(H97="(ECO INFO)",5,IF(H97="$ INFO",6,IF(H97="($ INFO)",6,IF(H97="SOC INFO",7,IF(H97="(SOC INFO)",7,IF(H97="RULE INFO",8,IF(H97="EXP INFO",9,IF(H97="(EXP INFO)",9,IF(H97="MON RES",10,IF(H97="MON EARN",11,IF(H97="MON BEH",12,IF(H97="POSE HARM",13,IF(H97="(POSE HARM)",13,IF(H97="POSE CONCERN",14,IF(H97="(POSE CONCERN)",14,IF(H97="RJ APOLOGY",15,IF(H97="RJ ATONE",16,IF(H97="(RJ ATONE)",16,IF(H97="RJ JUSTIFY",17,IF(H97="RJ JUSTIFY:ECO INFO",17,IF(H97="RJ JUSTIFY:SOC INFO",17,IF(H97="RJ JUSTIFY:EXP INFO",17,IF(H97="RJ JUSTIFY:MON EARN",17,IF(H97="RJ JUSTIFY:MON BEH",17,IF(H97="RJ-",18,IF(H97="RJ FORGIVE+",19,IF(H97="RJ FORGIVE-",19,IF(H97="(RJ FORGIVE+)",19,IF(H97="(RJ FORGIVE-)",19,IF(H97="COORD",20,IF(H97="(COORD)",20,IF(H97="ENF ACK",21,IF(H97="(ENF ACK)",21,IF(H97="ENF PRAISE",22,IF(H97="ENF ASK",23,IF(H97="ENF TELL",24,IF(H97="ENF SHAME",25,IF(H97="ENF WARN",26,IF(H97="ENF THREATEN",27,IF(H97="ENF PUNISH",28,IF(H97="DEFECT",29,IF(H97="SM TALK",30,IF(H97="HUMOR",31,IF(H97="POLITE+",32,IF(H97="POLITE-",32,IF(H97="INPUT-",33,IF(H97="AMBIGUOUS",34,IF(H97="UNCODEABLE",35)))))))))))))))))))))))))))))))))))))))))))))))))))))))))))))))))</f>
        <v>35</v>
      </c>
      <c r="H97" t="s">
        <v>9391</v>
      </c>
    </row>
    <row r="98" spans="1:8" x14ac:dyDescent="0.35">
      <c r="A98" s="4">
        <v>65</v>
      </c>
      <c r="B98" s="4">
        <v>127.84899999999899</v>
      </c>
      <c r="C98" t="s">
        <v>7819</v>
      </c>
      <c r="D98" s="4">
        <v>3</v>
      </c>
      <c r="E98" s="16" t="s">
        <v>7996</v>
      </c>
      <c r="G98" s="4">
        <f t="shared" si="10"/>
        <v>20</v>
      </c>
      <c r="H98" t="s">
        <v>9472</v>
      </c>
    </row>
    <row r="100" spans="1:8" x14ac:dyDescent="0.35">
      <c r="A100" s="7"/>
      <c r="B100" s="11" t="s">
        <v>9230</v>
      </c>
      <c r="C100" s="15"/>
      <c r="D100" s="19"/>
      <c r="E100" s="15"/>
      <c r="F100" s="13"/>
    </row>
    <row r="101" spans="1:8" x14ac:dyDescent="0.35">
      <c r="B101" s="20"/>
    </row>
    <row r="102" spans="1:8" x14ac:dyDescent="0.35">
      <c r="A102" s="4">
        <v>66</v>
      </c>
      <c r="B102" s="4">
        <v>-369.899</v>
      </c>
      <c r="C102" t="s">
        <v>7817</v>
      </c>
      <c r="D102" s="4">
        <v>2</v>
      </c>
      <c r="E102" s="16" t="s">
        <v>7818</v>
      </c>
      <c r="G102" s="4">
        <f t="shared" ref="G102:G105" si="11">IF(H102="GREET",1,IF(H102="GOAL",2,IF(H102="GOAL:COOP",2,IF(H102="(GOAL:COOP)",2,IF(H102="GOAL:CIVILITY",2,IF(H102="GOAL:SUSTAIN",2,IF(H102="(GOAL:SUSTAIN)",2,IF(H102="GOAL:MAX EARN",2,IF(H102="GOAL:EQUITY",2,IF(H102="(GOAL:EQUITY)",2,IF(H102="PROPOSAL",3,IF(H102="(PROPOSAL)",3,IF(H102="CHOOSE+",4,IF(H102="CHOOSE-",4,IF(H102="(CHOOSE+)",4,IF(H102="(CHOOSE-)",4,IF(H102="ECO INFO",5,IF(H102="(ECO INFO)",5,IF(H102="$ INFO",6,IF(H102="($ INFO)",6,IF(H102="SOC INFO",7,IF(H102="(SOC INFO)",7,IF(H102="RULE INFO",8,IF(H102="EXP INFO",9,IF(H102="(EXP INFO)",9,IF(H102="MON RES",10,IF(H102="MON EARN",11,IF(H102="MON BEH",12,IF(H102="POSE HARM",13,IF(H102="(POSE HARM)",13,IF(H102="POSE CONCERN",14,IF(H102="(POSE CONCERN)",14,IF(H102="RJ APOLOGY",15,IF(H102="RJ ATONE",16,IF(H102="(RJ ATONE)",16,IF(H102="RJ JUSTIFY",17,IF(H102="RJ JUSTIFY:ECO INFO",17,IF(H102="RJ JUSTIFY:SOC INFO",17,IF(H102="RJ JUSTIFY:EXP INFO",17,IF(H102="RJ JUSTIFY:MON EARN",17,IF(H102="RJ JUSTIFY:MON BEH",17,IF(H102="RJ-",18,IF(H102="RJ FORGIVE+",19,IF(H102="RJ FORGIVE-",19,IF(H102="(RJ FORGIVE+)",19,IF(H102="(RJ FORGIVE-)",19,IF(H102="COORD",20,IF(H102="(COORD)",20,IF(H102="ENF ACK",21,IF(H102="(ENF ACK)",21,IF(H102="ENF PRAISE",22,IF(H102="ENF ASK",23,IF(H102="ENF TELL",24,IF(H102="ENF SHAME",25,IF(H102="ENF WARN",26,IF(H102="ENF THREATEN",27,IF(H102="ENF PUNISH",28,IF(H102="DEFECT",29,IF(H102="SM TALK",30,IF(H102="HUMOR",31,IF(H102="POLITE+",32,IF(H102="POLITE-",32,IF(H102="INPUT-",33,IF(H102="AMBIGUOUS",34,IF(H102="UNCODEABLE",35)))))))))))))))))))))))))))))))))))))))))))))))))))))))))))))))))</f>
        <v>22</v>
      </c>
      <c r="H102" t="s">
        <v>10418</v>
      </c>
    </row>
    <row r="103" spans="1:8" x14ac:dyDescent="0.35">
      <c r="A103" s="4">
        <v>67</v>
      </c>
      <c r="B103" s="4">
        <v>-362.41199999999998</v>
      </c>
      <c r="C103" t="s">
        <v>7817</v>
      </c>
      <c r="D103" s="4">
        <v>2</v>
      </c>
      <c r="E103" s="16" t="s">
        <v>7825</v>
      </c>
      <c r="G103" s="4">
        <f t="shared" si="11"/>
        <v>10</v>
      </c>
      <c r="H103" t="s">
        <v>10136</v>
      </c>
    </row>
    <row r="104" spans="1:8" x14ac:dyDescent="0.35">
      <c r="A104" s="4">
        <v>68</v>
      </c>
      <c r="B104" s="4">
        <v>-354.15</v>
      </c>
      <c r="C104" t="s">
        <v>7831</v>
      </c>
      <c r="D104" s="4">
        <v>4</v>
      </c>
      <c r="E104" s="16" t="s">
        <v>578</v>
      </c>
      <c r="G104" s="4">
        <f t="shared" si="11"/>
        <v>22</v>
      </c>
      <c r="H104" t="s">
        <v>10418</v>
      </c>
    </row>
    <row r="105" spans="1:8" x14ac:dyDescent="0.35">
      <c r="A105" s="4">
        <v>69</v>
      </c>
      <c r="B105" s="4">
        <v>-349.62199999999899</v>
      </c>
      <c r="C105" t="s">
        <v>7819</v>
      </c>
      <c r="D105" s="4">
        <v>3</v>
      </c>
      <c r="E105" s="16" t="s">
        <v>7836</v>
      </c>
      <c r="G105" s="4">
        <f t="shared" si="11"/>
        <v>22</v>
      </c>
      <c r="H105" t="s">
        <v>10418</v>
      </c>
    </row>
    <row r="107" spans="1:8" x14ac:dyDescent="0.35">
      <c r="A107" s="7">
        <v>4</v>
      </c>
      <c r="B107" s="31" t="s">
        <v>11632</v>
      </c>
    </row>
    <row r="108" spans="1:8" x14ac:dyDescent="0.35">
      <c r="A108" s="7"/>
      <c r="B108" s="39" t="s">
        <v>11631</v>
      </c>
    </row>
    <row r="109" spans="1:8" x14ac:dyDescent="0.35">
      <c r="A109" s="4">
        <v>70</v>
      </c>
      <c r="B109" s="4">
        <v>-367.43900000000002</v>
      </c>
      <c r="C109" t="s">
        <v>7819</v>
      </c>
      <c r="D109" s="4">
        <v>3</v>
      </c>
      <c r="E109" s="16" t="s">
        <v>7820</v>
      </c>
      <c r="G109" s="4">
        <f t="shared" ref="G109" si="12">IF(H109="GREET",1,IF(H109="GOAL",2,IF(H109="GOAL:COOP",2,IF(H109="(GOAL:COOP)",2,IF(H109="GOAL:CIVILITY",2,IF(H109="GOAL:SUSTAIN",2,IF(H109="(GOAL:SUSTAIN)",2,IF(H109="GOAL:MAX EARN",2,IF(H109="GOAL:EQUITY",2,IF(H109="(GOAL:EQUITY)",2,IF(H109="PROPOSAL",3,IF(H109="(PROPOSAL)",3,IF(H109="CHOOSE+",4,IF(H109="CHOOSE-",4,IF(H109="(CHOOSE+)",4,IF(H109="(CHOOSE-)",4,IF(H109="ECO INFO",5,IF(H109="(ECO INFO)",5,IF(H109="$ INFO",6,IF(H109="($ INFO)",6,IF(H109="SOC INFO",7,IF(H109="(SOC INFO)",7,IF(H109="RULE INFO",8,IF(H109="EXP INFO",9,IF(H109="(EXP INFO)",9,IF(H109="MON RES",10,IF(H109="MON EARN",11,IF(H109="MON BEH",12,IF(H109="POSE HARM",13,IF(H109="(POSE HARM)",13,IF(H109="POSE CONCERN",14,IF(H109="(POSE CONCERN)",14,IF(H109="RJ APOLOGY",15,IF(H109="RJ ATONE",16,IF(H109="(RJ ATONE)",16,IF(H109="RJ JUSTIFY",17,IF(H109="RJ JUSTIFY:ECO INFO",17,IF(H109="RJ JUSTIFY:SOC INFO",17,IF(H109="RJ JUSTIFY:EXP INFO",17,IF(H109="RJ JUSTIFY:MON EARN",17,IF(H109="RJ JUSTIFY:MON BEH",17,IF(H109="RJ-",18,IF(H109="RJ FORGIVE+",19,IF(H109="RJ FORGIVE-",19,IF(H109="(RJ FORGIVE+)",19,IF(H109="(RJ FORGIVE-)",19,IF(H109="COORD",20,IF(H109="(COORD)",20,IF(H109="ENF ACK",21,IF(H109="(ENF ACK)",21,IF(H109="ENF PRAISE",22,IF(H109="ENF ASK",23,IF(H109="ENF TELL",24,IF(H109="ENF SHAME",25,IF(H109="ENF WARN",26,IF(H109="ENF THREATEN",27,IF(H109="ENF PUNISH",28,IF(H109="DEFECT",29,IF(H109="SM TALK",30,IF(H109="HUMOR",31,IF(H109="POLITE+",32,IF(H109="POLITE-",32,IF(H109="INPUT-",33,IF(H109="AMBIGUOUS",34,IF(H109="UNCODEABLE",35)))))))))))))))))))))))))))))))))))))))))))))))))))))))))))))))))</f>
        <v>3</v>
      </c>
      <c r="H109" t="s">
        <v>9379</v>
      </c>
    </row>
    <row r="110" spans="1:8" x14ac:dyDescent="0.35">
      <c r="B110" s="4">
        <v>-359.20400000000001</v>
      </c>
      <c r="C110" t="s">
        <v>7819</v>
      </c>
      <c r="D110" s="4">
        <v>3</v>
      </c>
      <c r="E110" s="16" t="s">
        <v>7830</v>
      </c>
    </row>
    <row r="111" spans="1:8" x14ac:dyDescent="0.35">
      <c r="A111" s="4">
        <v>71</v>
      </c>
      <c r="B111" s="4">
        <v>-349.67099999999999</v>
      </c>
      <c r="C111" t="s">
        <v>7834</v>
      </c>
      <c r="D111" s="4">
        <v>1</v>
      </c>
      <c r="E111" s="16" t="s">
        <v>7835</v>
      </c>
    </row>
    <row r="112" spans="1:8" x14ac:dyDescent="0.35">
      <c r="E112" s="58" t="s">
        <v>9624</v>
      </c>
      <c r="G112" s="4">
        <f t="shared" ref="G112:K174" si="13">IF(H112="GREET",1,IF(H112="GOAL",2,IF(H112="GOAL:COOP",2,IF(H112="(GOAL:COOP)",2,IF(H112="GOAL:CIVILITY",2,IF(H112="GOAL:SUSTAIN",2,IF(H112="(GOAL:SUSTAIN)",2,IF(H112="GOAL:MAX EARN",2,IF(H112="GOAL:EQUITY",2,IF(H112="(GOAL:EQUITY)",2,IF(H112="PROPOSAL",3,IF(H112="(PROPOSAL)",3,IF(H112="CHOOSE+",4,IF(H112="CHOOSE-",4,IF(H112="(CHOOSE+)",4,IF(H112="(CHOOSE-)",4,IF(H112="ECO INFO",5,IF(H112="(ECO INFO)",5,IF(H112="$ INFO",6,IF(H112="($ INFO)",6,IF(H112="SOC INFO",7,IF(H112="(SOC INFO)",7,IF(H112="RULE INFO",8,IF(H112="EXP INFO",9,IF(H112="(EXP INFO)",9,IF(H112="MON RES",10,IF(H112="MON EARN",11,IF(H112="MON BEH",12,IF(H112="POSE HARM",13,IF(H112="(POSE HARM)",13,IF(H112="POSE CONCERN",14,IF(H112="(POSE CONCERN)",14,IF(H112="RJ APOLOGY",15,IF(H112="RJ ATONE",16,IF(H112="(RJ ATONE)",16,IF(H112="RJ JUSTIFY",17,IF(H112="RJ JUSTIFY:ECO INFO",17,IF(H112="RJ JUSTIFY:SOC INFO",17,IF(H112="RJ JUSTIFY:EXP INFO",17,IF(H112="RJ JUSTIFY:MON EARN",17,IF(H112="RJ JUSTIFY:MON BEH",17,IF(H112="RJ-",18,IF(H112="RJ FORGIVE+",19,IF(H112="RJ FORGIVE-",19,IF(H112="(RJ FORGIVE+)",19,IF(H112="(RJ FORGIVE-)",19,IF(H112="COORD",20,IF(H112="(COORD)",20,IF(H112="ENF ACK",21,IF(H112="(ENF ACK)",21,IF(H112="ENF PRAISE",22,IF(H112="ENF ASK",23,IF(H112="ENF TELL",24,IF(H112="ENF SHAME",25,IF(H112="ENF WARN",26,IF(H112="ENF THREATEN",27,IF(H112="ENF PUNISH",28,IF(H112="DEFECT",29,IF(H112="SM TALK",30,IF(H112="HUMOR",31,IF(H112="POLITE+",32,IF(H112="POLITE-",32,IF(H112="INPUT-",33,IF(H112="AMBIGUOUS",34,IF(H112="UNCODEABLE",35)))))))))))))))))))))))))))))))))))))))))))))))))))))))))))))))))</f>
        <v>4</v>
      </c>
      <c r="H112" t="s">
        <v>9372</v>
      </c>
    </row>
    <row r="113" spans="1:10" x14ac:dyDescent="0.35">
      <c r="E113" s="58" t="s">
        <v>10042</v>
      </c>
      <c r="G113" s="4">
        <f t="shared" si="13"/>
        <v>3</v>
      </c>
      <c r="H113" t="s">
        <v>9379</v>
      </c>
    </row>
    <row r="114" spans="1:10" x14ac:dyDescent="0.35">
      <c r="A114" s="4">
        <v>72</v>
      </c>
      <c r="B114" s="4">
        <v>-334.69900000000001</v>
      </c>
      <c r="C114" t="s">
        <v>7831</v>
      </c>
      <c r="D114" s="4">
        <v>4</v>
      </c>
      <c r="E114" s="16" t="s">
        <v>7839</v>
      </c>
      <c r="G114" s="4">
        <f t="shared" si="13"/>
        <v>4</v>
      </c>
      <c r="H114" t="s">
        <v>9372</v>
      </c>
    </row>
    <row r="115" spans="1:10" x14ac:dyDescent="0.35">
      <c r="A115" s="4">
        <v>73</v>
      </c>
      <c r="B115" s="4">
        <v>-344.24</v>
      </c>
      <c r="C115" t="s">
        <v>7817</v>
      </c>
      <c r="D115" s="4">
        <v>2</v>
      </c>
      <c r="E115" s="16" t="s">
        <v>7837</v>
      </c>
      <c r="G115" s="4">
        <f t="shared" si="13"/>
        <v>9</v>
      </c>
      <c r="H115" t="s">
        <v>9373</v>
      </c>
    </row>
    <row r="116" spans="1:10" x14ac:dyDescent="0.35">
      <c r="A116" s="4">
        <v>74</v>
      </c>
      <c r="B116" s="4">
        <v>-333.03</v>
      </c>
      <c r="C116" t="s">
        <v>7819</v>
      </c>
      <c r="D116" s="4">
        <v>3</v>
      </c>
      <c r="E116" s="16" t="s">
        <v>7840</v>
      </c>
      <c r="G116" s="4">
        <f t="shared" si="13"/>
        <v>8</v>
      </c>
      <c r="H116" t="s">
        <v>9374</v>
      </c>
    </row>
    <row r="117" spans="1:10" x14ac:dyDescent="0.35">
      <c r="A117" s="4">
        <v>75</v>
      </c>
      <c r="B117" s="4">
        <v>-332.39299999999997</v>
      </c>
      <c r="C117" t="s">
        <v>7817</v>
      </c>
      <c r="D117" s="4">
        <v>2</v>
      </c>
      <c r="E117" s="16" t="s">
        <v>7839</v>
      </c>
      <c r="G117" s="4">
        <f t="shared" si="13"/>
        <v>4</v>
      </c>
      <c r="H117" t="s">
        <v>9372</v>
      </c>
    </row>
    <row r="118" spans="1:10" x14ac:dyDescent="0.35">
      <c r="B118" s="4">
        <v>-325.613</v>
      </c>
      <c r="C118" t="s">
        <v>7817</v>
      </c>
      <c r="D118" s="4">
        <v>2</v>
      </c>
      <c r="E118" s="16" t="s">
        <v>7843</v>
      </c>
    </row>
    <row r="119" spans="1:10" x14ac:dyDescent="0.35">
      <c r="A119" s="4">
        <v>76</v>
      </c>
      <c r="B119" s="4">
        <v>-329.714</v>
      </c>
      <c r="C119" t="s">
        <v>7819</v>
      </c>
      <c r="D119" s="4">
        <v>3</v>
      </c>
      <c r="E119" s="16" t="s">
        <v>7842</v>
      </c>
      <c r="G119" s="4">
        <f t="shared" si="13"/>
        <v>9</v>
      </c>
      <c r="H119" t="s">
        <v>9373</v>
      </c>
    </row>
    <row r="120" spans="1:10" x14ac:dyDescent="0.35">
      <c r="A120" s="4">
        <v>77</v>
      </c>
      <c r="B120" s="4">
        <v>-302.73099999999999</v>
      </c>
      <c r="C120" t="s">
        <v>7834</v>
      </c>
      <c r="D120" s="4">
        <v>1</v>
      </c>
      <c r="E120" s="16" t="s">
        <v>7846</v>
      </c>
      <c r="G120" s="4">
        <f t="shared" si="13"/>
        <v>4</v>
      </c>
      <c r="H120" t="s">
        <v>9372</v>
      </c>
    </row>
    <row r="121" spans="1:10" x14ac:dyDescent="0.35">
      <c r="B121" s="4">
        <v>-295.084</v>
      </c>
      <c r="C121" t="s">
        <v>7834</v>
      </c>
      <c r="D121" s="4">
        <v>1</v>
      </c>
      <c r="E121" s="16" t="s">
        <v>7848</v>
      </c>
      <c r="G121" s="4">
        <f t="shared" si="13"/>
        <v>10</v>
      </c>
      <c r="H121" t="s">
        <v>10136</v>
      </c>
      <c r="I121" s="4">
        <f>IF(J121="GREET",1,IF(J121="GOAL",2,IF(J121="GOAL:COOP",2,IF(J121="(GOAL:COOP)",2,IF(J121="GOAL:CIVILITY",2,IF(J121="GOAL:SUSTAIN",2,IF(J121="(GOAL:SUSTAIN)",2,IF(J121="(GOAL:MAX EARN)",2,IF(J121="GOAL:EQUITY",2,IF(J121="(GOAL:EQUITY)",2,IF(J121="PROPOSAL",3,IF(J121="(PROPOSAL)",3,IF(J121="CHOOSE+",4,IF(J121="CHOOSE-",4,IF(J121="(CHOOSE+)",4,IF(J121="(CHOOSE-)",4,IF(J121="ECO INFO",5,IF(J121="(ECO INFO)",5,IF(J121="$ INFO",6,IF(J121="($ INFO)",6,IF(J121="SOC INFO",7,IF(J121="(SOC INFO)",7,IF(J121="RULE INFO",8,IF(J121="EXP INFO",9,IF(J121="(EXP INFO)",9,IF(J121="MON RES",10,IF(J121="MON EARN",11,IF(J121="MON BEH",12,IF(J121="POSE HARM",13,IF(J121="(POSE HARM)",13,IF(J121="POSE CONCERN",14,IF(J121="(POSE CONCERN)",14,IF(J121="RJ APOLOGY",15,IF(J121="RJ ATONE",16,IF(J121="(RJ ATONE)",16,IF(J121="RJ JUSTIFY",17,IF(J121="RJ JUSTIFY:ECO INFO",17,IF(J121="RJ JUSTIFY:SOC INFO",17,IF(J121="RJ JUSTIFY:EXP INFO",17,IF(J121="RJ JUSTIFY:MON EARN",17,IF(J121="RJ JUSTIFY:MON BEH",17,IF(J121="RJ-",18,IF(J121="RJ FORGIVE+",19,IF(J121="RJ FORGIVE-",19,IF(J121="(RJ FORGIVE+)",19,IF(J121="(RJ FORGIVE-)",19,IF(J121="COORD",20,IF(J121="(COORD)",20,IF(J121="ENF ACK",21,IF(J121="(ENF ACK)",21,IF(J121="ENF PRAISE",22,IF(J121="ENF ASK",23,IF(J121="ENF TELL",24,IF(J121="ENF SHAME",25,IF(J121="ENF WARN",26,IF(J121="ENF THREATEN",27,IF(J121="ENF PUNISH",28,IF(J121="DEFECT",29,IF(J121="SM TALK",30,IF(J121="HUMOR",31,IF(J121="POLITE+",32,IF(J121="POLITE-",32,IF(J121="INPUT-",33,IF(J121="AMBIGUOUS",34,IF(J121="UNCODEABLE",35)))))))))))))))))))))))))))))))))))))))))))))))))))))))))))))))))</f>
        <v>2</v>
      </c>
      <c r="J121" t="s">
        <v>12185</v>
      </c>
    </row>
    <row r="122" spans="1:10" x14ac:dyDescent="0.35">
      <c r="A122" s="4">
        <v>78</v>
      </c>
      <c r="B122" s="4">
        <v>-290.98899999999998</v>
      </c>
      <c r="C122" t="s">
        <v>7817</v>
      </c>
      <c r="D122" s="4">
        <v>2</v>
      </c>
      <c r="E122" s="16" t="s">
        <v>7849</v>
      </c>
      <c r="G122" s="4">
        <f t="shared" si="13"/>
        <v>34</v>
      </c>
      <c r="H122" t="s">
        <v>9387</v>
      </c>
    </row>
    <row r="123" spans="1:10" x14ac:dyDescent="0.35">
      <c r="A123" s="4">
        <v>79</v>
      </c>
      <c r="B123" s="4">
        <v>-278.95499999999998</v>
      </c>
      <c r="C123" t="s">
        <v>7819</v>
      </c>
      <c r="D123" s="4">
        <v>3</v>
      </c>
      <c r="E123" s="16" t="s">
        <v>7851</v>
      </c>
      <c r="G123" s="4">
        <f t="shared" si="13"/>
        <v>14</v>
      </c>
      <c r="H123" t="s">
        <v>9381</v>
      </c>
      <c r="I123" s="4">
        <f t="shared" si="13"/>
        <v>5</v>
      </c>
      <c r="J123" t="s">
        <v>9378</v>
      </c>
    </row>
    <row r="124" spans="1:10" x14ac:dyDescent="0.35">
      <c r="A124" s="4">
        <v>80</v>
      </c>
      <c r="B124" s="4">
        <v>-273.71899999999999</v>
      </c>
      <c r="C124" t="s">
        <v>7831</v>
      </c>
      <c r="D124" s="4">
        <v>4</v>
      </c>
      <c r="E124" s="16" t="s">
        <v>7852</v>
      </c>
      <c r="G124" s="4">
        <f t="shared" si="13"/>
        <v>3</v>
      </c>
      <c r="H124" t="s">
        <v>9379</v>
      </c>
    </row>
    <row r="125" spans="1:10" x14ac:dyDescent="0.35">
      <c r="A125" s="4">
        <v>81</v>
      </c>
      <c r="B125" s="4">
        <v>-269.25099999999998</v>
      </c>
      <c r="C125" t="s">
        <v>7819</v>
      </c>
      <c r="D125" s="4">
        <v>3</v>
      </c>
      <c r="E125" s="16" t="s">
        <v>614</v>
      </c>
      <c r="G125" s="4">
        <f t="shared" si="13"/>
        <v>4</v>
      </c>
      <c r="H125" t="s">
        <v>9372</v>
      </c>
    </row>
    <row r="126" spans="1:10" x14ac:dyDescent="0.35">
      <c r="A126" s="4">
        <v>82</v>
      </c>
      <c r="B126" s="4">
        <v>-264.69200000000001</v>
      </c>
      <c r="C126" t="s">
        <v>7817</v>
      </c>
      <c r="D126" s="4">
        <v>2</v>
      </c>
      <c r="E126" s="16" t="s">
        <v>7853</v>
      </c>
      <c r="G126" s="4">
        <f t="shared" si="13"/>
        <v>7</v>
      </c>
      <c r="H126" t="s">
        <v>9377</v>
      </c>
      <c r="I126" s="4">
        <f t="shared" si="13"/>
        <v>12</v>
      </c>
      <c r="J126" t="s">
        <v>10124</v>
      </c>
    </row>
    <row r="127" spans="1:10" x14ac:dyDescent="0.35">
      <c r="A127" s="4">
        <v>83</v>
      </c>
      <c r="B127" s="4">
        <v>-240.922</v>
      </c>
      <c r="C127" t="s">
        <v>7831</v>
      </c>
      <c r="D127" s="4">
        <v>4</v>
      </c>
      <c r="E127" s="16" t="s">
        <v>7857</v>
      </c>
      <c r="G127" s="4">
        <f t="shared" si="13"/>
        <v>12</v>
      </c>
      <c r="H127" t="s">
        <v>10124</v>
      </c>
      <c r="I127" s="4">
        <f t="shared" si="13"/>
        <v>9</v>
      </c>
      <c r="J127" t="s">
        <v>9373</v>
      </c>
    </row>
    <row r="128" spans="1:10" x14ac:dyDescent="0.35">
      <c r="A128" s="4">
        <v>84</v>
      </c>
      <c r="B128" s="4">
        <v>-238.28299999999999</v>
      </c>
      <c r="C128" t="s">
        <v>7819</v>
      </c>
      <c r="D128" s="4">
        <v>3</v>
      </c>
      <c r="E128" s="16" t="s">
        <v>7858</v>
      </c>
      <c r="G128" s="4">
        <f t="shared" si="13"/>
        <v>2</v>
      </c>
      <c r="H128" t="s">
        <v>12175</v>
      </c>
    </row>
    <row r="129" spans="1:12" x14ac:dyDescent="0.35">
      <c r="A129" s="4">
        <v>85</v>
      </c>
      <c r="B129" s="4">
        <v>-236.417</v>
      </c>
      <c r="C129" t="s">
        <v>7817</v>
      </c>
      <c r="D129" s="4">
        <v>2</v>
      </c>
      <c r="E129" s="16" t="s">
        <v>7860</v>
      </c>
    </row>
    <row r="130" spans="1:12" x14ac:dyDescent="0.35">
      <c r="B130" s="4">
        <v>-225.24199999999999</v>
      </c>
      <c r="C130" t="s">
        <v>7817</v>
      </c>
      <c r="D130" s="4">
        <v>2</v>
      </c>
      <c r="E130" s="16" t="s">
        <v>7861</v>
      </c>
    </row>
    <row r="131" spans="1:12" x14ac:dyDescent="0.35">
      <c r="B131" s="4">
        <v>-219.886</v>
      </c>
      <c r="C131" t="s">
        <v>7817</v>
      </c>
      <c r="D131" s="4">
        <v>2</v>
      </c>
      <c r="E131" s="16" t="s">
        <v>7863</v>
      </c>
    </row>
    <row r="132" spans="1:12" x14ac:dyDescent="0.35">
      <c r="E132" s="58" t="s">
        <v>11630</v>
      </c>
      <c r="G132" s="4">
        <f t="shared" si="13"/>
        <v>3</v>
      </c>
      <c r="H132" t="s">
        <v>9379</v>
      </c>
    </row>
    <row r="133" spans="1:12" x14ac:dyDescent="0.35">
      <c r="E133" s="58" t="s">
        <v>7861</v>
      </c>
      <c r="G133" s="4">
        <f t="shared" si="13"/>
        <v>5</v>
      </c>
      <c r="H133" t="s">
        <v>9378</v>
      </c>
    </row>
    <row r="134" spans="1:12" x14ac:dyDescent="0.35">
      <c r="A134" s="4">
        <v>86</v>
      </c>
      <c r="B134" s="4">
        <v>-225.96299999999999</v>
      </c>
      <c r="C134" t="s">
        <v>7819</v>
      </c>
      <c r="D134" s="4">
        <v>3</v>
      </c>
      <c r="E134" s="16" t="s">
        <v>4703</v>
      </c>
      <c r="G134" s="4">
        <f t="shared" si="13"/>
        <v>4</v>
      </c>
      <c r="H134" t="s">
        <v>9372</v>
      </c>
      <c r="I134" s="4">
        <f t="shared" si="13"/>
        <v>5</v>
      </c>
      <c r="J134" t="s">
        <v>9378</v>
      </c>
    </row>
    <row r="135" spans="1:12" x14ac:dyDescent="0.35">
      <c r="A135" s="4">
        <v>87</v>
      </c>
      <c r="B135" s="4">
        <v>-215.05500000000001</v>
      </c>
      <c r="C135" t="s">
        <v>7834</v>
      </c>
      <c r="D135" s="4">
        <v>1</v>
      </c>
      <c r="E135" s="16" t="s">
        <v>7865</v>
      </c>
      <c r="G135" s="4">
        <f t="shared" si="13"/>
        <v>14</v>
      </c>
      <c r="H135" t="s">
        <v>9381</v>
      </c>
    </row>
    <row r="136" spans="1:12" x14ac:dyDescent="0.35">
      <c r="A136" s="4">
        <v>88</v>
      </c>
      <c r="B136" s="4">
        <v>-211.107</v>
      </c>
      <c r="C136" t="s">
        <v>7819</v>
      </c>
      <c r="D136" s="4">
        <v>3</v>
      </c>
      <c r="E136" s="16" t="s">
        <v>7866</v>
      </c>
      <c r="G136" s="4">
        <f t="shared" si="13"/>
        <v>3</v>
      </c>
      <c r="H136" t="s">
        <v>9379</v>
      </c>
      <c r="I136" s="4">
        <f t="shared" si="13"/>
        <v>12</v>
      </c>
      <c r="J136" t="s">
        <v>10124</v>
      </c>
      <c r="K136" s="4">
        <f t="shared" si="13"/>
        <v>9</v>
      </c>
      <c r="L136" t="s">
        <v>9373</v>
      </c>
    </row>
    <row r="137" spans="1:12" x14ac:dyDescent="0.35">
      <c r="A137" s="4">
        <v>89</v>
      </c>
      <c r="B137" s="4">
        <v>-210.35299999999901</v>
      </c>
      <c r="C137" t="s">
        <v>7831</v>
      </c>
      <c r="D137" s="4">
        <v>4</v>
      </c>
      <c r="E137" s="16" t="s">
        <v>7867</v>
      </c>
      <c r="G137" s="4">
        <f t="shared" si="13"/>
        <v>2</v>
      </c>
      <c r="H137" t="s">
        <v>12174</v>
      </c>
    </row>
    <row r="138" spans="1:12" x14ac:dyDescent="0.35">
      <c r="A138" s="4">
        <v>90</v>
      </c>
      <c r="B138" s="4">
        <v>-202.893</v>
      </c>
      <c r="C138" t="s">
        <v>7817</v>
      </c>
      <c r="D138" s="4">
        <v>2</v>
      </c>
      <c r="E138" s="16" t="s">
        <v>7870</v>
      </c>
      <c r="G138" s="4">
        <f t="shared" si="13"/>
        <v>4</v>
      </c>
      <c r="H138" t="s">
        <v>9372</v>
      </c>
    </row>
    <row r="139" spans="1:12" x14ac:dyDescent="0.35">
      <c r="A139" s="4">
        <v>91</v>
      </c>
      <c r="B139" s="4">
        <v>-199.005</v>
      </c>
      <c r="C139" t="s">
        <v>7819</v>
      </c>
      <c r="D139" s="4">
        <v>3</v>
      </c>
      <c r="E139" s="16" t="s">
        <v>7871</v>
      </c>
      <c r="G139" s="4">
        <f t="shared" si="13"/>
        <v>4</v>
      </c>
      <c r="H139" t="s">
        <v>9380</v>
      </c>
    </row>
    <row r="140" spans="1:12" x14ac:dyDescent="0.35">
      <c r="B140" s="4">
        <v>-191.685</v>
      </c>
      <c r="C140" t="s">
        <v>7819</v>
      </c>
      <c r="D140" s="4">
        <v>3</v>
      </c>
      <c r="E140" s="16" t="s">
        <v>7874</v>
      </c>
      <c r="G140" s="4">
        <f t="shared" si="13"/>
        <v>7</v>
      </c>
      <c r="H140" t="s">
        <v>9377</v>
      </c>
    </row>
    <row r="141" spans="1:12" x14ac:dyDescent="0.35">
      <c r="A141" s="4">
        <v>92</v>
      </c>
      <c r="B141" s="4">
        <v>-193.285</v>
      </c>
      <c r="C141" t="s">
        <v>7834</v>
      </c>
      <c r="D141" s="4">
        <v>1</v>
      </c>
      <c r="E141" s="16" t="s">
        <v>7873</v>
      </c>
      <c r="G141" s="4">
        <f t="shared" si="13"/>
        <v>3</v>
      </c>
      <c r="H141" t="s">
        <v>9379</v>
      </c>
    </row>
    <row r="142" spans="1:12" x14ac:dyDescent="0.35">
      <c r="A142" s="4">
        <v>93</v>
      </c>
      <c r="B142" s="4">
        <v>-190.29400000000001</v>
      </c>
      <c r="C142" t="s">
        <v>7817</v>
      </c>
      <c r="D142" s="4">
        <v>2</v>
      </c>
      <c r="E142" s="16" t="s">
        <v>7875</v>
      </c>
      <c r="G142" s="4">
        <f t="shared" si="13"/>
        <v>4</v>
      </c>
      <c r="H142" t="s">
        <v>9372</v>
      </c>
    </row>
    <row r="143" spans="1:12" x14ac:dyDescent="0.35">
      <c r="A143" s="4">
        <v>94</v>
      </c>
      <c r="B143" s="4">
        <v>-180.81700000000001</v>
      </c>
      <c r="C143" t="s">
        <v>7834</v>
      </c>
      <c r="D143" s="4">
        <v>1</v>
      </c>
      <c r="E143" s="16" t="s">
        <v>7877</v>
      </c>
      <c r="G143" s="4">
        <f t="shared" si="13"/>
        <v>7</v>
      </c>
      <c r="H143" t="s">
        <v>9377</v>
      </c>
    </row>
    <row r="144" spans="1:12" x14ac:dyDescent="0.35">
      <c r="A144" s="4">
        <v>95</v>
      </c>
      <c r="B144" s="4">
        <v>-173.97099999999901</v>
      </c>
      <c r="C144" t="s">
        <v>7819</v>
      </c>
      <c r="D144" s="4">
        <v>3</v>
      </c>
      <c r="E144" s="16" t="s">
        <v>7878</v>
      </c>
      <c r="G144" s="4">
        <f t="shared" si="13"/>
        <v>4</v>
      </c>
      <c r="H144" t="s">
        <v>9372</v>
      </c>
    </row>
    <row r="145" spans="1:10" x14ac:dyDescent="0.35">
      <c r="A145" s="4">
        <v>96</v>
      </c>
      <c r="B145" s="4">
        <v>-167.322</v>
      </c>
      <c r="C145" t="s">
        <v>7817</v>
      </c>
      <c r="D145" s="4">
        <v>2</v>
      </c>
      <c r="E145" s="16" t="s">
        <v>7879</v>
      </c>
      <c r="G145" s="4">
        <f t="shared" si="13"/>
        <v>3</v>
      </c>
      <c r="H145" t="s">
        <v>9379</v>
      </c>
    </row>
    <row r="146" spans="1:10" x14ac:dyDescent="0.35">
      <c r="A146" s="4">
        <v>97</v>
      </c>
      <c r="B146" s="4">
        <v>-166.84299999999999</v>
      </c>
      <c r="C146" t="s">
        <v>7819</v>
      </c>
      <c r="D146" s="4">
        <v>3</v>
      </c>
      <c r="E146" s="16" t="s">
        <v>7880</v>
      </c>
      <c r="G146" s="4">
        <f t="shared" si="13"/>
        <v>3</v>
      </c>
      <c r="H146" t="s">
        <v>9379</v>
      </c>
    </row>
    <row r="147" spans="1:10" x14ac:dyDescent="0.35">
      <c r="A147" s="4">
        <v>98</v>
      </c>
      <c r="B147" s="4">
        <v>-161.15100000000001</v>
      </c>
      <c r="C147" t="s">
        <v>7834</v>
      </c>
      <c r="D147" s="4">
        <v>1</v>
      </c>
      <c r="E147" s="16" t="s">
        <v>999</v>
      </c>
      <c r="G147" s="4">
        <f t="shared" si="13"/>
        <v>4</v>
      </c>
      <c r="H147" t="s">
        <v>9372</v>
      </c>
    </row>
    <row r="148" spans="1:10" x14ac:dyDescent="0.35">
      <c r="A148" s="4">
        <v>99</v>
      </c>
      <c r="B148" s="4">
        <v>-159.62700000000001</v>
      </c>
      <c r="C148" t="s">
        <v>7819</v>
      </c>
      <c r="D148" s="4">
        <v>3</v>
      </c>
      <c r="E148" s="16" t="s">
        <v>999</v>
      </c>
      <c r="G148" s="4">
        <f t="shared" si="13"/>
        <v>4</v>
      </c>
      <c r="H148" t="s">
        <v>9372</v>
      </c>
    </row>
    <row r="149" spans="1:10" x14ac:dyDescent="0.35">
      <c r="A149" s="4">
        <v>100</v>
      </c>
      <c r="B149" s="4">
        <v>-157.19899999999899</v>
      </c>
      <c r="C149" t="s">
        <v>7831</v>
      </c>
      <c r="D149" s="4">
        <v>4</v>
      </c>
      <c r="E149" s="16" t="s">
        <v>7882</v>
      </c>
      <c r="G149" s="4">
        <f t="shared" si="13"/>
        <v>4</v>
      </c>
      <c r="H149" t="s">
        <v>9380</v>
      </c>
      <c r="I149" s="4">
        <f t="shared" si="13"/>
        <v>3</v>
      </c>
      <c r="J149" t="s">
        <v>9379</v>
      </c>
    </row>
    <row r="150" spans="1:10" x14ac:dyDescent="0.35">
      <c r="A150" s="4">
        <v>101</v>
      </c>
      <c r="B150" s="4">
        <v>-150.61099999999999</v>
      </c>
      <c r="C150" t="s">
        <v>7819</v>
      </c>
      <c r="D150" s="4">
        <v>3</v>
      </c>
      <c r="E150" s="16" t="s">
        <v>7883</v>
      </c>
      <c r="G150" s="4">
        <f t="shared" si="13"/>
        <v>4</v>
      </c>
      <c r="H150" t="s">
        <v>9372</v>
      </c>
    </row>
    <row r="151" spans="1:10" x14ac:dyDescent="0.35">
      <c r="B151" s="4">
        <v>-141.12200000000001</v>
      </c>
      <c r="C151" t="s">
        <v>7819</v>
      </c>
      <c r="D151" s="4">
        <v>3</v>
      </c>
      <c r="E151" s="16" t="s">
        <v>7887</v>
      </c>
      <c r="G151" s="4">
        <f t="shared" si="13"/>
        <v>3</v>
      </c>
      <c r="H151" t="s">
        <v>9379</v>
      </c>
    </row>
    <row r="152" spans="1:10" x14ac:dyDescent="0.35">
      <c r="A152" s="4">
        <v>102</v>
      </c>
      <c r="B152" s="4">
        <v>-140.20500000000001</v>
      </c>
      <c r="C152" t="s">
        <v>7817</v>
      </c>
      <c r="D152" s="4">
        <v>2</v>
      </c>
      <c r="E152" s="16" t="s">
        <v>7888</v>
      </c>
      <c r="G152" s="4">
        <f t="shared" si="13"/>
        <v>3</v>
      </c>
      <c r="H152" t="s">
        <v>9379</v>
      </c>
    </row>
    <row r="153" spans="1:10" x14ac:dyDescent="0.35">
      <c r="A153" s="4">
        <v>103</v>
      </c>
      <c r="B153" s="4">
        <v>-132.64699999999999</v>
      </c>
      <c r="C153" t="s">
        <v>7819</v>
      </c>
      <c r="D153" s="4">
        <v>3</v>
      </c>
      <c r="E153" s="16" t="s">
        <v>3254</v>
      </c>
      <c r="G153" s="4">
        <f t="shared" si="13"/>
        <v>4</v>
      </c>
      <c r="H153" t="s">
        <v>9372</v>
      </c>
    </row>
    <row r="154" spans="1:10" x14ac:dyDescent="0.35">
      <c r="A154" s="4">
        <v>104</v>
      </c>
      <c r="B154" s="4">
        <v>-130.53799999999899</v>
      </c>
      <c r="C154" t="s">
        <v>7831</v>
      </c>
      <c r="D154" s="4">
        <v>4</v>
      </c>
      <c r="E154" s="16" t="s">
        <v>136</v>
      </c>
      <c r="G154" s="4">
        <f t="shared" si="13"/>
        <v>4</v>
      </c>
      <c r="H154" t="s">
        <v>9372</v>
      </c>
    </row>
    <row r="155" spans="1:10" x14ac:dyDescent="0.35">
      <c r="A155" s="4">
        <v>105</v>
      </c>
      <c r="B155" s="4">
        <v>-121.387</v>
      </c>
      <c r="C155" t="s">
        <v>7834</v>
      </c>
      <c r="D155" s="4">
        <v>1</v>
      </c>
      <c r="E155" s="16" t="s">
        <v>7890</v>
      </c>
      <c r="G155" s="4">
        <f t="shared" si="13"/>
        <v>4</v>
      </c>
      <c r="H155" t="s">
        <v>9372</v>
      </c>
    </row>
    <row r="157" spans="1:10" x14ac:dyDescent="0.35">
      <c r="A157" s="4">
        <v>106</v>
      </c>
      <c r="B157" s="4">
        <v>-114.613</v>
      </c>
      <c r="C157" t="s">
        <v>7817</v>
      </c>
      <c r="D157" s="4">
        <v>2</v>
      </c>
      <c r="E157" s="16" t="s">
        <v>7891</v>
      </c>
      <c r="G157" s="4">
        <f t="shared" si="13"/>
        <v>22</v>
      </c>
      <c r="H157" t="s">
        <v>10418</v>
      </c>
    </row>
    <row r="158" spans="1:10" x14ac:dyDescent="0.35">
      <c r="A158" s="4">
        <v>107</v>
      </c>
      <c r="B158" s="4">
        <v>-104.015</v>
      </c>
      <c r="C158" t="s">
        <v>7819</v>
      </c>
      <c r="D158" s="4">
        <v>3</v>
      </c>
      <c r="E158" s="16" t="s">
        <v>7894</v>
      </c>
      <c r="G158" s="4">
        <f t="shared" si="13"/>
        <v>22</v>
      </c>
      <c r="H158" t="s">
        <v>10418</v>
      </c>
    </row>
    <row r="160" spans="1:10" x14ac:dyDescent="0.35">
      <c r="B160" s="20" t="s">
        <v>9285</v>
      </c>
    </row>
    <row r="161" spans="1:8" x14ac:dyDescent="0.35">
      <c r="A161" s="4">
        <v>108</v>
      </c>
      <c r="B161" s="4">
        <v>-93.158999999999907</v>
      </c>
      <c r="C161" t="s">
        <v>7831</v>
      </c>
      <c r="D161" s="4">
        <v>4</v>
      </c>
      <c r="E161" s="16" t="s">
        <v>7896</v>
      </c>
      <c r="G161" s="4">
        <f t="shared" si="13"/>
        <v>9</v>
      </c>
      <c r="H161" t="s">
        <v>9373</v>
      </c>
    </row>
    <row r="162" spans="1:8" x14ac:dyDescent="0.35">
      <c r="A162" s="4">
        <v>109</v>
      </c>
      <c r="B162" s="4">
        <v>-91.427000000000007</v>
      </c>
      <c r="C162" t="s">
        <v>7819</v>
      </c>
      <c r="D162" s="4">
        <v>3</v>
      </c>
      <c r="E162" s="16">
        <v>5</v>
      </c>
      <c r="G162" s="4">
        <f t="shared" si="13"/>
        <v>9</v>
      </c>
      <c r="H162" t="s">
        <v>9373</v>
      </c>
    </row>
    <row r="163" spans="1:8" x14ac:dyDescent="0.35">
      <c r="A163" s="4">
        <v>110</v>
      </c>
      <c r="B163" s="4">
        <v>-87.682000000000002</v>
      </c>
      <c r="C163" t="s">
        <v>7819</v>
      </c>
      <c r="D163" s="4">
        <v>3</v>
      </c>
      <c r="E163" s="16" t="s">
        <v>5179</v>
      </c>
    </row>
    <row r="165" spans="1:8" x14ac:dyDescent="0.35">
      <c r="B165" s="20" t="s">
        <v>9232</v>
      </c>
    </row>
    <row r="166" spans="1:8" x14ac:dyDescent="0.35">
      <c r="A166" s="4">
        <v>111</v>
      </c>
      <c r="B166" s="4">
        <v>-85.260999999999996</v>
      </c>
      <c r="C166" t="s">
        <v>7817</v>
      </c>
      <c r="D166" s="4">
        <v>2</v>
      </c>
      <c r="E166" s="16" t="s">
        <v>7897</v>
      </c>
      <c r="G166" s="4">
        <f t="shared" si="13"/>
        <v>30</v>
      </c>
      <c r="H166" t="s">
        <v>9375</v>
      </c>
    </row>
    <row r="167" spans="1:8" x14ac:dyDescent="0.35">
      <c r="A167" s="4">
        <v>112</v>
      </c>
      <c r="B167" s="4">
        <v>-83.994</v>
      </c>
      <c r="C167" t="s">
        <v>7831</v>
      </c>
      <c r="D167" s="4">
        <v>4</v>
      </c>
      <c r="E167" s="16" t="s">
        <v>7898</v>
      </c>
      <c r="G167" s="4">
        <f t="shared" si="13"/>
        <v>30</v>
      </c>
      <c r="H167" t="s">
        <v>9375</v>
      </c>
    </row>
    <row r="168" spans="1:8" x14ac:dyDescent="0.35">
      <c r="A168" s="4">
        <v>113</v>
      </c>
      <c r="B168" s="4">
        <v>-69.215000000000003</v>
      </c>
      <c r="C168" t="s">
        <v>7819</v>
      </c>
      <c r="D168" s="4">
        <v>3</v>
      </c>
      <c r="E168" s="16" t="s">
        <v>7900</v>
      </c>
      <c r="G168" s="4">
        <f t="shared" si="13"/>
        <v>30</v>
      </c>
      <c r="H168" t="s">
        <v>9375</v>
      </c>
    </row>
    <row r="170" spans="1:8" x14ac:dyDescent="0.35">
      <c r="A170" s="4">
        <v>114</v>
      </c>
      <c r="B170" s="4">
        <v>-61.693999999999903</v>
      </c>
      <c r="C170" t="s">
        <v>7831</v>
      </c>
      <c r="D170" s="4">
        <v>4</v>
      </c>
      <c r="E170" s="16" t="s">
        <v>7901</v>
      </c>
      <c r="G170" s="4">
        <f t="shared" si="13"/>
        <v>7</v>
      </c>
      <c r="H170" t="s">
        <v>9377</v>
      </c>
    </row>
    <row r="171" spans="1:8" x14ac:dyDescent="0.35">
      <c r="A171" s="4">
        <v>115</v>
      </c>
      <c r="B171" s="4">
        <v>-60.011000000000003</v>
      </c>
      <c r="C171" t="s">
        <v>7819</v>
      </c>
      <c r="D171" s="4">
        <v>3</v>
      </c>
      <c r="E171" s="16" t="s">
        <v>2314</v>
      </c>
      <c r="G171" s="4">
        <f t="shared" si="13"/>
        <v>7</v>
      </c>
      <c r="H171" t="s">
        <v>9377</v>
      </c>
    </row>
    <row r="172" spans="1:8" x14ac:dyDescent="0.35">
      <c r="A172" s="4">
        <v>116</v>
      </c>
      <c r="B172" s="4">
        <v>-54.463000000000001</v>
      </c>
      <c r="C172" t="s">
        <v>7834</v>
      </c>
      <c r="D172" s="4">
        <v>1</v>
      </c>
      <c r="E172" s="16" t="s">
        <v>7902</v>
      </c>
      <c r="G172" s="4">
        <f t="shared" si="13"/>
        <v>7</v>
      </c>
      <c r="H172" t="s">
        <v>9377</v>
      </c>
    </row>
    <row r="173" spans="1:8" x14ac:dyDescent="0.35">
      <c r="B173" s="4">
        <v>-51.046999999999997</v>
      </c>
      <c r="C173" t="s">
        <v>7834</v>
      </c>
      <c r="D173" s="4">
        <v>1</v>
      </c>
      <c r="E173" s="16" t="s">
        <v>7904</v>
      </c>
    </row>
    <row r="174" spans="1:8" x14ac:dyDescent="0.35">
      <c r="A174" s="4">
        <v>117</v>
      </c>
      <c r="B174" s="4">
        <v>-34.626999999999903</v>
      </c>
      <c r="C174" t="s">
        <v>7817</v>
      </c>
      <c r="D174" s="4">
        <v>2</v>
      </c>
      <c r="E174" s="16" t="s">
        <v>7906</v>
      </c>
      <c r="G174" s="4">
        <f t="shared" si="13"/>
        <v>7</v>
      </c>
      <c r="H174" t="s">
        <v>9377</v>
      </c>
    </row>
    <row r="175" spans="1:8" x14ac:dyDescent="0.35">
      <c r="B175" s="4">
        <v>-29.452999999999999</v>
      </c>
      <c r="C175" t="s">
        <v>7817</v>
      </c>
      <c r="D175" s="4">
        <v>2</v>
      </c>
      <c r="E175" s="16" t="s">
        <v>11633</v>
      </c>
    </row>
    <row r="177" spans="1:8" x14ac:dyDescent="0.35">
      <c r="A177" s="4">
        <v>118</v>
      </c>
      <c r="B177" s="4">
        <v>-24.340999999999902</v>
      </c>
      <c r="C177" t="s">
        <v>7819</v>
      </c>
      <c r="D177" s="4">
        <v>3</v>
      </c>
      <c r="E177" s="16" t="s">
        <v>7212</v>
      </c>
      <c r="G177" s="4">
        <f t="shared" ref="G177:G180" si="14">IF(H177="GREET",1,IF(H177="GOAL",2,IF(H177="GOAL:COOP",2,IF(H177="(GOAL:COOP)",2,IF(H177="GOAL:CIVILITY",2,IF(H177="GOAL:SUSTAIN",2,IF(H177="(GOAL:SUSTAIN)",2,IF(H177="GOAL:MAX EARN",2,IF(H177="GOAL:EQUITY",2,IF(H177="(GOAL:EQUITY)",2,IF(H177="PROPOSAL",3,IF(H177="(PROPOSAL)",3,IF(H177="CHOOSE+",4,IF(H177="CHOOSE-",4,IF(H177="(CHOOSE+)",4,IF(H177="(CHOOSE-)",4,IF(H177="ECO INFO",5,IF(H177="(ECO INFO)",5,IF(H177="$ INFO",6,IF(H177="($ INFO)",6,IF(H177="SOC INFO",7,IF(H177="(SOC INFO)",7,IF(H177="RULE INFO",8,IF(H177="EXP INFO",9,IF(H177="(EXP INFO)",9,IF(H177="MON RES",10,IF(H177="MON EARN",11,IF(H177="MON BEH",12,IF(H177="POSE HARM",13,IF(H177="(POSE HARM)",13,IF(H177="POSE CONCERN",14,IF(H177="(POSE CONCERN)",14,IF(H177="RJ APOLOGY",15,IF(H177="RJ ATONE",16,IF(H177="(RJ ATONE)",16,IF(H177="RJ JUSTIFY",17,IF(H177="RJ JUSTIFY:ECO INFO",17,IF(H177="RJ JUSTIFY:SOC INFO",17,IF(H177="RJ JUSTIFY:EXP INFO",17,IF(H177="RJ JUSTIFY:MON EARN",17,IF(H177="RJ JUSTIFY:MON BEH",17,IF(H177="RJ-",18,IF(H177="RJ FORGIVE+",19,IF(H177="RJ FORGIVE-",19,IF(H177="(RJ FORGIVE+)",19,IF(H177="(RJ FORGIVE-)",19,IF(H177="COORD",20,IF(H177="(COORD)",20,IF(H177="ENF ACK",21,IF(H177="(ENF ACK)",21,IF(H177="ENF PRAISE",22,IF(H177="ENF ASK",23,IF(H177="ENF TELL",24,IF(H177="ENF SHAME",25,IF(H177="ENF WARN",26,IF(H177="ENF THREATEN",27,IF(H177="ENF PUNISH",28,IF(H177="DEFECT",29,IF(H177="SM TALK",30,IF(H177="HUMOR",31,IF(H177="POLITE+",32,IF(H177="POLITE-",32,IF(H177="INPUT-",33,IF(H177="AMBIGUOUS",34,IF(H177="UNCODEABLE",35)))))))))))))))))))))))))))))))))))))))))))))))))))))))))))))))))</f>
        <v>22</v>
      </c>
      <c r="H177" t="s">
        <v>10418</v>
      </c>
    </row>
    <row r="178" spans="1:8" ht="14" customHeight="1" x14ac:dyDescent="0.35">
      <c r="A178" s="4">
        <v>119</v>
      </c>
      <c r="B178" s="4">
        <v>-20.609000000000002</v>
      </c>
      <c r="C178" t="s">
        <v>7834</v>
      </c>
      <c r="D178" s="4">
        <v>1</v>
      </c>
      <c r="E178" s="16" t="s">
        <v>415</v>
      </c>
      <c r="G178" s="4">
        <f t="shared" si="14"/>
        <v>22</v>
      </c>
      <c r="H178" t="s">
        <v>10418</v>
      </c>
    </row>
    <row r="179" spans="1:8" ht="14" customHeight="1" x14ac:dyDescent="0.35"/>
    <row r="180" spans="1:8" x14ac:dyDescent="0.35">
      <c r="A180" s="4">
        <v>120</v>
      </c>
      <c r="B180" s="4">
        <v>-18.338000000000001</v>
      </c>
      <c r="C180" t="s">
        <v>7831</v>
      </c>
      <c r="D180" s="4">
        <v>4</v>
      </c>
      <c r="E180" s="16" t="s">
        <v>7909</v>
      </c>
      <c r="G180" s="4">
        <f t="shared" si="14"/>
        <v>31</v>
      </c>
      <c r="H180" t="s">
        <v>9386</v>
      </c>
    </row>
    <row r="181" spans="1:8" x14ac:dyDescent="0.35">
      <c r="B181" s="4">
        <v>-15.484</v>
      </c>
      <c r="C181" t="s">
        <v>7831</v>
      </c>
      <c r="D181" s="4">
        <v>4</v>
      </c>
      <c r="E181" s="16" t="s">
        <v>140</v>
      </c>
    </row>
    <row r="183" spans="1:8" x14ac:dyDescent="0.35">
      <c r="B183" s="21" t="s">
        <v>9233</v>
      </c>
      <c r="C183" s="22"/>
      <c r="D183" s="21"/>
      <c r="E183" s="23"/>
    </row>
    <row r="184" spans="1:8" x14ac:dyDescent="0.35">
      <c r="B184" s="20" t="s">
        <v>9256</v>
      </c>
    </row>
    <row r="185" spans="1:8" x14ac:dyDescent="0.35">
      <c r="A185" s="4">
        <v>121</v>
      </c>
      <c r="B185" s="4">
        <v>44.458999999999897</v>
      </c>
      <c r="C185" t="s">
        <v>7817</v>
      </c>
      <c r="D185" s="4">
        <v>2</v>
      </c>
      <c r="E185" s="16" t="s">
        <v>7912</v>
      </c>
      <c r="G185" s="4">
        <f t="shared" ref="G185" si="15">IF(H185="GREET",1,IF(H185="GOAL",2,IF(H185="GOAL:COOP",2,IF(H185="(GOAL:COOP)",2,IF(H185="GOAL:CIVILITY",2,IF(H185="GOAL:SUSTAIN",2,IF(H185="(GOAL:SUSTAIN)",2,IF(H185="GOAL:MAX EARN",2,IF(H185="GOAL:EQUITY",2,IF(H185="(GOAL:EQUITY)",2,IF(H185="PROPOSAL",3,IF(H185="(PROPOSAL)",3,IF(H185="CHOOSE+",4,IF(H185="CHOOSE-",4,IF(H185="(CHOOSE+)",4,IF(H185="(CHOOSE-)",4,IF(H185="ECO INFO",5,IF(H185="(ECO INFO)",5,IF(H185="$ INFO",6,IF(H185="($ INFO)",6,IF(H185="SOC INFO",7,IF(H185="(SOC INFO)",7,IF(H185="RULE INFO",8,IF(H185="EXP INFO",9,IF(H185="(EXP INFO)",9,IF(H185="MON RES",10,IF(H185="MON EARN",11,IF(H185="MON BEH",12,IF(H185="POSE HARM",13,IF(H185="(POSE HARM)",13,IF(H185="POSE CONCERN",14,IF(H185="(POSE CONCERN)",14,IF(H185="RJ APOLOGY",15,IF(H185="RJ ATONE",16,IF(H185="(RJ ATONE)",16,IF(H185="RJ JUSTIFY",17,IF(H185="RJ JUSTIFY:ECO INFO",17,IF(H185="RJ JUSTIFY:SOC INFO",17,IF(H185="RJ JUSTIFY:EXP INFO",17,IF(H185="RJ JUSTIFY:MON EARN",17,IF(H185="RJ JUSTIFY:MON BEH",17,IF(H185="RJ-",18,IF(H185="RJ FORGIVE+",19,IF(H185="RJ FORGIVE-",19,IF(H185="(RJ FORGIVE+)",19,IF(H185="(RJ FORGIVE-)",19,IF(H185="COORD",20,IF(H185="(COORD)",20,IF(H185="ENF ACK",21,IF(H185="(ENF ACK)",21,IF(H185="ENF PRAISE",22,IF(H185="ENF ASK",23,IF(H185="ENF TELL",24,IF(H185="ENF SHAME",25,IF(H185="ENF WARN",26,IF(H185="ENF THREATEN",27,IF(H185="ENF PUNISH",28,IF(H185="DEFECT",29,IF(H185="SM TALK",30,IF(H185="HUMOR",31,IF(H185="POLITE+",32,IF(H185="POLITE-",32,IF(H185="INPUT-",33,IF(H185="AMBIGUOUS",34,IF(H185="UNCODEABLE",35)))))))))))))))))))))))))))))))))))))))))))))))))))))))))))))))))</f>
        <v>9</v>
      </c>
      <c r="H185" t="s">
        <v>9373</v>
      </c>
    </row>
    <row r="187" spans="1:8" x14ac:dyDescent="0.35">
      <c r="A187" s="4">
        <v>122</v>
      </c>
      <c r="B187" s="4">
        <v>52.481000000000002</v>
      </c>
      <c r="C187" t="s">
        <v>7834</v>
      </c>
      <c r="D187" s="4">
        <v>1</v>
      </c>
      <c r="E187" s="16" t="s">
        <v>7913</v>
      </c>
      <c r="G187" s="4">
        <f t="shared" ref="G187:G188" si="16">IF(H187="GREET",1,IF(H187="GOAL",2,IF(H187="GOAL:COOP",2,IF(H187="(GOAL:COOP)",2,IF(H187="GOAL:CIVILITY",2,IF(H187="GOAL:SUSTAIN",2,IF(H187="(GOAL:SUSTAIN)",2,IF(H187="GOAL:MAX EARN",2,IF(H187="GOAL:EQUITY",2,IF(H187="(GOAL:EQUITY)",2,IF(H187="PROPOSAL",3,IF(H187="(PROPOSAL)",3,IF(H187="CHOOSE+",4,IF(H187="CHOOSE-",4,IF(H187="(CHOOSE+)",4,IF(H187="(CHOOSE-)",4,IF(H187="ECO INFO",5,IF(H187="(ECO INFO)",5,IF(H187="$ INFO",6,IF(H187="($ INFO)",6,IF(H187="SOC INFO",7,IF(H187="(SOC INFO)",7,IF(H187="RULE INFO",8,IF(H187="EXP INFO",9,IF(H187="(EXP INFO)",9,IF(H187="MON RES",10,IF(H187="MON EARN",11,IF(H187="MON BEH",12,IF(H187="POSE HARM",13,IF(H187="(POSE HARM)",13,IF(H187="POSE CONCERN",14,IF(H187="(POSE CONCERN)",14,IF(H187="RJ APOLOGY",15,IF(H187="RJ ATONE",16,IF(H187="(RJ ATONE)",16,IF(H187="RJ JUSTIFY",17,IF(H187="RJ JUSTIFY:ECO INFO",17,IF(H187="RJ JUSTIFY:SOC INFO",17,IF(H187="RJ JUSTIFY:EXP INFO",17,IF(H187="RJ JUSTIFY:MON EARN",17,IF(H187="RJ JUSTIFY:MON BEH",17,IF(H187="RJ-",18,IF(H187="RJ FORGIVE+",19,IF(H187="RJ FORGIVE-",19,IF(H187="(RJ FORGIVE+)",19,IF(H187="(RJ FORGIVE-)",19,IF(H187="COORD",20,IF(H187="(COORD)",20,IF(H187="ENF ACK",21,IF(H187="(ENF ACK)",21,IF(H187="ENF PRAISE",22,IF(H187="ENF ASK",23,IF(H187="ENF TELL",24,IF(H187="ENF SHAME",25,IF(H187="ENF WARN",26,IF(H187="ENF THREATEN",27,IF(H187="ENF PUNISH",28,IF(H187="DEFECT",29,IF(H187="SM TALK",30,IF(H187="HUMOR",31,IF(H187="POLITE+",32,IF(H187="POLITE-",32,IF(H187="INPUT-",33,IF(H187="AMBIGUOUS",34,IF(H187="UNCODEABLE",35)))))))))))))))))))))))))))))))))))))))))))))))))))))))))))))))))</f>
        <v>7</v>
      </c>
      <c r="H187" t="s">
        <v>9377</v>
      </c>
    </row>
    <row r="188" spans="1:8" x14ac:dyDescent="0.35">
      <c r="A188" s="4">
        <v>123</v>
      </c>
      <c r="B188" s="4">
        <v>70.114999999999995</v>
      </c>
      <c r="C188" t="s">
        <v>7817</v>
      </c>
      <c r="D188" s="4">
        <v>2</v>
      </c>
      <c r="E188" s="16" t="s">
        <v>7914</v>
      </c>
      <c r="G188" s="4">
        <f t="shared" si="16"/>
        <v>7</v>
      </c>
      <c r="H188" t="s">
        <v>9377</v>
      </c>
    </row>
    <row r="190" spans="1:8" x14ac:dyDescent="0.35">
      <c r="A190" s="4">
        <v>124</v>
      </c>
      <c r="B190" s="4">
        <v>91.228999999999999</v>
      </c>
      <c r="C190" t="s">
        <v>7834</v>
      </c>
      <c r="D190" s="4">
        <v>1</v>
      </c>
      <c r="E190" s="16" t="s">
        <v>7915</v>
      </c>
      <c r="G190" s="4">
        <f t="shared" ref="G190" si="17">IF(H190="GREET",1,IF(H190="GOAL",2,IF(H190="GOAL:COOP",2,IF(H190="(GOAL:COOP)",2,IF(H190="GOAL:CIVILITY",2,IF(H190="GOAL:SUSTAIN",2,IF(H190="(GOAL:SUSTAIN)",2,IF(H190="GOAL:MAX EARN",2,IF(H190="GOAL:EQUITY",2,IF(H190="(GOAL:EQUITY)",2,IF(H190="PROPOSAL",3,IF(H190="(PROPOSAL)",3,IF(H190="CHOOSE+",4,IF(H190="CHOOSE-",4,IF(H190="(CHOOSE+)",4,IF(H190="(CHOOSE-)",4,IF(H190="ECO INFO",5,IF(H190="(ECO INFO)",5,IF(H190="$ INFO",6,IF(H190="($ INFO)",6,IF(H190="SOC INFO",7,IF(H190="(SOC INFO)",7,IF(H190="RULE INFO",8,IF(H190="EXP INFO",9,IF(H190="(EXP INFO)",9,IF(H190="MON RES",10,IF(H190="MON EARN",11,IF(H190="MON BEH",12,IF(H190="POSE HARM",13,IF(H190="(POSE HARM)",13,IF(H190="POSE CONCERN",14,IF(H190="(POSE CONCERN)",14,IF(H190="RJ APOLOGY",15,IF(H190="RJ ATONE",16,IF(H190="(RJ ATONE)",16,IF(H190="RJ JUSTIFY",17,IF(H190="RJ JUSTIFY:ECO INFO",17,IF(H190="RJ JUSTIFY:SOC INFO",17,IF(H190="RJ JUSTIFY:EXP INFO",17,IF(H190="RJ JUSTIFY:MON EARN",17,IF(H190="RJ JUSTIFY:MON BEH",17,IF(H190="RJ-",18,IF(H190="RJ FORGIVE+",19,IF(H190="RJ FORGIVE-",19,IF(H190="(RJ FORGIVE+)",19,IF(H190="(RJ FORGIVE-)",19,IF(H190="COORD",20,IF(H190="(COORD)",20,IF(H190="ENF ACK",21,IF(H190="(ENF ACK)",21,IF(H190="ENF PRAISE",22,IF(H190="ENF ASK",23,IF(H190="ENF TELL",24,IF(H190="ENF SHAME",25,IF(H190="ENF WARN",26,IF(H190="ENF THREATEN",27,IF(H190="ENF PUNISH",28,IF(H190="DEFECT",29,IF(H190="SM TALK",30,IF(H190="HUMOR",31,IF(H190="POLITE+",32,IF(H190="POLITE-",32,IF(H190="INPUT-",33,IF(H190="AMBIGUOUS",34,IF(H190="UNCODEABLE",35)))))))))))))))))))))))))))))))))))))))))))))))))))))))))))))))))</f>
        <v>34</v>
      </c>
      <c r="H190" t="s">
        <v>9387</v>
      </c>
    </row>
    <row r="192" spans="1:8" x14ac:dyDescent="0.35">
      <c r="A192" s="4">
        <v>125</v>
      </c>
      <c r="B192" s="4">
        <v>119.155</v>
      </c>
      <c r="C192" t="s">
        <v>7817</v>
      </c>
      <c r="D192" s="4">
        <v>2</v>
      </c>
      <c r="E192" s="16" t="s">
        <v>7916</v>
      </c>
      <c r="G192" s="4">
        <f t="shared" ref="G192" si="18">IF(H192="GREET",1,IF(H192="GOAL",2,IF(H192="GOAL:COOP",2,IF(H192="(GOAL:COOP)",2,IF(H192="GOAL:CIVILITY",2,IF(H192="GOAL:SUSTAIN",2,IF(H192="(GOAL:SUSTAIN)",2,IF(H192="GOAL:MAX EARN",2,IF(H192="GOAL:EQUITY",2,IF(H192="(GOAL:EQUITY)",2,IF(H192="PROPOSAL",3,IF(H192="(PROPOSAL)",3,IF(H192="CHOOSE+",4,IF(H192="CHOOSE-",4,IF(H192="(CHOOSE+)",4,IF(H192="(CHOOSE-)",4,IF(H192="ECO INFO",5,IF(H192="(ECO INFO)",5,IF(H192="$ INFO",6,IF(H192="($ INFO)",6,IF(H192="SOC INFO",7,IF(H192="(SOC INFO)",7,IF(H192="RULE INFO",8,IF(H192="EXP INFO",9,IF(H192="(EXP INFO)",9,IF(H192="MON RES",10,IF(H192="MON EARN",11,IF(H192="MON BEH",12,IF(H192="POSE HARM",13,IF(H192="(POSE HARM)",13,IF(H192="POSE CONCERN",14,IF(H192="(POSE CONCERN)",14,IF(H192="RJ APOLOGY",15,IF(H192="RJ ATONE",16,IF(H192="(RJ ATONE)",16,IF(H192="RJ JUSTIFY",17,IF(H192="RJ JUSTIFY:ECO INFO",17,IF(H192="RJ JUSTIFY:SOC INFO",17,IF(H192="RJ JUSTIFY:EXP INFO",17,IF(H192="RJ JUSTIFY:MON EARN",17,IF(H192="RJ JUSTIFY:MON BEH",17,IF(H192="RJ-",18,IF(H192="RJ FORGIVE+",19,IF(H192="RJ FORGIVE-",19,IF(H192="(RJ FORGIVE+)",19,IF(H192="(RJ FORGIVE-)",19,IF(H192="COORD",20,IF(H192="(COORD)",20,IF(H192="ENF ACK",21,IF(H192="(ENF ACK)",21,IF(H192="ENF PRAISE",22,IF(H192="ENF ASK",23,IF(H192="ENF TELL",24,IF(H192="ENF SHAME",25,IF(H192="ENF WARN",26,IF(H192="ENF THREATEN",27,IF(H192="ENF PUNISH",28,IF(H192="DEFECT",29,IF(H192="SM TALK",30,IF(H192="HUMOR",31,IF(H192="POLITE+",32,IF(H192="POLITE-",32,IF(H192="INPUT-",33,IF(H192="AMBIGUOUS",34,IF(H192="UNCODEABLE",35)))))))))))))))))))))))))))))))))))))))))))))))))))))))))))))))))</f>
        <v>22</v>
      </c>
      <c r="H192" t="s">
        <v>10418</v>
      </c>
    </row>
    <row r="194" spans="1:8" x14ac:dyDescent="0.35">
      <c r="A194" s="7"/>
      <c r="B194" s="11" t="s">
        <v>9229</v>
      </c>
      <c r="C194" s="15"/>
      <c r="D194" s="19"/>
      <c r="E194" s="15"/>
      <c r="F194" s="13"/>
    </row>
    <row r="195" spans="1:8" x14ac:dyDescent="0.35">
      <c r="A195" s="7"/>
      <c r="B195" s="7"/>
      <c r="C195" s="8"/>
      <c r="E195" s="8"/>
      <c r="F195" s="6"/>
    </row>
    <row r="196" spans="1:8" x14ac:dyDescent="0.35">
      <c r="A196" s="4">
        <v>126</v>
      </c>
      <c r="B196" s="4">
        <v>-372.76499999999999</v>
      </c>
      <c r="C196" t="s">
        <v>7819</v>
      </c>
      <c r="D196" s="4">
        <v>3</v>
      </c>
      <c r="E196" s="16" t="s">
        <v>2466</v>
      </c>
      <c r="G196" s="4">
        <f t="shared" ref="G196" si="19">IF(H196="GREET",1,IF(H196="GOAL",2,IF(H196="GOAL:COOP",2,IF(H196="(GOAL:COOP)",2,IF(H196="GOAL:CIVILITY",2,IF(H196="GOAL:SUSTAIN",2,IF(H196="(GOAL:SUSTAIN)",2,IF(H196="GOAL:MAX EARN",2,IF(H196="GOAL:EQUITY",2,IF(H196="(GOAL:EQUITY)",2,IF(H196="PROPOSAL",3,IF(H196="(PROPOSAL)",3,IF(H196="CHOOSE+",4,IF(H196="CHOOSE-",4,IF(H196="(CHOOSE+)",4,IF(H196="(CHOOSE-)",4,IF(H196="ECO INFO",5,IF(H196="(ECO INFO)",5,IF(H196="$ INFO",6,IF(H196="($ INFO)",6,IF(H196="SOC INFO",7,IF(H196="(SOC INFO)",7,IF(H196="RULE INFO",8,IF(H196="EXP INFO",9,IF(H196="(EXP INFO)",9,IF(H196="MON RES",10,IF(H196="MON EARN",11,IF(H196="MON BEH",12,IF(H196="POSE HARM",13,IF(H196="(POSE HARM)",13,IF(H196="POSE CONCERN",14,IF(H196="(POSE CONCERN)",14,IF(H196="RJ APOLOGY",15,IF(H196="RJ ATONE",16,IF(H196="(RJ ATONE)",16,IF(H196="RJ JUSTIFY",17,IF(H196="RJ JUSTIFY:ECO INFO",17,IF(H196="RJ JUSTIFY:SOC INFO",17,IF(H196="RJ JUSTIFY:EXP INFO",17,IF(H196="RJ JUSTIFY:MON EARN",17,IF(H196="RJ JUSTIFY:MON BEH",17,IF(H196="RJ-",18,IF(H196="RJ FORGIVE+",19,IF(H196="RJ FORGIVE-",19,IF(H196="(RJ FORGIVE+)",19,IF(H196="(RJ FORGIVE-)",19,IF(H196="COORD",20,IF(H196="(COORD)",20,IF(H196="ENF ACK",21,IF(H196="(ENF ACK)",21,IF(H196="ENF PRAISE",22,IF(H196="ENF ASK",23,IF(H196="ENF TELL",24,IF(H196="ENF SHAME",25,IF(H196="ENF WARN",26,IF(H196="ENF THREATEN",27,IF(H196="ENF PUNISH",28,IF(H196="DEFECT",29,IF(H196="SM TALK",30,IF(H196="HUMOR",31,IF(H196="POLITE+",32,IF(H196="POLITE-",32,IF(H196="INPUT-",33,IF(H196="AMBIGUOUS",34,IF(H196="UNCODEABLE",35)))))))))))))))))))))))))))))))))))))))))))))))))))))))))))))))))</f>
        <v>35</v>
      </c>
      <c r="H196" t="s">
        <v>9391</v>
      </c>
    </row>
    <row r="198" spans="1:8" x14ac:dyDescent="0.35">
      <c r="A198" s="7"/>
      <c r="B198" s="31" t="s">
        <v>12163</v>
      </c>
    </row>
    <row r="199" spans="1:8" x14ac:dyDescent="0.35">
      <c r="A199" s="4">
        <v>127</v>
      </c>
      <c r="B199" s="4">
        <v>-378.15499999999997</v>
      </c>
      <c r="C199" t="s">
        <v>7817</v>
      </c>
      <c r="D199" s="4">
        <v>2</v>
      </c>
      <c r="E199" s="16" t="s">
        <v>7997</v>
      </c>
      <c r="G199" s="4">
        <f t="shared" ref="G199:I262" si="20">IF(H199="GREET",1,IF(H199="GOAL",2,IF(H199="GOAL:COOP",2,IF(H199="(GOAL:COOP)",2,IF(H199="GOAL:CIVILITY",2,IF(H199="GOAL:SUSTAIN",2,IF(H199="(GOAL:SUSTAIN)",2,IF(H199="GOAL:MAX EARN",2,IF(H199="GOAL:EQUITY",2,IF(H199="(GOAL:EQUITY)",2,IF(H199="PROPOSAL",3,IF(H199="(PROPOSAL)",3,IF(H199="CHOOSE+",4,IF(H199="CHOOSE-",4,IF(H199="(CHOOSE+)",4,IF(H199="(CHOOSE-)",4,IF(H199="ECO INFO",5,IF(H199="(ECO INFO)",5,IF(H199="$ INFO",6,IF(H199="($ INFO)",6,IF(H199="SOC INFO",7,IF(H199="(SOC INFO)",7,IF(H199="RULE INFO",8,IF(H199="EXP INFO",9,IF(H199="(EXP INFO)",9,IF(H199="MON RES",10,IF(H199="MON EARN",11,IF(H199="MON BEH",12,IF(H199="POSE HARM",13,IF(H199="(POSE HARM)",13,IF(H199="POSE CONCERN",14,IF(H199="(POSE CONCERN)",14,IF(H199="RJ APOLOGY",15,IF(H199="RJ ATONE",16,IF(H199="(RJ ATONE)",16,IF(H199="RJ JUSTIFY",17,IF(H199="RJ JUSTIFY:ECO INFO",17,IF(H199="RJ JUSTIFY:SOC INFO",17,IF(H199="RJ JUSTIFY:EXP INFO",17,IF(H199="RJ JUSTIFY:MON EARN",17,IF(H199="RJ JUSTIFY:MON BEH",17,IF(H199="RJ-",18,IF(H199="RJ FORGIVE+",19,IF(H199="RJ FORGIVE-",19,IF(H199="(RJ FORGIVE+)",19,IF(H199="(RJ FORGIVE-)",19,IF(H199="COORD",20,IF(H199="(COORD)",20,IF(H199="ENF ACK",21,IF(H199="(ENF ACK)",21,IF(H199="ENF PRAISE",22,IF(H199="ENF ASK",23,IF(H199="ENF TELL",24,IF(H199="ENF SHAME",25,IF(H199="ENF WARN",26,IF(H199="ENF THREATEN",27,IF(H199="ENF PUNISH",28,IF(H199="DEFECT",29,IF(H199="SM TALK",30,IF(H199="HUMOR",31,IF(H199="POLITE+",32,IF(H199="POLITE-",32,IF(H199="INPUT-",33,IF(H199="AMBIGUOUS",34,IF(H199="UNCODEABLE",35)))))))))))))))))))))))))))))))))))))))))))))))))))))))))))))))))</f>
        <v>13</v>
      </c>
      <c r="H199" t="s">
        <v>9388</v>
      </c>
    </row>
    <row r="200" spans="1:8" x14ac:dyDescent="0.35">
      <c r="B200" s="4">
        <v>-368.839</v>
      </c>
      <c r="C200" t="s">
        <v>7817</v>
      </c>
      <c r="D200" s="4">
        <v>2</v>
      </c>
      <c r="E200" s="16" t="s">
        <v>7999</v>
      </c>
    </row>
    <row r="201" spans="1:8" x14ac:dyDescent="0.35">
      <c r="A201" s="4">
        <v>128</v>
      </c>
      <c r="B201" s="4">
        <v>-354.85599999999999</v>
      </c>
      <c r="C201" t="s">
        <v>7817</v>
      </c>
      <c r="D201" s="4">
        <v>2</v>
      </c>
      <c r="E201" s="16" t="s">
        <v>1511</v>
      </c>
      <c r="G201" s="4">
        <f t="shared" si="20"/>
        <v>7</v>
      </c>
      <c r="H201" t="s">
        <v>9377</v>
      </c>
    </row>
    <row r="202" spans="1:8" x14ac:dyDescent="0.35">
      <c r="A202" s="4">
        <v>129</v>
      </c>
      <c r="B202" s="4">
        <v>-349.91199999999998</v>
      </c>
      <c r="C202" t="s">
        <v>7831</v>
      </c>
      <c r="D202" s="4">
        <v>4</v>
      </c>
      <c r="E202" s="16" t="s">
        <v>8001</v>
      </c>
      <c r="G202" s="4">
        <f t="shared" si="20"/>
        <v>11</v>
      </c>
      <c r="H202" t="s">
        <v>9509</v>
      </c>
    </row>
    <row r="203" spans="1:8" x14ac:dyDescent="0.35">
      <c r="A203" s="4">
        <v>130</v>
      </c>
      <c r="B203" s="4">
        <v>-348.40199999999999</v>
      </c>
      <c r="C203" t="s">
        <v>7834</v>
      </c>
      <c r="D203" s="4">
        <v>1</v>
      </c>
      <c r="E203" s="16" t="s">
        <v>8002</v>
      </c>
      <c r="G203" s="4">
        <f t="shared" si="20"/>
        <v>17</v>
      </c>
      <c r="H203" t="s">
        <v>12176</v>
      </c>
    </row>
    <row r="204" spans="1:8" x14ac:dyDescent="0.35">
      <c r="A204" s="4">
        <v>131</v>
      </c>
      <c r="B204" s="4">
        <v>-341.640999999999</v>
      </c>
      <c r="C204" t="s">
        <v>7817</v>
      </c>
      <c r="D204" s="4">
        <v>2</v>
      </c>
      <c r="E204" s="16" t="s">
        <v>8005</v>
      </c>
      <c r="G204" s="4">
        <f t="shared" si="20"/>
        <v>33</v>
      </c>
      <c r="H204" t="s">
        <v>9424</v>
      </c>
    </row>
    <row r="205" spans="1:8" x14ac:dyDescent="0.35">
      <c r="A205" s="4">
        <v>132</v>
      </c>
      <c r="B205" s="4">
        <v>-326.61399999999998</v>
      </c>
      <c r="C205" t="s">
        <v>7817</v>
      </c>
      <c r="D205" s="4">
        <v>2</v>
      </c>
      <c r="E205" s="16" t="s">
        <v>8008</v>
      </c>
      <c r="G205" s="4">
        <f t="shared" si="20"/>
        <v>25</v>
      </c>
      <c r="H205" t="s">
        <v>9648</v>
      </c>
    </row>
    <row r="206" spans="1:8" x14ac:dyDescent="0.35">
      <c r="B206" s="4">
        <v>-316.83099999999899</v>
      </c>
      <c r="C206" t="s">
        <v>7817</v>
      </c>
      <c r="D206" s="4">
        <v>2</v>
      </c>
      <c r="E206" s="16" t="s">
        <v>8009</v>
      </c>
    </row>
    <row r="207" spans="1:8" x14ac:dyDescent="0.35">
      <c r="A207" s="4">
        <v>133</v>
      </c>
      <c r="B207" s="4">
        <v>-298.77800000000002</v>
      </c>
      <c r="C207" t="s">
        <v>7834</v>
      </c>
      <c r="D207" s="4">
        <v>1</v>
      </c>
      <c r="E207" s="16" t="s">
        <v>8012</v>
      </c>
      <c r="G207" s="4">
        <f>IF(H207="GREET",1,IF(H207="GOAL",2,IF(H207="GOAL:COOP",2,IF(H207="(GOAL:COOP)",2,IF(H207="GOAL:CIVILITY",2,IF(H207="GOAL:SUSTAIN",2,IF(H207="(GOAL:SUSTAIN)",2,IF(H207="GOAL:MAX EARN",2,IF(H207="GOAL:EQUITY",2,IF(H207="(GOAL:EQUITY)",2,IF(H207="PROPOSAL",3,IF(H207="(PROPOSAL)",3,IF(H207="CHOOSE+",4,IF(H207="CHOOSE-",4,IF(H207="(CHOOSE+)",4,IF(H207="(CHOOSE-)",4,IF(H207="ECO INFO",5,IF(H207="(ECO INFO)",5,IF(H207="$ INFO",6,IF(H207="($ INFO)",6,IF(H207="SOC INFO",7,IF(H207="(SOC INFO)",7,IF(H207="RULE INFO",8,IF(H207="EXP INFO",9,IF(H207="(EXP INFO)",9,IF(H207="MON RES",10,IF(H207="MON EARN",11,IF(H207="MON BEH",12,IF(H207="POSE HARM",13,IF(H207="(POSE HARM)",13,IF(H207="POSE CONCERN",14,IF(H207="(POSE CONCERN)",14,IF(H207="RJ APOLOGY",15,IF(H207="RJ ATONE",16,IF(H207="(RJ ATONE)",16,IF(H207="RJ JUSTIFY",17,IF(H207="RJ JUSTIFY:ECO INFO",17,IF(H207="RJ JUSTIFY:SOC INFO",17,IF(H207="RJ JUSTIFY:RULE INFO",17,IF(H207="RJ JUSTIFY:MON EARN",17,IF(H207="RJ JUSTIFY:MON BEH",17,IF(H207="RJ-",18,IF(H207="RJ FORGIVE+",19,IF(H207="RJ FORGIVE-",19,IF(H207="(RJ FORGIVE+)",19,IF(H207="(RJ FORGIVE-)",19,IF(H207="COORD",20,IF(H207="(COORD)",20,IF(H207="ENF ACK",21,IF(H207="(ENF ACK)",21,IF(H207="ENF PRAISE",22,IF(H207="ENF ASK",23,IF(H207="ENF TELL",24,IF(H207="ENF SHAME",25,IF(H207="ENF WARN",26,IF(H207="ENF THREATEN",27,IF(H207="ENF PUNISH",28,IF(H207="DEFECT",29,IF(H207="SM TALK",30,IF(H207="HUMOR",31,IF(H207="POLITE+",32,IF(H207="POLITE-",32,IF(H207="INPUT-",33,IF(H207="AMBIGUOUS",34,IF(H207="UNCODEABLE",35)))))))))))))))))))))))))))))))))))))))))))))))))))))))))))))))))</f>
        <v>17</v>
      </c>
      <c r="H207" t="s">
        <v>12193</v>
      </c>
    </row>
    <row r="208" spans="1:8" x14ac:dyDescent="0.35">
      <c r="B208" s="4">
        <v>-287.529</v>
      </c>
      <c r="C208" t="s">
        <v>7834</v>
      </c>
      <c r="D208" s="4">
        <v>1</v>
      </c>
      <c r="E208" s="16" t="s">
        <v>8013</v>
      </c>
    </row>
    <row r="209" spans="1:10" x14ac:dyDescent="0.35">
      <c r="A209" s="4">
        <v>134</v>
      </c>
      <c r="B209" s="4">
        <v>-286.13400000000001</v>
      </c>
      <c r="C209" t="s">
        <v>7831</v>
      </c>
      <c r="D209" s="4">
        <v>4</v>
      </c>
      <c r="E209" s="16" t="s">
        <v>8014</v>
      </c>
      <c r="G209" s="4">
        <f t="shared" si="20"/>
        <v>8</v>
      </c>
      <c r="H209" t="s">
        <v>9374</v>
      </c>
    </row>
    <row r="210" spans="1:10" x14ac:dyDescent="0.35">
      <c r="A210" s="4">
        <v>135</v>
      </c>
      <c r="B210" s="4">
        <v>-284.05</v>
      </c>
      <c r="C210" t="s">
        <v>7817</v>
      </c>
      <c r="D210" s="4">
        <v>2</v>
      </c>
      <c r="E210" s="16" t="s">
        <v>8015</v>
      </c>
      <c r="G210" s="4">
        <f t="shared" si="20"/>
        <v>8</v>
      </c>
      <c r="H210" t="s">
        <v>9374</v>
      </c>
    </row>
    <row r="211" spans="1:10" x14ac:dyDescent="0.35">
      <c r="A211" s="4">
        <v>136</v>
      </c>
      <c r="B211" s="4">
        <v>-276.00599999999997</v>
      </c>
      <c r="C211" t="s">
        <v>7819</v>
      </c>
      <c r="D211" s="4">
        <v>3</v>
      </c>
      <c r="E211" s="16" t="s">
        <v>4703</v>
      </c>
      <c r="G211" s="4">
        <f t="shared" si="20"/>
        <v>8</v>
      </c>
      <c r="H211" t="s">
        <v>9374</v>
      </c>
    </row>
    <row r="212" spans="1:10" x14ac:dyDescent="0.35">
      <c r="A212" s="4">
        <v>137</v>
      </c>
      <c r="B212" s="4">
        <v>-261.42099999999999</v>
      </c>
      <c r="C212" t="s">
        <v>7831</v>
      </c>
      <c r="D212" s="4">
        <v>4</v>
      </c>
      <c r="E212" s="16" t="s">
        <v>8019</v>
      </c>
      <c r="G212" s="4">
        <f t="shared" si="20"/>
        <v>8</v>
      </c>
      <c r="H212" t="s">
        <v>9374</v>
      </c>
    </row>
    <row r="213" spans="1:10" x14ac:dyDescent="0.35">
      <c r="A213" s="4">
        <v>138</v>
      </c>
      <c r="B213" s="4">
        <v>-255.38</v>
      </c>
      <c r="C213" t="s">
        <v>7817</v>
      </c>
      <c r="D213" s="4">
        <v>2</v>
      </c>
      <c r="E213" s="16" t="s">
        <v>8022</v>
      </c>
      <c r="G213" s="4">
        <f t="shared" si="20"/>
        <v>8</v>
      </c>
      <c r="H213" t="s">
        <v>9374</v>
      </c>
    </row>
    <row r="214" spans="1:10" x14ac:dyDescent="0.35">
      <c r="A214" s="4">
        <v>139</v>
      </c>
      <c r="B214" s="4">
        <v>-234.893</v>
      </c>
      <c r="C214" t="s">
        <v>7819</v>
      </c>
      <c r="D214" s="4">
        <v>3</v>
      </c>
      <c r="E214" s="16" t="s">
        <v>8025</v>
      </c>
      <c r="G214" s="4">
        <f t="shared" si="20"/>
        <v>8</v>
      </c>
      <c r="H214" t="s">
        <v>9374</v>
      </c>
    </row>
    <row r="215" spans="1:10" x14ac:dyDescent="0.35">
      <c r="A215" s="4">
        <v>140</v>
      </c>
      <c r="B215" s="4">
        <v>-233.97099999999901</v>
      </c>
      <c r="C215" t="s">
        <v>7817</v>
      </c>
      <c r="D215" s="4">
        <v>2</v>
      </c>
      <c r="E215" s="16" t="s">
        <v>8026</v>
      </c>
      <c r="G215" s="4">
        <f t="shared" si="20"/>
        <v>8</v>
      </c>
      <c r="H215" t="s">
        <v>9374</v>
      </c>
    </row>
    <row r="216" spans="1:10" x14ac:dyDescent="0.35">
      <c r="A216" s="4">
        <v>141</v>
      </c>
      <c r="B216" s="4">
        <v>-228.66499999999999</v>
      </c>
      <c r="C216" t="s">
        <v>7834</v>
      </c>
      <c r="D216" s="4">
        <v>1</v>
      </c>
      <c r="E216" s="16" t="s">
        <v>8028</v>
      </c>
      <c r="G216" s="4">
        <f>IF(H216="GREET",1,IF(H216="GOAL",2,IF(H216="GOAL:COOP",2,IF(H216="(GOAL:COOP)",2,IF(H216="GOAL:CIVILITY",2,IF(H216="GOAL:SUSTAIN",2,IF(H216="(GOAL:SUSTAIN)",2,IF(H216="GOAL:MAX EARN",2,IF(H216="GOAL:EQUITY",2,IF(H216="(GOAL:EQUITY)",2,IF(H216="PROPOSAL",3,IF(H216="(PROPOSAL)",3,IF(H216="CHOOSE+",4,IF(H216="CHOOSE-",4,IF(H216="(CHOOSE+)",4,IF(H216="(CHOOSE-)",4,IF(H216="ECO INFO",5,IF(H216="(ECO INFO)",5,IF(H216="$ INFO",6,IF(H216="($ INFO)",6,IF(H216="SOC INFO",7,IF(H216="(SOC INFO)",7,IF(H216="RULE INFO",8,IF(H216="EXP INFO",9,IF(H216="(EXP INFO)",9,IF(H216="MON RES",10,IF(H216="MON EARN",11,IF(H216="MON BEH",12,IF(H216="POSE HARM",13,IF(H216="(POSE HARM)",13,IF(H216="POSE CONCERN",14,IF(H216="(POSE CONCERN)",14,IF(H216="RJ APOLOGY",15,IF(H216="RJ ATONE",16,IF(H216="(RJ ATONE)",16,IF(H216="RJ JUSTIFY",17,IF(H216="RJ JUSTIFY:ECO INFO",17,IF(H216="RJ JUSTIFY:SOC INFO",17,IF(H216="RJ JUSTIFY:RULE INFO",17,IF(H216="RJ JUSTIFY:MON EARN",17,IF(H216="RJ JUSTIFY:MON BEH",17,IF(H216="RJ-",18,IF(H216="RJ FORGIVE+",19,IF(H216="RJ FORGIVE-",19,IF(H216="(RJ FORGIVE+)",19,IF(H216="(RJ FORGIVE-)",19,IF(H216="COORD",20,IF(H216="(COORD)",20,IF(H216="ENF ACK",21,IF(H216="(ENF ACK)",21,IF(H216="ENF PRAISE",22,IF(H216="ENF ASK",23,IF(H216="ENF TELL",24,IF(H216="ENF SHAME",25,IF(H216="ENF WARN",26,IF(H216="ENF THREATEN",27,IF(H216="ENF PUNISH",28,IF(H216="DEFECT",29,IF(H216="SM TALK",30,IF(H216="HUMOR",31,IF(H216="POLITE+",32,IF(H216="POLITE-",32,IF(H216="INPUT-",33,IF(H216="AMBIGUOUS",34,IF(H216="UNCODEABLE",35)))))))))))))))))))))))))))))))))))))))))))))))))))))))))))))))))</f>
        <v>17</v>
      </c>
      <c r="H216" t="s">
        <v>12193</v>
      </c>
    </row>
    <row r="217" spans="1:10" x14ac:dyDescent="0.35">
      <c r="A217" s="4">
        <v>142</v>
      </c>
      <c r="B217" s="4">
        <v>-219.708</v>
      </c>
      <c r="C217" t="s">
        <v>7817</v>
      </c>
      <c r="D217" s="4">
        <v>2</v>
      </c>
      <c r="E217" s="16" t="s">
        <v>8030</v>
      </c>
      <c r="G217" s="4">
        <f>IF(H217="GREET",1,IF(H217="GOAL",2,IF(H217="GOAL:COOP",2,IF(H217="(GOAL:COOP)",2,IF(H217="GOAL:CIVILITY",2,IF(H217="GOAL:SUSTAIN",2,IF(H217="(GOAL:SUSTAIN)",2,IF(H217="GOAL:MAX EARN",2,IF(H217="GOAL:EQUITY",2,IF(H217="(GOAL:EQUITY)",2,IF(H217="PROPOSAL",3,IF(H217="(PROPOSAL)",3,IF(H217="CHOOSE+",4,IF(H217="CHOOSE-",4,IF(H217="(CHOOSE+)",4,IF(H217="(CHOOSE-)",4,IF(H217="ECO INFO",5,IF(H217="(ECO INFO)",5,IF(H217="$ INFO",6,IF(H217="($ INFO)",6,IF(H217="SOC INFO",7,IF(H217="(SOC INFO)",7,IF(H217="RULE INFO",8,IF(H217="EXP INFO",9,IF(H217="(EXP INFO)",9,IF(H217="MON RES",10,IF(H217="MON EARN",11,IF(H217="MON BEH",12,IF(H217="POSE HARM",13,IF(H217="(POSE HARM)",13,IF(H217="POSE CONCERN",14,IF(H217="(POSE CONCERN)",14,IF(H217="RJ APOLOGY",15,IF(H217="RJ ATONE",16,IF(H217="(RJ ATONE)",16,IF(H217="RJ JUSTIFY",17,IF(H217="RJ JUSTIFY:ECO INFO",17,IF(H217="RJ JUSTIFY:SOC INFO",17,IF(H217="RJ JUSTIFY:RULE INFO",17,IF(H217="RJ JUSTIFY:MON EARN",17,IF(H217="RJ JUSTIFY:MON BEH",17,IF(H217="RJ-",18,IF(H217="RJ FORGIVE+",19,IF(H217="RJ FORGIVE-",19,IF(H217="(RJ FORGIVE+)",19,IF(H217="(RJ FORGIVE-)",19,IF(H217="COORD",20,IF(H217="(COORD)",20,IF(H217="ENF ACK",21,IF(H217="(ENF ACK)",21,IF(H217="ENF PRAISE",22,IF(H217="ENF ASK",23,IF(H217="ENF TELL",24,IF(H217="ENF SHAME",25,IF(H217="ENF WARN",26,IF(H217="ENF THREATEN",27,IF(H217="ENF PUNISH",28,IF(H217="DEFECT",29,IF(H217="SM TALK",30,IF(H217="HUMOR",31,IF(H217="POLITE+",32,IF(H217="POLITE-",32,IF(H217="INPUT-",33,IF(H217="AMBIGUOUS",34,IF(H217="UNCODEABLE",35)))))))))))))))))))))))))))))))))))))))))))))))))))))))))))))))))</f>
        <v>24</v>
      </c>
      <c r="H217" t="s">
        <v>10409</v>
      </c>
    </row>
    <row r="218" spans="1:10" x14ac:dyDescent="0.35">
      <c r="B218" s="4">
        <v>-214.083</v>
      </c>
      <c r="C218" t="s">
        <v>7817</v>
      </c>
      <c r="D218" s="4">
        <v>2</v>
      </c>
      <c r="E218" s="16" t="s">
        <v>8032</v>
      </c>
    </row>
    <row r="219" spans="1:10" x14ac:dyDescent="0.35">
      <c r="A219" s="4">
        <v>143</v>
      </c>
      <c r="B219" s="4">
        <v>-208.82599999999999</v>
      </c>
      <c r="C219" t="s">
        <v>7819</v>
      </c>
      <c r="D219" s="4">
        <v>3</v>
      </c>
      <c r="E219" s="16" t="s">
        <v>68</v>
      </c>
      <c r="G219" s="4">
        <f t="shared" si="20"/>
        <v>24</v>
      </c>
      <c r="H219" t="s">
        <v>10409</v>
      </c>
    </row>
    <row r="220" spans="1:10" x14ac:dyDescent="0.35">
      <c r="A220" s="4">
        <v>144</v>
      </c>
      <c r="B220" s="4">
        <v>-204.94499999999999</v>
      </c>
      <c r="C220" t="s">
        <v>7831</v>
      </c>
      <c r="D220" s="4">
        <v>4</v>
      </c>
      <c r="E220" s="16" t="s">
        <v>8035</v>
      </c>
      <c r="G220" s="4">
        <f t="shared" si="20"/>
        <v>24</v>
      </c>
      <c r="H220" t="s">
        <v>10409</v>
      </c>
    </row>
    <row r="222" spans="1:10" x14ac:dyDescent="0.35">
      <c r="A222" s="7">
        <v>3</v>
      </c>
      <c r="B222" s="31" t="s">
        <v>11638</v>
      </c>
    </row>
    <row r="223" spans="1:10" x14ac:dyDescent="0.35">
      <c r="A223" s="7"/>
      <c r="B223" s="39" t="s">
        <v>11641</v>
      </c>
    </row>
    <row r="224" spans="1:10" x14ac:dyDescent="0.35">
      <c r="A224" s="4">
        <v>145</v>
      </c>
      <c r="B224" s="4">
        <v>-191.21299999999999</v>
      </c>
      <c r="C224" t="s">
        <v>7819</v>
      </c>
      <c r="D224" s="4">
        <v>3</v>
      </c>
      <c r="E224" s="16" t="s">
        <v>8038</v>
      </c>
      <c r="G224" s="4">
        <f t="shared" si="20"/>
        <v>26</v>
      </c>
      <c r="H224" t="s">
        <v>10123</v>
      </c>
      <c r="I224" s="4">
        <f t="shared" si="20"/>
        <v>3</v>
      </c>
      <c r="J224" t="s">
        <v>10329</v>
      </c>
    </row>
    <row r="225" spans="1:10" x14ac:dyDescent="0.35">
      <c r="A225" s="4">
        <v>146</v>
      </c>
      <c r="B225" s="4">
        <v>-181.39699999999999</v>
      </c>
      <c r="C225" t="s">
        <v>7831</v>
      </c>
      <c r="D225" s="4">
        <v>4</v>
      </c>
      <c r="E225" s="16" t="s">
        <v>8041</v>
      </c>
      <c r="G225" s="4">
        <f t="shared" si="20"/>
        <v>26</v>
      </c>
      <c r="H225" t="s">
        <v>10123</v>
      </c>
      <c r="I225" s="4">
        <f t="shared" si="20"/>
        <v>4</v>
      </c>
      <c r="J225" t="s">
        <v>10330</v>
      </c>
    </row>
    <row r="228" spans="1:10" x14ac:dyDescent="0.35">
      <c r="A228" s="7">
        <v>3</v>
      </c>
      <c r="B228" s="31" t="s">
        <v>11642</v>
      </c>
    </row>
    <row r="229" spans="1:10" x14ac:dyDescent="0.35">
      <c r="A229" s="4">
        <v>147</v>
      </c>
      <c r="B229" s="4">
        <v>-346.66399999999999</v>
      </c>
      <c r="C229" t="s">
        <v>7819</v>
      </c>
      <c r="D229" s="4">
        <v>3</v>
      </c>
      <c r="E229" s="16" t="s">
        <v>8003</v>
      </c>
      <c r="G229" s="4">
        <f t="shared" si="20"/>
        <v>3</v>
      </c>
      <c r="H229" t="s">
        <v>9379</v>
      </c>
    </row>
    <row r="230" spans="1:10" x14ac:dyDescent="0.35">
      <c r="A230" s="4">
        <v>148</v>
      </c>
      <c r="B230" s="4">
        <v>-331.99</v>
      </c>
      <c r="C230" t="s">
        <v>7819</v>
      </c>
      <c r="D230" s="4">
        <v>3</v>
      </c>
      <c r="E230" s="16" t="s">
        <v>8006</v>
      </c>
      <c r="G230" s="4">
        <f t="shared" si="20"/>
        <v>5</v>
      </c>
      <c r="H230" t="s">
        <v>9378</v>
      </c>
      <c r="I230" s="4">
        <f t="shared" si="20"/>
        <v>2</v>
      </c>
      <c r="J230" t="s">
        <v>12175</v>
      </c>
    </row>
    <row r="231" spans="1:10" x14ac:dyDescent="0.35">
      <c r="A231" s="4">
        <v>149</v>
      </c>
      <c r="B231" s="4">
        <v>-331.28899999999999</v>
      </c>
      <c r="C231" t="s">
        <v>7834</v>
      </c>
      <c r="D231" s="4">
        <v>1</v>
      </c>
      <c r="E231" s="16" t="s">
        <v>8007</v>
      </c>
      <c r="G231" s="4">
        <f t="shared" si="20"/>
        <v>4</v>
      </c>
      <c r="H231" t="s">
        <v>9380</v>
      </c>
      <c r="I231" s="4">
        <f t="shared" ref="I231" si="21">IF(J231="GREET",1,IF(J231="GOAL",2,IF(J231="GOAL:COOP",2,IF(J231="(GOAL:COOP)",2,IF(J231="GOAL:CIVILITY",2,IF(J231="GOAL:SUSTAIN",2,IF(J231="(GOAL:SUSTAIN)",2,IF(J231="GOAL:MAX EARN",2,IF(J231="GOAL:EQUITY",2,IF(J231="(GOAL:EQUITY)",2,IF(J231="PROPOSAL",3,IF(J231="(PROPOSAL)",3,IF(J231="CHOOSE+",4,IF(J231="CHOOSE-",4,IF(J231="(CHOOSE+)",4,IF(J231="(CHOOSE-)",4,IF(J231="ECO INFO",5,IF(J231="(ECO INFO)",5,IF(J231="$ INFO",6,IF(J231="($ INFO)",6,IF(J231="SOC INFO",7,IF(J231="(SOC INFO)",7,IF(J231="RULE INFO",8,IF(J231="EXP INFO",9,IF(J231="(EXP INFO)",9,IF(J231="MON RES",10,IF(J231="MON EARN",11,IF(J231="MON BEH",12,IF(J231="POSE HARM",13,IF(J231="(POSE HARM)",13,IF(J231="POSE CONCERN",14,IF(J231="(POSE CONCERN)",14,IF(J231="RJ APOLOGY",15,IF(J231="RJ ATONE",16,IF(J231="(RJ ATONE)",16,IF(J231="RJ JUSTIFY",17,IF(J231="RJ JUSTIFY:ECO INFO",17,IF(J231="RJ JUSTIFY:SOC INFO",17,IF(J231="RJ JUSTIFY:EXP INFO",17,IF(J231="RJ JUSTIFY:MON EARN",17,IF(J231="RJ JUSTIFY:MON BEH",17,IF(J231="RJ-",18,IF(J231="RJ FORGIVE+",19,IF(J231="RJ FORGIVE-",19,IF(J231="(RJ FORGIVE+)",19,IF(J231="(RJ FORGIVE-)",19,IF(J231="COORD",20,IF(J231="(COORD)",20,IF(J231="ENF ACK",21,IF(J231="(ENF ACK)",21,IF(J231="ENF PRAISE",22,IF(J231="ENF ASK",23,IF(J231="ENF TELL",24,IF(J231="ENF SHAME",25,IF(J231="ENF WARN",26,IF(J231="ENF THREATEN",27,IF(J231="ENF PUNISH",28,IF(J231="DEFECT",29,IF(J231="SM TALK",30,IF(J231="HUMOR",31,IF(J231="POLITE+",32,IF(J231="POLITE-",32,IF(J231="INPUT-",33,IF(J231="AMBIGUOUS",34,IF(J231="UNCODEABLE",35)))))))))))))))))))))))))))))))))))))))))))))))))))))))))))))))))</f>
        <v>5</v>
      </c>
      <c r="J231" t="s">
        <v>9378</v>
      </c>
    </row>
    <row r="232" spans="1:10" x14ac:dyDescent="0.35">
      <c r="A232" s="4">
        <v>150</v>
      </c>
      <c r="B232" s="4">
        <v>-312.26900000000001</v>
      </c>
      <c r="C232" t="s">
        <v>7819</v>
      </c>
      <c r="D232" s="4">
        <v>3</v>
      </c>
      <c r="E232" s="16" t="s">
        <v>8011</v>
      </c>
      <c r="G232" s="4">
        <f t="shared" si="20"/>
        <v>5</v>
      </c>
      <c r="H232" t="s">
        <v>9378</v>
      </c>
    </row>
    <row r="233" spans="1:10" x14ac:dyDescent="0.35">
      <c r="A233" s="4">
        <v>151</v>
      </c>
      <c r="B233" s="4">
        <v>-268.685</v>
      </c>
      <c r="C233" t="s">
        <v>7819</v>
      </c>
      <c r="D233" s="4">
        <v>3</v>
      </c>
      <c r="E233" s="16" t="s">
        <v>8018</v>
      </c>
      <c r="G233" s="4">
        <f t="shared" si="20"/>
        <v>8</v>
      </c>
      <c r="H233" t="s">
        <v>9374</v>
      </c>
      <c r="I233" s="4">
        <f t="shared" ref="I233" si="22">IF(J233="GREET",1,IF(J233="GOAL",2,IF(J233="GOAL:COOP",2,IF(J233="(GOAL:COOP)",2,IF(J233="GOAL:CIVILITY",2,IF(J233="GOAL:SUSTAIN",2,IF(J233="(GOAL:SUSTAIN)",2,IF(J233="GOAL:MAX EARN",2,IF(J233="GOAL:EQUITY",2,IF(J233="(GOAL:EQUITY)",2,IF(J233="PROPOSAL",3,IF(J233="(PROPOSAL)",3,IF(J233="CHOOSE+",4,IF(J233="CHOOSE-",4,IF(J233="(CHOOSE+)",4,IF(J233="(CHOOSE-)",4,IF(J233="ECO INFO",5,IF(J233="(ECO INFO)",5,IF(J233="$ INFO",6,IF(J233="($ INFO)",6,IF(J233="SOC INFO",7,IF(J233="(SOC INFO)",7,IF(J233="RULE INFO",8,IF(J233="EXP INFO",9,IF(J233="(EXP INFO)",9,IF(J233="MON RES",10,IF(J233="MON EARN",11,IF(J233="MON BEH",12,IF(J233="POSE HARM",13,IF(J233="(POSE HARM)",13,IF(J233="POSE CONCERN",14,IF(J233="(POSE CONCERN)",14,IF(J233="RJ APOLOGY",15,IF(J233="RJ ATONE",16,IF(J233="(RJ ATONE)",16,IF(J233="RJ JUSTIFY",17,IF(J233="RJ JUSTIFY:ECO INFO",17,IF(J233="RJ JUSTIFY:SOC INFO",17,IF(J233="RJ JUSTIFY:EXP INFO",17,IF(J233="RJ JUSTIFY:MON EARN",17,IF(J233="RJ JUSTIFY:MON BEH",17,IF(J233="RJ-",18,IF(J233="RJ FORGIVE+",19,IF(J233="RJ FORGIVE-",19,IF(J233="(RJ FORGIVE+)",19,IF(J233="(RJ FORGIVE-)",19,IF(J233="COORD",20,IF(J233="(COORD)",20,IF(J233="ENF ACK",21,IF(J233="(ENF ACK)",21,IF(J233="ENF PRAISE",22,IF(J233="ENF ASK",23,IF(J233="ENF TELL",24,IF(J233="ENF SHAME",25,IF(J233="ENF WARN",26,IF(J233="ENF THREATEN",27,IF(J233="ENF PUNISH",28,IF(J233="DEFECT",29,IF(J233="SM TALK",30,IF(J233="HUMOR",31,IF(J233="POLITE+",32,IF(J233="POLITE-",32,IF(J233="INPUT-",33,IF(J233="AMBIGUOUS",34,IF(J233="UNCODEABLE",35)))))))))))))))))))))))))))))))))))))))))))))))))))))))))))))))))</f>
        <v>3</v>
      </c>
      <c r="J233" t="s">
        <v>10329</v>
      </c>
    </row>
    <row r="234" spans="1:10" x14ac:dyDescent="0.35">
      <c r="B234" s="4">
        <v>-257.95699999999999</v>
      </c>
      <c r="C234" t="s">
        <v>7819</v>
      </c>
      <c r="D234" s="4">
        <v>3</v>
      </c>
      <c r="E234" s="16" t="s">
        <v>8021</v>
      </c>
    </row>
    <row r="235" spans="1:10" x14ac:dyDescent="0.35">
      <c r="A235" s="4">
        <v>152</v>
      </c>
      <c r="B235" s="4">
        <v>-248.21899999999999</v>
      </c>
      <c r="C235" t="s">
        <v>7831</v>
      </c>
      <c r="D235" s="4">
        <v>4</v>
      </c>
      <c r="E235" s="16">
        <v>40</v>
      </c>
      <c r="G235" s="4">
        <f t="shared" si="20"/>
        <v>4</v>
      </c>
      <c r="H235" t="s">
        <v>9372</v>
      </c>
    </row>
    <row r="236" spans="1:10" x14ac:dyDescent="0.35">
      <c r="A236" s="4">
        <v>153</v>
      </c>
      <c r="B236" s="4">
        <v>-219.33</v>
      </c>
      <c r="C236" t="s">
        <v>7819</v>
      </c>
      <c r="D236" s="4">
        <v>3</v>
      </c>
      <c r="E236" s="16" t="s">
        <v>8031</v>
      </c>
      <c r="G236" s="4">
        <f t="shared" si="20"/>
        <v>9</v>
      </c>
      <c r="H236" t="s">
        <v>9373</v>
      </c>
    </row>
    <row r="237" spans="1:10" x14ac:dyDescent="0.35">
      <c r="A237" s="4">
        <v>154</v>
      </c>
      <c r="B237" s="4">
        <v>-189.58500000000001</v>
      </c>
      <c r="C237" t="s">
        <v>7817</v>
      </c>
      <c r="D237" s="4">
        <v>2</v>
      </c>
      <c r="E237" s="16" t="s">
        <v>8039</v>
      </c>
      <c r="G237" s="4">
        <f t="shared" si="20"/>
        <v>8</v>
      </c>
      <c r="H237" t="s">
        <v>9374</v>
      </c>
    </row>
    <row r="238" spans="1:10" x14ac:dyDescent="0.35">
      <c r="A238" s="4">
        <v>155</v>
      </c>
      <c r="B238" s="4">
        <v>-183.75200000000001</v>
      </c>
      <c r="C238" t="s">
        <v>7817</v>
      </c>
      <c r="D238" s="4">
        <v>2</v>
      </c>
      <c r="E238" s="16" t="s">
        <v>8040</v>
      </c>
      <c r="G238" s="4">
        <f t="shared" si="20"/>
        <v>2</v>
      </c>
      <c r="H238" t="s">
        <v>10938</v>
      </c>
    </row>
    <row r="239" spans="1:10" x14ac:dyDescent="0.35">
      <c r="A239" s="4">
        <v>156</v>
      </c>
      <c r="B239" s="4">
        <v>-180.35299999999901</v>
      </c>
      <c r="C239" t="s">
        <v>7819</v>
      </c>
      <c r="D239" s="4">
        <v>3</v>
      </c>
      <c r="E239" s="16" t="s">
        <v>5030</v>
      </c>
      <c r="G239" s="4">
        <f t="shared" si="20"/>
        <v>3</v>
      </c>
      <c r="H239" t="s">
        <v>9379</v>
      </c>
    </row>
    <row r="240" spans="1:10" x14ac:dyDescent="0.35">
      <c r="B240" s="4">
        <v>-170.97299999999899</v>
      </c>
      <c r="C240" t="s">
        <v>7819</v>
      </c>
      <c r="D240" s="4">
        <v>3</v>
      </c>
      <c r="E240" s="16" t="s">
        <v>8042</v>
      </c>
    </row>
    <row r="241" spans="1:10" x14ac:dyDescent="0.35">
      <c r="A241" s="4">
        <v>157</v>
      </c>
      <c r="B241" s="4">
        <v>-165.24199999999999</v>
      </c>
      <c r="C241" t="s">
        <v>7831</v>
      </c>
      <c r="D241" s="4">
        <v>4</v>
      </c>
      <c r="E241" s="16">
        <v>45</v>
      </c>
      <c r="G241" s="4">
        <f t="shared" si="20"/>
        <v>3</v>
      </c>
      <c r="H241" t="s">
        <v>9379</v>
      </c>
    </row>
    <row r="242" spans="1:10" x14ac:dyDescent="0.35">
      <c r="A242" s="4">
        <v>158</v>
      </c>
      <c r="B242" s="4">
        <v>-159.40199999999999</v>
      </c>
      <c r="C242" t="s">
        <v>7834</v>
      </c>
      <c r="D242" s="4">
        <v>1</v>
      </c>
      <c r="E242" s="16" t="s">
        <v>8043</v>
      </c>
      <c r="G242" s="4">
        <f t="shared" si="20"/>
        <v>4</v>
      </c>
      <c r="H242" t="s">
        <v>9372</v>
      </c>
    </row>
    <row r="243" spans="1:10" x14ac:dyDescent="0.35">
      <c r="B243" s="4">
        <v>-142.12299999999999</v>
      </c>
      <c r="C243" t="s">
        <v>7834</v>
      </c>
      <c r="D243" s="4">
        <v>1</v>
      </c>
      <c r="E243" s="16" t="s">
        <v>8046</v>
      </c>
    </row>
    <row r="244" spans="1:10" x14ac:dyDescent="0.35">
      <c r="A244" s="4">
        <v>159</v>
      </c>
      <c r="B244" s="4">
        <v>-137.958</v>
      </c>
      <c r="C244" t="s">
        <v>7819</v>
      </c>
      <c r="D244" s="4">
        <v>3</v>
      </c>
      <c r="E244" s="16" t="s">
        <v>8048</v>
      </c>
      <c r="G244" s="4">
        <f t="shared" si="20"/>
        <v>5</v>
      </c>
      <c r="H244" t="s">
        <v>9378</v>
      </c>
      <c r="I244" s="4">
        <f t="shared" si="20"/>
        <v>2</v>
      </c>
      <c r="J244" t="s">
        <v>12175</v>
      </c>
    </row>
    <row r="245" spans="1:10" x14ac:dyDescent="0.35">
      <c r="A245" s="4">
        <v>160</v>
      </c>
      <c r="B245" s="4">
        <v>-131.10299999999901</v>
      </c>
      <c r="C245" t="s">
        <v>7817</v>
      </c>
      <c r="D245" s="4">
        <v>2</v>
      </c>
      <c r="E245" s="16">
        <v>40</v>
      </c>
      <c r="G245" s="4">
        <f t="shared" si="20"/>
        <v>4</v>
      </c>
      <c r="H245" t="s">
        <v>9372</v>
      </c>
    </row>
    <row r="246" spans="1:10" x14ac:dyDescent="0.35">
      <c r="A246" s="4">
        <v>161</v>
      </c>
      <c r="B246" s="4">
        <v>-126.73099999999999</v>
      </c>
      <c r="C246" t="s">
        <v>7819</v>
      </c>
      <c r="D246" s="4">
        <v>3</v>
      </c>
      <c r="E246" s="16">
        <v>40</v>
      </c>
      <c r="G246" s="4">
        <f t="shared" si="20"/>
        <v>4</v>
      </c>
      <c r="H246" t="s">
        <v>9372</v>
      </c>
    </row>
    <row r="248" spans="1:10" x14ac:dyDescent="0.35">
      <c r="A248" s="4">
        <v>162</v>
      </c>
      <c r="B248" s="4">
        <v>-107.78100000000001</v>
      </c>
      <c r="C248" t="s">
        <v>7819</v>
      </c>
      <c r="D248" s="4">
        <v>3</v>
      </c>
      <c r="E248" s="16" t="s">
        <v>8051</v>
      </c>
      <c r="G248" s="4">
        <f t="shared" si="20"/>
        <v>26</v>
      </c>
      <c r="H248" t="s">
        <v>10123</v>
      </c>
    </row>
    <row r="250" spans="1:10" x14ac:dyDescent="0.35">
      <c r="A250" s="7">
        <v>3</v>
      </c>
      <c r="B250" s="31" t="s">
        <v>11643</v>
      </c>
    </row>
    <row r="251" spans="1:10" x14ac:dyDescent="0.35">
      <c r="A251" s="4">
        <v>163</v>
      </c>
      <c r="B251" s="4">
        <v>-105.029</v>
      </c>
      <c r="C251" t="s">
        <v>7831</v>
      </c>
      <c r="D251" s="4">
        <v>4</v>
      </c>
      <c r="E251" s="16" t="s">
        <v>8053</v>
      </c>
    </row>
    <row r="252" spans="1:10" x14ac:dyDescent="0.35">
      <c r="E252" s="58" t="s">
        <v>11634</v>
      </c>
      <c r="G252" s="4">
        <f t="shared" si="20"/>
        <v>3</v>
      </c>
      <c r="H252" t="s">
        <v>9379</v>
      </c>
    </row>
    <row r="253" spans="1:10" x14ac:dyDescent="0.35">
      <c r="E253" s="58" t="s">
        <v>11635</v>
      </c>
      <c r="G253" s="4">
        <f t="shared" si="20"/>
        <v>2</v>
      </c>
      <c r="H253" t="s">
        <v>10428</v>
      </c>
      <c r="I253" s="4">
        <f t="shared" si="20"/>
        <v>2</v>
      </c>
      <c r="J253" t="s">
        <v>10938</v>
      </c>
    </row>
    <row r="254" spans="1:10" x14ac:dyDescent="0.35">
      <c r="A254" s="4">
        <v>164</v>
      </c>
      <c r="B254" s="4">
        <v>-91.372999999999905</v>
      </c>
      <c r="C254" t="s">
        <v>7817</v>
      </c>
      <c r="D254" s="4">
        <v>2</v>
      </c>
      <c r="E254" s="16" t="s">
        <v>8056</v>
      </c>
      <c r="G254" s="4">
        <f t="shared" si="20"/>
        <v>4</v>
      </c>
      <c r="H254" t="s">
        <v>9372</v>
      </c>
    </row>
    <row r="255" spans="1:10" x14ac:dyDescent="0.35">
      <c r="A255" s="4">
        <v>165</v>
      </c>
      <c r="B255" s="4">
        <v>-84.775999999999996</v>
      </c>
      <c r="C255" t="s">
        <v>7819</v>
      </c>
      <c r="D255" s="4">
        <v>3</v>
      </c>
      <c r="E255" s="16" t="s">
        <v>8059</v>
      </c>
      <c r="G255" s="4">
        <f t="shared" si="20"/>
        <v>4</v>
      </c>
      <c r="H255" t="s">
        <v>9372</v>
      </c>
    </row>
    <row r="257" spans="1:12" x14ac:dyDescent="0.35">
      <c r="B257" s="6" t="s">
        <v>11640</v>
      </c>
    </row>
    <row r="258" spans="1:12" x14ac:dyDescent="0.35">
      <c r="A258" s="4">
        <v>166</v>
      </c>
      <c r="B258" s="4">
        <v>-66.959000000000003</v>
      </c>
      <c r="C258" t="s">
        <v>7817</v>
      </c>
      <c r="D258" s="4">
        <v>2</v>
      </c>
      <c r="E258" s="16" t="s">
        <v>8060</v>
      </c>
    </row>
    <row r="259" spans="1:12" x14ac:dyDescent="0.35">
      <c r="E259" s="58" t="s">
        <v>11636</v>
      </c>
      <c r="G259" s="4">
        <f t="shared" si="20"/>
        <v>3</v>
      </c>
      <c r="H259" t="s">
        <v>9379</v>
      </c>
      <c r="I259" s="4">
        <f t="shared" si="20"/>
        <v>4</v>
      </c>
      <c r="J259" t="s">
        <v>10330</v>
      </c>
      <c r="L259" t="s">
        <v>11639</v>
      </c>
    </row>
    <row r="260" spans="1:12" x14ac:dyDescent="0.35">
      <c r="E260" s="58" t="s">
        <v>11637</v>
      </c>
      <c r="G260" s="4">
        <f t="shared" si="20"/>
        <v>7</v>
      </c>
      <c r="H260" t="s">
        <v>9377</v>
      </c>
      <c r="I260" s="4">
        <f>IF(J260="GREET",1,IF(J260="GOAL",2,IF(J260="GOAL:COOP",2,IF(J260="(GOAL:COOP)",2,IF(J260="(GOAL:CIVILITY)",2,IF(J260="GOAL:SUSTAIN",2,IF(J260="(GOAL:SUSTAIN)",2,IF(J260="GOAL:MAX EARN",2,IF(J260="GOAL:EQUITY",2,IF(J260="(GOAL:EQUITY)",2,IF(J260="PROPOSAL",3,IF(J260="(PROPOSAL)",3,IF(J260="CHOOSE+",4,IF(J260="CHOOSE-",4,IF(J260="(CHOOSE+)",4,IF(J260="(CHOOSE-)",4,IF(J260="ECO INFO",5,IF(J260="(ECO INFO)",5,IF(J260="$ INFO",6,IF(J260="($ INFO)",6,IF(J260="SOC INFO",7,IF(J260="(SOC INFO)",7,IF(J260="RULE INFO",8,IF(J260="EXP INFO",9,IF(J260="(EXP INFO)",9,IF(J260="MON RES",10,IF(J260="MON EARN",11,IF(J260="MON BEH",12,IF(J260="POSE HARM",13,IF(J260="(POSE HARM)",13,IF(J260="POSE CONCERN",14,IF(J260="(POSE CONCERN)",14,IF(J260="RJ APOLOGY",15,IF(J260="RJ ATONE",16,IF(J260="(RJ ATONE)",16,IF(J260="RJ JUSTIFY",17,IF(J260="RJ JUSTIFY:ECO INFO",17,IF(J260="RJ JUSTIFY:SOC INFO",17,IF(J260="RJ JUSTIFY:EXP INFO",17,IF(J260="RJ JUSTIFY:MON EARN",17,IF(J260="RJ JUSTIFY:MON BEH",17,IF(J260="RJ-",18,IF(J260="RJ FORGIVE+",19,IF(J260="RJ FORGIVE-",19,IF(J260="(RJ FORGIVE+)",19,IF(J260="(RJ FORGIVE-)",19,IF(J260="COORD",20,IF(J260="(COORD)",20,IF(J260="ENF ACK",21,IF(J260="(ENF ACK)",21,IF(J260="ENF PRAISE",22,IF(J260="ENF ASK",23,IF(J260="ENF TELL",24,IF(J260="ENF SHAME",25,IF(J260="ENF WARN",26,IF(J260="ENF THREATEN",27,IF(J260="ENF PUNISH",28,IF(J260="DEFECT",29,IF(J260="SM TALK",30,IF(J260="HUMOR",31,IF(J260="POLITE+",32,IF(J260="POLITE-",32,IF(J260="INPUT-",33,IF(J260="AMBIGUOUS",34,IF(J260="UNCODEABLE",35)))))))))))))))))))))))))))))))))))))))))))))))))))))))))))))))))</f>
        <v>2</v>
      </c>
      <c r="J260" t="s">
        <v>12191</v>
      </c>
    </row>
    <row r="261" spans="1:12" x14ac:dyDescent="0.35">
      <c r="A261" s="4">
        <v>167</v>
      </c>
      <c r="B261" s="4">
        <v>-61.493000000000002</v>
      </c>
      <c r="C261" t="s">
        <v>7819</v>
      </c>
      <c r="D261" s="4">
        <v>3</v>
      </c>
      <c r="E261" s="16" t="s">
        <v>4703</v>
      </c>
      <c r="G261" s="4">
        <f t="shared" si="20"/>
        <v>4</v>
      </c>
      <c r="H261" t="s">
        <v>9372</v>
      </c>
    </row>
    <row r="262" spans="1:12" x14ac:dyDescent="0.35">
      <c r="A262" s="4">
        <v>168</v>
      </c>
      <c r="B262" s="4">
        <v>-37.159999999999997</v>
      </c>
      <c r="C262" t="s">
        <v>7817</v>
      </c>
      <c r="D262" s="4">
        <v>2</v>
      </c>
      <c r="E262" s="16" t="s">
        <v>8063</v>
      </c>
      <c r="G262" s="4">
        <f t="shared" si="20"/>
        <v>24</v>
      </c>
      <c r="H262" t="s">
        <v>10409</v>
      </c>
    </row>
    <row r="263" spans="1:12" x14ac:dyDescent="0.35">
      <c r="A263" s="4">
        <v>169</v>
      </c>
      <c r="B263" s="4">
        <v>-32.61</v>
      </c>
      <c r="C263" t="s">
        <v>7817</v>
      </c>
      <c r="D263" s="4">
        <v>2</v>
      </c>
      <c r="E263" s="16" t="s">
        <v>8064</v>
      </c>
      <c r="G263" s="4">
        <f t="shared" ref="G263:G282" si="23">IF(H263="GREET",1,IF(H263="GOAL",2,IF(H263="GOAL:COOP",2,IF(H263="(GOAL:COOP)",2,IF(H263="GOAL:CIVILITY",2,IF(H263="GOAL:SUSTAIN",2,IF(H263="(GOAL:SUSTAIN)",2,IF(H263="GOAL:MAX EARN",2,IF(H263="GOAL:EQUITY",2,IF(H263="(GOAL:EQUITY)",2,IF(H263="PROPOSAL",3,IF(H263="(PROPOSAL)",3,IF(H263="CHOOSE+",4,IF(H263="CHOOSE-",4,IF(H263="(CHOOSE+)",4,IF(H263="(CHOOSE-)",4,IF(H263="ECO INFO",5,IF(H263="(ECO INFO)",5,IF(H263="$ INFO",6,IF(H263="($ INFO)",6,IF(H263="SOC INFO",7,IF(H263="(SOC INFO)",7,IF(H263="RULE INFO",8,IF(H263="EXP INFO",9,IF(H263="(EXP INFO)",9,IF(H263="MON RES",10,IF(H263="MON EARN",11,IF(H263="MON BEH",12,IF(H263="POSE HARM",13,IF(H263="(POSE HARM)",13,IF(H263="POSE CONCERN",14,IF(H263="(POSE CONCERN)",14,IF(H263="RJ APOLOGY",15,IF(H263="RJ ATONE",16,IF(H263="(RJ ATONE)",16,IF(H263="RJ JUSTIFY",17,IF(H263="RJ JUSTIFY:ECO INFO",17,IF(H263="RJ JUSTIFY:SOC INFO",17,IF(H263="RJ JUSTIFY:EXP INFO",17,IF(H263="RJ JUSTIFY:MON EARN",17,IF(H263="RJ JUSTIFY:MON BEH",17,IF(H263="RJ-",18,IF(H263="RJ FORGIVE+",19,IF(H263="RJ FORGIVE-",19,IF(H263="(RJ FORGIVE+)",19,IF(H263="(RJ FORGIVE-)",19,IF(H263="COORD",20,IF(H263="(COORD)",20,IF(H263="ENF ACK",21,IF(H263="(ENF ACK)",21,IF(H263="ENF PRAISE",22,IF(H263="ENF ASK",23,IF(H263="ENF TELL",24,IF(H263="ENF SHAME",25,IF(H263="ENF WARN",26,IF(H263="ENF THREATEN",27,IF(H263="ENF PUNISH",28,IF(H263="DEFECT",29,IF(H263="SM TALK",30,IF(H263="HUMOR",31,IF(H263="POLITE+",32,IF(H263="POLITE-",32,IF(H263="INPUT-",33,IF(H263="AMBIGUOUS",34,IF(H263="UNCODEABLE",35)))))))))))))))))))))))))))))))))))))))))))))))))))))))))))))))))</f>
        <v>22</v>
      </c>
      <c r="H263" t="s">
        <v>10418</v>
      </c>
    </row>
    <row r="264" spans="1:12" x14ac:dyDescent="0.35">
      <c r="A264" s="4">
        <v>170</v>
      </c>
      <c r="B264" s="4">
        <v>-27.236999999999998</v>
      </c>
      <c r="C264" t="s">
        <v>7819</v>
      </c>
      <c r="D264" s="4">
        <v>3</v>
      </c>
      <c r="E264" s="16" t="s">
        <v>267</v>
      </c>
      <c r="G264" s="4">
        <f t="shared" si="23"/>
        <v>21</v>
      </c>
      <c r="H264" t="s">
        <v>9613</v>
      </c>
    </row>
    <row r="266" spans="1:12" x14ac:dyDescent="0.35">
      <c r="A266" s="4">
        <v>171</v>
      </c>
      <c r="B266" s="4">
        <v>-24.326999999999899</v>
      </c>
      <c r="C266" t="s">
        <v>7817</v>
      </c>
      <c r="D266" s="4">
        <v>2</v>
      </c>
      <c r="E266" s="16" t="s">
        <v>873</v>
      </c>
      <c r="G266" s="4">
        <f t="shared" si="23"/>
        <v>22</v>
      </c>
      <c r="H266" t="s">
        <v>10418</v>
      </c>
    </row>
    <row r="267" spans="1:12" x14ac:dyDescent="0.35">
      <c r="A267" s="4">
        <v>172</v>
      </c>
      <c r="B267" s="4">
        <v>-21.581</v>
      </c>
      <c r="C267" t="s">
        <v>7819</v>
      </c>
      <c r="D267" s="4">
        <v>3</v>
      </c>
      <c r="E267" s="16" t="s">
        <v>8067</v>
      </c>
      <c r="G267" s="4">
        <f t="shared" si="23"/>
        <v>24</v>
      </c>
      <c r="H267" t="s">
        <v>10409</v>
      </c>
    </row>
    <row r="268" spans="1:12" x14ac:dyDescent="0.35">
      <c r="A268" s="4">
        <v>173</v>
      </c>
      <c r="B268" s="4">
        <v>-20.754000000000001</v>
      </c>
      <c r="C268" t="s">
        <v>7817</v>
      </c>
      <c r="D268" s="4">
        <v>2</v>
      </c>
      <c r="E268" s="16" t="s">
        <v>1755</v>
      </c>
      <c r="G268" s="4">
        <f t="shared" si="23"/>
        <v>21</v>
      </c>
      <c r="H268" t="s">
        <v>9613</v>
      </c>
    </row>
    <row r="270" spans="1:12" x14ac:dyDescent="0.35">
      <c r="B270" s="107" t="s">
        <v>9234</v>
      </c>
      <c r="C270" s="22"/>
      <c r="D270" s="21"/>
      <c r="E270" s="23"/>
    </row>
    <row r="271" spans="1:12" x14ac:dyDescent="0.35">
      <c r="B271"/>
    </row>
    <row r="272" spans="1:12" x14ac:dyDescent="0.35">
      <c r="A272" s="7"/>
      <c r="B272" s="31" t="s">
        <v>12162</v>
      </c>
    </row>
    <row r="273" spans="1:8" x14ac:dyDescent="0.35">
      <c r="A273" s="4">
        <v>174</v>
      </c>
      <c r="B273" s="4">
        <v>16.795000000000002</v>
      </c>
      <c r="C273" t="s">
        <v>7819</v>
      </c>
      <c r="D273" s="4">
        <v>3</v>
      </c>
      <c r="E273" s="16" t="s">
        <v>8068</v>
      </c>
      <c r="G273" s="4">
        <f t="shared" si="23"/>
        <v>24</v>
      </c>
      <c r="H273" t="s">
        <v>10409</v>
      </c>
    </row>
    <row r="274" spans="1:8" x14ac:dyDescent="0.35">
      <c r="A274" s="4">
        <v>175</v>
      </c>
      <c r="B274" s="4">
        <v>21.010999999999999</v>
      </c>
      <c r="C274" t="s">
        <v>7831</v>
      </c>
      <c r="D274" s="4">
        <v>4</v>
      </c>
      <c r="E274" s="16" t="s">
        <v>11644</v>
      </c>
      <c r="G274" s="4">
        <f t="shared" si="23"/>
        <v>25</v>
      </c>
      <c r="H274" t="s">
        <v>9648</v>
      </c>
    </row>
    <row r="275" spans="1:8" x14ac:dyDescent="0.35">
      <c r="A275" s="4">
        <v>176</v>
      </c>
      <c r="B275" s="4">
        <v>23.726999999999901</v>
      </c>
      <c r="C275" t="s">
        <v>7834</v>
      </c>
      <c r="D275" s="4">
        <v>1</v>
      </c>
      <c r="E275" s="16" t="s">
        <v>8070</v>
      </c>
    </row>
    <row r="276" spans="1:8" x14ac:dyDescent="0.35">
      <c r="E276" s="58" t="s">
        <v>10043</v>
      </c>
      <c r="G276" s="4">
        <f t="shared" si="23"/>
        <v>17</v>
      </c>
      <c r="H276" t="s">
        <v>12176</v>
      </c>
    </row>
    <row r="277" spans="1:8" x14ac:dyDescent="0.35">
      <c r="E277" s="58" t="s">
        <v>10044</v>
      </c>
      <c r="G277" s="4">
        <f t="shared" si="23"/>
        <v>15</v>
      </c>
      <c r="H277" t="s">
        <v>9706</v>
      </c>
    </row>
    <row r="278" spans="1:8" x14ac:dyDescent="0.35">
      <c r="A278" s="4">
        <v>177</v>
      </c>
      <c r="B278" s="4">
        <v>28.233000000000001</v>
      </c>
      <c r="C278" t="s">
        <v>7817</v>
      </c>
      <c r="D278" s="4">
        <v>2</v>
      </c>
      <c r="E278" s="16" t="s">
        <v>8071</v>
      </c>
      <c r="G278" s="4">
        <f t="shared" si="23"/>
        <v>7</v>
      </c>
      <c r="H278" t="s">
        <v>9377</v>
      </c>
    </row>
    <row r="279" spans="1:8" x14ac:dyDescent="0.35">
      <c r="A279" s="4">
        <v>178</v>
      </c>
      <c r="B279" s="4">
        <v>39.859000000000002</v>
      </c>
      <c r="C279" t="s">
        <v>7819</v>
      </c>
      <c r="D279" s="4">
        <v>3</v>
      </c>
      <c r="E279" s="16" t="s">
        <v>8072</v>
      </c>
      <c r="G279" s="4">
        <f t="shared" si="23"/>
        <v>24</v>
      </c>
      <c r="H279" t="s">
        <v>10409</v>
      </c>
    </row>
    <row r="280" spans="1:8" x14ac:dyDescent="0.35">
      <c r="A280" s="4">
        <v>179</v>
      </c>
      <c r="B280" s="4">
        <v>43.750999999999998</v>
      </c>
      <c r="C280" t="s">
        <v>7834</v>
      </c>
      <c r="D280" s="4">
        <v>1</v>
      </c>
      <c r="E280" s="16" t="s">
        <v>11645</v>
      </c>
      <c r="G280" s="4">
        <f t="shared" si="23"/>
        <v>17</v>
      </c>
      <c r="H280" t="s">
        <v>12176</v>
      </c>
    </row>
    <row r="281" spans="1:8" x14ac:dyDescent="0.35">
      <c r="A281" s="4">
        <v>180</v>
      </c>
      <c r="B281" s="4">
        <v>45.768999999999998</v>
      </c>
      <c r="C281" t="s">
        <v>7817</v>
      </c>
      <c r="D281" s="4">
        <v>2</v>
      </c>
      <c r="E281" s="16" t="s">
        <v>8074</v>
      </c>
      <c r="G281" s="4">
        <f t="shared" si="23"/>
        <v>26</v>
      </c>
      <c r="H281" t="s">
        <v>10123</v>
      </c>
    </row>
    <row r="282" spans="1:8" x14ac:dyDescent="0.35">
      <c r="A282" s="4">
        <v>181</v>
      </c>
      <c r="B282" s="4">
        <v>52.836999999999897</v>
      </c>
      <c r="C282" t="s">
        <v>7831</v>
      </c>
      <c r="D282" s="4">
        <v>4</v>
      </c>
      <c r="E282" s="16" t="s">
        <v>11646</v>
      </c>
      <c r="G282" s="4">
        <f t="shared" si="23"/>
        <v>25</v>
      </c>
      <c r="H282" t="s">
        <v>9648</v>
      </c>
    </row>
    <row r="285" spans="1:8" x14ac:dyDescent="0.35">
      <c r="A285" s="8" t="s">
        <v>11929</v>
      </c>
    </row>
    <row r="286" spans="1:8" x14ac:dyDescent="0.35">
      <c r="B286" s="98" t="s">
        <v>11936</v>
      </c>
    </row>
    <row r="287" spans="1:8" x14ac:dyDescent="0.35">
      <c r="A287" s="7" t="s">
        <v>12235</v>
      </c>
      <c r="B287" s="4">
        <v>4</v>
      </c>
      <c r="C287" t="s">
        <v>12050</v>
      </c>
    </row>
    <row r="288" spans="1:8" x14ac:dyDescent="0.35">
      <c r="A288" s="7" t="s">
        <v>12236</v>
      </c>
      <c r="B288" s="4">
        <v>4</v>
      </c>
      <c r="C288" t="s">
        <v>12051</v>
      </c>
    </row>
    <row r="289" spans="1:11" x14ac:dyDescent="0.35">
      <c r="A289" s="7" t="s">
        <v>12237</v>
      </c>
      <c r="B289" s="4">
        <v>4</v>
      </c>
      <c r="C289" t="s">
        <v>12052</v>
      </c>
    </row>
    <row r="291" spans="1:11" x14ac:dyDescent="0.35">
      <c r="A291" s="7" t="s">
        <v>12080</v>
      </c>
      <c r="B291" s="4">
        <v>4</v>
      </c>
    </row>
    <row r="292" spans="1:11" x14ac:dyDescent="0.35">
      <c r="A292" s="4" t="s">
        <v>12082</v>
      </c>
      <c r="B292" s="4">
        <v>1</v>
      </c>
    </row>
    <row r="295" spans="1:11" x14ac:dyDescent="0.35">
      <c r="B295" s="8" t="s">
        <v>12198</v>
      </c>
      <c r="G295"/>
      <c r="I295"/>
      <c r="K295"/>
    </row>
    <row r="296" spans="1:11" x14ac:dyDescent="0.35">
      <c r="A296" s="8" t="s">
        <v>12199</v>
      </c>
      <c r="B296" s="138" t="s">
        <v>12230</v>
      </c>
      <c r="C296" s="113" t="s">
        <v>12231</v>
      </c>
      <c r="G296"/>
      <c r="I296"/>
      <c r="K296"/>
    </row>
    <row r="297" spans="1:11" x14ac:dyDescent="0.35">
      <c r="A297" s="7" t="s">
        <v>12083</v>
      </c>
      <c r="B297" s="102">
        <v>0</v>
      </c>
      <c r="C297" s="102">
        <v>0</v>
      </c>
      <c r="G297"/>
      <c r="I297"/>
      <c r="K297"/>
    </row>
    <row r="298" spans="1:11" x14ac:dyDescent="0.35">
      <c r="A298" s="7" t="s">
        <v>12084</v>
      </c>
      <c r="B298" s="102">
        <v>1</v>
      </c>
      <c r="C298" s="102">
        <v>1</v>
      </c>
      <c r="G298"/>
      <c r="I298"/>
      <c r="K298"/>
    </row>
    <row r="299" spans="1:11" x14ac:dyDescent="0.35">
      <c r="B299"/>
      <c r="C299" s="4"/>
      <c r="G299"/>
      <c r="I299"/>
      <c r="K299"/>
    </row>
    <row r="300" spans="1:11" x14ac:dyDescent="0.35">
      <c r="A300" s="8" t="s">
        <v>12200</v>
      </c>
      <c r="B300"/>
      <c r="C300" s="4"/>
      <c r="G300"/>
      <c r="I300"/>
      <c r="K300"/>
    </row>
    <row r="301" spans="1:11" x14ac:dyDescent="0.35">
      <c r="A301" s="7" t="s">
        <v>12083</v>
      </c>
      <c r="B301" s="102" t="s">
        <v>11932</v>
      </c>
      <c r="C301" s="102">
        <v>0</v>
      </c>
      <c r="G301"/>
      <c r="I301"/>
      <c r="K301"/>
    </row>
    <row r="302" spans="1:11" x14ac:dyDescent="0.35">
      <c r="A302" s="7" t="s">
        <v>12084</v>
      </c>
      <c r="B302" s="102" t="s">
        <v>11932</v>
      </c>
      <c r="C302" s="102" t="s">
        <v>11932</v>
      </c>
      <c r="G302"/>
      <c r="I302"/>
      <c r="K302"/>
    </row>
    <row r="303" spans="1:11" x14ac:dyDescent="0.35">
      <c r="B303"/>
      <c r="C303" s="4"/>
      <c r="G303"/>
      <c r="I303"/>
      <c r="K303"/>
    </row>
    <row r="304" spans="1:11" x14ac:dyDescent="0.35">
      <c r="A304" s="8" t="s">
        <v>12201</v>
      </c>
      <c r="B304"/>
      <c r="C304" s="4"/>
      <c r="G304"/>
      <c r="I304"/>
      <c r="K304"/>
    </row>
    <row r="305" spans="1:11" x14ac:dyDescent="0.35">
      <c r="A305" s="7" t="s">
        <v>12083</v>
      </c>
      <c r="B305" s="102">
        <v>3</v>
      </c>
      <c r="C305" s="102">
        <v>2</v>
      </c>
      <c r="G305"/>
      <c r="I305"/>
      <c r="K305"/>
    </row>
    <row r="306" spans="1:11" x14ac:dyDescent="0.35">
      <c r="A306" s="7" t="s">
        <v>12084</v>
      </c>
      <c r="B306" s="102">
        <v>3</v>
      </c>
      <c r="C306" s="102">
        <v>3</v>
      </c>
      <c r="G306"/>
      <c r="I306"/>
      <c r="K306"/>
    </row>
    <row r="307" spans="1:11" x14ac:dyDescent="0.35">
      <c r="B307"/>
      <c r="C307" s="4"/>
      <c r="G307"/>
      <c r="I307"/>
      <c r="K307"/>
    </row>
    <row r="308" spans="1:11" x14ac:dyDescent="0.35">
      <c r="A308" s="7" t="s">
        <v>12080</v>
      </c>
      <c r="B308"/>
      <c r="C308" s="4"/>
      <c r="G308"/>
      <c r="I308"/>
      <c r="K308"/>
    </row>
    <row r="309" spans="1:11" x14ac:dyDescent="0.35">
      <c r="A309" s="7" t="s">
        <v>12083</v>
      </c>
      <c r="B309" s="102">
        <v>3</v>
      </c>
      <c r="C309" s="102">
        <v>2</v>
      </c>
      <c r="G309"/>
      <c r="I309"/>
      <c r="K309"/>
    </row>
    <row r="310" spans="1:11" x14ac:dyDescent="0.35">
      <c r="A310" s="7" t="s">
        <v>12084</v>
      </c>
      <c r="B310" s="102">
        <v>3</v>
      </c>
      <c r="C310" s="102">
        <v>3</v>
      </c>
      <c r="G310"/>
      <c r="I310"/>
      <c r="K310"/>
    </row>
    <row r="311" spans="1:11" x14ac:dyDescent="0.35">
      <c r="B311"/>
      <c r="C311" s="4"/>
    </row>
    <row r="313" spans="1:11" x14ac:dyDescent="0.35">
      <c r="A313" s="8" t="s">
        <v>12089</v>
      </c>
    </row>
    <row r="315" spans="1:11" x14ac:dyDescent="0.35">
      <c r="A315" s="113" t="s">
        <v>11933</v>
      </c>
    </row>
    <row r="316" spans="1:11" x14ac:dyDescent="0.35">
      <c r="A316" s="113"/>
    </row>
    <row r="317" spans="1:11" x14ac:dyDescent="0.35">
      <c r="A317" s="116" t="s">
        <v>12090</v>
      </c>
    </row>
    <row r="318" spans="1:11" x14ac:dyDescent="0.35">
      <c r="A318" s="4" t="s">
        <v>12091</v>
      </c>
      <c r="B318" s="4">
        <v>4</v>
      </c>
    </row>
    <row r="319" spans="1:11" x14ac:dyDescent="0.35">
      <c r="A319" s="4" t="s">
        <v>12092</v>
      </c>
      <c r="B319" s="4">
        <v>4</v>
      </c>
    </row>
    <row r="320" spans="1:11" x14ac:dyDescent="0.35">
      <c r="A320" s="4" t="s">
        <v>12093</v>
      </c>
    </row>
    <row r="321" spans="1:2" x14ac:dyDescent="0.35">
      <c r="A321" s="4" t="s">
        <v>12094</v>
      </c>
    </row>
    <row r="322" spans="1:2" x14ac:dyDescent="0.35">
      <c r="A322" s="37" t="s">
        <v>12098</v>
      </c>
      <c r="B322" s="117">
        <f>(B318+B319)/2</f>
        <v>4</v>
      </c>
    </row>
    <row r="323" spans="1:2" x14ac:dyDescent="0.35">
      <c r="A323" s="37"/>
    </row>
    <row r="324" spans="1:2" x14ac:dyDescent="0.35">
      <c r="A324" s="116" t="s">
        <v>12095</v>
      </c>
    </row>
    <row r="325" spans="1:2" x14ac:dyDescent="0.35">
      <c r="A325" s="4" t="s">
        <v>12091</v>
      </c>
      <c r="B325" s="4">
        <v>4</v>
      </c>
    </row>
    <row r="326" spans="1:2" x14ac:dyDescent="0.35">
      <c r="A326" s="4" t="s">
        <v>12092</v>
      </c>
    </row>
    <row r="327" spans="1:2" x14ac:dyDescent="0.35">
      <c r="A327" s="4" t="s">
        <v>12093</v>
      </c>
    </row>
    <row r="328" spans="1:2" x14ac:dyDescent="0.35">
      <c r="A328" s="4" t="s">
        <v>12094</v>
      </c>
    </row>
    <row r="329" spans="1:2" x14ac:dyDescent="0.35">
      <c r="A329" s="37" t="s">
        <v>12098</v>
      </c>
      <c r="B329" s="4">
        <v>4</v>
      </c>
    </row>
    <row r="330" spans="1:2" x14ac:dyDescent="0.35">
      <c r="A330" s="37"/>
    </row>
    <row r="331" spans="1:2" x14ac:dyDescent="0.35">
      <c r="A331" s="113" t="s">
        <v>11934</v>
      </c>
    </row>
    <row r="332" spans="1:2" x14ac:dyDescent="0.35">
      <c r="A332" s="113"/>
    </row>
    <row r="333" spans="1:2" x14ac:dyDescent="0.35">
      <c r="A333" s="116" t="s">
        <v>12090</v>
      </c>
    </row>
    <row r="334" spans="1:2" x14ac:dyDescent="0.35">
      <c r="A334" s="4" t="s">
        <v>12091</v>
      </c>
      <c r="B334" s="4">
        <v>4</v>
      </c>
    </row>
    <row r="335" spans="1:2" x14ac:dyDescent="0.35">
      <c r="A335" s="4" t="s">
        <v>12092</v>
      </c>
    </row>
    <row r="336" spans="1:2" x14ac:dyDescent="0.35">
      <c r="A336" s="4" t="s">
        <v>12093</v>
      </c>
    </row>
    <row r="337" spans="1:5" x14ac:dyDescent="0.35">
      <c r="A337" s="4" t="s">
        <v>12094</v>
      </c>
    </row>
    <row r="338" spans="1:5" x14ac:dyDescent="0.35">
      <c r="A338" s="37" t="s">
        <v>12098</v>
      </c>
      <c r="B338" s="117">
        <v>4</v>
      </c>
    </row>
    <row r="339" spans="1:5" x14ac:dyDescent="0.35">
      <c r="A339" s="37"/>
    </row>
    <row r="340" spans="1:5" x14ac:dyDescent="0.35">
      <c r="A340" s="116" t="s">
        <v>12095</v>
      </c>
      <c r="E340" s="16" t="s">
        <v>11932</v>
      </c>
    </row>
    <row r="341" spans="1:5" x14ac:dyDescent="0.35">
      <c r="A341" s="4" t="s">
        <v>12091</v>
      </c>
    </row>
    <row r="342" spans="1:5" x14ac:dyDescent="0.35">
      <c r="A342" s="4" t="s">
        <v>12092</v>
      </c>
    </row>
    <row r="343" spans="1:5" x14ac:dyDescent="0.35">
      <c r="A343" s="4" t="s">
        <v>12093</v>
      </c>
    </row>
    <row r="344" spans="1:5" x14ac:dyDescent="0.35">
      <c r="A344" s="4" t="s">
        <v>12094</v>
      </c>
    </row>
    <row r="345" spans="1:5" x14ac:dyDescent="0.35">
      <c r="A345" s="37" t="s">
        <v>12098</v>
      </c>
    </row>
    <row r="347" spans="1:5" x14ac:dyDescent="0.35">
      <c r="A347" s="113" t="s">
        <v>11935</v>
      </c>
    </row>
    <row r="348" spans="1:5" x14ac:dyDescent="0.35">
      <c r="A348" s="113"/>
    </row>
    <row r="349" spans="1:5" x14ac:dyDescent="0.35">
      <c r="A349" s="116" t="s">
        <v>12090</v>
      </c>
    </row>
    <row r="350" spans="1:5" x14ac:dyDescent="0.35">
      <c r="A350" s="4" t="s">
        <v>12091</v>
      </c>
      <c r="B350" s="4">
        <v>3</v>
      </c>
    </row>
    <row r="351" spans="1:5" x14ac:dyDescent="0.35">
      <c r="A351" s="4" t="s">
        <v>12092</v>
      </c>
    </row>
    <row r="352" spans="1:5" x14ac:dyDescent="0.35">
      <c r="A352" s="4" t="s">
        <v>12093</v>
      </c>
    </row>
    <row r="353" spans="1:4" x14ac:dyDescent="0.35">
      <c r="A353" s="4" t="s">
        <v>12094</v>
      </c>
    </row>
    <row r="354" spans="1:4" x14ac:dyDescent="0.35">
      <c r="A354" s="37" t="s">
        <v>12098</v>
      </c>
      <c r="B354" s="4">
        <v>3</v>
      </c>
    </row>
    <row r="356" spans="1:4" x14ac:dyDescent="0.35">
      <c r="A356" s="116" t="s">
        <v>12095</v>
      </c>
    </row>
    <row r="357" spans="1:4" x14ac:dyDescent="0.35">
      <c r="A357" s="4" t="s">
        <v>12091</v>
      </c>
      <c r="B357" s="4">
        <v>3</v>
      </c>
    </row>
    <row r="358" spans="1:4" x14ac:dyDescent="0.35">
      <c r="A358" s="4" t="s">
        <v>12092</v>
      </c>
      <c r="B358" s="4">
        <v>3</v>
      </c>
    </row>
    <row r="359" spans="1:4" x14ac:dyDescent="0.35">
      <c r="A359" s="4" t="s">
        <v>12093</v>
      </c>
    </row>
    <row r="360" spans="1:4" x14ac:dyDescent="0.35">
      <c r="A360" s="4" t="s">
        <v>12094</v>
      </c>
    </row>
    <row r="361" spans="1:4" x14ac:dyDescent="0.35">
      <c r="A361" s="39" t="s">
        <v>12098</v>
      </c>
      <c r="B361" s="4">
        <f>(B357+B358)/2</f>
        <v>3</v>
      </c>
    </row>
    <row r="362" spans="1:4" x14ac:dyDescent="0.35">
      <c r="A362" s="37"/>
    </row>
    <row r="363" spans="1:4" x14ac:dyDescent="0.35">
      <c r="A363" s="8" t="s">
        <v>12227</v>
      </c>
      <c r="B363" s="119">
        <f>(B318+B319+B325+B334+B350+B357+B358)/7</f>
        <v>3.5714285714285716</v>
      </c>
      <c r="D363" s="117"/>
    </row>
  </sheetData>
  <phoneticPr fontId="25" type="noConversion"/>
  <pageMargins left="0.7" right="0.7" top="0.75" bottom="0.75" header="0.3" footer="0.3"/>
  <pageSetup orientation="portrait" horizontalDpi="0" verticalDpi="0"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100-000000000000}">
  <sheetPr codeName="Sheet227">
    <tabColor theme="9" tint="0.39997558519241921"/>
  </sheetPr>
  <dimension ref="A1:K245"/>
  <sheetViews>
    <sheetView zoomScale="80" zoomScaleNormal="80" workbookViewId="0">
      <selection activeCell="F1" sqref="F1"/>
    </sheetView>
  </sheetViews>
  <sheetFormatPr defaultRowHeight="14.5" x14ac:dyDescent="0.35"/>
  <cols>
    <col min="1" max="1" width="8.81640625" style="4" customWidth="1"/>
    <col min="2" max="2" width="10.36328125" style="4" customWidth="1"/>
    <col min="3" max="3" width="9" customWidth="1"/>
    <col min="4" max="4" width="7.54296875" style="4" customWidth="1"/>
    <col min="5" max="5" width="85.90625" style="16" customWidth="1"/>
    <col min="6" max="6" width="8.90625" style="4"/>
    <col min="8" max="8" width="8.90625" style="4"/>
    <col min="10" max="10" width="8.90625" style="4"/>
  </cols>
  <sheetData>
    <row r="1" spans="1:11" x14ac:dyDescent="0.35">
      <c r="A1" s="14" t="s">
        <v>9358</v>
      </c>
      <c r="B1" s="10"/>
      <c r="C1" s="14"/>
      <c r="D1" s="18"/>
      <c r="E1" s="14"/>
      <c r="F1" s="127" t="s">
        <v>9368</v>
      </c>
      <c r="G1" s="36"/>
      <c r="H1" s="121"/>
      <c r="I1" s="36"/>
      <c r="J1" s="121"/>
      <c r="K1" s="36"/>
    </row>
    <row r="2" spans="1:11" x14ac:dyDescent="0.35">
      <c r="A2" s="7" t="s">
        <v>9223</v>
      </c>
      <c r="B2" s="7" t="s">
        <v>3</v>
      </c>
      <c r="C2" s="8" t="s">
        <v>9459</v>
      </c>
      <c r="D2" s="7" t="s">
        <v>9224</v>
      </c>
      <c r="E2" s="8" t="s">
        <v>9225</v>
      </c>
      <c r="F2" s="121"/>
      <c r="G2" s="36"/>
      <c r="H2" s="121"/>
      <c r="I2" s="36"/>
      <c r="J2" s="121"/>
      <c r="K2" s="36"/>
    </row>
    <row r="3" spans="1:11" x14ac:dyDescent="0.35">
      <c r="A3" s="7"/>
      <c r="B3" s="11" t="s">
        <v>9227</v>
      </c>
      <c r="C3" s="15"/>
      <c r="D3" s="19"/>
      <c r="E3" s="15"/>
      <c r="F3" s="4" t="s">
        <v>9370</v>
      </c>
      <c r="G3" t="s">
        <v>9382</v>
      </c>
      <c r="H3" s="4" t="s">
        <v>9370</v>
      </c>
      <c r="I3" t="s">
        <v>9369</v>
      </c>
      <c r="J3" s="4" t="s">
        <v>9370</v>
      </c>
      <c r="K3" t="s">
        <v>9369</v>
      </c>
    </row>
    <row r="4" spans="1:11" x14ac:dyDescent="0.35">
      <c r="A4" s="4">
        <v>1</v>
      </c>
      <c r="B4" s="4">
        <v>-395.05699999999899</v>
      </c>
      <c r="C4" t="s">
        <v>7828</v>
      </c>
      <c r="D4" s="4">
        <v>4</v>
      </c>
      <c r="E4" s="16" t="s">
        <v>2029</v>
      </c>
      <c r="F4" s="4">
        <f>IF(G4="GREET",1,IF(G4="GOAL",2,IF(G4="GOAL:COOP",2,IF(G4="(GOAL:COOP)",2,IF(G4="GOAL:CIVILITY",2,IF(G4="GOAL:SUSTAIN",2,IF(G4="(GOAL:SUSTAIN)",2,IF(G4="GOAL:MAX EARN",2,IF(G4="GOAL:EQUITY",2,IF(G4="(GOAL:EQUITY)",2,IF(G4="PROPOSAL",3,IF(G4="(PROPOSAL)",3,IF(G4="CHOOSE+",4,IF(G4="CHOOSE-",4,IF(G4="(CHOOSE+)",4,IF(G4="(CHOOSE-)",4,IF(G4="ECO INFO",5,IF(G4="(ECO INFO)",5,IF(G4="$ INFO",6,IF(G4="($ INFO)",6,IF(G4="SOC INFO",7,IF(G4="(SOC INFO)",7,IF(G4="RULE INFO",8,IF(G4="EXP INFO",9,IF(G4="(EXP INFO)",9,IF(G4="MON RES",10,IF(G4="MON EARN",11,IF(G4="MON BEH",12,IF(G4="POSE HARM",13,IF(G4="(POSE HARM)",13,IF(G4="POSE CONCERN",14,IF(G4="(POSE CONCERN)",14,IF(G4="RJ APOLOGY",15,IF(G4="RJ ATONE",16,IF(G4="(RJ ATONE)",16,IF(G4="RJ JUSTIFY",17,IF(G4="RJ JUSTIFY:ECO INFO",17,IF(G4="RJ JUSTIFY:SOC INFO",17,IF(G4="RJ JUSTIFY:EXP INFO",17,IF(G4="RJ JUSTIFY:MON EARN",17,IF(G4="RJ JUSTIFY:MON BEH",17,IF(G4="RJ-",18,IF(G4="RJ FORGIVE+",19,IF(G4="RJ FORGIVE-",19,IF(G4="(RJ FORGIVE+)",19,IF(G4="(RJ FORGIVE-)",19,IF(G4="COORD",20,IF(G4="(COORD)",20,IF(G4="ENF ACK",21,IF(G4="(ENF ACK)",21,IF(G4="ENF PRAISE",22,IF(G4="ENF ASK",23,IF(G4="ENF TELL",24,IF(G4="ENF SHAME",25,IF(G4="ENF WARN",26,IF(G4="ENF THREATEN",27,IF(G4="ENF PUNISH",28,IF(G4="DEFECT",29,IF(G4="SM TALK",30,IF(G4="HUMOR",31,IF(G4="POLITE+",32,IF(G4="POLITE-",32,IF(G4="INPUT-",33,IF(G4="AMBIGUOUS",34,IF(G4="UNCODEABLE",35)))))))))))))))))))))))))))))))))))))))))))))))))))))))))))))))))</f>
        <v>1</v>
      </c>
      <c r="G4" t="s">
        <v>10885</v>
      </c>
    </row>
    <row r="6" spans="1:11" s="6" customFormat="1" x14ac:dyDescent="0.35">
      <c r="A6" s="7"/>
      <c r="B6" s="31" t="s">
        <v>11652</v>
      </c>
      <c r="D6" s="7"/>
      <c r="E6" s="8"/>
      <c r="F6" s="7"/>
      <c r="H6" s="7"/>
      <c r="J6" s="7"/>
    </row>
    <row r="7" spans="1:11" s="6" customFormat="1" x14ac:dyDescent="0.35">
      <c r="A7" s="7">
        <v>4</v>
      </c>
      <c r="B7" s="31" t="s">
        <v>11653</v>
      </c>
      <c r="D7" s="7"/>
      <c r="E7" s="8"/>
      <c r="F7" s="7"/>
      <c r="H7" s="7"/>
      <c r="J7" s="7"/>
    </row>
    <row r="8" spans="1:11" s="6" customFormat="1" x14ac:dyDescent="0.35">
      <c r="A8" s="7">
        <v>4</v>
      </c>
      <c r="B8" s="31" t="s">
        <v>11654</v>
      </c>
      <c r="D8" s="7"/>
      <c r="E8" s="8"/>
      <c r="F8" s="7"/>
      <c r="H8" s="7"/>
      <c r="J8" s="7"/>
    </row>
    <row r="9" spans="1:11" x14ac:dyDescent="0.35">
      <c r="A9" s="4">
        <v>2</v>
      </c>
      <c r="B9" s="4">
        <v>-389.47</v>
      </c>
      <c r="C9" t="s">
        <v>7826</v>
      </c>
      <c r="D9" s="4">
        <v>1</v>
      </c>
      <c r="E9" s="16" t="s">
        <v>7919</v>
      </c>
      <c r="F9" s="4">
        <f>IF(G9="GREET",1,IF(G9="GOAL",2,IF(G9="GOAL:COOP",2,IF(G9="(GOAL:COOP)",2,IF(G9="GOAL:CIVILITY",2,IF(G9="GOAL:SUSTAIN",2,IF(G9="(GOAL:SUSTAIN)",2,IF(G9="GOAL:MAX EARN",2,IF(G9="GOAL:EQUITY",2,IF(G9="(GOAL:EQUITY)",2,IF(G9="PROPOSAL",3,IF(G9="(PROPOSAL)",3,IF(G9="CHOOSE+",4,IF(G9="CHOOSE-",4,IF(G9="(CHOOSE+)",4,IF(G9="(CHOOSE-)",4,IF(G9="ECO INFO",5,IF(G9="(ECO INFO)",5,IF(G9="$ INFO",6,IF(G9="($ INFO)",6,IF(G9="SOC INFO",7,IF(G9="(SOC INFO)",7,IF(G9="RULE INFO",8,IF(G9="EXP INFO",9,IF(G9="(EXP INFO)",9,IF(G9="MON RES",10,IF(G9="MON EARN",11,IF(G9="MON BEH",12,IF(G9="POSE HARM",13,IF(G9="(POSE HARM)",13,IF(G9="POSE CONCERN",14,IF(G9="(POSE CONCERN)",14,IF(G9="RJ APOLOGY",15,IF(G9="RJ ATONE",16,IF(G9="(RJ ATONE)",16,IF(G9="RJ JUSTIFY",17,IF(G9="RJ JUSTIFY:ECO INFO",17,IF(G9="RJ JUSTIFY:SOC INFO",17,IF(G9="RJ JUSTIFY:EXP INFO",17,IF(G9="RJ JUSTIFY:MON EARN",17,IF(G9="RJ JUSTIFY:MON BEH",17,IF(G9="RJ-",18,IF(G9="RJ FORGIVE+",19,IF(G9="RJ FORGIVE-",19,IF(G9="(RJ FORGIVE+)",19,IF(G9="(RJ FORGIVE-)",19,IF(G9="COORD",20,IF(G9="(COORD)",20,IF(G9="ENF ACK",21,IF(G9="(ENF ACK)",21,IF(G9="ENF PRAISE",22,IF(G9="ENF ASK",23,IF(G9="ENF TELL",24,IF(G9="ENF SHAME",25,IF(G9="ENF WARN",26,IF(G9="ENF THREATEN",27,IF(G9="ENF PUNISH",28,IF(G9="DEFECT",29,IF(G9="SM TALK",30,IF(G9="HUMOR",31,IF(G9="POLITE+",32,IF(G9="POLITE-",32,IF(G9="INPUT-",33,IF(G9="AMBIGUOUS",34,IF(G9="UNCODEABLE",35)))))))))))))))))))))))))))))))))))))))))))))))))))))))))))))))))</f>
        <v>3</v>
      </c>
      <c r="G9" t="s">
        <v>9379</v>
      </c>
    </row>
    <row r="10" spans="1:11" x14ac:dyDescent="0.35">
      <c r="A10" s="4">
        <v>3</v>
      </c>
      <c r="B10" s="4">
        <v>-386.024</v>
      </c>
      <c r="C10" t="s">
        <v>7822</v>
      </c>
      <c r="D10" s="4">
        <v>3</v>
      </c>
      <c r="E10" s="16" t="s">
        <v>7920</v>
      </c>
      <c r="F10" s="4">
        <f t="shared" ref="F10:H53" si="0">IF(G10="GREET",1,IF(G10="GOAL",2,IF(G10="GOAL:COOP",2,IF(G10="(GOAL:COOP)",2,IF(G10="GOAL:CIVILITY",2,IF(G10="GOAL:SUSTAIN",2,IF(G10="(GOAL:SUSTAIN)",2,IF(G10="GOAL:MAX EARN",2,IF(G10="GOAL:EQUITY",2,IF(G10="(GOAL:EQUITY)",2,IF(G10="PROPOSAL",3,IF(G10="(PROPOSAL)",3,IF(G10="CHOOSE+",4,IF(G10="CHOOSE-",4,IF(G10="(CHOOSE+)",4,IF(G10="(CHOOSE-)",4,IF(G10="ECO INFO",5,IF(G10="(ECO INFO)",5,IF(G10="$ INFO",6,IF(G10="($ INFO)",6,IF(G10="SOC INFO",7,IF(G10="(SOC INFO)",7,IF(G10="RULE INFO",8,IF(G10="EXP INFO",9,IF(G10="(EXP INFO)",9,IF(G10="MON RES",10,IF(G10="MON EARN",11,IF(G10="MON BEH",12,IF(G10="POSE HARM",13,IF(G10="(POSE HARM)",13,IF(G10="POSE CONCERN",14,IF(G10="(POSE CONCERN)",14,IF(G10="RJ APOLOGY",15,IF(G10="RJ ATONE",16,IF(G10="(RJ ATONE)",16,IF(G10="RJ JUSTIFY",17,IF(G10="RJ JUSTIFY:ECO INFO",17,IF(G10="RJ JUSTIFY:SOC INFO",17,IF(G10="RJ JUSTIFY:EXP INFO",17,IF(G10="RJ JUSTIFY:MON EARN",17,IF(G10="RJ JUSTIFY:MON BEH",17,IF(G10="RJ-",18,IF(G10="RJ FORGIVE+",19,IF(G10="RJ FORGIVE-",19,IF(G10="(RJ FORGIVE+)",19,IF(G10="(RJ FORGIVE-)",19,IF(G10="COORD",20,IF(G10="(COORD)",20,IF(G10="ENF ACK",21,IF(G10="(ENF ACK)",21,IF(G10="ENF PRAISE",22,IF(G10="ENF ASK",23,IF(G10="ENF TELL",24,IF(G10="ENF SHAME",25,IF(G10="ENF WARN",26,IF(G10="ENF THREATEN",27,IF(G10="ENF PUNISH",28,IF(G10="DEFECT",29,IF(G10="SM TALK",30,IF(G10="HUMOR",31,IF(G10="POLITE+",32,IF(G10="POLITE-",32,IF(G10="INPUT-",33,IF(G10="AMBIGUOUS",34,IF(G10="UNCODEABLE",35)))))))))))))))))))))))))))))))))))))))))))))))))))))))))))))))))</f>
        <v>3</v>
      </c>
      <c r="G10" t="s">
        <v>9379</v>
      </c>
    </row>
    <row r="11" spans="1:11" x14ac:dyDescent="0.35">
      <c r="A11" s="4">
        <v>4</v>
      </c>
      <c r="B11" s="4">
        <v>-380.142</v>
      </c>
      <c r="C11" t="s">
        <v>7823</v>
      </c>
      <c r="D11" s="4">
        <v>2</v>
      </c>
      <c r="E11" s="16" t="s">
        <v>7922</v>
      </c>
      <c r="F11" s="4">
        <f t="shared" si="0"/>
        <v>4</v>
      </c>
      <c r="G11" t="s">
        <v>9372</v>
      </c>
    </row>
    <row r="12" spans="1:11" x14ac:dyDescent="0.35">
      <c r="A12" s="4">
        <v>5</v>
      </c>
      <c r="B12" s="4">
        <v>-375.760999999999</v>
      </c>
      <c r="C12" t="s">
        <v>7826</v>
      </c>
      <c r="D12" s="4">
        <v>1</v>
      </c>
      <c r="E12" s="16" t="s">
        <v>7925</v>
      </c>
      <c r="F12" s="4">
        <f t="shared" si="0"/>
        <v>4</v>
      </c>
      <c r="G12" t="s">
        <v>9372</v>
      </c>
    </row>
    <row r="13" spans="1:11" x14ac:dyDescent="0.35">
      <c r="A13" s="4">
        <v>6</v>
      </c>
      <c r="B13" s="4">
        <v>-368.38499999999999</v>
      </c>
      <c r="C13" t="s">
        <v>7823</v>
      </c>
      <c r="D13" s="4">
        <v>2</v>
      </c>
      <c r="E13" s="16" t="s">
        <v>7926</v>
      </c>
      <c r="F13" s="4">
        <f t="shared" si="0"/>
        <v>3</v>
      </c>
      <c r="G13" t="s">
        <v>9379</v>
      </c>
    </row>
    <row r="14" spans="1:11" x14ac:dyDescent="0.35">
      <c r="A14" s="4">
        <v>7</v>
      </c>
      <c r="B14" s="4">
        <v>-361.65499999999997</v>
      </c>
      <c r="C14" t="s">
        <v>7828</v>
      </c>
      <c r="D14" s="4">
        <v>4</v>
      </c>
      <c r="E14" s="16" t="s">
        <v>7927</v>
      </c>
      <c r="F14" s="4">
        <f t="shared" si="0"/>
        <v>3</v>
      </c>
      <c r="G14" t="s">
        <v>9379</v>
      </c>
      <c r="H14" s="4">
        <f>IF(I14="GREET",1,IF(I14="GOAL",2,IF(I14="GOAL:COOP",2,IF(I14="(GOAL:COOP)",2,IF(I14="GOAL:CIVILITY",2,IF(I14="GOAL:SUSTAIN",2,IF(I14="(GOAL:SUSTAIN)",2,IF(I14="GOAL:MAX EARN",2,IF(I14="GOAL:EQUITY",2,IF(I14="(GOAL:EQUITY)",2,IF(I14="PROPOSAL",3,IF(I14="(PROPOSAL)",3,IF(I14="CHOOSE+",4,IF(I14="CHOOSE-",4,IF(I14="(CHOOSE+)",4,IF(I14="(CHOOSE-)",4,IF(I14="ECO INFO",5,IF(I14="(ECO INFO)",5,IF(I14="$ INFO",6,IF(I14="($ INFO)",6,IF(I14="SOC INFO",7,IF(I14="(SOC INFO)",7,IF(I14="RULE INFO",8,IF(I14="EXP INFO",9,IF(I14="(EXP INFO)",9,IF(I14="MON RES",10,IF(I14="MON EARN",11,IF(I14="MON BEH",12,IF(I14="POSE HARM",13,IF(I14="(POSE HARM)",13,IF(I14="POSE CONCERN",14,IF(I14="(POSE CONCERN)",14,IF(I14="RJ APOLOGY",15,IF(I14="RJ ATONE",16,IF(I14="(RJ ATONE)",16,IF(I14="RJ JUSTIFY",17,IF(I14="RJ JUSTIFY:ECO INFO",17,IF(I14="RJ JUSTIFY:SOC INFO",17,IF(I14="RJ JUSTIFY:EXP INFO",17,IF(I14="RJ JUSTIFY:MON EARN",17,IF(I14="RJ JUSTIFY:MON BEH",17,IF(I14="RJ-",18,IF(I14="RJ FORGIVE+",19,IF(I14="RJ FORGIVE-",19,IF(I14="(RJ FORGIVE+)",19,IF(I14="(RJ FORGIVE-)",19,IF(I14="COORD",20,IF(I14="(COORD)",20,IF(I14="ENF ACK",21,IF(I14="(ENF ACK)",21,IF(I14="ENF PRAISE",22,IF(I14="ENF ASK",23,IF(I14="ENF TELL",24,IF(I14="ENF SHAME",25,IF(I14="ENF WARN",26,IF(I14="ENF THREATEN",27,IF(I14="ENF PUNISH",28,IF(I14="DEFECT",29,IF(I14="SM TALK",30,IF(I14="HUMOR",31,IF(I14="POLITE+",32,IF(I14="POLITE-",32,IF(I14="INPUT-",33,IF(I14="AMBIGUOUS",34,IF(I14="UNCODEABLE",35)))))))))))))))))))))))))))))))))))))))))))))))))))))))))))))))))</f>
        <v>4</v>
      </c>
      <c r="I14" t="s">
        <v>10330</v>
      </c>
    </row>
    <row r="15" spans="1:11" x14ac:dyDescent="0.35">
      <c r="A15" s="4">
        <v>8</v>
      </c>
      <c r="B15" s="4">
        <v>-333.93699999999899</v>
      </c>
      <c r="C15" t="s">
        <v>7823</v>
      </c>
      <c r="D15" s="4">
        <v>2</v>
      </c>
      <c r="E15" s="16" t="s">
        <v>7931</v>
      </c>
      <c r="F15" s="4">
        <f t="shared" si="0"/>
        <v>3</v>
      </c>
      <c r="G15" t="s">
        <v>9379</v>
      </c>
    </row>
    <row r="16" spans="1:11" x14ac:dyDescent="0.35">
      <c r="A16" s="4">
        <v>9</v>
      </c>
      <c r="B16" s="4">
        <v>-325.81700000000001</v>
      </c>
      <c r="C16" t="s">
        <v>7822</v>
      </c>
      <c r="D16" s="4">
        <v>3</v>
      </c>
      <c r="E16" s="16" t="s">
        <v>7933</v>
      </c>
    </row>
    <row r="17" spans="1:9" x14ac:dyDescent="0.35">
      <c r="E17" s="58" t="s">
        <v>11647</v>
      </c>
      <c r="F17" s="4">
        <f t="shared" si="0"/>
        <v>4</v>
      </c>
      <c r="G17" t="s">
        <v>9372</v>
      </c>
    </row>
    <row r="18" spans="1:9" x14ac:dyDescent="0.35">
      <c r="E18" s="58" t="s">
        <v>11648</v>
      </c>
      <c r="F18" s="4">
        <f t="shared" si="0"/>
        <v>3</v>
      </c>
      <c r="G18" t="s">
        <v>9379</v>
      </c>
    </row>
    <row r="19" spans="1:9" x14ac:dyDescent="0.35">
      <c r="A19" s="4">
        <v>10</v>
      </c>
      <c r="B19" s="4">
        <v>-295.71100000000001</v>
      </c>
      <c r="C19" t="s">
        <v>7826</v>
      </c>
      <c r="D19" s="4">
        <v>1</v>
      </c>
      <c r="E19" s="16" t="s">
        <v>7939</v>
      </c>
      <c r="F19" s="4">
        <f t="shared" si="0"/>
        <v>4</v>
      </c>
      <c r="G19" t="s">
        <v>9372</v>
      </c>
    </row>
    <row r="20" spans="1:9" x14ac:dyDescent="0.35">
      <c r="A20" s="4">
        <v>11</v>
      </c>
      <c r="B20" s="4">
        <v>-289.18299999999999</v>
      </c>
      <c r="C20" t="s">
        <v>7822</v>
      </c>
      <c r="D20" s="4">
        <v>3</v>
      </c>
      <c r="E20" s="16" t="s">
        <v>7941</v>
      </c>
    </row>
    <row r="21" spans="1:9" x14ac:dyDescent="0.35">
      <c r="B21" s="4">
        <v>-264.27099999999899</v>
      </c>
      <c r="C21" t="s">
        <v>7822</v>
      </c>
      <c r="D21" s="4">
        <v>3</v>
      </c>
      <c r="E21" s="16" t="s">
        <v>7943</v>
      </c>
    </row>
    <row r="22" spans="1:9" x14ac:dyDescent="0.35">
      <c r="E22" s="58" t="s">
        <v>11649</v>
      </c>
      <c r="F22" s="4">
        <f t="shared" si="0"/>
        <v>3</v>
      </c>
      <c r="G22" t="s">
        <v>9379</v>
      </c>
    </row>
    <row r="23" spans="1:9" x14ac:dyDescent="0.35">
      <c r="E23" s="58" t="s">
        <v>11650</v>
      </c>
      <c r="F23" s="4">
        <f t="shared" si="0"/>
        <v>5</v>
      </c>
      <c r="G23" t="s">
        <v>9378</v>
      </c>
      <c r="H23" s="4">
        <f>IF(I23="GREET",1,IF(I23="GOAL",2,IF(I23="GOAL:COOP",2,IF(I23="(GOAL:COOP)",2,IF(I23="GOAL:CIVILITY",2,IF(I23="GOAL:SUSTAIN",2,IF(I23="(GOAL:SUSTAIN)",2,IF(I23="GOAL:MAX EARN",2,IF(I23="GOAL:EQUITY",2,IF(I23="(GOAL:EQUITY)",2,IF(I23="PROPOSAL",3,IF(I23="(PROPOSAL)",3,IF(I23="CHOOSE+",4,IF(I23="CHOOSE-",4,IF(I23="(CHOOSE+)",4,IF(I23="(CHOOSE-)",4,IF(I23="ECO INFO",5,IF(I23="(ECO INFO)",5,IF(I23="$ INFO",6,IF(I23="($ INFO)",6,IF(I23="SOC INFO",7,IF(I23="(SOC INFO)",7,IF(I23="RULE INFO",8,IF(I23="EXP INFO",9,IF(I23="(EXP INFO)",9,IF(I23="MON RES",10,IF(I23="MON EARN",11,IF(I23="MON BEH",12,IF(I23="POSE HARM",13,IF(I23="(POSE HARM)",13,IF(I23="POSE CONCERN",14,IF(I23="(POSE CONCERN)",14,IF(I23="RJ APOLOGY",15,IF(I23="RJ ATONE",16,IF(I23="(RJ ATONE)",16,IF(I23="RJ JUSTIFY",17,IF(I23="RJ JUSTIFY:ECO INFO",17,IF(I23="RJ JUSTIFY:SOC INFO",17,IF(I23="RJ JUSTIFY:EXP INFO",17,IF(I23="RJ JUSTIFY:MON EARN",17,IF(I23="RJ JUSTIFY:MON BEH",17,IF(I23="RJ-",18,IF(I23="RJ FORGIVE+",19,IF(I23="RJ FORGIVE-",19,IF(I23="(RJ FORGIVE+)",19,IF(I23="(RJ FORGIVE-)",19,IF(I23="COORD",20,IF(I23="(COORD)",20,IF(I23="ENF ACK",21,IF(I23="(ENF ACK)",21,IF(I23="ENF PRAISE",22,IF(I23="ENF ASK",23,IF(I23="ENF TELL",24,IF(I23="ENF SHAME",25,IF(I23="ENF WARN",26,IF(I23="ENF THREATEN",27,IF(I23="ENF PUNISH",28,IF(I23="DEFECT",29,IF(I23="SM TALK",30,IF(I23="HUMOR",31,IF(I23="POLITE+",32,IF(I23="POLITE-",32,IF(I23="INPUT-",33,IF(I23="AMBIGUOUS",34,IF(I23="UNCODEABLE",35)))))))))))))))))))))))))))))))))))))))))))))))))))))))))))))))))</f>
        <v>9</v>
      </c>
      <c r="I23" t="s">
        <v>9373</v>
      </c>
    </row>
    <row r="24" spans="1:9" x14ac:dyDescent="0.35">
      <c r="A24" s="4">
        <v>12</v>
      </c>
      <c r="B24" s="4">
        <v>-242.75899999999999</v>
      </c>
      <c r="C24" t="s">
        <v>7826</v>
      </c>
      <c r="D24" s="4">
        <v>1</v>
      </c>
      <c r="E24" s="16" t="s">
        <v>7946</v>
      </c>
      <c r="F24" s="4">
        <f t="shared" si="0"/>
        <v>31</v>
      </c>
      <c r="G24" t="s">
        <v>9386</v>
      </c>
    </row>
    <row r="25" spans="1:9" x14ac:dyDescent="0.35">
      <c r="A25" s="4">
        <v>13</v>
      </c>
      <c r="B25" s="4">
        <v>-234.16299999999899</v>
      </c>
      <c r="C25" t="s">
        <v>7823</v>
      </c>
      <c r="D25" s="4">
        <v>2</v>
      </c>
      <c r="E25" s="16" t="s">
        <v>177</v>
      </c>
      <c r="F25" s="4">
        <f t="shared" si="0"/>
        <v>31</v>
      </c>
      <c r="G25" t="s">
        <v>9386</v>
      </c>
    </row>
    <row r="26" spans="1:9" x14ac:dyDescent="0.35">
      <c r="B26" s="4">
        <v>-230.77199999999999</v>
      </c>
      <c r="C26" t="s">
        <v>7823</v>
      </c>
      <c r="D26" s="4">
        <v>2</v>
      </c>
      <c r="E26" s="16" t="s">
        <v>7948</v>
      </c>
    </row>
    <row r="27" spans="1:9" x14ac:dyDescent="0.35">
      <c r="A27" s="4">
        <v>14</v>
      </c>
      <c r="B27" s="4">
        <v>-204.6</v>
      </c>
      <c r="C27" t="s">
        <v>7828</v>
      </c>
      <c r="D27" s="4">
        <v>4</v>
      </c>
      <c r="E27" s="16" t="s">
        <v>7952</v>
      </c>
    </row>
    <row r="28" spans="1:9" x14ac:dyDescent="0.35">
      <c r="E28" s="58" t="s">
        <v>267</v>
      </c>
      <c r="F28" s="4">
        <f t="shared" si="0"/>
        <v>4</v>
      </c>
      <c r="G28" t="s">
        <v>9372</v>
      </c>
    </row>
    <row r="29" spans="1:9" x14ac:dyDescent="0.35">
      <c r="E29" s="58" t="s">
        <v>11651</v>
      </c>
      <c r="F29" s="4">
        <f t="shared" si="0"/>
        <v>3</v>
      </c>
      <c r="G29" t="s">
        <v>9379</v>
      </c>
      <c r="H29" s="4">
        <f>IF(I29="GREET",1,IF(I29="GOAL",2,IF(I29="GOAL:COOP",2,IF(I29="(GOAL:COOP)",2,IF(I29="GOAL:CIVILITY",2,IF(I29="GOAL:SUSTAIN",2,IF(I29="(GOAL:SUSTAIN)",2,IF(I29="(GOAL:MAX EARN)",2,IF(I29="GOAL:EQUITY",2,IF(I29="(GOAL:EQUITY)",2,IF(I29="PROPOSAL",3,IF(I29="(PROPOSAL)",3,IF(I29="CHOOSE+",4,IF(I29="CHOOSE-",4,IF(I29="(CHOOSE+)",4,IF(I29="(CHOOSE-)",4,IF(I29="ECO INFO",5,IF(I29="(ECO INFO)",5,IF(I29="$ INFO",6,IF(I29="($ INFO)",6,IF(I29="SOC INFO",7,IF(I29="(SOC INFO)",7,IF(I29="RULE INFO",8,IF(I29="EXP INFO",9,IF(I29="(EXP INFO)",9,IF(I29="MON RES",10,IF(I29="MON EARN",11,IF(I29="MON BEH",12,IF(I29="POSE HARM",13,IF(I29="(POSE HARM)",13,IF(I29="POSE CONCERN",14,IF(I29="(POSE CONCERN)",14,IF(I29="RJ APOLOGY",15,IF(I29="RJ ATONE",16,IF(I29="(RJ ATONE)",16,IF(I29="RJ JUSTIFY",17,IF(I29="RJ JUSTIFY:ECO INFO",17,IF(I29="RJ JUSTIFY:SOC INFO",17,IF(I29="RJ JUSTIFY:EXP INFO",17,IF(I29="RJ JUSTIFY:MON EARN",17,IF(I29="RJ JUSTIFY:MON BEH",17,IF(I29="RJ-",18,IF(I29="RJ FORGIVE+",19,IF(I29="RJ FORGIVE-",19,IF(I29="(RJ FORGIVE+)",19,IF(I29="(RJ FORGIVE-)",19,IF(I29="COORD",20,IF(I29="(COORD)",20,IF(I29="ENF ACK",21,IF(I29="(ENF ACK)",21,IF(I29="ENF PRAISE",22,IF(I29="ENF ASK",23,IF(I29="ENF TELL",24,IF(I29="ENF SHAME",25,IF(I29="ENF WARN",26,IF(I29="ENF THREATEN",27,IF(I29="ENF PUNISH",28,IF(I29="DEFECT",29,IF(I29="SM TALK",30,IF(I29="HUMOR",31,IF(I29="POLITE+",32,IF(I29="POLITE-",32,IF(I29="INPUT-",33,IF(I29="AMBIGUOUS",34,IF(I29="UNCODEABLE",35)))))))))))))))))))))))))))))))))))))))))))))))))))))))))))))))))</f>
        <v>2</v>
      </c>
      <c r="I29" t="s">
        <v>12185</v>
      </c>
    </row>
    <row r="30" spans="1:9" x14ac:dyDescent="0.35">
      <c r="E30" s="58" t="s">
        <v>10047</v>
      </c>
      <c r="F30" s="4">
        <f t="shared" si="0"/>
        <v>9</v>
      </c>
      <c r="G30" t="s">
        <v>9373</v>
      </c>
    </row>
    <row r="31" spans="1:9" x14ac:dyDescent="0.35">
      <c r="A31" s="4">
        <v>15</v>
      </c>
      <c r="B31" s="4">
        <v>-195.458</v>
      </c>
      <c r="C31" t="s">
        <v>7826</v>
      </c>
      <c r="D31" s="4">
        <v>1</v>
      </c>
      <c r="E31" s="16" t="s">
        <v>501</v>
      </c>
      <c r="F31" s="4">
        <f t="shared" si="0"/>
        <v>4</v>
      </c>
      <c r="G31" t="s">
        <v>9372</v>
      </c>
    </row>
    <row r="32" spans="1:9" x14ac:dyDescent="0.35">
      <c r="A32" s="4">
        <v>16</v>
      </c>
      <c r="B32" s="4">
        <v>-194.309</v>
      </c>
      <c r="C32" t="s">
        <v>7822</v>
      </c>
      <c r="D32" s="4">
        <v>3</v>
      </c>
      <c r="E32" s="16" t="s">
        <v>7955</v>
      </c>
      <c r="F32" s="4">
        <f t="shared" si="0"/>
        <v>8</v>
      </c>
      <c r="G32" t="s">
        <v>9374</v>
      </c>
    </row>
    <row r="33" spans="1:9" x14ac:dyDescent="0.35">
      <c r="A33" s="4">
        <v>17</v>
      </c>
      <c r="B33" s="4">
        <v>-176.589</v>
      </c>
      <c r="C33" t="s">
        <v>7826</v>
      </c>
      <c r="D33" s="4">
        <v>1</v>
      </c>
      <c r="E33" s="16" t="s">
        <v>7958</v>
      </c>
      <c r="F33" s="4">
        <f t="shared" si="0"/>
        <v>8</v>
      </c>
      <c r="G33" t="s">
        <v>9374</v>
      </c>
    </row>
    <row r="34" spans="1:9" x14ac:dyDescent="0.35">
      <c r="A34" s="4">
        <v>18</v>
      </c>
      <c r="B34" s="4">
        <v>-170.16499999999999</v>
      </c>
      <c r="C34" t="s">
        <v>7822</v>
      </c>
      <c r="D34" s="4">
        <v>3</v>
      </c>
      <c r="E34" s="16" t="s">
        <v>7960</v>
      </c>
      <c r="F34" s="4">
        <f t="shared" si="0"/>
        <v>4</v>
      </c>
      <c r="G34" t="s">
        <v>9372</v>
      </c>
    </row>
    <row r="35" spans="1:9" x14ac:dyDescent="0.35">
      <c r="A35" s="4">
        <v>19</v>
      </c>
      <c r="B35" s="4">
        <v>-164.47</v>
      </c>
      <c r="C35" t="s">
        <v>7823</v>
      </c>
      <c r="D35" s="4">
        <v>2</v>
      </c>
      <c r="E35" s="16" t="s">
        <v>7962</v>
      </c>
      <c r="F35" s="4">
        <f t="shared" si="0"/>
        <v>4</v>
      </c>
      <c r="G35" t="s">
        <v>9372</v>
      </c>
    </row>
    <row r="36" spans="1:9" x14ac:dyDescent="0.35">
      <c r="A36" s="4">
        <v>20</v>
      </c>
      <c r="B36" s="4">
        <v>-158.90799999999999</v>
      </c>
      <c r="C36" t="s">
        <v>7828</v>
      </c>
      <c r="D36" s="4">
        <v>4</v>
      </c>
      <c r="E36" s="16" t="s">
        <v>7965</v>
      </c>
      <c r="F36" s="4">
        <f t="shared" si="0"/>
        <v>4</v>
      </c>
      <c r="G36" t="s">
        <v>9372</v>
      </c>
      <c r="H36" s="4">
        <f t="shared" si="0"/>
        <v>32</v>
      </c>
      <c r="I36" t="s">
        <v>9376</v>
      </c>
    </row>
    <row r="38" spans="1:9" x14ac:dyDescent="0.35">
      <c r="A38" s="4">
        <v>21</v>
      </c>
      <c r="B38" s="4">
        <v>-147.732</v>
      </c>
      <c r="C38" t="s">
        <v>7826</v>
      </c>
      <c r="D38" s="4">
        <v>1</v>
      </c>
      <c r="E38" s="16" t="s">
        <v>11655</v>
      </c>
      <c r="F38" s="4">
        <f t="shared" si="0"/>
        <v>22</v>
      </c>
      <c r="G38" t="s">
        <v>10418</v>
      </c>
    </row>
    <row r="40" spans="1:9" x14ac:dyDescent="0.35">
      <c r="B40" s="20"/>
    </row>
    <row r="41" spans="1:9" x14ac:dyDescent="0.35">
      <c r="A41" s="4">
        <v>22</v>
      </c>
      <c r="B41" s="4">
        <v>-146.45699999999999</v>
      </c>
      <c r="C41" t="s">
        <v>7822</v>
      </c>
      <c r="D41" s="4">
        <v>3</v>
      </c>
      <c r="E41" s="16" t="s">
        <v>7968</v>
      </c>
      <c r="F41" s="4">
        <f t="shared" si="0"/>
        <v>5</v>
      </c>
      <c r="G41" t="s">
        <v>9378</v>
      </c>
    </row>
    <row r="43" spans="1:9" x14ac:dyDescent="0.35">
      <c r="A43" s="4">
        <v>23</v>
      </c>
      <c r="B43" s="4">
        <v>-114.437</v>
      </c>
      <c r="C43" t="s">
        <v>7822</v>
      </c>
      <c r="D43" s="4">
        <v>3</v>
      </c>
      <c r="E43" s="16" t="s">
        <v>7971</v>
      </c>
      <c r="F43" s="4">
        <f t="shared" si="0"/>
        <v>7</v>
      </c>
      <c r="G43" t="s">
        <v>9377</v>
      </c>
    </row>
    <row r="44" spans="1:9" x14ac:dyDescent="0.35">
      <c r="A44" s="4">
        <v>24</v>
      </c>
      <c r="B44" s="4">
        <v>-109.48699999999999</v>
      </c>
      <c r="C44" t="s">
        <v>7823</v>
      </c>
      <c r="D44" s="4">
        <v>2</v>
      </c>
      <c r="E44" s="16" t="s">
        <v>7397</v>
      </c>
      <c r="F44" s="4">
        <f t="shared" si="0"/>
        <v>7</v>
      </c>
      <c r="G44" t="s">
        <v>9377</v>
      </c>
    </row>
    <row r="46" spans="1:9" x14ac:dyDescent="0.35">
      <c r="A46" s="7">
        <v>2</v>
      </c>
      <c r="B46" s="31" t="s">
        <v>11656</v>
      </c>
    </row>
    <row r="47" spans="1:9" x14ac:dyDescent="0.35">
      <c r="A47" s="4">
        <v>25</v>
      </c>
      <c r="B47" s="4">
        <v>-100.377</v>
      </c>
      <c r="C47" t="s">
        <v>7828</v>
      </c>
      <c r="D47" s="4">
        <v>4</v>
      </c>
      <c r="E47" s="16" t="s">
        <v>7975</v>
      </c>
      <c r="F47" s="4">
        <f t="shared" si="0"/>
        <v>3</v>
      </c>
      <c r="G47" t="s">
        <v>9379</v>
      </c>
    </row>
    <row r="48" spans="1:9" x14ac:dyDescent="0.35">
      <c r="A48" s="4">
        <v>26</v>
      </c>
      <c r="B48" s="4">
        <v>-78.576999999999998</v>
      </c>
      <c r="C48" t="s">
        <v>7822</v>
      </c>
      <c r="D48" s="4">
        <v>3</v>
      </c>
      <c r="E48" s="16" t="s">
        <v>7979</v>
      </c>
    </row>
    <row r="49" spans="1:9" x14ac:dyDescent="0.35">
      <c r="B49" s="4">
        <v>-64.905000000000001</v>
      </c>
      <c r="C49" t="s">
        <v>7822</v>
      </c>
      <c r="D49" s="4">
        <v>3</v>
      </c>
      <c r="E49" s="16" t="s">
        <v>7981</v>
      </c>
    </row>
    <row r="50" spans="1:9" x14ac:dyDescent="0.35">
      <c r="E50" s="58" t="s">
        <v>10049</v>
      </c>
      <c r="F50" s="4">
        <f t="shared" si="0"/>
        <v>4</v>
      </c>
      <c r="G50" t="s">
        <v>9372</v>
      </c>
    </row>
    <row r="51" spans="1:9" x14ac:dyDescent="0.35">
      <c r="E51" s="58" t="s">
        <v>10048</v>
      </c>
      <c r="F51" s="4">
        <f t="shared" si="0"/>
        <v>3</v>
      </c>
      <c r="G51" t="s">
        <v>9379</v>
      </c>
    </row>
    <row r="52" spans="1:9" x14ac:dyDescent="0.35">
      <c r="A52" s="4">
        <v>27</v>
      </c>
      <c r="B52" s="4">
        <v>-66.433000000000007</v>
      </c>
      <c r="C52" t="s">
        <v>7823</v>
      </c>
      <c r="D52" s="4">
        <v>2</v>
      </c>
      <c r="E52" s="16" t="s">
        <v>7980</v>
      </c>
      <c r="F52" s="4">
        <f t="shared" si="0"/>
        <v>8</v>
      </c>
      <c r="G52" t="s">
        <v>9374</v>
      </c>
    </row>
    <row r="53" spans="1:9" x14ac:dyDescent="0.35">
      <c r="A53" s="4">
        <v>28</v>
      </c>
      <c r="B53" s="4">
        <v>-49.905999999999999</v>
      </c>
      <c r="C53" t="s">
        <v>7826</v>
      </c>
      <c r="D53" s="4">
        <v>1</v>
      </c>
      <c r="E53" s="16" t="s">
        <v>7986</v>
      </c>
      <c r="F53" s="4">
        <f t="shared" si="0"/>
        <v>4</v>
      </c>
      <c r="G53" t="s">
        <v>9372</v>
      </c>
    </row>
    <row r="55" spans="1:9" x14ac:dyDescent="0.35">
      <c r="A55" s="7"/>
      <c r="B55" s="11" t="s">
        <v>9230</v>
      </c>
      <c r="C55" s="15"/>
      <c r="D55" s="19"/>
      <c r="E55" s="15"/>
    </row>
    <row r="56" spans="1:9" x14ac:dyDescent="0.35">
      <c r="A56" s="7"/>
      <c r="B56" s="7"/>
      <c r="C56" s="8"/>
      <c r="E56" s="8"/>
    </row>
    <row r="57" spans="1:9" x14ac:dyDescent="0.35">
      <c r="A57" s="4">
        <v>29</v>
      </c>
      <c r="B57" s="4">
        <v>-365.13299999999998</v>
      </c>
      <c r="C57" t="s">
        <v>7822</v>
      </c>
      <c r="D57" s="4">
        <v>3</v>
      </c>
      <c r="E57" s="16" t="s">
        <v>1133</v>
      </c>
      <c r="F57" s="4">
        <f t="shared" ref="F57" si="1">IF(G57="GREET",1,IF(G57="GOAL",2,IF(G57="GOAL:COOP",2,IF(G57="(GOAL:COOP)",2,IF(G57="GOAL:CIVILITY",2,IF(G57="GOAL:SUSTAIN",2,IF(G57="(GOAL:SUSTAIN)",2,IF(G57="GOAL:MAX EARN",2,IF(G57="GOAL:EQUITY",2,IF(G57="(GOAL:EQUITY)",2,IF(G57="PROPOSAL",3,IF(G57="(PROPOSAL)",3,IF(G57="CHOOSE+",4,IF(G57="CHOOSE-",4,IF(G57="(CHOOSE+)",4,IF(G57="(CHOOSE-)",4,IF(G57="ECO INFO",5,IF(G57="(ECO INFO)",5,IF(G57="$ INFO",6,IF(G57="($ INFO)",6,IF(G57="SOC INFO",7,IF(G57="(SOC INFO)",7,IF(G57="RULE INFO",8,IF(G57="EXP INFO",9,IF(G57="(EXP INFO)",9,IF(G57="MON RES",10,IF(G57="MON EARN",11,IF(G57="MON BEH",12,IF(G57="POSE HARM",13,IF(G57="(POSE HARM)",13,IF(G57="POSE CONCERN",14,IF(G57="(POSE CONCERN)",14,IF(G57="RJ APOLOGY",15,IF(G57="RJ ATONE",16,IF(G57="(RJ ATONE)",16,IF(G57="RJ JUSTIFY",17,IF(G57="RJ JUSTIFY:ECO INFO",17,IF(G57="RJ JUSTIFY:SOC INFO",17,IF(G57="RJ JUSTIFY:EXP INFO",17,IF(G57="RJ JUSTIFY:MON EARN",17,IF(G57="RJ JUSTIFY:MON BEH",17,IF(G57="RJ-",18,IF(G57="RJ FORGIVE+",19,IF(G57="RJ FORGIVE-",19,IF(G57="(RJ FORGIVE+)",19,IF(G57="(RJ FORGIVE-)",19,IF(G57="COORD",20,IF(G57="(COORD)",20,IF(G57="ENF ACK",21,IF(G57="(ENF ACK)",21,IF(G57="ENF PRAISE",22,IF(G57="ENF ASK",23,IF(G57="ENF TELL",24,IF(G57="ENF SHAME",25,IF(G57="ENF WARN",26,IF(G57="ENF THREATEN",27,IF(G57="ENF PUNISH",28,IF(G57="DEFECT",29,IF(G57="SM TALK",30,IF(G57="HUMOR",31,IF(G57="POLITE+",32,IF(G57="POLITE-",32,IF(G57="INPUT-",33,IF(G57="AMBIGUOUS",34,IF(G57="UNCODEABLE",35)))))))))))))))))))))))))))))))))))))))))))))))))))))))))))))))))</f>
        <v>22</v>
      </c>
      <c r="G57" t="s">
        <v>10418</v>
      </c>
    </row>
    <row r="59" spans="1:9" x14ac:dyDescent="0.35">
      <c r="A59" s="7" t="s">
        <v>11522</v>
      </c>
      <c r="B59" s="31" t="s">
        <v>11660</v>
      </c>
    </row>
    <row r="60" spans="1:9" x14ac:dyDescent="0.35">
      <c r="A60" s="4">
        <v>30</v>
      </c>
      <c r="B60" s="4">
        <v>-363.53100000000001</v>
      </c>
      <c r="C60" t="s">
        <v>7823</v>
      </c>
      <c r="D60" s="4">
        <v>2</v>
      </c>
      <c r="E60" s="16" t="s">
        <v>7824</v>
      </c>
      <c r="F60" s="4">
        <f t="shared" ref="F60:J123" si="2">IF(G60="GREET",1,IF(G60="GOAL",2,IF(G60="GOAL:COOP",2,IF(G60="(GOAL:COOP)",2,IF(G60="GOAL:CIVILITY",2,IF(G60="GOAL:SUSTAIN",2,IF(G60="(GOAL:SUSTAIN)",2,IF(G60="GOAL:MAX EARN",2,IF(G60="GOAL:EQUITY",2,IF(G60="(GOAL:EQUITY)",2,IF(G60="PROPOSAL",3,IF(G60="(PROPOSAL)",3,IF(G60="CHOOSE+",4,IF(G60="CHOOSE-",4,IF(G60="(CHOOSE+)",4,IF(G60="(CHOOSE-)",4,IF(G60="ECO INFO",5,IF(G60="(ECO INFO)",5,IF(G60="$ INFO",6,IF(G60="($ INFO)",6,IF(G60="SOC INFO",7,IF(G60="(SOC INFO)",7,IF(G60="RULE INFO",8,IF(G60="EXP INFO",9,IF(G60="(EXP INFO)",9,IF(G60="MON RES",10,IF(G60="MON EARN",11,IF(G60="MON BEH",12,IF(G60="POSE HARM",13,IF(G60="(POSE HARM)",13,IF(G60="POSE CONCERN",14,IF(G60="(POSE CONCERN)",14,IF(G60="RJ APOLOGY",15,IF(G60="RJ ATONE",16,IF(G60="(RJ ATONE)",16,IF(G60="RJ JUSTIFY",17,IF(G60="RJ JUSTIFY:ECO INFO",17,IF(G60="RJ JUSTIFY:SOC INFO",17,IF(G60="RJ JUSTIFY:EXP INFO",17,IF(G60="RJ JUSTIFY:MON EARN",17,IF(G60="RJ JUSTIFY:MON BEH",17,IF(G60="RJ-",18,IF(G60="RJ FORGIVE+",19,IF(G60="RJ FORGIVE-",19,IF(G60="(RJ FORGIVE+)",19,IF(G60="(RJ FORGIVE-)",19,IF(G60="COORD",20,IF(G60="(COORD)",20,IF(G60="ENF ACK",21,IF(G60="(ENF ACK)",21,IF(G60="ENF PRAISE",22,IF(G60="ENF ASK",23,IF(G60="ENF TELL",24,IF(G60="ENF SHAME",25,IF(G60="ENF WARN",26,IF(G60="ENF THREATEN",27,IF(G60="ENF PUNISH",28,IF(G60="DEFECT",29,IF(G60="SM TALK",30,IF(G60="HUMOR",31,IF(G60="POLITE+",32,IF(G60="POLITE-",32,IF(G60="INPUT-",33,IF(G60="AMBIGUOUS",34,IF(G60="UNCODEABLE",35)))))))))))))))))))))))))))))))))))))))))))))))))))))))))))))))))</f>
        <v>7</v>
      </c>
      <c r="G60" t="s">
        <v>9377</v>
      </c>
      <c r="H60" s="4">
        <f t="shared" ref="H60:H61" si="3">IF(I60="GREET",1,IF(I60="GOAL",2,IF(I60="GOAL:COOP",2,IF(I60="(GOAL:COOP)",2,IF(I60="GOAL:CIVILITY",2,IF(I60="GOAL:SUSTAIN",2,IF(I60="(GOAL:SUSTAIN)",2,IF(I60="GOAL:MAX EARN",2,IF(I60="GOAL:EQUITY",2,IF(I60="(GOAL:EQUITY)",2,IF(I60="PROPOSAL",3,IF(I60="(PROPOSAL)",3,IF(I60="CHOOSE+",4,IF(I60="CHOOSE-",4,IF(I60="(CHOOSE+)",4,IF(I60="(CHOOSE-)",4,IF(I60="ECO INFO",5,IF(I60="(ECO INFO)",5,IF(I60="$ INFO",6,IF(I60="($ INFO)",6,IF(I60="SOC INFO",7,IF(I60="(SOC INFO)",7,IF(I60="RULE INFO",8,IF(I60="EXP INFO",9,IF(I60="(EXP INFO)",9,IF(I60="MON RES",10,IF(I60="MON EARN",11,IF(I60="MON BEH",12,IF(I60="POSE HARM",13,IF(I60="(POSE HARM)",13,IF(I60="POSE CONCERN",14,IF(I60="(POSE CONCERN)",14,IF(I60="RJ APOLOGY",15,IF(I60="RJ ATONE",16,IF(I60="(RJ ATONE)",16,IF(I60="RJ JUSTIFY",17,IF(I60="RJ JUSTIFY:ECO INFO",17,IF(I60="RJ JUSTIFY:SOC INFO",17,IF(I60="RJ JUSTIFY:EXP INFO",17,IF(I60="RJ JUSTIFY:MON EARN",17,IF(I60="RJ JUSTIFY:MON BEH",17,IF(I60="RJ-",18,IF(I60="RJ FORGIVE+",19,IF(I60="RJ FORGIVE-",19,IF(I60="(RJ FORGIVE+)",19,IF(I60="(RJ FORGIVE-)",19,IF(I60="COORD",20,IF(I60="(COORD)",20,IF(I60="ENF ACK",21,IF(I60="(ENF ACK)",21,IF(I60="ENF PRAISE",22,IF(I60="ENF ASK",23,IF(I60="ENF TELL",24,IF(I60="ENF SHAME",25,IF(I60="ENF WARN",26,IF(I60="ENF THREATEN",27,IF(I60="ENF PUNISH",28,IF(I60="DEFECT",29,IF(I60="SM TALK",30,IF(I60="HUMOR",31,IF(I60="POLITE+",32,IF(I60="POLITE-",32,IF(I60="INPUT-",33,IF(I60="AMBIGUOUS",34,IF(I60="UNCODEABLE",35)))))))))))))))))))))))))))))))))))))))))))))))))))))))))))))))))</f>
        <v>3</v>
      </c>
      <c r="I60" t="s">
        <v>10329</v>
      </c>
    </row>
    <row r="61" spans="1:9" x14ac:dyDescent="0.35">
      <c r="A61" s="4">
        <v>31</v>
      </c>
      <c r="B61" s="4">
        <v>-362.29599999999999</v>
      </c>
      <c r="C61" t="s">
        <v>7826</v>
      </c>
      <c r="D61" s="4">
        <v>1</v>
      </c>
      <c r="E61" s="16" t="s">
        <v>7827</v>
      </c>
      <c r="F61" s="4">
        <f t="shared" si="2"/>
        <v>7</v>
      </c>
      <c r="G61" t="s">
        <v>9377</v>
      </c>
      <c r="H61" s="4">
        <f t="shared" si="3"/>
        <v>3</v>
      </c>
      <c r="I61" t="s">
        <v>10329</v>
      </c>
    </row>
    <row r="62" spans="1:9" x14ac:dyDescent="0.35">
      <c r="A62" s="4">
        <v>32</v>
      </c>
      <c r="B62" s="4">
        <v>-359.584</v>
      </c>
      <c r="C62" t="s">
        <v>7828</v>
      </c>
      <c r="D62" s="4">
        <v>4</v>
      </c>
      <c r="E62" s="16" t="s">
        <v>7829</v>
      </c>
      <c r="F62" s="4">
        <f t="shared" si="2"/>
        <v>11</v>
      </c>
      <c r="G62" t="s">
        <v>9509</v>
      </c>
    </row>
    <row r="63" spans="1:9" x14ac:dyDescent="0.35">
      <c r="A63" s="4">
        <v>33</v>
      </c>
      <c r="B63" s="4">
        <v>-358.02499999999998</v>
      </c>
      <c r="C63" t="s">
        <v>7826</v>
      </c>
      <c r="D63" s="4">
        <v>1</v>
      </c>
      <c r="E63" s="16" t="s">
        <v>4384</v>
      </c>
      <c r="F63" s="4">
        <f t="shared" si="2"/>
        <v>4</v>
      </c>
      <c r="G63" t="s">
        <v>9372</v>
      </c>
    </row>
    <row r="64" spans="1:9" x14ac:dyDescent="0.35">
      <c r="A64" s="4">
        <v>34</v>
      </c>
      <c r="B64" s="4">
        <v>-353.47699999999998</v>
      </c>
      <c r="C64" t="s">
        <v>7828</v>
      </c>
      <c r="D64" s="4">
        <v>4</v>
      </c>
      <c r="E64" s="16" t="s">
        <v>7832</v>
      </c>
      <c r="F64" s="4">
        <f t="shared" si="2"/>
        <v>11</v>
      </c>
      <c r="G64" t="s">
        <v>9509</v>
      </c>
    </row>
    <row r="65" spans="1:11" x14ac:dyDescent="0.35">
      <c r="A65" s="4">
        <v>35</v>
      </c>
      <c r="B65" s="4">
        <v>-351.796999999999</v>
      </c>
      <c r="C65" t="s">
        <v>7826</v>
      </c>
      <c r="D65" s="4">
        <v>1</v>
      </c>
      <c r="E65" s="16" t="s">
        <v>7833</v>
      </c>
      <c r="F65" s="4">
        <f t="shared" si="2"/>
        <v>11</v>
      </c>
      <c r="G65" t="s">
        <v>9509</v>
      </c>
    </row>
    <row r="66" spans="1:11" x14ac:dyDescent="0.35">
      <c r="A66" s="4">
        <v>36</v>
      </c>
      <c r="B66" s="4">
        <v>-338.89800000000002</v>
      </c>
      <c r="C66" t="s">
        <v>7822</v>
      </c>
      <c r="D66" s="4">
        <v>3</v>
      </c>
      <c r="E66" s="16" t="s">
        <v>7838</v>
      </c>
    </row>
    <row r="67" spans="1:11" x14ac:dyDescent="0.35">
      <c r="E67" s="58" t="s">
        <v>11657</v>
      </c>
      <c r="F67" s="4">
        <f t="shared" si="2"/>
        <v>4</v>
      </c>
      <c r="G67" t="s">
        <v>9372</v>
      </c>
    </row>
    <row r="68" spans="1:11" x14ac:dyDescent="0.35">
      <c r="E68" s="58" t="s">
        <v>11658</v>
      </c>
      <c r="F68" s="4">
        <f t="shared" si="2"/>
        <v>21</v>
      </c>
      <c r="G68" t="s">
        <v>9613</v>
      </c>
    </row>
    <row r="69" spans="1:11" x14ac:dyDescent="0.35">
      <c r="E69" s="58" t="s">
        <v>11659</v>
      </c>
      <c r="F69" s="4">
        <f t="shared" si="2"/>
        <v>11</v>
      </c>
      <c r="G69" t="s">
        <v>9509</v>
      </c>
    </row>
    <row r="70" spans="1:11" x14ac:dyDescent="0.35">
      <c r="A70" s="4">
        <v>37</v>
      </c>
      <c r="B70" s="4">
        <v>-330.8</v>
      </c>
      <c r="C70" t="s">
        <v>7823</v>
      </c>
      <c r="D70" s="4">
        <v>2</v>
      </c>
      <c r="E70" s="16" t="s">
        <v>7841</v>
      </c>
      <c r="F70" s="4">
        <f t="shared" si="2"/>
        <v>4</v>
      </c>
      <c r="G70" t="s">
        <v>9372</v>
      </c>
      <c r="H70" s="4">
        <f t="shared" ref="H70" si="4">IF(I70="GREET",1,IF(I70="GOAL",2,IF(I70="GOAL:COOP",2,IF(I70="(GOAL:COOP)",2,IF(I70="GOAL:CIVILITY",2,IF(I70="GOAL:SUSTAIN",2,IF(I70="(GOAL:SUSTAIN)",2,IF(I70="GOAL:MAX EARN",2,IF(I70="GOAL:EQUITY",2,IF(I70="(GOAL:EQUITY)",2,IF(I70="PROPOSAL",3,IF(I70="(PROPOSAL)",3,IF(I70="CHOOSE+",4,IF(I70="CHOOSE-",4,IF(I70="(CHOOSE+)",4,IF(I70="(CHOOSE-)",4,IF(I70="ECO INFO",5,IF(I70="(ECO INFO)",5,IF(I70="$ INFO",6,IF(I70="($ INFO)",6,IF(I70="SOC INFO",7,IF(I70="(SOC INFO)",7,IF(I70="RULE INFO",8,IF(I70="EXP INFO",9,IF(I70="(EXP INFO)",9,IF(I70="MON RES",10,IF(I70="MON EARN",11,IF(I70="MON BEH",12,IF(I70="POSE HARM",13,IF(I70="(POSE HARM)",13,IF(I70="POSE CONCERN",14,IF(I70="(POSE CONCERN)",14,IF(I70="RJ APOLOGY",15,IF(I70="RJ ATONE",16,IF(I70="(RJ ATONE)",16,IF(I70="RJ JUSTIFY",17,IF(I70="RJ JUSTIFY:ECO INFO",17,IF(I70="RJ JUSTIFY:SOC INFO",17,IF(I70="RJ JUSTIFY:EXP INFO",17,IF(I70="RJ JUSTIFY:MON EARN",17,IF(I70="RJ JUSTIFY:MON BEH",17,IF(I70="RJ-",18,IF(I70="RJ FORGIVE+",19,IF(I70="RJ FORGIVE-",19,IF(I70="(RJ FORGIVE+)",19,IF(I70="(RJ FORGIVE-)",19,IF(I70="COORD",20,IF(I70="(COORD)",20,IF(I70="ENF ACK",21,IF(I70="(ENF ACK)",21,IF(I70="ENF PRAISE",22,IF(I70="ENF ASK",23,IF(I70="ENF TELL",24,IF(I70="ENF SHAME",25,IF(I70="ENF WARN",26,IF(I70="ENF THREATEN",27,IF(I70="ENF PUNISH",28,IF(I70="DEFECT",29,IF(I70="SM TALK",30,IF(I70="HUMOR",31,IF(I70="POLITE+",32,IF(I70="POLITE-",32,IF(I70="INPUT-",33,IF(I70="AMBIGUOUS",34,IF(I70="UNCODEABLE",35)))))))))))))))))))))))))))))))))))))))))))))))))))))))))))))))))</f>
        <v>21</v>
      </c>
      <c r="I70" t="s">
        <v>9613</v>
      </c>
      <c r="J70" s="4">
        <f t="shared" ref="J70" si="5">IF(K70="GREET",1,IF(K70="GOAL",2,IF(K70="GOAL:COOP",2,IF(K70="(GOAL:COOP)",2,IF(K70="GOAL:CIVILITY",2,IF(K70="GOAL:SUSTAIN",2,IF(K70="(GOAL:SUSTAIN)",2,IF(K70="GOAL:MAX EARN",2,IF(K70="GOAL:EQUITY",2,IF(K70="(GOAL:EQUITY)",2,IF(K70="PROPOSAL",3,IF(K70="(PROPOSAL)",3,IF(K70="CHOOSE+",4,IF(K70="CHOOSE-",4,IF(K70="(CHOOSE+)",4,IF(K70="(CHOOSE-)",4,IF(K70="ECO INFO",5,IF(K70="(ECO INFO)",5,IF(K70="$ INFO",6,IF(K70="($ INFO)",6,IF(K70="SOC INFO",7,IF(K70="(SOC INFO)",7,IF(K70="RULE INFO",8,IF(K70="EXP INFO",9,IF(K70="(EXP INFO)",9,IF(K70="MON RES",10,IF(K70="MON EARN",11,IF(K70="MON BEH",12,IF(K70="POSE HARM",13,IF(K70="(POSE HARM)",13,IF(K70="POSE CONCERN",14,IF(K70="(POSE CONCERN)",14,IF(K70="RJ APOLOGY",15,IF(K70="RJ ATONE",16,IF(K70="(RJ ATONE)",16,IF(K70="RJ JUSTIFY",17,IF(K70="RJ JUSTIFY:ECO INFO",17,IF(K70="RJ JUSTIFY:SOC INFO",17,IF(K70="RJ JUSTIFY:EXP INFO",17,IF(K70="RJ JUSTIFY:MON EARN",17,IF(K70="RJ JUSTIFY:MON BEH",17,IF(K70="RJ-",18,IF(K70="RJ FORGIVE+",19,IF(K70="RJ FORGIVE-",19,IF(K70="(RJ FORGIVE+)",19,IF(K70="(RJ FORGIVE-)",19,IF(K70="COORD",20,IF(K70="(COORD)",20,IF(K70="ENF ACK",21,IF(K70="(ENF ACK)",21,IF(K70="ENF PRAISE",22,IF(K70="ENF ASK",23,IF(K70="ENF TELL",24,IF(K70="ENF SHAME",25,IF(K70="ENF WARN",26,IF(K70="ENF THREATEN",27,IF(K70="ENF PUNISH",28,IF(K70="DEFECT",29,IF(K70="SM TALK",30,IF(K70="HUMOR",31,IF(K70="POLITE+",32,IF(K70="POLITE-",32,IF(K70="INPUT-",33,IF(K70="AMBIGUOUS",34,IF(K70="UNCODEABLE",35)))))))))))))))))))))))))))))))))))))))))))))))))))))))))))))))))</f>
        <v>11</v>
      </c>
      <c r="K70" t="s">
        <v>9509</v>
      </c>
    </row>
    <row r="71" spans="1:11" x14ac:dyDescent="0.35">
      <c r="A71" s="4">
        <v>38</v>
      </c>
      <c r="B71" s="4">
        <v>-311.69</v>
      </c>
      <c r="C71" t="s">
        <v>7822</v>
      </c>
      <c r="D71" s="4">
        <v>3</v>
      </c>
      <c r="E71" s="16" t="s">
        <v>7844</v>
      </c>
      <c r="F71" s="4">
        <f t="shared" si="2"/>
        <v>3</v>
      </c>
      <c r="G71" t="s">
        <v>9379</v>
      </c>
    </row>
    <row r="72" spans="1:11" x14ac:dyDescent="0.35">
      <c r="A72" s="4">
        <v>39</v>
      </c>
      <c r="B72" s="4">
        <v>-309.18299999999999</v>
      </c>
      <c r="C72" t="s">
        <v>7826</v>
      </c>
      <c r="D72" s="4">
        <v>1</v>
      </c>
      <c r="E72" s="16" t="s">
        <v>7845</v>
      </c>
      <c r="F72" s="4">
        <f t="shared" si="2"/>
        <v>22</v>
      </c>
      <c r="G72" t="s">
        <v>10418</v>
      </c>
    </row>
    <row r="73" spans="1:11" x14ac:dyDescent="0.35">
      <c r="A73" s="4">
        <v>40</v>
      </c>
      <c r="B73" s="4">
        <v>-299.85899999999998</v>
      </c>
      <c r="C73" t="s">
        <v>7826</v>
      </c>
      <c r="D73" s="4">
        <v>1</v>
      </c>
      <c r="E73" s="16" t="s">
        <v>7847</v>
      </c>
      <c r="F73" s="4">
        <f t="shared" si="2"/>
        <v>4</v>
      </c>
      <c r="G73" t="s">
        <v>9372</v>
      </c>
    </row>
    <row r="74" spans="1:11" x14ac:dyDescent="0.35">
      <c r="A74" s="4">
        <v>41</v>
      </c>
      <c r="B74" s="4">
        <v>-283.28300000000002</v>
      </c>
      <c r="C74" t="s">
        <v>7822</v>
      </c>
      <c r="D74" s="4">
        <v>3</v>
      </c>
      <c r="E74" s="16" t="s">
        <v>7850</v>
      </c>
    </row>
    <row r="75" spans="1:11" x14ac:dyDescent="0.35">
      <c r="E75" s="58" t="s">
        <v>11661</v>
      </c>
      <c r="F75" s="4">
        <f t="shared" si="2"/>
        <v>22</v>
      </c>
      <c r="G75" t="s">
        <v>10418</v>
      </c>
    </row>
    <row r="76" spans="1:11" x14ac:dyDescent="0.35">
      <c r="E76" s="58" t="s">
        <v>11662</v>
      </c>
      <c r="F76" s="4">
        <f t="shared" si="2"/>
        <v>3</v>
      </c>
      <c r="G76" t="s">
        <v>9379</v>
      </c>
    </row>
    <row r="77" spans="1:11" x14ac:dyDescent="0.35">
      <c r="A77" s="4">
        <v>42</v>
      </c>
      <c r="B77" s="4">
        <v>-261.86900000000003</v>
      </c>
      <c r="C77" t="s">
        <v>7828</v>
      </c>
      <c r="D77" s="4">
        <v>4</v>
      </c>
      <c r="E77" s="16" t="s">
        <v>7854</v>
      </c>
      <c r="F77" s="4">
        <f t="shared" si="2"/>
        <v>4</v>
      </c>
      <c r="G77" t="s">
        <v>9372</v>
      </c>
    </row>
    <row r="78" spans="1:11" x14ac:dyDescent="0.35">
      <c r="A78" s="4">
        <v>43</v>
      </c>
      <c r="B78" s="4">
        <v>-255.49199999999999</v>
      </c>
      <c r="C78" t="s">
        <v>7826</v>
      </c>
      <c r="D78" s="4">
        <v>1</v>
      </c>
      <c r="E78" s="16" t="s">
        <v>7855</v>
      </c>
      <c r="F78" s="4">
        <f t="shared" si="2"/>
        <v>4</v>
      </c>
      <c r="G78" t="s">
        <v>9372</v>
      </c>
    </row>
    <row r="80" spans="1:11" x14ac:dyDescent="0.35">
      <c r="B80" s="20" t="s">
        <v>9232</v>
      </c>
    </row>
    <row r="81" spans="1:7" x14ac:dyDescent="0.35">
      <c r="A81" s="4">
        <v>44</v>
      </c>
      <c r="B81" s="4">
        <v>-242.32599999999999</v>
      </c>
      <c r="C81" t="s">
        <v>7828</v>
      </c>
      <c r="D81" s="4">
        <v>4</v>
      </c>
      <c r="E81" s="16" t="s">
        <v>7856</v>
      </c>
      <c r="F81" s="4">
        <f t="shared" si="2"/>
        <v>30</v>
      </c>
      <c r="G81" t="s">
        <v>9375</v>
      </c>
    </row>
    <row r="82" spans="1:7" x14ac:dyDescent="0.35">
      <c r="A82" s="4">
        <v>45</v>
      </c>
      <c r="B82" s="4">
        <v>-238.15299999999999</v>
      </c>
      <c r="C82" t="s">
        <v>7826</v>
      </c>
      <c r="D82" s="4">
        <v>1</v>
      </c>
      <c r="E82" s="16" t="s">
        <v>7859</v>
      </c>
      <c r="F82" s="4">
        <f t="shared" si="2"/>
        <v>30</v>
      </c>
      <c r="G82" t="s">
        <v>9375</v>
      </c>
    </row>
    <row r="83" spans="1:7" x14ac:dyDescent="0.35">
      <c r="A83" s="4">
        <v>46</v>
      </c>
      <c r="B83" s="4">
        <v>-229.92500000000001</v>
      </c>
      <c r="C83" t="s">
        <v>7828</v>
      </c>
      <c r="D83" s="4">
        <v>4</v>
      </c>
      <c r="E83" s="16" t="s">
        <v>415</v>
      </c>
      <c r="F83" s="4">
        <f t="shared" si="2"/>
        <v>30</v>
      </c>
      <c r="G83" t="s">
        <v>9375</v>
      </c>
    </row>
    <row r="84" spans="1:7" x14ac:dyDescent="0.35">
      <c r="A84" s="4">
        <v>47</v>
      </c>
      <c r="B84" s="4">
        <v>-221.40299999999999</v>
      </c>
      <c r="C84" t="s">
        <v>7823</v>
      </c>
      <c r="D84" s="4">
        <v>2</v>
      </c>
      <c r="E84" s="16" t="s">
        <v>7862</v>
      </c>
      <c r="F84" s="4">
        <f t="shared" si="2"/>
        <v>30</v>
      </c>
      <c r="G84" t="s">
        <v>9375</v>
      </c>
    </row>
    <row r="85" spans="1:7" x14ac:dyDescent="0.35">
      <c r="A85" s="4">
        <v>48</v>
      </c>
      <c r="B85" s="4">
        <v>-217.136</v>
      </c>
      <c r="C85" t="s">
        <v>7826</v>
      </c>
      <c r="D85" s="4">
        <v>1</v>
      </c>
      <c r="E85" s="16" t="s">
        <v>7864</v>
      </c>
      <c r="F85" s="4">
        <f t="shared" si="2"/>
        <v>30</v>
      </c>
      <c r="G85" t="s">
        <v>9375</v>
      </c>
    </row>
    <row r="86" spans="1:7" x14ac:dyDescent="0.35">
      <c r="A86" s="4">
        <v>49</v>
      </c>
      <c r="B86" s="4">
        <v>-205.94399999999999</v>
      </c>
      <c r="C86" t="s">
        <v>7828</v>
      </c>
      <c r="D86" s="4">
        <v>4</v>
      </c>
      <c r="E86" s="16" t="s">
        <v>7868</v>
      </c>
      <c r="F86" s="4">
        <f t="shared" si="2"/>
        <v>30</v>
      </c>
      <c r="G86" t="s">
        <v>9375</v>
      </c>
    </row>
    <row r="87" spans="1:7" x14ac:dyDescent="0.35">
      <c r="A87" s="4">
        <v>50</v>
      </c>
      <c r="B87" s="4">
        <v>-203.499</v>
      </c>
      <c r="C87" t="s">
        <v>7826</v>
      </c>
      <c r="D87" s="4">
        <v>1</v>
      </c>
      <c r="E87" s="16" t="s">
        <v>7869</v>
      </c>
      <c r="F87" s="4">
        <f t="shared" si="2"/>
        <v>30</v>
      </c>
      <c r="G87" t="s">
        <v>9375</v>
      </c>
    </row>
    <row r="88" spans="1:7" x14ac:dyDescent="0.35">
      <c r="B88" s="4">
        <v>-201.95500000000001</v>
      </c>
      <c r="C88" t="s">
        <v>7826</v>
      </c>
      <c r="D88" s="4">
        <v>1</v>
      </c>
      <c r="E88" s="16" t="s">
        <v>2314</v>
      </c>
    </row>
    <row r="89" spans="1:7" x14ac:dyDescent="0.35">
      <c r="A89" s="4">
        <v>51</v>
      </c>
      <c r="B89" s="4">
        <v>-197.715</v>
      </c>
      <c r="C89" t="s">
        <v>7822</v>
      </c>
      <c r="D89" s="4">
        <v>3</v>
      </c>
      <c r="E89" s="16" t="s">
        <v>7872</v>
      </c>
      <c r="F89" s="4">
        <f t="shared" si="2"/>
        <v>30</v>
      </c>
      <c r="G89" t="s">
        <v>9375</v>
      </c>
    </row>
    <row r="90" spans="1:7" x14ac:dyDescent="0.35">
      <c r="A90" s="4">
        <v>52</v>
      </c>
      <c r="B90" s="4">
        <v>-188.708</v>
      </c>
      <c r="C90" t="s">
        <v>7823</v>
      </c>
      <c r="D90" s="4">
        <v>2</v>
      </c>
      <c r="E90" s="16" t="s">
        <v>7876</v>
      </c>
      <c r="F90" s="4">
        <f t="shared" si="2"/>
        <v>30</v>
      </c>
      <c r="G90" t="s">
        <v>9375</v>
      </c>
    </row>
    <row r="91" spans="1:7" x14ac:dyDescent="0.35">
      <c r="A91" s="4">
        <v>53</v>
      </c>
      <c r="B91" s="4">
        <v>-159.05600000000001</v>
      </c>
      <c r="C91" t="s">
        <v>7822</v>
      </c>
      <c r="D91" s="4">
        <v>3</v>
      </c>
      <c r="E91" s="16" t="s">
        <v>7881</v>
      </c>
      <c r="F91" s="4">
        <f t="shared" si="2"/>
        <v>30</v>
      </c>
      <c r="G91" t="s">
        <v>9375</v>
      </c>
    </row>
    <row r="92" spans="1:7" x14ac:dyDescent="0.35">
      <c r="A92" s="4">
        <v>54</v>
      </c>
      <c r="B92" s="4">
        <v>-149.988</v>
      </c>
      <c r="C92" t="s">
        <v>7823</v>
      </c>
      <c r="D92" s="4">
        <v>2</v>
      </c>
      <c r="E92" s="16" t="s">
        <v>7884</v>
      </c>
      <c r="F92" s="4">
        <f t="shared" si="2"/>
        <v>30</v>
      </c>
      <c r="G92" t="s">
        <v>9375</v>
      </c>
    </row>
    <row r="93" spans="1:7" x14ac:dyDescent="0.35">
      <c r="A93" s="4">
        <v>55</v>
      </c>
      <c r="B93" s="4">
        <v>-149.80500000000001</v>
      </c>
      <c r="C93" t="s">
        <v>7822</v>
      </c>
      <c r="D93" s="4">
        <v>3</v>
      </c>
      <c r="E93" s="16" t="s">
        <v>7885</v>
      </c>
      <c r="F93" s="4">
        <f t="shared" si="2"/>
        <v>30</v>
      </c>
      <c r="G93" t="s">
        <v>9375</v>
      </c>
    </row>
    <row r="94" spans="1:7" x14ac:dyDescent="0.35">
      <c r="A94" s="4">
        <v>56</v>
      </c>
      <c r="B94" s="4">
        <v>-141.636</v>
      </c>
      <c r="C94" t="s">
        <v>7826</v>
      </c>
      <c r="D94" s="4">
        <v>1</v>
      </c>
      <c r="E94" s="16" t="s">
        <v>7886</v>
      </c>
      <c r="F94" s="4">
        <f t="shared" si="2"/>
        <v>30</v>
      </c>
      <c r="G94" t="s">
        <v>9375</v>
      </c>
    </row>
    <row r="95" spans="1:7" x14ac:dyDescent="0.35">
      <c r="A95" s="4">
        <v>57</v>
      </c>
      <c r="B95" s="4">
        <v>-139.71700000000001</v>
      </c>
      <c r="C95" t="s">
        <v>7822</v>
      </c>
      <c r="D95" s="4">
        <v>3</v>
      </c>
      <c r="E95" s="16" t="s">
        <v>7889</v>
      </c>
      <c r="F95" s="4">
        <f t="shared" si="2"/>
        <v>30</v>
      </c>
      <c r="G95" t="s">
        <v>9375</v>
      </c>
    </row>
    <row r="96" spans="1:7" x14ac:dyDescent="0.35">
      <c r="A96" s="4">
        <v>58</v>
      </c>
      <c r="B96" s="4">
        <v>-110.32</v>
      </c>
      <c r="C96" t="s">
        <v>7828</v>
      </c>
      <c r="D96" s="4">
        <v>4</v>
      </c>
      <c r="E96" s="16" t="s">
        <v>7892</v>
      </c>
      <c r="F96" s="4">
        <f t="shared" si="2"/>
        <v>30</v>
      </c>
      <c r="G96" t="s">
        <v>9375</v>
      </c>
    </row>
    <row r="97" spans="1:10" x14ac:dyDescent="0.35">
      <c r="A97" s="4">
        <v>59</v>
      </c>
      <c r="B97" s="4">
        <v>-109.456</v>
      </c>
      <c r="C97" t="s">
        <v>7826</v>
      </c>
      <c r="D97" s="4">
        <v>1</v>
      </c>
      <c r="E97" s="16" t="s">
        <v>7893</v>
      </c>
      <c r="F97" s="4">
        <f t="shared" si="2"/>
        <v>30</v>
      </c>
      <c r="G97" t="s">
        <v>9375</v>
      </c>
    </row>
    <row r="98" spans="1:10" x14ac:dyDescent="0.35">
      <c r="A98" s="4">
        <v>60</v>
      </c>
      <c r="B98" s="4">
        <v>-93.540999999999997</v>
      </c>
      <c r="C98" t="s">
        <v>7822</v>
      </c>
      <c r="D98" s="4">
        <v>3</v>
      </c>
      <c r="E98" s="16" t="s">
        <v>7895</v>
      </c>
      <c r="F98" s="4">
        <f t="shared" si="2"/>
        <v>30</v>
      </c>
      <c r="G98" t="s">
        <v>9375</v>
      </c>
    </row>
    <row r="99" spans="1:10" x14ac:dyDescent="0.35">
      <c r="A99" s="4">
        <v>61</v>
      </c>
      <c r="B99" s="4">
        <v>-74.650000000000006</v>
      </c>
      <c r="C99" t="s">
        <v>7826</v>
      </c>
      <c r="D99" s="4">
        <v>1</v>
      </c>
      <c r="E99" s="16" t="s">
        <v>7899</v>
      </c>
      <c r="F99" s="4">
        <f t="shared" si="2"/>
        <v>30</v>
      </c>
      <c r="G99" t="s">
        <v>9375</v>
      </c>
    </row>
    <row r="100" spans="1:10" x14ac:dyDescent="0.35">
      <c r="A100" s="4">
        <v>62</v>
      </c>
      <c r="B100" s="4">
        <v>-53.792000000000002</v>
      </c>
      <c r="C100" t="s">
        <v>7826</v>
      </c>
      <c r="D100" s="4">
        <v>1</v>
      </c>
      <c r="E100" s="16" t="s">
        <v>7903</v>
      </c>
      <c r="F100" s="4">
        <f t="shared" si="2"/>
        <v>30</v>
      </c>
      <c r="G100" t="s">
        <v>9375</v>
      </c>
    </row>
    <row r="101" spans="1:10" x14ac:dyDescent="0.35">
      <c r="B101" s="4">
        <v>-42.348999999999997</v>
      </c>
      <c r="C101" t="s">
        <v>7826</v>
      </c>
      <c r="D101" s="4">
        <v>1</v>
      </c>
      <c r="E101" s="16" t="s">
        <v>7905</v>
      </c>
    </row>
    <row r="102" spans="1:10" x14ac:dyDescent="0.35">
      <c r="A102" s="4">
        <v>63</v>
      </c>
      <c r="B102" s="4">
        <v>-24.449000000000002</v>
      </c>
      <c r="C102" t="s">
        <v>7822</v>
      </c>
      <c r="D102" s="4">
        <v>3</v>
      </c>
      <c r="E102" s="16" t="s">
        <v>7907</v>
      </c>
      <c r="F102" s="4">
        <f t="shared" si="2"/>
        <v>30</v>
      </c>
      <c r="G102" t="s">
        <v>9375</v>
      </c>
    </row>
    <row r="104" spans="1:10" x14ac:dyDescent="0.35">
      <c r="A104" s="4">
        <v>64</v>
      </c>
      <c r="B104" s="4">
        <v>-19.047999999999998</v>
      </c>
      <c r="C104" t="s">
        <v>7826</v>
      </c>
      <c r="D104" s="4">
        <v>1</v>
      </c>
      <c r="E104" s="16" t="s">
        <v>7908</v>
      </c>
      <c r="F104" s="4">
        <f t="shared" si="2"/>
        <v>22</v>
      </c>
      <c r="G104" t="s">
        <v>10418</v>
      </c>
    </row>
    <row r="105" spans="1:10" x14ac:dyDescent="0.35">
      <c r="A105" s="4">
        <v>65</v>
      </c>
      <c r="B105" s="4">
        <v>-16.2</v>
      </c>
      <c r="C105" t="s">
        <v>7828</v>
      </c>
      <c r="D105" s="4">
        <v>4</v>
      </c>
      <c r="E105" s="16" t="s">
        <v>7910</v>
      </c>
      <c r="F105" s="4">
        <f t="shared" si="2"/>
        <v>22</v>
      </c>
      <c r="G105" t="s">
        <v>10418</v>
      </c>
    </row>
    <row r="106" spans="1:10" x14ac:dyDescent="0.35">
      <c r="A106" s="4">
        <v>66</v>
      </c>
      <c r="B106" s="4">
        <v>-14.940999999999899</v>
      </c>
      <c r="C106" t="s">
        <v>7822</v>
      </c>
      <c r="D106" s="4">
        <v>3</v>
      </c>
      <c r="E106" s="16" t="s">
        <v>11663</v>
      </c>
      <c r="F106" s="4">
        <f t="shared" si="2"/>
        <v>22</v>
      </c>
      <c r="G106" t="s">
        <v>10418</v>
      </c>
    </row>
    <row r="108" spans="1:10" x14ac:dyDescent="0.35">
      <c r="B108" s="21" t="s">
        <v>9233</v>
      </c>
      <c r="C108" s="32"/>
      <c r="D108" s="33"/>
      <c r="E108" s="34"/>
    </row>
    <row r="109" spans="1:10" x14ac:dyDescent="0.35">
      <c r="A109" s="4">
        <v>67</v>
      </c>
      <c r="B109" s="4">
        <v>3.218</v>
      </c>
      <c r="C109" t="s">
        <v>7822</v>
      </c>
      <c r="D109" s="4">
        <v>3</v>
      </c>
      <c r="E109" s="16" t="s">
        <v>11663</v>
      </c>
      <c r="F109" s="4">
        <f t="shared" si="2"/>
        <v>22</v>
      </c>
      <c r="G109" t="s">
        <v>10418</v>
      </c>
    </row>
    <row r="111" spans="1:10" x14ac:dyDescent="0.35">
      <c r="A111" s="4">
        <v>68</v>
      </c>
      <c r="B111" s="4">
        <v>238.59200000000001</v>
      </c>
      <c r="C111" t="s">
        <v>7826</v>
      </c>
      <c r="D111" s="4">
        <v>1</v>
      </c>
      <c r="E111" s="16" t="s">
        <v>7917</v>
      </c>
      <c r="F111" s="4">
        <f t="shared" si="2"/>
        <v>31</v>
      </c>
      <c r="G111" t="s">
        <v>9386</v>
      </c>
      <c r="J111" s="4" t="s">
        <v>11664</v>
      </c>
    </row>
    <row r="113" spans="1:11" x14ac:dyDescent="0.35">
      <c r="A113" s="7"/>
      <c r="B113" s="11" t="s">
        <v>9229</v>
      </c>
      <c r="C113" s="15"/>
      <c r="D113" s="19"/>
      <c r="E113" s="15"/>
    </row>
    <row r="114" spans="1:11" x14ac:dyDescent="0.35">
      <c r="A114" s="7"/>
      <c r="B114" s="7"/>
      <c r="C114" s="8"/>
      <c r="E114" s="8"/>
    </row>
    <row r="115" spans="1:11" x14ac:dyDescent="0.35">
      <c r="A115" s="7" t="s">
        <v>11522</v>
      </c>
      <c r="B115" s="31" t="s">
        <v>11665</v>
      </c>
    </row>
    <row r="116" spans="1:11" x14ac:dyDescent="0.35">
      <c r="A116" s="4">
        <v>69</v>
      </c>
      <c r="B116" s="4">
        <v>-369.30599999999998</v>
      </c>
      <c r="C116" t="s">
        <v>7826</v>
      </c>
      <c r="D116" s="4">
        <v>1</v>
      </c>
      <c r="E116" s="16" t="s">
        <v>7998</v>
      </c>
      <c r="F116" s="4">
        <f t="shared" si="2"/>
        <v>7</v>
      </c>
      <c r="G116" t="s">
        <v>9377</v>
      </c>
      <c r="H116" s="4">
        <f t="shared" si="2"/>
        <v>3</v>
      </c>
      <c r="I116" t="s">
        <v>10329</v>
      </c>
    </row>
    <row r="117" spans="1:11" x14ac:dyDescent="0.35">
      <c r="A117" s="4">
        <v>70</v>
      </c>
      <c r="B117" s="4">
        <v>-357.846</v>
      </c>
      <c r="C117" t="s">
        <v>7823</v>
      </c>
      <c r="D117" s="4">
        <v>2</v>
      </c>
      <c r="E117" s="16" t="s">
        <v>8000</v>
      </c>
      <c r="F117" s="4">
        <f t="shared" si="2"/>
        <v>10</v>
      </c>
      <c r="G117" t="s">
        <v>10136</v>
      </c>
    </row>
    <row r="118" spans="1:11" x14ac:dyDescent="0.35">
      <c r="A118" s="4">
        <v>71</v>
      </c>
      <c r="B118" s="4">
        <v>-342.88299999999998</v>
      </c>
      <c r="C118" t="s">
        <v>7822</v>
      </c>
      <c r="D118" s="4">
        <v>3</v>
      </c>
      <c r="E118" s="16" t="s">
        <v>8004</v>
      </c>
    </row>
    <row r="119" spans="1:11" x14ac:dyDescent="0.35">
      <c r="E119" s="114" t="s">
        <v>10050</v>
      </c>
      <c r="F119" s="4">
        <f t="shared" si="2"/>
        <v>7</v>
      </c>
      <c r="G119" t="s">
        <v>9377</v>
      </c>
      <c r="H119" s="4">
        <f t="shared" si="2"/>
        <v>4</v>
      </c>
      <c r="I119" t="s">
        <v>10330</v>
      </c>
    </row>
    <row r="120" spans="1:11" x14ac:dyDescent="0.35">
      <c r="E120" s="114" t="s">
        <v>10051</v>
      </c>
      <c r="F120" s="4">
        <f t="shared" si="2"/>
        <v>11</v>
      </c>
      <c r="G120" t="s">
        <v>9509</v>
      </c>
    </row>
    <row r="121" spans="1:11" x14ac:dyDescent="0.35">
      <c r="E121" s="114" t="s">
        <v>10052</v>
      </c>
      <c r="F121" s="4">
        <f t="shared" si="2"/>
        <v>7</v>
      </c>
      <c r="G121" t="s">
        <v>9377</v>
      </c>
    </row>
    <row r="122" spans="1:11" x14ac:dyDescent="0.35">
      <c r="A122" s="4">
        <v>72</v>
      </c>
      <c r="B122" s="4">
        <v>-318.024</v>
      </c>
      <c r="C122" t="s">
        <v>7823</v>
      </c>
      <c r="D122" s="4">
        <v>2</v>
      </c>
      <c r="E122" s="16" t="s">
        <v>7841</v>
      </c>
      <c r="F122" s="4">
        <f t="shared" si="2"/>
        <v>7</v>
      </c>
      <c r="G122" t="s">
        <v>9377</v>
      </c>
      <c r="H122" s="4">
        <f t="shared" si="2"/>
        <v>4</v>
      </c>
      <c r="I122" t="s">
        <v>10330</v>
      </c>
      <c r="J122" s="4">
        <f t="shared" si="2"/>
        <v>11</v>
      </c>
      <c r="K122" t="s">
        <v>9509</v>
      </c>
    </row>
    <row r="123" spans="1:11" x14ac:dyDescent="0.35">
      <c r="A123" s="4">
        <v>73</v>
      </c>
      <c r="B123" s="4">
        <v>-316.072</v>
      </c>
      <c r="C123" t="s">
        <v>7826</v>
      </c>
      <c r="D123" s="4">
        <v>1</v>
      </c>
      <c r="E123" s="16" t="s">
        <v>8010</v>
      </c>
      <c r="F123" s="4">
        <f t="shared" si="2"/>
        <v>8</v>
      </c>
      <c r="G123" t="s">
        <v>9374</v>
      </c>
    </row>
    <row r="124" spans="1:11" x14ac:dyDescent="0.35">
      <c r="A124" s="4">
        <v>74</v>
      </c>
      <c r="B124" s="4">
        <v>-283.166</v>
      </c>
      <c r="C124" t="s">
        <v>7822</v>
      </c>
      <c r="D124" s="4">
        <v>3</v>
      </c>
      <c r="E124" s="16" t="s">
        <v>8016</v>
      </c>
      <c r="F124" s="4">
        <f t="shared" ref="F124:F164" si="6">IF(G124="GREET",1,IF(G124="GOAL",2,IF(G124="GOAL:COOP",2,IF(G124="(GOAL:COOP)",2,IF(G124="GOAL:CIVILITY",2,IF(G124="GOAL:SUSTAIN",2,IF(G124="(GOAL:SUSTAIN)",2,IF(G124="GOAL:MAX EARN",2,IF(G124="GOAL:EQUITY",2,IF(G124="(GOAL:EQUITY)",2,IF(G124="PROPOSAL",3,IF(G124="(PROPOSAL)",3,IF(G124="CHOOSE+",4,IF(G124="CHOOSE-",4,IF(G124="(CHOOSE+)",4,IF(G124="(CHOOSE-)",4,IF(G124="ECO INFO",5,IF(G124="(ECO INFO)",5,IF(G124="$ INFO",6,IF(G124="($ INFO)",6,IF(G124="SOC INFO",7,IF(G124="(SOC INFO)",7,IF(G124="RULE INFO",8,IF(G124="EXP INFO",9,IF(G124="(EXP INFO)",9,IF(G124="MON RES",10,IF(G124="MON EARN",11,IF(G124="MON BEH",12,IF(G124="POSE HARM",13,IF(G124="(POSE HARM)",13,IF(G124="POSE CONCERN",14,IF(G124="(POSE CONCERN)",14,IF(G124="RJ APOLOGY",15,IF(G124="RJ ATONE",16,IF(G124="(RJ ATONE)",16,IF(G124="RJ JUSTIFY",17,IF(G124="RJ JUSTIFY:ECO INFO",17,IF(G124="RJ JUSTIFY:SOC INFO",17,IF(G124="RJ JUSTIFY:EXP INFO",17,IF(G124="RJ JUSTIFY:MON EARN",17,IF(G124="RJ JUSTIFY:MON BEH",17,IF(G124="RJ-",18,IF(G124="RJ FORGIVE+",19,IF(G124="RJ FORGIVE-",19,IF(G124="(RJ FORGIVE+)",19,IF(G124="(RJ FORGIVE-)",19,IF(G124="COORD",20,IF(G124="(COORD)",20,IF(G124="ENF ACK",21,IF(G124="(ENF ACK)",21,IF(G124="ENF PRAISE",22,IF(G124="ENF ASK",23,IF(G124="ENF TELL",24,IF(G124="ENF SHAME",25,IF(G124="ENF WARN",26,IF(G124="ENF THREATEN",27,IF(G124="ENF PUNISH",28,IF(G124="DEFECT",29,IF(G124="SM TALK",30,IF(G124="HUMOR",31,IF(G124="POLITE+",32,IF(G124="POLITE-",32,IF(G124="INPUT-",33,IF(G124="AMBIGUOUS",34,IF(G124="UNCODEABLE",35)))))))))))))))))))))))))))))))))))))))))))))))))))))))))))))))))</f>
        <v>4</v>
      </c>
      <c r="G124" t="s">
        <v>9372</v>
      </c>
    </row>
    <row r="125" spans="1:11" x14ac:dyDescent="0.35">
      <c r="A125" s="4">
        <v>75</v>
      </c>
      <c r="B125" s="4">
        <v>-271.265999999999</v>
      </c>
      <c r="C125" t="s">
        <v>7828</v>
      </c>
      <c r="D125" s="4">
        <v>4</v>
      </c>
      <c r="E125" s="16" t="s">
        <v>8017</v>
      </c>
    </row>
    <row r="126" spans="1:11" x14ac:dyDescent="0.35">
      <c r="E126" s="114" t="s">
        <v>10053</v>
      </c>
      <c r="F126" s="4">
        <f t="shared" si="6"/>
        <v>11</v>
      </c>
      <c r="G126" t="s">
        <v>9509</v>
      </c>
    </row>
    <row r="127" spans="1:11" x14ac:dyDescent="0.35">
      <c r="E127" s="114" t="s">
        <v>10055</v>
      </c>
      <c r="F127" s="4">
        <f t="shared" si="6"/>
        <v>7</v>
      </c>
      <c r="G127" t="s">
        <v>9377</v>
      </c>
      <c r="H127" s="4">
        <f t="shared" ref="H127:H130" si="7">IF(I127="GREET",1,IF(I127="GOAL",2,IF(I127="GOAL:COOP",2,IF(I127="(GOAL:COOP)",2,IF(I127="GOAL:CIVILITY",2,IF(I127="GOAL:SUSTAIN",2,IF(I127="(GOAL:SUSTAIN)",2,IF(I127="GOAL:MAX EARN",2,IF(I127="GOAL:EQUITY",2,IF(I127="(GOAL:EQUITY)",2,IF(I127="PROPOSAL",3,IF(I127="(PROPOSAL)",3,IF(I127="CHOOSE+",4,IF(I127="CHOOSE-",4,IF(I127="(CHOOSE+)",4,IF(I127="(CHOOSE-)",4,IF(I127="ECO INFO",5,IF(I127="(ECO INFO)",5,IF(I127="$ INFO",6,IF(I127="($ INFO)",6,IF(I127="SOC INFO",7,IF(I127="(SOC INFO)",7,IF(I127="RULE INFO",8,IF(I127="EXP INFO",9,IF(I127="(EXP INFO)",9,IF(I127="MON RES",10,IF(I127="MON EARN",11,IF(I127="MON BEH",12,IF(I127="POSE HARM",13,IF(I127="(POSE HARM)",13,IF(I127="POSE CONCERN",14,IF(I127="(POSE CONCERN)",14,IF(I127="RJ APOLOGY",15,IF(I127="RJ ATONE",16,IF(I127="(RJ ATONE)",16,IF(I127="RJ JUSTIFY",17,IF(I127="RJ JUSTIFY:ECO INFO",17,IF(I127="RJ JUSTIFY:SOC INFO",17,IF(I127="RJ JUSTIFY:EXP INFO",17,IF(I127="RJ JUSTIFY:MON EARN",17,IF(I127="RJ JUSTIFY:MON BEH",17,IF(I127="RJ-",18,IF(I127="RJ FORGIVE+",19,IF(I127="RJ FORGIVE-",19,IF(I127="(RJ FORGIVE+)",19,IF(I127="(RJ FORGIVE-)",19,IF(I127="COORD",20,IF(I127="(COORD)",20,IF(I127="ENF ACK",21,IF(I127="(ENF ACK)",21,IF(I127="ENF PRAISE",22,IF(I127="ENF ASK",23,IF(I127="ENF TELL",24,IF(I127="ENF SHAME",25,IF(I127="ENF WARN",26,IF(I127="ENF THREATEN",27,IF(I127="ENF PUNISH",28,IF(I127="DEFECT",29,IF(I127="SM TALK",30,IF(I127="HUMOR",31,IF(I127="POLITE+",32,IF(I127="POLITE-",32,IF(I127="INPUT-",33,IF(I127="AMBIGUOUS",34,IF(I127="UNCODEABLE",35)))))))))))))))))))))))))))))))))))))))))))))))))))))))))))))))))</f>
        <v>4</v>
      </c>
      <c r="I127" t="s">
        <v>10330</v>
      </c>
    </row>
    <row r="128" spans="1:11" x14ac:dyDescent="0.35">
      <c r="E128" s="114" t="s">
        <v>10054</v>
      </c>
      <c r="F128" s="4">
        <f t="shared" si="6"/>
        <v>6</v>
      </c>
      <c r="G128" t="s">
        <v>10472</v>
      </c>
      <c r="H128" s="4">
        <f t="shared" si="7"/>
        <v>2</v>
      </c>
      <c r="I128" t="s">
        <v>10428</v>
      </c>
    </row>
    <row r="129" spans="1:11" x14ac:dyDescent="0.35">
      <c r="A129" s="4">
        <v>76</v>
      </c>
      <c r="B129" s="4">
        <v>-260.54300000000001</v>
      </c>
      <c r="C129" t="s">
        <v>7826</v>
      </c>
      <c r="D129" s="4">
        <v>1</v>
      </c>
      <c r="E129" s="16" t="s">
        <v>8020</v>
      </c>
      <c r="F129" s="4">
        <f t="shared" si="6"/>
        <v>4</v>
      </c>
      <c r="G129" t="s">
        <v>9372</v>
      </c>
      <c r="H129" s="4">
        <f t="shared" si="7"/>
        <v>6</v>
      </c>
      <c r="I129" t="s">
        <v>10472</v>
      </c>
      <c r="J129" s="4">
        <f t="shared" ref="J129:J130" si="8">IF(K129="GREET",1,IF(K129="GOAL",2,IF(K129="GOAL:COOP",2,IF(K129="(GOAL:COOP)",2,IF(K129="GOAL:CIVILITY",2,IF(K129="GOAL:SUSTAIN",2,IF(K129="(GOAL:SUSTAIN)",2,IF(K129="GOAL:MAX EARN",2,IF(K129="GOAL:EQUITY",2,IF(K129="(GOAL:EQUITY)",2,IF(K129="PROPOSAL",3,IF(K129="(PROPOSAL)",3,IF(K129="CHOOSE+",4,IF(K129="CHOOSE-",4,IF(K129="(CHOOSE+)",4,IF(K129="(CHOOSE-)",4,IF(K129="ECO INFO",5,IF(K129="(ECO INFO)",5,IF(K129="$ INFO",6,IF(K129="($ INFO)",6,IF(K129="SOC INFO",7,IF(K129="(SOC INFO)",7,IF(K129="RULE INFO",8,IF(K129="EXP INFO",9,IF(K129="(EXP INFO)",9,IF(K129="MON RES",10,IF(K129="MON EARN",11,IF(K129="MON BEH",12,IF(K129="POSE HARM",13,IF(K129="(POSE HARM)",13,IF(K129="POSE CONCERN",14,IF(K129="(POSE CONCERN)",14,IF(K129="RJ APOLOGY",15,IF(K129="RJ ATONE",16,IF(K129="(RJ ATONE)",16,IF(K129="RJ JUSTIFY",17,IF(K129="RJ JUSTIFY:ECO INFO",17,IF(K129="RJ JUSTIFY:SOC INFO",17,IF(K129="RJ JUSTIFY:EXP INFO",17,IF(K129="RJ JUSTIFY:MON EARN",17,IF(K129="RJ JUSTIFY:MON BEH",17,IF(K129="RJ-",18,IF(K129="RJ FORGIVE+",19,IF(K129="RJ FORGIVE-",19,IF(K129="(RJ FORGIVE+)",19,IF(K129="(RJ FORGIVE-)",19,IF(K129="COORD",20,IF(K129="(COORD)",20,IF(K129="ENF ACK",21,IF(K129="(ENF ACK)",21,IF(K129="ENF PRAISE",22,IF(K129="ENF ASK",23,IF(K129="ENF TELL",24,IF(K129="ENF SHAME",25,IF(K129="ENF WARN",26,IF(K129="ENF THREATEN",27,IF(K129="ENF PUNISH",28,IF(K129="DEFECT",29,IF(K129="SM TALK",30,IF(K129="HUMOR",31,IF(K129="POLITE+",32,IF(K129="POLITE-",32,IF(K129="INPUT-",33,IF(K129="AMBIGUOUS",34,IF(K129="UNCODEABLE",35)))))))))))))))))))))))))))))))))))))))))))))))))))))))))))))))))</f>
        <v>2</v>
      </c>
      <c r="K129" t="s">
        <v>10428</v>
      </c>
    </row>
    <row r="130" spans="1:11" x14ac:dyDescent="0.35">
      <c r="A130" s="4">
        <v>77</v>
      </c>
      <c r="B130" s="4">
        <v>-244.667</v>
      </c>
      <c r="C130" t="s">
        <v>7823</v>
      </c>
      <c r="D130" s="4">
        <v>2</v>
      </c>
      <c r="E130" s="16" t="s">
        <v>8023</v>
      </c>
      <c r="F130" s="4">
        <f t="shared" si="6"/>
        <v>4</v>
      </c>
      <c r="G130" t="s">
        <v>9372</v>
      </c>
      <c r="H130" s="4">
        <f t="shared" si="7"/>
        <v>6</v>
      </c>
      <c r="I130" t="s">
        <v>10472</v>
      </c>
      <c r="J130" s="4">
        <f t="shared" si="8"/>
        <v>2</v>
      </c>
      <c r="K130" t="s">
        <v>10428</v>
      </c>
    </row>
    <row r="132" spans="1:11" x14ac:dyDescent="0.35">
      <c r="B132" s="20" t="s">
        <v>9285</v>
      </c>
    </row>
    <row r="133" spans="1:11" x14ac:dyDescent="0.35">
      <c r="A133" s="4">
        <v>78</v>
      </c>
      <c r="B133" s="4">
        <v>-237.63</v>
      </c>
      <c r="C133" t="s">
        <v>7822</v>
      </c>
      <c r="D133" s="4">
        <v>3</v>
      </c>
      <c r="E133" s="16" t="s">
        <v>8024</v>
      </c>
      <c r="F133" s="4">
        <f t="shared" si="6"/>
        <v>7</v>
      </c>
      <c r="G133" t="s">
        <v>9377</v>
      </c>
    </row>
    <row r="134" spans="1:11" x14ac:dyDescent="0.35">
      <c r="A134" s="4">
        <v>79</v>
      </c>
      <c r="B134" s="4">
        <v>-230.31399999999999</v>
      </c>
      <c r="C134" t="s">
        <v>7826</v>
      </c>
      <c r="D134" s="4">
        <v>1</v>
      </c>
      <c r="E134" s="16" t="s">
        <v>8027</v>
      </c>
      <c r="F134" s="4">
        <f t="shared" si="6"/>
        <v>7</v>
      </c>
      <c r="G134" t="s">
        <v>9377</v>
      </c>
    </row>
    <row r="135" spans="1:11" x14ac:dyDescent="0.35">
      <c r="A135" s="4">
        <v>80</v>
      </c>
      <c r="B135" s="4">
        <v>-220.57</v>
      </c>
      <c r="C135" t="s">
        <v>7828</v>
      </c>
      <c r="D135" s="4">
        <v>4</v>
      </c>
      <c r="E135" s="16" t="s">
        <v>8029</v>
      </c>
    </row>
    <row r="136" spans="1:11" x14ac:dyDescent="0.35">
      <c r="E136" s="114" t="s">
        <v>10056</v>
      </c>
      <c r="F136" s="4">
        <f t="shared" si="6"/>
        <v>22</v>
      </c>
      <c r="G136" t="s">
        <v>10418</v>
      </c>
    </row>
    <row r="137" spans="1:11" x14ac:dyDescent="0.35">
      <c r="E137" s="114" t="s">
        <v>10057</v>
      </c>
      <c r="F137" s="4">
        <f t="shared" si="6"/>
        <v>9</v>
      </c>
      <c r="G137" t="s">
        <v>9373</v>
      </c>
    </row>
    <row r="138" spans="1:11" x14ac:dyDescent="0.35">
      <c r="A138" s="4">
        <v>81</v>
      </c>
      <c r="B138" s="4">
        <v>-212.57400000000001</v>
      </c>
      <c r="C138" t="s">
        <v>7823</v>
      </c>
      <c r="D138" s="4">
        <v>2</v>
      </c>
      <c r="E138" s="16" t="s">
        <v>8033</v>
      </c>
      <c r="F138" s="4">
        <f t="shared" si="6"/>
        <v>7</v>
      </c>
      <c r="G138" t="s">
        <v>9377</v>
      </c>
      <c r="I138" t="s">
        <v>11666</v>
      </c>
    </row>
    <row r="140" spans="1:11" x14ac:dyDescent="0.35">
      <c r="A140" s="7">
        <v>4</v>
      </c>
      <c r="B140" s="31" t="s">
        <v>11667</v>
      </c>
    </row>
    <row r="141" spans="1:11" x14ac:dyDescent="0.35">
      <c r="A141" s="4">
        <v>82</v>
      </c>
      <c r="B141" s="4">
        <v>-205.61699999999999</v>
      </c>
      <c r="C141" t="s">
        <v>7828</v>
      </c>
      <c r="D141" s="4">
        <v>4</v>
      </c>
      <c r="E141" s="16" t="s">
        <v>8034</v>
      </c>
      <c r="F141" s="4">
        <f t="shared" si="6"/>
        <v>3</v>
      </c>
      <c r="G141" t="s">
        <v>9379</v>
      </c>
    </row>
    <row r="142" spans="1:11" x14ac:dyDescent="0.35">
      <c r="A142" s="4">
        <v>83</v>
      </c>
      <c r="B142" s="4">
        <v>-202.102</v>
      </c>
      <c r="C142" t="s">
        <v>7822</v>
      </c>
      <c r="D142" s="4">
        <v>3</v>
      </c>
      <c r="E142" s="16" t="s">
        <v>8036</v>
      </c>
      <c r="F142" s="4">
        <f t="shared" si="6"/>
        <v>4</v>
      </c>
      <c r="G142" t="s">
        <v>9372</v>
      </c>
    </row>
    <row r="143" spans="1:11" x14ac:dyDescent="0.35">
      <c r="A143" s="4">
        <v>84</v>
      </c>
      <c r="B143" s="4">
        <v>-197.26599999999999</v>
      </c>
      <c r="C143" t="s">
        <v>7826</v>
      </c>
      <c r="D143" s="4">
        <v>1</v>
      </c>
      <c r="E143" s="16" t="s">
        <v>8037</v>
      </c>
      <c r="F143" s="4">
        <f t="shared" si="6"/>
        <v>4</v>
      </c>
      <c r="G143" t="s">
        <v>9372</v>
      </c>
    </row>
    <row r="144" spans="1:11" x14ac:dyDescent="0.35">
      <c r="A144" s="4">
        <v>85</v>
      </c>
      <c r="B144" s="4">
        <v>-185.95099999999999</v>
      </c>
      <c r="C144" t="s">
        <v>7823</v>
      </c>
      <c r="D144" s="4">
        <v>2</v>
      </c>
      <c r="E144" s="16" t="s">
        <v>542</v>
      </c>
      <c r="F144" s="4">
        <f t="shared" si="6"/>
        <v>4</v>
      </c>
      <c r="G144" t="s">
        <v>9372</v>
      </c>
    </row>
    <row r="146" spans="1:7" x14ac:dyDescent="0.35">
      <c r="B146" s="20" t="s">
        <v>9256</v>
      </c>
    </row>
    <row r="147" spans="1:7" x14ac:dyDescent="0.35">
      <c r="A147" s="4">
        <v>86</v>
      </c>
      <c r="B147" s="4">
        <v>-156.86199999999999</v>
      </c>
      <c r="C147" t="s">
        <v>7823</v>
      </c>
      <c r="D147" s="4">
        <v>2</v>
      </c>
      <c r="E147" s="16" t="s">
        <v>8044</v>
      </c>
      <c r="F147" s="4">
        <f t="shared" si="6"/>
        <v>9</v>
      </c>
      <c r="G147" t="s">
        <v>9373</v>
      </c>
    </row>
    <row r="148" spans="1:7" x14ac:dyDescent="0.35">
      <c r="A148" s="4">
        <v>87</v>
      </c>
      <c r="B148" s="4">
        <v>-149.70599999999999</v>
      </c>
      <c r="C148" t="s">
        <v>7826</v>
      </c>
      <c r="D148" s="4">
        <v>1</v>
      </c>
      <c r="E148" s="16" t="s">
        <v>8045</v>
      </c>
      <c r="F148" s="4">
        <f t="shared" si="6"/>
        <v>22</v>
      </c>
      <c r="G148" t="s">
        <v>10418</v>
      </c>
    </row>
    <row r="149" spans="1:7" x14ac:dyDescent="0.35">
      <c r="A149" s="4">
        <v>88</v>
      </c>
      <c r="B149" s="4">
        <v>-138.32</v>
      </c>
      <c r="C149" t="s">
        <v>7822</v>
      </c>
      <c r="D149" s="4">
        <v>3</v>
      </c>
      <c r="E149" s="16" t="s">
        <v>8047</v>
      </c>
      <c r="F149" s="4">
        <f t="shared" si="6"/>
        <v>7</v>
      </c>
      <c r="G149" t="s">
        <v>9377</v>
      </c>
    </row>
    <row r="150" spans="1:7" x14ac:dyDescent="0.35">
      <c r="B150" s="4">
        <v>-125.836</v>
      </c>
      <c r="C150" t="s">
        <v>7822</v>
      </c>
      <c r="D150" s="4">
        <v>3</v>
      </c>
      <c r="E150" s="16" t="s">
        <v>8049</v>
      </c>
    </row>
    <row r="151" spans="1:7" x14ac:dyDescent="0.35">
      <c r="A151" s="4">
        <v>89</v>
      </c>
      <c r="B151" s="4">
        <v>-119.43799999999899</v>
      </c>
      <c r="C151" t="s">
        <v>7823</v>
      </c>
      <c r="D151" s="4">
        <v>2</v>
      </c>
      <c r="E151" s="16" t="s">
        <v>8050</v>
      </c>
      <c r="F151" s="4">
        <f t="shared" si="6"/>
        <v>7</v>
      </c>
      <c r="G151" t="s">
        <v>9377</v>
      </c>
    </row>
    <row r="152" spans="1:7" x14ac:dyDescent="0.35">
      <c r="A152" s="4">
        <v>90</v>
      </c>
      <c r="B152" s="4">
        <v>-107.03700000000001</v>
      </c>
      <c r="C152" t="s">
        <v>7822</v>
      </c>
      <c r="D152" s="4">
        <v>3</v>
      </c>
      <c r="E152" s="16" t="s">
        <v>8052</v>
      </c>
      <c r="F152" s="4">
        <f t="shared" si="6"/>
        <v>7</v>
      </c>
      <c r="G152" t="s">
        <v>9377</v>
      </c>
    </row>
    <row r="153" spans="1:7" x14ac:dyDescent="0.35">
      <c r="B153" s="4">
        <v>-101.636</v>
      </c>
      <c r="C153" t="s">
        <v>7822</v>
      </c>
      <c r="D153" s="4">
        <v>3</v>
      </c>
      <c r="E153" s="16" t="s">
        <v>8054</v>
      </c>
    </row>
    <row r="155" spans="1:7" x14ac:dyDescent="0.35">
      <c r="B155" s="20" t="s">
        <v>9232</v>
      </c>
    </row>
    <row r="156" spans="1:7" x14ac:dyDescent="0.35">
      <c r="A156" s="4">
        <v>91</v>
      </c>
      <c r="B156" s="4">
        <v>-96.123999999999995</v>
      </c>
      <c r="C156" t="s">
        <v>7823</v>
      </c>
      <c r="D156" s="4">
        <v>2</v>
      </c>
      <c r="E156" s="16" t="s">
        <v>11668</v>
      </c>
      <c r="F156" s="4">
        <f t="shared" si="6"/>
        <v>7</v>
      </c>
      <c r="G156" t="s">
        <v>9377</v>
      </c>
    </row>
    <row r="157" spans="1:7" x14ac:dyDescent="0.35">
      <c r="A157" s="4">
        <v>92</v>
      </c>
      <c r="B157" s="4">
        <v>-89.17</v>
      </c>
      <c r="C157" t="s">
        <v>7826</v>
      </c>
      <c r="D157" s="4">
        <v>1</v>
      </c>
      <c r="E157" s="16" t="s">
        <v>8057</v>
      </c>
      <c r="F157" s="4">
        <f t="shared" si="6"/>
        <v>7</v>
      </c>
      <c r="G157" t="s">
        <v>9377</v>
      </c>
    </row>
    <row r="158" spans="1:7" x14ac:dyDescent="0.35">
      <c r="B158" s="4">
        <v>-87.403999999999996</v>
      </c>
      <c r="C158" t="s">
        <v>7826</v>
      </c>
      <c r="D158" s="4">
        <v>1</v>
      </c>
      <c r="E158" s="16" t="s">
        <v>8058</v>
      </c>
    </row>
    <row r="159" spans="1:7" x14ac:dyDescent="0.35">
      <c r="A159" s="4">
        <v>93</v>
      </c>
      <c r="B159" s="4">
        <v>-46.103999999999999</v>
      </c>
      <c r="C159" t="s">
        <v>7822</v>
      </c>
      <c r="D159" s="4">
        <v>3</v>
      </c>
      <c r="E159" s="16" t="s">
        <v>8061</v>
      </c>
      <c r="F159" s="4">
        <f t="shared" si="6"/>
        <v>30</v>
      </c>
      <c r="G159" t="s">
        <v>9375</v>
      </c>
    </row>
    <row r="160" spans="1:7" x14ac:dyDescent="0.35">
      <c r="A160" s="4">
        <v>94</v>
      </c>
      <c r="B160" s="4">
        <v>-52.288999999999902</v>
      </c>
      <c r="C160" t="s">
        <v>7826</v>
      </c>
      <c r="D160" s="4">
        <v>1</v>
      </c>
      <c r="E160" s="16" t="s">
        <v>4859</v>
      </c>
      <c r="F160" s="4">
        <f t="shared" si="6"/>
        <v>30</v>
      </c>
      <c r="G160" t="s">
        <v>9375</v>
      </c>
    </row>
    <row r="161" spans="1:7" x14ac:dyDescent="0.35">
      <c r="A161" s="4">
        <v>95</v>
      </c>
      <c r="B161" s="4">
        <v>-42.453999999999901</v>
      </c>
      <c r="C161" t="s">
        <v>7823</v>
      </c>
      <c r="D161" s="4">
        <v>2</v>
      </c>
      <c r="E161" s="16" t="s">
        <v>8062</v>
      </c>
      <c r="F161" s="4">
        <f t="shared" si="6"/>
        <v>31</v>
      </c>
      <c r="G161" t="s">
        <v>9386</v>
      </c>
    </row>
    <row r="162" spans="1:7" x14ac:dyDescent="0.35">
      <c r="A162" s="4">
        <v>96</v>
      </c>
      <c r="B162" s="4">
        <v>-30.85</v>
      </c>
      <c r="C162" t="s">
        <v>7826</v>
      </c>
      <c r="D162" s="4">
        <v>1</v>
      </c>
      <c r="E162" s="16" t="s">
        <v>8065</v>
      </c>
      <c r="F162" s="4">
        <f t="shared" si="6"/>
        <v>31</v>
      </c>
      <c r="G162" t="s">
        <v>9386</v>
      </c>
    </row>
    <row r="164" spans="1:7" x14ac:dyDescent="0.35">
      <c r="A164" s="4">
        <v>97</v>
      </c>
      <c r="B164" s="4">
        <v>-23.266999999999999</v>
      </c>
      <c r="C164" t="s">
        <v>7823</v>
      </c>
      <c r="D164" s="4">
        <v>2</v>
      </c>
      <c r="E164" s="16" t="s">
        <v>8066</v>
      </c>
      <c r="F164" s="4">
        <f t="shared" si="6"/>
        <v>22</v>
      </c>
      <c r="G164" t="s">
        <v>10418</v>
      </c>
    </row>
    <row r="167" spans="1:7" x14ac:dyDescent="0.35">
      <c r="A167" s="8" t="s">
        <v>11929</v>
      </c>
    </row>
    <row r="168" spans="1:7" x14ac:dyDescent="0.35">
      <c r="B168" s="98" t="s">
        <v>11936</v>
      </c>
    </row>
    <row r="169" spans="1:7" x14ac:dyDescent="0.35">
      <c r="A169" s="7" t="s">
        <v>12235</v>
      </c>
      <c r="B169" s="4">
        <v>2</v>
      </c>
      <c r="C169" t="s">
        <v>12053</v>
      </c>
    </row>
    <row r="170" spans="1:7" x14ac:dyDescent="0.35">
      <c r="A170" s="7" t="s">
        <v>12236</v>
      </c>
      <c r="B170" s="4">
        <v>2</v>
      </c>
      <c r="C170" t="s">
        <v>11958</v>
      </c>
    </row>
    <row r="171" spans="1:7" x14ac:dyDescent="0.35">
      <c r="A171" s="7" t="s">
        <v>12237</v>
      </c>
      <c r="B171" s="4">
        <v>2</v>
      </c>
      <c r="C171" t="s">
        <v>11958</v>
      </c>
    </row>
    <row r="173" spans="1:7" x14ac:dyDescent="0.35">
      <c r="A173" s="7" t="s">
        <v>12080</v>
      </c>
      <c r="B173" s="4">
        <v>2</v>
      </c>
    </row>
    <row r="174" spans="1:7" x14ac:dyDescent="0.35">
      <c r="A174" s="4" t="s">
        <v>12082</v>
      </c>
      <c r="B174" s="4">
        <v>1</v>
      </c>
    </row>
    <row r="177" spans="1:10" x14ac:dyDescent="0.35">
      <c r="B177" s="8" t="s">
        <v>12198</v>
      </c>
      <c r="F177"/>
      <c r="H177"/>
      <c r="J177"/>
    </row>
    <row r="178" spans="1:10" x14ac:dyDescent="0.35">
      <c r="A178" s="8" t="s">
        <v>12199</v>
      </c>
      <c r="B178" s="138" t="s">
        <v>12230</v>
      </c>
      <c r="C178" s="113" t="s">
        <v>12231</v>
      </c>
      <c r="F178"/>
      <c r="H178"/>
      <c r="J178"/>
    </row>
    <row r="179" spans="1:10" x14ac:dyDescent="0.35">
      <c r="A179" s="7" t="s">
        <v>12083</v>
      </c>
      <c r="B179">
        <v>3</v>
      </c>
      <c r="C179" s="102">
        <v>2</v>
      </c>
      <c r="F179"/>
      <c r="H179"/>
      <c r="J179"/>
    </row>
    <row r="180" spans="1:10" x14ac:dyDescent="0.35">
      <c r="A180" s="7" t="s">
        <v>12084</v>
      </c>
      <c r="B180">
        <v>3</v>
      </c>
      <c r="C180" s="102">
        <v>2</v>
      </c>
      <c r="F180"/>
      <c r="H180"/>
      <c r="J180"/>
    </row>
    <row r="181" spans="1:10" x14ac:dyDescent="0.35">
      <c r="B181"/>
      <c r="C181" s="4"/>
      <c r="F181"/>
      <c r="H181"/>
      <c r="J181"/>
    </row>
    <row r="182" spans="1:10" x14ac:dyDescent="0.35">
      <c r="A182" s="8" t="s">
        <v>12200</v>
      </c>
      <c r="B182"/>
      <c r="C182" s="4"/>
      <c r="E182" s="16" t="s">
        <v>12216</v>
      </c>
      <c r="F182"/>
      <c r="H182"/>
      <c r="J182"/>
    </row>
    <row r="183" spans="1:10" x14ac:dyDescent="0.35">
      <c r="A183" s="7" t="s">
        <v>12083</v>
      </c>
      <c r="B183">
        <v>3</v>
      </c>
      <c r="C183" s="102">
        <v>2</v>
      </c>
      <c r="F183"/>
      <c r="H183"/>
      <c r="J183"/>
    </row>
    <row r="184" spans="1:10" x14ac:dyDescent="0.35">
      <c r="A184" s="7" t="s">
        <v>12084</v>
      </c>
      <c r="B184">
        <v>3</v>
      </c>
      <c r="C184" s="102">
        <v>2</v>
      </c>
      <c r="F184"/>
      <c r="H184"/>
      <c r="J184"/>
    </row>
    <row r="185" spans="1:10" x14ac:dyDescent="0.35">
      <c r="B185"/>
      <c r="C185" s="4"/>
      <c r="F185"/>
      <c r="H185"/>
      <c r="J185"/>
    </row>
    <row r="186" spans="1:10" x14ac:dyDescent="0.35">
      <c r="A186" s="8" t="s">
        <v>12201</v>
      </c>
      <c r="B186"/>
      <c r="C186" s="4"/>
      <c r="F186"/>
      <c r="H186"/>
      <c r="J186"/>
    </row>
    <row r="187" spans="1:10" x14ac:dyDescent="0.35">
      <c r="A187" s="7" t="s">
        <v>12083</v>
      </c>
      <c r="B187">
        <v>3</v>
      </c>
      <c r="C187" s="102">
        <v>2</v>
      </c>
      <c r="E187" s="16" t="s">
        <v>12216</v>
      </c>
      <c r="F187"/>
      <c r="H187"/>
      <c r="J187"/>
    </row>
    <row r="188" spans="1:10" x14ac:dyDescent="0.35">
      <c r="A188" s="7" t="s">
        <v>12084</v>
      </c>
      <c r="B188">
        <v>3</v>
      </c>
      <c r="C188" s="102">
        <v>2</v>
      </c>
      <c r="F188"/>
      <c r="H188"/>
      <c r="J188"/>
    </row>
    <row r="189" spans="1:10" x14ac:dyDescent="0.35">
      <c r="B189"/>
      <c r="C189" s="4"/>
      <c r="F189"/>
      <c r="H189"/>
      <c r="J189"/>
    </row>
    <row r="190" spans="1:10" x14ac:dyDescent="0.35">
      <c r="A190" s="7" t="s">
        <v>12080</v>
      </c>
      <c r="B190"/>
      <c r="C190" s="4"/>
      <c r="F190"/>
      <c r="H190"/>
      <c r="J190"/>
    </row>
    <row r="191" spans="1:10" x14ac:dyDescent="0.35">
      <c r="A191" s="7" t="s">
        <v>12083</v>
      </c>
      <c r="B191">
        <v>3</v>
      </c>
      <c r="C191" s="102">
        <v>2</v>
      </c>
      <c r="F191"/>
      <c r="H191"/>
      <c r="J191"/>
    </row>
    <row r="192" spans="1:10" x14ac:dyDescent="0.35">
      <c r="A192" s="7" t="s">
        <v>12084</v>
      </c>
      <c r="B192">
        <v>3</v>
      </c>
      <c r="C192" s="102">
        <v>2</v>
      </c>
      <c r="F192"/>
      <c r="H192"/>
      <c r="J192"/>
    </row>
    <row r="195" spans="1:2" x14ac:dyDescent="0.35">
      <c r="A195" s="8" t="s">
        <v>12089</v>
      </c>
    </row>
    <row r="197" spans="1:2" x14ac:dyDescent="0.35">
      <c r="A197" s="113" t="s">
        <v>11933</v>
      </c>
    </row>
    <row r="198" spans="1:2" x14ac:dyDescent="0.35">
      <c r="A198" s="113"/>
    </row>
    <row r="199" spans="1:2" x14ac:dyDescent="0.35">
      <c r="A199" s="116" t="s">
        <v>12090</v>
      </c>
    </row>
    <row r="200" spans="1:2" x14ac:dyDescent="0.35">
      <c r="A200" s="4" t="s">
        <v>12091</v>
      </c>
      <c r="B200" s="4">
        <v>4</v>
      </c>
    </row>
    <row r="201" spans="1:2" x14ac:dyDescent="0.35">
      <c r="A201" s="4" t="s">
        <v>12092</v>
      </c>
    </row>
    <row r="202" spans="1:2" x14ac:dyDescent="0.35">
      <c r="A202" s="4" t="s">
        <v>12093</v>
      </c>
    </row>
    <row r="203" spans="1:2" x14ac:dyDescent="0.35">
      <c r="A203" s="4" t="s">
        <v>12094</v>
      </c>
    </row>
    <row r="204" spans="1:2" x14ac:dyDescent="0.35">
      <c r="A204" s="37" t="s">
        <v>12098</v>
      </c>
      <c r="B204" s="117">
        <v>4</v>
      </c>
    </row>
    <row r="205" spans="1:2" x14ac:dyDescent="0.35">
      <c r="A205" s="37"/>
    </row>
    <row r="206" spans="1:2" x14ac:dyDescent="0.35">
      <c r="A206" s="116" t="s">
        <v>12095</v>
      </c>
    </row>
    <row r="207" spans="1:2" x14ac:dyDescent="0.35">
      <c r="A207" s="4" t="s">
        <v>12091</v>
      </c>
      <c r="B207" s="4">
        <v>4</v>
      </c>
    </row>
    <row r="208" spans="1:2" x14ac:dyDescent="0.35">
      <c r="A208" s="4" t="s">
        <v>12092</v>
      </c>
      <c r="B208" s="4">
        <v>2</v>
      </c>
    </row>
    <row r="209" spans="1:2" x14ac:dyDescent="0.35">
      <c r="A209" s="4" t="s">
        <v>12093</v>
      </c>
    </row>
    <row r="210" spans="1:2" x14ac:dyDescent="0.35">
      <c r="A210" s="4" t="s">
        <v>12094</v>
      </c>
    </row>
    <row r="211" spans="1:2" x14ac:dyDescent="0.35">
      <c r="A211" s="37" t="s">
        <v>12098</v>
      </c>
      <c r="B211" s="4">
        <f>(B207+B208)/2</f>
        <v>3</v>
      </c>
    </row>
    <row r="212" spans="1:2" x14ac:dyDescent="0.35">
      <c r="A212" s="37"/>
    </row>
    <row r="213" spans="1:2" x14ac:dyDescent="0.35">
      <c r="A213" s="113" t="s">
        <v>11934</v>
      </c>
    </row>
    <row r="214" spans="1:2" x14ac:dyDescent="0.35">
      <c r="A214" s="113"/>
    </row>
    <row r="215" spans="1:2" x14ac:dyDescent="0.35">
      <c r="A215" s="116" t="s">
        <v>12090</v>
      </c>
    </row>
    <row r="216" spans="1:2" x14ac:dyDescent="0.35">
      <c r="A216" s="4" t="s">
        <v>12091</v>
      </c>
      <c r="B216" s="4">
        <v>4</v>
      </c>
    </row>
    <row r="217" spans="1:2" x14ac:dyDescent="0.35">
      <c r="A217" s="4" t="s">
        <v>12092</v>
      </c>
    </row>
    <row r="218" spans="1:2" x14ac:dyDescent="0.35">
      <c r="A218" s="4" t="s">
        <v>12093</v>
      </c>
    </row>
    <row r="219" spans="1:2" x14ac:dyDescent="0.35">
      <c r="A219" s="4" t="s">
        <v>12094</v>
      </c>
    </row>
    <row r="220" spans="1:2" x14ac:dyDescent="0.35">
      <c r="A220" s="37" t="s">
        <v>12098</v>
      </c>
      <c r="B220" s="117">
        <v>4</v>
      </c>
    </row>
    <row r="221" spans="1:2" x14ac:dyDescent="0.35">
      <c r="A221" s="37"/>
    </row>
    <row r="222" spans="1:2" x14ac:dyDescent="0.35">
      <c r="A222" s="116" t="s">
        <v>12095</v>
      </c>
    </row>
    <row r="223" spans="1:2" x14ac:dyDescent="0.35">
      <c r="A223" s="4" t="s">
        <v>12091</v>
      </c>
      <c r="B223" s="4">
        <v>4</v>
      </c>
    </row>
    <row r="224" spans="1:2" x14ac:dyDescent="0.35">
      <c r="A224" s="4" t="s">
        <v>12092</v>
      </c>
    </row>
    <row r="225" spans="1:2" x14ac:dyDescent="0.35">
      <c r="A225" s="4" t="s">
        <v>12093</v>
      </c>
    </row>
    <row r="226" spans="1:2" x14ac:dyDescent="0.35">
      <c r="A226" s="4" t="s">
        <v>12094</v>
      </c>
    </row>
    <row r="227" spans="1:2" x14ac:dyDescent="0.35">
      <c r="A227" s="37" t="s">
        <v>12098</v>
      </c>
      <c r="B227" s="4">
        <v>4</v>
      </c>
    </row>
    <row r="229" spans="1:2" x14ac:dyDescent="0.35">
      <c r="A229" s="113" t="s">
        <v>11935</v>
      </c>
    </row>
    <row r="230" spans="1:2" x14ac:dyDescent="0.35">
      <c r="A230" s="113"/>
    </row>
    <row r="231" spans="1:2" x14ac:dyDescent="0.35">
      <c r="A231" s="116" t="s">
        <v>12090</v>
      </c>
    </row>
    <row r="232" spans="1:2" x14ac:dyDescent="0.35">
      <c r="A232" s="4" t="s">
        <v>12091</v>
      </c>
      <c r="B232" s="4">
        <v>4</v>
      </c>
    </row>
    <row r="233" spans="1:2" x14ac:dyDescent="0.35">
      <c r="A233" s="4" t="s">
        <v>12092</v>
      </c>
      <c r="B233" s="4">
        <v>4</v>
      </c>
    </row>
    <row r="234" spans="1:2" x14ac:dyDescent="0.35">
      <c r="A234" s="4" t="s">
        <v>12093</v>
      </c>
    </row>
    <row r="235" spans="1:2" x14ac:dyDescent="0.35">
      <c r="A235" s="4" t="s">
        <v>12094</v>
      </c>
    </row>
    <row r="236" spans="1:2" x14ac:dyDescent="0.35">
      <c r="A236" s="37" t="s">
        <v>12098</v>
      </c>
    </row>
    <row r="238" spans="1:2" x14ac:dyDescent="0.35">
      <c r="A238" s="116" t="s">
        <v>12095</v>
      </c>
    </row>
    <row r="239" spans="1:2" x14ac:dyDescent="0.35">
      <c r="A239" s="4" t="s">
        <v>12091</v>
      </c>
      <c r="B239" s="4">
        <v>4</v>
      </c>
    </row>
    <row r="240" spans="1:2" x14ac:dyDescent="0.35">
      <c r="A240" s="4" t="s">
        <v>12092</v>
      </c>
    </row>
    <row r="241" spans="1:3" x14ac:dyDescent="0.35">
      <c r="A241" s="4" t="s">
        <v>12093</v>
      </c>
    </row>
    <row r="242" spans="1:3" x14ac:dyDescent="0.35">
      <c r="A242" s="4" t="s">
        <v>12094</v>
      </c>
    </row>
    <row r="243" spans="1:3" x14ac:dyDescent="0.35">
      <c r="A243" s="39" t="s">
        <v>12098</v>
      </c>
    </row>
    <row r="244" spans="1:3" x14ac:dyDescent="0.35">
      <c r="A244" s="37"/>
    </row>
    <row r="245" spans="1:3" x14ac:dyDescent="0.35">
      <c r="A245" s="8" t="s">
        <v>12227</v>
      </c>
      <c r="B245" s="117">
        <f>(B200+B207+B208+B216+B223+B232+B233+B239)/8</f>
        <v>3.75</v>
      </c>
      <c r="C245" s="119"/>
    </row>
  </sheetData>
  <phoneticPr fontId="25" type="noConversion"/>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400-000000000000}">
  <sheetPr codeName="Sheet228">
    <tabColor theme="9" tint="0.39997558519241921"/>
  </sheetPr>
  <dimension ref="A1:P467"/>
  <sheetViews>
    <sheetView zoomScale="80" zoomScaleNormal="80" workbookViewId="0">
      <selection activeCell="F1" sqref="F1"/>
    </sheetView>
  </sheetViews>
  <sheetFormatPr defaultRowHeight="14.5" x14ac:dyDescent="0.35"/>
  <cols>
    <col min="1" max="1" width="8.7265625" style="42" customWidth="1"/>
    <col min="2" max="2" width="11.453125" style="4" customWidth="1"/>
    <col min="3" max="3" width="6.90625" customWidth="1"/>
    <col min="4" max="4" width="8.453125" style="4" customWidth="1"/>
    <col min="5" max="5" width="86.90625" style="16" customWidth="1"/>
    <col min="6" max="6" width="8.90625" style="4"/>
    <col min="8" max="8" width="8.90625" style="4"/>
    <col min="10" max="10" width="8.90625" style="4"/>
  </cols>
  <sheetData>
    <row r="1" spans="1:16" x14ac:dyDescent="0.35">
      <c r="A1" s="70" t="s">
        <v>9359</v>
      </c>
      <c r="B1" s="10"/>
      <c r="C1" s="14"/>
      <c r="D1" s="18"/>
      <c r="E1" s="14"/>
      <c r="F1" s="127" t="s">
        <v>9368</v>
      </c>
      <c r="G1" s="36"/>
      <c r="H1" s="121"/>
      <c r="I1" s="36"/>
      <c r="J1" s="121"/>
      <c r="K1" s="36"/>
    </row>
    <row r="2" spans="1:16" x14ac:dyDescent="0.35">
      <c r="A2" s="68" t="s">
        <v>9223</v>
      </c>
      <c r="B2" s="7" t="s">
        <v>3</v>
      </c>
      <c r="C2" s="8" t="s">
        <v>9459</v>
      </c>
      <c r="D2" s="7" t="s">
        <v>9224</v>
      </c>
      <c r="E2" s="8" t="s">
        <v>9225</v>
      </c>
      <c r="F2" s="121"/>
      <c r="G2" s="36"/>
      <c r="H2" s="121"/>
      <c r="I2" s="36"/>
      <c r="J2" s="121"/>
      <c r="K2" s="36"/>
    </row>
    <row r="3" spans="1:16" s="82" customFormat="1" x14ac:dyDescent="0.35">
      <c r="A3" s="78"/>
      <c r="B3" s="78" t="s">
        <v>9227</v>
      </c>
      <c r="C3" s="79"/>
      <c r="D3" s="80"/>
      <c r="E3" s="79"/>
      <c r="F3" s="149" t="s">
        <v>9370</v>
      </c>
      <c r="G3" s="154" t="s">
        <v>9382</v>
      </c>
      <c r="H3" s="149" t="s">
        <v>9370</v>
      </c>
      <c r="I3" s="154" t="s">
        <v>9369</v>
      </c>
      <c r="J3" s="149" t="s">
        <v>9370</v>
      </c>
      <c r="K3" s="154" t="s">
        <v>9369</v>
      </c>
      <c r="L3" s="154"/>
      <c r="M3" s="154"/>
      <c r="N3" s="154"/>
      <c r="O3" s="154"/>
      <c r="P3" s="154"/>
    </row>
    <row r="4" spans="1:16" s="43" customFormat="1" x14ac:dyDescent="0.35">
      <c r="A4" s="68"/>
      <c r="B4" s="68"/>
      <c r="C4" s="64"/>
      <c r="D4" s="42"/>
      <c r="E4" s="64"/>
      <c r="F4" s="42"/>
      <c r="H4" s="42"/>
      <c r="J4" s="42"/>
    </row>
    <row r="5" spans="1:16" x14ac:dyDescent="0.35">
      <c r="A5" s="42">
        <v>1</v>
      </c>
      <c r="B5" s="4">
        <v>-402.089</v>
      </c>
      <c r="C5" t="s">
        <v>8078</v>
      </c>
      <c r="D5" s="4">
        <v>2</v>
      </c>
      <c r="E5" s="16" t="s">
        <v>8079</v>
      </c>
      <c r="F5" s="4">
        <f>IF(G5="GREET",1,IF(G5="GOAL",2,IF(G5="GOAL:COOP",2,IF(G5="(GOAL:COOP)",2,IF(G5="GOAL:CIVILITY",2,IF(G5="GOAL:SUSTAIN",2,IF(G5="(GOAL:SUSTAIN)",2,IF(G5="GOAL:MAX EARN",2,IF(G5="GOAL:EQUITY",2,IF(G5="(GOAL:EQUITY)",2,IF(G5="PROPOSAL",3,IF(G5="(PROPOSAL)",3,IF(G5="CHOOSE+",4,IF(G5="CHOOSE-",4,IF(G5="(CHOOSE+)",4,IF(G5="(CHOOSE-)",4,IF(G5="ECO INFO",5,IF(G5="(ECO INFO)",5,IF(G5="$ INFO",6,IF(G5="($ INFO)",6,IF(G5="SOC INFO",7,IF(G5="(SOC INFO)",7,IF(G5="RULE INFO",8,IF(G5="EXP INFO",9,IF(G5="(EXP INFO)",9,IF(G5="MON RES",10,IF(G5="MON EARN",11,IF(G5="MON BEH",12,IF(G5="POSE HARM",13,IF(G5="(POSE HARM)",13,IF(G5="POSE CONCERN",14,IF(G5="(POSE CONCERN)",14,IF(G5="RJ APOLOGY",15,IF(G5="RJ ATONE",16,IF(G5="(RJ ATONE)",16,IF(G5="RJ JUSTIFY",17,IF(G5="RJ JUSTIFY:ECO INFO",17,IF(G5="RJ JUSTIFY:SOC INFO",17,IF(G5="RJ JUSTIFY:EXP INFO",17,IF(G5="RJ JUSTIFY:MON EARN",17,IF(G5="RJ JUSTIFY:MON BEH",17,IF(G5="RJ-",18,IF(G5="RJ FORGIVE+",19,IF(G5="RJ FORGIVE-",19,IF(G5="(RJ FORGIVE+)",19,IF(G5="(RJ FORGIVE-)",19,IF(G5="COORD",20,IF(G5="(COORD)",20,IF(G5="ENF ACK",21,IF(G5="(ENF ACK)",21,IF(G5="ENF PRAISE",22,IF(G5="ENF ASK",23,IF(G5="ENF TELL",24,IF(G5="ENF SHAME",25,IF(G5="ENF WARN",26,IF(G5="ENF THREATEN",27,IF(G5="ENF PUNISH",28,IF(G5="DEFECT",29,IF(G5="SM TALK",30,IF(G5="HUMOR",31,IF(G5="POLITE+",32,IF(G5="POLITE-",32,IF(G5="INPUT-",33,IF(G5="AMBIGUOUS",34,IF(G5="UNCODEABLE",35)))))))))))))))))))))))))))))))))))))))))))))))))))))))))))))))))</f>
        <v>25</v>
      </c>
      <c r="G5" t="s">
        <v>9648</v>
      </c>
    </row>
    <row r="6" spans="1:16" x14ac:dyDescent="0.35">
      <c r="A6" s="42">
        <v>2</v>
      </c>
      <c r="B6" s="4">
        <v>-399.76400000000001</v>
      </c>
      <c r="C6" t="s">
        <v>8083</v>
      </c>
      <c r="D6" s="4">
        <v>4</v>
      </c>
      <c r="E6" s="16" t="s">
        <v>8084</v>
      </c>
      <c r="F6" s="4">
        <f t="shared" ref="F6:F23" si="0">IF(G6="GREET",1,IF(G6="GOAL",2,IF(G6="GOAL:COOP",2,IF(G6="(GOAL:COOP)",2,IF(G6="GOAL:CIVILITY",2,IF(G6="GOAL:SUSTAIN",2,IF(G6="(GOAL:SUSTAIN)",2,IF(G6="GOAL:MAX EARN",2,IF(G6="GOAL:EQUITY",2,IF(G6="(GOAL:EQUITY)",2,IF(G6="PROPOSAL",3,IF(G6="(PROPOSAL)",3,IF(G6="CHOOSE+",4,IF(G6="CHOOSE-",4,IF(G6="(CHOOSE+)",4,IF(G6="(CHOOSE-)",4,IF(G6="ECO INFO",5,IF(G6="(ECO INFO)",5,IF(G6="$ INFO",6,IF(G6="($ INFO)",6,IF(G6="SOC INFO",7,IF(G6="(SOC INFO)",7,IF(G6="RULE INFO",8,IF(G6="EXP INFO",9,IF(G6="(EXP INFO)",9,IF(G6="MON RES",10,IF(G6="MON EARN",11,IF(G6="MON BEH",12,IF(G6="POSE HARM",13,IF(G6="(POSE HARM)",13,IF(G6="POSE CONCERN",14,IF(G6="(POSE CONCERN)",14,IF(G6="RJ APOLOGY",15,IF(G6="RJ ATONE",16,IF(G6="(RJ ATONE)",16,IF(G6="RJ JUSTIFY",17,IF(G6="RJ JUSTIFY:ECO INFO",17,IF(G6="RJ JUSTIFY:SOC INFO",17,IF(G6="RJ JUSTIFY:EXP INFO",17,IF(G6="RJ JUSTIFY:MON EARN",17,IF(G6="RJ JUSTIFY:MON BEH",17,IF(G6="RJ-",18,IF(G6="RJ FORGIVE+",19,IF(G6="RJ FORGIVE-",19,IF(G6="(RJ FORGIVE+)",19,IF(G6="(RJ FORGIVE-)",19,IF(G6="COORD",20,IF(G6="(COORD)",20,IF(G6="ENF ACK",21,IF(G6="(ENF ACK)",21,IF(G6="ENF PRAISE",22,IF(G6="ENF ASK",23,IF(G6="ENF TELL",24,IF(G6="ENF SHAME",25,IF(G6="ENF WARN",26,IF(G6="ENF THREATEN",27,IF(G6="ENF PUNISH",28,IF(G6="DEFECT",29,IF(G6="SM TALK",30,IF(G6="HUMOR",31,IF(G6="POLITE+",32,IF(G6="POLITE-",32,IF(G6="INPUT-",33,IF(G6="AMBIGUOUS",34,IF(G6="UNCODEABLE",35)))))))))))))))))))))))))))))))))))))))))))))))))))))))))))))))))</f>
        <v>25</v>
      </c>
      <c r="G6" t="s">
        <v>9648</v>
      </c>
    </row>
    <row r="7" spans="1:16" x14ac:dyDescent="0.35">
      <c r="B7" s="4">
        <v>-395.452</v>
      </c>
      <c r="C7" t="s">
        <v>8083</v>
      </c>
      <c r="D7" s="4">
        <v>4</v>
      </c>
      <c r="E7" s="16" t="s">
        <v>8090</v>
      </c>
    </row>
    <row r="8" spans="1:16" x14ac:dyDescent="0.35">
      <c r="A8" s="42">
        <v>3</v>
      </c>
      <c r="B8" s="4">
        <v>-398.546999999999</v>
      </c>
      <c r="C8" t="s">
        <v>8086</v>
      </c>
      <c r="D8" s="4">
        <v>1</v>
      </c>
      <c r="E8" s="16" t="s">
        <v>177</v>
      </c>
      <c r="F8" s="4">
        <f t="shared" si="0"/>
        <v>31</v>
      </c>
      <c r="G8" t="s">
        <v>9386</v>
      </c>
    </row>
    <row r="9" spans="1:16" x14ac:dyDescent="0.35">
      <c r="A9" s="42">
        <v>4</v>
      </c>
      <c r="B9" s="4">
        <v>-388.26499999999999</v>
      </c>
      <c r="C9" t="s">
        <v>8078</v>
      </c>
      <c r="D9" s="4">
        <v>2</v>
      </c>
      <c r="E9" s="16" t="s">
        <v>8093</v>
      </c>
      <c r="F9" s="4">
        <f t="shared" si="0"/>
        <v>31</v>
      </c>
      <c r="G9" t="s">
        <v>9386</v>
      </c>
    </row>
    <row r="11" spans="1:16" x14ac:dyDescent="0.35">
      <c r="A11" s="68">
        <v>2</v>
      </c>
      <c r="B11" s="47" t="s">
        <v>10130</v>
      </c>
      <c r="C11" s="41"/>
      <c r="D11" s="45"/>
      <c r="E11" s="46"/>
    </row>
    <row r="12" spans="1:16" s="50" customFormat="1" x14ac:dyDescent="0.35">
      <c r="A12" s="42"/>
      <c r="B12" s="38" t="s">
        <v>11679</v>
      </c>
      <c r="D12" s="49"/>
      <c r="E12" s="51"/>
      <c r="F12" s="4"/>
      <c r="H12" s="49"/>
      <c r="J12" s="49"/>
    </row>
    <row r="13" spans="1:16" s="50" customFormat="1" x14ac:dyDescent="0.35">
      <c r="A13" s="42">
        <v>5</v>
      </c>
      <c r="B13" s="4">
        <v>-391.02099999999899</v>
      </c>
      <c r="C13" t="s">
        <v>8083</v>
      </c>
      <c r="D13" s="4">
        <v>4</v>
      </c>
      <c r="E13" s="16" t="s">
        <v>8092</v>
      </c>
      <c r="F13" s="4">
        <f t="shared" si="0"/>
        <v>2</v>
      </c>
      <c r="G13" t="s">
        <v>10938</v>
      </c>
      <c r="H13" s="49"/>
      <c r="J13" s="49"/>
    </row>
    <row r="14" spans="1:16" s="50" customFormat="1" x14ac:dyDescent="0.35">
      <c r="A14" s="42">
        <v>6</v>
      </c>
      <c r="B14" s="4">
        <v>-377.45499999999998</v>
      </c>
      <c r="C14" t="s">
        <v>8083</v>
      </c>
      <c r="D14" s="4">
        <v>4</v>
      </c>
      <c r="E14" s="16" t="s">
        <v>8096</v>
      </c>
      <c r="F14" s="4">
        <f t="shared" si="0"/>
        <v>3</v>
      </c>
      <c r="G14" t="s">
        <v>9379</v>
      </c>
      <c r="H14" s="49"/>
      <c r="I14" t="s">
        <v>11670</v>
      </c>
      <c r="J14" s="49"/>
    </row>
    <row r="15" spans="1:16" x14ac:dyDescent="0.35">
      <c r="A15" s="42">
        <v>7</v>
      </c>
      <c r="B15" s="4">
        <v>-377.15600000000001</v>
      </c>
      <c r="C15" t="s">
        <v>8086</v>
      </c>
      <c r="D15" s="4">
        <v>1</v>
      </c>
      <c r="E15" s="16" t="s">
        <v>8097</v>
      </c>
      <c r="F15" s="4">
        <f t="shared" si="0"/>
        <v>3</v>
      </c>
      <c r="G15" t="s">
        <v>9379</v>
      </c>
      <c r="I15" t="s">
        <v>11671</v>
      </c>
    </row>
    <row r="16" spans="1:16" x14ac:dyDescent="0.35">
      <c r="A16" s="42">
        <v>8</v>
      </c>
      <c r="B16" s="4">
        <v>-378.33</v>
      </c>
      <c r="C16" t="s">
        <v>8078</v>
      </c>
      <c r="D16" s="4">
        <v>2</v>
      </c>
      <c r="E16" s="16" t="s">
        <v>8095</v>
      </c>
      <c r="F16" s="4">
        <f t="shared" si="0"/>
        <v>3</v>
      </c>
      <c r="G16" t="s">
        <v>9379</v>
      </c>
    </row>
    <row r="17" spans="1:10" x14ac:dyDescent="0.35">
      <c r="B17" s="4">
        <v>-363.87199999999899</v>
      </c>
      <c r="C17" t="s">
        <v>8078</v>
      </c>
      <c r="D17" s="4">
        <v>2</v>
      </c>
      <c r="E17" s="16" t="s">
        <v>8100</v>
      </c>
    </row>
    <row r="18" spans="1:10" x14ac:dyDescent="0.35">
      <c r="A18" s="42">
        <v>9</v>
      </c>
      <c r="B18" s="4">
        <v>-361.39599999999899</v>
      </c>
      <c r="C18" t="s">
        <v>8086</v>
      </c>
      <c r="D18" s="4">
        <v>1</v>
      </c>
      <c r="E18" s="16" t="s">
        <v>55</v>
      </c>
      <c r="F18" s="4">
        <f t="shared" si="0"/>
        <v>4</v>
      </c>
      <c r="G18" t="s">
        <v>9372</v>
      </c>
    </row>
    <row r="19" spans="1:10" x14ac:dyDescent="0.35">
      <c r="A19" s="42">
        <v>10</v>
      </c>
      <c r="B19" s="4">
        <v>-361.27600000000001</v>
      </c>
      <c r="C19" t="s">
        <v>8083</v>
      </c>
      <c r="D19" s="4">
        <v>4</v>
      </c>
      <c r="E19" s="16" t="s">
        <v>8101</v>
      </c>
    </row>
    <row r="20" spans="1:10" x14ac:dyDescent="0.35">
      <c r="E20" s="58" t="s">
        <v>10159</v>
      </c>
      <c r="F20" s="4">
        <f t="shared" si="0"/>
        <v>25</v>
      </c>
      <c r="G20" s="43" t="s">
        <v>9648</v>
      </c>
    </row>
    <row r="21" spans="1:10" x14ac:dyDescent="0.35">
      <c r="E21" s="58" t="s">
        <v>10126</v>
      </c>
      <c r="F21" s="4">
        <f t="shared" si="0"/>
        <v>7</v>
      </c>
      <c r="G21" t="s">
        <v>9377</v>
      </c>
    </row>
    <row r="22" spans="1:10" x14ac:dyDescent="0.35">
      <c r="B22" s="4">
        <v>-355.74299999999999</v>
      </c>
      <c r="C22" t="s">
        <v>8083</v>
      </c>
      <c r="D22" s="4">
        <v>4</v>
      </c>
      <c r="E22" s="16" t="s">
        <v>8103</v>
      </c>
      <c r="F22" s="4">
        <f t="shared" si="0"/>
        <v>7</v>
      </c>
      <c r="G22" t="s">
        <v>9377</v>
      </c>
    </row>
    <row r="23" spans="1:10" x14ac:dyDescent="0.35">
      <c r="A23" s="42">
        <v>11</v>
      </c>
      <c r="B23" s="4">
        <v>-354.77600000000001</v>
      </c>
      <c r="C23" t="s">
        <v>8078</v>
      </c>
      <c r="D23" s="4">
        <v>2</v>
      </c>
      <c r="E23" s="16" t="s">
        <v>8104</v>
      </c>
      <c r="F23" s="4">
        <f t="shared" si="0"/>
        <v>3</v>
      </c>
      <c r="G23" t="s">
        <v>9379</v>
      </c>
    </row>
    <row r="24" spans="1:10" x14ac:dyDescent="0.35">
      <c r="B24" s="4">
        <v>-350.154</v>
      </c>
      <c r="C24" t="s">
        <v>8078</v>
      </c>
      <c r="D24" s="4">
        <v>2</v>
      </c>
      <c r="E24" s="16" t="s">
        <v>8105</v>
      </c>
    </row>
    <row r="25" spans="1:10" x14ac:dyDescent="0.35">
      <c r="B25" s="4">
        <v>-344.83</v>
      </c>
      <c r="C25" t="s">
        <v>8078</v>
      </c>
      <c r="D25" s="4">
        <v>2</v>
      </c>
      <c r="E25" s="16" t="s">
        <v>8110</v>
      </c>
    </row>
    <row r="26" spans="1:10" x14ac:dyDescent="0.35">
      <c r="B26" s="4">
        <v>-340.47899999999998</v>
      </c>
      <c r="C26" t="s">
        <v>8078</v>
      </c>
      <c r="D26" s="4">
        <v>2</v>
      </c>
      <c r="E26" s="16" t="s">
        <v>8111</v>
      </c>
    </row>
    <row r="27" spans="1:10" x14ac:dyDescent="0.35">
      <c r="A27" s="42">
        <v>12</v>
      </c>
      <c r="B27" s="4">
        <v>-352.1</v>
      </c>
      <c r="C27" t="s">
        <v>8086</v>
      </c>
      <c r="D27" s="4">
        <v>1</v>
      </c>
      <c r="E27" s="16" t="s">
        <v>2122</v>
      </c>
      <c r="F27" s="4">
        <f t="shared" ref="F27" si="1">IF(G27="GREET",1,IF(G27="GOAL",2,IF(G27="GOAL:COOP",2,IF(G27="(GOAL:COOP)",2,IF(G27="GOAL:CIVILITY",2,IF(G27="GOAL:SUSTAIN",2,IF(G27="(GOAL:SUSTAIN)",2,IF(G27="GOAL:MAX EARN",2,IF(G27="GOAL:EQUITY",2,IF(G27="(GOAL:EQUITY)",2,IF(G27="PROPOSAL",3,IF(G27="(PROPOSAL)",3,IF(G27="CHOOSE+",4,IF(G27="CHOOSE-",4,IF(G27="(CHOOSE+)",4,IF(G27="(CHOOSE-)",4,IF(G27="ECO INFO",5,IF(G27="(ECO INFO)",5,IF(G27="$ INFO",6,IF(G27="($ INFO)",6,IF(G27="SOC INFO",7,IF(G27="(SOC INFO)",7,IF(G27="RULE INFO",8,IF(G27="EXP INFO",9,IF(G27="(EXP INFO)",9,IF(G27="MON RES",10,IF(G27="MON EARN",11,IF(G27="MON BEH",12,IF(G27="POSE HARM",13,IF(G27="(POSE HARM)",13,IF(G27="POSE CONCERN",14,IF(G27="(POSE CONCERN)",14,IF(G27="RJ APOLOGY",15,IF(G27="RJ ATONE",16,IF(G27="(RJ ATONE)",16,IF(G27="RJ JUSTIFY",17,IF(G27="RJ JUSTIFY:ECO INFO",17,IF(G27="RJ JUSTIFY:SOC INFO",17,IF(G27="RJ JUSTIFY:EXP INFO",17,IF(G27="RJ JUSTIFY:MON EARN",17,IF(G27="RJ JUSTIFY:MON BEH",17,IF(G27="RJ-",18,IF(G27="RJ FORGIVE+",19,IF(G27="RJ FORGIVE-",19,IF(G27="(RJ FORGIVE+)",19,IF(G27="(RJ FORGIVE-)",19,IF(G27="COORD",20,IF(G27="(COORD)",20,IF(G27="ENF ACK",21,IF(G27="(ENF ACK)",21,IF(G27="ENF PRAISE",22,IF(G27="ENF ASK",23,IF(G27="ENF TELL",24,IF(G27="ENF SHAME",25,IF(G27="ENF WARN",26,IF(G27="ENF THREATEN",27,IF(G27="ENF PUNISH",28,IF(G27="DEFECT",29,IF(G27="SM TALK",30,IF(G27="HUMOR",31,IF(G27="POLITE+",32,IF(G27="POLITE-",32,IF(G27="INPUT-",33,IF(G27="AMBIGUOUS",34,IF(G27="UNCODEABLE",35)))))))))))))))))))))))))))))))))))))))))))))))))))))))))))))))))</f>
        <v>34</v>
      </c>
      <c r="G27" s="43" t="s">
        <v>9387</v>
      </c>
    </row>
    <row r="28" spans="1:10" x14ac:dyDescent="0.35">
      <c r="A28" s="42">
        <v>13</v>
      </c>
      <c r="B28" s="4">
        <v>-347.71899999999999</v>
      </c>
      <c r="C28" t="s">
        <v>8107</v>
      </c>
      <c r="D28" s="4">
        <v>3</v>
      </c>
      <c r="E28" s="16" t="s">
        <v>8108</v>
      </c>
    </row>
    <row r="29" spans="1:10" s="38" customFormat="1" x14ac:dyDescent="0.35">
      <c r="A29" s="83"/>
      <c r="B29" s="37"/>
      <c r="D29" s="37"/>
      <c r="E29" s="58" t="s">
        <v>9453</v>
      </c>
      <c r="F29" s="4">
        <f t="shared" ref="F29:H92" si="2">IF(G29="GREET",1,IF(G29="GOAL",2,IF(G29="GOAL:COOP",2,IF(G29="(GOAL:COOP)",2,IF(G29="GOAL:CIVILITY",2,IF(G29="GOAL:SUSTAIN",2,IF(G29="(GOAL:SUSTAIN)",2,IF(G29="GOAL:MAX EARN",2,IF(G29="GOAL:EQUITY",2,IF(G29="(GOAL:EQUITY)",2,IF(G29="PROPOSAL",3,IF(G29="(PROPOSAL)",3,IF(G29="CHOOSE+",4,IF(G29="CHOOSE-",4,IF(G29="(CHOOSE+)",4,IF(G29="(CHOOSE-)",4,IF(G29="ECO INFO",5,IF(G29="(ECO INFO)",5,IF(G29="$ INFO",6,IF(G29="($ INFO)",6,IF(G29="SOC INFO",7,IF(G29="(SOC INFO)",7,IF(G29="RULE INFO",8,IF(G29="EXP INFO",9,IF(G29="(EXP INFO)",9,IF(G29="MON RES",10,IF(G29="MON EARN",11,IF(G29="MON BEH",12,IF(G29="POSE HARM",13,IF(G29="(POSE HARM)",13,IF(G29="POSE CONCERN",14,IF(G29="(POSE CONCERN)",14,IF(G29="RJ APOLOGY",15,IF(G29="RJ ATONE",16,IF(G29="(RJ ATONE)",16,IF(G29="RJ JUSTIFY",17,IF(G29="RJ JUSTIFY:ECO INFO",17,IF(G29="RJ JUSTIFY:SOC INFO",17,IF(G29="RJ JUSTIFY:EXP INFO",17,IF(G29="RJ JUSTIFY:MON EARN",17,IF(G29="RJ JUSTIFY:MON BEH",17,IF(G29="RJ-",18,IF(G29="RJ FORGIVE+",19,IF(G29="RJ FORGIVE-",19,IF(G29="(RJ FORGIVE+)",19,IF(G29="(RJ FORGIVE-)",19,IF(G29="COORD",20,IF(G29="(COORD)",20,IF(G29="ENF ACK",21,IF(G29="(ENF ACK)",21,IF(G29="ENF PRAISE",22,IF(G29="ENF ASK",23,IF(G29="ENF TELL",24,IF(G29="ENF SHAME",25,IF(G29="ENF WARN",26,IF(G29="ENF THREATEN",27,IF(G29="ENF PUNISH",28,IF(G29="DEFECT",29,IF(G29="SM TALK",30,IF(G29="HUMOR",31,IF(G29="POLITE+",32,IF(G29="POLITE-",32,IF(G29="INPUT-",33,IF(G29="AMBIGUOUS",34,IF(G29="UNCODEABLE",35)))))))))))))))))))))))))))))))))))))))))))))))))))))))))))))))))</f>
        <v>25</v>
      </c>
      <c r="G29" t="s">
        <v>9648</v>
      </c>
      <c r="H29" s="4"/>
      <c r="I29"/>
      <c r="J29" s="37"/>
    </row>
    <row r="30" spans="1:10" s="38" customFormat="1" x14ac:dyDescent="0.35">
      <c r="A30" s="83"/>
      <c r="B30" s="37"/>
      <c r="D30" s="37"/>
      <c r="E30" s="58" t="s">
        <v>9454</v>
      </c>
      <c r="F30" s="4">
        <f t="shared" si="2"/>
        <v>5</v>
      </c>
      <c r="G30" t="s">
        <v>9378</v>
      </c>
      <c r="H30" s="4"/>
      <c r="I30"/>
      <c r="J30" s="37"/>
    </row>
    <row r="31" spans="1:10" s="38" customFormat="1" x14ac:dyDescent="0.35">
      <c r="A31" s="83"/>
      <c r="B31" s="37"/>
      <c r="D31" s="37"/>
      <c r="E31" s="58" t="s">
        <v>9456</v>
      </c>
      <c r="F31" s="4">
        <f t="shared" si="2"/>
        <v>3</v>
      </c>
      <c r="G31" t="s">
        <v>9379</v>
      </c>
      <c r="H31" s="4"/>
      <c r="I31"/>
      <c r="J31" s="37"/>
    </row>
    <row r="32" spans="1:10" s="38" customFormat="1" x14ac:dyDescent="0.35">
      <c r="A32" s="83"/>
      <c r="B32" s="37"/>
      <c r="D32" s="37"/>
      <c r="E32" s="58" t="s">
        <v>9455</v>
      </c>
      <c r="F32" s="4">
        <f t="shared" si="2"/>
        <v>5</v>
      </c>
      <c r="G32" t="s">
        <v>9378</v>
      </c>
      <c r="H32" s="4"/>
      <c r="I32"/>
      <c r="J32" s="37"/>
    </row>
    <row r="33" spans="1:8" x14ac:dyDescent="0.35">
      <c r="A33" s="42">
        <v>14</v>
      </c>
      <c r="B33" s="4">
        <v>-327.04700000000003</v>
      </c>
      <c r="C33" t="s">
        <v>8086</v>
      </c>
      <c r="D33" s="4">
        <v>1</v>
      </c>
      <c r="E33" s="16" t="s">
        <v>6324</v>
      </c>
      <c r="F33" s="4">
        <f t="shared" si="2"/>
        <v>4</v>
      </c>
      <c r="G33" t="s">
        <v>9372</v>
      </c>
    </row>
    <row r="34" spans="1:8" x14ac:dyDescent="0.35">
      <c r="A34" s="42">
        <v>15</v>
      </c>
      <c r="B34" s="4">
        <v>-323.18799999999999</v>
      </c>
      <c r="C34" t="s">
        <v>8083</v>
      </c>
      <c r="D34" s="4">
        <v>4</v>
      </c>
      <c r="E34" s="16" t="s">
        <v>8115</v>
      </c>
      <c r="F34" s="4">
        <f t="shared" si="2"/>
        <v>5</v>
      </c>
      <c r="G34" t="s">
        <v>9378</v>
      </c>
    </row>
    <row r="35" spans="1:8" x14ac:dyDescent="0.35">
      <c r="B35" s="4">
        <v>-315.37200000000001</v>
      </c>
      <c r="C35" t="s">
        <v>8083</v>
      </c>
      <c r="D35" s="4">
        <v>4</v>
      </c>
      <c r="E35" s="16" t="s">
        <v>8116</v>
      </c>
    </row>
    <row r="36" spans="1:8" x14ac:dyDescent="0.35">
      <c r="A36" s="42">
        <v>16</v>
      </c>
      <c r="B36" s="4">
        <v>-312.084</v>
      </c>
      <c r="C36" t="s">
        <v>8086</v>
      </c>
      <c r="D36" s="4">
        <v>1</v>
      </c>
      <c r="E36" s="16" t="s">
        <v>8118</v>
      </c>
      <c r="F36" s="4">
        <f t="shared" si="2"/>
        <v>5</v>
      </c>
      <c r="G36" t="s">
        <v>9378</v>
      </c>
    </row>
    <row r="37" spans="1:8" x14ac:dyDescent="0.35">
      <c r="A37" s="42">
        <v>17</v>
      </c>
      <c r="B37" s="4">
        <v>-312.59399999999999</v>
      </c>
      <c r="C37" t="s">
        <v>8078</v>
      </c>
      <c r="D37" s="4">
        <v>2</v>
      </c>
      <c r="E37" s="16" t="s">
        <v>8117</v>
      </c>
      <c r="F37" s="4">
        <f t="shared" si="2"/>
        <v>30</v>
      </c>
      <c r="G37" t="s">
        <v>9375</v>
      </c>
    </row>
    <row r="38" spans="1:8" x14ac:dyDescent="0.35">
      <c r="B38" s="4">
        <v>-299.46100000000001</v>
      </c>
      <c r="C38" t="s">
        <v>8078</v>
      </c>
      <c r="D38" s="4">
        <v>2</v>
      </c>
      <c r="E38" s="16" t="s">
        <v>8121</v>
      </c>
    </row>
    <row r="39" spans="1:8" x14ac:dyDescent="0.35">
      <c r="A39" s="42">
        <v>18</v>
      </c>
      <c r="B39" s="4">
        <v>-296.423</v>
      </c>
      <c r="C39" t="s">
        <v>8083</v>
      </c>
      <c r="D39" s="4">
        <v>4</v>
      </c>
      <c r="E39" s="16" t="s">
        <v>11669</v>
      </c>
      <c r="F39" s="4">
        <f t="shared" si="2"/>
        <v>25</v>
      </c>
      <c r="G39" s="43" t="s">
        <v>9648</v>
      </c>
      <c r="H39" s="45"/>
    </row>
    <row r="40" spans="1:8" x14ac:dyDescent="0.35">
      <c r="A40" s="42">
        <v>19</v>
      </c>
      <c r="B40" s="4">
        <v>-296.13200000000001</v>
      </c>
      <c r="C40" t="s">
        <v>8107</v>
      </c>
      <c r="D40" s="4">
        <v>3</v>
      </c>
      <c r="E40" s="16" t="s">
        <v>8124</v>
      </c>
      <c r="F40" s="4">
        <f t="shared" si="2"/>
        <v>34</v>
      </c>
      <c r="G40" t="s">
        <v>9387</v>
      </c>
    </row>
    <row r="41" spans="1:8" x14ac:dyDescent="0.35">
      <c r="A41" s="42">
        <v>20</v>
      </c>
      <c r="B41" s="4">
        <v>-291.95299999999997</v>
      </c>
      <c r="C41" t="s">
        <v>8083</v>
      </c>
      <c r="D41" s="4">
        <v>4</v>
      </c>
      <c r="E41" s="16" t="s">
        <v>8125</v>
      </c>
      <c r="F41" s="4">
        <f t="shared" si="2"/>
        <v>2</v>
      </c>
      <c r="G41" t="s">
        <v>12174</v>
      </c>
    </row>
    <row r="42" spans="1:8" x14ac:dyDescent="0.35">
      <c r="A42" s="42">
        <v>21</v>
      </c>
      <c r="B42" s="4">
        <v>-289.50299999999999</v>
      </c>
      <c r="C42" t="s">
        <v>8078</v>
      </c>
      <c r="D42" s="4">
        <v>2</v>
      </c>
      <c r="E42" s="16" t="s">
        <v>8127</v>
      </c>
      <c r="F42" s="4">
        <f t="shared" si="2"/>
        <v>4</v>
      </c>
      <c r="G42" t="s">
        <v>9372</v>
      </c>
    </row>
    <row r="43" spans="1:8" x14ac:dyDescent="0.35">
      <c r="A43" s="42">
        <v>22</v>
      </c>
      <c r="B43" s="4">
        <v>-287.13799999999998</v>
      </c>
      <c r="C43" t="s">
        <v>8086</v>
      </c>
      <c r="D43" s="4">
        <v>1</v>
      </c>
      <c r="E43" s="16" t="s">
        <v>8128</v>
      </c>
      <c r="F43" s="4">
        <f t="shared" si="2"/>
        <v>30</v>
      </c>
      <c r="G43" t="s">
        <v>9375</v>
      </c>
    </row>
    <row r="44" spans="1:8" x14ac:dyDescent="0.35">
      <c r="A44" s="42">
        <v>23</v>
      </c>
      <c r="B44" s="4">
        <v>-286.23599999999999</v>
      </c>
      <c r="C44" t="s">
        <v>8083</v>
      </c>
      <c r="D44" s="4">
        <v>4</v>
      </c>
      <c r="E44" s="16" t="s">
        <v>10191</v>
      </c>
      <c r="F44" s="4">
        <f t="shared" si="2"/>
        <v>7</v>
      </c>
      <c r="G44" s="43" t="s">
        <v>9377</v>
      </c>
    </row>
    <row r="45" spans="1:8" x14ac:dyDescent="0.35">
      <c r="A45" s="42">
        <v>24</v>
      </c>
      <c r="B45" s="4">
        <v>-278.02</v>
      </c>
      <c r="C45" t="s">
        <v>8083</v>
      </c>
      <c r="D45" s="4">
        <v>4</v>
      </c>
      <c r="E45" s="16" t="s">
        <v>8130</v>
      </c>
      <c r="F45" s="4">
        <f t="shared" si="2"/>
        <v>33</v>
      </c>
      <c r="G45" t="s">
        <v>9424</v>
      </c>
    </row>
    <row r="46" spans="1:8" x14ac:dyDescent="0.35">
      <c r="A46" s="42">
        <v>25</v>
      </c>
      <c r="B46" s="4">
        <v>-302.95599999999899</v>
      </c>
      <c r="C46" t="s">
        <v>8083</v>
      </c>
      <c r="D46" s="4">
        <v>4</v>
      </c>
      <c r="E46" s="16" t="s">
        <v>8120</v>
      </c>
      <c r="F46" s="4">
        <f t="shared" si="2"/>
        <v>25</v>
      </c>
      <c r="G46" t="s">
        <v>9648</v>
      </c>
    </row>
    <row r="47" spans="1:8" x14ac:dyDescent="0.35">
      <c r="A47" s="42">
        <v>26</v>
      </c>
      <c r="B47" s="4">
        <v>-275.983</v>
      </c>
      <c r="C47" t="s">
        <v>8078</v>
      </c>
      <c r="D47" s="4">
        <v>2</v>
      </c>
      <c r="E47" s="16" t="s">
        <v>8131</v>
      </c>
      <c r="F47" s="4">
        <f t="shared" si="2"/>
        <v>3</v>
      </c>
      <c r="G47" s="43" t="s">
        <v>9379</v>
      </c>
      <c r="H47" s="45"/>
    </row>
    <row r="48" spans="1:8" x14ac:dyDescent="0.35">
      <c r="A48" s="42">
        <v>27</v>
      </c>
      <c r="B48" s="4">
        <v>-274.23599999999999</v>
      </c>
      <c r="C48" t="s">
        <v>8083</v>
      </c>
      <c r="D48" s="4">
        <v>4</v>
      </c>
      <c r="E48" s="16" t="s">
        <v>8132</v>
      </c>
      <c r="F48" s="4">
        <f t="shared" si="2"/>
        <v>5</v>
      </c>
      <c r="G48" t="s">
        <v>9378</v>
      </c>
    </row>
    <row r="49" spans="1:9" x14ac:dyDescent="0.35">
      <c r="B49" s="4">
        <v>-265.149</v>
      </c>
      <c r="C49" t="s">
        <v>8083</v>
      </c>
      <c r="D49" s="4">
        <v>4</v>
      </c>
      <c r="E49" s="16" t="s">
        <v>8134</v>
      </c>
    </row>
    <row r="50" spans="1:9" x14ac:dyDescent="0.35">
      <c r="A50" s="42">
        <v>28</v>
      </c>
      <c r="B50" s="4">
        <v>-262.22699999999998</v>
      </c>
      <c r="C50" t="s">
        <v>8107</v>
      </c>
      <c r="D50" s="4">
        <v>3</v>
      </c>
      <c r="E50" s="16" t="s">
        <v>8135</v>
      </c>
      <c r="F50" s="4">
        <f t="shared" si="2"/>
        <v>3</v>
      </c>
      <c r="G50" t="s">
        <v>9379</v>
      </c>
    </row>
    <row r="51" spans="1:9" x14ac:dyDescent="0.35">
      <c r="A51" s="42">
        <v>29</v>
      </c>
      <c r="B51" s="4">
        <v>-256.26299999999998</v>
      </c>
      <c r="C51" t="s">
        <v>8083</v>
      </c>
      <c r="D51" s="4">
        <v>4</v>
      </c>
      <c r="E51" s="16" t="s">
        <v>8136</v>
      </c>
      <c r="F51" s="4">
        <f t="shared" si="2"/>
        <v>25</v>
      </c>
      <c r="G51" t="s">
        <v>9648</v>
      </c>
    </row>
    <row r="52" spans="1:9" x14ac:dyDescent="0.35">
      <c r="A52" s="42">
        <v>30</v>
      </c>
      <c r="B52" s="4">
        <v>-255.923</v>
      </c>
      <c r="C52" t="s">
        <v>8078</v>
      </c>
      <c r="D52" s="4">
        <v>2</v>
      </c>
      <c r="E52" s="16" t="s">
        <v>8137</v>
      </c>
      <c r="F52" s="4">
        <f t="shared" si="2"/>
        <v>4</v>
      </c>
      <c r="G52" t="s">
        <v>9380</v>
      </c>
    </row>
    <row r="53" spans="1:9" x14ac:dyDescent="0.35">
      <c r="A53" s="42">
        <v>31</v>
      </c>
      <c r="B53" s="4">
        <v>-254.63900000000001</v>
      </c>
      <c r="C53" t="s">
        <v>8078</v>
      </c>
      <c r="D53" s="4">
        <v>2</v>
      </c>
      <c r="E53" s="16" t="s">
        <v>8139</v>
      </c>
      <c r="F53" s="4">
        <f t="shared" si="2"/>
        <v>3</v>
      </c>
      <c r="G53" s="43" t="s">
        <v>9379</v>
      </c>
    </row>
    <row r="54" spans="1:9" x14ac:dyDescent="0.35">
      <c r="B54" s="4">
        <v>-253.90899999999999</v>
      </c>
      <c r="C54" t="s">
        <v>8078</v>
      </c>
      <c r="D54" s="4">
        <v>2</v>
      </c>
      <c r="E54" s="16" t="s">
        <v>8141</v>
      </c>
    </row>
    <row r="55" spans="1:9" x14ac:dyDescent="0.35">
      <c r="B55" s="4">
        <v>-253.07499999999999</v>
      </c>
      <c r="C55" t="s">
        <v>8078</v>
      </c>
      <c r="D55" s="4">
        <v>2</v>
      </c>
      <c r="E55" s="16" t="s">
        <v>8139</v>
      </c>
    </row>
    <row r="56" spans="1:9" x14ac:dyDescent="0.35">
      <c r="B56" s="4">
        <v>-250.399</v>
      </c>
      <c r="C56" t="s">
        <v>8078</v>
      </c>
      <c r="D56" s="4">
        <v>2</v>
      </c>
      <c r="E56" s="16" t="s">
        <v>1519</v>
      </c>
    </row>
    <row r="57" spans="1:9" x14ac:dyDescent="0.35">
      <c r="B57" s="4">
        <v>-243.196</v>
      </c>
      <c r="C57" t="s">
        <v>8078</v>
      </c>
      <c r="D57" s="4">
        <v>2</v>
      </c>
      <c r="E57" s="16" t="s">
        <v>8142</v>
      </c>
    </row>
    <row r="58" spans="1:9" x14ac:dyDescent="0.35">
      <c r="A58" s="42">
        <v>32</v>
      </c>
      <c r="B58" s="4">
        <v>-243.77</v>
      </c>
      <c r="C58" t="s">
        <v>8107</v>
      </c>
      <c r="D58" s="4">
        <v>3</v>
      </c>
      <c r="E58" s="16" t="s">
        <v>139</v>
      </c>
      <c r="F58" s="4">
        <f t="shared" si="2"/>
        <v>4</v>
      </c>
      <c r="G58" t="s">
        <v>9380</v>
      </c>
    </row>
    <row r="59" spans="1:9" x14ac:dyDescent="0.35">
      <c r="A59" s="42">
        <v>33</v>
      </c>
      <c r="B59" s="4">
        <v>-239.733</v>
      </c>
      <c r="C59" t="s">
        <v>8083</v>
      </c>
      <c r="D59" s="4">
        <v>4</v>
      </c>
      <c r="E59" s="16" t="s">
        <v>8144</v>
      </c>
      <c r="F59" s="4">
        <f t="shared" si="2"/>
        <v>27</v>
      </c>
      <c r="G59" t="s">
        <v>11680</v>
      </c>
      <c r="H59" s="4">
        <f t="shared" si="2"/>
        <v>33</v>
      </c>
      <c r="I59" t="s">
        <v>9424</v>
      </c>
    </row>
    <row r="60" spans="1:9" x14ac:dyDescent="0.35">
      <c r="B60" s="4">
        <v>-237.02699999999999</v>
      </c>
      <c r="C60" t="s">
        <v>8083</v>
      </c>
      <c r="D60" s="4">
        <v>4</v>
      </c>
      <c r="E60" s="16" t="s">
        <v>8145</v>
      </c>
    </row>
    <row r="61" spans="1:9" x14ac:dyDescent="0.35">
      <c r="A61" s="42">
        <v>34</v>
      </c>
      <c r="B61" s="4">
        <v>-229.619</v>
      </c>
      <c r="C61" t="s">
        <v>8078</v>
      </c>
      <c r="D61" s="4">
        <v>2</v>
      </c>
      <c r="E61" s="16" t="s">
        <v>8146</v>
      </c>
      <c r="F61" s="4">
        <f t="shared" si="2"/>
        <v>3</v>
      </c>
      <c r="G61" s="43" t="s">
        <v>9379</v>
      </c>
    </row>
    <row r="62" spans="1:9" x14ac:dyDescent="0.35">
      <c r="A62" s="42">
        <v>35</v>
      </c>
      <c r="B62" s="4">
        <v>-228.45699999999999</v>
      </c>
      <c r="C62" t="s">
        <v>8083</v>
      </c>
      <c r="D62" s="4">
        <v>4</v>
      </c>
      <c r="E62" s="16" t="s">
        <v>8147</v>
      </c>
      <c r="F62" s="4">
        <f t="shared" si="2"/>
        <v>7</v>
      </c>
      <c r="G62" t="s">
        <v>9377</v>
      </c>
      <c r="H62" s="4">
        <f t="shared" si="2"/>
        <v>4</v>
      </c>
      <c r="I62" t="s">
        <v>10429</v>
      </c>
    </row>
    <row r="63" spans="1:9" x14ac:dyDescent="0.35">
      <c r="A63" s="42">
        <v>36</v>
      </c>
      <c r="B63" s="4">
        <v>-219.78200000000001</v>
      </c>
      <c r="C63" t="s">
        <v>8083</v>
      </c>
      <c r="D63" s="4">
        <v>4</v>
      </c>
      <c r="E63" s="16" t="s">
        <v>8148</v>
      </c>
      <c r="F63" s="4">
        <f t="shared" si="2"/>
        <v>4</v>
      </c>
      <c r="G63" t="s">
        <v>9372</v>
      </c>
      <c r="I63" t="s">
        <v>11672</v>
      </c>
    </row>
    <row r="64" spans="1:9" x14ac:dyDescent="0.35">
      <c r="B64" s="4">
        <v>-212.61199999999999</v>
      </c>
      <c r="C64" t="s">
        <v>8083</v>
      </c>
      <c r="D64" s="4">
        <v>4</v>
      </c>
      <c r="E64" s="16" t="s">
        <v>8152</v>
      </c>
    </row>
    <row r="65" spans="1:10" x14ac:dyDescent="0.35">
      <c r="A65" s="42">
        <v>37</v>
      </c>
      <c r="B65" s="4">
        <v>-217.12799999999999</v>
      </c>
      <c r="C65" t="s">
        <v>8078</v>
      </c>
      <c r="D65" s="4">
        <v>2</v>
      </c>
      <c r="E65" s="16" t="s">
        <v>8150</v>
      </c>
    </row>
    <row r="66" spans="1:10" x14ac:dyDescent="0.35">
      <c r="E66" s="58" t="s">
        <v>11673</v>
      </c>
      <c r="F66" s="4">
        <f t="shared" si="2"/>
        <v>3</v>
      </c>
      <c r="G66" t="s">
        <v>9379</v>
      </c>
    </row>
    <row r="67" spans="1:10" x14ac:dyDescent="0.35">
      <c r="E67" s="58" t="s">
        <v>11674</v>
      </c>
      <c r="F67" s="4">
        <f t="shared" si="2"/>
        <v>26</v>
      </c>
      <c r="G67" t="s">
        <v>10123</v>
      </c>
      <c r="I67" t="s">
        <v>11675</v>
      </c>
    </row>
    <row r="68" spans="1:10" x14ac:dyDescent="0.35">
      <c r="A68" s="42">
        <v>38</v>
      </c>
      <c r="B68" s="4">
        <v>-209.61799999999999</v>
      </c>
      <c r="C68" t="s">
        <v>8107</v>
      </c>
      <c r="D68" s="4">
        <v>3</v>
      </c>
      <c r="E68" s="16" t="s">
        <v>8153</v>
      </c>
    </row>
    <row r="69" spans="1:10" x14ac:dyDescent="0.35">
      <c r="E69" s="58" t="s">
        <v>10127</v>
      </c>
      <c r="F69" s="4">
        <f t="shared" si="2"/>
        <v>4</v>
      </c>
      <c r="G69" t="s">
        <v>9380</v>
      </c>
    </row>
    <row r="70" spans="1:10" x14ac:dyDescent="0.35">
      <c r="E70" s="58" t="s">
        <v>10128</v>
      </c>
      <c r="F70" s="4">
        <f t="shared" si="2"/>
        <v>5</v>
      </c>
      <c r="G70" t="s">
        <v>9378</v>
      </c>
    </row>
    <row r="71" spans="1:10" x14ac:dyDescent="0.35">
      <c r="A71" s="42">
        <v>39</v>
      </c>
      <c r="B71" s="4">
        <v>-206.80199999999999</v>
      </c>
      <c r="C71" t="s">
        <v>8083</v>
      </c>
      <c r="D71" s="4">
        <v>4</v>
      </c>
      <c r="E71" s="16" t="s">
        <v>8155</v>
      </c>
      <c r="F71" s="4">
        <f t="shared" si="2"/>
        <v>8</v>
      </c>
      <c r="G71" t="s">
        <v>9374</v>
      </c>
    </row>
    <row r="72" spans="1:10" x14ac:dyDescent="0.35">
      <c r="A72" s="42">
        <v>40</v>
      </c>
      <c r="B72" s="4">
        <v>-187.21099999999899</v>
      </c>
      <c r="C72" t="s">
        <v>8078</v>
      </c>
      <c r="D72" s="4">
        <v>2</v>
      </c>
      <c r="E72" s="16" t="s">
        <v>10192</v>
      </c>
      <c r="F72" s="4">
        <f t="shared" si="2"/>
        <v>7</v>
      </c>
      <c r="G72" t="s">
        <v>9377</v>
      </c>
    </row>
    <row r="73" spans="1:10" x14ac:dyDescent="0.35">
      <c r="A73" s="42">
        <v>41</v>
      </c>
      <c r="B73" s="4">
        <v>-178.18799999999999</v>
      </c>
      <c r="C73" t="s">
        <v>8078</v>
      </c>
      <c r="D73" s="4">
        <v>2</v>
      </c>
      <c r="E73" s="16" t="s">
        <v>8162</v>
      </c>
      <c r="F73" s="4">
        <f t="shared" si="2"/>
        <v>3</v>
      </c>
      <c r="G73" t="s">
        <v>9379</v>
      </c>
    </row>
    <row r="74" spans="1:10" x14ac:dyDescent="0.35">
      <c r="B74" s="4">
        <v>-163.48099999999999</v>
      </c>
      <c r="C74" t="s">
        <v>8078</v>
      </c>
      <c r="D74" s="4">
        <v>2</v>
      </c>
      <c r="E74" s="16" t="s">
        <v>8164</v>
      </c>
    </row>
    <row r="75" spans="1:10" x14ac:dyDescent="0.35">
      <c r="A75" s="42">
        <v>42</v>
      </c>
      <c r="B75" s="4">
        <v>-181.91</v>
      </c>
      <c r="C75" t="s">
        <v>8083</v>
      </c>
      <c r="D75" s="4">
        <v>4</v>
      </c>
      <c r="E75" s="16" t="s">
        <v>8161</v>
      </c>
      <c r="F75" s="4">
        <f t="shared" si="2"/>
        <v>5</v>
      </c>
      <c r="G75" t="s">
        <v>9378</v>
      </c>
    </row>
    <row r="76" spans="1:10" x14ac:dyDescent="0.35">
      <c r="A76" s="42">
        <v>43</v>
      </c>
      <c r="B76" s="4">
        <v>-160.47399999999999</v>
      </c>
      <c r="C76" t="s">
        <v>8107</v>
      </c>
      <c r="D76" s="4">
        <v>3</v>
      </c>
      <c r="E76" s="16" t="s">
        <v>8165</v>
      </c>
      <c r="F76" s="4">
        <f t="shared" si="2"/>
        <v>4</v>
      </c>
      <c r="G76" t="s">
        <v>9380</v>
      </c>
    </row>
    <row r="77" spans="1:10" x14ac:dyDescent="0.35">
      <c r="A77" s="42">
        <v>44</v>
      </c>
      <c r="B77" s="4">
        <v>-153.684</v>
      </c>
      <c r="C77" t="s">
        <v>8083</v>
      </c>
      <c r="D77" s="4">
        <v>4</v>
      </c>
      <c r="E77" s="16" t="s">
        <v>8167</v>
      </c>
      <c r="F77" s="4">
        <f t="shared" si="2"/>
        <v>8</v>
      </c>
      <c r="G77" t="s">
        <v>9374</v>
      </c>
    </row>
    <row r="78" spans="1:10" x14ac:dyDescent="0.35">
      <c r="A78" s="42">
        <v>45</v>
      </c>
      <c r="B78" s="4">
        <v>-151.524</v>
      </c>
      <c r="C78" t="s">
        <v>8078</v>
      </c>
      <c r="D78" s="4">
        <v>2</v>
      </c>
      <c r="E78" s="16" t="s">
        <v>8168</v>
      </c>
      <c r="F78" s="4">
        <f t="shared" si="2"/>
        <v>7</v>
      </c>
      <c r="G78" t="s">
        <v>9377</v>
      </c>
    </row>
    <row r="79" spans="1:10" x14ac:dyDescent="0.35">
      <c r="A79" s="42">
        <v>46</v>
      </c>
      <c r="B79" s="4">
        <v>-150.19999999999999</v>
      </c>
      <c r="C79" t="s">
        <v>8107</v>
      </c>
      <c r="D79" s="4">
        <v>3</v>
      </c>
      <c r="E79" s="16" t="s">
        <v>8169</v>
      </c>
      <c r="F79" s="4">
        <f t="shared" si="2"/>
        <v>14</v>
      </c>
      <c r="G79" s="43" t="s">
        <v>9381</v>
      </c>
      <c r="J79" s="45"/>
    </row>
    <row r="80" spans="1:10" x14ac:dyDescent="0.35">
      <c r="A80" s="42">
        <v>47</v>
      </c>
      <c r="B80" s="4">
        <v>-148.81299999999999</v>
      </c>
      <c r="C80" t="s">
        <v>8083</v>
      </c>
      <c r="D80" s="4">
        <v>4</v>
      </c>
      <c r="E80" s="16" t="s">
        <v>8170</v>
      </c>
      <c r="F80" s="4">
        <f t="shared" si="2"/>
        <v>8</v>
      </c>
      <c r="G80" t="s">
        <v>9374</v>
      </c>
    </row>
    <row r="81" spans="1:9" x14ac:dyDescent="0.35">
      <c r="A81" s="42">
        <v>48</v>
      </c>
      <c r="B81" s="4">
        <v>-138.51300000000001</v>
      </c>
      <c r="C81" t="s">
        <v>8083</v>
      </c>
      <c r="D81" s="4">
        <v>4</v>
      </c>
      <c r="E81" s="16" t="s">
        <v>8173</v>
      </c>
      <c r="F81" s="4">
        <f t="shared" si="2"/>
        <v>27</v>
      </c>
      <c r="G81" t="s">
        <v>11680</v>
      </c>
    </row>
    <row r="82" spans="1:9" x14ac:dyDescent="0.35">
      <c r="A82" s="42">
        <v>49</v>
      </c>
      <c r="B82" s="4">
        <v>-134.02000000000001</v>
      </c>
      <c r="C82" t="s">
        <v>8083</v>
      </c>
      <c r="D82" s="4">
        <v>4</v>
      </c>
      <c r="E82" s="16" t="s">
        <v>8174</v>
      </c>
      <c r="F82" s="4">
        <f t="shared" si="2"/>
        <v>25</v>
      </c>
      <c r="G82" s="43" t="s">
        <v>9648</v>
      </c>
      <c r="I82" s="41"/>
    </row>
    <row r="83" spans="1:9" x14ac:dyDescent="0.35">
      <c r="A83" s="42">
        <v>50</v>
      </c>
      <c r="B83" s="4">
        <v>-130.28</v>
      </c>
      <c r="C83" t="s">
        <v>8078</v>
      </c>
      <c r="D83" s="4">
        <v>2</v>
      </c>
      <c r="E83" s="16" t="s">
        <v>8177</v>
      </c>
      <c r="F83" s="4">
        <f t="shared" si="2"/>
        <v>3</v>
      </c>
      <c r="G83" s="43" t="s">
        <v>9379</v>
      </c>
      <c r="I83" s="41"/>
    </row>
    <row r="84" spans="1:9" x14ac:dyDescent="0.35">
      <c r="A84" s="42">
        <v>51</v>
      </c>
      <c r="B84" s="4">
        <v>-121.673999999999</v>
      </c>
      <c r="C84" t="s">
        <v>8107</v>
      </c>
      <c r="D84" s="4">
        <v>3</v>
      </c>
      <c r="E84" s="16" t="s">
        <v>8178</v>
      </c>
      <c r="F84" s="4">
        <f t="shared" si="2"/>
        <v>3</v>
      </c>
      <c r="G84" t="s">
        <v>9379</v>
      </c>
      <c r="H84" s="4">
        <f t="shared" si="2"/>
        <v>4</v>
      </c>
      <c r="I84" t="s">
        <v>9380</v>
      </c>
    </row>
    <row r="85" spans="1:9" x14ac:dyDescent="0.35">
      <c r="A85" s="42">
        <v>52</v>
      </c>
      <c r="B85" s="4">
        <v>-121.14700000000001</v>
      </c>
      <c r="C85" t="s">
        <v>8078</v>
      </c>
      <c r="D85" s="4">
        <v>2</v>
      </c>
      <c r="E85" s="16" t="s">
        <v>8179</v>
      </c>
      <c r="F85" s="4">
        <f t="shared" si="2"/>
        <v>3</v>
      </c>
      <c r="G85" t="s">
        <v>9379</v>
      </c>
      <c r="H85" s="4">
        <f t="shared" ref="H85" si="3">IF(I85="GREET",1,IF(I85="GOAL",2,IF(I85="GOAL:COOP",2,IF(I85="(GOAL:COOP)",2,IF(I85="GOAL:CIVILITY",2,IF(I85="GOAL:SUSTAIN",2,IF(I85="(GOAL:SUSTAIN)",2,IF(I85="GOAL:MAX EARN",2,IF(I85="GOAL:EQUITY",2,IF(I85="(GOAL:EQUITY)",2,IF(I85="PROPOSAL",3,IF(I85="(PROPOSAL)",3,IF(I85="CHOOSE+",4,IF(I85="CHOOSE-",4,IF(I85="(CHOOSE+)",4,IF(I85="(CHOOSE-)",4,IF(I85="ECO INFO",5,IF(I85="(ECO INFO)",5,IF(I85="$ INFO",6,IF(I85="($ INFO)",6,IF(I85="SOC INFO",7,IF(I85="(SOC INFO)",7,IF(I85="RULE INFO",8,IF(I85="EXP INFO",9,IF(I85="(EXP INFO)",9,IF(I85="MON RES",10,IF(I85="MON EARN",11,IF(I85="MON BEH",12,IF(I85="POSE HARM",13,IF(I85="(POSE HARM)",13,IF(I85="POSE CONCERN",14,IF(I85="(POSE CONCERN)",14,IF(I85="RJ APOLOGY",15,IF(I85="RJ ATONE",16,IF(I85="(RJ ATONE)",16,IF(I85="RJ JUSTIFY",17,IF(I85="RJ JUSTIFY:ECO INFO",17,IF(I85="RJ JUSTIFY:SOC INFO",17,IF(I85="RJ JUSTIFY:EXP INFO",17,IF(I85="RJ JUSTIFY:MON EARN",17,IF(I85="RJ JUSTIFY:MON BEH",17,IF(I85="RJ-",18,IF(I85="RJ FORGIVE+",19,IF(I85="RJ FORGIVE-",19,IF(I85="(RJ FORGIVE+)",19,IF(I85="(RJ FORGIVE-)",19,IF(I85="COORD",20,IF(I85="(COORD)",20,IF(I85="ENF ACK",21,IF(I85="(ENF ACK)",21,IF(I85="ENF PRAISE",22,IF(I85="ENF ASK",23,IF(I85="ENF TELL",24,IF(I85="ENF SHAME",25,IF(I85="ENF WARN",26,IF(I85="ENF THREATEN",27,IF(I85="ENF PUNISH",28,IF(I85="DEFECT",29,IF(I85="SM TALK",30,IF(I85="HUMOR",31,IF(I85="POLITE+",32,IF(I85="POLITE-",32,IF(I85="INPUT-",33,IF(I85="AMBIGUOUS",34,IF(I85="UNCODEABLE",35)))))))))))))))))))))))))))))))))))))))))))))))))))))))))))))))))</f>
        <v>4</v>
      </c>
      <c r="I85" t="s">
        <v>9380</v>
      </c>
    </row>
    <row r="86" spans="1:9" x14ac:dyDescent="0.35">
      <c r="A86" s="42">
        <v>53</v>
      </c>
      <c r="B86" s="4">
        <v>-110.125</v>
      </c>
      <c r="C86" t="s">
        <v>8083</v>
      </c>
      <c r="D86" s="4">
        <v>4</v>
      </c>
      <c r="E86" s="16" t="s">
        <v>8180</v>
      </c>
      <c r="F86" s="4">
        <f t="shared" si="2"/>
        <v>7</v>
      </c>
      <c r="G86" t="s">
        <v>9377</v>
      </c>
      <c r="H86" s="4">
        <f t="shared" ref="H86" si="4">IF(I86="GREET",1,IF(I86="GOAL",2,IF(I86="GOAL:COOP",2,IF(I86="(GOAL:COOP)",2,IF(I86="GOAL:CIVILITY",2,IF(I86="GOAL:SUSTAIN",2,IF(I86="(GOAL:SUSTAIN)",2,IF(I86="GOAL:MAX EARN",2,IF(I86="GOAL:EQUITY",2,IF(I86="(GOAL:EQUITY)",2,IF(I86="PROPOSAL",3,IF(I86="(PROPOSAL)",3,IF(I86="CHOOSE+",4,IF(I86="CHOOSE-",4,IF(I86="(CHOOSE+)",4,IF(I86="(CHOOSE-)",4,IF(I86="ECO INFO",5,IF(I86="(ECO INFO)",5,IF(I86="$ INFO",6,IF(I86="($ INFO)",6,IF(I86="SOC INFO",7,IF(I86="(SOC INFO)",7,IF(I86="RULE INFO",8,IF(I86="EXP INFO",9,IF(I86="(EXP INFO)",9,IF(I86="MON RES",10,IF(I86="MON EARN",11,IF(I86="MON BEH",12,IF(I86="POSE HARM",13,IF(I86="(POSE HARM)",13,IF(I86="POSE CONCERN",14,IF(I86="(POSE CONCERN)",14,IF(I86="RJ APOLOGY",15,IF(I86="RJ ATONE",16,IF(I86="(RJ ATONE)",16,IF(I86="RJ JUSTIFY",17,IF(I86="RJ JUSTIFY:ECO INFO",17,IF(I86="RJ JUSTIFY:SOC INFO",17,IF(I86="RJ JUSTIFY:EXP INFO",17,IF(I86="RJ JUSTIFY:MON EARN",17,IF(I86="RJ JUSTIFY:MON BEH",17,IF(I86="RJ-",18,IF(I86="RJ FORGIVE+",19,IF(I86="RJ FORGIVE-",19,IF(I86="(RJ FORGIVE+)",19,IF(I86="(RJ FORGIVE-)",19,IF(I86="COORD",20,IF(I86="(COORD)",20,IF(I86="ENF ACK",21,IF(I86="(ENF ACK)",21,IF(I86="ENF PRAISE",22,IF(I86="ENF ASK",23,IF(I86="ENF TELL",24,IF(I86="ENF SHAME",25,IF(I86="ENF WARN",26,IF(I86="ENF THREATEN",27,IF(I86="ENF PUNISH",28,IF(I86="DEFECT",29,IF(I86="SM TALK",30,IF(I86="HUMOR",31,IF(I86="POLITE+",32,IF(I86="POLITE-",32,IF(I86="INPUT-",33,IF(I86="AMBIGUOUS",34,IF(I86="UNCODEABLE",35)))))))))))))))))))))))))))))))))))))))))))))))))))))))))))))))))</f>
        <v>4</v>
      </c>
      <c r="I86" t="s">
        <v>10429</v>
      </c>
    </row>
    <row r="87" spans="1:9" x14ac:dyDescent="0.35">
      <c r="A87" s="42">
        <v>54</v>
      </c>
      <c r="B87" s="4">
        <v>-103.01600000000001</v>
      </c>
      <c r="C87" t="s">
        <v>8083</v>
      </c>
      <c r="D87" s="4">
        <v>4</v>
      </c>
      <c r="E87" s="16" t="s">
        <v>8181</v>
      </c>
      <c r="F87" s="4">
        <f t="shared" si="2"/>
        <v>7</v>
      </c>
      <c r="G87" t="s">
        <v>9377</v>
      </c>
    </row>
    <row r="88" spans="1:9" x14ac:dyDescent="0.35">
      <c r="A88" s="42">
        <v>55</v>
      </c>
      <c r="B88" s="4">
        <v>-98.271000000000001</v>
      </c>
      <c r="C88" t="s">
        <v>8107</v>
      </c>
      <c r="D88" s="4">
        <v>3</v>
      </c>
      <c r="E88" s="16" t="s">
        <v>8182</v>
      </c>
    </row>
    <row r="89" spans="1:9" x14ac:dyDescent="0.35">
      <c r="E89" s="58" t="s">
        <v>11676</v>
      </c>
      <c r="F89" s="4">
        <f t="shared" si="2"/>
        <v>4</v>
      </c>
      <c r="G89" t="s">
        <v>9380</v>
      </c>
    </row>
    <row r="90" spans="1:9" x14ac:dyDescent="0.35">
      <c r="E90" s="58" t="s">
        <v>11677</v>
      </c>
      <c r="F90" s="4">
        <f t="shared" si="2"/>
        <v>2</v>
      </c>
      <c r="G90" t="s">
        <v>10938</v>
      </c>
    </row>
    <row r="91" spans="1:9" x14ac:dyDescent="0.35">
      <c r="A91" s="42">
        <v>56</v>
      </c>
      <c r="B91" s="4">
        <v>-93.102000000000004</v>
      </c>
      <c r="C91" t="s">
        <v>8083</v>
      </c>
      <c r="D91" s="4">
        <v>4</v>
      </c>
      <c r="E91" s="16" t="s">
        <v>8183</v>
      </c>
      <c r="F91" s="4">
        <f t="shared" si="2"/>
        <v>25</v>
      </c>
      <c r="G91" t="s">
        <v>9648</v>
      </c>
      <c r="H91" s="4">
        <f>IF(I91="GREET",1,IF(I91="GOAL",2,IF(I91="GOAL:COOP",2,IF(I91="(GOAL:COOP)",2,IF(I91="GOAL:CIVILITY",2,IF(I91="GOAL:SUSTAIN",2,IF(I91="(GOAL:SUSTAIN)",2,IF(I91="GOAL:MAX EARN",2,IF(I91="GOAL:EQUITY",2,IF(I91="(GOAL:EQUITY)",2,IF(I91="PROPOSAL",3,IF(I91="(PROPOSAL)",3,IF(I91="CHOOSE+",4,IF(I91="CHOOSE-",4,IF(I91="(CHOOSE+)",4,IF(I91="(CHOOSE-)",4,IF(I91="ECO INFO",5,IF(I91="(ECO INFO)",5,IF(I91="$ INFO",6,IF(I91="($ INFO)",6,IF(I91="SOC INFO",7,IF(I91="(SOC INFO)",7,IF(I91="RULE INFO",8,IF(I91="EXP INFO",9,IF(I91="(EXP INFO)",9,IF(I91="MON RES",10,IF(I91="MON EARN",11,IF(I91="MON BEH",12,IF(I91="POSE HARM",13,IF(I91="(POSE HARM)",13,IF(I91="POSE CONCERN",14,IF(I91="(POSE CONCERN)",14,IF(I91="RJ APOLOGY",15,IF(I91="RJ ATONE",16,IF(I91="(RJ ATONE)",16,IF(I91="RJ JUSTIFY",17,IF(I91="RJ JUSTIFY:ECO INFO",17,IF(I91="RJ JUSTIFY:SOC INFO",17,IF(I91="RJ JUSTIFY:EXP INFO",17,IF(I91="RJ JUSTIFY:MON EARN",17,IF(I91="RJ JUSTIFY:MON BEH",17,IF(I91="RJ-",18,IF(I91="RJ FORGIVE+",19,IF(I91="RJ FORGIVE-",19,IF(I91="(RJ FORGIVE+)",19,IF(I91="(RJ FORGIVE-)",19,IF(I91="COORD",20,IF(I91="(COORD)",20,IF(I91="ENF ACK",21,IF(I91="(ENF ACK)",21,IF(I91="ENF PRAISE",22,IF(I91="ENF ASK",23,IF(I91="ENF TELL",24,IF(I91="ENF SHAME",25,IF(I91="ENF WARN",26,IF(I91="ENF THREATEN",27,IF(I91="ENF PUNISH",28,IF(I91="DEFECT",29,IF(I91="SM TALK",30,IF(I91="HUMOR",31,IF(I91="POLITE+",32,IF(I91="POLITE-",32,IF(I91="(INPUT-)",33,IF(I91="AMBIGUOUS",34,IF(I91="UNCODEABLE",35)))))))))))))))))))))))))))))))))))))))))))))))))))))))))))))))))</f>
        <v>33</v>
      </c>
      <c r="I91" t="s">
        <v>11678</v>
      </c>
    </row>
    <row r="92" spans="1:9" x14ac:dyDescent="0.35">
      <c r="A92" s="42">
        <v>57</v>
      </c>
      <c r="B92" s="4">
        <v>-88.456000000000003</v>
      </c>
      <c r="C92" t="s">
        <v>8078</v>
      </c>
      <c r="D92" s="4">
        <v>2</v>
      </c>
      <c r="E92" s="16" t="s">
        <v>8184</v>
      </c>
      <c r="F92" s="4">
        <f t="shared" si="2"/>
        <v>7</v>
      </c>
      <c r="G92" s="43" t="s">
        <v>9377</v>
      </c>
      <c r="I92" s="41"/>
    </row>
    <row r="93" spans="1:9" x14ac:dyDescent="0.35">
      <c r="A93" s="42">
        <v>58</v>
      </c>
      <c r="B93" s="4">
        <v>-87.998999999999995</v>
      </c>
      <c r="C93" t="s">
        <v>8083</v>
      </c>
      <c r="D93" s="4">
        <v>4</v>
      </c>
      <c r="E93" s="16" t="s">
        <v>8185</v>
      </c>
      <c r="F93" s="4">
        <f t="shared" ref="F93:J145" si="5">IF(G93="GREET",1,IF(G93="GOAL",2,IF(G93="GOAL:COOP",2,IF(G93="(GOAL:COOP)",2,IF(G93="GOAL:CIVILITY",2,IF(G93="GOAL:SUSTAIN",2,IF(G93="(GOAL:SUSTAIN)",2,IF(G93="GOAL:MAX EARN",2,IF(G93="GOAL:EQUITY",2,IF(G93="(GOAL:EQUITY)",2,IF(G93="PROPOSAL",3,IF(G93="(PROPOSAL)",3,IF(G93="CHOOSE+",4,IF(G93="CHOOSE-",4,IF(G93="(CHOOSE+)",4,IF(G93="(CHOOSE-)",4,IF(G93="ECO INFO",5,IF(G93="(ECO INFO)",5,IF(G93="$ INFO",6,IF(G93="($ INFO)",6,IF(G93="SOC INFO",7,IF(G93="(SOC INFO)",7,IF(G93="RULE INFO",8,IF(G93="EXP INFO",9,IF(G93="(EXP INFO)",9,IF(G93="MON RES",10,IF(G93="MON EARN",11,IF(G93="MON BEH",12,IF(G93="POSE HARM",13,IF(G93="(POSE HARM)",13,IF(G93="POSE CONCERN",14,IF(G93="(POSE CONCERN)",14,IF(G93="RJ APOLOGY",15,IF(G93="RJ ATONE",16,IF(G93="(RJ ATONE)",16,IF(G93="RJ JUSTIFY",17,IF(G93="RJ JUSTIFY:ECO INFO",17,IF(G93="RJ JUSTIFY:SOC INFO",17,IF(G93="RJ JUSTIFY:EXP INFO",17,IF(G93="RJ JUSTIFY:MON EARN",17,IF(G93="RJ JUSTIFY:MON BEH",17,IF(G93="RJ-",18,IF(G93="RJ FORGIVE+",19,IF(G93="RJ FORGIVE-",19,IF(G93="(RJ FORGIVE+)",19,IF(G93="(RJ FORGIVE-)",19,IF(G93="COORD",20,IF(G93="(COORD)",20,IF(G93="ENF ACK",21,IF(G93="(ENF ACK)",21,IF(G93="ENF PRAISE",22,IF(G93="ENF ASK",23,IF(G93="ENF TELL",24,IF(G93="ENF SHAME",25,IF(G93="ENF WARN",26,IF(G93="ENF THREATEN",27,IF(G93="ENF PUNISH",28,IF(G93="DEFECT",29,IF(G93="SM TALK",30,IF(G93="HUMOR",31,IF(G93="POLITE+",32,IF(G93="POLITE-",32,IF(G93="INPUT-",33,IF(G93="AMBIGUOUS",34,IF(G93="UNCODEABLE",35)))))))))))))))))))))))))))))))))))))))))))))))))))))))))))))))))</f>
        <v>33</v>
      </c>
      <c r="G93" t="s">
        <v>9424</v>
      </c>
    </row>
    <row r="94" spans="1:9" x14ac:dyDescent="0.35">
      <c r="A94" s="42">
        <v>59</v>
      </c>
      <c r="B94" s="4">
        <v>-77.631</v>
      </c>
      <c r="C94" t="s">
        <v>8078</v>
      </c>
      <c r="D94" s="4">
        <v>2</v>
      </c>
      <c r="E94" s="16" t="s">
        <v>10193</v>
      </c>
      <c r="F94" s="4">
        <f t="shared" si="5"/>
        <v>32</v>
      </c>
      <c r="G94" s="43" t="s">
        <v>9392</v>
      </c>
    </row>
    <row r="95" spans="1:9" x14ac:dyDescent="0.35">
      <c r="A95" s="84"/>
      <c r="B95" s="4">
        <v>-73.320999999999998</v>
      </c>
      <c r="C95" t="s">
        <v>8078</v>
      </c>
      <c r="D95" s="4">
        <v>2</v>
      </c>
      <c r="E95" s="16" t="s">
        <v>8188</v>
      </c>
      <c r="G95" s="43"/>
    </row>
    <row r="96" spans="1:9" x14ac:dyDescent="0.35">
      <c r="A96" s="42">
        <v>60</v>
      </c>
      <c r="B96" s="4">
        <v>-72.786000000000001</v>
      </c>
      <c r="C96" t="s">
        <v>8083</v>
      </c>
      <c r="D96" s="4">
        <v>4</v>
      </c>
      <c r="E96" s="16" t="s">
        <v>914</v>
      </c>
      <c r="F96" s="4">
        <f t="shared" si="5"/>
        <v>35</v>
      </c>
      <c r="G96" s="43" t="s">
        <v>9391</v>
      </c>
    </row>
    <row r="97" spans="1:7" x14ac:dyDescent="0.35">
      <c r="A97" s="42">
        <v>61</v>
      </c>
      <c r="B97" s="4">
        <v>-62.126999999999903</v>
      </c>
      <c r="C97" t="s">
        <v>8078</v>
      </c>
      <c r="D97" s="4">
        <v>2</v>
      </c>
      <c r="E97" s="16" t="s">
        <v>8189</v>
      </c>
      <c r="F97" s="4">
        <f t="shared" si="5"/>
        <v>3</v>
      </c>
      <c r="G97" s="43" t="s">
        <v>9379</v>
      </c>
    </row>
    <row r="98" spans="1:7" x14ac:dyDescent="0.35">
      <c r="A98" s="42">
        <v>62</v>
      </c>
      <c r="B98" s="4">
        <v>-61.301000000000002</v>
      </c>
      <c r="C98" t="s">
        <v>8083</v>
      </c>
      <c r="D98" s="4">
        <v>4</v>
      </c>
      <c r="E98" s="16" t="s">
        <v>10194</v>
      </c>
      <c r="F98" s="4">
        <f t="shared" si="5"/>
        <v>24</v>
      </c>
      <c r="G98" t="s">
        <v>10409</v>
      </c>
    </row>
    <row r="99" spans="1:7" x14ac:dyDescent="0.35">
      <c r="A99" s="42">
        <v>63</v>
      </c>
      <c r="B99" s="4">
        <v>-60.055999999999997</v>
      </c>
      <c r="C99" t="s">
        <v>8107</v>
      </c>
      <c r="D99" s="4">
        <v>3</v>
      </c>
      <c r="E99" s="16" t="s">
        <v>8191</v>
      </c>
      <c r="F99" s="4">
        <f t="shared" si="5"/>
        <v>3</v>
      </c>
      <c r="G99" t="s">
        <v>9379</v>
      </c>
    </row>
    <row r="100" spans="1:7" x14ac:dyDescent="0.35">
      <c r="A100" s="42">
        <v>64</v>
      </c>
      <c r="B100" s="4">
        <v>-52.45</v>
      </c>
      <c r="C100" t="s">
        <v>8078</v>
      </c>
      <c r="D100" s="4">
        <v>2</v>
      </c>
      <c r="E100" s="16" t="s">
        <v>8192</v>
      </c>
      <c r="F100" s="4">
        <f t="shared" si="5"/>
        <v>23</v>
      </c>
      <c r="G100" s="43" t="s">
        <v>10129</v>
      </c>
    </row>
    <row r="101" spans="1:7" x14ac:dyDescent="0.35">
      <c r="A101" s="42">
        <v>65</v>
      </c>
      <c r="B101" s="4">
        <v>-51.470999999999997</v>
      </c>
      <c r="C101" t="s">
        <v>8083</v>
      </c>
      <c r="D101" s="4">
        <v>4</v>
      </c>
      <c r="E101" s="16" t="s">
        <v>8193</v>
      </c>
      <c r="F101" s="4">
        <f t="shared" si="5"/>
        <v>24</v>
      </c>
      <c r="G101" t="s">
        <v>10409</v>
      </c>
    </row>
    <row r="103" spans="1:7" x14ac:dyDescent="0.35">
      <c r="B103" s="107" t="s">
        <v>9231</v>
      </c>
      <c r="C103" s="22"/>
      <c r="D103" s="21"/>
      <c r="E103" s="23"/>
    </row>
    <row r="104" spans="1:7" x14ac:dyDescent="0.35">
      <c r="B104" s="20"/>
    </row>
    <row r="105" spans="1:7" x14ac:dyDescent="0.35">
      <c r="A105" s="42">
        <v>66</v>
      </c>
      <c r="B105" s="4">
        <v>19.417000000000002</v>
      </c>
      <c r="C105" t="s">
        <v>8078</v>
      </c>
      <c r="D105" s="4">
        <v>2</v>
      </c>
      <c r="E105" s="16" t="s">
        <v>10195</v>
      </c>
      <c r="F105" s="4">
        <f t="shared" si="5"/>
        <v>27</v>
      </c>
      <c r="G105" s="43" t="s">
        <v>11680</v>
      </c>
    </row>
    <row r="106" spans="1:7" x14ac:dyDescent="0.35">
      <c r="G106" s="43"/>
    </row>
    <row r="107" spans="1:7" x14ac:dyDescent="0.35">
      <c r="A107" s="42">
        <v>67</v>
      </c>
      <c r="B107" s="4">
        <v>66.781999999999996</v>
      </c>
      <c r="C107" t="s">
        <v>8107</v>
      </c>
      <c r="D107" s="4">
        <v>3</v>
      </c>
      <c r="E107" s="16" t="s">
        <v>8196</v>
      </c>
      <c r="F107" s="4">
        <f t="shared" si="5"/>
        <v>24</v>
      </c>
      <c r="G107" t="s">
        <v>10409</v>
      </c>
    </row>
    <row r="108" spans="1:7" x14ac:dyDescent="0.35">
      <c r="A108" s="42">
        <v>68</v>
      </c>
      <c r="B108" s="4">
        <v>82.728999999999999</v>
      </c>
      <c r="C108" t="s">
        <v>8078</v>
      </c>
      <c r="D108" s="4">
        <v>2</v>
      </c>
      <c r="E108" s="16" t="s">
        <v>8198</v>
      </c>
      <c r="F108" s="4">
        <f t="shared" si="5"/>
        <v>25</v>
      </c>
      <c r="G108" t="s">
        <v>9648</v>
      </c>
    </row>
    <row r="109" spans="1:7" x14ac:dyDescent="0.35">
      <c r="A109" s="42">
        <v>69</v>
      </c>
      <c r="B109" s="4">
        <v>87.875</v>
      </c>
      <c r="C109" t="s">
        <v>8083</v>
      </c>
      <c r="D109" s="4">
        <v>4</v>
      </c>
      <c r="E109" s="16" t="s">
        <v>8199</v>
      </c>
      <c r="F109" s="4">
        <f t="shared" si="5"/>
        <v>25</v>
      </c>
      <c r="G109" t="s">
        <v>9648</v>
      </c>
    </row>
    <row r="110" spans="1:7" x14ac:dyDescent="0.35">
      <c r="A110" s="42">
        <v>70</v>
      </c>
      <c r="B110" s="4">
        <v>90.881</v>
      </c>
      <c r="C110" t="s">
        <v>8078</v>
      </c>
      <c r="D110" s="4">
        <v>2</v>
      </c>
      <c r="E110" s="16" t="s">
        <v>8200</v>
      </c>
      <c r="F110" s="4">
        <f t="shared" si="5"/>
        <v>25</v>
      </c>
      <c r="G110" t="s">
        <v>9648</v>
      </c>
    </row>
    <row r="111" spans="1:7" x14ac:dyDescent="0.35">
      <c r="A111" s="42">
        <v>71</v>
      </c>
      <c r="B111" s="4">
        <v>97.507000000000005</v>
      </c>
      <c r="C111" t="s">
        <v>8083</v>
      </c>
      <c r="D111" s="4">
        <v>4</v>
      </c>
      <c r="E111" s="16" t="s">
        <v>8201</v>
      </c>
      <c r="F111" s="4">
        <f t="shared" si="5"/>
        <v>25</v>
      </c>
      <c r="G111" t="s">
        <v>9648</v>
      </c>
    </row>
    <row r="112" spans="1:7" x14ac:dyDescent="0.35">
      <c r="A112" s="42">
        <v>72</v>
      </c>
      <c r="B112" s="4">
        <v>98.402999999999906</v>
      </c>
      <c r="C112" t="s">
        <v>8086</v>
      </c>
      <c r="D112" s="4">
        <v>1</v>
      </c>
      <c r="E112" s="16" t="s">
        <v>10196</v>
      </c>
      <c r="F112" s="4">
        <f t="shared" si="5"/>
        <v>25</v>
      </c>
      <c r="G112" t="s">
        <v>9648</v>
      </c>
    </row>
    <row r="113" spans="1:9" x14ac:dyDescent="0.35">
      <c r="A113" s="42">
        <v>73</v>
      </c>
      <c r="B113" s="4">
        <v>102.545</v>
      </c>
      <c r="C113" t="s">
        <v>8078</v>
      </c>
      <c r="D113" s="4">
        <v>2</v>
      </c>
      <c r="E113" s="16" t="s">
        <v>8203</v>
      </c>
      <c r="F113" s="4">
        <f t="shared" si="5"/>
        <v>29</v>
      </c>
      <c r="G113" t="s">
        <v>9422</v>
      </c>
    </row>
    <row r="114" spans="1:9" x14ac:dyDescent="0.35">
      <c r="A114" s="42">
        <v>74</v>
      </c>
      <c r="B114" s="4">
        <v>113.051</v>
      </c>
      <c r="C114" t="s">
        <v>8083</v>
      </c>
      <c r="D114" s="4">
        <v>4</v>
      </c>
      <c r="E114" s="16" t="s">
        <v>8204</v>
      </c>
      <c r="F114" s="4">
        <f t="shared" si="5"/>
        <v>27</v>
      </c>
      <c r="G114" t="s">
        <v>11680</v>
      </c>
    </row>
    <row r="115" spans="1:9" x14ac:dyDescent="0.35">
      <c r="A115" s="42">
        <v>75</v>
      </c>
      <c r="B115" s="4">
        <v>125.86</v>
      </c>
      <c r="C115" t="s">
        <v>8083</v>
      </c>
      <c r="D115" s="4">
        <v>4</v>
      </c>
      <c r="E115" s="16" t="s">
        <v>8205</v>
      </c>
      <c r="F115" s="4">
        <f t="shared" si="5"/>
        <v>28</v>
      </c>
      <c r="G115" s="43" t="s">
        <v>11306</v>
      </c>
    </row>
    <row r="116" spans="1:9" x14ac:dyDescent="0.35">
      <c r="A116" s="42">
        <v>76</v>
      </c>
      <c r="B116" s="4">
        <v>126.908999999999</v>
      </c>
      <c r="C116" t="s">
        <v>8078</v>
      </c>
      <c r="D116" s="4">
        <v>2</v>
      </c>
      <c r="E116" s="16" t="s">
        <v>8206</v>
      </c>
      <c r="F116" s="4">
        <f t="shared" si="5"/>
        <v>27</v>
      </c>
      <c r="G116" t="s">
        <v>11680</v>
      </c>
    </row>
    <row r="117" spans="1:9" x14ac:dyDescent="0.35">
      <c r="A117" s="42">
        <v>77</v>
      </c>
      <c r="B117" s="4">
        <v>148.465</v>
      </c>
      <c r="C117" t="s">
        <v>8078</v>
      </c>
      <c r="D117" s="4">
        <v>2</v>
      </c>
      <c r="E117" s="16" t="s">
        <v>8207</v>
      </c>
      <c r="F117" s="4">
        <f t="shared" si="5"/>
        <v>27</v>
      </c>
      <c r="G117" t="s">
        <v>11680</v>
      </c>
      <c r="I117" s="41"/>
    </row>
    <row r="118" spans="1:9" x14ac:dyDescent="0.35">
      <c r="A118" s="42">
        <v>78</v>
      </c>
      <c r="B118" s="4">
        <v>153.39500000000001</v>
      </c>
      <c r="C118" t="s">
        <v>8083</v>
      </c>
      <c r="D118" s="4">
        <v>4</v>
      </c>
      <c r="E118" s="16" t="s">
        <v>8208</v>
      </c>
      <c r="F118" s="4">
        <f t="shared" si="5"/>
        <v>9</v>
      </c>
      <c r="G118" t="s">
        <v>9373</v>
      </c>
    </row>
    <row r="119" spans="1:9" x14ac:dyDescent="0.35">
      <c r="A119" s="42">
        <v>79</v>
      </c>
      <c r="B119" s="4">
        <v>165.53399999999999</v>
      </c>
      <c r="C119" t="s">
        <v>8107</v>
      </c>
      <c r="D119" s="4">
        <v>3</v>
      </c>
      <c r="E119" s="16" t="s">
        <v>8210</v>
      </c>
      <c r="F119" s="4">
        <f t="shared" si="5"/>
        <v>9</v>
      </c>
      <c r="G119" s="43" t="s">
        <v>9373</v>
      </c>
    </row>
    <row r="120" spans="1:9" x14ac:dyDescent="0.35">
      <c r="A120" s="42">
        <v>80</v>
      </c>
      <c r="B120" s="4">
        <v>171.21099999999899</v>
      </c>
      <c r="C120" t="s">
        <v>8083</v>
      </c>
      <c r="D120" s="4">
        <v>4</v>
      </c>
      <c r="E120" s="16" t="s">
        <v>8211</v>
      </c>
      <c r="F120" s="4">
        <f t="shared" si="5"/>
        <v>9</v>
      </c>
      <c r="G120" t="s">
        <v>9373</v>
      </c>
    </row>
    <row r="121" spans="1:9" x14ac:dyDescent="0.35">
      <c r="A121" s="42">
        <v>81</v>
      </c>
      <c r="B121" s="4">
        <v>174.24099999999899</v>
      </c>
      <c r="C121" t="s">
        <v>8078</v>
      </c>
      <c r="D121" s="4">
        <v>2</v>
      </c>
      <c r="E121" s="16" t="s">
        <v>8213</v>
      </c>
      <c r="F121" s="4">
        <f t="shared" si="5"/>
        <v>27</v>
      </c>
      <c r="G121" t="s">
        <v>11680</v>
      </c>
    </row>
    <row r="122" spans="1:9" x14ac:dyDescent="0.35">
      <c r="A122" s="42">
        <v>82</v>
      </c>
      <c r="B122" s="4">
        <v>180.93899999999999</v>
      </c>
      <c r="C122" t="s">
        <v>8083</v>
      </c>
      <c r="D122" s="4">
        <v>4</v>
      </c>
      <c r="E122" s="16" t="s">
        <v>8214</v>
      </c>
      <c r="F122" s="4">
        <f t="shared" si="5"/>
        <v>28</v>
      </c>
      <c r="G122" t="s">
        <v>11306</v>
      </c>
    </row>
    <row r="123" spans="1:9" x14ac:dyDescent="0.35">
      <c r="A123" s="42">
        <v>83</v>
      </c>
      <c r="B123" s="4">
        <v>195.857</v>
      </c>
      <c r="C123" t="s">
        <v>8078</v>
      </c>
      <c r="D123" s="4">
        <v>2</v>
      </c>
      <c r="E123" s="16" t="s">
        <v>8218</v>
      </c>
      <c r="F123" s="4">
        <f t="shared" si="5"/>
        <v>27</v>
      </c>
      <c r="G123" s="43" t="s">
        <v>11680</v>
      </c>
    </row>
    <row r="124" spans="1:9" x14ac:dyDescent="0.35">
      <c r="G124" s="41"/>
    </row>
    <row r="125" spans="1:9" x14ac:dyDescent="0.35">
      <c r="A125" s="68">
        <v>0</v>
      </c>
      <c r="B125" s="64" t="s">
        <v>10134</v>
      </c>
      <c r="G125" s="41"/>
    </row>
    <row r="126" spans="1:9" x14ac:dyDescent="0.35">
      <c r="A126" s="42">
        <v>84</v>
      </c>
      <c r="B126" s="4">
        <v>202.68599999999901</v>
      </c>
      <c r="C126" t="s">
        <v>8107</v>
      </c>
      <c r="D126" s="4">
        <v>3</v>
      </c>
      <c r="E126" s="16" t="s">
        <v>8220</v>
      </c>
    </row>
    <row r="127" spans="1:9" x14ac:dyDescent="0.35">
      <c r="E127" s="58" t="s">
        <v>10058</v>
      </c>
      <c r="F127" s="4">
        <f t="shared" si="5"/>
        <v>19</v>
      </c>
      <c r="G127" t="s">
        <v>9723</v>
      </c>
    </row>
    <row r="128" spans="1:9" x14ac:dyDescent="0.35">
      <c r="E128" s="58" t="s">
        <v>10060</v>
      </c>
      <c r="F128" s="4">
        <f t="shared" si="5"/>
        <v>3</v>
      </c>
      <c r="G128" s="43" t="s">
        <v>9379</v>
      </c>
      <c r="I128" s="41"/>
    </row>
    <row r="129" spans="1:11" x14ac:dyDescent="0.35">
      <c r="E129" s="58" t="s">
        <v>10061</v>
      </c>
      <c r="F129" s="4">
        <f t="shared" si="5"/>
        <v>6</v>
      </c>
      <c r="G129" t="s">
        <v>10472</v>
      </c>
      <c r="H129" s="4">
        <f t="shared" si="5"/>
        <v>2</v>
      </c>
      <c r="I129" t="s">
        <v>10428</v>
      </c>
      <c r="J129" s="4">
        <f t="shared" si="5"/>
        <v>2</v>
      </c>
      <c r="K129" t="s">
        <v>12175</v>
      </c>
    </row>
    <row r="130" spans="1:11" x14ac:dyDescent="0.35">
      <c r="E130" s="58" t="s">
        <v>10059</v>
      </c>
      <c r="F130" s="4">
        <f t="shared" si="5"/>
        <v>9</v>
      </c>
      <c r="G130" t="s">
        <v>9373</v>
      </c>
    </row>
    <row r="131" spans="1:11" x14ac:dyDescent="0.35">
      <c r="A131" s="42">
        <v>85</v>
      </c>
      <c r="B131" s="4">
        <v>209.19499999999999</v>
      </c>
      <c r="C131" t="s">
        <v>8083</v>
      </c>
      <c r="D131" s="4">
        <v>4</v>
      </c>
      <c r="E131" s="16" t="s">
        <v>8221</v>
      </c>
    </row>
    <row r="132" spans="1:11" x14ac:dyDescent="0.35">
      <c r="E132" s="58" t="s">
        <v>1566</v>
      </c>
      <c r="F132" s="4">
        <f t="shared" si="5"/>
        <v>2</v>
      </c>
      <c r="G132" s="43" t="s">
        <v>12178</v>
      </c>
    </row>
    <row r="133" spans="1:11" x14ac:dyDescent="0.35">
      <c r="E133" s="58" t="s">
        <v>10131</v>
      </c>
      <c r="F133" s="4">
        <f t="shared" si="5"/>
        <v>9</v>
      </c>
      <c r="G133" s="43" t="s">
        <v>9373</v>
      </c>
    </row>
    <row r="134" spans="1:11" x14ac:dyDescent="0.35">
      <c r="A134" s="42">
        <v>86</v>
      </c>
      <c r="B134" s="4">
        <v>212.37700000000001</v>
      </c>
      <c r="C134" t="s">
        <v>8078</v>
      </c>
      <c r="D134" s="4">
        <v>2</v>
      </c>
      <c r="E134" s="16" t="s">
        <v>10132</v>
      </c>
    </row>
    <row r="135" spans="1:11" x14ac:dyDescent="0.35">
      <c r="E135" s="58" t="s">
        <v>10197</v>
      </c>
      <c r="F135" s="4">
        <f t="shared" si="5"/>
        <v>7</v>
      </c>
      <c r="G135" t="s">
        <v>9377</v>
      </c>
    </row>
    <row r="136" spans="1:11" x14ac:dyDescent="0.35">
      <c r="E136" s="58" t="s">
        <v>10133</v>
      </c>
      <c r="F136" s="4">
        <f t="shared" si="5"/>
        <v>32</v>
      </c>
      <c r="G136" t="s">
        <v>9376</v>
      </c>
    </row>
    <row r="137" spans="1:11" x14ac:dyDescent="0.35">
      <c r="A137" s="42">
        <v>87</v>
      </c>
      <c r="B137" s="4">
        <v>221.25200000000001</v>
      </c>
      <c r="C137" t="s">
        <v>8086</v>
      </c>
      <c r="D137" s="4">
        <v>1</v>
      </c>
      <c r="E137" s="16" t="s">
        <v>8223</v>
      </c>
      <c r="F137" s="4">
        <f t="shared" si="5"/>
        <v>3</v>
      </c>
      <c r="G137" t="s">
        <v>9379</v>
      </c>
    </row>
    <row r="138" spans="1:11" x14ac:dyDescent="0.35">
      <c r="A138" s="84"/>
      <c r="B138" s="42">
        <v>238.72299999999899</v>
      </c>
      <c r="C138" s="43" t="s">
        <v>8086</v>
      </c>
      <c r="D138" s="42">
        <v>1</v>
      </c>
      <c r="E138" s="44" t="s">
        <v>8229</v>
      </c>
      <c r="G138" s="43"/>
    </row>
    <row r="139" spans="1:11" x14ac:dyDescent="0.35">
      <c r="A139" s="42">
        <v>88</v>
      </c>
      <c r="B139" s="4">
        <v>224.33099999999999</v>
      </c>
      <c r="C139" t="s">
        <v>8083</v>
      </c>
      <c r="D139" s="4">
        <v>4</v>
      </c>
      <c r="E139" s="16" t="s">
        <v>11681</v>
      </c>
      <c r="F139" s="4">
        <f t="shared" si="5"/>
        <v>35</v>
      </c>
      <c r="G139" s="43" t="s">
        <v>9391</v>
      </c>
    </row>
    <row r="141" spans="1:11" x14ac:dyDescent="0.35">
      <c r="A141" s="42">
        <v>89</v>
      </c>
      <c r="B141" s="4">
        <v>226.63</v>
      </c>
      <c r="C141" t="s">
        <v>8107</v>
      </c>
      <c r="D141" s="4">
        <v>3</v>
      </c>
      <c r="E141" s="16" t="s">
        <v>8225</v>
      </c>
      <c r="F141" s="4">
        <f t="shared" si="5"/>
        <v>20</v>
      </c>
      <c r="G141" t="s">
        <v>9472</v>
      </c>
    </row>
    <row r="143" spans="1:11" x14ac:dyDescent="0.35">
      <c r="B143" s="20" t="s">
        <v>10198</v>
      </c>
    </row>
    <row r="144" spans="1:11" x14ac:dyDescent="0.35">
      <c r="A144" s="42">
        <v>90</v>
      </c>
      <c r="B144" s="4">
        <v>230.71299999999999</v>
      </c>
      <c r="C144" t="s">
        <v>8078</v>
      </c>
      <c r="D144" s="4">
        <v>2</v>
      </c>
      <c r="E144" s="16" t="s">
        <v>8226</v>
      </c>
      <c r="F144" s="4">
        <f t="shared" si="5"/>
        <v>30</v>
      </c>
      <c r="G144" s="43" t="s">
        <v>9375</v>
      </c>
    </row>
    <row r="145" spans="1:10" x14ac:dyDescent="0.35">
      <c r="A145" s="42">
        <v>91</v>
      </c>
      <c r="B145" s="4">
        <v>230.715</v>
      </c>
      <c r="C145" t="s">
        <v>8083</v>
      </c>
      <c r="D145" s="4">
        <v>4</v>
      </c>
      <c r="E145" s="16" t="s">
        <v>8227</v>
      </c>
      <c r="F145" s="4">
        <f t="shared" si="5"/>
        <v>25</v>
      </c>
      <c r="G145" t="s">
        <v>9648</v>
      </c>
    </row>
    <row r="146" spans="1:10" x14ac:dyDescent="0.35">
      <c r="B146" s="4">
        <v>237.499</v>
      </c>
      <c r="C146" t="s">
        <v>8083</v>
      </c>
      <c r="D146" s="4">
        <v>4</v>
      </c>
      <c r="E146" s="16" t="s">
        <v>8228</v>
      </c>
    </row>
    <row r="148" spans="1:10" s="75" customFormat="1" x14ac:dyDescent="0.35">
      <c r="A148" s="78"/>
      <c r="B148" s="11" t="s">
        <v>9230</v>
      </c>
      <c r="C148" s="15"/>
      <c r="D148" s="19"/>
      <c r="E148" s="15"/>
      <c r="F148" s="19"/>
      <c r="H148" s="19"/>
      <c r="J148" s="19"/>
    </row>
    <row r="149" spans="1:10" x14ac:dyDescent="0.35">
      <c r="A149" s="68"/>
      <c r="B149" s="7"/>
      <c r="C149" s="8"/>
      <c r="E149" s="8"/>
    </row>
    <row r="150" spans="1:10" x14ac:dyDescent="0.35">
      <c r="A150" s="68">
        <v>4</v>
      </c>
      <c r="B150" s="47" t="s">
        <v>11682</v>
      </c>
    </row>
    <row r="151" spans="1:10" x14ac:dyDescent="0.35">
      <c r="A151" s="42">
        <v>92</v>
      </c>
      <c r="B151" s="4">
        <v>-374.91800000000001</v>
      </c>
      <c r="C151" t="s">
        <v>8083</v>
      </c>
      <c r="D151" s="4">
        <v>4</v>
      </c>
      <c r="E151" s="16" t="s">
        <v>8231</v>
      </c>
      <c r="F151" s="4">
        <f t="shared" ref="F151" si="6">IF(G151="GREET",1,IF(G151="GOAL",2,IF(G151="GOAL:COOP",2,IF(G151="(GOAL:COOP)",2,IF(G151="GOAL:CIVILITY",2,IF(G151="GOAL:SUSTAIN",2,IF(G151="(GOAL:SUSTAIN)",2,IF(G151="GOAL:MAX EARN",2,IF(G151="GOAL:EQUITY",2,IF(G151="(GOAL:EQUITY)",2,IF(G151="PROPOSAL",3,IF(G151="(PROPOSAL)",3,IF(G151="CHOOSE+",4,IF(G151="CHOOSE-",4,IF(G151="(CHOOSE+)",4,IF(G151="(CHOOSE-)",4,IF(G151="ECO INFO",5,IF(G151="(ECO INFO)",5,IF(G151="$ INFO",6,IF(G151="($ INFO)",6,IF(G151="SOC INFO",7,IF(G151="(SOC INFO)",7,IF(G151="RULE INFO",8,IF(G151="EXP INFO",9,IF(G151="(EXP INFO)",9,IF(G151="MON RES",10,IF(G151="MON EARN",11,IF(G151="MON BEH",12,IF(G151="POSE HARM",13,IF(G151="(POSE HARM)",13,IF(G151="POSE CONCERN",14,IF(G151="(POSE CONCERN)",14,IF(G151="RJ APOLOGY",15,IF(G151="RJ ATONE",16,IF(G151="(RJ ATONE)",16,IF(G151="RJ JUSTIFY",17,IF(G151="RJ JUSTIFY:ECO INFO",17,IF(G151="RJ JUSTIFY:SOC INFO",17,IF(G151="RJ JUSTIFY:EXP INFO",17,IF(G151="RJ JUSTIFY:MON EARN",17,IF(G151="RJ JUSTIFY:MON BEH",17,IF(G151="RJ-",18,IF(G151="RJ FORGIVE+",19,IF(G151="RJ FORGIVE-",19,IF(G151="(RJ FORGIVE+)",19,IF(G151="(RJ FORGIVE-)",19,IF(G151="COORD",20,IF(G151="(COORD)",20,IF(G151="ENF ACK",21,IF(G151="(ENF ACK)",21,IF(G151="ENF PRAISE",22,IF(G151="ENF ASK",23,IF(G151="ENF TELL",24,IF(G151="ENF SHAME",25,IF(G151="ENF WARN",26,IF(G151="ENF THREATEN",27,IF(G151="ENF PUNISH",28,IF(G151="DEFECT",29,IF(G151="SM TALK",30,IF(G151="HUMOR",31,IF(G151="POLITE+",32,IF(G151="POLITE-",32,IF(G151="INPUT-",33,IF(G151="AMBIGUOUS",34,IF(G151="UNCODEABLE",35)))))))))))))))))))))))))))))))))))))))))))))))))))))))))))))))))</f>
        <v>2</v>
      </c>
      <c r="G151" t="s">
        <v>10938</v>
      </c>
    </row>
    <row r="152" spans="1:10" x14ac:dyDescent="0.35">
      <c r="B152" s="4">
        <v>-370.62699999999899</v>
      </c>
      <c r="C152" t="s">
        <v>8083</v>
      </c>
      <c r="D152" s="4">
        <v>4</v>
      </c>
      <c r="E152" s="16" t="s">
        <v>8236</v>
      </c>
    </row>
    <row r="153" spans="1:10" x14ac:dyDescent="0.35">
      <c r="A153" s="42">
        <v>93</v>
      </c>
      <c r="B153" s="4">
        <v>-374.26499999999999</v>
      </c>
      <c r="C153" t="s">
        <v>8078</v>
      </c>
      <c r="D153" s="4">
        <v>2</v>
      </c>
      <c r="E153" s="16" t="s">
        <v>8232</v>
      </c>
      <c r="F153" s="4">
        <f t="shared" ref="F153:F192" si="7">IF(G153="GREET",1,IF(G153="GOAL",2,IF(G153="GOAL:COOP",2,IF(G153="(GOAL:COOP)",2,IF(G153="GOAL:CIVILITY",2,IF(G153="GOAL:SUSTAIN",2,IF(G153="(GOAL:SUSTAIN)",2,IF(G153="GOAL:MAX EARN",2,IF(G153="GOAL:EQUITY",2,IF(G153="(GOAL:EQUITY)",2,IF(G153="PROPOSAL",3,IF(G153="(PROPOSAL)",3,IF(G153="CHOOSE+",4,IF(G153="CHOOSE-",4,IF(G153="(CHOOSE+)",4,IF(G153="(CHOOSE-)",4,IF(G153="ECO INFO",5,IF(G153="(ECO INFO)",5,IF(G153="$ INFO",6,IF(G153="($ INFO)",6,IF(G153="SOC INFO",7,IF(G153="(SOC INFO)",7,IF(G153="RULE INFO",8,IF(G153="EXP INFO",9,IF(G153="(EXP INFO)",9,IF(G153="MON RES",10,IF(G153="MON EARN",11,IF(G153="MON BEH",12,IF(G153="POSE HARM",13,IF(G153="(POSE HARM)",13,IF(G153="POSE CONCERN",14,IF(G153="(POSE CONCERN)",14,IF(G153="RJ APOLOGY",15,IF(G153="RJ ATONE",16,IF(G153="(RJ ATONE)",16,IF(G153="RJ JUSTIFY",17,IF(G153="RJ JUSTIFY:ECO INFO",17,IF(G153="RJ JUSTIFY:SOC INFO",17,IF(G153="RJ JUSTIFY:EXP INFO",17,IF(G153="RJ JUSTIFY:MON EARN",17,IF(G153="RJ JUSTIFY:MON BEH",17,IF(G153="RJ-",18,IF(G153="RJ FORGIVE+",19,IF(G153="RJ FORGIVE-",19,IF(G153="(RJ FORGIVE+)",19,IF(G153="(RJ FORGIVE-)",19,IF(G153="COORD",20,IF(G153="(COORD)",20,IF(G153="ENF ACK",21,IF(G153="(ENF ACK)",21,IF(G153="ENF PRAISE",22,IF(G153="ENF ASK",23,IF(G153="ENF TELL",24,IF(G153="ENF SHAME",25,IF(G153="ENF WARN",26,IF(G153="ENF THREATEN",27,IF(G153="ENF PUNISH",28,IF(G153="DEFECT",29,IF(G153="SM TALK",30,IF(G153="HUMOR",31,IF(G153="POLITE+",32,IF(G153="POLITE-",32,IF(G153="INPUT-",33,IF(G153="AMBIGUOUS",34,IF(G153="UNCODEABLE",35)))))))))))))))))))))))))))))))))))))))))))))))))))))))))))))))))</f>
        <v>3</v>
      </c>
      <c r="G153" t="s">
        <v>9379</v>
      </c>
    </row>
    <row r="154" spans="1:10" x14ac:dyDescent="0.35">
      <c r="A154" s="42">
        <v>94</v>
      </c>
      <c r="B154" s="4">
        <v>-371.64599999999899</v>
      </c>
      <c r="C154" t="s">
        <v>8107</v>
      </c>
      <c r="D154" s="4">
        <v>3</v>
      </c>
      <c r="E154" s="16" t="s">
        <v>8234</v>
      </c>
      <c r="F154" s="4">
        <f t="shared" si="7"/>
        <v>7</v>
      </c>
      <c r="G154" t="s">
        <v>9377</v>
      </c>
      <c r="I154" s="43"/>
      <c r="J154" s="45"/>
    </row>
    <row r="155" spans="1:10" x14ac:dyDescent="0.35">
      <c r="A155" s="42">
        <v>95</v>
      </c>
      <c r="B155" s="4">
        <v>-370.01799999999997</v>
      </c>
      <c r="C155" t="s">
        <v>8078</v>
      </c>
      <c r="D155" s="4">
        <v>2</v>
      </c>
      <c r="E155" s="16" t="s">
        <v>55</v>
      </c>
      <c r="F155" s="4">
        <f t="shared" si="7"/>
        <v>7</v>
      </c>
      <c r="G155" t="s">
        <v>9377</v>
      </c>
      <c r="I155" s="43"/>
    </row>
    <row r="156" spans="1:10" x14ac:dyDescent="0.35">
      <c r="A156" s="42">
        <v>96</v>
      </c>
      <c r="B156" s="4">
        <v>-366.75299999999999</v>
      </c>
      <c r="C156" t="s">
        <v>8078</v>
      </c>
      <c r="D156" s="4">
        <v>2</v>
      </c>
      <c r="E156" s="16" t="s">
        <v>8238</v>
      </c>
      <c r="F156" s="4">
        <f t="shared" si="7"/>
        <v>3</v>
      </c>
      <c r="G156" t="s">
        <v>9379</v>
      </c>
    </row>
    <row r="157" spans="1:10" x14ac:dyDescent="0.35">
      <c r="A157" s="42">
        <v>97</v>
      </c>
      <c r="B157" s="4">
        <v>-358.07499999999999</v>
      </c>
      <c r="C157" t="s">
        <v>8083</v>
      </c>
      <c r="D157" s="4">
        <v>4</v>
      </c>
      <c r="E157" s="16" t="s">
        <v>8240</v>
      </c>
    </row>
    <row r="158" spans="1:10" x14ac:dyDescent="0.35">
      <c r="E158" s="58" t="s">
        <v>767</v>
      </c>
      <c r="F158" s="4">
        <f t="shared" si="7"/>
        <v>7</v>
      </c>
      <c r="G158" t="s">
        <v>9377</v>
      </c>
      <c r="I158" s="43"/>
    </row>
    <row r="159" spans="1:10" x14ac:dyDescent="0.35">
      <c r="E159" s="58" t="s">
        <v>10135</v>
      </c>
      <c r="F159" s="4">
        <f t="shared" si="7"/>
        <v>25</v>
      </c>
      <c r="G159" t="s">
        <v>9648</v>
      </c>
    </row>
    <row r="160" spans="1:10" x14ac:dyDescent="0.35">
      <c r="A160" s="42">
        <v>98</v>
      </c>
      <c r="B160" s="4">
        <v>-353.83699999999999</v>
      </c>
      <c r="C160" t="s">
        <v>8078</v>
      </c>
      <c r="D160" s="4">
        <v>2</v>
      </c>
      <c r="E160" s="16" t="s">
        <v>8243</v>
      </c>
      <c r="F160" s="4">
        <f t="shared" si="7"/>
        <v>3</v>
      </c>
      <c r="G160" t="s">
        <v>9379</v>
      </c>
    </row>
    <row r="161" spans="1:9" x14ac:dyDescent="0.35">
      <c r="A161" s="42">
        <v>99</v>
      </c>
      <c r="B161" s="4">
        <v>-341.44</v>
      </c>
      <c r="C161" t="s">
        <v>8083</v>
      </c>
      <c r="D161" s="4">
        <v>4</v>
      </c>
      <c r="E161" s="16" t="s">
        <v>8246</v>
      </c>
      <c r="F161" s="4">
        <f t="shared" si="7"/>
        <v>9</v>
      </c>
      <c r="G161" t="s">
        <v>9373</v>
      </c>
      <c r="H161" s="4">
        <f t="shared" ref="H161" si="8">IF(I161="GREET",1,IF(I161="GOAL",2,IF(I161="GOAL:COOP",2,IF(I161="(GOAL:COOP)",2,IF(I161="GOAL:CIVILITY",2,IF(I161="GOAL:SUSTAIN",2,IF(I161="(GOAL:SUSTAIN)",2,IF(I161="GOAL:MAX EARN",2,IF(I161="GOAL:EQUITY",2,IF(I161="(GOAL:EQUITY)",2,IF(I161="PROPOSAL",3,IF(I161="(PROPOSAL)",3,IF(I161="CHOOSE+",4,IF(I161="CHOOSE-",4,IF(I161="(CHOOSE+)",4,IF(I161="(CHOOSE-)",4,IF(I161="ECO INFO",5,IF(I161="(ECO INFO)",5,IF(I161="$ INFO",6,IF(I161="($ INFO)",6,IF(I161="SOC INFO",7,IF(I161="(SOC INFO)",7,IF(I161="RULE INFO",8,IF(I161="EXP INFO",9,IF(I161="(EXP INFO)",9,IF(I161="MON RES",10,IF(I161="MON EARN",11,IF(I161="MON BEH",12,IF(I161="POSE HARM",13,IF(I161="(POSE HARM)",13,IF(I161="POSE CONCERN",14,IF(I161="(POSE CONCERN)",14,IF(I161="RJ APOLOGY",15,IF(I161="RJ ATONE",16,IF(I161="(RJ ATONE)",16,IF(I161="RJ JUSTIFY",17,IF(I161="RJ JUSTIFY:ECO INFO",17,IF(I161="RJ JUSTIFY:SOC INFO",17,IF(I161="RJ JUSTIFY:EXP INFO",17,IF(I161="RJ JUSTIFY:MON EARN",17,IF(I161="RJ JUSTIFY:MON BEH",17,IF(I161="RJ-",18,IF(I161="RJ FORGIVE+",19,IF(I161="RJ FORGIVE-",19,IF(I161="(RJ FORGIVE+)",19,IF(I161="(RJ FORGIVE-)",19,IF(I161="COORD",20,IF(I161="(COORD)",20,IF(I161="ENF ACK",21,IF(I161="(ENF ACK)",21,IF(I161="ENF PRAISE",22,IF(I161="ENF ASK",23,IF(I161="ENF TELL",24,IF(I161="ENF SHAME",25,IF(I161="ENF WARN",26,IF(I161="ENF THREATEN",27,IF(I161="ENF PUNISH",28,IF(I161="DEFECT",29,IF(I161="SM TALK",30,IF(I161="HUMOR",31,IF(I161="POLITE+",32,IF(I161="POLITE-",32,IF(I161="INPUT-",33,IF(I161="AMBIGUOUS",34,IF(I161="UNCODEABLE",35)))))))))))))))))))))))))))))))))))))))))))))))))))))))))))))))))</f>
        <v>4</v>
      </c>
      <c r="I161" t="s">
        <v>10429</v>
      </c>
    </row>
    <row r="162" spans="1:9" x14ac:dyDescent="0.35">
      <c r="A162" s="42">
        <v>100</v>
      </c>
      <c r="B162" s="4">
        <v>-341.43900000000002</v>
      </c>
      <c r="C162" t="s">
        <v>8078</v>
      </c>
      <c r="D162" s="4">
        <v>2</v>
      </c>
      <c r="E162" s="16" t="s">
        <v>8247</v>
      </c>
      <c r="F162" s="4">
        <f t="shared" si="7"/>
        <v>3</v>
      </c>
      <c r="G162" t="s">
        <v>9379</v>
      </c>
    </row>
    <row r="163" spans="1:9" x14ac:dyDescent="0.35">
      <c r="A163" s="42">
        <v>101</v>
      </c>
      <c r="B163" s="4">
        <v>-330.68799999999999</v>
      </c>
      <c r="C163" t="s">
        <v>8078</v>
      </c>
      <c r="D163" s="4">
        <v>2</v>
      </c>
      <c r="E163" s="16" t="s">
        <v>8250</v>
      </c>
      <c r="F163" s="4">
        <f t="shared" si="7"/>
        <v>9</v>
      </c>
      <c r="G163" s="43" t="s">
        <v>9373</v>
      </c>
    </row>
    <row r="164" spans="1:9" x14ac:dyDescent="0.35">
      <c r="A164" s="42">
        <v>102</v>
      </c>
      <c r="B164" s="4">
        <v>-331.78899999999999</v>
      </c>
      <c r="C164" t="s">
        <v>8083</v>
      </c>
      <c r="D164" s="4">
        <v>4</v>
      </c>
      <c r="E164" s="16" t="s">
        <v>8249</v>
      </c>
      <c r="F164" s="4">
        <f t="shared" si="7"/>
        <v>3</v>
      </c>
      <c r="G164" s="43" t="s">
        <v>9379</v>
      </c>
      <c r="I164" s="41"/>
    </row>
    <row r="165" spans="1:9" x14ac:dyDescent="0.35">
      <c r="A165" s="42">
        <v>103</v>
      </c>
      <c r="B165" s="4">
        <v>-312.96100000000001</v>
      </c>
      <c r="C165" t="s">
        <v>8078</v>
      </c>
      <c r="D165" s="4">
        <v>2</v>
      </c>
      <c r="E165" s="16" t="s">
        <v>8253</v>
      </c>
      <c r="F165" s="4">
        <f t="shared" si="7"/>
        <v>4</v>
      </c>
      <c r="G165" t="s">
        <v>9380</v>
      </c>
    </row>
    <row r="166" spans="1:9" x14ac:dyDescent="0.35">
      <c r="A166" s="42">
        <v>104</v>
      </c>
      <c r="B166" s="4">
        <v>-309.32</v>
      </c>
      <c r="C166" t="s">
        <v>8083</v>
      </c>
      <c r="D166" s="4">
        <v>4</v>
      </c>
      <c r="E166" s="16" t="s">
        <v>8254</v>
      </c>
      <c r="F166" s="4">
        <f t="shared" si="7"/>
        <v>33</v>
      </c>
      <c r="G166" t="s">
        <v>9424</v>
      </c>
    </row>
    <row r="167" spans="1:9" x14ac:dyDescent="0.35">
      <c r="A167" s="42">
        <v>105</v>
      </c>
      <c r="B167" s="4">
        <v>-304.65899999999999</v>
      </c>
      <c r="C167" t="s">
        <v>8107</v>
      </c>
      <c r="D167" s="4">
        <v>3</v>
      </c>
      <c r="E167" s="16" t="s">
        <v>8255</v>
      </c>
      <c r="F167" s="4">
        <f t="shared" si="7"/>
        <v>7</v>
      </c>
      <c r="G167" t="s">
        <v>9377</v>
      </c>
      <c r="I167" s="43"/>
    </row>
    <row r="168" spans="1:9" x14ac:dyDescent="0.35">
      <c r="A168" s="42">
        <v>106</v>
      </c>
      <c r="B168" s="4">
        <v>-298.265999999999</v>
      </c>
      <c r="C168" t="s">
        <v>8078</v>
      </c>
      <c r="D168" s="4">
        <v>2</v>
      </c>
      <c r="E168" s="16" t="s">
        <v>8256</v>
      </c>
      <c r="F168" s="4">
        <f t="shared" si="7"/>
        <v>7</v>
      </c>
      <c r="G168" t="s">
        <v>9377</v>
      </c>
      <c r="H168" s="4">
        <f>IF(I168="GREET",1,IF(I168="GOAL",2,IF(I168="GOAL:COOP",2,IF(I168="(GOAL:COOP)",2,IF(I168="GOAL:CIVILITY",2,IF(I168="GOAL:ACCOUNTABLE",2,IF(I168="(GOAL:SUSTAIN)",2,IF(I168="GOAL:MAX EARN",2,IF(I168="GOAL:EQUITY",2,IF(I168="(GOAL:EQUITY)",2,IF(I168="PROPOSAL",3,IF(I168="(PROPOSAL)",3,IF(I168="CHOOSE+",4,IF(I168="CHOOSE-",4,IF(I168="(CHOOSE+)",4,IF(I168="(CHOOSE-)",4,IF(I168="ECO INFO",5,IF(I168="(ECO INFO)",5,IF(I168="$ INFO",6,IF(I168="($ INFO)",6,IF(I168="SOC INFO",7,IF(I168="(SOC INFO)",7,IF(I168="RULE INFO",8,IF(I168="EXP INFO",9,IF(I168="(EXP INFO)",9,IF(I168="MON RES",10,IF(I168="MON EARN",11,IF(I168="MON BEH",12,IF(I168="POSE HARM",13,IF(I168="(POSE HARM)",13,IF(I168="POSE CONCERN",14,IF(I168="(POSE CONCERN)",14,IF(I168="RJ APOLOGY",15,IF(I168="RJ ATONE",16,IF(I168="(RJ ATONE)",16,IF(I168="RJ JUSTIFY",17,IF(I168="RJ JUSTIFY:ECO INFO",17,IF(I168="RJ JUSTIFY:SOC INFO",17,IF(I168="RJ JUSTIFY:EXP INFO",17,IF(I168="RJ JUSTIFY:MON EARN",17,IF(I168="RJ JUSTIFY:MON BEH",17,IF(I168="RJ-",18,IF(I168="RJ FORGIVE+",19,IF(I168="RJ FORGIVE-",19,IF(I168="(RJ FORGIVE+)",19,IF(I168="(RJ FORGIVE-)",19,IF(I168="COORD",20,IF(I168="(COORD)",20,IF(I168="ENF ACK",21,IF(I168="(ENF ACK)",21,IF(I168="ENF PRAISE",22,IF(I168="ENF ASK",23,IF(I168="ENF TELL",24,IF(I168="ENF SHAME",25,IF(I168="ENF WARN",26,IF(I168="ENF THREATEN",27,IF(I168="ENF PUNISH",28,IF(I168="DEFECT",29,IF(I168="SM TALK",30,IF(I168="HUMOR",31,IF(I168="POLITE+",32,IF(I168="POLITE-",32,IF(I168="INPUT-",33,IF(I168="AMBIGUOUS",34,IF(I168="UNCODEABLE",35)))))))))))))))))))))))))))))))))))))))))))))))))))))))))))))))))</f>
        <v>2</v>
      </c>
      <c r="I168" s="43" t="s">
        <v>12196</v>
      </c>
    </row>
    <row r="169" spans="1:9" x14ac:dyDescent="0.35">
      <c r="A169" s="42">
        <v>107</v>
      </c>
      <c r="B169" s="4">
        <v>-294.202</v>
      </c>
      <c r="C169" t="s">
        <v>8083</v>
      </c>
      <c r="D169" s="4">
        <v>4</v>
      </c>
      <c r="E169" s="16" t="s">
        <v>1142</v>
      </c>
      <c r="F169" s="4">
        <f t="shared" si="7"/>
        <v>7</v>
      </c>
      <c r="G169" t="s">
        <v>9377</v>
      </c>
      <c r="I169" s="43"/>
    </row>
    <row r="170" spans="1:9" x14ac:dyDescent="0.35">
      <c r="A170" s="42">
        <v>108</v>
      </c>
      <c r="B170" s="4">
        <v>-291.27</v>
      </c>
      <c r="C170" t="s">
        <v>8078</v>
      </c>
      <c r="D170" s="4">
        <v>2</v>
      </c>
      <c r="E170" s="16" t="s">
        <v>310</v>
      </c>
      <c r="F170" s="4">
        <f t="shared" si="7"/>
        <v>7</v>
      </c>
      <c r="G170" t="s">
        <v>9377</v>
      </c>
      <c r="I170" s="43"/>
    </row>
    <row r="171" spans="1:9" x14ac:dyDescent="0.35">
      <c r="A171" s="42">
        <v>109</v>
      </c>
      <c r="B171" s="4">
        <v>-289.00200000000001</v>
      </c>
      <c r="C171" t="s">
        <v>8083</v>
      </c>
      <c r="D171" s="4">
        <v>4</v>
      </c>
      <c r="E171" s="16" t="s">
        <v>8259</v>
      </c>
      <c r="F171" s="4">
        <f t="shared" si="7"/>
        <v>7</v>
      </c>
      <c r="G171" t="s">
        <v>9377</v>
      </c>
    </row>
    <row r="172" spans="1:9" x14ac:dyDescent="0.35">
      <c r="A172" s="42">
        <v>110</v>
      </c>
      <c r="B172" s="4">
        <v>-278.90600000000001</v>
      </c>
      <c r="C172" t="s">
        <v>8083</v>
      </c>
      <c r="D172" s="4">
        <v>4</v>
      </c>
      <c r="E172" s="16" t="s">
        <v>8260</v>
      </c>
      <c r="F172" s="4">
        <f t="shared" si="7"/>
        <v>27</v>
      </c>
      <c r="G172" t="s">
        <v>11680</v>
      </c>
    </row>
    <row r="173" spans="1:9" x14ac:dyDescent="0.35">
      <c r="A173" s="42">
        <v>111</v>
      </c>
      <c r="B173" s="4">
        <v>-276.87400000000002</v>
      </c>
      <c r="C173" t="s">
        <v>8078</v>
      </c>
      <c r="D173" s="4">
        <v>2</v>
      </c>
      <c r="E173" s="16" t="s">
        <v>8261</v>
      </c>
      <c r="F173" s="4">
        <f t="shared" si="7"/>
        <v>7</v>
      </c>
      <c r="G173" s="43" t="s">
        <v>9377</v>
      </c>
    </row>
    <row r="174" spans="1:9" x14ac:dyDescent="0.35">
      <c r="A174" s="42">
        <v>112</v>
      </c>
      <c r="B174" s="4">
        <v>-264.837999999999</v>
      </c>
      <c r="C174" t="s">
        <v>8107</v>
      </c>
      <c r="D174" s="4">
        <v>3</v>
      </c>
      <c r="E174" s="16" t="s">
        <v>8262</v>
      </c>
      <c r="F174" s="4">
        <f t="shared" si="7"/>
        <v>9</v>
      </c>
      <c r="G174" s="43" t="s">
        <v>9373</v>
      </c>
      <c r="H174" s="4">
        <f t="shared" ref="H174" si="9">IF(I174="GREET",1,IF(I174="GOAL",2,IF(I174="GOAL:COOP",2,IF(I174="(GOAL:COOP)",2,IF(I174="GOAL:CIVILITY",2,IF(I174="GOAL:SUSTAIN",2,IF(I174="(GOAL:SUSTAIN)",2,IF(I174="GOAL:MAX EARN",2,IF(I174="GOAL:EQUITY",2,IF(I174="(GOAL:EQUITY)",2,IF(I174="PROPOSAL",3,IF(I174="(PROPOSAL)",3,IF(I174="CHOOSE+",4,IF(I174="CHOOSE-",4,IF(I174="(CHOOSE+)",4,IF(I174="(CHOOSE-)",4,IF(I174="ECO INFO",5,IF(I174="(ECO INFO)",5,IF(I174="$ INFO",6,IF(I174="($ INFO)",6,IF(I174="SOC INFO",7,IF(I174="(SOC INFO)",7,IF(I174="RULE INFO",8,IF(I174="EXP INFO",9,IF(I174="(EXP INFO)",9,IF(I174="MON RES",10,IF(I174="MON EARN",11,IF(I174="MON BEH",12,IF(I174="POSE HARM",13,IF(I174="(POSE HARM)",13,IF(I174="POSE CONCERN",14,IF(I174="(POSE CONCERN)",14,IF(I174="RJ APOLOGY",15,IF(I174="RJ ATONE",16,IF(I174="(RJ ATONE)",16,IF(I174="RJ JUSTIFY",17,IF(I174="RJ JUSTIFY:ECO INFO",17,IF(I174="RJ JUSTIFY:SOC INFO",17,IF(I174="RJ JUSTIFY:EXP INFO",17,IF(I174="RJ JUSTIFY:MON EARN",17,IF(I174="RJ JUSTIFY:MON BEH",17,IF(I174="RJ-",18,IF(I174="RJ FORGIVE+",19,IF(I174="RJ FORGIVE-",19,IF(I174="(RJ FORGIVE+)",19,IF(I174="(RJ FORGIVE-)",19,IF(I174="COORD",20,IF(I174="(COORD)",20,IF(I174="ENF ACK",21,IF(I174="(ENF ACK)",21,IF(I174="ENF PRAISE",22,IF(I174="ENF ASK",23,IF(I174="ENF TELL",24,IF(I174="ENF SHAME",25,IF(I174="ENF WARN",26,IF(I174="ENF THREATEN",27,IF(I174="ENF PUNISH",28,IF(I174="DEFECT",29,IF(I174="SM TALK",30,IF(I174="HUMOR",31,IF(I174="POLITE+",32,IF(I174="POLITE-",32,IF(I174="INPUT-",33,IF(I174="AMBIGUOUS",34,IF(I174="UNCODEABLE",35)))))))))))))))))))))))))))))))))))))))))))))))))))))))))))))))))</f>
        <v>10</v>
      </c>
      <c r="I174" t="s">
        <v>10136</v>
      </c>
    </row>
    <row r="175" spans="1:9" x14ac:dyDescent="0.35">
      <c r="A175" s="42">
        <v>113</v>
      </c>
      <c r="B175" s="4">
        <v>-260.089</v>
      </c>
      <c r="C175" t="s">
        <v>8083</v>
      </c>
      <c r="D175" s="4">
        <v>4</v>
      </c>
      <c r="E175" s="16" t="s">
        <v>8263</v>
      </c>
    </row>
    <row r="176" spans="1:9" x14ac:dyDescent="0.35">
      <c r="E176" s="61" t="s">
        <v>10137</v>
      </c>
      <c r="F176" s="4">
        <f t="shared" si="7"/>
        <v>2</v>
      </c>
      <c r="G176" t="s">
        <v>10938</v>
      </c>
    </row>
    <row r="177" spans="1:9" x14ac:dyDescent="0.35">
      <c r="E177" s="61" t="s">
        <v>10138</v>
      </c>
      <c r="F177" s="4">
        <f t="shared" si="7"/>
        <v>2</v>
      </c>
      <c r="G177" s="43" t="s">
        <v>10428</v>
      </c>
    </row>
    <row r="178" spans="1:9" x14ac:dyDescent="0.35">
      <c r="A178" s="42">
        <v>114</v>
      </c>
      <c r="B178" s="4">
        <v>-253.14</v>
      </c>
      <c r="C178" t="s">
        <v>8078</v>
      </c>
      <c r="D178" s="4">
        <v>2</v>
      </c>
      <c r="E178" s="16" t="s">
        <v>8265</v>
      </c>
      <c r="F178" s="4">
        <f t="shared" si="7"/>
        <v>7</v>
      </c>
      <c r="G178" s="43" t="s">
        <v>9377</v>
      </c>
    </row>
    <row r="179" spans="1:9" x14ac:dyDescent="0.35">
      <c r="A179" s="42">
        <v>115</v>
      </c>
      <c r="B179" s="4">
        <v>-247.95099999999999</v>
      </c>
      <c r="C179" t="s">
        <v>8083</v>
      </c>
      <c r="D179" s="4">
        <v>4</v>
      </c>
      <c r="E179" s="16" t="s">
        <v>8267</v>
      </c>
      <c r="F179" s="4">
        <f t="shared" si="7"/>
        <v>2</v>
      </c>
      <c r="G179" s="43" t="s">
        <v>12178</v>
      </c>
      <c r="I179" s="41"/>
    </row>
    <row r="180" spans="1:9" x14ac:dyDescent="0.35">
      <c r="A180" s="42">
        <v>116</v>
      </c>
      <c r="B180" s="4">
        <v>-247.87599999999901</v>
      </c>
      <c r="C180" t="s">
        <v>8086</v>
      </c>
      <c r="D180" s="4">
        <v>1</v>
      </c>
      <c r="E180" s="16" t="s">
        <v>8268</v>
      </c>
      <c r="F180" s="4">
        <f t="shared" si="7"/>
        <v>4</v>
      </c>
      <c r="G180" t="s">
        <v>9372</v>
      </c>
      <c r="I180" s="43"/>
    </row>
    <row r="181" spans="1:9" x14ac:dyDescent="0.35">
      <c r="B181" s="4">
        <v>-240.73</v>
      </c>
      <c r="C181" t="s">
        <v>8086</v>
      </c>
      <c r="D181" s="4">
        <v>1</v>
      </c>
      <c r="E181" s="16" t="s">
        <v>8271</v>
      </c>
    </row>
    <row r="182" spans="1:9" x14ac:dyDescent="0.35">
      <c r="A182" s="42">
        <v>117</v>
      </c>
      <c r="B182" s="4">
        <v>-240.143</v>
      </c>
      <c r="C182" t="s">
        <v>8083</v>
      </c>
      <c r="D182" s="4">
        <v>4</v>
      </c>
      <c r="E182" s="16" t="s">
        <v>8272</v>
      </c>
    </row>
    <row r="183" spans="1:9" x14ac:dyDescent="0.35">
      <c r="E183" s="58" t="s">
        <v>10139</v>
      </c>
      <c r="F183" s="4">
        <f t="shared" si="7"/>
        <v>8</v>
      </c>
      <c r="G183" t="s">
        <v>9374</v>
      </c>
    </row>
    <row r="184" spans="1:9" x14ac:dyDescent="0.35">
      <c r="E184" s="58" t="s">
        <v>10140</v>
      </c>
      <c r="F184" s="4">
        <f t="shared" si="7"/>
        <v>7</v>
      </c>
      <c r="G184" t="s">
        <v>9377</v>
      </c>
    </row>
    <row r="185" spans="1:9" x14ac:dyDescent="0.35">
      <c r="A185" s="42">
        <v>118</v>
      </c>
      <c r="B185" s="4">
        <v>-238.84200000000001</v>
      </c>
      <c r="C185" t="s">
        <v>8078</v>
      </c>
      <c r="D185" s="4">
        <v>2</v>
      </c>
      <c r="E185" s="16" t="s">
        <v>8273</v>
      </c>
      <c r="F185" s="4">
        <f t="shared" si="7"/>
        <v>35</v>
      </c>
      <c r="G185" s="43" t="s">
        <v>9391</v>
      </c>
    </row>
    <row r="186" spans="1:9" x14ac:dyDescent="0.35">
      <c r="A186" s="42">
        <v>119</v>
      </c>
      <c r="B186" s="4">
        <v>-236.185</v>
      </c>
      <c r="C186" t="s">
        <v>8086</v>
      </c>
      <c r="D186" s="4">
        <v>1</v>
      </c>
      <c r="E186" s="16" t="s">
        <v>8271</v>
      </c>
      <c r="F186" s="4">
        <f t="shared" si="7"/>
        <v>24</v>
      </c>
      <c r="G186" t="s">
        <v>10409</v>
      </c>
    </row>
    <row r="187" spans="1:9" x14ac:dyDescent="0.35">
      <c r="A187" s="42">
        <v>120</v>
      </c>
      <c r="B187" s="4">
        <v>-233.70699999999999</v>
      </c>
      <c r="C187" t="s">
        <v>8078</v>
      </c>
      <c r="D187" s="4">
        <v>2</v>
      </c>
      <c r="E187" s="16" t="s">
        <v>1142</v>
      </c>
      <c r="F187" s="4">
        <f t="shared" si="7"/>
        <v>4</v>
      </c>
      <c r="G187" t="s">
        <v>9372</v>
      </c>
    </row>
    <row r="188" spans="1:9" x14ac:dyDescent="0.35">
      <c r="A188" s="42">
        <v>121</v>
      </c>
      <c r="B188" s="4">
        <v>-232.185</v>
      </c>
      <c r="C188" t="s">
        <v>8086</v>
      </c>
      <c r="D188" s="4">
        <v>1</v>
      </c>
      <c r="E188" s="16" t="s">
        <v>8271</v>
      </c>
      <c r="F188" s="4">
        <f t="shared" si="7"/>
        <v>24</v>
      </c>
      <c r="G188" t="s">
        <v>10409</v>
      </c>
    </row>
    <row r="189" spans="1:9" x14ac:dyDescent="0.35">
      <c r="A189" s="42">
        <v>122</v>
      </c>
      <c r="B189" s="4">
        <v>-231.11699999999999</v>
      </c>
      <c r="C189" t="s">
        <v>8083</v>
      </c>
      <c r="D189" s="4">
        <v>4</v>
      </c>
      <c r="E189" s="16" t="s">
        <v>8274</v>
      </c>
      <c r="F189" s="4">
        <f t="shared" si="7"/>
        <v>33</v>
      </c>
      <c r="G189" t="s">
        <v>9424</v>
      </c>
    </row>
    <row r="190" spans="1:9" x14ac:dyDescent="0.35">
      <c r="A190" s="42">
        <v>123</v>
      </c>
      <c r="B190" s="4">
        <v>-226.82599999999999</v>
      </c>
      <c r="C190" t="s">
        <v>8078</v>
      </c>
      <c r="D190" s="4">
        <v>2</v>
      </c>
      <c r="E190" s="16" t="s">
        <v>8275</v>
      </c>
      <c r="F190" s="4">
        <f t="shared" si="7"/>
        <v>21</v>
      </c>
      <c r="G190" t="s">
        <v>9613</v>
      </c>
      <c r="I190" s="43"/>
    </row>
    <row r="191" spans="1:9" x14ac:dyDescent="0.35">
      <c r="A191" s="42">
        <v>124</v>
      </c>
      <c r="B191" s="4">
        <v>-224.10400000000001</v>
      </c>
      <c r="C191" t="s">
        <v>8107</v>
      </c>
      <c r="D191" s="4">
        <v>3</v>
      </c>
      <c r="E191" s="16" t="s">
        <v>1209</v>
      </c>
      <c r="F191" s="4">
        <f t="shared" si="7"/>
        <v>21</v>
      </c>
      <c r="G191" t="s">
        <v>9613</v>
      </c>
      <c r="I191" s="43"/>
    </row>
    <row r="192" spans="1:9" x14ac:dyDescent="0.35">
      <c r="A192" s="42">
        <v>125</v>
      </c>
      <c r="B192" s="4">
        <v>-222.95</v>
      </c>
      <c r="C192" t="s">
        <v>8083</v>
      </c>
      <c r="D192" s="4">
        <v>4</v>
      </c>
      <c r="E192" s="16" t="s">
        <v>1956</v>
      </c>
      <c r="F192" s="4">
        <f t="shared" si="7"/>
        <v>21</v>
      </c>
      <c r="G192" t="s">
        <v>9613</v>
      </c>
      <c r="I192" s="43"/>
    </row>
    <row r="193" spans="1:7" x14ac:dyDescent="0.35">
      <c r="B193" s="4">
        <v>-221.10499999999999</v>
      </c>
      <c r="C193" t="s">
        <v>8083</v>
      </c>
      <c r="D193" s="4">
        <v>4</v>
      </c>
      <c r="E193" s="16" t="s">
        <v>1755</v>
      </c>
    </row>
    <row r="195" spans="1:7" x14ac:dyDescent="0.35">
      <c r="A195" s="68">
        <v>1</v>
      </c>
      <c r="B195" s="64" t="s">
        <v>11684</v>
      </c>
    </row>
    <row r="196" spans="1:7" x14ac:dyDescent="0.35">
      <c r="A196" s="42">
        <v>126</v>
      </c>
      <c r="B196" s="4">
        <v>-218.91800000000001</v>
      </c>
      <c r="C196" t="s">
        <v>8078</v>
      </c>
      <c r="D196" s="4">
        <v>2</v>
      </c>
      <c r="E196" s="16" t="s">
        <v>8276</v>
      </c>
      <c r="F196" s="4">
        <f t="shared" ref="F196:F240" si="10">IF(G196="GREET",1,IF(G196="GOAL",2,IF(G196="GOAL:COOP",2,IF(G196="(GOAL:COOP)",2,IF(G196="GOAL:CIVILITY",2,IF(G196="GOAL:SUSTAIN",2,IF(G196="(GOAL:SUSTAIN)",2,IF(G196="GOAL:MAX EARN",2,IF(G196="GOAL:EQUITY",2,IF(G196="(GOAL:EQUITY)",2,IF(G196="PROPOSAL",3,IF(G196="(PROPOSAL)",3,IF(G196="CHOOSE+",4,IF(G196="CHOOSE-",4,IF(G196="(CHOOSE+)",4,IF(G196="(CHOOSE-)",4,IF(G196="ECO INFO",5,IF(G196="(ECO INFO)",5,IF(G196="$ INFO",6,IF(G196="($ INFO)",6,IF(G196="SOC INFO",7,IF(G196="(SOC INFO)",7,IF(G196="RULE INFO",8,IF(G196="EXP INFO",9,IF(G196="(EXP INFO)",9,IF(G196="MON RES",10,IF(G196="MON EARN",11,IF(G196="MON BEH",12,IF(G196="POSE HARM",13,IF(G196="(POSE HARM)",13,IF(G196="POSE CONCERN",14,IF(G196="(POSE CONCERN)",14,IF(G196="RJ APOLOGY",15,IF(G196="RJ ATONE",16,IF(G196="(RJ ATONE)",16,IF(G196="RJ JUSTIFY",17,IF(G196="RJ JUSTIFY:ECO INFO",17,IF(G196="RJ JUSTIFY:SOC INFO",17,IF(G196="RJ JUSTIFY:EXP INFO",17,IF(G196="RJ JUSTIFY:MON EARN",17,IF(G196="RJ JUSTIFY:MON BEH",17,IF(G196="RJ-",18,IF(G196="RJ FORGIVE+",19,IF(G196="RJ FORGIVE-",19,IF(G196="(RJ FORGIVE+)",19,IF(G196="(RJ FORGIVE-)",19,IF(G196="COORD",20,IF(G196="(COORD)",20,IF(G196="ENF ACK",21,IF(G196="(ENF ACK)",21,IF(G196="ENF PRAISE",22,IF(G196="ENF ASK",23,IF(G196="ENF TELL",24,IF(G196="ENF SHAME",25,IF(G196="ENF WARN",26,IF(G196="ENF THREATEN",27,IF(G196="ENF PUNISH",28,IF(G196="DEFECT",29,IF(G196="SM TALK",30,IF(G196="HUMOR",31,IF(G196="POLITE+",32,IF(G196="POLITE-",32,IF(G196="INPUT-",33,IF(G196="AMBIGUOUS",34,IF(G196="UNCODEABLE",35)))))))))))))))))))))))))))))))))))))))))))))))))))))))))))))))))</f>
        <v>15</v>
      </c>
      <c r="G196" s="43" t="s">
        <v>9706</v>
      </c>
    </row>
    <row r="197" spans="1:7" x14ac:dyDescent="0.35">
      <c r="A197" s="42">
        <v>127</v>
      </c>
      <c r="B197" s="4">
        <v>-217.39599999999999</v>
      </c>
      <c r="C197" t="s">
        <v>8083</v>
      </c>
      <c r="D197" s="4">
        <v>4</v>
      </c>
      <c r="E197" s="16" t="s">
        <v>386</v>
      </c>
      <c r="F197" s="4">
        <f t="shared" si="10"/>
        <v>19</v>
      </c>
      <c r="G197" s="43" t="s">
        <v>9723</v>
      </c>
    </row>
    <row r="198" spans="1:7" x14ac:dyDescent="0.35">
      <c r="A198" s="42">
        <v>128</v>
      </c>
      <c r="B198" s="4">
        <v>-211.87299999999999</v>
      </c>
      <c r="C198" t="s">
        <v>8078</v>
      </c>
      <c r="D198" s="4">
        <v>2</v>
      </c>
      <c r="E198" s="16" t="s">
        <v>2729</v>
      </c>
      <c r="F198" s="4">
        <f t="shared" si="10"/>
        <v>32</v>
      </c>
      <c r="G198" s="43" t="s">
        <v>9376</v>
      </c>
    </row>
    <row r="199" spans="1:7" x14ac:dyDescent="0.35">
      <c r="A199" s="42">
        <v>129</v>
      </c>
      <c r="B199" s="4">
        <v>-207.446</v>
      </c>
      <c r="C199" t="s">
        <v>8107</v>
      </c>
      <c r="D199" s="4">
        <v>3</v>
      </c>
      <c r="E199" s="16" t="s">
        <v>8279</v>
      </c>
      <c r="F199" s="4">
        <f t="shared" si="10"/>
        <v>19</v>
      </c>
      <c r="G199" s="43" t="s">
        <v>9723</v>
      </c>
    </row>
    <row r="200" spans="1:7" x14ac:dyDescent="0.35">
      <c r="G200" s="43"/>
    </row>
    <row r="201" spans="1:7" x14ac:dyDescent="0.35">
      <c r="A201" s="68">
        <v>3</v>
      </c>
      <c r="B201" s="64" t="s">
        <v>11686</v>
      </c>
      <c r="G201" s="43"/>
    </row>
    <row r="202" spans="1:7" x14ac:dyDescent="0.35">
      <c r="A202" s="42">
        <v>130</v>
      </c>
      <c r="B202" s="4">
        <v>-174.63399999999999</v>
      </c>
      <c r="C202" t="s">
        <v>8083</v>
      </c>
      <c r="D202" s="4">
        <v>4</v>
      </c>
      <c r="E202" s="16" t="s">
        <v>8290</v>
      </c>
      <c r="F202" s="4">
        <f t="shared" si="10"/>
        <v>3</v>
      </c>
      <c r="G202" s="43" t="s">
        <v>9379</v>
      </c>
    </row>
    <row r="203" spans="1:7" x14ac:dyDescent="0.35">
      <c r="B203" s="4">
        <v>-167.614</v>
      </c>
      <c r="C203" t="s">
        <v>8083</v>
      </c>
      <c r="D203" s="4">
        <v>4</v>
      </c>
      <c r="E203" s="16" t="s">
        <v>8292</v>
      </c>
    </row>
    <row r="204" spans="1:7" x14ac:dyDescent="0.35">
      <c r="A204" s="42">
        <v>131</v>
      </c>
      <c r="B204" s="4">
        <v>-165.49599999999899</v>
      </c>
      <c r="C204" t="s">
        <v>8107</v>
      </c>
      <c r="D204" s="4">
        <v>3</v>
      </c>
      <c r="E204" s="16" t="s">
        <v>8295</v>
      </c>
      <c r="F204" s="4">
        <f t="shared" si="10"/>
        <v>4</v>
      </c>
      <c r="G204" t="s">
        <v>9372</v>
      </c>
    </row>
    <row r="205" spans="1:7" x14ac:dyDescent="0.35">
      <c r="A205" s="42">
        <v>132</v>
      </c>
      <c r="B205" s="4">
        <v>-158.642</v>
      </c>
      <c r="C205" t="s">
        <v>8083</v>
      </c>
      <c r="D205" s="4">
        <v>4</v>
      </c>
      <c r="E205" s="16" t="s">
        <v>999</v>
      </c>
      <c r="F205" s="4">
        <f t="shared" si="10"/>
        <v>4</v>
      </c>
      <c r="G205" t="s">
        <v>9372</v>
      </c>
    </row>
    <row r="206" spans="1:7" x14ac:dyDescent="0.35">
      <c r="A206" s="42">
        <v>133</v>
      </c>
      <c r="B206" s="4">
        <v>-153.49600000000001</v>
      </c>
      <c r="C206" t="s">
        <v>8078</v>
      </c>
      <c r="D206" s="4">
        <v>2</v>
      </c>
      <c r="E206" s="16" t="s">
        <v>3812</v>
      </c>
      <c r="F206" s="4">
        <f t="shared" si="10"/>
        <v>4</v>
      </c>
      <c r="G206" t="s">
        <v>9372</v>
      </c>
    </row>
    <row r="207" spans="1:7" x14ac:dyDescent="0.35">
      <c r="B207" s="4">
        <v>-150.19999999999999</v>
      </c>
      <c r="C207" t="s">
        <v>8078</v>
      </c>
      <c r="D207" s="4">
        <v>2</v>
      </c>
      <c r="E207" s="16" t="s">
        <v>770</v>
      </c>
    </row>
    <row r="208" spans="1:7" x14ac:dyDescent="0.35">
      <c r="A208" s="42">
        <v>134</v>
      </c>
      <c r="B208" s="4">
        <v>-147.10499999999999</v>
      </c>
      <c r="C208" t="s">
        <v>8078</v>
      </c>
      <c r="D208" s="4">
        <v>2</v>
      </c>
      <c r="E208" s="16" t="s">
        <v>8299</v>
      </c>
      <c r="F208" s="4">
        <f t="shared" si="10"/>
        <v>3</v>
      </c>
      <c r="G208" t="s">
        <v>9379</v>
      </c>
    </row>
    <row r="209" spans="1:10" x14ac:dyDescent="0.35">
      <c r="B209" s="4">
        <v>-141.31899999999999</v>
      </c>
      <c r="C209" t="s">
        <v>8078</v>
      </c>
      <c r="D209" s="4">
        <v>2</v>
      </c>
      <c r="E209" s="16" t="s">
        <v>8302</v>
      </c>
    </row>
    <row r="210" spans="1:10" x14ac:dyDescent="0.35">
      <c r="A210" s="42">
        <v>135</v>
      </c>
      <c r="B210" s="4">
        <v>-136.88900000000001</v>
      </c>
      <c r="C210" t="s">
        <v>8083</v>
      </c>
      <c r="D210" s="4">
        <v>4</v>
      </c>
      <c r="E210" s="16" t="s">
        <v>8304</v>
      </c>
      <c r="F210" s="4">
        <f t="shared" si="10"/>
        <v>4</v>
      </c>
      <c r="G210" t="s">
        <v>9380</v>
      </c>
    </row>
    <row r="211" spans="1:10" x14ac:dyDescent="0.35">
      <c r="B211" s="4">
        <v>-127.03100000000001</v>
      </c>
      <c r="C211" t="s">
        <v>8083</v>
      </c>
      <c r="D211" s="4">
        <v>4</v>
      </c>
      <c r="E211" s="16" t="s">
        <v>8307</v>
      </c>
    </row>
    <row r="212" spans="1:10" x14ac:dyDescent="0.35">
      <c r="A212" s="42">
        <v>136</v>
      </c>
      <c r="B212" s="4">
        <v>-122.44499999999999</v>
      </c>
      <c r="C212" t="s">
        <v>8078</v>
      </c>
      <c r="D212" s="4">
        <v>2</v>
      </c>
      <c r="E212" s="16" t="s">
        <v>8308</v>
      </c>
      <c r="F212" s="4">
        <f t="shared" si="10"/>
        <v>2</v>
      </c>
      <c r="G212" t="s">
        <v>12175</v>
      </c>
    </row>
    <row r="213" spans="1:10" x14ac:dyDescent="0.35">
      <c r="A213" s="42">
        <v>137</v>
      </c>
      <c r="B213" s="4">
        <v>-121.102</v>
      </c>
      <c r="C213" t="s">
        <v>8107</v>
      </c>
      <c r="D213" s="4">
        <v>3</v>
      </c>
      <c r="E213" s="16" t="s">
        <v>8309</v>
      </c>
      <c r="F213" s="4">
        <f t="shared" si="10"/>
        <v>3</v>
      </c>
      <c r="G213" t="s">
        <v>9379</v>
      </c>
      <c r="H213" s="4">
        <f t="shared" ref="H213:H214" si="11">IF(I213="GREET",1,IF(I213="GOAL",2,IF(I213="GOAL:COOP",2,IF(I213="(GOAL:COOP)",2,IF(I213="GOAL:CIVILITY",2,IF(I213="GOAL:SUSTAIN",2,IF(I213="(GOAL:SUSTAIN)",2,IF(I213="GOAL:MAX EARN",2,IF(I213="GOAL:EQUITY",2,IF(I213="(GOAL:EQUITY)",2,IF(I213="PROPOSAL",3,IF(I213="(PROPOSAL)",3,IF(I213="CHOOSE+",4,IF(I213="CHOOSE-",4,IF(I213="(CHOOSE+)",4,IF(I213="(CHOOSE-)",4,IF(I213="ECO INFO",5,IF(I213="(ECO INFO)",5,IF(I213="$ INFO",6,IF(I213="($ INFO)",6,IF(I213="SOC INFO",7,IF(I213="(SOC INFO)",7,IF(I213="RULE INFO",8,IF(I213="EXP INFO",9,IF(I213="(EXP INFO)",9,IF(I213="MON RES",10,IF(I213="MON EARN",11,IF(I213="MON BEH",12,IF(I213="POSE HARM",13,IF(I213="(POSE HARM)",13,IF(I213="POSE CONCERN",14,IF(I213="(POSE CONCERN)",14,IF(I213="RJ APOLOGY",15,IF(I213="RJ ATONE",16,IF(I213="(RJ ATONE)",16,IF(I213="RJ JUSTIFY",17,IF(I213="RJ JUSTIFY:ECO INFO",17,IF(I213="RJ JUSTIFY:SOC INFO",17,IF(I213="RJ JUSTIFY:EXP INFO",17,IF(I213="RJ JUSTIFY:MON EARN",17,IF(I213="RJ JUSTIFY:MON BEH",17,IF(I213="RJ-",18,IF(I213="RJ FORGIVE+",19,IF(I213="RJ FORGIVE-",19,IF(I213="(RJ FORGIVE+)",19,IF(I213="(RJ FORGIVE-)",19,IF(I213="COORD",20,IF(I213="(COORD)",20,IF(I213="ENF ACK",21,IF(I213="(ENF ACK)",21,IF(I213="ENF PRAISE",22,IF(I213="ENF ASK",23,IF(I213="ENF TELL",24,IF(I213="ENF SHAME",25,IF(I213="ENF WARN",26,IF(I213="ENF THREATEN",27,IF(I213="ENF PUNISH",28,IF(I213="DEFECT",29,IF(I213="SM TALK",30,IF(I213="HUMOR",31,IF(I213="POLITE+",32,IF(I213="POLITE-",32,IF(I213="INPUT-",33,IF(I213="AMBIGUOUS",34,IF(I213="UNCODEABLE",35)))))))))))))))))))))))))))))))))))))))))))))))))))))))))))))))))</f>
        <v>4</v>
      </c>
      <c r="I213" t="s">
        <v>10330</v>
      </c>
    </row>
    <row r="214" spans="1:10" x14ac:dyDescent="0.35">
      <c r="A214" s="42">
        <v>138</v>
      </c>
      <c r="B214" s="4">
        <v>-115.69199999999999</v>
      </c>
      <c r="C214" t="s">
        <v>8083</v>
      </c>
      <c r="D214" s="4">
        <v>4</v>
      </c>
      <c r="E214" s="16" t="s">
        <v>8310</v>
      </c>
      <c r="F214" s="4">
        <f t="shared" si="10"/>
        <v>3</v>
      </c>
      <c r="G214" t="s">
        <v>9379</v>
      </c>
      <c r="H214" s="4">
        <f t="shared" si="11"/>
        <v>4</v>
      </c>
      <c r="I214" t="s">
        <v>10330</v>
      </c>
    </row>
    <row r="215" spans="1:10" x14ac:dyDescent="0.35">
      <c r="B215" s="4">
        <v>-111.71899999999999</v>
      </c>
      <c r="C215" t="s">
        <v>8083</v>
      </c>
      <c r="D215" s="4">
        <v>4</v>
      </c>
      <c r="E215" s="16" t="s">
        <v>8311</v>
      </c>
    </row>
    <row r="216" spans="1:10" x14ac:dyDescent="0.35">
      <c r="A216" s="42">
        <v>139</v>
      </c>
      <c r="B216" s="4">
        <v>-96.594999999999999</v>
      </c>
      <c r="C216" t="s">
        <v>8078</v>
      </c>
      <c r="D216" s="4">
        <v>2</v>
      </c>
      <c r="E216" s="16" t="s">
        <v>999</v>
      </c>
      <c r="F216" s="4">
        <f t="shared" si="10"/>
        <v>4</v>
      </c>
      <c r="G216" t="s">
        <v>9372</v>
      </c>
    </row>
    <row r="217" spans="1:10" x14ac:dyDescent="0.35">
      <c r="B217" s="4">
        <v>-95.183999999999997</v>
      </c>
      <c r="C217" t="s">
        <v>8078</v>
      </c>
      <c r="D217" s="4">
        <v>2</v>
      </c>
      <c r="E217" s="16" t="s">
        <v>8314</v>
      </c>
    </row>
    <row r="218" spans="1:10" x14ac:dyDescent="0.35">
      <c r="A218" s="42">
        <v>140</v>
      </c>
      <c r="B218" s="4">
        <v>-92.823999999999998</v>
      </c>
      <c r="C218" t="s">
        <v>8107</v>
      </c>
      <c r="D218" s="4">
        <v>3</v>
      </c>
      <c r="E218" s="16" t="s">
        <v>8315</v>
      </c>
      <c r="F218" s="4">
        <f t="shared" si="10"/>
        <v>3</v>
      </c>
      <c r="G218" t="s">
        <v>9379</v>
      </c>
      <c r="H218" s="4">
        <f t="shared" ref="H218" si="12">IF(I218="GREET",1,IF(I218="GOAL",2,IF(I218="GOAL:COOP",2,IF(I218="(GOAL:COOP)",2,IF(I218="GOAL:CIVILITY",2,IF(I218="GOAL:SUSTAIN",2,IF(I218="(GOAL:SUSTAIN)",2,IF(I218="GOAL:MAX EARN",2,IF(I218="GOAL:EQUITY",2,IF(I218="(GOAL:EQUITY)",2,IF(I218="PROPOSAL",3,IF(I218="(PROPOSAL)",3,IF(I218="CHOOSE+",4,IF(I218="CHOOSE-",4,IF(I218="(CHOOSE+)",4,IF(I218="(CHOOSE-)",4,IF(I218="ECO INFO",5,IF(I218="(ECO INFO)",5,IF(I218="$ INFO",6,IF(I218="($ INFO)",6,IF(I218="SOC INFO",7,IF(I218="(SOC INFO)",7,IF(I218="RULE INFO",8,IF(I218="EXP INFO",9,IF(I218="(EXP INFO)",9,IF(I218="MON RES",10,IF(I218="MON EARN",11,IF(I218="MON BEH",12,IF(I218="POSE HARM",13,IF(I218="(POSE HARM)",13,IF(I218="POSE CONCERN",14,IF(I218="(POSE CONCERN)",14,IF(I218="RJ APOLOGY",15,IF(I218="RJ ATONE",16,IF(I218="(RJ ATONE)",16,IF(I218="RJ JUSTIFY",17,IF(I218="RJ JUSTIFY:ECO INFO",17,IF(I218="RJ JUSTIFY:SOC INFO",17,IF(I218="RJ JUSTIFY:EXP INFO",17,IF(I218="RJ JUSTIFY:MON EARN",17,IF(I218="RJ JUSTIFY:MON BEH",17,IF(I218="RJ-",18,IF(I218="RJ FORGIVE+",19,IF(I218="RJ FORGIVE-",19,IF(I218="(RJ FORGIVE+)",19,IF(I218="(RJ FORGIVE-)",19,IF(I218="COORD",20,IF(I218="(COORD)",20,IF(I218="ENF ACK",21,IF(I218="(ENF ACK)",21,IF(I218="ENF PRAISE",22,IF(I218="ENF ASK",23,IF(I218="ENF TELL",24,IF(I218="ENF SHAME",25,IF(I218="ENF WARN",26,IF(I218="ENF THREATEN",27,IF(I218="ENF PUNISH",28,IF(I218="DEFECT",29,IF(I218="SM TALK",30,IF(I218="HUMOR",31,IF(I218="POLITE+",32,IF(I218="POLITE-",32,IF(I218="INPUT-",33,IF(I218="AMBIGUOUS",34,IF(I218="UNCODEABLE",35)))))))))))))))))))))))))))))))))))))))))))))))))))))))))))))))))</f>
        <v>4</v>
      </c>
      <c r="I218" t="s">
        <v>10330</v>
      </c>
    </row>
    <row r="219" spans="1:10" x14ac:dyDescent="0.35">
      <c r="A219" s="42">
        <v>141</v>
      </c>
      <c r="B219" s="4">
        <v>-82.548999999999893</v>
      </c>
      <c r="C219" t="s">
        <v>8083</v>
      </c>
      <c r="D219" s="4">
        <v>4</v>
      </c>
      <c r="E219" s="16" t="s">
        <v>8319</v>
      </c>
      <c r="F219" s="4">
        <f t="shared" si="10"/>
        <v>27</v>
      </c>
      <c r="G219" t="s">
        <v>11680</v>
      </c>
    </row>
    <row r="220" spans="1:10" x14ac:dyDescent="0.35">
      <c r="A220" s="42">
        <v>142</v>
      </c>
      <c r="B220" s="4">
        <v>-70.369</v>
      </c>
      <c r="C220" t="s">
        <v>8078</v>
      </c>
      <c r="D220" s="4">
        <v>2</v>
      </c>
      <c r="E220" s="16" t="s">
        <v>8322</v>
      </c>
      <c r="F220" s="4">
        <f t="shared" si="10"/>
        <v>32</v>
      </c>
      <c r="G220" s="43" t="s">
        <v>9392</v>
      </c>
      <c r="J220" s="4" t="s">
        <v>11683</v>
      </c>
    </row>
    <row r="221" spans="1:10" x14ac:dyDescent="0.35">
      <c r="B221" s="4">
        <v>-53.067999999999998</v>
      </c>
      <c r="C221" t="s">
        <v>8078</v>
      </c>
      <c r="D221" s="4">
        <v>2</v>
      </c>
      <c r="E221" s="16" t="s">
        <v>8324</v>
      </c>
    </row>
    <row r="223" spans="1:10" x14ac:dyDescent="0.35">
      <c r="B223" s="20" t="s">
        <v>9232</v>
      </c>
    </row>
    <row r="224" spans="1:10" x14ac:dyDescent="0.35">
      <c r="A224" s="42">
        <v>143</v>
      </c>
      <c r="B224" s="4">
        <v>-203.197</v>
      </c>
      <c r="C224" t="s">
        <v>8083</v>
      </c>
      <c r="D224" s="4">
        <v>4</v>
      </c>
      <c r="E224" s="16" t="s">
        <v>8280</v>
      </c>
      <c r="F224" s="4">
        <f t="shared" si="10"/>
        <v>31</v>
      </c>
      <c r="G224" t="s">
        <v>9386</v>
      </c>
    </row>
    <row r="225" spans="1:7" x14ac:dyDescent="0.35">
      <c r="A225" s="42">
        <v>144</v>
      </c>
      <c r="B225" s="4">
        <v>-202.767</v>
      </c>
      <c r="C225" t="s">
        <v>8078</v>
      </c>
      <c r="D225" s="4">
        <v>2</v>
      </c>
      <c r="E225" s="16" t="s">
        <v>8281</v>
      </c>
      <c r="F225" s="4">
        <f t="shared" si="10"/>
        <v>30</v>
      </c>
      <c r="G225" t="s">
        <v>9375</v>
      </c>
    </row>
    <row r="226" spans="1:7" x14ac:dyDescent="0.35">
      <c r="A226" s="42">
        <v>145</v>
      </c>
      <c r="B226" s="4">
        <v>-184.339</v>
      </c>
      <c r="C226" t="s">
        <v>8078</v>
      </c>
      <c r="D226" s="4">
        <v>2</v>
      </c>
      <c r="E226" s="16" t="s">
        <v>8286</v>
      </c>
      <c r="F226" s="4">
        <f t="shared" si="10"/>
        <v>30</v>
      </c>
      <c r="G226" t="s">
        <v>9375</v>
      </c>
    </row>
    <row r="227" spans="1:7" x14ac:dyDescent="0.35">
      <c r="A227" s="42">
        <v>146</v>
      </c>
      <c r="B227" s="4">
        <v>-182.048</v>
      </c>
      <c r="C227" t="s">
        <v>8107</v>
      </c>
      <c r="D227" s="4">
        <v>3</v>
      </c>
      <c r="E227" s="16" t="s">
        <v>8287</v>
      </c>
      <c r="F227" s="4">
        <f t="shared" si="10"/>
        <v>31</v>
      </c>
      <c r="G227" t="s">
        <v>9386</v>
      </c>
    </row>
    <row r="228" spans="1:7" x14ac:dyDescent="0.35">
      <c r="A228" s="42">
        <v>147</v>
      </c>
      <c r="B228" s="4">
        <v>-161.85599999999999</v>
      </c>
      <c r="C228" t="s">
        <v>8078</v>
      </c>
      <c r="D228" s="4">
        <v>2</v>
      </c>
      <c r="E228" s="16" t="s">
        <v>8296</v>
      </c>
      <c r="F228" s="4">
        <f t="shared" si="10"/>
        <v>31</v>
      </c>
      <c r="G228" t="s">
        <v>9386</v>
      </c>
    </row>
    <row r="229" spans="1:7" x14ac:dyDescent="0.35">
      <c r="A229" s="42">
        <v>148</v>
      </c>
      <c r="B229" s="4">
        <v>-142.79</v>
      </c>
      <c r="C229" t="s">
        <v>8083</v>
      </c>
      <c r="D229" s="4">
        <v>4</v>
      </c>
      <c r="E229" s="16" t="s">
        <v>8301</v>
      </c>
      <c r="F229" s="4">
        <f t="shared" si="10"/>
        <v>30</v>
      </c>
      <c r="G229" t="s">
        <v>9375</v>
      </c>
    </row>
    <row r="231" spans="1:7" x14ac:dyDescent="0.35">
      <c r="A231" s="68">
        <v>2</v>
      </c>
      <c r="B231" s="47" t="s">
        <v>11685</v>
      </c>
    </row>
    <row r="232" spans="1:7" x14ac:dyDescent="0.35">
      <c r="A232" s="42">
        <v>149</v>
      </c>
      <c r="B232" s="4">
        <v>-86.057999999999893</v>
      </c>
      <c r="C232" t="s">
        <v>8078</v>
      </c>
      <c r="D232" s="4">
        <v>2</v>
      </c>
      <c r="E232" s="16" t="s">
        <v>8318</v>
      </c>
      <c r="F232" s="4">
        <f t="shared" si="10"/>
        <v>3</v>
      </c>
      <c r="G232" t="s">
        <v>9379</v>
      </c>
    </row>
    <row r="233" spans="1:7" x14ac:dyDescent="0.35">
      <c r="A233" s="42">
        <v>150</v>
      </c>
      <c r="B233" s="4">
        <v>-77.515000000000001</v>
      </c>
      <c r="C233" t="s">
        <v>8107</v>
      </c>
      <c r="D233" s="4">
        <v>3</v>
      </c>
      <c r="E233" s="16" t="s">
        <v>1209</v>
      </c>
      <c r="F233" s="4">
        <f t="shared" si="10"/>
        <v>4</v>
      </c>
      <c r="G233" t="s">
        <v>9372</v>
      </c>
    </row>
    <row r="235" spans="1:7" x14ac:dyDescent="0.35">
      <c r="A235" s="42">
        <v>151</v>
      </c>
      <c r="B235" s="4">
        <v>-46.053999999999903</v>
      </c>
      <c r="C235" t="s">
        <v>8107</v>
      </c>
      <c r="D235" s="4">
        <v>3</v>
      </c>
      <c r="E235" s="16" t="s">
        <v>8326</v>
      </c>
      <c r="F235" s="4">
        <f t="shared" si="10"/>
        <v>22</v>
      </c>
      <c r="G235" s="43" t="s">
        <v>10418</v>
      </c>
    </row>
    <row r="236" spans="1:7" x14ac:dyDescent="0.35">
      <c r="A236" s="42">
        <v>152</v>
      </c>
      <c r="B236" s="4">
        <v>-44.648999999999901</v>
      </c>
      <c r="C236" t="s">
        <v>8083</v>
      </c>
      <c r="D236" s="4">
        <v>4</v>
      </c>
      <c r="E236" s="16" t="s">
        <v>2466</v>
      </c>
      <c r="F236" s="4">
        <f t="shared" si="10"/>
        <v>22</v>
      </c>
      <c r="G236" s="43" t="s">
        <v>10418</v>
      </c>
    </row>
    <row r="237" spans="1:7" x14ac:dyDescent="0.35">
      <c r="A237" s="42">
        <v>153</v>
      </c>
      <c r="B237" s="4">
        <v>-32.884</v>
      </c>
      <c r="C237" t="s">
        <v>8078</v>
      </c>
      <c r="D237" s="4">
        <v>2</v>
      </c>
      <c r="E237" s="16" t="s">
        <v>2729</v>
      </c>
      <c r="F237" s="4">
        <f t="shared" si="10"/>
        <v>22</v>
      </c>
      <c r="G237" s="43" t="s">
        <v>10418</v>
      </c>
    </row>
    <row r="238" spans="1:7" x14ac:dyDescent="0.35">
      <c r="A238" s="42">
        <v>154</v>
      </c>
      <c r="B238" s="4">
        <v>-29.12</v>
      </c>
      <c r="C238" t="s">
        <v>8083</v>
      </c>
      <c r="D238" s="4">
        <v>4</v>
      </c>
      <c r="E238" s="16" t="s">
        <v>8330</v>
      </c>
      <c r="F238" s="4">
        <f t="shared" si="10"/>
        <v>22</v>
      </c>
      <c r="G238" s="43" t="s">
        <v>10418</v>
      </c>
    </row>
    <row r="239" spans="1:7" x14ac:dyDescent="0.35">
      <c r="A239" s="42">
        <v>155</v>
      </c>
      <c r="B239" s="4">
        <v>-26.35</v>
      </c>
      <c r="C239" t="s">
        <v>8107</v>
      </c>
      <c r="D239" s="4">
        <v>3</v>
      </c>
      <c r="E239" s="16" t="s">
        <v>8332</v>
      </c>
      <c r="F239" s="4">
        <f t="shared" si="10"/>
        <v>22</v>
      </c>
      <c r="G239" s="43" t="s">
        <v>10418</v>
      </c>
    </row>
    <row r="240" spans="1:7" x14ac:dyDescent="0.35">
      <c r="A240" s="42">
        <v>156</v>
      </c>
      <c r="B240" s="4">
        <v>-23.906999999999901</v>
      </c>
      <c r="C240" t="s">
        <v>8078</v>
      </c>
      <c r="D240" s="4">
        <v>2</v>
      </c>
      <c r="E240" s="16" t="s">
        <v>8333</v>
      </c>
      <c r="F240" s="4">
        <f t="shared" si="10"/>
        <v>22</v>
      </c>
      <c r="G240" s="43" t="s">
        <v>10418</v>
      </c>
    </row>
    <row r="241" spans="1:10" x14ac:dyDescent="0.35">
      <c r="G241" s="41"/>
    </row>
    <row r="242" spans="1:10" x14ac:dyDescent="0.35">
      <c r="B242" s="107" t="s">
        <v>9233</v>
      </c>
      <c r="C242" s="22"/>
      <c r="D242" s="21"/>
      <c r="E242" s="23"/>
    </row>
    <row r="243" spans="1:10" x14ac:dyDescent="0.35">
      <c r="B243" s="20"/>
    </row>
    <row r="244" spans="1:10" x14ac:dyDescent="0.35">
      <c r="A244" s="42">
        <v>157</v>
      </c>
      <c r="B244" s="4">
        <v>85.087000000000003</v>
      </c>
      <c r="C244" t="s">
        <v>8083</v>
      </c>
      <c r="D244" s="4">
        <v>4</v>
      </c>
      <c r="E244" s="16" t="s">
        <v>8334</v>
      </c>
      <c r="F244" s="4">
        <f t="shared" ref="F244" si="13">IF(G244="GREET",1,IF(G244="GOAL",2,IF(G244="GOAL:COOP",2,IF(G244="(GOAL:COOP)",2,IF(G244="GOAL:CIVILITY",2,IF(G244="GOAL:SUSTAIN",2,IF(G244="(GOAL:SUSTAIN)",2,IF(G244="GOAL:MAX EARN",2,IF(G244="GOAL:EQUITY",2,IF(G244="(GOAL:EQUITY)",2,IF(G244="PROPOSAL",3,IF(G244="(PROPOSAL)",3,IF(G244="CHOOSE+",4,IF(G244="CHOOSE-",4,IF(G244="(CHOOSE+)",4,IF(G244="(CHOOSE-)",4,IF(G244="ECO INFO",5,IF(G244="(ECO INFO)",5,IF(G244="$ INFO",6,IF(G244="($ INFO)",6,IF(G244="SOC INFO",7,IF(G244="(SOC INFO)",7,IF(G244="RULE INFO",8,IF(G244="EXP INFO",9,IF(G244="(EXP INFO)",9,IF(G244="MON RES",10,IF(G244="MON EARN",11,IF(G244="MON BEH",12,IF(G244="POSE HARM",13,IF(G244="(POSE HARM)",13,IF(G244="POSE CONCERN",14,IF(G244="(POSE CONCERN)",14,IF(G244="RJ APOLOGY",15,IF(G244="RJ ATONE",16,IF(G244="(RJ ATONE)",16,IF(G244="RJ JUSTIFY",17,IF(G244="RJ JUSTIFY:ECO INFO",17,IF(G244="RJ JUSTIFY:SOC INFO",17,IF(G244="RJ JUSTIFY:EXP INFO",17,IF(G244="RJ JUSTIFY:MON EARN",17,IF(G244="RJ JUSTIFY:MON BEH",17,IF(G244="RJ-",18,IF(G244="RJ FORGIVE+",19,IF(G244="RJ FORGIVE-",19,IF(G244="(RJ FORGIVE+)",19,IF(G244="(RJ FORGIVE-)",19,IF(G244="COORD",20,IF(G244="(COORD)",20,IF(G244="ENF ACK",21,IF(G244="(ENF ACK)",21,IF(G244="ENF PRAISE",22,IF(G244="ENF ASK",23,IF(G244="ENF TELL",24,IF(G244="ENF SHAME",25,IF(G244="ENF WARN",26,IF(G244="ENF THREATEN",27,IF(G244="ENF PUNISH",28,IF(G244="DEFECT",29,IF(G244="SM TALK",30,IF(G244="HUMOR",31,IF(G244="POLITE+",32,IF(G244="POLITE-",32,IF(G244="INPUT-",33,IF(G244="AMBIGUOUS",34,IF(G244="UNCODEABLE",35)))))))))))))))))))))))))))))))))))))))))))))))))))))))))))))))))</f>
        <v>22</v>
      </c>
      <c r="G244" t="s">
        <v>10418</v>
      </c>
    </row>
    <row r="245" spans="1:10" x14ac:dyDescent="0.35">
      <c r="B245" s="31"/>
    </row>
    <row r="246" spans="1:10" x14ac:dyDescent="0.35">
      <c r="A246" s="42">
        <v>158</v>
      </c>
      <c r="B246" s="4">
        <v>114.258</v>
      </c>
      <c r="C246" t="s">
        <v>8107</v>
      </c>
      <c r="D246" s="4">
        <v>3</v>
      </c>
      <c r="E246" s="16" t="s">
        <v>8242</v>
      </c>
      <c r="F246" s="4">
        <f t="shared" ref="F246:F261" si="14">IF(G246="GREET",1,IF(G246="GOAL",2,IF(G246="GOAL:COOP",2,IF(G246="(GOAL:COOP)",2,IF(G246="GOAL:CIVILITY",2,IF(G246="GOAL:SUSTAIN",2,IF(G246="(GOAL:SUSTAIN)",2,IF(G246="GOAL:MAX EARN",2,IF(G246="GOAL:EQUITY",2,IF(G246="(GOAL:EQUITY)",2,IF(G246="PROPOSAL",3,IF(G246="(PROPOSAL)",3,IF(G246="CHOOSE+",4,IF(G246="CHOOSE-",4,IF(G246="(CHOOSE+)",4,IF(G246="(CHOOSE-)",4,IF(G246="ECO INFO",5,IF(G246="(ECO INFO)",5,IF(G246="$ INFO",6,IF(G246="($ INFO)",6,IF(G246="SOC INFO",7,IF(G246="(SOC INFO)",7,IF(G246="RULE INFO",8,IF(G246="EXP INFO",9,IF(G246="(EXP INFO)",9,IF(G246="MON RES",10,IF(G246="MON EARN",11,IF(G246="MON BEH",12,IF(G246="POSE HARM",13,IF(G246="(POSE HARM)",13,IF(G246="POSE CONCERN",14,IF(G246="(POSE CONCERN)",14,IF(G246="RJ APOLOGY",15,IF(G246="RJ ATONE",16,IF(G246="(RJ ATONE)",16,IF(G246="RJ JUSTIFY",17,IF(G246="RJ JUSTIFY:ECO INFO",17,IF(G246="RJ JUSTIFY:SOC INFO",17,IF(G246="RJ JUSTIFY:EXP INFO",17,IF(G246="RJ JUSTIFY:MON EARN",17,IF(G246="RJ JUSTIFY:MON BEH",17,IF(G246="RJ-",18,IF(G246="RJ FORGIVE+",19,IF(G246="RJ FORGIVE-",19,IF(G246="(RJ FORGIVE+)",19,IF(G246="(RJ FORGIVE-)",19,IF(G246="COORD",20,IF(G246="(COORD)",20,IF(G246="ENF ACK",21,IF(G246="(ENF ACK)",21,IF(G246="ENF PRAISE",22,IF(G246="ENF ASK",23,IF(G246="ENF TELL",24,IF(G246="ENF SHAME",25,IF(G246="ENF WARN",26,IF(G246="ENF THREATEN",27,IF(G246="ENF PUNISH",28,IF(G246="DEFECT",29,IF(G246="SM TALK",30,IF(G246="HUMOR",31,IF(G246="POLITE+",32,IF(G246="POLITE-",32,IF(G246="INPUT-",33,IF(G246="AMBIGUOUS",34,IF(G246="UNCODEABLE",35)))))))))))))))))))))))))))))))))))))))))))))))))))))))))))))))))</f>
        <v>15</v>
      </c>
      <c r="G246" t="s">
        <v>9706</v>
      </c>
    </row>
    <row r="247" spans="1:10" x14ac:dyDescent="0.35">
      <c r="A247" s="42">
        <v>159</v>
      </c>
      <c r="B247" s="4">
        <v>127.399</v>
      </c>
      <c r="C247" t="s">
        <v>8083</v>
      </c>
      <c r="D247" s="4">
        <v>4</v>
      </c>
      <c r="E247" s="16" t="s">
        <v>8335</v>
      </c>
      <c r="F247" s="4">
        <f t="shared" si="14"/>
        <v>24</v>
      </c>
      <c r="G247" s="43" t="s">
        <v>10409</v>
      </c>
      <c r="H247" s="42"/>
      <c r="I247" s="43"/>
      <c r="J247" s="42"/>
    </row>
    <row r="248" spans="1:10" x14ac:dyDescent="0.35">
      <c r="A248" s="42">
        <v>160</v>
      </c>
      <c r="B248" s="4">
        <v>133.10299999999901</v>
      </c>
      <c r="C248" t="s">
        <v>8083</v>
      </c>
      <c r="D248" s="4">
        <v>4</v>
      </c>
      <c r="E248" s="16" t="s">
        <v>8336</v>
      </c>
      <c r="F248" s="4">
        <f t="shared" si="14"/>
        <v>25</v>
      </c>
      <c r="G248" s="43" t="s">
        <v>9648</v>
      </c>
      <c r="H248" s="42"/>
      <c r="I248" s="43"/>
      <c r="J248" s="42"/>
    </row>
    <row r="249" spans="1:10" x14ac:dyDescent="0.35">
      <c r="A249" s="42">
        <v>161</v>
      </c>
      <c r="B249" s="4">
        <v>134.93199999999999</v>
      </c>
      <c r="C249" t="s">
        <v>8078</v>
      </c>
      <c r="D249" s="4">
        <v>2</v>
      </c>
      <c r="E249" s="16" t="s">
        <v>8337</v>
      </c>
      <c r="F249" s="4">
        <f t="shared" si="14"/>
        <v>24</v>
      </c>
      <c r="G249" s="43" t="s">
        <v>10409</v>
      </c>
      <c r="H249" s="42"/>
      <c r="I249" s="43"/>
      <c r="J249" s="42"/>
    </row>
    <row r="250" spans="1:10" x14ac:dyDescent="0.35">
      <c r="B250" s="4">
        <v>136.86000000000001</v>
      </c>
      <c r="C250" t="s">
        <v>8078</v>
      </c>
      <c r="D250" s="4">
        <v>2</v>
      </c>
      <c r="E250" s="16" t="s">
        <v>8338</v>
      </c>
      <c r="G250" s="43"/>
      <c r="H250" s="42"/>
      <c r="I250" s="43"/>
      <c r="J250" s="42"/>
    </row>
    <row r="251" spans="1:10" x14ac:dyDescent="0.35">
      <c r="A251" s="42">
        <v>162</v>
      </c>
      <c r="B251" s="4">
        <v>161.46299999999999</v>
      </c>
      <c r="C251" t="s">
        <v>8083</v>
      </c>
      <c r="D251" s="4">
        <v>4</v>
      </c>
      <c r="E251" s="16" t="s">
        <v>10062</v>
      </c>
      <c r="F251" s="4">
        <f t="shared" si="14"/>
        <v>25</v>
      </c>
      <c r="G251" s="43" t="s">
        <v>9648</v>
      </c>
      <c r="H251" s="42"/>
      <c r="I251" s="43"/>
      <c r="J251" s="42"/>
    </row>
    <row r="252" spans="1:10" x14ac:dyDescent="0.35">
      <c r="A252" s="42">
        <v>163</v>
      </c>
      <c r="B252" s="4">
        <v>195.1</v>
      </c>
      <c r="C252" t="s">
        <v>8078</v>
      </c>
      <c r="D252" s="4">
        <v>2</v>
      </c>
      <c r="E252" s="16" t="s">
        <v>8340</v>
      </c>
      <c r="F252" s="4">
        <f t="shared" si="14"/>
        <v>24</v>
      </c>
      <c r="G252" s="43" t="s">
        <v>10409</v>
      </c>
      <c r="H252" s="42"/>
      <c r="I252" s="43"/>
      <c r="J252" s="42"/>
    </row>
    <row r="253" spans="1:10" x14ac:dyDescent="0.35">
      <c r="A253" s="42">
        <v>164</v>
      </c>
      <c r="B253" s="4">
        <v>196.73500000000001</v>
      </c>
      <c r="C253" t="s">
        <v>8083</v>
      </c>
      <c r="D253" s="4">
        <v>4</v>
      </c>
      <c r="E253" s="16" t="s">
        <v>8341</v>
      </c>
      <c r="F253" s="4">
        <f t="shared" si="14"/>
        <v>13</v>
      </c>
      <c r="G253" s="43" t="s">
        <v>9388</v>
      </c>
      <c r="H253" s="42"/>
      <c r="I253" s="43"/>
      <c r="J253" s="42"/>
    </row>
    <row r="254" spans="1:10" x14ac:dyDescent="0.35">
      <c r="A254" s="42">
        <v>165</v>
      </c>
      <c r="B254" s="4">
        <v>201.65799999999999</v>
      </c>
      <c r="C254" t="s">
        <v>8107</v>
      </c>
      <c r="D254" s="4">
        <v>3</v>
      </c>
      <c r="E254" s="16" t="s">
        <v>8342</v>
      </c>
      <c r="F254" s="4">
        <f t="shared" si="14"/>
        <v>3</v>
      </c>
      <c r="G254" s="43" t="s">
        <v>9379</v>
      </c>
      <c r="H254" s="42"/>
      <c r="I254" s="43"/>
      <c r="J254" s="42"/>
    </row>
    <row r="255" spans="1:10" x14ac:dyDescent="0.35">
      <c r="A255" s="42">
        <v>166</v>
      </c>
      <c r="B255" s="4">
        <v>204.08699999999999</v>
      </c>
      <c r="C255" t="s">
        <v>8083</v>
      </c>
      <c r="D255" s="4">
        <v>4</v>
      </c>
      <c r="E255" s="16" t="s">
        <v>8343</v>
      </c>
      <c r="F255" s="4">
        <f t="shared" si="14"/>
        <v>25</v>
      </c>
      <c r="G255" t="s">
        <v>9648</v>
      </c>
    </row>
    <row r="256" spans="1:10" x14ac:dyDescent="0.35">
      <c r="A256" s="42">
        <v>167</v>
      </c>
      <c r="B256" s="4">
        <v>206.23599999999999</v>
      </c>
      <c r="C256" t="s">
        <v>8078</v>
      </c>
      <c r="D256" s="4">
        <v>2</v>
      </c>
      <c r="E256" s="16" t="s">
        <v>8344</v>
      </c>
      <c r="F256" s="4">
        <f t="shared" si="14"/>
        <v>32</v>
      </c>
      <c r="G256" s="43" t="s">
        <v>9392</v>
      </c>
    </row>
    <row r="257" spans="1:10" x14ac:dyDescent="0.35">
      <c r="A257" s="42">
        <v>168</v>
      </c>
      <c r="B257" s="4">
        <v>218.66800000000001</v>
      </c>
      <c r="C257" t="s">
        <v>8078</v>
      </c>
      <c r="D257" s="4">
        <v>2</v>
      </c>
      <c r="E257" s="16" t="s">
        <v>8345</v>
      </c>
      <c r="F257" s="4">
        <f t="shared" si="14"/>
        <v>34</v>
      </c>
      <c r="G257" s="43" t="s">
        <v>9387</v>
      </c>
      <c r="I257" s="41"/>
    </row>
    <row r="258" spans="1:10" x14ac:dyDescent="0.35">
      <c r="B258" s="4">
        <v>226.012</v>
      </c>
      <c r="C258" t="s">
        <v>8078</v>
      </c>
      <c r="D258" s="4">
        <v>2</v>
      </c>
      <c r="E258" s="16">
        <v>44</v>
      </c>
      <c r="G258" s="43"/>
    </row>
    <row r="259" spans="1:10" x14ac:dyDescent="0.35">
      <c r="A259" s="42">
        <v>169</v>
      </c>
      <c r="B259" s="4">
        <v>228.66299999999899</v>
      </c>
      <c r="C259" t="s">
        <v>8083</v>
      </c>
      <c r="D259" s="4">
        <v>4</v>
      </c>
      <c r="E259" s="16" t="s">
        <v>8346</v>
      </c>
      <c r="F259" s="4">
        <f t="shared" si="14"/>
        <v>25</v>
      </c>
      <c r="G259" s="43" t="s">
        <v>9648</v>
      </c>
    </row>
    <row r="260" spans="1:10" x14ac:dyDescent="0.35">
      <c r="A260" s="42">
        <v>170</v>
      </c>
      <c r="B260" s="4">
        <v>229.53799999999899</v>
      </c>
      <c r="C260" t="s">
        <v>8107</v>
      </c>
      <c r="D260" s="4">
        <v>3</v>
      </c>
      <c r="E260" s="16" t="s">
        <v>8347</v>
      </c>
      <c r="F260" s="4">
        <f t="shared" si="14"/>
        <v>3</v>
      </c>
      <c r="G260" s="43" t="s">
        <v>9379</v>
      </c>
    </row>
    <row r="261" spans="1:10" x14ac:dyDescent="0.35">
      <c r="A261" s="42">
        <v>171</v>
      </c>
      <c r="B261" s="4">
        <v>229.953</v>
      </c>
      <c r="C261" t="s">
        <v>8078</v>
      </c>
      <c r="D261" s="4">
        <v>2</v>
      </c>
      <c r="E261" s="16">
        <v>4</v>
      </c>
      <c r="F261" s="4">
        <f t="shared" si="14"/>
        <v>34</v>
      </c>
      <c r="G261" s="43" t="s">
        <v>9387</v>
      </c>
    </row>
    <row r="262" spans="1:10" x14ac:dyDescent="0.35">
      <c r="B262" s="4">
        <v>233.99299999999999</v>
      </c>
      <c r="C262" t="s">
        <v>8078</v>
      </c>
      <c r="D262" s="4">
        <v>2</v>
      </c>
      <c r="E262" s="16" t="s">
        <v>8348</v>
      </c>
    </row>
    <row r="264" spans="1:10" s="75" customFormat="1" x14ac:dyDescent="0.35">
      <c r="A264" s="78"/>
      <c r="B264" s="11" t="s">
        <v>9229</v>
      </c>
      <c r="C264" s="15"/>
      <c r="D264" s="19"/>
      <c r="E264" s="15"/>
      <c r="F264" s="19"/>
      <c r="H264" s="19"/>
      <c r="J264" s="19"/>
    </row>
    <row r="265" spans="1:10" x14ac:dyDescent="0.35">
      <c r="B265" s="31"/>
    </row>
    <row r="266" spans="1:10" x14ac:dyDescent="0.35">
      <c r="A266" s="42">
        <v>172</v>
      </c>
      <c r="B266" s="4">
        <v>-371.95599999999899</v>
      </c>
      <c r="C266" t="s">
        <v>8083</v>
      </c>
      <c r="D266" s="4">
        <v>4</v>
      </c>
      <c r="E266" s="16" t="s">
        <v>8349</v>
      </c>
      <c r="F266" s="4">
        <f t="shared" ref="F266" si="15">IF(G266="GREET",1,IF(G266="GOAL",2,IF(G266="GOAL:COOP",2,IF(G266="(GOAL:COOP)",2,IF(G266="GOAL:CIVILITY",2,IF(G266="GOAL:SUSTAIN",2,IF(G266="(GOAL:SUSTAIN)",2,IF(G266="GOAL:MAX EARN",2,IF(G266="GOAL:EQUITY",2,IF(G266="(GOAL:EQUITY)",2,IF(G266="PROPOSAL",3,IF(G266="(PROPOSAL)",3,IF(G266="CHOOSE+",4,IF(G266="CHOOSE-",4,IF(G266="(CHOOSE+)",4,IF(G266="(CHOOSE-)",4,IF(G266="ECO INFO",5,IF(G266="(ECO INFO)",5,IF(G266="$ INFO",6,IF(G266="($ INFO)",6,IF(G266="SOC INFO",7,IF(G266="(SOC INFO)",7,IF(G266="RULE INFO",8,IF(G266="EXP INFO",9,IF(G266="(EXP INFO)",9,IF(G266="MON RES",10,IF(G266="MON EARN",11,IF(G266="MON BEH",12,IF(G266="POSE HARM",13,IF(G266="(POSE HARM)",13,IF(G266="POSE CONCERN",14,IF(G266="(POSE CONCERN)",14,IF(G266="RJ APOLOGY",15,IF(G266="RJ ATONE",16,IF(G266="(RJ ATONE)",16,IF(G266="RJ JUSTIFY",17,IF(G266="RJ JUSTIFY:ECO INFO",17,IF(G266="RJ JUSTIFY:SOC INFO",17,IF(G266="RJ JUSTIFY:EXP INFO",17,IF(G266="RJ JUSTIFY:MON EARN",17,IF(G266="RJ JUSTIFY:MON BEH",17,IF(G266="RJ-",18,IF(G266="RJ FORGIVE+",19,IF(G266="RJ FORGIVE-",19,IF(G266="(RJ FORGIVE+)",19,IF(G266="(RJ FORGIVE-)",19,IF(G266="COORD",20,IF(G266="(COORD)",20,IF(G266="ENF ACK",21,IF(G266="(ENF ACK)",21,IF(G266="ENF PRAISE",22,IF(G266="ENF ASK",23,IF(G266="ENF TELL",24,IF(G266="ENF SHAME",25,IF(G266="ENF WARN",26,IF(G266="ENF THREATEN",27,IF(G266="ENF PUNISH",28,IF(G266="DEFECT",29,IF(G266="SM TALK",30,IF(G266="HUMOR",31,IF(G266="POLITE+",32,IF(G266="POLITE-",32,IF(G266="INPUT-",33,IF(G266="AMBIGUOUS",34,IF(G266="UNCODEABLE",35)))))))))))))))))))))))))))))))))))))))))))))))))))))))))))))))))</f>
        <v>2</v>
      </c>
      <c r="G266" t="s">
        <v>10938</v>
      </c>
      <c r="I266" s="43"/>
    </row>
    <row r="267" spans="1:10" x14ac:dyDescent="0.35">
      <c r="B267" s="4">
        <v>-364.32400000000001</v>
      </c>
      <c r="C267" t="s">
        <v>8083</v>
      </c>
      <c r="D267" s="4">
        <v>4</v>
      </c>
      <c r="E267" s="16" t="s">
        <v>8355</v>
      </c>
    </row>
    <row r="268" spans="1:10" x14ac:dyDescent="0.35">
      <c r="B268" s="4">
        <v>-358.8</v>
      </c>
      <c r="C268" t="s">
        <v>8083</v>
      </c>
      <c r="D268" s="4">
        <v>4</v>
      </c>
      <c r="E268" s="16" t="s">
        <v>8357</v>
      </c>
    </row>
    <row r="269" spans="1:10" x14ac:dyDescent="0.35">
      <c r="A269" s="42">
        <v>173</v>
      </c>
      <c r="B269" s="4">
        <v>-369.22699999999998</v>
      </c>
      <c r="C269" t="s">
        <v>8078</v>
      </c>
      <c r="D269" s="4">
        <v>2</v>
      </c>
      <c r="E269" s="16" t="s">
        <v>8350</v>
      </c>
      <c r="F269" s="4">
        <f t="shared" ref="F269" si="16">IF(G269="GREET",1,IF(G269="GOAL",2,IF(G269="GOAL:COOP",2,IF(G269="(GOAL:COOP)",2,IF(G269="GOAL:CIVILITY",2,IF(G269="GOAL:SUSTAIN",2,IF(G269="(GOAL:SUSTAIN)",2,IF(G269="GOAL:MAX EARN",2,IF(G269="GOAL:EQUITY",2,IF(G269="(GOAL:EQUITY)",2,IF(G269="PROPOSAL",3,IF(G269="(PROPOSAL)",3,IF(G269="CHOOSE+",4,IF(G269="CHOOSE-",4,IF(G269="(CHOOSE+)",4,IF(G269="(CHOOSE-)",4,IF(G269="ECO INFO",5,IF(G269="(ECO INFO)",5,IF(G269="$ INFO",6,IF(G269="($ INFO)",6,IF(G269="SOC INFO",7,IF(G269="(SOC INFO)",7,IF(G269="RULE INFO",8,IF(G269="EXP INFO",9,IF(G269="(EXP INFO)",9,IF(G269="MON RES",10,IF(G269="MON EARN",11,IF(G269="MON BEH",12,IF(G269="POSE HARM",13,IF(G269="(POSE HARM)",13,IF(G269="POSE CONCERN",14,IF(G269="(POSE CONCERN)",14,IF(G269="RJ APOLOGY",15,IF(G269="RJ ATONE",16,IF(G269="(RJ ATONE)",16,IF(G269="RJ JUSTIFY",17,IF(G269="RJ JUSTIFY:ECO INFO",17,IF(G269="RJ JUSTIFY:SOC INFO",17,IF(G269="RJ JUSTIFY:EXP INFO",17,IF(G269="RJ JUSTIFY:MON EARN",17,IF(G269="RJ JUSTIFY:MON BEH",17,IF(G269="RJ-",18,IF(G269="RJ FORGIVE+",19,IF(G269="RJ FORGIVE-",19,IF(G269="(RJ FORGIVE+)",19,IF(G269="(RJ FORGIVE-)",19,IF(G269="COORD",20,IF(G269="(COORD)",20,IF(G269="ENF ACK",21,IF(G269="(ENF ACK)",21,IF(G269="ENF PRAISE",22,IF(G269="ENF ASK",23,IF(G269="ENF TELL",24,IF(G269="ENF SHAME",25,IF(G269="ENF WARN",26,IF(G269="ENF THREATEN",27,IF(G269="ENF PUNISH",28,IF(G269="DEFECT",29,IF(G269="SM TALK",30,IF(G269="HUMOR",31,IF(G269="POLITE+",32,IF(G269="POLITE-",32,IF(G269="INPUT-",33,IF(G269="AMBIGUOUS",34,IF(G269="UNCODEABLE",35)))))))))))))))))))))))))))))))))))))))))))))))))))))))))))))))))</f>
        <v>25</v>
      </c>
      <c r="G269" t="s">
        <v>9648</v>
      </c>
      <c r="J269" s="4" t="s">
        <v>11687</v>
      </c>
    </row>
    <row r="270" spans="1:10" x14ac:dyDescent="0.35">
      <c r="B270" s="4">
        <v>-355.78800000000001</v>
      </c>
      <c r="C270" t="s">
        <v>8078</v>
      </c>
      <c r="D270" s="4">
        <v>2</v>
      </c>
      <c r="E270" s="16" t="s">
        <v>8360</v>
      </c>
    </row>
    <row r="271" spans="1:10" x14ac:dyDescent="0.35">
      <c r="A271" s="42">
        <v>175</v>
      </c>
      <c r="B271" s="4">
        <v>-347.68799999999999</v>
      </c>
      <c r="C271" t="s">
        <v>8107</v>
      </c>
      <c r="D271" s="4">
        <v>3</v>
      </c>
      <c r="E271" s="16" t="s">
        <v>8363</v>
      </c>
      <c r="F271" s="4">
        <f t="shared" ref="F271:F287" si="17">IF(G271="GREET",1,IF(G271="GOAL",2,IF(G271="GOAL:COOP",2,IF(G271="(GOAL:COOP)",2,IF(G271="GOAL:CIVILITY",2,IF(G271="GOAL:SUSTAIN",2,IF(G271="(GOAL:SUSTAIN)",2,IF(G271="GOAL:MAX EARN",2,IF(G271="GOAL:EQUITY",2,IF(G271="(GOAL:EQUITY)",2,IF(G271="PROPOSAL",3,IF(G271="(PROPOSAL)",3,IF(G271="CHOOSE+",4,IF(G271="CHOOSE-",4,IF(G271="(CHOOSE+)",4,IF(G271="(CHOOSE-)",4,IF(G271="ECO INFO",5,IF(G271="(ECO INFO)",5,IF(G271="$ INFO",6,IF(G271="($ INFO)",6,IF(G271="SOC INFO",7,IF(G271="(SOC INFO)",7,IF(G271="RULE INFO",8,IF(G271="EXP INFO",9,IF(G271="(EXP INFO)",9,IF(G271="MON RES",10,IF(G271="MON EARN",11,IF(G271="MON BEH",12,IF(G271="POSE HARM",13,IF(G271="(POSE HARM)",13,IF(G271="POSE CONCERN",14,IF(G271="(POSE CONCERN)",14,IF(G271="RJ APOLOGY",15,IF(G271="RJ ATONE",16,IF(G271="(RJ ATONE)",16,IF(G271="RJ JUSTIFY",17,IF(G271="RJ JUSTIFY:ECO INFO",17,IF(G271="RJ JUSTIFY:SOC INFO",17,IF(G271="RJ JUSTIFY:EXP INFO",17,IF(G271="RJ JUSTIFY:MON EARN",17,IF(G271="RJ JUSTIFY:MON BEH",17,IF(G271="RJ-",18,IF(G271="RJ FORGIVE+",19,IF(G271="RJ FORGIVE-",19,IF(G271="(RJ FORGIVE+)",19,IF(G271="(RJ FORGIVE-)",19,IF(G271="COORD",20,IF(G271="(COORD)",20,IF(G271="ENF ACK",21,IF(G271="(ENF ACK)",21,IF(G271="ENF PRAISE",22,IF(G271="ENF ASK",23,IF(G271="ENF TELL",24,IF(G271="ENF SHAME",25,IF(G271="ENF WARN",26,IF(G271="ENF THREATEN",27,IF(G271="ENF PUNISH",28,IF(G271="DEFECT",29,IF(G271="SM TALK",30,IF(G271="HUMOR",31,IF(G271="POLITE+",32,IF(G271="POLITE-",32,IF(G271="INPUT-",33,IF(G271="AMBIGUOUS",34,IF(G271="UNCODEABLE",35)))))))))))))))))))))))))))))))))))))))))))))))))))))))))))))))))</f>
        <v>7</v>
      </c>
      <c r="G271" t="s">
        <v>9377</v>
      </c>
      <c r="I271" s="43"/>
    </row>
    <row r="272" spans="1:10" x14ac:dyDescent="0.35">
      <c r="A272" s="42">
        <v>176</v>
      </c>
      <c r="B272" s="4">
        <v>-341.16699999999997</v>
      </c>
      <c r="C272" t="s">
        <v>8078</v>
      </c>
      <c r="D272" s="4">
        <v>2</v>
      </c>
      <c r="E272" s="16" t="s">
        <v>8364</v>
      </c>
      <c r="F272" s="4">
        <f t="shared" si="17"/>
        <v>34</v>
      </c>
      <c r="G272" t="s">
        <v>9387</v>
      </c>
      <c r="J272" s="4" t="s">
        <v>11688</v>
      </c>
    </row>
    <row r="273" spans="1:10" x14ac:dyDescent="0.35">
      <c r="A273" s="42">
        <v>177</v>
      </c>
      <c r="B273" s="4">
        <v>-340.44199999999898</v>
      </c>
      <c r="C273" t="s">
        <v>8083</v>
      </c>
      <c r="D273" s="4">
        <v>4</v>
      </c>
      <c r="E273" s="16" t="s">
        <v>8366</v>
      </c>
      <c r="F273" s="4">
        <f t="shared" si="17"/>
        <v>7</v>
      </c>
      <c r="G273" s="43" t="s">
        <v>9377</v>
      </c>
      <c r="H273" s="42"/>
      <c r="I273" s="43"/>
      <c r="J273" s="42"/>
    </row>
    <row r="274" spans="1:10" x14ac:dyDescent="0.35">
      <c r="A274" s="42">
        <v>178</v>
      </c>
      <c r="B274" s="4">
        <v>-338.04</v>
      </c>
      <c r="C274" t="s">
        <v>8107</v>
      </c>
      <c r="D274" s="4">
        <v>3</v>
      </c>
      <c r="E274" s="16" t="s">
        <v>8368</v>
      </c>
      <c r="F274" s="4">
        <f t="shared" si="17"/>
        <v>2</v>
      </c>
      <c r="G274" s="43" t="s">
        <v>10938</v>
      </c>
      <c r="H274" s="42">
        <f t="shared" ref="H274" si="18">IF(I274="GREET",1,IF(I274="GOAL",2,IF(I274="GOAL:COOP",2,IF(I274="(GOAL:COOP)",2,IF(I274="GOAL:CIVILITY",2,IF(I274="GOAL:SUSTAIN",2,IF(I274="(GOAL:SUSTAIN)",2,IF(I274="GOAL:MAX EARN",2,IF(I274="GOAL:EQUITY",2,IF(I274="(GOAL:EQUITY)",2,IF(I274="PROPOSAL",3,IF(I274="(PROPOSAL)",3,IF(I274="CHOOSE+",4,IF(I274="CHOOSE-",4,IF(I274="(CHOOSE+)",4,IF(I274="(CHOOSE-)",4,IF(I274="ECO INFO",5,IF(I274="(ECO INFO)",5,IF(I274="$ INFO",6,IF(I274="($ INFO)",6,IF(I274="SOC INFO",7,IF(I274="(SOC INFO)",7,IF(I274="RULE INFO",8,IF(I274="EXP INFO",9,IF(I274="(EXP INFO)",9,IF(I274="MON RES",10,IF(I274="MON EARN",11,IF(I274="MON BEH",12,IF(I274="POSE HARM",13,IF(I274="(POSE HARM)",13,IF(I274="POSE CONCERN",14,IF(I274="(POSE CONCERN)",14,IF(I274="RJ APOLOGY",15,IF(I274="RJ ATONE",16,IF(I274="(RJ ATONE)",16,IF(I274="RJ JUSTIFY",17,IF(I274="RJ JUSTIFY:ECO INFO",17,IF(I274="RJ JUSTIFY:SOC INFO",17,IF(I274="RJ JUSTIFY:EXP INFO",17,IF(I274="RJ JUSTIFY:MON EARN",17,IF(I274="RJ JUSTIFY:MON BEH",17,IF(I274="RJ-",18,IF(I274="RJ FORGIVE+",19,IF(I274="RJ FORGIVE-",19,IF(I274="(RJ FORGIVE+)",19,IF(I274="(RJ FORGIVE-)",19,IF(I274="COORD",20,IF(I274="(COORD)",20,IF(I274="ENF ACK",21,IF(I274="(ENF ACK)",21,IF(I274="ENF PRAISE",22,IF(I274="ENF ASK",23,IF(I274="ENF TELL",24,IF(I274="ENF SHAME",25,IF(I274="ENF WARN",26,IF(I274="ENF THREATEN",27,IF(I274="ENF PUNISH",28,IF(I274="DEFECT",29,IF(I274="SM TALK",30,IF(I274="HUMOR",31,IF(I274="POLITE+",32,IF(I274="POLITE-",32,IF(I274="INPUT-",33,IF(I274="AMBIGUOUS",34,IF(I274="UNCODEABLE",35)))))))))))))))))))))))))))))))))))))))))))))))))))))))))))))))))</f>
        <v>2</v>
      </c>
      <c r="I274" s="43" t="s">
        <v>12175</v>
      </c>
      <c r="J274" s="42"/>
    </row>
    <row r="275" spans="1:10" x14ac:dyDescent="0.35">
      <c r="A275" s="42">
        <v>179</v>
      </c>
      <c r="B275" s="4">
        <v>-336.52099999999899</v>
      </c>
      <c r="C275" t="s">
        <v>8078</v>
      </c>
      <c r="D275" s="4">
        <v>2</v>
      </c>
      <c r="E275" s="16" t="s">
        <v>8369</v>
      </c>
      <c r="F275" s="4">
        <f t="shared" si="17"/>
        <v>34</v>
      </c>
      <c r="G275" s="43" t="s">
        <v>9387</v>
      </c>
      <c r="H275" s="42"/>
      <c r="I275" s="43"/>
      <c r="J275" s="4" t="s">
        <v>11688</v>
      </c>
    </row>
    <row r="276" spans="1:10" x14ac:dyDescent="0.35">
      <c r="A276" s="42">
        <v>180</v>
      </c>
      <c r="B276" s="4">
        <v>-336.49299999999999</v>
      </c>
      <c r="C276" t="s">
        <v>8083</v>
      </c>
      <c r="D276" s="4">
        <v>4</v>
      </c>
      <c r="E276" s="16" t="s">
        <v>8370</v>
      </c>
      <c r="F276" s="4">
        <f t="shared" si="17"/>
        <v>6</v>
      </c>
      <c r="G276" s="43" t="s">
        <v>10472</v>
      </c>
      <c r="H276" s="42"/>
      <c r="I276" s="43"/>
      <c r="J276" s="42"/>
    </row>
    <row r="277" spans="1:10" x14ac:dyDescent="0.35">
      <c r="A277" s="42">
        <v>181</v>
      </c>
      <c r="B277" s="4">
        <v>-330.709</v>
      </c>
      <c r="C277" t="s">
        <v>8078</v>
      </c>
      <c r="D277" s="4">
        <v>2</v>
      </c>
      <c r="E277" s="16" t="s">
        <v>55</v>
      </c>
      <c r="F277" s="4">
        <f t="shared" si="17"/>
        <v>6</v>
      </c>
      <c r="G277" s="43" t="s">
        <v>10472</v>
      </c>
      <c r="H277" s="42"/>
      <c r="I277" s="43"/>
      <c r="J277" s="42"/>
    </row>
    <row r="278" spans="1:10" x14ac:dyDescent="0.35">
      <c r="A278" s="42">
        <v>182</v>
      </c>
      <c r="B278" s="4">
        <v>-327.94699999999898</v>
      </c>
      <c r="C278" t="s">
        <v>8078</v>
      </c>
      <c r="D278" s="4">
        <v>2</v>
      </c>
      <c r="E278" s="16" t="s">
        <v>8371</v>
      </c>
      <c r="F278" s="4">
        <f t="shared" si="17"/>
        <v>22</v>
      </c>
      <c r="G278" s="43" t="s">
        <v>10418</v>
      </c>
      <c r="H278" s="42"/>
      <c r="I278" s="43"/>
      <c r="J278" s="42"/>
    </row>
    <row r="279" spans="1:10" x14ac:dyDescent="0.35">
      <c r="A279" s="42">
        <v>183</v>
      </c>
      <c r="B279" s="4">
        <v>-316.69400000000002</v>
      </c>
      <c r="C279" t="s">
        <v>8083</v>
      </c>
      <c r="D279" s="4">
        <v>4</v>
      </c>
      <c r="E279" s="16" t="s">
        <v>8373</v>
      </c>
      <c r="F279" s="4">
        <f t="shared" si="17"/>
        <v>2</v>
      </c>
      <c r="G279" s="43" t="s">
        <v>10938</v>
      </c>
      <c r="H279" s="42"/>
      <c r="I279" s="43"/>
      <c r="J279" s="42"/>
    </row>
    <row r="280" spans="1:10" x14ac:dyDescent="0.35">
      <c r="A280" s="42">
        <v>184</v>
      </c>
      <c r="B280" s="4">
        <v>-310.61900000000003</v>
      </c>
      <c r="C280" t="s">
        <v>8107</v>
      </c>
      <c r="D280" s="4">
        <v>3</v>
      </c>
      <c r="E280" s="16" t="s">
        <v>8375</v>
      </c>
      <c r="F280" s="4">
        <f t="shared" si="17"/>
        <v>11</v>
      </c>
      <c r="G280" s="43" t="s">
        <v>9509</v>
      </c>
      <c r="H280" s="42"/>
      <c r="I280" s="43"/>
      <c r="J280" s="42"/>
    </row>
    <row r="281" spans="1:10" x14ac:dyDescent="0.35">
      <c r="A281" s="42">
        <v>185</v>
      </c>
      <c r="B281" s="4">
        <v>-300.49700000000001</v>
      </c>
      <c r="C281" t="s">
        <v>8107</v>
      </c>
      <c r="D281" s="4">
        <v>3</v>
      </c>
      <c r="E281" s="16" t="s">
        <v>8377</v>
      </c>
      <c r="F281" s="4">
        <f t="shared" si="17"/>
        <v>22</v>
      </c>
      <c r="G281" s="43" t="s">
        <v>10418</v>
      </c>
      <c r="H281" s="42"/>
      <c r="I281" s="43"/>
      <c r="J281" s="42"/>
    </row>
    <row r="282" spans="1:10" x14ac:dyDescent="0.35">
      <c r="A282" s="42">
        <v>186</v>
      </c>
      <c r="B282" s="4">
        <v>-299.512</v>
      </c>
      <c r="C282" t="s">
        <v>8083</v>
      </c>
      <c r="D282" s="4">
        <v>4</v>
      </c>
      <c r="E282" s="16" t="s">
        <v>8378</v>
      </c>
      <c r="F282" s="4">
        <f t="shared" si="17"/>
        <v>12</v>
      </c>
      <c r="G282" s="43" t="s">
        <v>10124</v>
      </c>
      <c r="H282" s="42"/>
      <c r="I282" s="43"/>
      <c r="J282" s="42"/>
    </row>
    <row r="283" spans="1:10" x14ac:dyDescent="0.35">
      <c r="A283" s="42">
        <v>187</v>
      </c>
      <c r="B283" s="4">
        <v>-296.49200000000002</v>
      </c>
      <c r="C283" t="s">
        <v>8078</v>
      </c>
      <c r="D283" s="4">
        <v>2</v>
      </c>
      <c r="E283" s="16" t="s">
        <v>8379</v>
      </c>
      <c r="F283" s="4">
        <f t="shared" si="17"/>
        <v>32</v>
      </c>
      <c r="G283" s="43" t="s">
        <v>9392</v>
      </c>
      <c r="H283" s="42"/>
      <c r="I283" s="43"/>
      <c r="J283" s="42"/>
    </row>
    <row r="284" spans="1:10" x14ac:dyDescent="0.35">
      <c r="A284" s="42">
        <v>188</v>
      </c>
      <c r="B284" s="4">
        <v>-278.29199999999997</v>
      </c>
      <c r="C284" t="s">
        <v>8083</v>
      </c>
      <c r="D284" s="4">
        <v>4</v>
      </c>
      <c r="E284" s="16" t="s">
        <v>8383</v>
      </c>
      <c r="F284" s="4">
        <f t="shared" si="17"/>
        <v>10</v>
      </c>
      <c r="G284" s="43" t="s">
        <v>10136</v>
      </c>
      <c r="H284" s="42"/>
      <c r="I284" s="43"/>
      <c r="J284" s="42"/>
    </row>
    <row r="285" spans="1:10" x14ac:dyDescent="0.35">
      <c r="A285" s="42">
        <v>189</v>
      </c>
      <c r="B285" s="4">
        <v>-293.42700000000002</v>
      </c>
      <c r="C285" t="s">
        <v>8086</v>
      </c>
      <c r="D285" s="4">
        <v>1</v>
      </c>
      <c r="E285" s="16" t="s">
        <v>8381</v>
      </c>
      <c r="F285" s="4">
        <f t="shared" si="17"/>
        <v>7</v>
      </c>
      <c r="G285" s="43" t="s">
        <v>9377</v>
      </c>
      <c r="H285" s="42"/>
      <c r="I285" s="43"/>
      <c r="J285" s="42"/>
    </row>
    <row r="286" spans="1:10" x14ac:dyDescent="0.35">
      <c r="A286" s="42">
        <v>190</v>
      </c>
      <c r="B286" s="4">
        <v>-274.03500000000003</v>
      </c>
      <c r="C286" t="s">
        <v>8078</v>
      </c>
      <c r="D286" s="4">
        <v>2</v>
      </c>
      <c r="E286" s="16" t="s">
        <v>5179</v>
      </c>
      <c r="F286" s="4">
        <f t="shared" si="17"/>
        <v>7</v>
      </c>
      <c r="G286" s="43" t="s">
        <v>9377</v>
      </c>
      <c r="H286" s="42"/>
      <c r="I286" s="43"/>
      <c r="J286" s="42"/>
    </row>
    <row r="287" spans="1:10" x14ac:dyDescent="0.35">
      <c r="A287" s="42">
        <v>191</v>
      </c>
      <c r="B287" s="4">
        <v>-271.63099999999997</v>
      </c>
      <c r="C287" t="s">
        <v>8107</v>
      </c>
      <c r="D287" s="4">
        <v>3</v>
      </c>
      <c r="E287" s="16" t="s">
        <v>8385</v>
      </c>
      <c r="F287" s="4">
        <f t="shared" si="17"/>
        <v>7</v>
      </c>
      <c r="G287" s="43" t="s">
        <v>9377</v>
      </c>
      <c r="H287" s="42"/>
      <c r="I287" s="43"/>
      <c r="J287" s="42"/>
    </row>
    <row r="289" spans="1:9" x14ac:dyDescent="0.35">
      <c r="A289" s="68">
        <v>1</v>
      </c>
      <c r="B289" s="31" t="s">
        <v>11689</v>
      </c>
    </row>
    <row r="290" spans="1:9" x14ac:dyDescent="0.35">
      <c r="A290" s="42">
        <v>192</v>
      </c>
      <c r="B290" s="4">
        <v>-229.97299999999899</v>
      </c>
      <c r="C290" t="s">
        <v>8107</v>
      </c>
      <c r="D290" s="4">
        <v>3</v>
      </c>
      <c r="E290" s="16" t="s">
        <v>8400</v>
      </c>
      <c r="F290" s="4">
        <f t="shared" ref="F290" si="19">IF(G290="GREET",1,IF(G290="GOAL",2,IF(G290="GOAL:COOP",2,IF(G290="(GOAL:COOP)",2,IF(G290="GOAL:CIVILITY",2,IF(G290="GOAL:SUSTAIN",2,IF(G290="(GOAL:SUSTAIN)",2,IF(G290="GOAL:MAX EARN",2,IF(G290="GOAL:EQUITY",2,IF(G290="(GOAL:EQUITY)",2,IF(G290="PROPOSAL",3,IF(G290="(PROPOSAL)",3,IF(G290="CHOOSE+",4,IF(G290="CHOOSE-",4,IF(G290="(CHOOSE+)",4,IF(G290="(CHOOSE-)",4,IF(G290="ECO INFO",5,IF(G290="(ECO INFO)",5,IF(G290="$ INFO",6,IF(G290="($ INFO)",6,IF(G290="SOC INFO",7,IF(G290="(SOC INFO)",7,IF(G290="RULE INFO",8,IF(G290="EXP INFO",9,IF(G290="(EXP INFO)",9,IF(G290="MON RES",10,IF(G290="MON EARN",11,IF(G290="MON BEH",12,IF(G290="POSE HARM",13,IF(G290="(POSE HARM)",13,IF(G290="POSE CONCERN",14,IF(G290="(POSE CONCERN)",14,IF(G290="RJ APOLOGY",15,IF(G290="RJ ATONE",16,IF(G290="(RJ ATONE)",16,IF(G290="RJ JUSTIFY",17,IF(G290="RJ JUSTIFY:ECO INFO",17,IF(G290="RJ JUSTIFY:SOC INFO",17,IF(G290="RJ JUSTIFY:EXP INFO",17,IF(G290="RJ JUSTIFY:MON EARN",17,IF(G290="RJ JUSTIFY:MON BEH",17,IF(G290="RJ-",18,IF(G290="RJ FORGIVE+",19,IF(G290="RJ FORGIVE-",19,IF(G290="(RJ FORGIVE+)",19,IF(G290="(RJ FORGIVE-)",19,IF(G290="COORD",20,IF(G290="(COORD)",20,IF(G290="ENF ACK",21,IF(G290="(ENF ACK)",21,IF(G290="ENF PRAISE",22,IF(G290="ENF ASK",23,IF(G290="ENF TELL",24,IF(G290="ENF SHAME",25,IF(G290="ENF WARN",26,IF(G290="ENF THREATEN",27,IF(G290="ENF PUNISH",28,IF(G290="DEFECT",29,IF(G290="SM TALK",30,IF(G290="HUMOR",31,IF(G290="POLITE+",32,IF(G290="POLITE-",32,IF(G290="INPUT-",33,IF(G290="AMBIGUOUS",34,IF(G290="UNCODEABLE",35)))))))))))))))))))))))))))))))))))))))))))))))))))))))))))))))))</f>
        <v>13</v>
      </c>
      <c r="G290" s="43" t="s">
        <v>9388</v>
      </c>
      <c r="H290" s="4">
        <f t="shared" ref="H290" si="20">IF(I290="GREET",1,IF(I290="GOAL",2,IF(I290="GOAL:COOP",2,IF(I290="(GOAL:COOP)",2,IF(I290="GOAL:CIVILITY",2,IF(I290="GOAL:SUSTAIN",2,IF(I290="(GOAL:SUSTAIN)",2,IF(I290="GOAL:MAX EARN",2,IF(I290="GOAL:EQUITY",2,IF(I290="(GOAL:EQUITY)",2,IF(I290="PROPOSAL",3,IF(I290="(PROPOSAL)",3,IF(I290="CHOOSE+",4,IF(I290="CHOOSE-",4,IF(I290="(CHOOSE+)",4,IF(I290="(CHOOSE-)",4,IF(I290="ECO INFO",5,IF(I290="(ECO INFO)",5,IF(I290="$ INFO",6,IF(I290="($ INFO)",6,IF(I290="SOC INFO",7,IF(I290="(SOC INFO)",7,IF(I290="RULE INFO",8,IF(I290="EXP INFO",9,IF(I290="(EXP INFO)",9,IF(I290="MON RES",10,IF(I290="MON EARN",11,IF(I290="MON BEH",12,IF(I290="POSE HARM",13,IF(I290="(POSE HARM)",13,IF(I290="POSE CONCERN",14,IF(I290="(POSE CONCERN)",14,IF(I290="RJ APOLOGY",15,IF(I290="RJ ATONE",16,IF(I290="(RJ ATONE)",16,IF(I290="RJ JUSTIFY",17,IF(I290="RJ JUSTIFY:ECO INFO",17,IF(I290="RJ JUSTIFY:SOC INFO",17,IF(I290="RJ JUSTIFY:EXP INFO",17,IF(I290="RJ JUSTIFY:MON EARN",17,IF(I290="RJ JUSTIFY:MON BEH",17,IF(I290="RJ-",18,IF(I290="RJ FORGIVE+",19,IF(I290="RJ FORGIVE-",19,IF(I290="(RJ FORGIVE+)",19,IF(I290="(RJ FORGIVE-)",19,IF(I290="COORD",20,IF(I290="(COORD)",20,IF(I290="ENF ACK",21,IF(I290="(ENF ACK)",21,IF(I290="ENF PRAISE",22,IF(I290="ENF ASK",23,IF(I290="ENF TELL",24,IF(I290="ENF SHAME",25,IF(I290="ENF WARN",26,IF(I290="ENF THREATEN",27,IF(I290="ENF PUNISH",28,IF(I290="DEFECT",29,IF(I290="SM TALK",30,IF(I290="HUMOR",31,IF(I290="POLITE+",32,IF(I290="POLITE-",32,IF(I290="INPUT-",33,IF(I290="AMBIGUOUS",34,IF(I290="UNCODEABLE",35)))))))))))))))))))))))))))))))))))))))))))))))))))))))))))))))))</f>
        <v>7</v>
      </c>
      <c r="I290" t="s">
        <v>9377</v>
      </c>
    </row>
    <row r="291" spans="1:9" x14ac:dyDescent="0.35">
      <c r="A291" s="42">
        <v>193</v>
      </c>
      <c r="B291" s="4">
        <v>-205.78899999999999</v>
      </c>
      <c r="C291" t="s">
        <v>8083</v>
      </c>
      <c r="D291" s="4">
        <v>4</v>
      </c>
      <c r="E291" s="16" t="s">
        <v>10143</v>
      </c>
    </row>
    <row r="292" spans="1:9" x14ac:dyDescent="0.35">
      <c r="E292" s="58" t="s">
        <v>10141</v>
      </c>
      <c r="F292" s="4">
        <f t="shared" ref="F292:F293" si="21">IF(G292="GREET",1,IF(G292="GOAL",2,IF(G292="GOAL:COOP",2,IF(G292="(GOAL:COOP)",2,IF(G292="GOAL:CIVILITY",2,IF(G292="GOAL:SUSTAIN",2,IF(G292="(GOAL:SUSTAIN)",2,IF(G292="GOAL:MAX EARN",2,IF(G292="GOAL:EQUITY",2,IF(G292="(GOAL:EQUITY)",2,IF(G292="PROPOSAL",3,IF(G292="(PROPOSAL)",3,IF(G292="CHOOSE+",4,IF(G292="CHOOSE-",4,IF(G292="(CHOOSE+)",4,IF(G292="(CHOOSE-)",4,IF(G292="ECO INFO",5,IF(G292="(ECO INFO)",5,IF(G292="$ INFO",6,IF(G292="($ INFO)",6,IF(G292="SOC INFO",7,IF(G292="(SOC INFO)",7,IF(G292="RULE INFO",8,IF(G292="EXP INFO",9,IF(G292="(EXP INFO)",9,IF(G292="MON RES",10,IF(G292="MON EARN",11,IF(G292="MON BEH",12,IF(G292="POSE HARM",13,IF(G292="(POSE HARM)",13,IF(G292="POSE CONCERN",14,IF(G292="(POSE CONCERN)",14,IF(G292="RJ APOLOGY",15,IF(G292="RJ ATONE",16,IF(G292="(RJ ATONE)",16,IF(G292="RJ JUSTIFY",17,IF(G292="RJ JUSTIFY:ECO INFO",17,IF(G292="RJ JUSTIFY:SOC INFO",17,IF(G292="RJ JUSTIFY:EXP INFO",17,IF(G292="RJ JUSTIFY:MON EARN",17,IF(G292="RJ JUSTIFY:MON BEH",17,IF(G292="RJ-",18,IF(G292="RJ FORGIVE+",19,IF(G292="RJ FORGIVE-",19,IF(G292="(RJ FORGIVE+)",19,IF(G292="(RJ FORGIVE-)",19,IF(G292="COORD",20,IF(G292="(COORD)",20,IF(G292="ENF ACK",21,IF(G292="(ENF ACK)",21,IF(G292="ENF PRAISE",22,IF(G292="ENF ASK",23,IF(G292="ENF TELL",24,IF(G292="ENF SHAME",25,IF(G292="ENF WARN",26,IF(G292="ENF THREATEN",27,IF(G292="ENF PUNISH",28,IF(G292="DEFECT",29,IF(G292="SM TALK",30,IF(G292="HUMOR",31,IF(G292="POLITE+",32,IF(G292="POLITE-",32,IF(G292="INPUT-",33,IF(G292="AMBIGUOUS",34,IF(G292="UNCODEABLE",35)))))))))))))))))))))))))))))))))))))))))))))))))))))))))))))))))</f>
        <v>17</v>
      </c>
      <c r="G292" s="43" t="s">
        <v>12176</v>
      </c>
    </row>
    <row r="293" spans="1:9" x14ac:dyDescent="0.35">
      <c r="E293" s="58" t="s">
        <v>10142</v>
      </c>
      <c r="F293" s="4">
        <f t="shared" si="21"/>
        <v>15</v>
      </c>
      <c r="G293" t="s">
        <v>9706</v>
      </c>
    </row>
    <row r="295" spans="1:9" x14ac:dyDescent="0.35">
      <c r="A295" s="68">
        <v>0</v>
      </c>
      <c r="B295" s="47" t="s">
        <v>12055</v>
      </c>
    </row>
    <row r="296" spans="1:9" x14ac:dyDescent="0.35">
      <c r="A296" s="42">
        <v>194</v>
      </c>
      <c r="B296" s="4">
        <v>-268.73500000000001</v>
      </c>
      <c r="C296" t="s">
        <v>8078</v>
      </c>
      <c r="D296" s="4">
        <v>2</v>
      </c>
      <c r="E296" s="16" t="s">
        <v>8386</v>
      </c>
      <c r="F296" s="4">
        <f t="shared" ref="F296" si="22">IF(G296="GREET",1,IF(G296="GOAL",2,IF(G296="GOAL:COOP",2,IF(G296="(GOAL:COOP)",2,IF(G296="GOAL:CIVILITY",2,IF(G296="GOAL:SUSTAIN",2,IF(G296="(GOAL:SUSTAIN)",2,IF(G296="GOAL:MAX EARN",2,IF(G296="GOAL:EQUITY",2,IF(G296="(GOAL:EQUITY)",2,IF(G296="PROPOSAL",3,IF(G296="(PROPOSAL)",3,IF(G296="CHOOSE+",4,IF(G296="CHOOSE-",4,IF(G296="(CHOOSE+)",4,IF(G296="(CHOOSE-)",4,IF(G296="ECO INFO",5,IF(G296="(ECO INFO)",5,IF(G296="$ INFO",6,IF(G296="($ INFO)",6,IF(G296="SOC INFO",7,IF(G296="(SOC INFO)",7,IF(G296="RULE INFO",8,IF(G296="EXP INFO",9,IF(G296="(EXP INFO)",9,IF(G296="MON RES",10,IF(G296="MON EARN",11,IF(G296="MON BEH",12,IF(G296="POSE HARM",13,IF(G296="(POSE HARM)",13,IF(G296="POSE CONCERN",14,IF(G296="(POSE CONCERN)",14,IF(G296="RJ APOLOGY",15,IF(G296="RJ ATONE",16,IF(G296="(RJ ATONE)",16,IF(G296="RJ JUSTIFY",17,IF(G296="RJ JUSTIFY:ECO INFO",17,IF(G296="RJ JUSTIFY:SOC INFO",17,IF(G296="RJ JUSTIFY:EXP INFO",17,IF(G296="RJ JUSTIFY:MON EARN",17,IF(G296="RJ JUSTIFY:MON BEH",17,IF(G296="RJ-",18,IF(G296="RJ FORGIVE+",19,IF(G296="RJ FORGIVE-",19,IF(G296="(RJ FORGIVE+)",19,IF(G296="(RJ FORGIVE-)",19,IF(G296="COORD",20,IF(G296="(COORD)",20,IF(G296="ENF ACK",21,IF(G296="(ENF ACK)",21,IF(G296="ENF PRAISE",22,IF(G296="ENF ASK",23,IF(G296="ENF TELL",24,IF(G296="ENF SHAME",25,IF(G296="ENF WARN",26,IF(G296="ENF THREATEN",27,IF(G296="ENF PUNISH",28,IF(G296="DEFECT",29,IF(G296="SM TALK",30,IF(G296="HUMOR",31,IF(G296="POLITE+",32,IF(G296="POLITE-",32,IF(G296="INPUT-",33,IF(G296="AMBIGUOUS",34,IF(G296="UNCODEABLE",35)))))))))))))))))))))))))))))))))))))))))))))))))))))))))))))))))</f>
        <v>3</v>
      </c>
      <c r="G296" t="s">
        <v>9379</v>
      </c>
    </row>
    <row r="297" spans="1:9" x14ac:dyDescent="0.35">
      <c r="B297" s="4">
        <v>-266.30599999999998</v>
      </c>
      <c r="C297" t="s">
        <v>8078</v>
      </c>
      <c r="D297" s="4">
        <v>2</v>
      </c>
      <c r="E297" s="16" t="s">
        <v>8388</v>
      </c>
    </row>
    <row r="298" spans="1:9" x14ac:dyDescent="0.35">
      <c r="B298" s="4">
        <v>-257.84300000000002</v>
      </c>
      <c r="C298" t="s">
        <v>8078</v>
      </c>
      <c r="D298" s="4">
        <v>2</v>
      </c>
      <c r="E298" s="16" t="s">
        <v>8238</v>
      </c>
    </row>
    <row r="299" spans="1:9" x14ac:dyDescent="0.35">
      <c r="B299" s="4">
        <v>-255.34</v>
      </c>
      <c r="C299" t="s">
        <v>8078</v>
      </c>
      <c r="D299" s="4">
        <v>2</v>
      </c>
      <c r="E299" s="16" t="s">
        <v>8390</v>
      </c>
    </row>
    <row r="300" spans="1:9" x14ac:dyDescent="0.35">
      <c r="B300" s="4">
        <v>-250.017</v>
      </c>
      <c r="C300" t="s">
        <v>8078</v>
      </c>
      <c r="D300" s="4">
        <v>2</v>
      </c>
      <c r="E300" s="16" t="s">
        <v>8393</v>
      </c>
    </row>
    <row r="301" spans="1:9" x14ac:dyDescent="0.35">
      <c r="B301" s="4">
        <v>-245.50700000000001</v>
      </c>
      <c r="C301" t="s">
        <v>8078</v>
      </c>
      <c r="D301" s="4">
        <v>2</v>
      </c>
      <c r="E301" s="16" t="s">
        <v>1739</v>
      </c>
    </row>
    <row r="302" spans="1:9" x14ac:dyDescent="0.35">
      <c r="A302" s="42">
        <v>195</v>
      </c>
      <c r="B302" s="4">
        <v>-244.58</v>
      </c>
      <c r="C302" t="s">
        <v>8083</v>
      </c>
      <c r="D302" s="4">
        <v>4</v>
      </c>
      <c r="E302" s="16" t="s">
        <v>8395</v>
      </c>
    </row>
    <row r="303" spans="1:9" x14ac:dyDescent="0.35">
      <c r="E303" s="58" t="s">
        <v>10144</v>
      </c>
      <c r="F303" s="4">
        <f t="shared" ref="F303:F321" si="23">IF(G303="GREET",1,IF(G303="GOAL",2,IF(G303="GOAL:COOP",2,IF(G303="(GOAL:COOP)",2,IF(G303="GOAL:CIVILITY",2,IF(G303="GOAL:SUSTAIN",2,IF(G303="(GOAL:SUSTAIN)",2,IF(G303="GOAL:MAX EARN",2,IF(G303="GOAL:EQUITY",2,IF(G303="(GOAL:EQUITY)",2,IF(G303="PROPOSAL",3,IF(G303="(PROPOSAL)",3,IF(G303="CHOOSE+",4,IF(G303="CHOOSE-",4,IF(G303="(CHOOSE+)",4,IF(G303="(CHOOSE-)",4,IF(G303="ECO INFO",5,IF(G303="(ECO INFO)",5,IF(G303="$ INFO",6,IF(G303="($ INFO)",6,IF(G303="SOC INFO",7,IF(G303="(SOC INFO)",7,IF(G303="RULE INFO",8,IF(G303="EXP INFO",9,IF(G303="(EXP INFO)",9,IF(G303="MON RES",10,IF(G303="MON EARN",11,IF(G303="MON BEH",12,IF(G303="POSE HARM",13,IF(G303="(POSE HARM)",13,IF(G303="POSE CONCERN",14,IF(G303="(POSE CONCERN)",14,IF(G303="RJ APOLOGY",15,IF(G303="RJ ATONE",16,IF(G303="(RJ ATONE)",16,IF(G303="RJ JUSTIFY",17,IF(G303="RJ JUSTIFY:ECO INFO",17,IF(G303="RJ JUSTIFY:SOC INFO",17,IF(G303="RJ JUSTIFY:EXP INFO",17,IF(G303="RJ JUSTIFY:MON EARN",17,IF(G303="RJ JUSTIFY:MON BEH",17,IF(G303="RJ-",18,IF(G303="RJ FORGIVE+",19,IF(G303="RJ FORGIVE-",19,IF(G303="(RJ FORGIVE+)",19,IF(G303="(RJ FORGIVE-)",19,IF(G303="COORD",20,IF(G303="(COORD)",20,IF(G303="ENF ACK",21,IF(G303="(ENF ACK)",21,IF(G303="ENF PRAISE",22,IF(G303="ENF ASK",23,IF(G303="ENF TELL",24,IF(G303="ENF SHAME",25,IF(G303="ENF WARN",26,IF(G303="ENF THREATEN",27,IF(G303="ENF PUNISH",28,IF(G303="DEFECT",29,IF(G303="SM TALK",30,IF(G303="HUMOR",31,IF(G303="POLITE+",32,IF(G303="POLITE-",32,IF(G303="INPUT-",33,IF(G303="AMBIGUOUS",34,IF(G303="UNCODEABLE",35)))))))))))))))))))))))))))))))))))))))))))))))))))))))))))))))))</f>
        <v>7</v>
      </c>
      <c r="G303" t="s">
        <v>9377</v>
      </c>
    </row>
    <row r="304" spans="1:9" x14ac:dyDescent="0.35">
      <c r="E304" s="58" t="s">
        <v>10145</v>
      </c>
      <c r="F304" s="4">
        <f t="shared" si="23"/>
        <v>29</v>
      </c>
      <c r="G304" s="43" t="s">
        <v>9422</v>
      </c>
      <c r="H304" s="42"/>
      <c r="I304" s="43"/>
    </row>
    <row r="305" spans="1:9" x14ac:dyDescent="0.35">
      <c r="A305" s="42">
        <v>196</v>
      </c>
      <c r="B305" s="4">
        <v>-231.959</v>
      </c>
      <c r="C305" t="s">
        <v>8083</v>
      </c>
      <c r="D305" s="4">
        <v>4</v>
      </c>
      <c r="E305" s="16" t="s">
        <v>8398</v>
      </c>
      <c r="F305" s="4">
        <f t="shared" si="23"/>
        <v>25</v>
      </c>
      <c r="G305" s="43" t="s">
        <v>9648</v>
      </c>
      <c r="H305" s="42"/>
      <c r="I305" s="43"/>
    </row>
    <row r="306" spans="1:9" x14ac:dyDescent="0.35">
      <c r="A306" s="42">
        <v>197</v>
      </c>
      <c r="B306" s="4">
        <v>-230.38499999999999</v>
      </c>
      <c r="C306" t="s">
        <v>8078</v>
      </c>
      <c r="D306" s="4">
        <v>2</v>
      </c>
      <c r="E306" s="16" t="s">
        <v>8399</v>
      </c>
      <c r="F306" s="4">
        <f t="shared" si="23"/>
        <v>3</v>
      </c>
      <c r="G306" s="43" t="s">
        <v>9379</v>
      </c>
      <c r="H306" s="42"/>
      <c r="I306" s="43"/>
    </row>
    <row r="307" spans="1:9" x14ac:dyDescent="0.35">
      <c r="A307" s="42">
        <v>198</v>
      </c>
      <c r="B307" s="4">
        <v>-207.959</v>
      </c>
      <c r="C307" t="s">
        <v>8078</v>
      </c>
      <c r="D307" s="4">
        <v>2</v>
      </c>
      <c r="E307" s="16" t="s">
        <v>8402</v>
      </c>
      <c r="F307" s="4">
        <f t="shared" si="23"/>
        <v>32</v>
      </c>
      <c r="G307" s="43" t="s">
        <v>9392</v>
      </c>
      <c r="H307" s="42"/>
      <c r="I307" s="43"/>
    </row>
    <row r="308" spans="1:9" x14ac:dyDescent="0.35">
      <c r="A308" s="42">
        <v>199</v>
      </c>
      <c r="B308" s="4">
        <v>-198.06700000000001</v>
      </c>
      <c r="C308" t="s">
        <v>8107</v>
      </c>
      <c r="D308" s="4">
        <v>3</v>
      </c>
      <c r="E308" s="16" t="s">
        <v>8406</v>
      </c>
      <c r="F308" s="4">
        <f t="shared" si="23"/>
        <v>22</v>
      </c>
      <c r="G308" s="43" t="s">
        <v>10418</v>
      </c>
      <c r="H308" s="42"/>
      <c r="I308" s="43"/>
    </row>
    <row r="309" spans="1:9" x14ac:dyDescent="0.35">
      <c r="A309" s="42">
        <v>200</v>
      </c>
      <c r="B309" s="4">
        <v>-194.61199999999999</v>
      </c>
      <c r="C309" t="s">
        <v>8083</v>
      </c>
      <c r="D309" s="4">
        <v>4</v>
      </c>
      <c r="E309" s="16" t="s">
        <v>446</v>
      </c>
      <c r="F309" s="4">
        <f t="shared" si="23"/>
        <v>12</v>
      </c>
      <c r="G309" t="s">
        <v>10124</v>
      </c>
    </row>
    <row r="310" spans="1:9" x14ac:dyDescent="0.35">
      <c r="A310" s="42">
        <v>201</v>
      </c>
      <c r="B310" s="4">
        <v>-191.69</v>
      </c>
      <c r="C310" t="s">
        <v>8078</v>
      </c>
      <c r="D310" s="4">
        <v>2</v>
      </c>
      <c r="E310" s="16" t="s">
        <v>8408</v>
      </c>
      <c r="F310" s="4">
        <f t="shared" si="23"/>
        <v>22</v>
      </c>
      <c r="G310" t="s">
        <v>10418</v>
      </c>
    </row>
    <row r="311" spans="1:9" x14ac:dyDescent="0.35">
      <c r="A311" s="42">
        <v>202</v>
      </c>
      <c r="B311" s="4">
        <v>-189.27799999999999</v>
      </c>
      <c r="C311" t="s">
        <v>8078</v>
      </c>
      <c r="D311" s="4">
        <v>2</v>
      </c>
      <c r="E311" s="16" t="s">
        <v>8410</v>
      </c>
      <c r="F311" s="4">
        <f t="shared" si="23"/>
        <v>7</v>
      </c>
      <c r="G311" t="s">
        <v>9377</v>
      </c>
    </row>
    <row r="312" spans="1:9" x14ac:dyDescent="0.35">
      <c r="A312" s="42">
        <v>203</v>
      </c>
      <c r="B312" s="4">
        <v>-187.23099999999999</v>
      </c>
      <c r="C312" t="s">
        <v>8083</v>
      </c>
      <c r="D312" s="4">
        <v>4</v>
      </c>
      <c r="E312" s="16" t="s">
        <v>11690</v>
      </c>
      <c r="F312" s="4">
        <f t="shared" si="23"/>
        <v>27</v>
      </c>
      <c r="G312" t="s">
        <v>11680</v>
      </c>
    </row>
    <row r="313" spans="1:9" x14ac:dyDescent="0.35">
      <c r="B313" s="4">
        <v>-179.21799999999999</v>
      </c>
      <c r="C313" t="s">
        <v>8083</v>
      </c>
      <c r="D313" s="4">
        <v>4</v>
      </c>
      <c r="E313" s="16" t="s">
        <v>8412</v>
      </c>
    </row>
    <row r="314" spans="1:9" x14ac:dyDescent="0.35">
      <c r="A314" s="42">
        <v>204</v>
      </c>
      <c r="B314" s="4">
        <v>-178.43</v>
      </c>
      <c r="C314" t="s">
        <v>8078</v>
      </c>
      <c r="D314" s="4">
        <v>2</v>
      </c>
      <c r="E314" s="16" t="s">
        <v>8413</v>
      </c>
      <c r="F314" s="4">
        <f t="shared" si="23"/>
        <v>30</v>
      </c>
      <c r="G314" t="s">
        <v>9375</v>
      </c>
    </row>
    <row r="315" spans="1:9" x14ac:dyDescent="0.35">
      <c r="A315" s="42">
        <v>205</v>
      </c>
      <c r="B315" s="4">
        <v>-154.47499999999999</v>
      </c>
      <c r="C315" t="s">
        <v>8083</v>
      </c>
      <c r="D315" s="4">
        <v>4</v>
      </c>
      <c r="E315" s="16" t="s">
        <v>8417</v>
      </c>
      <c r="F315" s="4">
        <f t="shared" si="23"/>
        <v>3</v>
      </c>
      <c r="G315" t="s">
        <v>9379</v>
      </c>
      <c r="H315" s="4">
        <f t="shared" ref="H315" si="24">IF(I315="GREET",1,IF(I315="GOAL",2,IF(I315="GOAL:COOP",2,IF(I315="(GOAL:COOP)",2,IF(I315="GOAL:CIVILITY",2,IF(I315="GOAL:SUSTAIN",2,IF(I315="(GOAL:SUSTAIN)",2,IF(I315="GOAL:MAX EARN",2,IF(I315="GOAL:EQUITY",2,IF(I315="(GOAL:EQUITY)",2,IF(I315="PROPOSAL",3,IF(I315="(PROPOSAL)",3,IF(I315="CHOOSE+",4,IF(I315="CHOOSE-",4,IF(I315="(CHOOSE+)",4,IF(I315="(CHOOSE-)",4,IF(I315="ECO INFO",5,IF(I315="(ECO INFO)",5,IF(I315="$ INFO",6,IF(I315="($ INFO)",6,IF(I315="SOC INFO",7,IF(I315="(SOC INFO)",7,IF(I315="RULE INFO",8,IF(I315="EXP INFO",9,IF(I315="(EXP INFO)",9,IF(I315="MON RES",10,IF(I315="MON EARN",11,IF(I315="MON BEH",12,IF(I315="POSE HARM",13,IF(I315="(POSE HARM)",13,IF(I315="POSE CONCERN",14,IF(I315="(POSE CONCERN)",14,IF(I315="RJ APOLOGY",15,IF(I315="RJ ATONE",16,IF(I315="(RJ ATONE)",16,IF(I315="RJ JUSTIFY",17,IF(I315="RJ JUSTIFY:ECO INFO",17,IF(I315="RJ JUSTIFY:SOC INFO",17,IF(I315="RJ JUSTIFY:EXP INFO",17,IF(I315="RJ JUSTIFY:MON EARN",17,IF(I315="RJ JUSTIFY:MON BEH",17,IF(I315="RJ-",18,IF(I315="RJ FORGIVE+",19,IF(I315="RJ FORGIVE-",19,IF(I315="(RJ FORGIVE+)",19,IF(I315="(RJ FORGIVE-)",19,IF(I315="COORD",20,IF(I315="(COORD)",20,IF(I315="ENF ACK",21,IF(I315="(ENF ACK)",21,IF(I315="ENF PRAISE",22,IF(I315="ENF ASK",23,IF(I315="ENF TELL",24,IF(I315="ENF SHAME",25,IF(I315="ENF WARN",26,IF(I315="ENF THREATEN",27,IF(I315="ENF PUNISH",28,IF(I315="DEFECT",29,IF(I315="SM TALK",30,IF(I315="HUMOR",31,IF(I315="POLITE+",32,IF(I315="POLITE-",32,IF(I315="INPUT-",33,IF(I315="AMBIGUOUS",34,IF(I315="UNCODEABLE",35)))))))))))))))))))))))))))))))))))))))))))))))))))))))))))))))))</f>
        <v>2</v>
      </c>
      <c r="I315" t="s">
        <v>12179</v>
      </c>
    </row>
    <row r="316" spans="1:9" x14ac:dyDescent="0.35">
      <c r="A316" s="42">
        <v>206</v>
      </c>
      <c r="B316" s="4">
        <v>-150.34700000000001</v>
      </c>
      <c r="C316" t="s">
        <v>8078</v>
      </c>
      <c r="D316" s="4">
        <v>2</v>
      </c>
      <c r="E316" s="16" t="s">
        <v>55</v>
      </c>
      <c r="F316" s="4">
        <f t="shared" si="23"/>
        <v>4</v>
      </c>
      <c r="G316" t="s">
        <v>9372</v>
      </c>
    </row>
    <row r="317" spans="1:9" x14ac:dyDescent="0.35">
      <c r="A317" s="42">
        <v>207</v>
      </c>
      <c r="B317" s="4">
        <v>-148.09200000000001</v>
      </c>
      <c r="C317" t="s">
        <v>8078</v>
      </c>
      <c r="D317" s="4">
        <v>2</v>
      </c>
      <c r="E317" s="16" t="s">
        <v>8238</v>
      </c>
      <c r="F317" s="4">
        <f t="shared" si="23"/>
        <v>3</v>
      </c>
      <c r="G317" t="s">
        <v>9379</v>
      </c>
    </row>
    <row r="318" spans="1:9" x14ac:dyDescent="0.35">
      <c r="A318" s="42">
        <v>208</v>
      </c>
      <c r="B318" s="4">
        <v>-144.24</v>
      </c>
      <c r="C318" t="s">
        <v>8107</v>
      </c>
      <c r="D318" s="4">
        <v>3</v>
      </c>
      <c r="E318" s="16" t="s">
        <v>139</v>
      </c>
      <c r="F318" s="4">
        <f t="shared" si="23"/>
        <v>4</v>
      </c>
      <c r="G318" t="s">
        <v>9380</v>
      </c>
    </row>
    <row r="319" spans="1:9" x14ac:dyDescent="0.35">
      <c r="A319" s="42">
        <v>209</v>
      </c>
      <c r="B319" s="4">
        <v>-139.30799999999999</v>
      </c>
      <c r="C319" t="s">
        <v>8083</v>
      </c>
      <c r="D319" s="4">
        <v>4</v>
      </c>
      <c r="E319" s="16" t="s">
        <v>8419</v>
      </c>
      <c r="F319" s="4">
        <f t="shared" si="23"/>
        <v>3</v>
      </c>
      <c r="G319" t="s">
        <v>9379</v>
      </c>
    </row>
    <row r="320" spans="1:9" x14ac:dyDescent="0.35">
      <c r="B320" s="4">
        <v>-134.089</v>
      </c>
      <c r="C320" t="s">
        <v>8083</v>
      </c>
      <c r="D320" s="4">
        <v>4</v>
      </c>
      <c r="E320" s="16" t="s">
        <v>8421</v>
      </c>
    </row>
    <row r="321" spans="1:9" x14ac:dyDescent="0.35">
      <c r="A321" s="42">
        <v>210</v>
      </c>
      <c r="B321" s="4">
        <v>-134.614</v>
      </c>
      <c r="C321" t="s">
        <v>8078</v>
      </c>
      <c r="D321" s="4">
        <v>2</v>
      </c>
      <c r="E321" s="16" t="s">
        <v>8420</v>
      </c>
      <c r="F321" s="4">
        <f t="shared" si="23"/>
        <v>3</v>
      </c>
      <c r="G321" t="s">
        <v>9379</v>
      </c>
    </row>
    <row r="322" spans="1:9" x14ac:dyDescent="0.35">
      <c r="B322" s="4">
        <v>-130.64400000000001</v>
      </c>
      <c r="C322" t="s">
        <v>8078</v>
      </c>
      <c r="D322" s="4">
        <v>2</v>
      </c>
      <c r="E322" s="16" t="s">
        <v>8423</v>
      </c>
    </row>
    <row r="323" spans="1:9" x14ac:dyDescent="0.35">
      <c r="B323" s="4">
        <v>-116.137</v>
      </c>
      <c r="C323" t="s">
        <v>8078</v>
      </c>
      <c r="D323" s="4">
        <v>2</v>
      </c>
      <c r="E323" s="16" t="s">
        <v>8424</v>
      </c>
    </row>
    <row r="324" spans="1:9" x14ac:dyDescent="0.35">
      <c r="B324" s="4">
        <v>-113.416</v>
      </c>
      <c r="C324" t="s">
        <v>8078</v>
      </c>
      <c r="D324" s="4">
        <v>2</v>
      </c>
      <c r="E324" s="16" t="s">
        <v>8425</v>
      </c>
    </row>
    <row r="325" spans="1:9" x14ac:dyDescent="0.35">
      <c r="A325" s="42">
        <v>209</v>
      </c>
      <c r="B325" s="4">
        <v>-111.86799999999999</v>
      </c>
      <c r="C325" t="s">
        <v>8083</v>
      </c>
      <c r="D325" s="4">
        <v>4</v>
      </c>
      <c r="E325" s="16" t="s">
        <v>10199</v>
      </c>
      <c r="F325" s="4">
        <f t="shared" ref="F325:F344" si="25">IF(G325="GREET",1,IF(G325="GOAL",2,IF(G325="GOAL:COOP",2,IF(G325="(GOAL:COOP)",2,IF(G325="GOAL:CIVILITY",2,IF(G325="GOAL:SUSTAIN",2,IF(G325="(GOAL:SUSTAIN)",2,IF(G325="GOAL:MAX EARN",2,IF(G325="GOAL:EQUITY",2,IF(G325="(GOAL:EQUITY)",2,IF(G325="PROPOSAL",3,IF(G325="(PROPOSAL)",3,IF(G325="CHOOSE+",4,IF(G325="CHOOSE-",4,IF(G325="(CHOOSE+)",4,IF(G325="(CHOOSE-)",4,IF(G325="ECO INFO",5,IF(G325="(ECO INFO)",5,IF(G325="$ INFO",6,IF(G325="($ INFO)",6,IF(G325="SOC INFO",7,IF(G325="(SOC INFO)",7,IF(G325="RULE INFO",8,IF(G325="EXP INFO",9,IF(G325="(EXP INFO)",9,IF(G325="MON RES",10,IF(G325="MON EARN",11,IF(G325="MON BEH",12,IF(G325="POSE HARM",13,IF(G325="(POSE HARM)",13,IF(G325="POSE CONCERN",14,IF(G325="(POSE CONCERN)",14,IF(G325="RJ APOLOGY",15,IF(G325="RJ ATONE",16,IF(G325="(RJ ATONE)",16,IF(G325="RJ JUSTIFY",17,IF(G325="RJ JUSTIFY:ECO INFO",17,IF(G325="RJ JUSTIFY:SOC INFO",17,IF(G325="RJ JUSTIFY:EXP INFO",17,IF(G325="RJ JUSTIFY:MON EARN",17,IF(G325="RJ JUSTIFY:MON BEH",17,IF(G325="RJ-",18,IF(G325="RJ FORGIVE+",19,IF(G325="RJ FORGIVE-",19,IF(G325="(RJ FORGIVE+)",19,IF(G325="(RJ FORGIVE-)",19,IF(G325="COORD",20,IF(G325="(COORD)",20,IF(G325="ENF ACK",21,IF(G325="(ENF ACK)",21,IF(G325="ENF PRAISE",22,IF(G325="ENF ASK",23,IF(G325="ENF TELL",24,IF(G325="ENF SHAME",25,IF(G325="ENF WARN",26,IF(G325="ENF THREATEN",27,IF(G325="ENF PUNISH",28,IF(G325="DEFECT",29,IF(G325="SM TALK",30,IF(G325="HUMOR",31,IF(G325="POLITE+",32,IF(G325="POLITE-",32,IF(G325="INPUT-",33,IF(G325="AMBIGUOUS",34,IF(G325="UNCODEABLE",35)))))))))))))))))))))))))))))))))))))))))))))))))))))))))))))))))</f>
        <v>33</v>
      </c>
      <c r="G325" s="43" t="s">
        <v>9424</v>
      </c>
      <c r="H325" s="42"/>
      <c r="I325" s="43"/>
    </row>
    <row r="326" spans="1:9" x14ac:dyDescent="0.35">
      <c r="A326" s="42">
        <v>210</v>
      </c>
      <c r="B326" s="4">
        <v>-107.27</v>
      </c>
      <c r="C326" t="s">
        <v>8078</v>
      </c>
      <c r="D326" s="4">
        <v>2</v>
      </c>
      <c r="E326" s="16" t="s">
        <v>8427</v>
      </c>
      <c r="F326" s="4">
        <f t="shared" si="25"/>
        <v>26</v>
      </c>
      <c r="G326" s="43" t="s">
        <v>10123</v>
      </c>
      <c r="H326" s="42"/>
      <c r="I326" s="43"/>
    </row>
    <row r="327" spans="1:9" x14ac:dyDescent="0.35">
      <c r="B327" s="4">
        <v>-103.13200000000001</v>
      </c>
      <c r="C327" t="s">
        <v>8078</v>
      </c>
      <c r="D327" s="4">
        <v>2</v>
      </c>
      <c r="E327" s="16" t="s">
        <v>8428</v>
      </c>
      <c r="G327" s="43"/>
      <c r="H327" s="42"/>
      <c r="I327" s="43"/>
    </row>
    <row r="328" spans="1:9" x14ac:dyDescent="0.35">
      <c r="B328" s="4">
        <v>-101.116</v>
      </c>
      <c r="C328" t="s">
        <v>8078</v>
      </c>
      <c r="D328" s="4">
        <v>2</v>
      </c>
      <c r="E328" s="16" t="s">
        <v>8429</v>
      </c>
      <c r="G328" s="43"/>
      <c r="H328" s="42"/>
      <c r="I328" s="43"/>
    </row>
    <row r="329" spans="1:9" x14ac:dyDescent="0.35">
      <c r="A329" s="42">
        <v>211</v>
      </c>
      <c r="B329" s="4">
        <v>-99.545000000000002</v>
      </c>
      <c r="C329" t="s">
        <v>8086</v>
      </c>
      <c r="D329" s="4">
        <v>1</v>
      </c>
      <c r="E329" s="16" t="s">
        <v>8430</v>
      </c>
      <c r="F329" s="4">
        <f t="shared" si="25"/>
        <v>29</v>
      </c>
      <c r="G329" s="43" t="s">
        <v>9422</v>
      </c>
      <c r="H329" s="42"/>
      <c r="I329" s="43"/>
    </row>
    <row r="330" spans="1:9" x14ac:dyDescent="0.35">
      <c r="A330" s="42">
        <v>212</v>
      </c>
      <c r="B330" s="4">
        <v>-98.157999999999902</v>
      </c>
      <c r="C330" t="s">
        <v>8083</v>
      </c>
      <c r="D330" s="4">
        <v>4</v>
      </c>
      <c r="E330" s="16" t="s">
        <v>8431</v>
      </c>
      <c r="F330" s="4">
        <f t="shared" si="25"/>
        <v>4</v>
      </c>
      <c r="G330" s="43" t="s">
        <v>9380</v>
      </c>
      <c r="H330" s="42">
        <f t="shared" ref="H330" si="26">IF(I330="GREET",1,IF(I330="GOAL",2,IF(I330="GOAL:COOP",2,IF(I330="(GOAL:COOP)",2,IF(I330="GOAL:CIVILITY",2,IF(I330="GOAL:SUSTAIN",2,IF(I330="(GOAL:SUSTAIN)",2,IF(I330="GOAL:MAX EARN",2,IF(I330="GOAL:EQUITY",2,IF(I330="(GOAL:EQUITY)",2,IF(I330="PROPOSAL",3,IF(I330="(PROPOSAL)",3,IF(I330="CHOOSE+",4,IF(I330="CHOOSE-",4,IF(I330="(CHOOSE+)",4,IF(I330="(CHOOSE-)",4,IF(I330="ECO INFO",5,IF(I330="(ECO INFO)",5,IF(I330="$ INFO",6,IF(I330="($ INFO)",6,IF(I330="SOC INFO",7,IF(I330="(SOC INFO)",7,IF(I330="RULE INFO",8,IF(I330="EXP INFO",9,IF(I330="(EXP INFO)",9,IF(I330="MON RES",10,IF(I330="MON EARN",11,IF(I330="MON BEH",12,IF(I330="POSE HARM",13,IF(I330="(POSE HARM)",13,IF(I330="POSE CONCERN",14,IF(I330="(POSE CONCERN)",14,IF(I330="RJ APOLOGY",15,IF(I330="RJ ATONE",16,IF(I330="(RJ ATONE)",16,IF(I330="RJ JUSTIFY",17,IF(I330="RJ JUSTIFY:ECO INFO",17,IF(I330="RJ JUSTIFY:SOC INFO",17,IF(I330="RJ JUSTIFY:EXP INFO",17,IF(I330="RJ JUSTIFY:MON EARN",17,IF(I330="RJ JUSTIFY:MON BEH",17,IF(I330="RJ-",18,IF(I330="RJ FORGIVE+",19,IF(I330="RJ FORGIVE-",19,IF(I330="(RJ FORGIVE+)",19,IF(I330="(RJ FORGIVE-)",19,IF(I330="COORD",20,IF(I330="(COORD)",20,IF(I330="ENF ACK",21,IF(I330="(ENF ACK)",21,IF(I330="ENF PRAISE",22,IF(I330="ENF ASK",23,IF(I330="ENF TELL",24,IF(I330="ENF SHAME",25,IF(I330="ENF WARN",26,IF(I330="ENF THREATEN",27,IF(I330="ENF PUNISH",28,IF(I330="DEFECT",29,IF(I330="SM TALK",30,IF(I330="HUMOR",31,IF(I330="POLITE+",32,IF(I330="POLITE-",32,IF(I330="INPUT-",33,IF(I330="AMBIGUOUS",34,IF(I330="UNCODEABLE",35)))))))))))))))))))))))))))))))))))))))))))))))))))))))))))))))))</f>
        <v>7</v>
      </c>
      <c r="I330" s="43" t="s">
        <v>9377</v>
      </c>
    </row>
    <row r="331" spans="1:9" x14ac:dyDescent="0.35">
      <c r="A331" s="42">
        <v>213</v>
      </c>
      <c r="B331" s="4">
        <v>-95.127999999999901</v>
      </c>
      <c r="C331" t="s">
        <v>8107</v>
      </c>
      <c r="D331" s="4">
        <v>3</v>
      </c>
      <c r="E331" s="16" t="s">
        <v>8433</v>
      </c>
      <c r="F331" s="4">
        <f t="shared" si="25"/>
        <v>5</v>
      </c>
      <c r="G331" s="43" t="s">
        <v>9378</v>
      </c>
      <c r="H331" s="42"/>
      <c r="I331" s="43"/>
    </row>
    <row r="332" spans="1:9" x14ac:dyDescent="0.35">
      <c r="A332" s="42">
        <v>214</v>
      </c>
      <c r="B332" s="4">
        <v>-89.122999999999905</v>
      </c>
      <c r="C332" t="s">
        <v>8083</v>
      </c>
      <c r="D332" s="4">
        <v>4</v>
      </c>
      <c r="E332" s="16" t="s">
        <v>8435</v>
      </c>
      <c r="F332" s="4">
        <f t="shared" si="25"/>
        <v>3</v>
      </c>
      <c r="G332" s="43" t="s">
        <v>9379</v>
      </c>
      <c r="H332" s="42"/>
      <c r="I332" s="43"/>
    </row>
    <row r="333" spans="1:9" x14ac:dyDescent="0.35">
      <c r="A333" s="42">
        <v>215</v>
      </c>
      <c r="B333" s="4">
        <v>-79.286000000000001</v>
      </c>
      <c r="C333" t="s">
        <v>8107</v>
      </c>
      <c r="D333" s="4">
        <v>3</v>
      </c>
      <c r="E333" s="16" t="s">
        <v>8438</v>
      </c>
      <c r="F333" s="4">
        <f t="shared" si="25"/>
        <v>7</v>
      </c>
      <c r="G333" s="43" t="s">
        <v>9377</v>
      </c>
      <c r="H333" s="42">
        <f t="shared" ref="H333" si="27">IF(I333="GREET",1,IF(I333="GOAL",2,IF(I333="GOAL:COOP",2,IF(I333="(GOAL:COOP)",2,IF(I333="GOAL:CIVILITY",2,IF(I333="GOAL:SUSTAIN",2,IF(I333="(GOAL:SUSTAIN)",2,IF(I333="GOAL:MAX EARN",2,IF(I333="GOAL:EQUITY",2,IF(I333="(GOAL:EQUITY)",2,IF(I333="PROPOSAL",3,IF(I333="(PROPOSAL)",3,IF(I333="CHOOSE+",4,IF(I333="CHOOSE-",4,IF(I333="(CHOOSE+)",4,IF(I333="(CHOOSE-)",4,IF(I333="ECO INFO",5,IF(I333="(ECO INFO)",5,IF(I333="$ INFO",6,IF(I333="($ INFO)",6,IF(I333="SOC INFO",7,IF(I333="(SOC INFO)",7,IF(I333="RULE INFO",8,IF(I333="EXP INFO",9,IF(I333="(EXP INFO)",9,IF(I333="MON RES",10,IF(I333="MON EARN",11,IF(I333="MON BEH",12,IF(I333="POSE HARM",13,IF(I333="(POSE HARM)",13,IF(I333="POSE CONCERN",14,IF(I333="(POSE CONCERN)",14,IF(I333="RJ APOLOGY",15,IF(I333="RJ ATONE",16,IF(I333="(RJ ATONE)",16,IF(I333="RJ JUSTIFY",17,IF(I333="RJ JUSTIFY:ECO INFO",17,IF(I333="RJ JUSTIFY:SOC INFO",17,IF(I333="RJ JUSTIFY:EXP INFO",17,IF(I333="RJ JUSTIFY:MON EARN",17,IF(I333="RJ JUSTIFY:MON BEH",17,IF(I333="RJ-",18,IF(I333="RJ FORGIVE+",19,IF(I333="RJ FORGIVE-",19,IF(I333="(RJ FORGIVE+)",19,IF(I333="(RJ FORGIVE-)",19,IF(I333="COORD",20,IF(I333="(COORD)",20,IF(I333="ENF ACK",21,IF(I333="(ENF ACK)",21,IF(I333="ENF PRAISE",22,IF(I333="ENF ASK",23,IF(I333="ENF TELL",24,IF(I333="ENF SHAME",25,IF(I333="ENF WARN",26,IF(I333="ENF THREATEN",27,IF(I333="ENF PUNISH",28,IF(I333="DEFECT",29,IF(I333="SM TALK",30,IF(I333="HUMOR",31,IF(I333="POLITE+",32,IF(I333="POLITE-",32,IF(I333="INPUT-",33,IF(I333="AMBIGUOUS",34,IF(I333="UNCODEABLE",35)))))))))))))))))))))))))))))))))))))))))))))))))))))))))))))))))</f>
        <v>2</v>
      </c>
      <c r="I333" s="43" t="s">
        <v>12179</v>
      </c>
    </row>
    <row r="334" spans="1:9" x14ac:dyDescent="0.35">
      <c r="A334" s="42">
        <v>216</v>
      </c>
      <c r="B334" s="4">
        <v>-78.531999999999996</v>
      </c>
      <c r="C334" t="s">
        <v>8083</v>
      </c>
      <c r="D334" s="4">
        <v>4</v>
      </c>
      <c r="E334" s="16" t="s">
        <v>10200</v>
      </c>
      <c r="F334" s="4">
        <f t="shared" si="25"/>
        <v>27</v>
      </c>
      <c r="G334" s="43" t="s">
        <v>11680</v>
      </c>
      <c r="H334" s="42"/>
      <c r="I334" s="43"/>
    </row>
    <row r="335" spans="1:9" x14ac:dyDescent="0.35">
      <c r="A335" s="42">
        <v>217</v>
      </c>
      <c r="B335" s="4">
        <v>-76.138999999999996</v>
      </c>
      <c r="C335" t="s">
        <v>8078</v>
      </c>
      <c r="D335" s="4">
        <v>2</v>
      </c>
      <c r="E335" s="44" t="s">
        <v>10201</v>
      </c>
      <c r="F335" s="4">
        <f t="shared" si="25"/>
        <v>32</v>
      </c>
      <c r="G335" s="43" t="s">
        <v>9392</v>
      </c>
      <c r="H335" s="42"/>
      <c r="I335" s="43"/>
    </row>
    <row r="336" spans="1:9" x14ac:dyDescent="0.35">
      <c r="A336" s="42">
        <v>218</v>
      </c>
      <c r="B336" s="4">
        <v>-71.316000000000003</v>
      </c>
      <c r="C336" t="s">
        <v>8086</v>
      </c>
      <c r="D336" s="4">
        <v>1</v>
      </c>
      <c r="E336" s="16" t="s">
        <v>8442</v>
      </c>
      <c r="F336" s="4">
        <f t="shared" si="25"/>
        <v>31</v>
      </c>
      <c r="G336" s="43" t="s">
        <v>9386</v>
      </c>
      <c r="H336" s="42"/>
      <c r="I336" s="43"/>
    </row>
    <row r="337" spans="1:9" x14ac:dyDescent="0.35">
      <c r="B337" s="4">
        <v>-66.158999999999907</v>
      </c>
      <c r="C337" t="s">
        <v>8086</v>
      </c>
      <c r="D337" s="4">
        <v>1</v>
      </c>
      <c r="E337" s="16" t="s">
        <v>8443</v>
      </c>
      <c r="G337" s="43"/>
      <c r="H337" s="42"/>
      <c r="I337" s="43"/>
    </row>
    <row r="338" spans="1:9" x14ac:dyDescent="0.35">
      <c r="A338" s="42">
        <v>219</v>
      </c>
      <c r="B338" s="4">
        <v>-63.332000000000001</v>
      </c>
      <c r="C338" t="s">
        <v>8078</v>
      </c>
      <c r="D338" s="4">
        <v>2</v>
      </c>
      <c r="E338" s="16" t="s">
        <v>8444</v>
      </c>
      <c r="H338" s="42"/>
    </row>
    <row r="339" spans="1:9" x14ac:dyDescent="0.35">
      <c r="E339" s="58" t="s">
        <v>11691</v>
      </c>
      <c r="F339" s="4">
        <f t="shared" si="25"/>
        <v>7</v>
      </c>
      <c r="G339" s="43" t="s">
        <v>9377</v>
      </c>
      <c r="H339" s="42"/>
      <c r="I339" s="43"/>
    </row>
    <row r="340" spans="1:9" x14ac:dyDescent="0.35">
      <c r="E340" s="58" t="s">
        <v>11692</v>
      </c>
      <c r="F340" s="4">
        <f t="shared" si="25"/>
        <v>32</v>
      </c>
      <c r="G340" s="43" t="s">
        <v>9392</v>
      </c>
      <c r="H340" s="42"/>
      <c r="I340" s="43"/>
    </row>
    <row r="341" spans="1:9" x14ac:dyDescent="0.35">
      <c r="A341" s="42">
        <v>220</v>
      </c>
      <c r="B341" s="4">
        <v>-59.793999999999997</v>
      </c>
      <c r="C341" t="s">
        <v>8083</v>
      </c>
      <c r="D341" s="4">
        <v>4</v>
      </c>
      <c r="E341" s="16" t="s">
        <v>8267</v>
      </c>
      <c r="F341" s="4">
        <f t="shared" si="25"/>
        <v>24</v>
      </c>
      <c r="G341" s="43" t="s">
        <v>10409</v>
      </c>
      <c r="H341" s="42">
        <f t="shared" ref="H341:H342" si="28">IF(I341="GREET",1,IF(I341="GOAL",2,IF(I341="GOAL:COOP",2,IF(I341="(GOAL:COOP)",2,IF(I341="GOAL:CIVILITY",2,IF(I341="GOAL:SUSTAIN",2,IF(I341="(GOAL:SUSTAIN)",2,IF(I341="GOAL:MAX EARN",2,IF(I341="GOAL:EQUITY",2,IF(I341="(GOAL:EQUITY)",2,IF(I341="PROPOSAL",3,IF(I341="(PROPOSAL)",3,IF(I341="CHOOSE+",4,IF(I341="CHOOSE-",4,IF(I341="(CHOOSE+)",4,IF(I341="(CHOOSE-)",4,IF(I341="ECO INFO",5,IF(I341="(ECO INFO)",5,IF(I341="$ INFO",6,IF(I341="($ INFO)",6,IF(I341="SOC INFO",7,IF(I341="(SOC INFO)",7,IF(I341="RULE INFO",8,IF(I341="EXP INFO",9,IF(I341="(EXP INFO)",9,IF(I341="MON RES",10,IF(I341="MON EARN",11,IF(I341="MON BEH",12,IF(I341="POSE HARM",13,IF(I341="(POSE HARM)",13,IF(I341="POSE CONCERN",14,IF(I341="(POSE CONCERN)",14,IF(I341="RJ APOLOGY",15,IF(I341="RJ ATONE",16,IF(I341="(RJ ATONE)",16,IF(I341="RJ JUSTIFY",17,IF(I341="RJ JUSTIFY:ECO INFO",17,IF(I341="RJ JUSTIFY:SOC INFO",17,IF(I341="RJ JUSTIFY:EXP INFO",17,IF(I341="RJ JUSTIFY:MON EARN",17,IF(I341="RJ JUSTIFY:MON BEH",17,IF(I341="RJ-",18,IF(I341="RJ FORGIVE+",19,IF(I341="RJ FORGIVE-",19,IF(I341="(RJ FORGIVE+)",19,IF(I341="(RJ FORGIVE-)",19,IF(I341="COORD",20,IF(I341="(COORD)",20,IF(I341="ENF ACK",21,IF(I341="(ENF ACK)",21,IF(I341="ENF PRAISE",22,IF(I341="ENF ASK",23,IF(I341="ENF TELL",24,IF(I341="ENF SHAME",25,IF(I341="ENF WARN",26,IF(I341="ENF THREATEN",27,IF(I341="ENF PUNISH",28,IF(I341="DEFECT",29,IF(I341="SM TALK",30,IF(I341="HUMOR",31,IF(I341="POLITE+",32,IF(I341="POLITE-",32,IF(I341="INPUT-",33,IF(I341="AMBIGUOUS",34,IF(I341="UNCODEABLE",35)))))))))))))))))))))))))))))))))))))))))))))))))))))))))))))))))</f>
        <v>2</v>
      </c>
      <c r="I341" s="43" t="s">
        <v>12178</v>
      </c>
    </row>
    <row r="342" spans="1:9" x14ac:dyDescent="0.35">
      <c r="A342" s="42">
        <v>221</v>
      </c>
      <c r="B342" s="4">
        <v>-56.686</v>
      </c>
      <c r="C342" t="s">
        <v>8086</v>
      </c>
      <c r="D342" s="4">
        <v>1</v>
      </c>
      <c r="E342" s="16" t="s">
        <v>8445</v>
      </c>
      <c r="F342" s="4">
        <f t="shared" si="25"/>
        <v>24</v>
      </c>
      <c r="G342" s="43" t="s">
        <v>10409</v>
      </c>
      <c r="H342" s="42">
        <f t="shared" si="28"/>
        <v>2</v>
      </c>
      <c r="I342" s="43" t="s">
        <v>12178</v>
      </c>
    </row>
    <row r="343" spans="1:9" x14ac:dyDescent="0.35">
      <c r="A343" s="42">
        <v>222</v>
      </c>
      <c r="B343" s="4">
        <v>-54.83</v>
      </c>
      <c r="C343" t="s">
        <v>8078</v>
      </c>
      <c r="D343" s="4">
        <v>2</v>
      </c>
      <c r="E343" s="16" t="s">
        <v>8446</v>
      </c>
      <c r="F343" s="4">
        <f t="shared" si="25"/>
        <v>7</v>
      </c>
      <c r="G343" s="43" t="s">
        <v>9377</v>
      </c>
      <c r="H343" s="42"/>
      <c r="I343" s="43"/>
    </row>
    <row r="344" spans="1:9" x14ac:dyDescent="0.35">
      <c r="A344" s="42">
        <v>223</v>
      </c>
      <c r="B344" s="4">
        <v>-51.17</v>
      </c>
      <c r="C344" t="s">
        <v>8107</v>
      </c>
      <c r="D344" s="4">
        <v>3</v>
      </c>
      <c r="E344" s="16" t="s">
        <v>8448</v>
      </c>
      <c r="F344" s="4">
        <f t="shared" si="25"/>
        <v>7</v>
      </c>
      <c r="G344" s="43" t="s">
        <v>9377</v>
      </c>
      <c r="H344" s="42"/>
      <c r="I344" s="43"/>
    </row>
    <row r="345" spans="1:9" x14ac:dyDescent="0.35">
      <c r="A345" s="42">
        <v>224</v>
      </c>
      <c r="B345" s="4">
        <v>-47.988999999999997</v>
      </c>
      <c r="C345" t="s">
        <v>8083</v>
      </c>
      <c r="D345" s="4">
        <v>4</v>
      </c>
      <c r="E345" s="16" t="s">
        <v>8449</v>
      </c>
      <c r="G345" s="43"/>
      <c r="H345" s="42"/>
      <c r="I345" s="43"/>
    </row>
    <row r="346" spans="1:9" x14ac:dyDescent="0.35">
      <c r="B346" s="4">
        <v>-35.356000000000002</v>
      </c>
      <c r="C346" t="s">
        <v>8083</v>
      </c>
      <c r="D346" s="4">
        <v>4</v>
      </c>
      <c r="E346" s="16" t="s">
        <v>8451</v>
      </c>
      <c r="G346" s="43"/>
      <c r="H346" s="42"/>
      <c r="I346" s="43"/>
    </row>
    <row r="347" spans="1:9" x14ac:dyDescent="0.35">
      <c r="B347" s="4">
        <v>-28.722999999999999</v>
      </c>
      <c r="C347" t="s">
        <v>8083</v>
      </c>
      <c r="D347" s="4">
        <v>4</v>
      </c>
      <c r="E347" s="16" t="s">
        <v>8452</v>
      </c>
      <c r="G347" s="43"/>
      <c r="H347" s="42"/>
      <c r="I347" s="43"/>
    </row>
    <row r="348" spans="1:9" x14ac:dyDescent="0.35">
      <c r="E348" s="58" t="s">
        <v>11693</v>
      </c>
      <c r="F348" s="4">
        <f t="shared" ref="F348:F352" si="29">IF(G348="GREET",1,IF(G348="GOAL",2,IF(G348="GOAL:COOP",2,IF(G348="(GOAL:COOP)",2,IF(G348="GOAL:CIVILITY",2,IF(G348="GOAL:SUSTAIN",2,IF(G348="(GOAL:SUSTAIN)",2,IF(G348="GOAL:MAX EARN",2,IF(G348="GOAL:EQUITY",2,IF(G348="(GOAL:EQUITY)",2,IF(G348="PROPOSAL",3,IF(G348="(PROPOSAL)",3,IF(G348="CHOOSE+",4,IF(G348="CHOOSE-",4,IF(G348="(CHOOSE+)",4,IF(G348="(CHOOSE-)",4,IF(G348="ECO INFO",5,IF(G348="(ECO INFO)",5,IF(G348="$ INFO",6,IF(G348="($ INFO)",6,IF(G348="SOC INFO",7,IF(G348="(SOC INFO)",7,IF(G348="RULE INFO",8,IF(G348="EXP INFO",9,IF(G348="(EXP INFO)",9,IF(G348="MON RES",10,IF(G348="MON EARN",11,IF(G348="MON BEH",12,IF(G348="POSE HARM",13,IF(G348="(POSE HARM)",13,IF(G348="POSE CONCERN",14,IF(G348="(POSE CONCERN)",14,IF(G348="RJ APOLOGY",15,IF(G348="RJ ATONE",16,IF(G348="(RJ ATONE)",16,IF(G348="RJ JUSTIFY",17,IF(G348="RJ JUSTIFY:ECO INFO",17,IF(G348="RJ JUSTIFY:SOC INFO",17,IF(G348="RJ JUSTIFY:EXP INFO",17,IF(G348="RJ JUSTIFY:MON EARN",17,IF(G348="RJ JUSTIFY:MON BEH",17,IF(G348="RJ-",18,IF(G348="RJ FORGIVE+",19,IF(G348="RJ FORGIVE-",19,IF(G348="(RJ FORGIVE+)",19,IF(G348="(RJ FORGIVE-)",19,IF(G348="COORD",20,IF(G348="(COORD)",20,IF(G348="ENF ACK",21,IF(G348="(ENF ACK)",21,IF(G348="ENF PRAISE",22,IF(G348="ENF ASK",23,IF(G348="ENF TELL",24,IF(G348="ENF SHAME",25,IF(G348="ENF WARN",26,IF(G348="ENF THREATEN",27,IF(G348="ENF PUNISH",28,IF(G348="DEFECT",29,IF(G348="SM TALK",30,IF(G348="HUMOR",31,IF(G348="POLITE+",32,IF(G348="POLITE-",32,IF(G348="INPUT-",33,IF(G348="AMBIGUOUS",34,IF(G348="UNCODEABLE",35)))))))))))))))))))))))))))))))))))))))))))))))))))))))))))))))))</f>
        <v>9</v>
      </c>
      <c r="G348" s="43" t="s">
        <v>9373</v>
      </c>
      <c r="H348" s="42"/>
      <c r="I348" s="43"/>
    </row>
    <row r="349" spans="1:9" x14ac:dyDescent="0.35">
      <c r="E349" s="58" t="s">
        <v>11694</v>
      </c>
      <c r="F349" s="4">
        <f t="shared" si="29"/>
        <v>2</v>
      </c>
      <c r="G349" s="43" t="s">
        <v>10938</v>
      </c>
      <c r="H349" s="42"/>
      <c r="I349" s="43"/>
    </row>
    <row r="350" spans="1:9" x14ac:dyDescent="0.35">
      <c r="E350" s="58" t="s">
        <v>8451</v>
      </c>
      <c r="F350" s="4">
        <f t="shared" si="29"/>
        <v>2</v>
      </c>
      <c r="G350" s="43" t="s">
        <v>12174</v>
      </c>
      <c r="H350" s="42"/>
      <c r="I350" s="43"/>
    </row>
    <row r="351" spans="1:9" x14ac:dyDescent="0.35">
      <c r="E351" s="58" t="s">
        <v>8452</v>
      </c>
      <c r="F351" s="4">
        <f t="shared" si="29"/>
        <v>7</v>
      </c>
      <c r="G351" s="43" t="s">
        <v>9377</v>
      </c>
      <c r="H351" s="42"/>
      <c r="I351" s="43"/>
    </row>
    <row r="352" spans="1:9" x14ac:dyDescent="0.35">
      <c r="A352" s="42">
        <v>225</v>
      </c>
      <c r="B352" s="4">
        <v>-26.867999999999999</v>
      </c>
      <c r="C352" t="s">
        <v>8078</v>
      </c>
      <c r="D352" s="4">
        <v>2</v>
      </c>
      <c r="E352" s="16" t="s">
        <v>8454</v>
      </c>
      <c r="F352" s="4">
        <f t="shared" si="29"/>
        <v>7</v>
      </c>
      <c r="G352" s="43" t="s">
        <v>9377</v>
      </c>
      <c r="H352" s="42"/>
      <c r="I352" s="43"/>
    </row>
    <row r="354" spans="1:7" x14ac:dyDescent="0.35">
      <c r="B354" s="107" t="s">
        <v>9234</v>
      </c>
      <c r="C354" s="22"/>
      <c r="D354" s="21"/>
      <c r="E354" s="23"/>
    </row>
    <row r="355" spans="1:7" x14ac:dyDescent="0.35">
      <c r="B355" s="47"/>
    </row>
    <row r="356" spans="1:7" x14ac:dyDescent="0.35">
      <c r="A356" s="42">
        <v>226</v>
      </c>
      <c r="B356" s="4">
        <v>53.497999999999998</v>
      </c>
      <c r="C356" t="s">
        <v>8078</v>
      </c>
      <c r="D356" s="4">
        <v>2</v>
      </c>
      <c r="E356" s="16" t="s">
        <v>8459</v>
      </c>
      <c r="F356" s="4">
        <f t="shared" ref="F356" si="30">IF(G356="GREET",1,IF(G356="GOAL",2,IF(G356="GOAL:COOP",2,IF(G356="(GOAL:COOP)",2,IF(G356="GOAL:CIVILITY",2,IF(G356="GOAL:SUSTAIN",2,IF(G356="(GOAL:SUSTAIN)",2,IF(G356="GOAL:MAX EARN",2,IF(G356="GOAL:EQUITY",2,IF(G356="(GOAL:EQUITY)",2,IF(G356="PROPOSAL",3,IF(G356="(PROPOSAL)",3,IF(G356="CHOOSE+",4,IF(G356="CHOOSE-",4,IF(G356="(CHOOSE+)",4,IF(G356="(CHOOSE-)",4,IF(G356="ECO INFO",5,IF(G356="(ECO INFO)",5,IF(G356="$ INFO",6,IF(G356="($ INFO)",6,IF(G356="SOC INFO",7,IF(G356="(SOC INFO)",7,IF(G356="RULE INFO",8,IF(G356="EXP INFO",9,IF(G356="(EXP INFO)",9,IF(G356="MON RES",10,IF(G356="MON EARN",11,IF(G356="MON BEH",12,IF(G356="POSE HARM",13,IF(G356="(POSE HARM)",13,IF(G356="POSE CONCERN",14,IF(G356="(POSE CONCERN)",14,IF(G356="RJ APOLOGY",15,IF(G356="RJ ATONE",16,IF(G356="(RJ ATONE)",16,IF(G356="RJ JUSTIFY",17,IF(G356="RJ JUSTIFY:ECO INFO",17,IF(G356="RJ JUSTIFY:SOC INFO",17,IF(G356="RJ JUSTIFY:EXP INFO",17,IF(G356="RJ JUSTIFY:MON EARN",17,IF(G356="RJ JUSTIFY:MON BEH",17,IF(G356="RJ-",18,IF(G356="RJ FORGIVE+",19,IF(G356="RJ FORGIVE-",19,IF(G356="(RJ FORGIVE+)",19,IF(G356="(RJ FORGIVE-)",19,IF(G356="COORD",20,IF(G356="(COORD)",20,IF(G356="ENF ACK",21,IF(G356="(ENF ACK)",21,IF(G356="ENF PRAISE",22,IF(G356="ENF ASK",23,IF(G356="ENF TELL",24,IF(G356="ENF SHAME",25,IF(G356="ENF WARN",26,IF(G356="ENF THREATEN",27,IF(G356="ENF PUNISH",28,IF(G356="DEFECT",29,IF(G356="SM TALK",30,IF(G356="HUMOR",31,IF(G356="POLITE+",32,IF(G356="POLITE-",32,IF(G356="INPUT-",33,IF(G356="AMBIGUOUS",34,IF(G356="UNCODEABLE",35)))))))))))))))))))))))))))))))))))))))))))))))))))))))))))))))))</f>
        <v>27</v>
      </c>
      <c r="G356" s="43" t="s">
        <v>11680</v>
      </c>
    </row>
    <row r="357" spans="1:7" x14ac:dyDescent="0.35">
      <c r="B357" s="4">
        <v>56.722000000000001</v>
      </c>
      <c r="C357" t="s">
        <v>8078</v>
      </c>
      <c r="D357" s="4">
        <v>2</v>
      </c>
      <c r="E357" s="16" t="s">
        <v>8460</v>
      </c>
      <c r="G357" s="43"/>
    </row>
    <row r="358" spans="1:7" x14ac:dyDescent="0.35">
      <c r="G358" s="43"/>
    </row>
    <row r="359" spans="1:7" x14ac:dyDescent="0.35">
      <c r="A359" s="42">
        <v>227</v>
      </c>
      <c r="B359" s="4">
        <v>76.930000000000007</v>
      </c>
      <c r="C359" t="s">
        <v>8078</v>
      </c>
      <c r="D359" s="4">
        <v>2</v>
      </c>
      <c r="E359" s="16" t="s">
        <v>8462</v>
      </c>
      <c r="F359" s="4">
        <f t="shared" ref="F359:F386" si="31">IF(G359="GREET",1,IF(G359="GOAL",2,IF(G359="GOAL:COOP",2,IF(G359="(GOAL:COOP)",2,IF(G359="GOAL:CIVILITY",2,IF(G359="GOAL:SUSTAIN",2,IF(G359="(GOAL:SUSTAIN)",2,IF(G359="GOAL:MAX EARN",2,IF(G359="GOAL:EQUITY",2,IF(G359="(GOAL:EQUITY)",2,IF(G359="PROPOSAL",3,IF(G359="(PROPOSAL)",3,IF(G359="CHOOSE+",4,IF(G359="CHOOSE-",4,IF(G359="(CHOOSE+)",4,IF(G359="(CHOOSE-)",4,IF(G359="ECO INFO",5,IF(G359="(ECO INFO)",5,IF(G359="$ INFO",6,IF(G359="($ INFO)",6,IF(G359="SOC INFO",7,IF(G359="(SOC INFO)",7,IF(G359="RULE INFO",8,IF(G359="EXP INFO",9,IF(G359="(EXP INFO)",9,IF(G359="MON RES",10,IF(G359="MON EARN",11,IF(G359="MON BEH",12,IF(G359="POSE HARM",13,IF(G359="(POSE HARM)",13,IF(G359="POSE CONCERN",14,IF(G359="(POSE CONCERN)",14,IF(G359="RJ APOLOGY",15,IF(G359="RJ ATONE",16,IF(G359="(RJ ATONE)",16,IF(G359="RJ JUSTIFY",17,IF(G359="RJ JUSTIFY:ECO INFO",17,IF(G359="RJ JUSTIFY:SOC INFO",17,IF(G359="RJ JUSTIFY:EXP INFO",17,IF(G359="RJ JUSTIFY:MON EARN",17,IF(G359="RJ JUSTIFY:MON BEH",17,IF(G359="RJ-",18,IF(G359="RJ FORGIVE+",19,IF(G359="RJ FORGIVE-",19,IF(G359="(RJ FORGIVE+)",19,IF(G359="(RJ FORGIVE-)",19,IF(G359="COORD",20,IF(G359="(COORD)",20,IF(G359="ENF ACK",21,IF(G359="(ENF ACK)",21,IF(G359="ENF PRAISE",22,IF(G359="ENF ASK",23,IF(G359="ENF TELL",24,IF(G359="ENF SHAME",25,IF(G359="ENF WARN",26,IF(G359="ENF THREATEN",27,IF(G359="ENF PUNISH",28,IF(G359="DEFECT",29,IF(G359="SM TALK",30,IF(G359="HUMOR",31,IF(G359="POLITE+",32,IF(G359="POLITE-",32,IF(G359="INPUT-",33,IF(G359="AMBIGUOUS",34,IF(G359="UNCODEABLE",35)))))))))))))))))))))))))))))))))))))))))))))))))))))))))))))))))</f>
        <v>25</v>
      </c>
      <c r="G359" s="43" t="s">
        <v>9648</v>
      </c>
    </row>
    <row r="360" spans="1:7" x14ac:dyDescent="0.35">
      <c r="A360" s="42">
        <v>228</v>
      </c>
      <c r="B360" s="4">
        <v>78.251999999999995</v>
      </c>
      <c r="C360" t="s">
        <v>8083</v>
      </c>
      <c r="D360" s="4">
        <v>4</v>
      </c>
      <c r="E360" s="16" t="s">
        <v>8463</v>
      </c>
      <c r="F360" s="4">
        <f t="shared" si="31"/>
        <v>7</v>
      </c>
      <c r="G360" s="43" t="s">
        <v>9377</v>
      </c>
    </row>
    <row r="361" spans="1:7" x14ac:dyDescent="0.35">
      <c r="A361" s="42">
        <v>229</v>
      </c>
      <c r="B361" s="4">
        <v>89.426000000000002</v>
      </c>
      <c r="C361" t="s">
        <v>8078</v>
      </c>
      <c r="D361" s="4">
        <v>2</v>
      </c>
      <c r="E361" s="16" t="s">
        <v>8464</v>
      </c>
      <c r="F361" s="4">
        <f t="shared" si="31"/>
        <v>27</v>
      </c>
      <c r="G361" s="43" t="s">
        <v>11680</v>
      </c>
    </row>
    <row r="362" spans="1:7" x14ac:dyDescent="0.35">
      <c r="B362" s="4">
        <v>96.081999999999994</v>
      </c>
      <c r="C362" t="s">
        <v>8078</v>
      </c>
      <c r="D362" s="4">
        <v>2</v>
      </c>
      <c r="E362" s="16" t="s">
        <v>8466</v>
      </c>
      <c r="G362" s="43"/>
    </row>
    <row r="363" spans="1:7" x14ac:dyDescent="0.35">
      <c r="A363" s="42">
        <v>230</v>
      </c>
      <c r="B363" s="4">
        <v>93.222999999999999</v>
      </c>
      <c r="C363" t="s">
        <v>8107</v>
      </c>
      <c r="D363" s="4">
        <v>3</v>
      </c>
      <c r="E363" s="16" t="s">
        <v>8465</v>
      </c>
      <c r="F363" s="4">
        <f t="shared" si="31"/>
        <v>13</v>
      </c>
      <c r="G363" s="43" t="s">
        <v>9388</v>
      </c>
    </row>
    <row r="364" spans="1:7" x14ac:dyDescent="0.35">
      <c r="A364" s="42">
        <v>231</v>
      </c>
      <c r="B364" s="4">
        <v>101.212</v>
      </c>
      <c r="C364" t="s">
        <v>8083</v>
      </c>
      <c r="D364" s="4">
        <v>4</v>
      </c>
      <c r="E364" s="16" t="s">
        <v>8467</v>
      </c>
      <c r="F364" s="4">
        <f t="shared" si="31"/>
        <v>28</v>
      </c>
      <c r="G364" s="43" t="s">
        <v>11306</v>
      </c>
    </row>
    <row r="365" spans="1:7" x14ac:dyDescent="0.35">
      <c r="A365" s="42">
        <v>232</v>
      </c>
      <c r="B365" s="4">
        <v>108.19199999999999</v>
      </c>
      <c r="C365" t="s">
        <v>8107</v>
      </c>
      <c r="D365" s="4">
        <v>3</v>
      </c>
      <c r="E365" s="16" t="s">
        <v>55</v>
      </c>
      <c r="G365" s="43"/>
    </row>
    <row r="366" spans="1:7" x14ac:dyDescent="0.35">
      <c r="A366" s="42">
        <v>233</v>
      </c>
      <c r="B366" s="4">
        <v>110.82599999999999</v>
      </c>
      <c r="C366" t="s">
        <v>8078</v>
      </c>
      <c r="D366" s="4">
        <v>2</v>
      </c>
      <c r="E366" s="16" t="s">
        <v>8468</v>
      </c>
    </row>
    <row r="367" spans="1:7" x14ac:dyDescent="0.35">
      <c r="E367" s="58" t="s">
        <v>310</v>
      </c>
      <c r="F367" s="4">
        <f t="shared" si="31"/>
        <v>13</v>
      </c>
      <c r="G367" s="43" t="s">
        <v>9388</v>
      </c>
    </row>
    <row r="368" spans="1:7" x14ac:dyDescent="0.35">
      <c r="E368" s="58" t="s">
        <v>11695</v>
      </c>
      <c r="F368" s="4">
        <f t="shared" si="31"/>
        <v>27</v>
      </c>
      <c r="G368" s="43" t="s">
        <v>11680</v>
      </c>
    </row>
    <row r="369" spans="1:7" x14ac:dyDescent="0.35">
      <c r="A369" s="42">
        <v>234</v>
      </c>
      <c r="B369" s="4">
        <v>119.236</v>
      </c>
      <c r="C369" t="s">
        <v>8083</v>
      </c>
      <c r="D369" s="4">
        <v>4</v>
      </c>
      <c r="E369" s="16" t="s">
        <v>8469</v>
      </c>
    </row>
    <row r="370" spans="1:7" x14ac:dyDescent="0.35">
      <c r="E370" s="58" t="s">
        <v>11696</v>
      </c>
      <c r="F370" s="4">
        <f t="shared" si="31"/>
        <v>2</v>
      </c>
      <c r="G370" s="43" t="s">
        <v>10938</v>
      </c>
    </row>
    <row r="371" spans="1:7" x14ac:dyDescent="0.35">
      <c r="E371" s="58" t="s">
        <v>11697</v>
      </c>
      <c r="F371" s="4">
        <f t="shared" si="31"/>
        <v>25</v>
      </c>
      <c r="G371" s="43" t="s">
        <v>9648</v>
      </c>
    </row>
    <row r="372" spans="1:7" x14ac:dyDescent="0.35">
      <c r="A372" s="42">
        <v>235</v>
      </c>
      <c r="B372" s="4">
        <v>130.05199999999999</v>
      </c>
      <c r="C372" t="s">
        <v>8083</v>
      </c>
      <c r="D372" s="4">
        <v>4</v>
      </c>
      <c r="E372" s="16" t="s">
        <v>8470</v>
      </c>
      <c r="F372" s="4">
        <f t="shared" si="31"/>
        <v>29</v>
      </c>
      <c r="G372" s="43" t="s">
        <v>9422</v>
      </c>
    </row>
    <row r="373" spans="1:7" x14ac:dyDescent="0.35">
      <c r="A373" s="42">
        <v>236</v>
      </c>
      <c r="B373" s="4">
        <v>133.96199999999999</v>
      </c>
      <c r="C373" t="s">
        <v>8078</v>
      </c>
      <c r="D373" s="4">
        <v>2</v>
      </c>
      <c r="E373" s="16" t="s">
        <v>8471</v>
      </c>
      <c r="F373" s="4">
        <f t="shared" si="31"/>
        <v>25</v>
      </c>
      <c r="G373" s="43" t="s">
        <v>9648</v>
      </c>
    </row>
    <row r="374" spans="1:7" x14ac:dyDescent="0.35">
      <c r="A374" s="42">
        <v>237</v>
      </c>
      <c r="B374" s="4">
        <v>138.72799999999901</v>
      </c>
      <c r="C374" t="s">
        <v>8107</v>
      </c>
      <c r="D374" s="4">
        <v>3</v>
      </c>
      <c r="E374" s="16" t="s">
        <v>8472</v>
      </c>
      <c r="F374" s="4">
        <f t="shared" si="31"/>
        <v>7</v>
      </c>
      <c r="G374" s="43" t="s">
        <v>9377</v>
      </c>
    </row>
    <row r="375" spans="1:7" x14ac:dyDescent="0.35">
      <c r="A375" s="42">
        <v>238</v>
      </c>
      <c r="B375" s="4">
        <v>147.428</v>
      </c>
      <c r="C375" t="s">
        <v>8083</v>
      </c>
      <c r="D375" s="4">
        <v>4</v>
      </c>
      <c r="E375" s="16" t="s">
        <v>8473</v>
      </c>
      <c r="F375" s="4">
        <f t="shared" si="31"/>
        <v>29</v>
      </c>
      <c r="G375" s="43" t="s">
        <v>9422</v>
      </c>
    </row>
    <row r="376" spans="1:7" x14ac:dyDescent="0.35">
      <c r="B376" s="4">
        <v>152.524</v>
      </c>
      <c r="C376" t="s">
        <v>8083</v>
      </c>
      <c r="D376" s="4">
        <v>4</v>
      </c>
      <c r="E376" s="16" t="s">
        <v>6213</v>
      </c>
      <c r="G376" s="43"/>
    </row>
    <row r="377" spans="1:7" x14ac:dyDescent="0.35">
      <c r="A377" s="42">
        <v>239</v>
      </c>
      <c r="B377" s="4">
        <v>159.75200000000001</v>
      </c>
      <c r="C377" t="s">
        <v>8107</v>
      </c>
      <c r="D377" s="4">
        <v>3</v>
      </c>
      <c r="E377" s="16" t="s">
        <v>8474</v>
      </c>
      <c r="F377" s="4">
        <f t="shared" si="31"/>
        <v>24</v>
      </c>
      <c r="G377" s="43" t="s">
        <v>10409</v>
      </c>
    </row>
    <row r="378" spans="1:7" x14ac:dyDescent="0.35">
      <c r="A378" s="42">
        <v>240</v>
      </c>
      <c r="B378" s="4">
        <v>162.07399999999899</v>
      </c>
      <c r="C378" t="s">
        <v>8078</v>
      </c>
      <c r="D378" s="4">
        <v>2</v>
      </c>
      <c r="E378" s="16" t="s">
        <v>8475</v>
      </c>
      <c r="F378" s="4">
        <f t="shared" si="31"/>
        <v>25</v>
      </c>
      <c r="G378" s="43" t="s">
        <v>9648</v>
      </c>
    </row>
    <row r="379" spans="1:7" x14ac:dyDescent="0.35">
      <c r="A379" s="42">
        <v>241</v>
      </c>
      <c r="B379" s="4">
        <v>167.17</v>
      </c>
      <c r="C379" t="s">
        <v>8078</v>
      </c>
      <c r="D379" s="4">
        <v>2</v>
      </c>
      <c r="E379" s="16" t="s">
        <v>8476</v>
      </c>
      <c r="F379" s="4">
        <f t="shared" si="31"/>
        <v>24</v>
      </c>
      <c r="G379" s="43" t="s">
        <v>10409</v>
      </c>
    </row>
    <row r="380" spans="1:7" x14ac:dyDescent="0.35">
      <c r="A380" s="42">
        <v>242</v>
      </c>
      <c r="B380" s="4">
        <v>169.87099999999899</v>
      </c>
      <c r="C380" t="s">
        <v>8083</v>
      </c>
      <c r="D380" s="4">
        <v>4</v>
      </c>
      <c r="E380" s="16" t="s">
        <v>8477</v>
      </c>
      <c r="F380" s="4">
        <f t="shared" si="31"/>
        <v>7</v>
      </c>
      <c r="G380" s="43" t="s">
        <v>9377</v>
      </c>
    </row>
    <row r="381" spans="1:7" x14ac:dyDescent="0.35">
      <c r="A381" s="42">
        <v>243</v>
      </c>
      <c r="B381" s="4">
        <v>175.36199999999999</v>
      </c>
      <c r="C381" t="s">
        <v>8078</v>
      </c>
      <c r="D381" s="4">
        <v>2</v>
      </c>
      <c r="E381" s="16" t="s">
        <v>8478</v>
      </c>
      <c r="F381" s="4">
        <f t="shared" si="31"/>
        <v>27</v>
      </c>
      <c r="G381" s="43" t="s">
        <v>11680</v>
      </c>
    </row>
    <row r="382" spans="1:7" x14ac:dyDescent="0.35">
      <c r="A382" s="42">
        <v>244</v>
      </c>
      <c r="B382" s="4">
        <v>205.51599999999999</v>
      </c>
      <c r="C382" t="s">
        <v>8083</v>
      </c>
      <c r="D382" s="4">
        <v>4</v>
      </c>
      <c r="E382" s="16" t="s">
        <v>8479</v>
      </c>
      <c r="F382" s="4">
        <f t="shared" si="31"/>
        <v>30</v>
      </c>
      <c r="G382" s="43" t="s">
        <v>9375</v>
      </c>
    </row>
    <row r="383" spans="1:7" x14ac:dyDescent="0.35">
      <c r="A383" s="42">
        <v>245</v>
      </c>
      <c r="B383" s="4">
        <v>218.88200000000001</v>
      </c>
      <c r="C383" t="s">
        <v>8078</v>
      </c>
      <c r="D383" s="4">
        <v>2</v>
      </c>
      <c r="E383" s="16" t="s">
        <v>8480</v>
      </c>
      <c r="F383" s="4">
        <f t="shared" si="31"/>
        <v>7</v>
      </c>
      <c r="G383" s="43" t="s">
        <v>9377</v>
      </c>
    </row>
    <row r="384" spans="1:7" x14ac:dyDescent="0.35">
      <c r="A384" s="42">
        <v>246</v>
      </c>
      <c r="B384" s="4">
        <v>223.95599999999999</v>
      </c>
      <c r="C384" t="s">
        <v>8083</v>
      </c>
      <c r="D384" s="4">
        <v>4</v>
      </c>
      <c r="E384" s="16" t="s">
        <v>8481</v>
      </c>
      <c r="F384" s="4">
        <f t="shared" si="31"/>
        <v>7</v>
      </c>
      <c r="G384" s="43" t="s">
        <v>9377</v>
      </c>
    </row>
    <row r="385" spans="1:10" x14ac:dyDescent="0.35">
      <c r="A385" s="42">
        <v>247</v>
      </c>
      <c r="B385" s="4">
        <v>229.45</v>
      </c>
      <c r="C385" t="s">
        <v>8078</v>
      </c>
      <c r="D385" s="4">
        <v>2</v>
      </c>
      <c r="E385" s="16" t="s">
        <v>8482</v>
      </c>
      <c r="F385" s="4">
        <f t="shared" si="31"/>
        <v>7</v>
      </c>
      <c r="G385" s="43" t="s">
        <v>9377</v>
      </c>
    </row>
    <row r="386" spans="1:10" x14ac:dyDescent="0.35">
      <c r="A386" s="42">
        <v>248</v>
      </c>
      <c r="B386" s="4">
        <v>235.67599999999999</v>
      </c>
      <c r="C386" t="s">
        <v>8083</v>
      </c>
      <c r="D386" s="4">
        <v>4</v>
      </c>
      <c r="E386" s="16" t="s">
        <v>5664</v>
      </c>
      <c r="F386" s="4">
        <f t="shared" si="31"/>
        <v>7</v>
      </c>
      <c r="G386" t="s">
        <v>9377</v>
      </c>
    </row>
    <row r="389" spans="1:10" x14ac:dyDescent="0.35">
      <c r="A389" s="8" t="s">
        <v>11929</v>
      </c>
    </row>
    <row r="390" spans="1:10" x14ac:dyDescent="0.35">
      <c r="A390" s="4"/>
      <c r="B390" s="98" t="s">
        <v>11936</v>
      </c>
    </row>
    <row r="391" spans="1:10" x14ac:dyDescent="0.35">
      <c r="A391" s="7" t="s">
        <v>12235</v>
      </c>
      <c r="B391" s="4">
        <v>4</v>
      </c>
      <c r="C391" t="s">
        <v>12054</v>
      </c>
    </row>
    <row r="392" spans="1:10" x14ac:dyDescent="0.35">
      <c r="A392" s="7" t="s">
        <v>12236</v>
      </c>
      <c r="B392" s="4">
        <v>4</v>
      </c>
      <c r="C392" t="s">
        <v>11958</v>
      </c>
    </row>
    <row r="393" spans="1:10" x14ac:dyDescent="0.35">
      <c r="A393" s="7" t="s">
        <v>12237</v>
      </c>
      <c r="B393" s="4">
        <v>0</v>
      </c>
      <c r="C393" t="s">
        <v>12056</v>
      </c>
    </row>
    <row r="395" spans="1:10" x14ac:dyDescent="0.35">
      <c r="A395" s="68" t="s">
        <v>12080</v>
      </c>
      <c r="B395" s="4">
        <v>0</v>
      </c>
    </row>
    <row r="396" spans="1:10" x14ac:dyDescent="0.35">
      <c r="A396" s="42" t="s">
        <v>12082</v>
      </c>
      <c r="B396" s="4">
        <v>3</v>
      </c>
    </row>
    <row r="399" spans="1:10" x14ac:dyDescent="0.35">
      <c r="B399" s="8" t="s">
        <v>12198</v>
      </c>
      <c r="F399"/>
      <c r="H399"/>
      <c r="J399"/>
    </row>
    <row r="400" spans="1:10" x14ac:dyDescent="0.35">
      <c r="A400" s="8" t="s">
        <v>12199</v>
      </c>
      <c r="B400" s="100" t="s">
        <v>12230</v>
      </c>
      <c r="C400" s="100" t="s">
        <v>12231</v>
      </c>
      <c r="F400"/>
      <c r="H400"/>
      <c r="J400"/>
    </row>
    <row r="401" spans="1:10" x14ac:dyDescent="0.35">
      <c r="A401" s="7" t="s">
        <v>12083</v>
      </c>
      <c r="B401" s="102">
        <v>0</v>
      </c>
      <c r="C401" s="102">
        <v>0</v>
      </c>
      <c r="F401"/>
      <c r="H401"/>
      <c r="J401"/>
    </row>
    <row r="402" spans="1:10" x14ac:dyDescent="0.35">
      <c r="A402" s="7" t="s">
        <v>12084</v>
      </c>
      <c r="B402" s="102">
        <v>0</v>
      </c>
      <c r="C402" s="102">
        <v>0</v>
      </c>
      <c r="E402" s="16" t="s">
        <v>12220</v>
      </c>
      <c r="F402"/>
      <c r="H402"/>
      <c r="J402"/>
    </row>
    <row r="403" spans="1:10" x14ac:dyDescent="0.35">
      <c r="A403" s="4"/>
      <c r="B403" s="102"/>
      <c r="C403" s="102"/>
      <c r="F403"/>
      <c r="H403"/>
      <c r="J403"/>
    </row>
    <row r="404" spans="1:10" x14ac:dyDescent="0.35">
      <c r="A404" s="8" t="s">
        <v>12200</v>
      </c>
      <c r="B404" s="102"/>
      <c r="C404" s="102"/>
      <c r="F404"/>
      <c r="H404"/>
      <c r="J404"/>
    </row>
    <row r="405" spans="1:10" x14ac:dyDescent="0.35">
      <c r="A405" s="7" t="s">
        <v>12083</v>
      </c>
      <c r="B405" s="102">
        <v>2</v>
      </c>
      <c r="C405" s="102">
        <v>2</v>
      </c>
      <c r="F405"/>
      <c r="H405"/>
      <c r="J405"/>
    </row>
    <row r="406" spans="1:10" x14ac:dyDescent="0.35">
      <c r="A406" s="7" t="s">
        <v>12084</v>
      </c>
      <c r="B406" s="102">
        <v>2</v>
      </c>
      <c r="C406" s="102">
        <v>2</v>
      </c>
      <c r="E406" s="16" t="s">
        <v>12221</v>
      </c>
      <c r="F406"/>
      <c r="H406"/>
      <c r="J406"/>
    </row>
    <row r="407" spans="1:10" x14ac:dyDescent="0.35">
      <c r="A407" s="4"/>
      <c r="B407" s="102"/>
      <c r="C407" s="102"/>
      <c r="F407"/>
      <c r="H407"/>
      <c r="J407"/>
    </row>
    <row r="408" spans="1:10" x14ac:dyDescent="0.35">
      <c r="A408" s="8" t="s">
        <v>12201</v>
      </c>
      <c r="B408" s="102"/>
      <c r="C408" s="102"/>
      <c r="F408"/>
      <c r="H408"/>
      <c r="J408"/>
    </row>
    <row r="409" spans="1:10" x14ac:dyDescent="0.35">
      <c r="A409" s="7" t="s">
        <v>12083</v>
      </c>
      <c r="B409" s="102" t="s">
        <v>11932</v>
      </c>
      <c r="C409" s="102" t="s">
        <v>11932</v>
      </c>
      <c r="F409"/>
      <c r="H409"/>
      <c r="J409"/>
    </row>
    <row r="410" spans="1:10" x14ac:dyDescent="0.35">
      <c r="A410" s="7" t="s">
        <v>12084</v>
      </c>
      <c r="B410" s="102" t="s">
        <v>11932</v>
      </c>
      <c r="C410" s="102" t="s">
        <v>11932</v>
      </c>
      <c r="F410"/>
      <c r="H410"/>
      <c r="J410"/>
    </row>
    <row r="411" spans="1:10" x14ac:dyDescent="0.35">
      <c r="B411" s="102"/>
      <c r="C411" s="102"/>
      <c r="F411"/>
      <c r="H411"/>
      <c r="J411"/>
    </row>
    <row r="412" spans="1:10" x14ac:dyDescent="0.35">
      <c r="A412" s="68" t="s">
        <v>12080</v>
      </c>
      <c r="B412" s="102"/>
      <c r="C412" s="102"/>
      <c r="F412"/>
      <c r="H412"/>
      <c r="J412"/>
    </row>
    <row r="413" spans="1:10" x14ac:dyDescent="0.35">
      <c r="A413" s="7" t="s">
        <v>12083</v>
      </c>
      <c r="B413" s="102">
        <v>2</v>
      </c>
      <c r="C413" s="102">
        <v>2</v>
      </c>
      <c r="F413"/>
      <c r="H413"/>
      <c r="J413"/>
    </row>
    <row r="414" spans="1:10" x14ac:dyDescent="0.35">
      <c r="A414" s="7" t="s">
        <v>12084</v>
      </c>
      <c r="B414" s="102">
        <v>2</v>
      </c>
      <c r="C414" s="102">
        <v>2</v>
      </c>
      <c r="F414"/>
      <c r="H414"/>
      <c r="J414"/>
    </row>
    <row r="417" spans="1:5" x14ac:dyDescent="0.35">
      <c r="A417" s="8" t="s">
        <v>12089</v>
      </c>
    </row>
    <row r="418" spans="1:5" x14ac:dyDescent="0.35">
      <c r="A418" s="4"/>
    </row>
    <row r="419" spans="1:5" x14ac:dyDescent="0.35">
      <c r="A419" s="113" t="s">
        <v>11933</v>
      </c>
    </row>
    <row r="420" spans="1:5" x14ac:dyDescent="0.35">
      <c r="A420" s="113"/>
    </row>
    <row r="421" spans="1:5" x14ac:dyDescent="0.35">
      <c r="A421" s="116" t="s">
        <v>12090</v>
      </c>
    </row>
    <row r="422" spans="1:5" x14ac:dyDescent="0.35">
      <c r="A422" s="4" t="s">
        <v>12091</v>
      </c>
      <c r="B422" s="4">
        <v>2</v>
      </c>
    </row>
    <row r="423" spans="1:5" x14ac:dyDescent="0.35">
      <c r="A423" s="4" t="s">
        <v>12092</v>
      </c>
    </row>
    <row r="424" spans="1:5" x14ac:dyDescent="0.35">
      <c r="A424" s="4" t="s">
        <v>12093</v>
      </c>
    </row>
    <row r="425" spans="1:5" x14ac:dyDescent="0.35">
      <c r="A425" s="4" t="s">
        <v>12094</v>
      </c>
    </row>
    <row r="426" spans="1:5" x14ac:dyDescent="0.35">
      <c r="A426" s="37" t="s">
        <v>12098</v>
      </c>
      <c r="B426" s="117">
        <v>2</v>
      </c>
    </row>
    <row r="427" spans="1:5" x14ac:dyDescent="0.35">
      <c r="A427" s="37"/>
    </row>
    <row r="428" spans="1:5" x14ac:dyDescent="0.35">
      <c r="A428" s="116" t="s">
        <v>12095</v>
      </c>
      <c r="E428" s="16" t="s">
        <v>11932</v>
      </c>
    </row>
    <row r="429" spans="1:5" x14ac:dyDescent="0.35">
      <c r="A429" s="4" t="s">
        <v>12091</v>
      </c>
    </row>
    <row r="430" spans="1:5" x14ac:dyDescent="0.35">
      <c r="A430" s="4" t="s">
        <v>12092</v>
      </c>
    </row>
    <row r="431" spans="1:5" x14ac:dyDescent="0.35">
      <c r="A431" s="4" t="s">
        <v>12093</v>
      </c>
    </row>
    <row r="432" spans="1:5" x14ac:dyDescent="0.35">
      <c r="A432" s="4" t="s">
        <v>12094</v>
      </c>
    </row>
    <row r="433" spans="1:2" x14ac:dyDescent="0.35">
      <c r="A433" s="37" t="s">
        <v>12098</v>
      </c>
    </row>
    <row r="434" spans="1:2" x14ac:dyDescent="0.35">
      <c r="A434" s="37"/>
    </row>
    <row r="435" spans="1:2" x14ac:dyDescent="0.35">
      <c r="A435" s="113" t="s">
        <v>11934</v>
      </c>
    </row>
    <row r="436" spans="1:2" x14ac:dyDescent="0.35">
      <c r="A436" s="113"/>
    </row>
    <row r="437" spans="1:2" x14ac:dyDescent="0.35">
      <c r="A437" s="116" t="s">
        <v>12090</v>
      </c>
    </row>
    <row r="438" spans="1:2" x14ac:dyDescent="0.35">
      <c r="A438" s="4" t="s">
        <v>12091</v>
      </c>
      <c r="B438" s="4">
        <v>0</v>
      </c>
    </row>
    <row r="439" spans="1:2" x14ac:dyDescent="0.35">
      <c r="A439" s="4" t="s">
        <v>12092</v>
      </c>
      <c r="B439" s="4">
        <v>4</v>
      </c>
    </row>
    <row r="440" spans="1:2" x14ac:dyDescent="0.35">
      <c r="A440" s="4" t="s">
        <v>12093</v>
      </c>
      <c r="B440" s="4">
        <v>3</v>
      </c>
    </row>
    <row r="441" spans="1:2" x14ac:dyDescent="0.35">
      <c r="A441" s="4" t="s">
        <v>12094</v>
      </c>
    </row>
    <row r="442" spans="1:2" x14ac:dyDescent="0.35">
      <c r="A442" s="37" t="s">
        <v>12098</v>
      </c>
      <c r="B442" s="117">
        <f>(B438+B439+B440)/3</f>
        <v>2.3333333333333335</v>
      </c>
    </row>
    <row r="443" spans="1:2" x14ac:dyDescent="0.35">
      <c r="A443" s="37"/>
    </row>
    <row r="444" spans="1:2" x14ac:dyDescent="0.35">
      <c r="A444" s="116" t="s">
        <v>12095</v>
      </c>
    </row>
    <row r="445" spans="1:2" x14ac:dyDescent="0.35">
      <c r="A445" s="4" t="s">
        <v>12091</v>
      </c>
      <c r="B445" s="4">
        <v>2</v>
      </c>
    </row>
    <row r="446" spans="1:2" x14ac:dyDescent="0.35">
      <c r="A446" s="4" t="s">
        <v>12092</v>
      </c>
    </row>
    <row r="447" spans="1:2" x14ac:dyDescent="0.35">
      <c r="A447" s="4" t="s">
        <v>12093</v>
      </c>
    </row>
    <row r="448" spans="1:2" x14ac:dyDescent="0.35">
      <c r="A448" s="4" t="s">
        <v>12094</v>
      </c>
    </row>
    <row r="449" spans="1:5" x14ac:dyDescent="0.35">
      <c r="A449" s="37" t="s">
        <v>12098</v>
      </c>
      <c r="B449" s="4">
        <v>2</v>
      </c>
    </row>
    <row r="450" spans="1:5" x14ac:dyDescent="0.35">
      <c r="A450" s="4"/>
    </row>
    <row r="451" spans="1:5" x14ac:dyDescent="0.35">
      <c r="A451" s="113" t="s">
        <v>11935</v>
      </c>
    </row>
    <row r="452" spans="1:5" x14ac:dyDescent="0.35">
      <c r="A452" s="113"/>
    </row>
    <row r="453" spans="1:5" x14ac:dyDescent="0.35">
      <c r="A453" s="116" t="s">
        <v>12090</v>
      </c>
    </row>
    <row r="454" spans="1:5" x14ac:dyDescent="0.35">
      <c r="A454" s="4" t="s">
        <v>12091</v>
      </c>
      <c r="B454" s="4">
        <v>0</v>
      </c>
    </row>
    <row r="455" spans="1:5" x14ac:dyDescent="0.35">
      <c r="A455" s="4" t="s">
        <v>12092</v>
      </c>
    </row>
    <row r="456" spans="1:5" x14ac:dyDescent="0.35">
      <c r="A456" s="4" t="s">
        <v>12093</v>
      </c>
    </row>
    <row r="457" spans="1:5" x14ac:dyDescent="0.35">
      <c r="A457" s="4" t="s">
        <v>12094</v>
      </c>
    </row>
    <row r="458" spans="1:5" x14ac:dyDescent="0.35">
      <c r="A458" s="37" t="s">
        <v>12098</v>
      </c>
    </row>
    <row r="459" spans="1:5" x14ac:dyDescent="0.35">
      <c r="A459" s="4"/>
    </row>
    <row r="460" spans="1:5" x14ac:dyDescent="0.35">
      <c r="A460" s="116" t="s">
        <v>12095</v>
      </c>
      <c r="E460" s="16" t="s">
        <v>11932</v>
      </c>
    </row>
    <row r="461" spans="1:5" x14ac:dyDescent="0.35">
      <c r="A461" s="4" t="s">
        <v>12091</v>
      </c>
    </row>
    <row r="462" spans="1:5" x14ac:dyDescent="0.35">
      <c r="A462" s="4" t="s">
        <v>12092</v>
      </c>
    </row>
    <row r="463" spans="1:5" x14ac:dyDescent="0.35">
      <c r="A463" s="4" t="s">
        <v>12093</v>
      </c>
    </row>
    <row r="464" spans="1:5" x14ac:dyDescent="0.35">
      <c r="A464" s="4" t="s">
        <v>12094</v>
      </c>
    </row>
    <row r="465" spans="1:2" x14ac:dyDescent="0.35">
      <c r="A465" s="39" t="s">
        <v>12098</v>
      </c>
    </row>
    <row r="466" spans="1:2" x14ac:dyDescent="0.35">
      <c r="A466" s="37"/>
    </row>
    <row r="467" spans="1:2" x14ac:dyDescent="0.35">
      <c r="A467" s="8" t="s">
        <v>12227</v>
      </c>
      <c r="B467" s="117">
        <f>(B422+B438+B439+B440+B445+B454)/6</f>
        <v>1.8333333333333333</v>
      </c>
    </row>
  </sheetData>
  <phoneticPr fontId="25" type="noConversion"/>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700-000000000000}">
  <sheetPr codeName="Sheet229">
    <tabColor theme="9" tint="0.39997558519241921"/>
  </sheetPr>
  <dimension ref="A1:K297"/>
  <sheetViews>
    <sheetView zoomScale="80" zoomScaleNormal="80" workbookViewId="0">
      <selection activeCell="F1" sqref="F1"/>
    </sheetView>
  </sheetViews>
  <sheetFormatPr defaultRowHeight="14.5" x14ac:dyDescent="0.35"/>
  <cols>
    <col min="1" max="1" width="8.81640625" style="4" customWidth="1"/>
    <col min="2" max="2" width="11" style="4" customWidth="1"/>
    <col min="3" max="3" width="8" customWidth="1"/>
    <col min="4" max="4" width="7.6328125" style="4" customWidth="1"/>
    <col min="5" max="5" width="89" style="16" customWidth="1"/>
    <col min="6" max="6" width="8.90625" style="4"/>
    <col min="8" max="8" width="8.90625" style="4"/>
    <col min="10" max="10" width="8.90625" style="4"/>
  </cols>
  <sheetData>
    <row r="1" spans="1:11" x14ac:dyDescent="0.35">
      <c r="A1" s="14" t="s">
        <v>9360</v>
      </c>
      <c r="B1" s="10"/>
      <c r="C1" s="14"/>
      <c r="D1" s="18"/>
      <c r="E1" s="14"/>
      <c r="F1" s="127" t="s">
        <v>9368</v>
      </c>
      <c r="G1" s="36"/>
      <c r="H1" s="121"/>
      <c r="I1" s="36"/>
      <c r="J1" s="121"/>
      <c r="K1" s="36"/>
    </row>
    <row r="2" spans="1:11" x14ac:dyDescent="0.35">
      <c r="A2" s="7" t="s">
        <v>9223</v>
      </c>
      <c r="B2" s="7" t="s">
        <v>3</v>
      </c>
      <c r="C2" s="8" t="s">
        <v>9459</v>
      </c>
      <c r="D2" s="7" t="s">
        <v>9224</v>
      </c>
      <c r="E2" s="8" t="s">
        <v>9225</v>
      </c>
      <c r="F2" s="121"/>
      <c r="G2" s="36"/>
      <c r="H2" s="121"/>
      <c r="I2" s="36"/>
      <c r="J2" s="121"/>
      <c r="K2" s="36"/>
    </row>
    <row r="3" spans="1:11" x14ac:dyDescent="0.35">
      <c r="A3" s="7"/>
      <c r="B3" s="11" t="s">
        <v>9227</v>
      </c>
      <c r="C3" s="15"/>
      <c r="D3" s="19"/>
      <c r="E3" s="15"/>
      <c r="F3" s="4" t="s">
        <v>9370</v>
      </c>
      <c r="G3" t="s">
        <v>9382</v>
      </c>
      <c r="H3" s="4" t="s">
        <v>9370</v>
      </c>
      <c r="I3" t="s">
        <v>9369</v>
      </c>
      <c r="J3" s="4" t="s">
        <v>9370</v>
      </c>
      <c r="K3" t="s">
        <v>9369</v>
      </c>
    </row>
    <row r="4" spans="1:11" x14ac:dyDescent="0.35">
      <c r="A4" s="4">
        <v>1</v>
      </c>
      <c r="B4" s="4">
        <v>-401.72300000000001</v>
      </c>
      <c r="C4" t="s">
        <v>8081</v>
      </c>
      <c r="D4" s="4">
        <v>2</v>
      </c>
      <c r="E4" s="16" t="s">
        <v>8082</v>
      </c>
      <c r="F4" s="4">
        <f t="shared" ref="F4:F7" si="0">IF(G4="GREET",1,IF(G4="GOAL",2,IF(G4="GOAL:COOP",2,IF(G4="(GOAL:COOP)",2,IF(G4="GOAL:CIVILITY",2,IF(G4="GOAL:SUSTAIN",2,IF(G4="(GOAL:SUSTAIN)",2,IF(G4="GOAL:MAX EARN",2,IF(G4="GOAL:EQUITY",2,IF(G4="(GOAL:EQUITY)",2,IF(G4="PROPOSAL",3,IF(G4="(PROPOSAL)",3,IF(G4="CHOOSE+",4,IF(G4="CHOOSE-",4,IF(G4="(CHOOSE+)",4,IF(G4="(CHOOSE-)",4,IF(G4="ECO INFO",5,IF(G4="(ECO INFO)",5,IF(G4="$ INFO",6,IF(G4="($ INFO)",6,IF(G4="SOC INFO",7,IF(G4="(SOC INFO)",7,IF(G4="RULE INFO",8,IF(G4="EXP INFO",9,IF(G4="(EXP INFO)",9,IF(G4="MON RES",10,IF(G4="MON EARN",11,IF(G4="MON BEH",12,IF(G4="POSE HARM",13,IF(G4="(POSE HARM)",13,IF(G4="POSE CONCERN",14,IF(G4="(POSE CONCERN)",14,IF(G4="RJ APOLOGY",15,IF(G4="RJ ATONE",16,IF(G4="(RJ ATONE)",16,IF(G4="RJ JUSTIFY",17,IF(G4="RJ JUSTIFY:ECO INFO",17,IF(G4="RJ JUSTIFY:SOC INFO",17,IF(G4="RJ JUSTIFY:EXP INFO",17,IF(G4="RJ JUSTIFY:MON EARN",17,IF(G4="RJ JUSTIFY:MON BEH",17,IF(G4="RJ-",18,IF(G4="RJ FORGIVE+",19,IF(G4="RJ FORGIVE-",19,IF(G4="(RJ FORGIVE+)",19,IF(G4="(RJ FORGIVE-)",19,IF(G4="COORD",20,IF(G4="(COORD)",20,IF(G4="ENF ACK",21,IF(G4="(ENF ACK)",21,IF(G4="ENF PRAISE",22,IF(G4="ENF ASK",23,IF(G4="ENF TELL",24,IF(G4="ENF SHAME",25,IF(G4="ENF WARN",26,IF(G4="ENF THREATEN",27,IF(G4="ENF PUNISH",28,IF(G4="DEFECT",29,IF(G4="SM TALK",30,IF(G4="HUMOR",31,IF(G4="POLITE+",32,IF(G4="POLITE-",32,IF(G4="INPUT-",33,IF(G4="AMBIGUOUS",34,IF(G4="UNCODEABLE",35)))))))))))))))))))))))))))))))))))))))))))))))))))))))))))))))))</f>
        <v>1</v>
      </c>
      <c r="G4" t="s">
        <v>10885</v>
      </c>
    </row>
    <row r="5" spans="1:11" x14ac:dyDescent="0.35">
      <c r="A5" s="4">
        <v>2</v>
      </c>
      <c r="B5" s="4">
        <v>-398.613</v>
      </c>
      <c r="C5" t="s">
        <v>8085</v>
      </c>
      <c r="D5" s="4">
        <v>3</v>
      </c>
      <c r="E5" s="16" t="s">
        <v>1693</v>
      </c>
      <c r="F5" s="4">
        <f t="shared" si="0"/>
        <v>1</v>
      </c>
      <c r="G5" t="s">
        <v>10885</v>
      </c>
    </row>
    <row r="6" spans="1:11" x14ac:dyDescent="0.35">
      <c r="A6" s="4">
        <v>3</v>
      </c>
      <c r="B6" s="4">
        <v>-397.87099999999998</v>
      </c>
      <c r="C6" t="s">
        <v>8087</v>
      </c>
      <c r="D6" s="4">
        <v>4</v>
      </c>
      <c r="E6" s="16" t="s">
        <v>1693</v>
      </c>
      <c r="F6" s="4">
        <f t="shared" si="0"/>
        <v>1</v>
      </c>
      <c r="G6" t="s">
        <v>10885</v>
      </c>
    </row>
    <row r="7" spans="1:11" x14ac:dyDescent="0.35">
      <c r="A7" s="4">
        <v>4</v>
      </c>
      <c r="B7" s="4">
        <v>-396.42099999999999</v>
      </c>
      <c r="C7" t="s">
        <v>8088</v>
      </c>
      <c r="D7" s="4">
        <v>1</v>
      </c>
      <c r="E7" s="16" t="s">
        <v>8089</v>
      </c>
      <c r="F7" s="4">
        <f t="shared" si="0"/>
        <v>1</v>
      </c>
      <c r="G7" t="s">
        <v>10885</v>
      </c>
    </row>
    <row r="9" spans="1:11" x14ac:dyDescent="0.35">
      <c r="A9" s="7">
        <v>4</v>
      </c>
      <c r="B9" s="31" t="s">
        <v>10424</v>
      </c>
    </row>
    <row r="10" spans="1:11" x14ac:dyDescent="0.35">
      <c r="A10" s="4">
        <v>5</v>
      </c>
      <c r="B10" s="4">
        <v>-391.81699999999898</v>
      </c>
      <c r="C10" t="s">
        <v>8081</v>
      </c>
      <c r="D10" s="4">
        <v>2</v>
      </c>
      <c r="E10" s="16" t="s">
        <v>8091</v>
      </c>
      <c r="F10" s="4">
        <f t="shared" ref="F10:F11" si="1">IF(G10="GREET",1,IF(G10="GOAL",2,IF(G10="GOAL:COOP",2,IF(G10="(GOAL:COOP)",2,IF(G10="GOAL:CIVILITY",2,IF(G10="GOAL:SUSTAIN",2,IF(G10="(GOAL:SUSTAIN)",2,IF(G10="GOAL:MAX EARN",2,IF(G10="GOAL:EQUITY",2,IF(G10="(GOAL:EQUITY)",2,IF(G10="PROPOSAL",3,IF(G10="(PROPOSAL)",3,IF(G10="CHOOSE+",4,IF(G10="CHOOSE-",4,IF(G10="(CHOOSE+)",4,IF(G10="(CHOOSE-)",4,IF(G10="ECO INFO",5,IF(G10="(ECO INFO)",5,IF(G10="$ INFO",6,IF(G10="($ INFO)",6,IF(G10="SOC INFO",7,IF(G10="(SOC INFO)",7,IF(G10="RULE INFO",8,IF(G10="EXP INFO",9,IF(G10="(EXP INFO)",9,IF(G10="MON RES",10,IF(G10="MON EARN",11,IF(G10="MON BEH",12,IF(G10="POSE HARM",13,IF(G10="(POSE HARM)",13,IF(G10="POSE CONCERN",14,IF(G10="(POSE CONCERN)",14,IF(G10="RJ APOLOGY",15,IF(G10="RJ ATONE",16,IF(G10="(RJ ATONE)",16,IF(G10="RJ JUSTIFY",17,IF(G10="RJ JUSTIFY:ECO INFO",17,IF(G10="RJ JUSTIFY:SOC INFO",17,IF(G10="RJ JUSTIFY:EXP INFO",17,IF(G10="RJ JUSTIFY:MON EARN",17,IF(G10="RJ JUSTIFY:MON BEH",17,IF(G10="RJ-",18,IF(G10="RJ FORGIVE+",19,IF(G10="RJ FORGIVE-",19,IF(G10="(RJ FORGIVE+)",19,IF(G10="(RJ FORGIVE-)",19,IF(G10="COORD",20,IF(G10="(COORD)",20,IF(G10="ENF ACK",21,IF(G10="(ENF ACK)",21,IF(G10="ENF PRAISE",22,IF(G10="ENF ASK",23,IF(G10="ENF TELL",24,IF(G10="ENF SHAME",25,IF(G10="ENF WARN",26,IF(G10="ENF THREATEN",27,IF(G10="ENF PUNISH",28,IF(G10="DEFECT",29,IF(G10="SM TALK",30,IF(G10="HUMOR",31,IF(G10="POLITE+",32,IF(G10="POLITE-",32,IF(G10="INPUT-",33,IF(G10="AMBIGUOUS",34,IF(G10="UNCODEABLE",35)))))))))))))))))))))))))))))))))))))))))))))))))))))))))))))))))</f>
        <v>2</v>
      </c>
      <c r="G10" t="s">
        <v>12175</v>
      </c>
    </row>
    <row r="11" spans="1:11" x14ac:dyDescent="0.35">
      <c r="A11" s="4">
        <v>6</v>
      </c>
      <c r="B11" s="4">
        <v>-384.200999999999</v>
      </c>
      <c r="C11" t="s">
        <v>8088</v>
      </c>
      <c r="D11" s="4">
        <v>1</v>
      </c>
      <c r="E11" s="16" t="s">
        <v>8094</v>
      </c>
      <c r="F11" s="4">
        <f t="shared" si="1"/>
        <v>8</v>
      </c>
      <c r="G11" t="s">
        <v>9374</v>
      </c>
    </row>
    <row r="12" spans="1:11" x14ac:dyDescent="0.35">
      <c r="B12" s="4">
        <v>-372.649</v>
      </c>
      <c r="C12" t="s">
        <v>8088</v>
      </c>
      <c r="D12" s="4">
        <v>1</v>
      </c>
      <c r="E12" s="16" t="s">
        <v>8099</v>
      </c>
    </row>
    <row r="13" spans="1:11" x14ac:dyDescent="0.35">
      <c r="A13" s="4">
        <v>7</v>
      </c>
      <c r="B13" s="4">
        <v>-374.58300000000003</v>
      </c>
      <c r="C13" t="s">
        <v>8081</v>
      </c>
      <c r="D13" s="4">
        <v>2</v>
      </c>
      <c r="E13" s="16" t="s">
        <v>8098</v>
      </c>
    </row>
    <row r="14" spans="1:11" x14ac:dyDescent="0.35">
      <c r="B14" s="4">
        <v>-359.16699999999997</v>
      </c>
      <c r="C14" t="s">
        <v>8081</v>
      </c>
      <c r="D14" s="4">
        <v>2</v>
      </c>
      <c r="E14" s="16" t="s">
        <v>8102</v>
      </c>
    </row>
    <row r="15" spans="1:11" x14ac:dyDescent="0.35">
      <c r="E15" s="58" t="s">
        <v>11698</v>
      </c>
      <c r="F15" s="4">
        <f t="shared" ref="F15:J78" si="2">IF(G15="GREET",1,IF(G15="GOAL",2,IF(G15="GOAL:COOP",2,IF(G15="(GOAL:COOP)",2,IF(G15="GOAL:CIVILITY",2,IF(G15="GOAL:SUSTAIN",2,IF(G15="(GOAL:SUSTAIN)",2,IF(G15="GOAL:MAX EARN",2,IF(G15="GOAL:EQUITY",2,IF(G15="(GOAL:EQUITY)",2,IF(G15="PROPOSAL",3,IF(G15="(PROPOSAL)",3,IF(G15="CHOOSE+",4,IF(G15="CHOOSE-",4,IF(G15="(CHOOSE+)",4,IF(G15="(CHOOSE-)",4,IF(G15="ECO INFO",5,IF(G15="(ECO INFO)",5,IF(G15="$ INFO",6,IF(G15="($ INFO)",6,IF(G15="SOC INFO",7,IF(G15="(SOC INFO)",7,IF(G15="RULE INFO",8,IF(G15="EXP INFO",9,IF(G15="(EXP INFO)",9,IF(G15="MON RES",10,IF(G15="MON EARN",11,IF(G15="MON BEH",12,IF(G15="POSE HARM",13,IF(G15="(POSE HARM)",13,IF(G15="POSE CONCERN",14,IF(G15="(POSE CONCERN)",14,IF(G15="RJ APOLOGY",15,IF(G15="RJ ATONE",16,IF(G15="(RJ ATONE)",16,IF(G15="RJ JUSTIFY",17,IF(G15="RJ JUSTIFY:ECO INFO",17,IF(G15="RJ JUSTIFY:SOC INFO",17,IF(G15="RJ JUSTIFY:EXP INFO",17,IF(G15="RJ JUSTIFY:MON EARN",17,IF(G15="RJ JUSTIFY:MON BEH",17,IF(G15="RJ-",18,IF(G15="RJ FORGIVE+",19,IF(G15="RJ FORGIVE-",19,IF(G15="(RJ FORGIVE+)",19,IF(G15="(RJ FORGIVE-)",19,IF(G15="COORD",20,IF(G15="(COORD)",20,IF(G15="ENF ACK",21,IF(G15="(ENF ACK)",21,IF(G15="ENF PRAISE",22,IF(G15="ENF ASK",23,IF(G15="ENF TELL",24,IF(G15="ENF SHAME",25,IF(G15="ENF WARN",26,IF(G15="ENF THREATEN",27,IF(G15="ENF PUNISH",28,IF(G15="DEFECT",29,IF(G15="SM TALK",30,IF(G15="HUMOR",31,IF(G15="POLITE+",32,IF(G15="POLITE-",32,IF(G15="INPUT-",33,IF(G15="AMBIGUOUS",34,IF(G15="UNCODEABLE",35)))))))))))))))))))))))))))))))))))))))))))))))))))))))))))))))))</f>
        <v>3</v>
      </c>
      <c r="G15" t="s">
        <v>9379</v>
      </c>
    </row>
    <row r="16" spans="1:11" x14ac:dyDescent="0.35">
      <c r="E16" s="58" t="s">
        <v>11699</v>
      </c>
      <c r="F16" s="4">
        <f t="shared" si="2"/>
        <v>5</v>
      </c>
      <c r="G16" t="s">
        <v>9378</v>
      </c>
    </row>
    <row r="17" spans="1:9" x14ac:dyDescent="0.35">
      <c r="A17" s="4">
        <v>8</v>
      </c>
      <c r="B17" s="4">
        <v>-350.04</v>
      </c>
      <c r="C17" t="s">
        <v>8081</v>
      </c>
      <c r="D17" s="4">
        <v>2</v>
      </c>
      <c r="E17" s="16" t="s">
        <v>8106</v>
      </c>
      <c r="F17" s="4">
        <f t="shared" si="2"/>
        <v>7</v>
      </c>
      <c r="G17" t="s">
        <v>9377</v>
      </c>
    </row>
    <row r="18" spans="1:9" x14ac:dyDescent="0.35">
      <c r="A18" s="4">
        <v>9</v>
      </c>
      <c r="B18" s="4">
        <v>-347.54399999999998</v>
      </c>
      <c r="C18" t="s">
        <v>8085</v>
      </c>
      <c r="D18" s="4">
        <v>3</v>
      </c>
      <c r="E18" s="16" t="s">
        <v>8109</v>
      </c>
    </row>
    <row r="19" spans="1:9" x14ac:dyDescent="0.35">
      <c r="E19" s="110" t="s">
        <v>10063</v>
      </c>
      <c r="F19" s="4">
        <f t="shared" si="2"/>
        <v>4</v>
      </c>
      <c r="G19" t="s">
        <v>9372</v>
      </c>
    </row>
    <row r="20" spans="1:9" x14ac:dyDescent="0.35">
      <c r="E20" s="110" t="s">
        <v>10064</v>
      </c>
      <c r="F20" s="4">
        <f t="shared" si="2"/>
        <v>3</v>
      </c>
      <c r="G20" t="s">
        <v>9379</v>
      </c>
      <c r="H20" s="4">
        <f t="shared" ref="H20" si="3">IF(I20="GREET",1,IF(I20="GOAL",2,IF(I20="GOAL:COOP",2,IF(I20="(GOAL:COOP)",2,IF(I20="GOAL:CIVILITY",2,IF(I20="GOAL:SUSTAIN",2,IF(I20="(GOAL:SUSTAIN)",2,IF(I20="GOAL:MAX EARN",2,IF(I20="GOAL:EQUITY",2,IF(I20="(GOAL:EQUITY)",2,IF(I20="PROPOSAL",3,IF(I20="(PROPOSAL)",3,IF(I20="CHOOSE+",4,IF(I20="CHOOSE-",4,IF(I20="(CHOOSE+)",4,IF(I20="(CHOOSE-)",4,IF(I20="ECO INFO",5,IF(I20="(ECO INFO)",5,IF(I20="$ INFO",6,IF(I20="($ INFO)",6,IF(I20="SOC INFO",7,IF(I20="(SOC INFO)",7,IF(I20="RULE INFO",8,IF(I20="EXP INFO",9,IF(I20="(EXP INFO)",9,IF(I20="MON RES",10,IF(I20="MON EARN",11,IF(I20="MON BEH",12,IF(I20="POSE HARM",13,IF(I20="(POSE HARM)",13,IF(I20="POSE CONCERN",14,IF(I20="(POSE CONCERN)",14,IF(I20="RJ APOLOGY",15,IF(I20="RJ ATONE",16,IF(I20="(RJ ATONE)",16,IF(I20="RJ JUSTIFY",17,IF(I20="RJ JUSTIFY:ECO INFO",17,IF(I20="RJ JUSTIFY:SOC INFO",17,IF(I20="RJ JUSTIFY:EXP INFO",17,IF(I20="RJ JUSTIFY:MON EARN",17,IF(I20="RJ JUSTIFY:MON BEH",17,IF(I20="RJ-",18,IF(I20="RJ FORGIVE+",19,IF(I20="RJ FORGIVE-",19,IF(I20="(RJ FORGIVE+)",19,IF(I20="(RJ FORGIVE-)",19,IF(I20="COORD",20,IF(I20="(COORD)",20,IF(I20="ENF ACK",21,IF(I20="(ENF ACK)",21,IF(I20="ENF PRAISE",22,IF(I20="ENF ASK",23,IF(I20="ENF TELL",24,IF(I20="ENF SHAME",25,IF(I20="ENF WARN",26,IF(I20="ENF THREATEN",27,IF(I20="ENF PUNISH",28,IF(I20="DEFECT",29,IF(I20="SM TALK",30,IF(I20="HUMOR",31,IF(I20="POLITE+",32,IF(I20="POLITE-",32,IF(I20="INPUT-",33,IF(I20="AMBIGUOUS",34,IF(I20="UNCODEABLE",35)))))))))))))))))))))))))))))))))))))))))))))))))))))))))))))))))</f>
        <v>2</v>
      </c>
      <c r="I20" t="s">
        <v>12174</v>
      </c>
    </row>
    <row r="21" spans="1:9" x14ac:dyDescent="0.35">
      <c r="A21" s="4">
        <v>10</v>
      </c>
      <c r="B21" s="4">
        <v>-343.74599999999998</v>
      </c>
      <c r="C21" t="s">
        <v>8087</v>
      </c>
      <c r="D21" s="4">
        <v>4</v>
      </c>
      <c r="E21" s="16" t="s">
        <v>290</v>
      </c>
      <c r="F21" s="4">
        <f t="shared" si="2"/>
        <v>4</v>
      </c>
      <c r="G21" t="s">
        <v>9372</v>
      </c>
    </row>
    <row r="22" spans="1:9" x14ac:dyDescent="0.35">
      <c r="A22" s="4">
        <v>11</v>
      </c>
      <c r="B22" s="4">
        <v>-337.38499999999999</v>
      </c>
      <c r="C22" t="s">
        <v>8088</v>
      </c>
      <c r="D22" s="4">
        <v>1</v>
      </c>
      <c r="E22" s="16" t="s">
        <v>8112</v>
      </c>
    </row>
    <row r="23" spans="1:9" x14ac:dyDescent="0.35">
      <c r="E23" s="58" t="s">
        <v>10065</v>
      </c>
      <c r="F23" s="4">
        <f t="shared" si="2"/>
        <v>4</v>
      </c>
      <c r="G23" t="s">
        <v>9372</v>
      </c>
    </row>
    <row r="24" spans="1:9" x14ac:dyDescent="0.35">
      <c r="E24" s="58" t="s">
        <v>10066</v>
      </c>
      <c r="F24" s="4">
        <f t="shared" si="2"/>
        <v>2</v>
      </c>
      <c r="G24" t="s">
        <v>12174</v>
      </c>
    </row>
    <row r="25" spans="1:9" x14ac:dyDescent="0.35">
      <c r="A25" s="4">
        <v>12</v>
      </c>
      <c r="B25" s="4">
        <v>-324.495</v>
      </c>
      <c r="C25" t="s">
        <v>8081</v>
      </c>
      <c r="D25" s="4">
        <v>2</v>
      </c>
      <c r="E25" s="16" t="s">
        <v>8114</v>
      </c>
      <c r="F25" s="4">
        <f t="shared" si="2"/>
        <v>8</v>
      </c>
      <c r="G25" t="s">
        <v>9374</v>
      </c>
    </row>
    <row r="26" spans="1:9" x14ac:dyDescent="0.35">
      <c r="A26" s="4">
        <v>13</v>
      </c>
      <c r="B26" s="4">
        <v>-317.51400000000001</v>
      </c>
      <c r="C26" t="s">
        <v>8087</v>
      </c>
      <c r="D26" s="4">
        <v>4</v>
      </c>
      <c r="E26" s="16" t="s">
        <v>3444</v>
      </c>
      <c r="F26" s="4">
        <f t="shared" si="2"/>
        <v>8</v>
      </c>
      <c r="G26" t="s">
        <v>9374</v>
      </c>
    </row>
    <row r="27" spans="1:9" x14ac:dyDescent="0.35">
      <c r="A27" s="4">
        <v>14</v>
      </c>
      <c r="B27" s="4">
        <v>-308.31299999999999</v>
      </c>
      <c r="C27" t="s">
        <v>8085</v>
      </c>
      <c r="D27" s="4">
        <v>3</v>
      </c>
      <c r="E27" s="16" t="s">
        <v>2500</v>
      </c>
      <c r="F27" s="4">
        <f t="shared" si="2"/>
        <v>8</v>
      </c>
      <c r="G27" t="s">
        <v>9374</v>
      </c>
    </row>
    <row r="28" spans="1:9" x14ac:dyDescent="0.35">
      <c r="A28" s="4">
        <v>15</v>
      </c>
      <c r="B28" s="4">
        <v>-289.39699999999999</v>
      </c>
      <c r="C28" t="s">
        <v>8088</v>
      </c>
      <c r="D28" s="4">
        <v>1</v>
      </c>
      <c r="E28" s="16" t="s">
        <v>1257</v>
      </c>
      <c r="F28" s="4">
        <f t="shared" si="2"/>
        <v>8</v>
      </c>
      <c r="G28" t="s">
        <v>9374</v>
      </c>
    </row>
    <row r="30" spans="1:9" x14ac:dyDescent="0.35">
      <c r="B30" s="31" t="s">
        <v>11700</v>
      </c>
    </row>
    <row r="31" spans="1:9" x14ac:dyDescent="0.35">
      <c r="A31" s="4">
        <v>16</v>
      </c>
      <c r="B31" s="4">
        <v>-207.667</v>
      </c>
      <c r="C31" t="s">
        <v>8087</v>
      </c>
      <c r="D31" s="4">
        <v>4</v>
      </c>
      <c r="E31" s="16" t="s">
        <v>8154</v>
      </c>
      <c r="F31" s="4">
        <f t="shared" si="2"/>
        <v>5</v>
      </c>
      <c r="G31" t="s">
        <v>9378</v>
      </c>
    </row>
    <row r="32" spans="1:9" x14ac:dyDescent="0.35">
      <c r="A32" s="4">
        <v>17</v>
      </c>
      <c r="B32" s="4">
        <v>-198.25799999999899</v>
      </c>
      <c r="C32" t="s">
        <v>8081</v>
      </c>
      <c r="D32" s="4">
        <v>2</v>
      </c>
      <c r="E32" s="16" t="s">
        <v>8156</v>
      </c>
      <c r="F32" s="4">
        <f t="shared" si="2"/>
        <v>5</v>
      </c>
      <c r="G32" t="s">
        <v>9378</v>
      </c>
    </row>
    <row r="33" spans="1:7" x14ac:dyDescent="0.35">
      <c r="A33" s="4">
        <v>18</v>
      </c>
      <c r="B33" s="4">
        <v>-193.92599999999999</v>
      </c>
      <c r="C33" t="s">
        <v>8088</v>
      </c>
      <c r="D33" s="4">
        <v>1</v>
      </c>
      <c r="E33" s="16" t="s">
        <v>8157</v>
      </c>
      <c r="F33" s="4">
        <f t="shared" si="2"/>
        <v>5</v>
      </c>
      <c r="G33" t="s">
        <v>9378</v>
      </c>
    </row>
    <row r="34" spans="1:7" x14ac:dyDescent="0.35">
      <c r="A34" s="4">
        <v>19</v>
      </c>
      <c r="B34" s="4">
        <v>-193.46899999999999</v>
      </c>
      <c r="C34" t="s">
        <v>8087</v>
      </c>
      <c r="D34" s="4">
        <v>4</v>
      </c>
      <c r="E34" s="16" t="s">
        <v>999</v>
      </c>
      <c r="F34" s="4">
        <f t="shared" si="2"/>
        <v>5</v>
      </c>
      <c r="G34" t="s">
        <v>9378</v>
      </c>
    </row>
    <row r="35" spans="1:7" x14ac:dyDescent="0.35">
      <c r="A35" s="4">
        <v>20</v>
      </c>
      <c r="B35" s="4">
        <v>-189.239</v>
      </c>
      <c r="C35" t="s">
        <v>8081</v>
      </c>
      <c r="D35" s="4">
        <v>2</v>
      </c>
      <c r="E35" s="16" t="s">
        <v>8158</v>
      </c>
      <c r="F35" s="4">
        <f t="shared" si="2"/>
        <v>5</v>
      </c>
      <c r="G35" t="s">
        <v>9378</v>
      </c>
    </row>
    <row r="36" spans="1:7" x14ac:dyDescent="0.35">
      <c r="A36" s="4">
        <v>21</v>
      </c>
      <c r="B36" s="4">
        <v>-188.434</v>
      </c>
      <c r="C36" t="s">
        <v>8088</v>
      </c>
      <c r="D36" s="4">
        <v>1</v>
      </c>
      <c r="E36" s="16" t="s">
        <v>8159</v>
      </c>
      <c r="F36" s="4">
        <f t="shared" si="2"/>
        <v>5</v>
      </c>
      <c r="G36" t="s">
        <v>9378</v>
      </c>
    </row>
    <row r="37" spans="1:7" x14ac:dyDescent="0.35">
      <c r="A37" s="4">
        <v>22</v>
      </c>
      <c r="B37" s="4">
        <v>-168.71599999999901</v>
      </c>
      <c r="C37" t="s">
        <v>8087</v>
      </c>
      <c r="D37" s="4">
        <v>4</v>
      </c>
      <c r="E37" s="16" t="s">
        <v>8163</v>
      </c>
      <c r="F37" s="4">
        <f t="shared" si="2"/>
        <v>5</v>
      </c>
      <c r="G37" t="s">
        <v>9378</v>
      </c>
    </row>
    <row r="38" spans="1:7" x14ac:dyDescent="0.35">
      <c r="A38" s="4">
        <v>23</v>
      </c>
      <c r="B38" s="4">
        <v>-158.06100000000001</v>
      </c>
      <c r="C38" t="s">
        <v>8081</v>
      </c>
      <c r="D38" s="4">
        <v>2</v>
      </c>
      <c r="E38" s="16" t="s">
        <v>8166</v>
      </c>
      <c r="F38" s="4">
        <f t="shared" si="2"/>
        <v>5</v>
      </c>
      <c r="G38" t="s">
        <v>9378</v>
      </c>
    </row>
    <row r="39" spans="1:7" x14ac:dyDescent="0.35">
      <c r="A39" s="4">
        <v>24</v>
      </c>
      <c r="B39" s="4">
        <v>-147.714</v>
      </c>
      <c r="C39" t="s">
        <v>8087</v>
      </c>
      <c r="D39" s="4">
        <v>4</v>
      </c>
      <c r="E39" s="16" t="s">
        <v>999</v>
      </c>
      <c r="F39" s="4">
        <f t="shared" si="2"/>
        <v>5</v>
      </c>
      <c r="G39" t="s">
        <v>9378</v>
      </c>
    </row>
    <row r="40" spans="1:7" x14ac:dyDescent="0.35">
      <c r="A40" s="4">
        <v>25</v>
      </c>
      <c r="B40" s="4">
        <v>-144.30500000000001</v>
      </c>
      <c r="C40" t="s">
        <v>8088</v>
      </c>
      <c r="D40" s="4">
        <v>1</v>
      </c>
      <c r="E40" s="16" t="s">
        <v>8171</v>
      </c>
      <c r="F40" s="4">
        <f t="shared" si="2"/>
        <v>3</v>
      </c>
      <c r="G40" t="s">
        <v>9379</v>
      </c>
    </row>
    <row r="41" spans="1:7" x14ac:dyDescent="0.35">
      <c r="A41" s="4">
        <v>26</v>
      </c>
      <c r="B41" s="4">
        <v>-140.51900000000001</v>
      </c>
      <c r="C41" t="s">
        <v>8081</v>
      </c>
      <c r="D41" s="4">
        <v>2</v>
      </c>
      <c r="E41" s="16" t="s">
        <v>8172</v>
      </c>
      <c r="F41" s="4">
        <f t="shared" si="2"/>
        <v>5</v>
      </c>
      <c r="G41" t="s">
        <v>9378</v>
      </c>
    </row>
    <row r="42" spans="1:7" x14ac:dyDescent="0.35">
      <c r="B42" s="4">
        <v>-133.07399999999899</v>
      </c>
      <c r="C42" t="s">
        <v>8081</v>
      </c>
      <c r="D42" s="4">
        <v>2</v>
      </c>
      <c r="E42" s="16" t="s">
        <v>8175</v>
      </c>
    </row>
    <row r="43" spans="1:7" x14ac:dyDescent="0.35">
      <c r="A43" s="4">
        <v>27</v>
      </c>
      <c r="B43" s="4">
        <v>-130.88900000000001</v>
      </c>
      <c r="C43" t="s">
        <v>8088</v>
      </c>
      <c r="D43" s="4">
        <v>1</v>
      </c>
      <c r="E43" s="16" t="s">
        <v>8176</v>
      </c>
      <c r="F43" s="4">
        <f t="shared" si="2"/>
        <v>5</v>
      </c>
      <c r="G43" t="s">
        <v>9378</v>
      </c>
    </row>
    <row r="45" spans="1:7" x14ac:dyDescent="0.35">
      <c r="A45" s="7">
        <v>4</v>
      </c>
      <c r="B45" s="31" t="s">
        <v>11703</v>
      </c>
    </row>
    <row r="46" spans="1:7" x14ac:dyDescent="0.35">
      <c r="A46" s="4">
        <v>28</v>
      </c>
      <c r="B46" s="4">
        <v>-330.27099999999899</v>
      </c>
      <c r="C46" t="s">
        <v>8085</v>
      </c>
      <c r="D46" s="4">
        <v>3</v>
      </c>
      <c r="E46" s="16" t="s">
        <v>8113</v>
      </c>
    </row>
    <row r="47" spans="1:7" x14ac:dyDescent="0.35">
      <c r="A47" s="4">
        <v>29</v>
      </c>
      <c r="B47" s="4">
        <v>-309.88799999999998</v>
      </c>
      <c r="C47" t="s">
        <v>8088</v>
      </c>
      <c r="D47" s="4">
        <v>1</v>
      </c>
      <c r="E47" s="16" t="s">
        <v>8119</v>
      </c>
    </row>
    <row r="48" spans="1:7" x14ac:dyDescent="0.35">
      <c r="E48" s="39" t="s">
        <v>11701</v>
      </c>
      <c r="F48" s="4">
        <f t="shared" si="2"/>
        <v>3</v>
      </c>
      <c r="G48" t="s">
        <v>9379</v>
      </c>
    </row>
    <row r="49" spans="1:7" x14ac:dyDescent="0.35">
      <c r="E49" s="39" t="s">
        <v>11702</v>
      </c>
      <c r="F49" s="4">
        <f t="shared" si="2"/>
        <v>6</v>
      </c>
      <c r="G49" t="s">
        <v>10472</v>
      </c>
    </row>
    <row r="50" spans="1:7" x14ac:dyDescent="0.35">
      <c r="A50" s="4">
        <v>30</v>
      </c>
      <c r="B50" s="4">
        <v>-302.50900000000001</v>
      </c>
      <c r="C50" t="s">
        <v>8087</v>
      </c>
      <c r="D50" s="4">
        <v>4</v>
      </c>
      <c r="E50" s="16" t="s">
        <v>19</v>
      </c>
      <c r="F50" s="4">
        <f t="shared" si="2"/>
        <v>4</v>
      </c>
      <c r="G50" t="s">
        <v>9372</v>
      </c>
    </row>
    <row r="51" spans="1:7" x14ac:dyDescent="0.35">
      <c r="A51" s="4">
        <v>31</v>
      </c>
      <c r="B51" s="4">
        <v>-297.06299999999999</v>
      </c>
      <c r="C51" t="s">
        <v>8081</v>
      </c>
      <c r="D51" s="4">
        <v>2</v>
      </c>
      <c r="E51" s="16" t="s">
        <v>8122</v>
      </c>
      <c r="F51" s="4">
        <f t="shared" si="2"/>
        <v>4</v>
      </c>
      <c r="G51" t="s">
        <v>9372</v>
      </c>
    </row>
    <row r="52" spans="1:7" x14ac:dyDescent="0.35">
      <c r="A52" s="4">
        <v>32</v>
      </c>
      <c r="B52" s="4">
        <v>-290.35500000000002</v>
      </c>
      <c r="C52" t="s">
        <v>8085</v>
      </c>
      <c r="D52" s="4">
        <v>3</v>
      </c>
      <c r="E52" s="16" t="s">
        <v>8126</v>
      </c>
      <c r="F52" s="4">
        <f t="shared" si="2"/>
        <v>4</v>
      </c>
      <c r="G52" t="s">
        <v>9372</v>
      </c>
    </row>
    <row r="54" spans="1:7" x14ac:dyDescent="0.35">
      <c r="B54" s="20" t="s">
        <v>9285</v>
      </c>
    </row>
    <row r="55" spans="1:7" x14ac:dyDescent="0.35">
      <c r="A55" s="4">
        <v>33</v>
      </c>
      <c r="B55" s="4">
        <v>-272.46899999999999</v>
      </c>
      <c r="C55" t="s">
        <v>8081</v>
      </c>
      <c r="D55" s="4">
        <v>2</v>
      </c>
      <c r="E55" s="16" t="s">
        <v>8133</v>
      </c>
      <c r="F55" s="4">
        <f t="shared" si="2"/>
        <v>7</v>
      </c>
      <c r="G55" t="s">
        <v>9377</v>
      </c>
    </row>
    <row r="56" spans="1:7" x14ac:dyDescent="0.35">
      <c r="A56" s="4">
        <v>34</v>
      </c>
      <c r="B56" s="4">
        <v>-254.56700000000001</v>
      </c>
      <c r="C56" t="s">
        <v>8081</v>
      </c>
      <c r="D56" s="4">
        <v>2</v>
      </c>
      <c r="E56" s="16" t="s">
        <v>8140</v>
      </c>
      <c r="F56" s="4">
        <f t="shared" si="2"/>
        <v>5</v>
      </c>
      <c r="G56" t="s">
        <v>9378</v>
      </c>
    </row>
    <row r="57" spans="1:7" x14ac:dyDescent="0.35">
      <c r="A57" s="4">
        <v>35</v>
      </c>
      <c r="B57" s="4">
        <v>-254.703</v>
      </c>
      <c r="C57" t="s">
        <v>8088</v>
      </c>
      <c r="D57" s="4">
        <v>1</v>
      </c>
      <c r="E57" s="16" t="s">
        <v>8138</v>
      </c>
      <c r="F57" s="4">
        <f t="shared" si="2"/>
        <v>30</v>
      </c>
      <c r="G57" t="s">
        <v>9375</v>
      </c>
    </row>
    <row r="58" spans="1:7" x14ac:dyDescent="0.35">
      <c r="A58" s="4">
        <v>36</v>
      </c>
      <c r="B58" s="4">
        <v>-241.79900000000001</v>
      </c>
      <c r="C58" t="s">
        <v>8081</v>
      </c>
      <c r="D58" s="4">
        <v>2</v>
      </c>
      <c r="E58" s="16" t="s">
        <v>8143</v>
      </c>
      <c r="F58" s="4">
        <f t="shared" si="2"/>
        <v>30</v>
      </c>
      <c r="G58" t="s">
        <v>9375</v>
      </c>
    </row>
    <row r="59" spans="1:7" x14ac:dyDescent="0.35">
      <c r="A59" s="4">
        <v>37</v>
      </c>
      <c r="B59" s="4">
        <v>-219.09399999999999</v>
      </c>
      <c r="C59" t="s">
        <v>8088</v>
      </c>
      <c r="D59" s="4">
        <v>1</v>
      </c>
      <c r="E59" s="16" t="s">
        <v>8149</v>
      </c>
      <c r="F59" s="4">
        <f t="shared" si="2"/>
        <v>31</v>
      </c>
      <c r="G59" t="s">
        <v>9386</v>
      </c>
    </row>
    <row r="60" spans="1:7" x14ac:dyDescent="0.35">
      <c r="A60" s="4">
        <v>38</v>
      </c>
      <c r="B60" s="4">
        <v>-215.27500000000001</v>
      </c>
      <c r="C60" t="s">
        <v>8088</v>
      </c>
      <c r="D60" s="4">
        <v>1</v>
      </c>
      <c r="E60" s="16" t="s">
        <v>8151</v>
      </c>
    </row>
    <row r="62" spans="1:7" x14ac:dyDescent="0.35">
      <c r="B62" s="20" t="s">
        <v>9287</v>
      </c>
    </row>
    <row r="63" spans="1:7" x14ac:dyDescent="0.35">
      <c r="A63" s="4">
        <v>39</v>
      </c>
      <c r="B63" s="4">
        <v>-75.658000000000001</v>
      </c>
      <c r="C63" t="s">
        <v>8081</v>
      </c>
      <c r="D63" s="4">
        <v>2</v>
      </c>
      <c r="E63" s="16" t="s">
        <v>8187</v>
      </c>
    </row>
    <row r="64" spans="1:7" x14ac:dyDescent="0.35">
      <c r="E64" s="58" t="s">
        <v>11704</v>
      </c>
      <c r="F64" s="4">
        <f t="shared" si="2"/>
        <v>22</v>
      </c>
      <c r="G64" t="s">
        <v>10418</v>
      </c>
    </row>
    <row r="65" spans="1:11" x14ac:dyDescent="0.35">
      <c r="E65" s="58" t="s">
        <v>11705</v>
      </c>
      <c r="F65" s="4">
        <f t="shared" si="2"/>
        <v>7</v>
      </c>
      <c r="G65" t="s">
        <v>9377</v>
      </c>
    </row>
    <row r="66" spans="1:11" x14ac:dyDescent="0.35">
      <c r="B66" s="20" t="s">
        <v>9298</v>
      </c>
    </row>
    <row r="67" spans="1:11" x14ac:dyDescent="0.35">
      <c r="A67" s="4">
        <v>40</v>
      </c>
      <c r="B67" s="4">
        <v>-47.45</v>
      </c>
      <c r="C67" t="s">
        <v>8088</v>
      </c>
      <c r="D67" s="4">
        <v>1</v>
      </c>
      <c r="E67" s="16" t="s">
        <v>8194</v>
      </c>
      <c r="F67" s="4">
        <f t="shared" si="2"/>
        <v>34</v>
      </c>
      <c r="G67" t="s">
        <v>9387</v>
      </c>
    </row>
    <row r="69" spans="1:11" x14ac:dyDescent="0.35">
      <c r="B69" s="107" t="s">
        <v>9231</v>
      </c>
      <c r="C69" s="22"/>
      <c r="D69" s="21"/>
      <c r="E69" s="23"/>
    </row>
    <row r="70" spans="1:11" x14ac:dyDescent="0.35">
      <c r="B70" s="7"/>
    </row>
    <row r="71" spans="1:11" x14ac:dyDescent="0.35">
      <c r="A71" s="4">
        <v>41</v>
      </c>
      <c r="B71" s="4">
        <v>68.622</v>
      </c>
      <c r="C71" t="s">
        <v>8087</v>
      </c>
      <c r="D71" s="4">
        <v>4</v>
      </c>
      <c r="E71" s="16" t="s">
        <v>8197</v>
      </c>
      <c r="F71" s="4">
        <f t="shared" si="2"/>
        <v>14</v>
      </c>
      <c r="G71" t="s">
        <v>9381</v>
      </c>
    </row>
    <row r="72" spans="1:11" x14ac:dyDescent="0.35">
      <c r="A72" s="4">
        <v>42</v>
      </c>
      <c r="B72" s="4">
        <v>164.47200000000001</v>
      </c>
      <c r="C72" t="s">
        <v>8081</v>
      </c>
      <c r="D72" s="4">
        <v>2</v>
      </c>
      <c r="E72" s="16" t="s">
        <v>8209</v>
      </c>
      <c r="F72" s="4">
        <f t="shared" si="2"/>
        <v>7</v>
      </c>
      <c r="G72" t="s">
        <v>9377</v>
      </c>
    </row>
    <row r="73" spans="1:11" x14ac:dyDescent="0.35">
      <c r="A73" s="4">
        <v>43</v>
      </c>
      <c r="B73" s="4">
        <v>172.19099999999901</v>
      </c>
      <c r="C73" t="s">
        <v>8087</v>
      </c>
      <c r="D73" s="4">
        <v>4</v>
      </c>
      <c r="E73" s="16" t="s">
        <v>8212</v>
      </c>
      <c r="F73" s="4">
        <f t="shared" si="2"/>
        <v>7</v>
      </c>
      <c r="G73" t="s">
        <v>9377</v>
      </c>
    </row>
    <row r="74" spans="1:11" x14ac:dyDescent="0.35">
      <c r="A74" s="4">
        <v>44</v>
      </c>
      <c r="B74" s="4">
        <v>180.96799999999999</v>
      </c>
      <c r="C74" t="s">
        <v>8081</v>
      </c>
      <c r="D74" s="4">
        <v>2</v>
      </c>
      <c r="E74" s="16" t="s">
        <v>8215</v>
      </c>
      <c r="F74" s="4">
        <f t="shared" si="2"/>
        <v>5</v>
      </c>
      <c r="G74" t="s">
        <v>9378</v>
      </c>
    </row>
    <row r="75" spans="1:11" x14ac:dyDescent="0.35">
      <c r="A75" s="4">
        <v>45</v>
      </c>
      <c r="B75" s="4">
        <v>186.01599999999999</v>
      </c>
      <c r="C75" t="s">
        <v>8081</v>
      </c>
      <c r="D75" s="4">
        <v>2</v>
      </c>
      <c r="E75" s="16" t="s">
        <v>8216</v>
      </c>
      <c r="F75" s="4">
        <f t="shared" si="2"/>
        <v>3</v>
      </c>
      <c r="G75" t="s">
        <v>9379</v>
      </c>
      <c r="H75" s="4">
        <f t="shared" si="2"/>
        <v>2</v>
      </c>
      <c r="I75" t="s">
        <v>10938</v>
      </c>
      <c r="J75" s="4">
        <f t="shared" si="2"/>
        <v>2</v>
      </c>
      <c r="K75" t="s">
        <v>10428</v>
      </c>
    </row>
    <row r="76" spans="1:11" x14ac:dyDescent="0.35">
      <c r="A76" s="4">
        <v>46</v>
      </c>
      <c r="B76" s="4">
        <v>189.09599999999901</v>
      </c>
      <c r="C76" t="s">
        <v>8081</v>
      </c>
      <c r="D76" s="4">
        <v>2</v>
      </c>
      <c r="E76" s="16" t="s">
        <v>8217</v>
      </c>
      <c r="F76" s="4">
        <f t="shared" si="2"/>
        <v>8</v>
      </c>
      <c r="G76" t="s">
        <v>9374</v>
      </c>
    </row>
    <row r="77" spans="1:11" x14ac:dyDescent="0.35">
      <c r="A77" s="4">
        <v>47</v>
      </c>
      <c r="B77" s="4">
        <v>194.19799999999901</v>
      </c>
      <c r="C77" t="s">
        <v>8087</v>
      </c>
      <c r="D77" s="4">
        <v>4</v>
      </c>
      <c r="E77" s="16" t="s">
        <v>999</v>
      </c>
      <c r="F77" s="4">
        <f t="shared" si="2"/>
        <v>4</v>
      </c>
      <c r="G77" t="s">
        <v>9372</v>
      </c>
    </row>
    <row r="78" spans="1:11" x14ac:dyDescent="0.35">
      <c r="A78" s="4">
        <v>48</v>
      </c>
      <c r="B78" s="4">
        <v>198.16399999999999</v>
      </c>
      <c r="C78" t="s">
        <v>8085</v>
      </c>
      <c r="D78" s="4">
        <v>3</v>
      </c>
      <c r="E78" s="16" t="s">
        <v>8219</v>
      </c>
      <c r="F78" s="4">
        <f t="shared" si="2"/>
        <v>22</v>
      </c>
      <c r="G78" t="s">
        <v>10418</v>
      </c>
    </row>
    <row r="80" spans="1:11" x14ac:dyDescent="0.35">
      <c r="A80" s="7"/>
      <c r="B80" s="11" t="s">
        <v>9230</v>
      </c>
      <c r="C80" s="15"/>
      <c r="D80" s="19"/>
      <c r="E80" s="15"/>
    </row>
    <row r="81" spans="1:9" x14ac:dyDescent="0.35">
      <c r="B81" s="31"/>
    </row>
    <row r="82" spans="1:9" x14ac:dyDescent="0.35">
      <c r="A82" s="4">
        <v>49</v>
      </c>
      <c r="B82" s="4">
        <v>-376.685</v>
      </c>
      <c r="C82" t="s">
        <v>8081</v>
      </c>
      <c r="D82" s="4">
        <v>2</v>
      </c>
      <c r="E82" s="16" t="s">
        <v>8230</v>
      </c>
      <c r="F82" s="4">
        <f t="shared" ref="F82:F144" si="4">IF(G82="GREET",1,IF(G82="GOAL",2,IF(G82="GOAL:COOP",2,IF(G82="(GOAL:COOP)",2,IF(G82="GOAL:CIVILITY",2,IF(G82="GOAL:SUSTAIN",2,IF(G82="(GOAL:SUSTAIN)",2,IF(G82="GOAL:MAX EARN",2,IF(G82="GOAL:EQUITY",2,IF(G82="(GOAL:EQUITY)",2,IF(G82="PROPOSAL",3,IF(G82="(PROPOSAL)",3,IF(G82="CHOOSE+",4,IF(G82="CHOOSE-",4,IF(G82="(CHOOSE+)",4,IF(G82="(CHOOSE-)",4,IF(G82="ECO INFO",5,IF(G82="(ECO INFO)",5,IF(G82="$ INFO",6,IF(G82="($ INFO)",6,IF(G82="SOC INFO",7,IF(G82="(SOC INFO)",7,IF(G82="RULE INFO",8,IF(G82="EXP INFO",9,IF(G82="(EXP INFO)",9,IF(G82="MON RES",10,IF(G82="MON EARN",11,IF(G82="MON BEH",12,IF(G82="POSE HARM",13,IF(G82="(POSE HARM)",13,IF(G82="POSE CONCERN",14,IF(G82="(POSE CONCERN)",14,IF(G82="RJ APOLOGY",15,IF(G82="RJ ATONE",16,IF(G82="(RJ ATONE)",16,IF(G82="RJ JUSTIFY",17,IF(G82="RJ JUSTIFY:ECO INFO",17,IF(G82="RJ JUSTIFY:SOC INFO",17,IF(G82="RJ JUSTIFY:EXP INFO",17,IF(G82="RJ JUSTIFY:MON EARN",17,IF(G82="RJ JUSTIFY:MON BEH",17,IF(G82="RJ-",18,IF(G82="RJ FORGIVE+",19,IF(G82="RJ FORGIVE-",19,IF(G82="(RJ FORGIVE+)",19,IF(G82="(RJ FORGIVE-)",19,IF(G82="COORD",20,IF(G82="(COORD)",20,IF(G82="ENF ACK",21,IF(G82="(ENF ACK)",21,IF(G82="ENF PRAISE",22,IF(G82="ENF ASK",23,IF(G82="ENF TELL",24,IF(G82="ENF SHAME",25,IF(G82="ENF WARN",26,IF(G82="ENF THREATEN",27,IF(G82="ENF PUNISH",28,IF(G82="DEFECT",29,IF(G82="SM TALK",30,IF(G82="HUMOR",31,IF(G82="POLITE+",32,IF(G82="POLITE-",32,IF(G82="INPUT-",33,IF(G82="AMBIGUOUS",34,IF(G82="UNCODEABLE",35)))))))))))))))))))))))))))))))))))))))))))))))))))))))))))))))))</f>
        <v>7</v>
      </c>
      <c r="G82" t="s">
        <v>9377</v>
      </c>
    </row>
    <row r="83" spans="1:9" x14ac:dyDescent="0.35">
      <c r="A83" s="4">
        <v>50</v>
      </c>
      <c r="B83" s="4">
        <v>-372.83199999999999</v>
      </c>
      <c r="C83" t="s">
        <v>8087</v>
      </c>
      <c r="D83" s="4">
        <v>4</v>
      </c>
      <c r="E83" s="16" t="s">
        <v>8233</v>
      </c>
      <c r="F83" s="4">
        <f t="shared" si="4"/>
        <v>7</v>
      </c>
      <c r="G83" t="s">
        <v>9377</v>
      </c>
    </row>
    <row r="84" spans="1:9" x14ac:dyDescent="0.35">
      <c r="A84" s="4">
        <v>51</v>
      </c>
      <c r="B84" s="4">
        <v>-371.64299999999997</v>
      </c>
      <c r="C84" t="s">
        <v>8085</v>
      </c>
      <c r="D84" s="4">
        <v>3</v>
      </c>
      <c r="E84" s="16" t="s">
        <v>8235</v>
      </c>
      <c r="F84" s="4">
        <f t="shared" si="4"/>
        <v>22</v>
      </c>
      <c r="G84" t="s">
        <v>10418</v>
      </c>
    </row>
    <row r="85" spans="1:9" x14ac:dyDescent="0.35">
      <c r="A85" s="4">
        <v>52</v>
      </c>
      <c r="B85" s="4">
        <v>-355.861999999999</v>
      </c>
      <c r="C85" t="s">
        <v>8081</v>
      </c>
      <c r="D85" s="4">
        <v>2</v>
      </c>
      <c r="E85" s="16" t="s">
        <v>8241</v>
      </c>
      <c r="F85" s="4">
        <f t="shared" si="4"/>
        <v>22</v>
      </c>
      <c r="G85" t="s">
        <v>10418</v>
      </c>
    </row>
    <row r="86" spans="1:9" x14ac:dyDescent="0.35">
      <c r="A86" s="4">
        <v>53</v>
      </c>
      <c r="B86" s="4">
        <v>-344.51799999999997</v>
      </c>
      <c r="C86" t="s">
        <v>8088</v>
      </c>
      <c r="D86" s="4">
        <v>1</v>
      </c>
      <c r="E86" s="16" t="s">
        <v>8244</v>
      </c>
      <c r="F86" s="4">
        <f t="shared" si="4"/>
        <v>22</v>
      </c>
      <c r="G86" t="s">
        <v>10418</v>
      </c>
    </row>
    <row r="87" spans="1:9" x14ac:dyDescent="0.35">
      <c r="A87" s="4">
        <v>54</v>
      </c>
      <c r="B87" s="4">
        <v>-343.077</v>
      </c>
      <c r="C87" t="s">
        <v>8081</v>
      </c>
      <c r="D87" s="4">
        <v>2</v>
      </c>
      <c r="E87" s="16" t="s">
        <v>8245</v>
      </c>
      <c r="F87" s="4">
        <f t="shared" si="4"/>
        <v>5</v>
      </c>
      <c r="G87" t="s">
        <v>9378</v>
      </c>
    </row>
    <row r="88" spans="1:9" x14ac:dyDescent="0.35">
      <c r="A88" s="4">
        <v>55</v>
      </c>
      <c r="B88" s="4">
        <v>-338.385999999999</v>
      </c>
      <c r="C88" t="s">
        <v>8087</v>
      </c>
      <c r="D88" s="4">
        <v>4</v>
      </c>
      <c r="E88" s="16" t="s">
        <v>8248</v>
      </c>
      <c r="F88" s="4">
        <f t="shared" si="4"/>
        <v>7</v>
      </c>
      <c r="G88" t="s">
        <v>9377</v>
      </c>
      <c r="H88" s="4">
        <f t="shared" ref="H88" si="5">IF(I88="GREET",1,IF(I88="GOAL",2,IF(I88="GOAL:COOP",2,IF(I88="(GOAL:COOP)",2,IF(I88="GOAL:CIVILITY",2,IF(I88="GOAL:SUSTAIN",2,IF(I88="(GOAL:SUSTAIN)",2,IF(I88="GOAL:MAX EARN",2,IF(I88="GOAL:EQUITY",2,IF(I88="(GOAL:EQUITY)",2,IF(I88="PROPOSAL",3,IF(I88="(PROPOSAL)",3,IF(I88="CHOOSE+",4,IF(I88="CHOOSE-",4,IF(I88="(CHOOSE+)",4,IF(I88="(CHOOSE-)",4,IF(I88="ECO INFO",5,IF(I88="(ECO INFO)",5,IF(I88="$ INFO",6,IF(I88="($ INFO)",6,IF(I88="SOC INFO",7,IF(I88="(SOC INFO)",7,IF(I88="RULE INFO",8,IF(I88="EXP INFO",9,IF(I88="(EXP INFO)",9,IF(I88="MON RES",10,IF(I88="MON EARN",11,IF(I88="MON BEH",12,IF(I88="POSE HARM",13,IF(I88="(POSE HARM)",13,IF(I88="POSE CONCERN",14,IF(I88="(POSE CONCERN)",14,IF(I88="RJ APOLOGY",15,IF(I88="RJ ATONE",16,IF(I88="(RJ ATONE)",16,IF(I88="RJ JUSTIFY",17,IF(I88="RJ JUSTIFY:ECO INFO",17,IF(I88="RJ JUSTIFY:SOC INFO",17,IF(I88="RJ JUSTIFY:EXP INFO",17,IF(I88="RJ JUSTIFY:MON EARN",17,IF(I88="RJ JUSTIFY:MON BEH",17,IF(I88="RJ-",18,IF(I88="RJ FORGIVE+",19,IF(I88="RJ FORGIVE-",19,IF(I88="(RJ FORGIVE+)",19,IF(I88="(RJ FORGIVE-)",19,IF(I88="COORD",20,IF(I88="(COORD)",20,IF(I88="ENF ACK",21,IF(I88="(ENF ACK)",21,IF(I88="ENF PRAISE",22,IF(I88="ENF ASK",23,IF(I88="ENF TELL",24,IF(I88="ENF SHAME",25,IF(I88="ENF WARN",26,IF(I88="ENF THREATEN",27,IF(I88="ENF PUNISH",28,IF(I88="DEFECT",29,IF(I88="SM TALK",30,IF(I88="HUMOR",31,IF(I88="POLITE+",32,IF(I88="POLITE-",32,IF(I88="INPUT-",33,IF(I88="AMBIGUOUS",34,IF(I88="UNCODEABLE",35)))))))))))))))))))))))))))))))))))))))))))))))))))))))))))))))))</f>
        <v>5</v>
      </c>
      <c r="I88" t="s">
        <v>10437</v>
      </c>
    </row>
    <row r="89" spans="1:9" x14ac:dyDescent="0.35">
      <c r="A89" s="4">
        <v>56</v>
      </c>
      <c r="B89" s="4">
        <v>-327.005</v>
      </c>
      <c r="C89" t="s">
        <v>8088</v>
      </c>
      <c r="D89" s="4">
        <v>1</v>
      </c>
      <c r="E89" s="16" t="s">
        <v>8251</v>
      </c>
      <c r="F89" s="4">
        <f t="shared" si="4"/>
        <v>5</v>
      </c>
      <c r="G89" t="s">
        <v>9378</v>
      </c>
    </row>
    <row r="90" spans="1:9" x14ac:dyDescent="0.35">
      <c r="A90" s="4">
        <v>57</v>
      </c>
      <c r="B90" s="4">
        <v>-326.75700000000001</v>
      </c>
      <c r="C90" t="s">
        <v>8081</v>
      </c>
      <c r="D90" s="4">
        <v>2</v>
      </c>
      <c r="E90" s="16" t="s">
        <v>8252</v>
      </c>
      <c r="F90" s="4">
        <f t="shared" si="4"/>
        <v>5</v>
      </c>
      <c r="G90" t="s">
        <v>9378</v>
      </c>
    </row>
    <row r="92" spans="1:9" x14ac:dyDescent="0.35">
      <c r="A92" s="7">
        <v>1</v>
      </c>
      <c r="B92" s="31" t="s">
        <v>11706</v>
      </c>
    </row>
    <row r="93" spans="1:9" x14ac:dyDescent="0.35">
      <c r="A93" s="4">
        <v>58</v>
      </c>
      <c r="B93" s="4">
        <v>-370.18099999999998</v>
      </c>
      <c r="C93" t="s">
        <v>8088</v>
      </c>
      <c r="D93" s="4">
        <v>1</v>
      </c>
      <c r="E93" s="16" t="s">
        <v>8237</v>
      </c>
      <c r="F93" s="4">
        <f t="shared" si="4"/>
        <v>15</v>
      </c>
      <c r="G93" t="s">
        <v>9706</v>
      </c>
    </row>
    <row r="94" spans="1:9" x14ac:dyDescent="0.35">
      <c r="B94" s="4">
        <v>-362.34100000000001</v>
      </c>
      <c r="C94" t="s">
        <v>8088</v>
      </c>
      <c r="D94" s="4">
        <v>1</v>
      </c>
      <c r="E94" s="16" t="s">
        <v>8239</v>
      </c>
      <c r="F94" s="4">
        <f>IF(G94="GREET",1,IF(G94="GOAL",2,IF(G94="GOAL:COOP",2,IF(G94="(GOAL:COOP)",2,IF(G94="GOAL:CIVILITY",2,IF(G94="GOAL:SUSTAIN",2,IF(G94="(GOAL:SUSTAIN)",2,IF(G94="GOAL:MAX EARN",2,IF(G94="GOAL:EQUITY",2,IF(G94="(GOAL:EQUITY)",2,IF(G94="PROPOSAL",3,IF(G94="(PROPOSAL)",3,IF(G94="CHOOSE+",4,IF(G94="CHOOSE-",4,IF(G94="(CHOOSE+)",4,IF(G94="(CHOOSE-)",4,IF(G94="ECO INFO",5,IF(G94="(ECO INFO)",5,IF(G94="$ INFO",6,IF(G94="($ INFO)",6,IF(G94="SOC INFO",7,IF(G94="(SOC INFO)",7,IF(G94="RULE INFO",8,IF(G94="EXP INFO",9,IF(G94="(EXP INFO)",9,IF(G94="MON RES",10,IF(G94="MON EARN",11,IF(G94="MON BEH",12,IF(G94="POSE HARM",13,IF(G94="(POSE HARM)",13,IF(G94="POSE CONCERN",14,IF(G94="(POSE CONCERN)",14,IF(G94="RJ APOLOGY",15,IF(G94="RJ ATONE",16,IF(G94="(RJ ATONE)",16,IF(G94="RJ JUSTIFY",17,IF(G94="RJ JUSTIFY:ECO INFO",17,IF(G94="RJ JUSTIFY:SOC INFO",17,IF(G94="RJ JUSTIFY:EXP INFO",17,IF(G94="RJ JUSTIFY:MON EARN",17,IF(G94="RJ JUSTIFY:RULE INFO",17,IF(G94="RJ-",18,IF(G94="RJ FORGIVE+",19,IF(G94="RJ FORGIVE-",19,IF(G94="(RJ FORGIVE+)",19,IF(G94="(RJ FORGIVE-)",19,IF(G94="COORD",20,IF(G94="(COORD)",20,IF(G94="ENF ACK",21,IF(G94="(ENF ACK)",21,IF(G94="ENF PRAISE",22,IF(G94="ENF ASK",23,IF(G94="ENF TELL",24,IF(G94="ENF SHAME",25,IF(G94="ENF WARN",26,IF(G94="ENF THREATEN",27,IF(G94="ENF PUNISH",28,IF(G94="DEFECT",29,IF(G94="SM TALK",30,IF(G94="HUMOR",31,IF(G94="POLITE+",32,IF(G94="POLITE-",32,IF(G94="INPUT-",33,IF(G94="AMBIGUOUS",34,IF(G94="UNCODEABLE",35)))))))))))))))))))))))))))))))))))))))))))))))))))))))))))))))))</f>
        <v>17</v>
      </c>
      <c r="G94" t="s">
        <v>12193</v>
      </c>
    </row>
    <row r="95" spans="1:9" x14ac:dyDescent="0.35">
      <c r="A95" s="4">
        <v>59</v>
      </c>
      <c r="B95" s="4">
        <v>-366.40199999999999</v>
      </c>
      <c r="C95" t="s">
        <v>8087</v>
      </c>
      <c r="D95" s="4">
        <v>4</v>
      </c>
      <c r="E95" s="16" t="s">
        <v>5890</v>
      </c>
      <c r="F95" s="4">
        <f>IF(G95="GREET",1,IF(G95="GOAL",2,IF(G95="GOAL:COOP",2,IF(G95="(GOAL:COOP)",2,IF(G95="GOAL:CIVILITY",2,IF(G95="GOAL:SUSTAIN",2,IF(G95="(GOAL:SUSTAIN)",2,IF(G95="GOAL:MAX EARN",2,IF(G95="GOAL:EQUITY",2,IF(G95="(GOAL:EQUITY)",2,IF(G95="PROPOSAL",3,IF(G95="(PROPOSAL)",3,IF(G95="CHOOSE+",4,IF(G95="CHOOSE-",4,IF(G95="(CHOOSE+)",4,IF(G95="(CHOOSE-)",4,IF(G95="ECO INFO",5,IF(G95="(ECO INFO)",5,IF(G95="$ INFO",6,IF(G95="($ INFO)",6,IF(G95="SOC INFO",7,IF(G95="(SOC INFO)",7,IF(G95="RULE INFO",8,IF(G95="EXP INFO",9,IF(G95="(EXP INFO)",9,IF(G95="MON RES",10,IF(G95="MON EARN",11,IF(G95="MON BEH",12,IF(G95="POSE HARM",13,IF(G95="(POSE HARM)",13,IF(G95="POSE CONCERN",14,IF(G95="(POSE CONCERN)",14,IF(G95="RJ APOLOGY",15,IF(G95="RJ ATONE",16,IF(G95="(RJ ATONE)",16,IF(G95="RJ JUSTIFY",17,IF(G95="RJ JUSTIFY:ECO INFO",17,IF(G95="RJ JUSTIFY:SOC INFO",17,IF(G95="RJ JUSTIFY:EXP INFO",17,IF(G95="RJ JUSTIFY:MON EARN",17,IF(G95="RJ JUSTIFY:RULE INFO",17,IF(G95="RJ-",18,IF(G95="RJ FORGIVE+",19,IF(G95="RJ FORGIVE-",19,IF(G95="(RJ FORGIVE+)",19,IF(G95="(RJ FORGIVE-)",19,IF(G95="COORD",20,IF(G95="(COORD)",20,IF(G95="ENF ACK",21,IF(G95="(ENF ACK)",21,IF(G95="ENF PRAISE",22,IF(G95="ENF ASK",23,IF(G95="ENF TELL",24,IF(G95="ENF SHAME",25,IF(G95="ENF WARN",26,IF(G95="ENF THREATEN",27,IF(G95="ENF PUNISH",28,IF(G95="DEFECT",29,IF(G95="SM TALK",30,IF(G95="HUMOR",31,IF(G95="POLITE+",32,IF(G95="POLITE-",32,IF(G95="INPUT-",33,IF(G95="AMBIGUOUS",34,IF(G95="UNCODEABLE",35)))))))))))))))))))))))))))))))))))))))))))))))))))))))))))))))))</f>
        <v>19</v>
      </c>
      <c r="G95" t="s">
        <v>9723</v>
      </c>
    </row>
    <row r="96" spans="1:9" x14ac:dyDescent="0.35">
      <c r="B96" s="4">
        <v>-355.57400000000001</v>
      </c>
      <c r="C96" t="s">
        <v>8087</v>
      </c>
      <c r="D96" s="4">
        <v>4</v>
      </c>
      <c r="E96" s="16" t="s">
        <v>8242</v>
      </c>
      <c r="F96" s="4">
        <f t="shared" si="4"/>
        <v>15</v>
      </c>
      <c r="G96" t="s">
        <v>9706</v>
      </c>
    </row>
    <row r="98" spans="1:10" x14ac:dyDescent="0.35">
      <c r="B98" s="31" t="s">
        <v>11709</v>
      </c>
    </row>
    <row r="99" spans="1:10" x14ac:dyDescent="0.35">
      <c r="A99" s="4">
        <v>60</v>
      </c>
      <c r="B99" s="4">
        <v>-291.39</v>
      </c>
      <c r="C99" t="s">
        <v>8081</v>
      </c>
      <c r="D99" s="4">
        <v>2</v>
      </c>
      <c r="E99" s="16" t="s">
        <v>8257</v>
      </c>
    </row>
    <row r="100" spans="1:10" x14ac:dyDescent="0.35">
      <c r="E100" s="93" t="s">
        <v>10067</v>
      </c>
      <c r="F100" s="4">
        <f t="shared" si="4"/>
        <v>22</v>
      </c>
      <c r="G100" t="s">
        <v>10418</v>
      </c>
    </row>
    <row r="101" spans="1:10" x14ac:dyDescent="0.35">
      <c r="E101" s="93" t="s">
        <v>10068</v>
      </c>
      <c r="F101" s="4">
        <f t="shared" si="4"/>
        <v>7</v>
      </c>
      <c r="G101" t="s">
        <v>9377</v>
      </c>
    </row>
    <row r="102" spans="1:10" x14ac:dyDescent="0.35">
      <c r="A102" s="4">
        <v>61</v>
      </c>
      <c r="B102" s="4">
        <v>-291.21600000000001</v>
      </c>
      <c r="C102" t="s">
        <v>8085</v>
      </c>
      <c r="D102" s="4">
        <v>3</v>
      </c>
      <c r="E102" s="16" t="s">
        <v>8258</v>
      </c>
      <c r="F102" s="4">
        <f t="shared" si="4"/>
        <v>3</v>
      </c>
      <c r="G102" t="s">
        <v>9379</v>
      </c>
    </row>
    <row r="104" spans="1:10" x14ac:dyDescent="0.35">
      <c r="A104" s="4">
        <v>62</v>
      </c>
      <c r="B104" s="4">
        <v>-256.98500000000001</v>
      </c>
      <c r="C104" t="s">
        <v>8088</v>
      </c>
      <c r="D104" s="4">
        <v>1</v>
      </c>
      <c r="E104" s="16" t="s">
        <v>11707</v>
      </c>
      <c r="F104" s="4">
        <f t="shared" si="4"/>
        <v>31</v>
      </c>
      <c r="G104" t="s">
        <v>9386</v>
      </c>
      <c r="J104" s="4" t="s">
        <v>11708</v>
      </c>
    </row>
    <row r="105" spans="1:10" x14ac:dyDescent="0.35">
      <c r="A105" s="4">
        <v>63</v>
      </c>
      <c r="B105" s="4">
        <v>-252.82599999999999</v>
      </c>
      <c r="C105" t="s">
        <v>8087</v>
      </c>
      <c r="D105" s="4">
        <v>4</v>
      </c>
      <c r="E105" s="16" t="s">
        <v>415</v>
      </c>
      <c r="F105" s="4">
        <f t="shared" si="4"/>
        <v>31</v>
      </c>
      <c r="G105" t="s">
        <v>9386</v>
      </c>
    </row>
    <row r="106" spans="1:10" x14ac:dyDescent="0.35">
      <c r="A106" s="4">
        <v>64</v>
      </c>
      <c r="B106" s="4">
        <v>-250.14699999999999</v>
      </c>
      <c r="C106" t="s">
        <v>8081</v>
      </c>
      <c r="D106" s="4">
        <v>2</v>
      </c>
      <c r="E106" s="16" t="s">
        <v>8266</v>
      </c>
      <c r="F106" s="4">
        <f t="shared" si="4"/>
        <v>31</v>
      </c>
      <c r="G106" t="s">
        <v>9386</v>
      </c>
    </row>
    <row r="107" spans="1:10" x14ac:dyDescent="0.35">
      <c r="A107" s="4">
        <v>65</v>
      </c>
      <c r="B107" s="4">
        <v>-242.83099999999999</v>
      </c>
      <c r="C107" t="s">
        <v>8081</v>
      </c>
      <c r="D107" s="4">
        <v>2</v>
      </c>
      <c r="E107" s="16" t="s">
        <v>8269</v>
      </c>
      <c r="F107" s="4">
        <f t="shared" si="4"/>
        <v>30</v>
      </c>
      <c r="G107" t="s">
        <v>9375</v>
      </c>
    </row>
    <row r="108" spans="1:10" x14ac:dyDescent="0.35">
      <c r="A108" s="4">
        <v>66</v>
      </c>
      <c r="B108" s="4">
        <v>-240.75399999999999</v>
      </c>
      <c r="C108" t="s">
        <v>8085</v>
      </c>
      <c r="D108" s="4">
        <v>3</v>
      </c>
      <c r="E108" s="16" t="s">
        <v>8270</v>
      </c>
      <c r="F108" s="4">
        <f t="shared" si="4"/>
        <v>30</v>
      </c>
      <c r="G108" t="s">
        <v>9375</v>
      </c>
    </row>
    <row r="110" spans="1:10" x14ac:dyDescent="0.35">
      <c r="B110" s="20" t="s">
        <v>9389</v>
      </c>
    </row>
    <row r="111" spans="1:10" x14ac:dyDescent="0.35">
      <c r="A111" s="4">
        <v>67</v>
      </c>
      <c r="B111" s="4">
        <v>-179.64500000000001</v>
      </c>
      <c r="C111" t="s">
        <v>8081</v>
      </c>
      <c r="D111" s="4">
        <v>2</v>
      </c>
      <c r="E111" s="16" t="s">
        <v>8288</v>
      </c>
      <c r="F111" s="4">
        <f t="shared" si="4"/>
        <v>7</v>
      </c>
      <c r="G111" t="s">
        <v>9377</v>
      </c>
    </row>
    <row r="112" spans="1:10" x14ac:dyDescent="0.35">
      <c r="A112" s="4">
        <v>68</v>
      </c>
      <c r="B112" s="4">
        <v>-167.51</v>
      </c>
      <c r="C112" t="s">
        <v>8087</v>
      </c>
      <c r="D112" s="4">
        <v>4</v>
      </c>
      <c r="E112" s="16" t="s">
        <v>8293</v>
      </c>
      <c r="F112" s="4">
        <f t="shared" si="4"/>
        <v>7</v>
      </c>
      <c r="G112" t="s">
        <v>9377</v>
      </c>
    </row>
    <row r="113" spans="1:7" x14ac:dyDescent="0.35">
      <c r="A113" s="4">
        <v>69</v>
      </c>
      <c r="B113" s="4">
        <v>-166.91200000000001</v>
      </c>
      <c r="C113" t="s">
        <v>8085</v>
      </c>
      <c r="D113" s="4">
        <v>3</v>
      </c>
      <c r="E113" s="16" t="s">
        <v>8294</v>
      </c>
      <c r="F113" s="4">
        <f t="shared" si="4"/>
        <v>7</v>
      </c>
      <c r="G113" t="s">
        <v>9377</v>
      </c>
    </row>
    <row r="114" spans="1:7" x14ac:dyDescent="0.35">
      <c r="A114" s="4">
        <v>70</v>
      </c>
      <c r="B114" s="4">
        <v>-161.334</v>
      </c>
      <c r="C114" t="s">
        <v>8088</v>
      </c>
      <c r="D114" s="4">
        <v>1</v>
      </c>
      <c r="E114" s="16" t="s">
        <v>8294</v>
      </c>
      <c r="F114" s="4">
        <f t="shared" si="4"/>
        <v>7</v>
      </c>
      <c r="G114" t="s">
        <v>9377</v>
      </c>
    </row>
    <row r="115" spans="1:7" x14ac:dyDescent="0.35">
      <c r="B115" s="4">
        <v>-154.947</v>
      </c>
      <c r="C115" t="s">
        <v>8088</v>
      </c>
      <c r="D115" s="4">
        <v>1</v>
      </c>
      <c r="E115" s="16" t="s">
        <v>8297</v>
      </c>
    </row>
    <row r="116" spans="1:7" x14ac:dyDescent="0.35">
      <c r="A116" s="4">
        <v>71</v>
      </c>
      <c r="B116" s="4">
        <v>-154.005</v>
      </c>
      <c r="C116" t="s">
        <v>8081</v>
      </c>
      <c r="D116" s="4">
        <v>2</v>
      </c>
      <c r="E116" s="16" t="s">
        <v>8298</v>
      </c>
      <c r="F116" s="4">
        <f t="shared" si="4"/>
        <v>7</v>
      </c>
      <c r="G116" t="s">
        <v>9377</v>
      </c>
    </row>
    <row r="117" spans="1:7" x14ac:dyDescent="0.35">
      <c r="B117" s="4">
        <v>-145.125</v>
      </c>
      <c r="C117" t="s">
        <v>8081</v>
      </c>
      <c r="D117" s="4">
        <v>2</v>
      </c>
      <c r="E117" s="16" t="s">
        <v>8300</v>
      </c>
    </row>
    <row r="119" spans="1:7" x14ac:dyDescent="0.35">
      <c r="B119" s="20" t="s">
        <v>9232</v>
      </c>
    </row>
    <row r="120" spans="1:7" x14ac:dyDescent="0.35">
      <c r="A120" s="4">
        <v>72</v>
      </c>
      <c r="B120" s="4">
        <v>-139.47200000000001</v>
      </c>
      <c r="C120" t="s">
        <v>8085</v>
      </c>
      <c r="D120" s="4">
        <v>3</v>
      </c>
      <c r="E120" s="16" t="s">
        <v>8303</v>
      </c>
      <c r="F120" s="4">
        <f t="shared" si="4"/>
        <v>30</v>
      </c>
      <c r="G120" t="s">
        <v>9375</v>
      </c>
    </row>
    <row r="121" spans="1:7" x14ac:dyDescent="0.35">
      <c r="A121" s="4">
        <v>73</v>
      </c>
      <c r="B121" s="4">
        <v>-132.6</v>
      </c>
      <c r="C121" t="s">
        <v>8081</v>
      </c>
      <c r="D121" s="4">
        <v>2</v>
      </c>
      <c r="E121" s="16" t="s">
        <v>8305</v>
      </c>
      <c r="F121" s="4">
        <f t="shared" si="4"/>
        <v>30</v>
      </c>
      <c r="G121" t="s">
        <v>9375</v>
      </c>
    </row>
    <row r="122" spans="1:7" x14ac:dyDescent="0.35">
      <c r="A122" s="4">
        <v>74</v>
      </c>
      <c r="B122" s="4">
        <v>-129.20400000000001</v>
      </c>
      <c r="C122" t="s">
        <v>8088</v>
      </c>
      <c r="D122" s="4">
        <v>1</v>
      </c>
      <c r="E122" s="16" t="s">
        <v>8306</v>
      </c>
      <c r="F122" s="4">
        <f t="shared" si="4"/>
        <v>30</v>
      </c>
      <c r="G122" t="s">
        <v>9375</v>
      </c>
    </row>
    <row r="123" spans="1:7" x14ac:dyDescent="0.35">
      <c r="A123" s="4">
        <v>75</v>
      </c>
      <c r="B123" s="4">
        <v>-97.102999999999994</v>
      </c>
      <c r="C123" t="s">
        <v>8088</v>
      </c>
      <c r="D123" s="4">
        <v>1</v>
      </c>
      <c r="E123" s="16" t="s">
        <v>8312</v>
      </c>
      <c r="F123" s="4">
        <f t="shared" si="4"/>
        <v>30</v>
      </c>
      <c r="G123" t="s">
        <v>9375</v>
      </c>
    </row>
    <row r="124" spans="1:7" x14ac:dyDescent="0.35">
      <c r="A124" s="4">
        <v>76</v>
      </c>
      <c r="B124" s="4">
        <v>-217.31200000000001</v>
      </c>
      <c r="C124" t="s">
        <v>8088</v>
      </c>
      <c r="D124" s="4">
        <v>1</v>
      </c>
      <c r="E124" s="16" t="s">
        <v>8277</v>
      </c>
      <c r="F124" s="4">
        <f t="shared" si="4"/>
        <v>30</v>
      </c>
      <c r="G124" t="s">
        <v>9375</v>
      </c>
    </row>
    <row r="125" spans="1:7" x14ac:dyDescent="0.35">
      <c r="A125" s="4">
        <v>77</v>
      </c>
      <c r="B125" s="4">
        <v>-211.93</v>
      </c>
      <c r="C125" t="s">
        <v>8085</v>
      </c>
      <c r="D125" s="4">
        <v>3</v>
      </c>
      <c r="E125" s="16" t="s">
        <v>8278</v>
      </c>
      <c r="F125" s="4">
        <f t="shared" si="4"/>
        <v>30</v>
      </c>
      <c r="G125" t="s">
        <v>9375</v>
      </c>
    </row>
    <row r="126" spans="1:7" x14ac:dyDescent="0.35">
      <c r="A126" s="4">
        <v>78</v>
      </c>
      <c r="B126" s="4">
        <v>-207.02199999999999</v>
      </c>
      <c r="C126" t="s">
        <v>8081</v>
      </c>
      <c r="D126" s="4">
        <v>2</v>
      </c>
      <c r="E126" s="16" t="s">
        <v>900</v>
      </c>
      <c r="F126" s="4">
        <f t="shared" si="4"/>
        <v>30</v>
      </c>
      <c r="G126" t="s">
        <v>9375</v>
      </c>
    </row>
    <row r="127" spans="1:7" x14ac:dyDescent="0.35">
      <c r="A127" s="4">
        <v>79</v>
      </c>
      <c r="B127" s="4">
        <v>-201.53399999999999</v>
      </c>
      <c r="C127" t="s">
        <v>8087</v>
      </c>
      <c r="D127" s="4">
        <v>4</v>
      </c>
      <c r="E127" s="16" t="s">
        <v>8282</v>
      </c>
      <c r="F127" s="4">
        <f t="shared" si="4"/>
        <v>30</v>
      </c>
      <c r="G127" t="s">
        <v>9375</v>
      </c>
    </row>
    <row r="128" spans="1:7" x14ac:dyDescent="0.35">
      <c r="A128" s="4">
        <v>80</v>
      </c>
      <c r="B128" s="4">
        <v>-186.999</v>
      </c>
      <c r="C128" t="s">
        <v>8088</v>
      </c>
      <c r="D128" s="4">
        <v>1</v>
      </c>
      <c r="E128" s="16" t="s">
        <v>8283</v>
      </c>
      <c r="F128" s="4">
        <f t="shared" si="4"/>
        <v>30</v>
      </c>
      <c r="G128" t="s">
        <v>9375</v>
      </c>
    </row>
    <row r="129" spans="1:7" x14ac:dyDescent="0.35">
      <c r="A129" s="4">
        <v>81</v>
      </c>
      <c r="B129" s="4">
        <v>-186.09299999999999</v>
      </c>
      <c r="C129" t="s">
        <v>8081</v>
      </c>
      <c r="D129" s="4">
        <v>2</v>
      </c>
      <c r="E129" s="16" t="s">
        <v>8284</v>
      </c>
      <c r="F129" s="4">
        <f t="shared" si="4"/>
        <v>30</v>
      </c>
      <c r="G129" t="s">
        <v>9375</v>
      </c>
    </row>
    <row r="130" spans="1:7" x14ac:dyDescent="0.35">
      <c r="A130" s="4">
        <v>82</v>
      </c>
      <c r="B130" s="4">
        <v>-184.923</v>
      </c>
      <c r="C130" t="s">
        <v>8087</v>
      </c>
      <c r="D130" s="4">
        <v>4</v>
      </c>
      <c r="E130" s="16" t="s">
        <v>8285</v>
      </c>
      <c r="F130" s="4">
        <f t="shared" si="4"/>
        <v>30</v>
      </c>
      <c r="G130" t="s">
        <v>9375</v>
      </c>
    </row>
    <row r="131" spans="1:7" x14ac:dyDescent="0.35">
      <c r="A131" s="4">
        <v>83</v>
      </c>
      <c r="B131" s="4">
        <v>-176.142</v>
      </c>
      <c r="C131" t="s">
        <v>8087</v>
      </c>
      <c r="D131" s="4">
        <v>4</v>
      </c>
      <c r="E131" s="16" t="s">
        <v>8289</v>
      </c>
      <c r="F131" s="4">
        <f t="shared" si="4"/>
        <v>30</v>
      </c>
      <c r="G131" t="s">
        <v>9375</v>
      </c>
    </row>
    <row r="132" spans="1:7" x14ac:dyDescent="0.35">
      <c r="A132" s="4">
        <v>84</v>
      </c>
      <c r="B132" s="4">
        <v>-167.84200000000001</v>
      </c>
      <c r="C132" t="s">
        <v>8088</v>
      </c>
      <c r="D132" s="4">
        <v>1</v>
      </c>
      <c r="E132" s="16" t="s">
        <v>8291</v>
      </c>
      <c r="F132" s="4">
        <f t="shared" si="4"/>
        <v>30</v>
      </c>
      <c r="G132" t="s">
        <v>9375</v>
      </c>
    </row>
    <row r="133" spans="1:7" x14ac:dyDescent="0.35">
      <c r="A133" s="4">
        <v>85</v>
      </c>
      <c r="B133" s="4">
        <v>-95.765000000000001</v>
      </c>
      <c r="C133" t="s">
        <v>8081</v>
      </c>
      <c r="D133" s="4">
        <v>2</v>
      </c>
      <c r="E133" s="16" t="s">
        <v>8313</v>
      </c>
      <c r="F133" s="4">
        <f t="shared" si="4"/>
        <v>30</v>
      </c>
      <c r="G133" t="s">
        <v>9375</v>
      </c>
    </row>
    <row r="134" spans="1:7" x14ac:dyDescent="0.35">
      <c r="A134" s="4">
        <v>86</v>
      </c>
      <c r="B134" s="4">
        <v>-89.844999999999999</v>
      </c>
      <c r="C134" t="s">
        <v>8081</v>
      </c>
      <c r="D134" s="4">
        <v>2</v>
      </c>
      <c r="E134" s="16" t="s">
        <v>8316</v>
      </c>
      <c r="F134" s="4">
        <f t="shared" si="4"/>
        <v>30</v>
      </c>
      <c r="G134" t="s">
        <v>9375</v>
      </c>
    </row>
    <row r="135" spans="1:7" x14ac:dyDescent="0.35">
      <c r="A135" s="4">
        <v>87</v>
      </c>
      <c r="B135" s="4">
        <v>-88.016000000000005</v>
      </c>
      <c r="C135" t="s">
        <v>8085</v>
      </c>
      <c r="D135" s="4">
        <v>3</v>
      </c>
      <c r="E135" s="16" t="s">
        <v>8317</v>
      </c>
      <c r="F135" s="4">
        <f t="shared" si="4"/>
        <v>30</v>
      </c>
      <c r="G135" t="s">
        <v>9375</v>
      </c>
    </row>
    <row r="136" spans="1:7" x14ac:dyDescent="0.35">
      <c r="A136" s="4">
        <v>88</v>
      </c>
      <c r="B136" s="4">
        <v>-79.117000000000004</v>
      </c>
      <c r="C136" t="s">
        <v>8081</v>
      </c>
      <c r="D136" s="4">
        <v>2</v>
      </c>
      <c r="E136" s="16" t="s">
        <v>8320</v>
      </c>
      <c r="F136" s="4">
        <f t="shared" si="4"/>
        <v>30</v>
      </c>
      <c r="G136" t="s">
        <v>9375</v>
      </c>
    </row>
    <row r="137" spans="1:7" x14ac:dyDescent="0.35">
      <c r="A137" s="4">
        <v>89</v>
      </c>
      <c r="B137" s="4">
        <v>-79.025000000000006</v>
      </c>
      <c r="C137" t="s">
        <v>8088</v>
      </c>
      <c r="D137" s="4">
        <v>1</v>
      </c>
      <c r="E137" s="16" t="s">
        <v>8321</v>
      </c>
      <c r="F137" s="4">
        <f t="shared" si="4"/>
        <v>30</v>
      </c>
      <c r="G137" t="s">
        <v>9375</v>
      </c>
    </row>
    <row r="138" spans="1:7" x14ac:dyDescent="0.35">
      <c r="A138" s="4">
        <v>90</v>
      </c>
      <c r="B138" s="4">
        <v>-62.692999999999998</v>
      </c>
      <c r="C138" t="s">
        <v>8081</v>
      </c>
      <c r="D138" s="4">
        <v>2</v>
      </c>
      <c r="E138" s="16" t="s">
        <v>8323</v>
      </c>
      <c r="F138" s="4">
        <f t="shared" si="4"/>
        <v>30</v>
      </c>
      <c r="G138" t="s">
        <v>9375</v>
      </c>
    </row>
    <row r="139" spans="1:7" x14ac:dyDescent="0.35">
      <c r="A139" s="4">
        <v>91</v>
      </c>
      <c r="B139" s="4">
        <v>-50.643999999999998</v>
      </c>
      <c r="C139" t="s">
        <v>8088</v>
      </c>
      <c r="D139" s="4">
        <v>1</v>
      </c>
      <c r="E139" s="16" t="s">
        <v>8325</v>
      </c>
      <c r="F139" s="4">
        <f t="shared" si="4"/>
        <v>30</v>
      </c>
      <c r="G139" t="s">
        <v>9375</v>
      </c>
    </row>
    <row r="140" spans="1:7" x14ac:dyDescent="0.35">
      <c r="A140" s="4">
        <v>92</v>
      </c>
      <c r="B140" s="4">
        <v>-43.961999999999897</v>
      </c>
      <c r="C140" t="s">
        <v>8081</v>
      </c>
      <c r="D140" s="4">
        <v>2</v>
      </c>
      <c r="E140" s="16" t="s">
        <v>8327</v>
      </c>
      <c r="F140" s="4">
        <f t="shared" si="4"/>
        <v>30</v>
      </c>
      <c r="G140" t="s">
        <v>9375</v>
      </c>
    </row>
    <row r="141" spans="1:7" x14ac:dyDescent="0.35">
      <c r="A141" s="4">
        <v>93</v>
      </c>
      <c r="B141" s="4">
        <v>-37.709000000000003</v>
      </c>
      <c r="C141" t="s">
        <v>8081</v>
      </c>
      <c r="D141" s="4">
        <v>2</v>
      </c>
      <c r="E141" s="16" t="s">
        <v>8328</v>
      </c>
      <c r="F141" s="4">
        <f t="shared" si="4"/>
        <v>30</v>
      </c>
      <c r="G141" t="s">
        <v>9375</v>
      </c>
    </row>
    <row r="142" spans="1:7" x14ac:dyDescent="0.35">
      <c r="B142" s="4">
        <v>-32.616</v>
      </c>
      <c r="C142" t="s">
        <v>8081</v>
      </c>
      <c r="D142" s="4">
        <v>2</v>
      </c>
      <c r="E142" s="16" t="s">
        <v>8329</v>
      </c>
    </row>
    <row r="143" spans="1:7" x14ac:dyDescent="0.35">
      <c r="B143" s="4">
        <v>-28.820999999999898</v>
      </c>
      <c r="C143" t="s">
        <v>8081</v>
      </c>
      <c r="D143" s="4">
        <v>2</v>
      </c>
      <c r="E143" s="16" t="s">
        <v>8331</v>
      </c>
    </row>
    <row r="144" spans="1:7" x14ac:dyDescent="0.35">
      <c r="A144" s="4">
        <v>94</v>
      </c>
      <c r="B144" s="4">
        <v>-28.245999999999999</v>
      </c>
      <c r="C144" t="s">
        <v>8087</v>
      </c>
      <c r="D144" s="4">
        <v>4</v>
      </c>
      <c r="E144" s="16" t="s">
        <v>2598</v>
      </c>
      <c r="F144" s="4">
        <f t="shared" si="4"/>
        <v>30</v>
      </c>
      <c r="G144" t="s">
        <v>9375</v>
      </c>
    </row>
    <row r="146" spans="1:7" x14ac:dyDescent="0.35">
      <c r="A146" s="7"/>
      <c r="B146" s="11" t="s">
        <v>9229</v>
      </c>
      <c r="C146" s="15"/>
      <c r="D146" s="19"/>
      <c r="E146" s="15"/>
    </row>
    <row r="147" spans="1:7" x14ac:dyDescent="0.35">
      <c r="B147" s="20"/>
    </row>
    <row r="148" spans="1:7" x14ac:dyDescent="0.35">
      <c r="A148" s="4">
        <v>95</v>
      </c>
      <c r="B148" s="4">
        <v>-368.87199999999899</v>
      </c>
      <c r="C148" t="s">
        <v>8081</v>
      </c>
      <c r="D148" s="4">
        <v>2</v>
      </c>
      <c r="E148" s="16" t="s">
        <v>8351</v>
      </c>
      <c r="F148" s="4">
        <f t="shared" ref="F148:F210" si="6">IF(G148="GREET",1,IF(G148="GOAL",2,IF(G148="GOAL:COOP",2,IF(G148="(GOAL:COOP)",2,IF(G148="GOAL:CIVILITY",2,IF(G148="GOAL:SUSTAIN",2,IF(G148="(GOAL:SUSTAIN)",2,IF(G148="GOAL:MAX EARN",2,IF(G148="GOAL:EQUITY",2,IF(G148="(GOAL:EQUITY)",2,IF(G148="PROPOSAL",3,IF(G148="(PROPOSAL)",3,IF(G148="CHOOSE+",4,IF(G148="CHOOSE-",4,IF(G148="(CHOOSE+)",4,IF(G148="(CHOOSE-)",4,IF(G148="ECO INFO",5,IF(G148="(ECO INFO)",5,IF(G148="$ INFO",6,IF(G148="($ INFO)",6,IF(G148="SOC INFO",7,IF(G148="(SOC INFO)",7,IF(G148="RULE INFO",8,IF(G148="EXP INFO",9,IF(G148="(EXP INFO)",9,IF(G148="MON RES",10,IF(G148="MON EARN",11,IF(G148="MON BEH",12,IF(G148="POSE HARM",13,IF(G148="(POSE HARM)",13,IF(G148="POSE CONCERN",14,IF(G148="(POSE CONCERN)",14,IF(G148="RJ APOLOGY",15,IF(G148="RJ ATONE",16,IF(G148="(RJ ATONE)",16,IF(G148="RJ JUSTIFY",17,IF(G148="RJ JUSTIFY:ECO INFO",17,IF(G148="RJ JUSTIFY:SOC INFO",17,IF(G148="RJ JUSTIFY:EXP INFO",17,IF(G148="RJ JUSTIFY:MON EARN",17,IF(G148="RJ JUSTIFY:MON BEH",17,IF(G148="RJ-",18,IF(G148="RJ FORGIVE+",19,IF(G148="RJ FORGIVE-",19,IF(G148="(RJ FORGIVE+)",19,IF(G148="(RJ FORGIVE-)",19,IF(G148="COORD",20,IF(G148="(COORD)",20,IF(G148="ENF ACK",21,IF(G148="(ENF ACK)",21,IF(G148="ENF PRAISE",22,IF(G148="ENF ASK",23,IF(G148="ENF TELL",24,IF(G148="ENF SHAME",25,IF(G148="ENF WARN",26,IF(G148="ENF THREATEN",27,IF(G148="ENF PUNISH",28,IF(G148="DEFECT",29,IF(G148="SM TALK",30,IF(G148="HUMOR",31,IF(G148="POLITE+",32,IF(G148="POLITE-",32,IF(G148="INPUT-",33,IF(G148="AMBIGUOUS",34,IF(G148="UNCODEABLE",35)))))))))))))))))))))))))))))))))))))))))))))))))))))))))))))))))</f>
        <v>22</v>
      </c>
      <c r="G148" t="s">
        <v>10418</v>
      </c>
    </row>
    <row r="149" spans="1:7" x14ac:dyDescent="0.35">
      <c r="A149" s="4">
        <v>96</v>
      </c>
      <c r="B149" s="4">
        <v>-366.053</v>
      </c>
      <c r="C149" t="s">
        <v>8081</v>
      </c>
      <c r="D149" s="4">
        <v>2</v>
      </c>
      <c r="E149" s="16" t="s">
        <v>8352</v>
      </c>
      <c r="F149" s="4">
        <f t="shared" si="6"/>
        <v>22</v>
      </c>
      <c r="G149" t="s">
        <v>10418</v>
      </c>
    </row>
    <row r="150" spans="1:7" x14ac:dyDescent="0.35">
      <c r="A150" s="4">
        <v>97</v>
      </c>
      <c r="B150" s="4">
        <v>-365.88199999999898</v>
      </c>
      <c r="C150" t="s">
        <v>8088</v>
      </c>
      <c r="D150" s="4">
        <v>1</v>
      </c>
      <c r="E150" s="16" t="s">
        <v>8353</v>
      </c>
      <c r="F150" s="4">
        <f t="shared" si="6"/>
        <v>22</v>
      </c>
      <c r="G150" t="s">
        <v>10418</v>
      </c>
    </row>
    <row r="151" spans="1:7" x14ac:dyDescent="0.35">
      <c r="A151" s="4">
        <v>98</v>
      </c>
      <c r="B151" s="4">
        <v>-364.79399999999998</v>
      </c>
      <c r="C151" t="s">
        <v>8085</v>
      </c>
      <c r="D151" s="4">
        <v>3</v>
      </c>
      <c r="E151" s="16" t="s">
        <v>8354</v>
      </c>
      <c r="F151" s="4">
        <f t="shared" si="6"/>
        <v>9</v>
      </c>
      <c r="G151" t="s">
        <v>9373</v>
      </c>
    </row>
    <row r="152" spans="1:7" x14ac:dyDescent="0.35">
      <c r="A152" s="4">
        <v>99</v>
      </c>
      <c r="B152" s="4">
        <v>-361.76799999999997</v>
      </c>
      <c r="C152" t="s">
        <v>8087</v>
      </c>
      <c r="D152" s="4">
        <v>4</v>
      </c>
      <c r="E152" s="16" t="s">
        <v>8356</v>
      </c>
      <c r="F152" s="4">
        <f t="shared" si="6"/>
        <v>9</v>
      </c>
      <c r="G152" t="s">
        <v>9373</v>
      </c>
    </row>
    <row r="153" spans="1:7" x14ac:dyDescent="0.35">
      <c r="A153" s="4">
        <v>100</v>
      </c>
      <c r="B153" s="4">
        <v>-357.84</v>
      </c>
      <c r="C153" t="s">
        <v>8087</v>
      </c>
      <c r="D153" s="4">
        <v>4</v>
      </c>
      <c r="E153" s="16" t="s">
        <v>8358</v>
      </c>
      <c r="F153" s="4">
        <f t="shared" si="6"/>
        <v>7</v>
      </c>
      <c r="G153" t="s">
        <v>9377</v>
      </c>
    </row>
    <row r="155" spans="1:7" x14ac:dyDescent="0.35">
      <c r="B155" s="31" t="s">
        <v>9361</v>
      </c>
    </row>
    <row r="156" spans="1:7" x14ac:dyDescent="0.35">
      <c r="A156" s="4">
        <v>101</v>
      </c>
      <c r="B156" s="4">
        <v>-356.241999999999</v>
      </c>
      <c r="C156" t="s">
        <v>8088</v>
      </c>
      <c r="D156" s="4">
        <v>1</v>
      </c>
      <c r="E156" s="16" t="s">
        <v>8359</v>
      </c>
      <c r="F156" s="4">
        <f t="shared" si="6"/>
        <v>11</v>
      </c>
      <c r="G156" t="s">
        <v>9509</v>
      </c>
    </row>
    <row r="157" spans="1:7" x14ac:dyDescent="0.35">
      <c r="A157" s="4">
        <v>102</v>
      </c>
      <c r="B157" s="4">
        <v>-355.459</v>
      </c>
      <c r="C157" t="s">
        <v>8087</v>
      </c>
      <c r="D157" s="4">
        <v>4</v>
      </c>
      <c r="E157" s="16" t="s">
        <v>8361</v>
      </c>
      <c r="F157" s="4">
        <f t="shared" si="6"/>
        <v>7</v>
      </c>
      <c r="G157" t="s">
        <v>9377</v>
      </c>
    </row>
    <row r="158" spans="1:7" x14ac:dyDescent="0.35">
      <c r="A158" s="4">
        <v>103</v>
      </c>
      <c r="B158" s="4">
        <v>-349.678</v>
      </c>
      <c r="C158" t="s">
        <v>8081</v>
      </c>
      <c r="D158" s="4">
        <v>2</v>
      </c>
      <c r="E158" s="16" t="s">
        <v>8362</v>
      </c>
      <c r="F158" s="4">
        <f t="shared" si="6"/>
        <v>5</v>
      </c>
      <c r="G158" t="s">
        <v>9378</v>
      </c>
    </row>
    <row r="159" spans="1:7" x14ac:dyDescent="0.35">
      <c r="B159" s="4">
        <v>-317.03199999999998</v>
      </c>
      <c r="C159" t="s">
        <v>8081</v>
      </c>
      <c r="D159" s="4">
        <v>2</v>
      </c>
      <c r="E159" s="16" t="s">
        <v>8372</v>
      </c>
    </row>
    <row r="160" spans="1:7" x14ac:dyDescent="0.35">
      <c r="A160" s="4">
        <v>104</v>
      </c>
      <c r="B160" s="4">
        <v>-341.02600000000001</v>
      </c>
      <c r="C160" t="s">
        <v>8087</v>
      </c>
      <c r="D160" s="4">
        <v>4</v>
      </c>
      <c r="E160" s="16" t="s">
        <v>1421</v>
      </c>
      <c r="F160" s="4">
        <f t="shared" si="6"/>
        <v>7</v>
      </c>
      <c r="G160" t="s">
        <v>9377</v>
      </c>
    </row>
    <row r="161" spans="1:7" x14ac:dyDescent="0.35">
      <c r="A161" s="4">
        <v>105</v>
      </c>
      <c r="B161" s="4">
        <v>-340.84500000000003</v>
      </c>
      <c r="C161" t="s">
        <v>8088</v>
      </c>
      <c r="D161" s="4">
        <v>1</v>
      </c>
      <c r="E161" s="16" t="s">
        <v>8365</v>
      </c>
      <c r="F161" s="4">
        <f t="shared" si="6"/>
        <v>10</v>
      </c>
      <c r="G161" t="s">
        <v>10136</v>
      </c>
    </row>
    <row r="162" spans="1:7" x14ac:dyDescent="0.35">
      <c r="B162" s="4">
        <v>-338.834</v>
      </c>
      <c r="C162" t="s">
        <v>8088</v>
      </c>
      <c r="D162" s="4">
        <v>1</v>
      </c>
      <c r="E162" s="16" t="s">
        <v>8367</v>
      </c>
    </row>
    <row r="163" spans="1:7" x14ac:dyDescent="0.35">
      <c r="A163" s="4">
        <v>106</v>
      </c>
      <c r="B163" s="4">
        <v>-310.97199999999998</v>
      </c>
      <c r="C163" t="s">
        <v>8081</v>
      </c>
      <c r="D163" s="4">
        <v>2</v>
      </c>
      <c r="E163" s="16" t="s">
        <v>8374</v>
      </c>
      <c r="F163" s="4">
        <f t="shared" si="6"/>
        <v>22</v>
      </c>
      <c r="G163" t="s">
        <v>10418</v>
      </c>
    </row>
    <row r="164" spans="1:7" x14ac:dyDescent="0.35">
      <c r="A164" s="4">
        <v>107</v>
      </c>
      <c r="B164" s="4">
        <v>-302.976</v>
      </c>
      <c r="C164" t="s">
        <v>8087</v>
      </c>
      <c r="D164" s="4">
        <v>4</v>
      </c>
      <c r="E164" s="16" t="s">
        <v>8376</v>
      </c>
    </row>
    <row r="165" spans="1:7" x14ac:dyDescent="0.35">
      <c r="E165" s="93" t="s">
        <v>11710</v>
      </c>
      <c r="F165" s="4">
        <f t="shared" si="6"/>
        <v>5</v>
      </c>
      <c r="G165" t="s">
        <v>9378</v>
      </c>
    </row>
    <row r="166" spans="1:7" x14ac:dyDescent="0.35">
      <c r="E166" s="93" t="s">
        <v>11711</v>
      </c>
      <c r="F166" s="4">
        <f t="shared" si="6"/>
        <v>32</v>
      </c>
      <c r="G166" t="s">
        <v>9376</v>
      </c>
    </row>
    <row r="167" spans="1:7" x14ac:dyDescent="0.35">
      <c r="A167" s="4">
        <v>108</v>
      </c>
      <c r="B167" s="4">
        <v>-294.71800000000002</v>
      </c>
      <c r="C167" t="s">
        <v>8088</v>
      </c>
      <c r="D167" s="4">
        <v>1</v>
      </c>
      <c r="E167" s="16" t="s">
        <v>8380</v>
      </c>
      <c r="F167" s="4">
        <f t="shared" si="6"/>
        <v>5</v>
      </c>
      <c r="G167" t="s">
        <v>9378</v>
      </c>
    </row>
    <row r="168" spans="1:7" x14ac:dyDescent="0.35">
      <c r="A168" s="4">
        <v>109</v>
      </c>
      <c r="B168" s="4">
        <v>-291.83199999999999</v>
      </c>
      <c r="C168" t="s">
        <v>8081</v>
      </c>
      <c r="D168" s="4">
        <v>2</v>
      </c>
      <c r="E168" s="16" t="s">
        <v>8382</v>
      </c>
      <c r="F168" s="4">
        <f t="shared" si="6"/>
        <v>22</v>
      </c>
      <c r="G168" t="s">
        <v>10418</v>
      </c>
    </row>
    <row r="170" spans="1:7" x14ac:dyDescent="0.35">
      <c r="A170" s="7">
        <v>4</v>
      </c>
      <c r="B170" s="31" t="s">
        <v>11714</v>
      </c>
    </row>
    <row r="171" spans="1:7" x14ac:dyDescent="0.35">
      <c r="A171" s="4">
        <v>110</v>
      </c>
      <c r="B171" s="4">
        <v>-273.35000000000002</v>
      </c>
      <c r="C171" t="s">
        <v>8088</v>
      </c>
      <c r="D171" s="4">
        <v>1</v>
      </c>
      <c r="E171" s="16" t="s">
        <v>8384</v>
      </c>
    </row>
    <row r="172" spans="1:7" x14ac:dyDescent="0.35">
      <c r="E172" s="93" t="s">
        <v>11712</v>
      </c>
      <c r="F172" s="4">
        <f t="shared" si="6"/>
        <v>3</v>
      </c>
      <c r="G172" t="s">
        <v>9379</v>
      </c>
    </row>
    <row r="173" spans="1:7" x14ac:dyDescent="0.35">
      <c r="E173" s="93" t="s">
        <v>11713</v>
      </c>
      <c r="F173" s="4">
        <f t="shared" si="6"/>
        <v>10</v>
      </c>
      <c r="G173" t="s">
        <v>10136</v>
      </c>
    </row>
    <row r="174" spans="1:7" x14ac:dyDescent="0.35">
      <c r="A174" s="4">
        <v>111</v>
      </c>
      <c r="B174" s="4">
        <v>-266.92</v>
      </c>
      <c r="C174" t="s">
        <v>8081</v>
      </c>
      <c r="D174" s="4">
        <v>2</v>
      </c>
      <c r="E174" s="16" t="s">
        <v>8387</v>
      </c>
      <c r="F174" s="4">
        <f t="shared" si="6"/>
        <v>4</v>
      </c>
      <c r="G174" t="s">
        <v>9372</v>
      </c>
    </row>
    <row r="175" spans="1:7" x14ac:dyDescent="0.35">
      <c r="B175" s="4">
        <v>-260.37599999999998</v>
      </c>
      <c r="C175" t="s">
        <v>8081</v>
      </c>
      <c r="D175" s="4">
        <v>2</v>
      </c>
      <c r="E175" s="16" t="s">
        <v>8389</v>
      </c>
    </row>
    <row r="176" spans="1:7" x14ac:dyDescent="0.35">
      <c r="A176" s="4">
        <v>112</v>
      </c>
      <c r="B176" s="4">
        <v>-254.92599999999999</v>
      </c>
      <c r="C176" t="s">
        <v>8088</v>
      </c>
      <c r="D176" s="4">
        <v>1</v>
      </c>
      <c r="E176" s="16" t="s">
        <v>8391</v>
      </c>
      <c r="F176" s="4">
        <f t="shared" si="6"/>
        <v>3</v>
      </c>
      <c r="G176" t="s">
        <v>9379</v>
      </c>
    </row>
    <row r="177" spans="1:7" x14ac:dyDescent="0.35">
      <c r="A177" s="4">
        <v>113</v>
      </c>
      <c r="B177" s="4">
        <v>-253.95</v>
      </c>
      <c r="C177" t="s">
        <v>8085</v>
      </c>
      <c r="D177" s="4">
        <v>3</v>
      </c>
      <c r="E177" s="16" t="s">
        <v>8392</v>
      </c>
      <c r="F177" s="4">
        <f t="shared" si="6"/>
        <v>8</v>
      </c>
      <c r="G177" t="s">
        <v>9374</v>
      </c>
    </row>
    <row r="178" spans="1:7" x14ac:dyDescent="0.35">
      <c r="A178" s="4">
        <v>114</v>
      </c>
      <c r="B178" s="4">
        <v>-244.85400000000001</v>
      </c>
      <c r="C178" t="s">
        <v>8081</v>
      </c>
      <c r="D178" s="4">
        <v>2</v>
      </c>
      <c r="E178" s="16" t="s">
        <v>8394</v>
      </c>
      <c r="F178" s="4">
        <f t="shared" si="6"/>
        <v>4</v>
      </c>
      <c r="G178" t="s">
        <v>9372</v>
      </c>
    </row>
    <row r="179" spans="1:7" x14ac:dyDescent="0.35">
      <c r="A179" s="4">
        <v>115</v>
      </c>
      <c r="B179" s="4">
        <v>-240.554</v>
      </c>
      <c r="C179" t="s">
        <v>8085</v>
      </c>
      <c r="D179" s="4">
        <v>3</v>
      </c>
      <c r="E179" s="16" t="s">
        <v>8387</v>
      </c>
      <c r="F179" s="4">
        <f t="shared" si="6"/>
        <v>4</v>
      </c>
      <c r="G179" t="s">
        <v>9372</v>
      </c>
    </row>
    <row r="180" spans="1:7" x14ac:dyDescent="0.35">
      <c r="A180" s="4">
        <v>116</v>
      </c>
      <c r="B180" s="4">
        <v>-234.82</v>
      </c>
      <c r="C180" t="s">
        <v>8088</v>
      </c>
      <c r="D180" s="4">
        <v>1</v>
      </c>
      <c r="E180" s="16" t="s">
        <v>8396</v>
      </c>
      <c r="F180" s="4">
        <f t="shared" si="6"/>
        <v>3</v>
      </c>
      <c r="G180" t="s">
        <v>9379</v>
      </c>
    </row>
    <row r="181" spans="1:7" x14ac:dyDescent="0.35">
      <c r="B181" s="4">
        <v>-233.583</v>
      </c>
      <c r="C181" t="s">
        <v>8088</v>
      </c>
      <c r="D181" s="4">
        <v>1</v>
      </c>
      <c r="E181" s="16" t="s">
        <v>8397</v>
      </c>
    </row>
    <row r="182" spans="1:7" x14ac:dyDescent="0.35">
      <c r="A182" s="4">
        <v>117</v>
      </c>
      <c r="B182" s="4">
        <v>-211.66200000000001</v>
      </c>
      <c r="C182" t="s">
        <v>8081</v>
      </c>
      <c r="D182" s="4">
        <v>2</v>
      </c>
      <c r="E182" s="16" t="s">
        <v>8401</v>
      </c>
      <c r="F182" s="4">
        <f t="shared" si="6"/>
        <v>4</v>
      </c>
      <c r="G182" t="s">
        <v>9372</v>
      </c>
    </row>
    <row r="183" spans="1:7" x14ac:dyDescent="0.35">
      <c r="B183" s="4">
        <v>-206.59200000000001</v>
      </c>
      <c r="C183" t="s">
        <v>8081</v>
      </c>
      <c r="D183" s="4">
        <v>2</v>
      </c>
      <c r="E183" s="16" t="s">
        <v>8403</v>
      </c>
      <c r="F183" s="4">
        <f t="shared" si="6"/>
        <v>7</v>
      </c>
      <c r="G183" t="s">
        <v>9377</v>
      </c>
    </row>
    <row r="184" spans="1:7" x14ac:dyDescent="0.35">
      <c r="A184" s="4">
        <v>118</v>
      </c>
      <c r="B184" s="4">
        <v>-202.75099999999901</v>
      </c>
      <c r="C184" t="s">
        <v>8087</v>
      </c>
      <c r="D184" s="4">
        <v>4</v>
      </c>
      <c r="E184" s="16" t="s">
        <v>290</v>
      </c>
      <c r="F184" s="4">
        <f t="shared" si="6"/>
        <v>4</v>
      </c>
      <c r="G184" t="s">
        <v>9372</v>
      </c>
    </row>
    <row r="185" spans="1:7" x14ac:dyDescent="0.35">
      <c r="A185" s="4">
        <v>119</v>
      </c>
      <c r="B185" s="4">
        <v>-202.01599999999999</v>
      </c>
      <c r="C185" t="s">
        <v>8085</v>
      </c>
      <c r="D185" s="4">
        <v>3</v>
      </c>
      <c r="E185" s="16" t="s">
        <v>8278</v>
      </c>
      <c r="F185" s="4">
        <f t="shared" si="6"/>
        <v>4</v>
      </c>
      <c r="G185" t="s">
        <v>9372</v>
      </c>
    </row>
    <row r="186" spans="1:7" x14ac:dyDescent="0.35">
      <c r="A186" s="4">
        <v>120</v>
      </c>
      <c r="B186" s="4">
        <v>-198.55799999999999</v>
      </c>
      <c r="C186" t="s">
        <v>8088</v>
      </c>
      <c r="D186" s="4">
        <v>1</v>
      </c>
      <c r="E186" s="16" t="s">
        <v>8405</v>
      </c>
      <c r="F186" s="4">
        <f t="shared" si="6"/>
        <v>4</v>
      </c>
      <c r="G186" t="s">
        <v>9372</v>
      </c>
    </row>
    <row r="187" spans="1:7" x14ac:dyDescent="0.35">
      <c r="A187" s="4">
        <v>121</v>
      </c>
      <c r="B187" s="4">
        <v>-192.374</v>
      </c>
      <c r="C187" t="s">
        <v>8081</v>
      </c>
      <c r="D187" s="4">
        <v>2</v>
      </c>
      <c r="E187" s="16" t="s">
        <v>8407</v>
      </c>
      <c r="F187" s="4">
        <f t="shared" si="6"/>
        <v>4</v>
      </c>
      <c r="G187" t="s">
        <v>9372</v>
      </c>
    </row>
    <row r="189" spans="1:7" x14ac:dyDescent="0.35">
      <c r="B189" s="8" t="s">
        <v>11717</v>
      </c>
    </row>
    <row r="190" spans="1:7" x14ac:dyDescent="0.35">
      <c r="B190" s="16" t="s">
        <v>11718</v>
      </c>
    </row>
    <row r="191" spans="1:7" x14ac:dyDescent="0.35">
      <c r="A191" s="4">
        <v>122</v>
      </c>
      <c r="B191" s="4">
        <v>-189.67</v>
      </c>
      <c r="C191" t="s">
        <v>8088</v>
      </c>
      <c r="D191" s="4">
        <v>1</v>
      </c>
      <c r="E191" s="16" t="s">
        <v>8409</v>
      </c>
      <c r="F191" s="4">
        <f t="shared" si="6"/>
        <v>3</v>
      </c>
      <c r="G191" t="s">
        <v>9379</v>
      </c>
    </row>
    <row r="192" spans="1:7" x14ac:dyDescent="0.35">
      <c r="A192" s="4">
        <v>123</v>
      </c>
      <c r="B192" s="4">
        <v>-175.202</v>
      </c>
      <c r="C192" t="s">
        <v>8085</v>
      </c>
      <c r="D192" s="4">
        <v>3</v>
      </c>
      <c r="E192" s="16" t="s">
        <v>8414</v>
      </c>
      <c r="F192" s="4">
        <f t="shared" si="6"/>
        <v>4</v>
      </c>
      <c r="G192" t="s">
        <v>9380</v>
      </c>
    </row>
    <row r="193" spans="1:7" x14ac:dyDescent="0.35">
      <c r="A193" s="4">
        <v>124</v>
      </c>
      <c r="B193" s="4">
        <v>-172.34399999999999</v>
      </c>
      <c r="C193" t="s">
        <v>8081</v>
      </c>
      <c r="D193" s="4">
        <v>2</v>
      </c>
      <c r="E193" s="16" t="s">
        <v>8415</v>
      </c>
    </row>
    <row r="194" spans="1:7" x14ac:dyDescent="0.35">
      <c r="E194" s="93" t="s">
        <v>11715</v>
      </c>
      <c r="F194" s="4">
        <f t="shared" si="6"/>
        <v>4</v>
      </c>
      <c r="G194" t="s">
        <v>9372</v>
      </c>
    </row>
    <row r="195" spans="1:7" x14ac:dyDescent="0.35">
      <c r="E195" s="93" t="s">
        <v>11716</v>
      </c>
      <c r="F195" s="4">
        <f t="shared" si="6"/>
        <v>5</v>
      </c>
      <c r="G195" t="s">
        <v>9378</v>
      </c>
    </row>
    <row r="196" spans="1:7" x14ac:dyDescent="0.35">
      <c r="A196" s="4">
        <v>125</v>
      </c>
      <c r="B196" s="4">
        <v>-159.88999999999999</v>
      </c>
      <c r="C196" t="s">
        <v>8081</v>
      </c>
      <c r="D196" s="4">
        <v>2</v>
      </c>
      <c r="E196" s="16" t="s">
        <v>8416</v>
      </c>
      <c r="F196" s="4">
        <f t="shared" si="6"/>
        <v>4</v>
      </c>
      <c r="G196" t="s">
        <v>9372</v>
      </c>
    </row>
    <row r="197" spans="1:7" x14ac:dyDescent="0.35">
      <c r="A197" s="4">
        <v>126</v>
      </c>
      <c r="B197" s="4">
        <v>-139.833</v>
      </c>
      <c r="C197" t="s">
        <v>8088</v>
      </c>
      <c r="D197" s="4">
        <v>1</v>
      </c>
      <c r="E197" s="16" t="s">
        <v>8418</v>
      </c>
      <c r="F197" s="4">
        <f t="shared" si="6"/>
        <v>3</v>
      </c>
      <c r="G197" t="s">
        <v>9379</v>
      </c>
    </row>
    <row r="198" spans="1:7" x14ac:dyDescent="0.35">
      <c r="A198" s="4">
        <v>127</v>
      </c>
      <c r="B198" s="4">
        <v>-132.596</v>
      </c>
      <c r="C198" t="s">
        <v>8081</v>
      </c>
      <c r="D198" s="4">
        <v>2</v>
      </c>
      <c r="E198" s="16" t="s">
        <v>8422</v>
      </c>
      <c r="F198" s="4">
        <f t="shared" si="6"/>
        <v>8</v>
      </c>
      <c r="G198" t="s">
        <v>9374</v>
      </c>
    </row>
    <row r="200" spans="1:7" x14ac:dyDescent="0.35">
      <c r="B200" s="20" t="s">
        <v>9232</v>
      </c>
    </row>
    <row r="201" spans="1:7" x14ac:dyDescent="0.35">
      <c r="A201" s="4">
        <v>128</v>
      </c>
      <c r="B201" s="4">
        <v>-97.373999999999995</v>
      </c>
      <c r="C201" t="s">
        <v>8088</v>
      </c>
      <c r="D201" s="4">
        <v>1</v>
      </c>
      <c r="E201" s="16" t="s">
        <v>8432</v>
      </c>
      <c r="F201" s="4">
        <f t="shared" si="6"/>
        <v>30</v>
      </c>
      <c r="G201" t="s">
        <v>9375</v>
      </c>
    </row>
    <row r="202" spans="1:7" x14ac:dyDescent="0.35">
      <c r="A202" s="4">
        <v>129</v>
      </c>
      <c r="B202" s="4">
        <v>-93.283999999999907</v>
      </c>
      <c r="C202" t="s">
        <v>8085</v>
      </c>
      <c r="D202" s="4">
        <v>3</v>
      </c>
      <c r="E202" s="16" t="s">
        <v>8434</v>
      </c>
      <c r="F202" s="4">
        <f t="shared" si="6"/>
        <v>30</v>
      </c>
      <c r="G202" t="s">
        <v>9375</v>
      </c>
    </row>
    <row r="203" spans="1:7" x14ac:dyDescent="0.35">
      <c r="A203" s="4">
        <v>130</v>
      </c>
      <c r="B203" s="4">
        <v>-84.453999999999994</v>
      </c>
      <c r="C203" t="s">
        <v>8088</v>
      </c>
      <c r="D203" s="4">
        <v>1</v>
      </c>
      <c r="E203" s="16" t="s">
        <v>8436</v>
      </c>
      <c r="F203" s="4">
        <f t="shared" si="6"/>
        <v>30</v>
      </c>
      <c r="G203" t="s">
        <v>9375</v>
      </c>
    </row>
    <row r="204" spans="1:7" x14ac:dyDescent="0.35">
      <c r="B204" s="4">
        <v>-81.611999999999995</v>
      </c>
      <c r="C204" t="s">
        <v>8088</v>
      </c>
      <c r="D204" s="4">
        <v>1</v>
      </c>
      <c r="E204" s="16" t="s">
        <v>8437</v>
      </c>
    </row>
    <row r="205" spans="1:7" x14ac:dyDescent="0.35">
      <c r="A205" s="4">
        <v>131</v>
      </c>
      <c r="B205" s="4">
        <v>-77.290000000000006</v>
      </c>
      <c r="C205" t="s">
        <v>8085</v>
      </c>
      <c r="D205" s="4">
        <v>3</v>
      </c>
      <c r="E205" s="16" t="s">
        <v>8440</v>
      </c>
      <c r="F205" s="4">
        <f t="shared" si="6"/>
        <v>30</v>
      </c>
      <c r="G205" t="s">
        <v>9375</v>
      </c>
    </row>
    <row r="206" spans="1:7" x14ac:dyDescent="0.35">
      <c r="A206" s="4">
        <v>132</v>
      </c>
      <c r="B206" s="4">
        <v>-52.381999999999998</v>
      </c>
      <c r="C206" t="s">
        <v>8088</v>
      </c>
      <c r="D206" s="4">
        <v>1</v>
      </c>
      <c r="E206" s="16" t="s">
        <v>8447</v>
      </c>
      <c r="F206" s="4">
        <f t="shared" si="6"/>
        <v>30</v>
      </c>
      <c r="G206" t="s">
        <v>9375</v>
      </c>
    </row>
    <row r="207" spans="1:7" x14ac:dyDescent="0.35">
      <c r="A207" s="4">
        <v>133</v>
      </c>
      <c r="B207" s="4">
        <v>-40.909999999999997</v>
      </c>
      <c r="C207" t="s">
        <v>8088</v>
      </c>
      <c r="D207" s="4">
        <v>1</v>
      </c>
      <c r="E207" s="16" t="s">
        <v>8450</v>
      </c>
      <c r="F207" s="4">
        <f t="shared" si="6"/>
        <v>30</v>
      </c>
      <c r="G207" t="s">
        <v>9375</v>
      </c>
    </row>
    <row r="208" spans="1:7" x14ac:dyDescent="0.35">
      <c r="A208" s="4">
        <v>134</v>
      </c>
      <c r="B208" s="4">
        <v>-27.951000000000001</v>
      </c>
      <c r="C208" t="s">
        <v>8085</v>
      </c>
      <c r="D208" s="4">
        <v>3</v>
      </c>
      <c r="E208" s="16" t="s">
        <v>8453</v>
      </c>
      <c r="F208" s="4">
        <f t="shared" si="6"/>
        <v>30</v>
      </c>
      <c r="G208" t="s">
        <v>9375</v>
      </c>
    </row>
    <row r="209" spans="1:9" x14ac:dyDescent="0.35">
      <c r="A209" s="4">
        <v>135</v>
      </c>
      <c r="B209" s="4">
        <v>-24.013999999999999</v>
      </c>
      <c r="C209" t="s">
        <v>8085</v>
      </c>
      <c r="D209" s="4">
        <v>3</v>
      </c>
      <c r="E209" s="16" t="s">
        <v>8455</v>
      </c>
      <c r="F209" s="4">
        <f t="shared" si="6"/>
        <v>30</v>
      </c>
      <c r="G209" t="s">
        <v>9375</v>
      </c>
    </row>
    <row r="210" spans="1:9" x14ac:dyDescent="0.35">
      <c r="A210" s="4">
        <v>136</v>
      </c>
      <c r="B210" s="4">
        <v>-20.678000000000001</v>
      </c>
      <c r="C210" t="s">
        <v>8088</v>
      </c>
      <c r="D210" s="4">
        <v>1</v>
      </c>
      <c r="E210" s="16" t="s">
        <v>8456</v>
      </c>
      <c r="F210" s="4">
        <f t="shared" si="6"/>
        <v>30</v>
      </c>
      <c r="G210" t="s">
        <v>9375</v>
      </c>
    </row>
    <row r="212" spans="1:9" x14ac:dyDescent="0.35">
      <c r="B212" s="21" t="s">
        <v>9234</v>
      </c>
      <c r="C212" s="22"/>
      <c r="D212" s="21"/>
      <c r="E212" s="23"/>
    </row>
    <row r="213" spans="1:9" x14ac:dyDescent="0.35">
      <c r="B213" s="31"/>
    </row>
    <row r="214" spans="1:9" x14ac:dyDescent="0.35">
      <c r="A214" s="4">
        <v>137</v>
      </c>
      <c r="B214" s="4">
        <v>43.966999999999999</v>
      </c>
      <c r="C214" t="s">
        <v>8081</v>
      </c>
      <c r="D214" s="4">
        <v>2</v>
      </c>
      <c r="E214" s="16" t="s">
        <v>8457</v>
      </c>
      <c r="F214" s="4">
        <f t="shared" ref="F214:H216" si="7">IF(G214="GREET",1,IF(G214="GOAL",2,IF(G214="GOAL:COOP",2,IF(G214="(GOAL:COOP)",2,IF(G214="GOAL:CIVILITY",2,IF(G214="GOAL:SUSTAIN",2,IF(G214="(GOAL:SUSTAIN)",2,IF(G214="GOAL:MAX EARN",2,IF(G214="GOAL:EQUITY",2,IF(G214="(GOAL:EQUITY)",2,IF(G214="PROPOSAL",3,IF(G214="(PROPOSAL)",3,IF(G214="CHOOSE+",4,IF(G214="CHOOSE-",4,IF(G214="(CHOOSE+)",4,IF(G214="(CHOOSE-)",4,IF(G214="ECO INFO",5,IF(G214="(ECO INFO)",5,IF(G214="$ INFO",6,IF(G214="($ INFO)",6,IF(G214="SOC INFO",7,IF(G214="(SOC INFO)",7,IF(G214="RULE INFO",8,IF(G214="EXP INFO",9,IF(G214="(EXP INFO)",9,IF(G214="MON RES",10,IF(G214="MON EARN",11,IF(G214="MON BEH",12,IF(G214="POSE HARM",13,IF(G214="(POSE HARM)",13,IF(G214="POSE CONCERN",14,IF(G214="(POSE CONCERN)",14,IF(G214="RJ APOLOGY",15,IF(G214="RJ ATONE",16,IF(G214="(RJ ATONE)",16,IF(G214="RJ JUSTIFY",17,IF(G214="RJ JUSTIFY:ECO INFO",17,IF(G214="RJ JUSTIFY:SOC INFO",17,IF(G214="RJ JUSTIFY:EXP INFO",17,IF(G214="RJ JUSTIFY:MON EARN",17,IF(G214="RJ JUSTIFY:MON BEH",17,IF(G214="RJ-",18,IF(G214="RJ FORGIVE+",19,IF(G214="RJ FORGIVE-",19,IF(G214="(RJ FORGIVE+)",19,IF(G214="(RJ FORGIVE-)",19,IF(G214="COORD",20,IF(G214="(COORD)",20,IF(G214="ENF ACK",21,IF(G214="(ENF ACK)",21,IF(G214="ENF PRAISE",22,IF(G214="ENF ASK",23,IF(G214="ENF TELL",24,IF(G214="ENF SHAME",25,IF(G214="ENF WARN",26,IF(G214="ENF THREATEN",27,IF(G214="ENF PUNISH",28,IF(G214="DEFECT",29,IF(G214="SM TALK",30,IF(G214="HUMOR",31,IF(G214="POLITE+",32,IF(G214="POLITE-",32,IF(G214="INPUT-",33,IF(G214="AMBIGUOUS",34,IF(G214="UNCODEABLE",35)))))))))))))))))))))))))))))))))))))))))))))))))))))))))))))))))</f>
        <v>7</v>
      </c>
      <c r="G214" t="s">
        <v>9377</v>
      </c>
    </row>
    <row r="215" spans="1:9" x14ac:dyDescent="0.35">
      <c r="B215" s="4">
        <v>46.831000000000003</v>
      </c>
      <c r="C215" t="s">
        <v>8081</v>
      </c>
      <c r="D215" s="4">
        <v>2</v>
      </c>
      <c r="E215" s="16" t="s">
        <v>8458</v>
      </c>
    </row>
    <row r="216" spans="1:9" x14ac:dyDescent="0.35">
      <c r="A216" s="4">
        <v>138</v>
      </c>
      <c r="B216" s="4">
        <v>62.927</v>
      </c>
      <c r="C216" t="s">
        <v>8081</v>
      </c>
      <c r="D216" s="4">
        <v>2</v>
      </c>
      <c r="E216" s="16" t="s">
        <v>8461</v>
      </c>
      <c r="F216" s="4">
        <f t="shared" si="7"/>
        <v>10</v>
      </c>
      <c r="G216" t="s">
        <v>10136</v>
      </c>
      <c r="H216" s="4">
        <f t="shared" si="7"/>
        <v>5</v>
      </c>
      <c r="I216" t="s">
        <v>10437</v>
      </c>
    </row>
    <row r="219" spans="1:9" x14ac:dyDescent="0.35">
      <c r="A219" s="8" t="s">
        <v>11929</v>
      </c>
    </row>
    <row r="220" spans="1:9" x14ac:dyDescent="0.35">
      <c r="B220" s="98" t="s">
        <v>11936</v>
      </c>
    </row>
    <row r="221" spans="1:9" x14ac:dyDescent="0.35">
      <c r="A221" s="7" t="s">
        <v>12235</v>
      </c>
      <c r="B221" s="4">
        <v>1</v>
      </c>
      <c r="C221" t="s">
        <v>11957</v>
      </c>
    </row>
    <row r="222" spans="1:9" x14ac:dyDescent="0.35">
      <c r="A222" s="7" t="s">
        <v>12236</v>
      </c>
      <c r="B222" s="4">
        <v>1</v>
      </c>
      <c r="C222" t="s">
        <v>11957</v>
      </c>
    </row>
    <row r="223" spans="1:9" x14ac:dyDescent="0.35">
      <c r="A223" s="7" t="s">
        <v>12237</v>
      </c>
      <c r="B223" s="4">
        <v>2</v>
      </c>
      <c r="C223" t="s">
        <v>12053</v>
      </c>
    </row>
    <row r="225" spans="1:10" x14ac:dyDescent="0.35">
      <c r="A225" s="7" t="s">
        <v>12080</v>
      </c>
      <c r="B225" s="4">
        <v>2</v>
      </c>
    </row>
    <row r="226" spans="1:10" x14ac:dyDescent="0.35">
      <c r="A226" s="4" t="s">
        <v>12082</v>
      </c>
      <c r="B226" s="4">
        <v>3</v>
      </c>
    </row>
    <row r="229" spans="1:10" x14ac:dyDescent="0.35">
      <c r="B229" s="8" t="s">
        <v>12198</v>
      </c>
      <c r="F229"/>
      <c r="H229"/>
      <c r="J229"/>
    </row>
    <row r="230" spans="1:10" x14ac:dyDescent="0.35">
      <c r="A230" s="8" t="s">
        <v>12232</v>
      </c>
      <c r="B230" s="139" t="s">
        <v>12230</v>
      </c>
      <c r="C230" s="139" t="s">
        <v>12231</v>
      </c>
      <c r="F230"/>
      <c r="H230"/>
      <c r="J230"/>
    </row>
    <row r="231" spans="1:10" x14ac:dyDescent="0.35">
      <c r="A231" s="7" t="s">
        <v>12083</v>
      </c>
      <c r="B231" s="102">
        <v>1</v>
      </c>
      <c r="C231" s="102">
        <v>1</v>
      </c>
      <c r="F231"/>
      <c r="H231"/>
      <c r="J231"/>
    </row>
    <row r="232" spans="1:10" x14ac:dyDescent="0.35">
      <c r="A232" s="7" t="s">
        <v>12084</v>
      </c>
      <c r="B232" s="102">
        <v>1</v>
      </c>
      <c r="C232" s="102">
        <v>1</v>
      </c>
      <c r="F232"/>
      <c r="H232"/>
      <c r="J232"/>
    </row>
    <row r="233" spans="1:10" x14ac:dyDescent="0.35">
      <c r="B233" s="102"/>
      <c r="C233" s="102"/>
      <c r="F233"/>
      <c r="H233"/>
      <c r="J233"/>
    </row>
    <row r="234" spans="1:10" x14ac:dyDescent="0.35">
      <c r="A234" s="8" t="s">
        <v>12200</v>
      </c>
      <c r="B234" s="102"/>
      <c r="C234" s="102"/>
      <c r="F234"/>
      <c r="H234"/>
      <c r="J234"/>
    </row>
    <row r="235" spans="1:10" x14ac:dyDescent="0.35">
      <c r="A235" s="7" t="s">
        <v>12083</v>
      </c>
      <c r="B235" s="102">
        <v>1</v>
      </c>
      <c r="C235" s="102">
        <v>1</v>
      </c>
      <c r="E235"/>
      <c r="F235"/>
      <c r="H235"/>
      <c r="J235"/>
    </row>
    <row r="236" spans="1:10" x14ac:dyDescent="0.35">
      <c r="A236" s="7" t="s">
        <v>12084</v>
      </c>
      <c r="B236" s="102">
        <v>1</v>
      </c>
      <c r="C236" s="102">
        <v>1</v>
      </c>
      <c r="F236"/>
      <c r="H236"/>
      <c r="J236"/>
    </row>
    <row r="237" spans="1:10" x14ac:dyDescent="0.35">
      <c r="B237" s="102"/>
      <c r="C237" s="102"/>
      <c r="F237"/>
      <c r="H237"/>
      <c r="J237"/>
    </row>
    <row r="238" spans="1:10" x14ac:dyDescent="0.35">
      <c r="A238" s="8" t="s">
        <v>12201</v>
      </c>
      <c r="B238" s="102"/>
      <c r="C238" s="102"/>
      <c r="F238"/>
      <c r="H238"/>
      <c r="J238"/>
    </row>
    <row r="239" spans="1:10" x14ac:dyDescent="0.35">
      <c r="A239" s="7" t="s">
        <v>12083</v>
      </c>
      <c r="B239" s="102" t="s">
        <v>11932</v>
      </c>
      <c r="C239" s="102" t="s">
        <v>11932</v>
      </c>
      <c r="F239"/>
      <c r="H239"/>
      <c r="J239"/>
    </row>
    <row r="240" spans="1:10" x14ac:dyDescent="0.35">
      <c r="A240" s="7" t="s">
        <v>12084</v>
      </c>
      <c r="B240" s="102" t="s">
        <v>11932</v>
      </c>
      <c r="C240" s="102" t="s">
        <v>11932</v>
      </c>
      <c r="F240"/>
      <c r="H240"/>
      <c r="J240"/>
    </row>
    <row r="241" spans="1:10" x14ac:dyDescent="0.35">
      <c r="B241" s="102"/>
      <c r="C241" s="102"/>
      <c r="F241"/>
      <c r="H241"/>
      <c r="J241"/>
    </row>
    <row r="242" spans="1:10" x14ac:dyDescent="0.35">
      <c r="A242" s="7" t="s">
        <v>12080</v>
      </c>
      <c r="B242" s="102"/>
      <c r="C242" s="102"/>
      <c r="F242"/>
      <c r="H242"/>
      <c r="J242"/>
    </row>
    <row r="243" spans="1:10" x14ac:dyDescent="0.35">
      <c r="A243" s="7" t="s">
        <v>12083</v>
      </c>
      <c r="B243" s="102">
        <v>1</v>
      </c>
      <c r="C243" s="102">
        <v>1</v>
      </c>
      <c r="F243"/>
      <c r="H243"/>
      <c r="J243"/>
    </row>
    <row r="244" spans="1:10" x14ac:dyDescent="0.35">
      <c r="A244" s="7" t="s">
        <v>12084</v>
      </c>
      <c r="B244" s="102">
        <v>1</v>
      </c>
      <c r="C244" s="102">
        <v>1</v>
      </c>
      <c r="F244"/>
      <c r="H244"/>
      <c r="J244"/>
    </row>
    <row r="247" spans="1:10" x14ac:dyDescent="0.35">
      <c r="A247" s="8" t="s">
        <v>12089</v>
      </c>
    </row>
    <row r="249" spans="1:10" x14ac:dyDescent="0.35">
      <c r="A249" s="113" t="s">
        <v>11933</v>
      </c>
    </row>
    <row r="250" spans="1:10" x14ac:dyDescent="0.35">
      <c r="A250" s="113"/>
    </row>
    <row r="251" spans="1:10" x14ac:dyDescent="0.35">
      <c r="A251" s="116" t="s">
        <v>12090</v>
      </c>
    </row>
    <row r="252" spans="1:10" x14ac:dyDescent="0.35">
      <c r="A252" s="4" t="s">
        <v>12091</v>
      </c>
      <c r="B252" s="4">
        <v>4</v>
      </c>
    </row>
    <row r="253" spans="1:10" x14ac:dyDescent="0.35">
      <c r="A253" s="4" t="s">
        <v>12092</v>
      </c>
    </row>
    <row r="254" spans="1:10" x14ac:dyDescent="0.35">
      <c r="A254" s="4" t="s">
        <v>12093</v>
      </c>
    </row>
    <row r="255" spans="1:10" x14ac:dyDescent="0.35">
      <c r="A255" s="4" t="s">
        <v>12094</v>
      </c>
    </row>
    <row r="256" spans="1:10" x14ac:dyDescent="0.35">
      <c r="A256" s="37" t="s">
        <v>12098</v>
      </c>
      <c r="B256" s="117">
        <v>4</v>
      </c>
    </row>
    <row r="257" spans="1:5" x14ac:dyDescent="0.35">
      <c r="A257" s="37"/>
    </row>
    <row r="258" spans="1:5" x14ac:dyDescent="0.35">
      <c r="A258" s="116" t="s">
        <v>12095</v>
      </c>
    </row>
    <row r="259" spans="1:5" x14ac:dyDescent="0.35">
      <c r="A259" s="4" t="s">
        <v>12091</v>
      </c>
      <c r="B259" s="4">
        <v>4</v>
      </c>
    </row>
    <row r="260" spans="1:5" x14ac:dyDescent="0.35">
      <c r="A260" s="4" t="s">
        <v>12092</v>
      </c>
    </row>
    <row r="261" spans="1:5" x14ac:dyDescent="0.35">
      <c r="A261" s="4" t="s">
        <v>12093</v>
      </c>
    </row>
    <row r="262" spans="1:5" x14ac:dyDescent="0.35">
      <c r="A262" s="4" t="s">
        <v>12094</v>
      </c>
    </row>
    <row r="263" spans="1:5" x14ac:dyDescent="0.35">
      <c r="A263" s="37" t="s">
        <v>12098</v>
      </c>
      <c r="B263" s="4">
        <v>4</v>
      </c>
    </row>
    <row r="264" spans="1:5" x14ac:dyDescent="0.35">
      <c r="A264" s="37"/>
    </row>
    <row r="265" spans="1:5" x14ac:dyDescent="0.35">
      <c r="A265" s="113" t="s">
        <v>11934</v>
      </c>
    </row>
    <row r="266" spans="1:5" x14ac:dyDescent="0.35">
      <c r="A266" s="113"/>
    </row>
    <row r="267" spans="1:5" x14ac:dyDescent="0.35">
      <c r="A267" s="116" t="s">
        <v>12090</v>
      </c>
      <c r="E267" s="16" t="s">
        <v>11932</v>
      </c>
    </row>
    <row r="268" spans="1:5" x14ac:dyDescent="0.35">
      <c r="A268" s="4" t="s">
        <v>12091</v>
      </c>
    </row>
    <row r="269" spans="1:5" x14ac:dyDescent="0.35">
      <c r="A269" s="4" t="s">
        <v>12092</v>
      </c>
    </row>
    <row r="270" spans="1:5" x14ac:dyDescent="0.35">
      <c r="A270" s="4" t="s">
        <v>12093</v>
      </c>
    </row>
    <row r="271" spans="1:5" x14ac:dyDescent="0.35">
      <c r="A271" s="4" t="s">
        <v>12094</v>
      </c>
    </row>
    <row r="272" spans="1:5" x14ac:dyDescent="0.35">
      <c r="A272" s="37" t="s">
        <v>12098</v>
      </c>
      <c r="B272" s="117"/>
    </row>
    <row r="273" spans="1:5" x14ac:dyDescent="0.35">
      <c r="A273" s="37"/>
    </row>
    <row r="274" spans="1:5" x14ac:dyDescent="0.35">
      <c r="A274" s="116" t="s">
        <v>12095</v>
      </c>
      <c r="E274" s="16" t="s">
        <v>11932</v>
      </c>
    </row>
    <row r="275" spans="1:5" x14ac:dyDescent="0.35">
      <c r="A275" s="4" t="s">
        <v>12091</v>
      </c>
    </row>
    <row r="276" spans="1:5" x14ac:dyDescent="0.35">
      <c r="A276" s="4" t="s">
        <v>12092</v>
      </c>
    </row>
    <row r="277" spans="1:5" x14ac:dyDescent="0.35">
      <c r="A277" s="4" t="s">
        <v>12093</v>
      </c>
    </row>
    <row r="278" spans="1:5" x14ac:dyDescent="0.35">
      <c r="A278" s="4" t="s">
        <v>12094</v>
      </c>
    </row>
    <row r="279" spans="1:5" x14ac:dyDescent="0.35">
      <c r="A279" s="37" t="s">
        <v>12098</v>
      </c>
    </row>
    <row r="281" spans="1:5" x14ac:dyDescent="0.35">
      <c r="A281" s="113" t="s">
        <v>11935</v>
      </c>
    </row>
    <row r="282" spans="1:5" x14ac:dyDescent="0.35">
      <c r="A282" s="113"/>
    </row>
    <row r="283" spans="1:5" x14ac:dyDescent="0.35">
      <c r="A283" s="116" t="s">
        <v>12090</v>
      </c>
    </row>
    <row r="284" spans="1:5" x14ac:dyDescent="0.35">
      <c r="A284" s="4" t="s">
        <v>12091</v>
      </c>
      <c r="B284" s="4">
        <v>4</v>
      </c>
    </row>
    <row r="285" spans="1:5" x14ac:dyDescent="0.35">
      <c r="A285" s="4" t="s">
        <v>12092</v>
      </c>
    </row>
    <row r="286" spans="1:5" x14ac:dyDescent="0.35">
      <c r="A286" s="4" t="s">
        <v>12093</v>
      </c>
    </row>
    <row r="287" spans="1:5" x14ac:dyDescent="0.35">
      <c r="A287" s="4" t="s">
        <v>12094</v>
      </c>
    </row>
    <row r="288" spans="1:5" x14ac:dyDescent="0.35">
      <c r="A288" s="37" t="s">
        <v>12098</v>
      </c>
    </row>
    <row r="290" spans="1:5" x14ac:dyDescent="0.35">
      <c r="A290" s="116" t="s">
        <v>12095</v>
      </c>
      <c r="E290" s="16" t="s">
        <v>11932</v>
      </c>
    </row>
    <row r="291" spans="1:5" x14ac:dyDescent="0.35">
      <c r="A291" s="4" t="s">
        <v>12091</v>
      </c>
    </row>
    <row r="292" spans="1:5" x14ac:dyDescent="0.35">
      <c r="A292" s="4" t="s">
        <v>12092</v>
      </c>
    </row>
    <row r="293" spans="1:5" x14ac:dyDescent="0.35">
      <c r="A293" s="4" t="s">
        <v>12093</v>
      </c>
    </row>
    <row r="294" spans="1:5" x14ac:dyDescent="0.35">
      <c r="A294" s="4" t="s">
        <v>12094</v>
      </c>
    </row>
    <row r="295" spans="1:5" x14ac:dyDescent="0.35">
      <c r="A295" s="39" t="s">
        <v>12098</v>
      </c>
    </row>
    <row r="296" spans="1:5" x14ac:dyDescent="0.35">
      <c r="A296" s="37"/>
    </row>
    <row r="297" spans="1:5" x14ac:dyDescent="0.35">
      <c r="A297" s="8" t="s">
        <v>12227</v>
      </c>
      <c r="B297" s="117">
        <f>(B252+B259+B284)/3</f>
        <v>4</v>
      </c>
    </row>
  </sheetData>
  <phoneticPr fontId="25" type="noConversion"/>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A00-000000000000}">
  <sheetPr codeName="Sheet230">
    <tabColor theme="9" tint="0.39997558519241921"/>
  </sheetPr>
  <dimension ref="A1:K287"/>
  <sheetViews>
    <sheetView zoomScale="80" zoomScaleNormal="80" workbookViewId="0">
      <selection activeCell="F1" sqref="F1"/>
    </sheetView>
  </sheetViews>
  <sheetFormatPr defaultRowHeight="14.5" x14ac:dyDescent="0.35"/>
  <cols>
    <col min="1" max="1" width="8.54296875" style="4" customWidth="1"/>
    <col min="2" max="2" width="8.6328125" style="4" customWidth="1"/>
    <col min="3" max="3" width="7.81640625" customWidth="1"/>
    <col min="4" max="4" width="8.1796875" style="4" customWidth="1"/>
    <col min="5" max="5" width="85.36328125" style="16" customWidth="1"/>
    <col min="6" max="6" width="8.90625" style="4"/>
    <col min="8" max="8" width="8.90625" style="4"/>
    <col min="10" max="10" width="8.90625" style="4"/>
  </cols>
  <sheetData>
    <row r="1" spans="1:11" x14ac:dyDescent="0.35">
      <c r="A1" s="14" t="s">
        <v>9362</v>
      </c>
      <c r="B1" s="10"/>
      <c r="C1" s="14"/>
      <c r="D1" s="18"/>
      <c r="E1" s="14"/>
      <c r="F1" s="127" t="s">
        <v>9368</v>
      </c>
      <c r="G1" s="36"/>
      <c r="H1" s="121"/>
      <c r="I1" s="36"/>
      <c r="J1" s="121"/>
      <c r="K1" s="36"/>
    </row>
    <row r="2" spans="1:11" x14ac:dyDescent="0.35">
      <c r="A2" s="7" t="s">
        <v>9223</v>
      </c>
      <c r="B2" s="7" t="s">
        <v>3</v>
      </c>
      <c r="C2" s="8" t="s">
        <v>9459</v>
      </c>
      <c r="D2" s="7" t="s">
        <v>9224</v>
      </c>
      <c r="E2" s="8" t="s">
        <v>9225</v>
      </c>
      <c r="F2" s="121"/>
      <c r="G2" s="36"/>
      <c r="H2" s="121"/>
      <c r="I2" s="36"/>
      <c r="J2" s="121"/>
      <c r="K2" s="36"/>
    </row>
    <row r="3" spans="1:11" x14ac:dyDescent="0.35">
      <c r="A3" s="7"/>
      <c r="B3" s="11" t="s">
        <v>9227</v>
      </c>
      <c r="C3" s="15"/>
      <c r="D3" s="19"/>
      <c r="E3" s="15"/>
      <c r="F3" s="4" t="s">
        <v>9370</v>
      </c>
      <c r="G3" t="s">
        <v>9382</v>
      </c>
      <c r="H3" s="4" t="s">
        <v>9370</v>
      </c>
      <c r="I3" t="s">
        <v>9369</v>
      </c>
      <c r="J3" s="4" t="s">
        <v>9370</v>
      </c>
      <c r="K3" t="s">
        <v>9369</v>
      </c>
    </row>
    <row r="4" spans="1:11" x14ac:dyDescent="0.35">
      <c r="A4" s="7"/>
      <c r="B4" s="7"/>
      <c r="C4" s="8"/>
      <c r="E4" s="8"/>
    </row>
    <row r="5" spans="1:11" s="6" customFormat="1" x14ac:dyDescent="0.35">
      <c r="A5" s="7"/>
      <c r="B5" s="8" t="s">
        <v>11719</v>
      </c>
      <c r="D5" s="7"/>
      <c r="E5" s="8"/>
      <c r="F5" s="7"/>
      <c r="H5" s="7"/>
      <c r="J5" s="7"/>
    </row>
    <row r="6" spans="1:11" s="6" customFormat="1" x14ac:dyDescent="0.35">
      <c r="A6" s="7">
        <v>4</v>
      </c>
      <c r="B6" s="8" t="s">
        <v>12057</v>
      </c>
      <c r="D6" s="7"/>
      <c r="E6" s="8"/>
      <c r="F6" s="7"/>
      <c r="H6" s="7"/>
      <c r="J6" s="7"/>
    </row>
    <row r="7" spans="1:11" s="6" customFormat="1" x14ac:dyDescent="0.35">
      <c r="A7" s="7">
        <v>4</v>
      </c>
      <c r="B7" s="8" t="s">
        <v>11730</v>
      </c>
      <c r="D7" s="7"/>
      <c r="E7" s="8"/>
      <c r="F7" s="7"/>
      <c r="H7" s="7"/>
      <c r="J7" s="7"/>
    </row>
    <row r="8" spans="1:11" x14ac:dyDescent="0.35">
      <c r="A8" s="4">
        <v>1</v>
      </c>
      <c r="B8" s="4">
        <v>-391.08099999999899</v>
      </c>
      <c r="C8" t="s">
        <v>8485</v>
      </c>
      <c r="D8" s="4">
        <v>3</v>
      </c>
      <c r="E8" s="16" t="s">
        <v>76</v>
      </c>
    </row>
    <row r="9" spans="1:11" x14ac:dyDescent="0.35">
      <c r="B9" s="4">
        <v>-376.904</v>
      </c>
      <c r="C9" t="s">
        <v>8485</v>
      </c>
      <c r="D9" s="4">
        <v>3</v>
      </c>
      <c r="E9" s="16" t="s">
        <v>8489</v>
      </c>
    </row>
    <row r="10" spans="1:11" x14ac:dyDescent="0.35">
      <c r="E10" s="93" t="s">
        <v>11720</v>
      </c>
      <c r="F10" s="4">
        <f t="shared" ref="F10:F64" si="0">IF(G10="GREET",1,IF(G10="GOAL",2,IF(G10="GOAL:COOP",2,IF(G10="(GOAL:COOP)",2,IF(G10="GOAL:CIVILITY",2,IF(G10="GOAL:SUSTAIN",2,IF(G10="(GOAL:SUSTAIN)",2,IF(G10="GOAL:MAX EARN",2,IF(G10="GOAL:EQUITY",2,IF(G10="(GOAL:EQUITY)",2,IF(G10="PROPOSAL",3,IF(G10="(PROPOSAL)",3,IF(G10="CHOOSE+",4,IF(G10="CHOOSE-",4,IF(G10="(CHOOSE+)",4,IF(G10="(CHOOSE-)",4,IF(G10="ECO INFO",5,IF(G10="(ECO INFO)",5,IF(G10="$ INFO",6,IF(G10="($ INFO)",6,IF(G10="SOC INFO",7,IF(G10="(SOC INFO)",7,IF(G10="RULE INFO",8,IF(G10="EXP INFO",9,IF(G10="(EXP INFO)",9,IF(G10="MON RES",10,IF(G10="MON EARN",11,IF(G10="MON BEH",12,IF(G10="POSE HARM",13,IF(G10="(POSE HARM)",13,IF(G10="POSE CONCERN",14,IF(G10="(POSE CONCERN)",14,IF(G10="RJ APOLOGY",15,IF(G10="RJ ATONE",16,IF(G10="(RJ ATONE)",16,IF(G10="RJ JUSTIFY",17,IF(G10="RJ JUSTIFY:ECO INFO",17,IF(G10="RJ JUSTIFY:SOC INFO",17,IF(G10="RJ JUSTIFY:EXP INFO",17,IF(G10="RJ JUSTIFY:MON EARN",17,IF(G10="RJ JUSTIFY:MON BEH",17,IF(G10="RJ-",18,IF(G10="RJ FORGIVE+",19,IF(G10="RJ FORGIVE-",19,IF(G10="(RJ FORGIVE+)",19,IF(G10="(RJ FORGIVE-)",19,IF(G10="COORD",20,IF(G10="(COORD)",20,IF(G10="ENF ACK",21,IF(G10="(ENF ACK)",21,IF(G10="ENF PRAISE",22,IF(G10="ENF ASK",23,IF(G10="ENF TELL",24,IF(G10="ENF SHAME",25,IF(G10="ENF WARN",26,IF(G10="ENF THREATEN",27,IF(G10="ENF PUNISH",28,IF(G10="DEFECT",29,IF(G10="SM TALK",30,IF(G10="HUMOR",31,IF(G10="POLITE+",32,IF(G10="POLITE-",32,IF(G10="INPUT-",33,IF(G10="AMBIGUOUS",34,IF(G10="UNCODEABLE",35)))))))))))))))))))))))))))))))))))))))))))))))))))))))))))))))))</f>
        <v>3</v>
      </c>
      <c r="G10" t="s">
        <v>9379</v>
      </c>
    </row>
    <row r="11" spans="1:11" x14ac:dyDescent="0.35">
      <c r="E11" s="93" t="s">
        <v>11721</v>
      </c>
      <c r="F11" s="4">
        <f t="shared" si="0"/>
        <v>5</v>
      </c>
      <c r="G11" t="s">
        <v>9378</v>
      </c>
    </row>
    <row r="12" spans="1:11" x14ac:dyDescent="0.35">
      <c r="A12" s="4">
        <v>2</v>
      </c>
      <c r="B12" s="4">
        <v>-375.87699999999899</v>
      </c>
      <c r="C12" t="s">
        <v>8490</v>
      </c>
      <c r="D12" s="4">
        <v>2</v>
      </c>
      <c r="E12" s="16" t="s">
        <v>8491</v>
      </c>
      <c r="F12" s="4">
        <f t="shared" si="0"/>
        <v>3</v>
      </c>
      <c r="G12" t="s">
        <v>9379</v>
      </c>
      <c r="H12" s="4">
        <f t="shared" ref="H12" si="1">IF(I12="GREET",1,IF(I12="GOAL",2,IF(I12="GOAL:COOP",2,IF(I12="(GOAL:COOP)",2,IF(I12="GOAL:CIVILITY",2,IF(I12="GOAL:SUSTAIN",2,IF(I12="(GOAL:SUSTAIN)",2,IF(I12="GOAL:MAX EARN",2,IF(I12="GOAL:EQUITY",2,IF(I12="(GOAL:EQUITY)",2,IF(I12="PROPOSAL",3,IF(I12="(PROPOSAL)",3,IF(I12="CHOOSE+",4,IF(I12="CHOOSE-",4,IF(I12="(CHOOSE+)",4,IF(I12="(CHOOSE-)",4,IF(I12="ECO INFO",5,IF(I12="(ECO INFO)",5,IF(I12="$ INFO",6,IF(I12="($ INFO)",6,IF(I12="SOC INFO",7,IF(I12="(SOC INFO)",7,IF(I12="RULE INFO",8,IF(I12="EXP INFO",9,IF(I12="(EXP INFO)",9,IF(I12="MON RES",10,IF(I12="MON EARN",11,IF(I12="MON BEH",12,IF(I12="POSE HARM",13,IF(I12="(POSE HARM)",13,IF(I12="POSE CONCERN",14,IF(I12="(POSE CONCERN)",14,IF(I12="RJ APOLOGY",15,IF(I12="RJ ATONE",16,IF(I12="(RJ ATONE)",16,IF(I12="RJ JUSTIFY",17,IF(I12="RJ JUSTIFY:ECO INFO",17,IF(I12="RJ JUSTIFY:SOC INFO",17,IF(I12="RJ JUSTIFY:EXP INFO",17,IF(I12="RJ JUSTIFY:MON EARN",17,IF(I12="RJ JUSTIFY:MON BEH",17,IF(I12="RJ-",18,IF(I12="RJ FORGIVE+",19,IF(I12="RJ FORGIVE-",19,IF(I12="(RJ FORGIVE+)",19,IF(I12="(RJ FORGIVE-)",19,IF(I12="COORD",20,IF(I12="(COORD)",20,IF(I12="ENF ACK",21,IF(I12="(ENF ACK)",21,IF(I12="ENF PRAISE",22,IF(I12="ENF ASK",23,IF(I12="ENF TELL",24,IF(I12="ENF SHAME",25,IF(I12="ENF WARN",26,IF(I12="ENF THREATEN",27,IF(I12="ENF PUNISH",28,IF(I12="DEFECT",29,IF(I12="SM TALK",30,IF(I12="HUMOR",31,IF(I12="POLITE+",32,IF(I12="POLITE-",32,IF(I12="INPUT-",33,IF(I12="AMBIGUOUS",34,IF(I12="UNCODEABLE",35)))))))))))))))))))))))))))))))))))))))))))))))))))))))))))))))))</f>
        <v>2</v>
      </c>
      <c r="I12" t="s">
        <v>12180</v>
      </c>
    </row>
    <row r="13" spans="1:11" x14ac:dyDescent="0.35">
      <c r="A13" s="4">
        <v>3</v>
      </c>
      <c r="B13" s="4">
        <v>-368.12900000000002</v>
      </c>
      <c r="C13" t="s">
        <v>8496</v>
      </c>
      <c r="D13" s="4">
        <v>1</v>
      </c>
      <c r="E13" s="16" t="s">
        <v>8497</v>
      </c>
    </row>
    <row r="14" spans="1:11" x14ac:dyDescent="0.35">
      <c r="E14" s="58" t="s">
        <v>10069</v>
      </c>
      <c r="F14" s="4">
        <f t="shared" si="0"/>
        <v>3</v>
      </c>
      <c r="G14" t="s">
        <v>9379</v>
      </c>
    </row>
    <row r="15" spans="1:11" x14ac:dyDescent="0.35">
      <c r="E15" s="58" t="s">
        <v>10070</v>
      </c>
      <c r="F15" s="4">
        <f t="shared" si="0"/>
        <v>7</v>
      </c>
      <c r="G15" t="s">
        <v>9377</v>
      </c>
    </row>
    <row r="16" spans="1:11" x14ac:dyDescent="0.35">
      <c r="E16" s="58" t="s">
        <v>10071</v>
      </c>
      <c r="F16" s="4">
        <f t="shared" si="0"/>
        <v>2</v>
      </c>
      <c r="G16" t="s">
        <v>10428</v>
      </c>
    </row>
    <row r="17" spans="1:9" x14ac:dyDescent="0.35">
      <c r="A17" s="4">
        <v>4</v>
      </c>
      <c r="B17" s="4">
        <v>-367.04899999999998</v>
      </c>
      <c r="C17" t="s">
        <v>8485</v>
      </c>
      <c r="D17" s="4">
        <v>3</v>
      </c>
      <c r="E17" s="16" t="s">
        <v>999</v>
      </c>
      <c r="F17" s="4">
        <f t="shared" si="0"/>
        <v>4</v>
      </c>
      <c r="G17" t="s">
        <v>9372</v>
      </c>
    </row>
    <row r="18" spans="1:9" x14ac:dyDescent="0.35">
      <c r="A18" s="4">
        <v>5</v>
      </c>
      <c r="B18" s="4">
        <v>-350.57900000000001</v>
      </c>
      <c r="C18" t="s">
        <v>8485</v>
      </c>
      <c r="D18" s="4">
        <v>3</v>
      </c>
      <c r="E18" s="16" t="s">
        <v>8498</v>
      </c>
      <c r="F18" s="4">
        <f t="shared" si="0"/>
        <v>9</v>
      </c>
      <c r="G18" t="s">
        <v>9373</v>
      </c>
    </row>
    <row r="19" spans="1:9" x14ac:dyDescent="0.35">
      <c r="A19" s="4">
        <v>6</v>
      </c>
      <c r="B19" s="4">
        <v>-335.59500000000003</v>
      </c>
      <c r="C19" t="s">
        <v>8496</v>
      </c>
      <c r="D19" s="4">
        <v>1</v>
      </c>
      <c r="E19" s="16" t="s">
        <v>8499</v>
      </c>
      <c r="F19" s="4">
        <f t="shared" si="0"/>
        <v>9</v>
      </c>
      <c r="G19" t="s">
        <v>9373</v>
      </c>
    </row>
    <row r="20" spans="1:9" x14ac:dyDescent="0.35">
      <c r="A20" s="4">
        <v>7</v>
      </c>
      <c r="B20" s="4">
        <v>-332.83199999999999</v>
      </c>
      <c r="C20" t="s">
        <v>8490</v>
      </c>
      <c r="D20" s="4">
        <v>2</v>
      </c>
      <c r="E20" s="16" t="s">
        <v>8501</v>
      </c>
    </row>
    <row r="21" spans="1:9" x14ac:dyDescent="0.35">
      <c r="E21" s="58" t="s">
        <v>10072</v>
      </c>
      <c r="F21" s="4">
        <f t="shared" si="0"/>
        <v>9</v>
      </c>
      <c r="G21" t="s">
        <v>9373</v>
      </c>
    </row>
    <row r="22" spans="1:9" x14ac:dyDescent="0.35">
      <c r="E22" s="58" t="s">
        <v>10073</v>
      </c>
      <c r="F22" s="4">
        <f t="shared" si="0"/>
        <v>3</v>
      </c>
      <c r="G22" t="s">
        <v>9379</v>
      </c>
    </row>
    <row r="23" spans="1:9" x14ac:dyDescent="0.35">
      <c r="E23" s="58" t="s">
        <v>11722</v>
      </c>
      <c r="F23" s="4">
        <f t="shared" si="0"/>
        <v>5</v>
      </c>
      <c r="G23" t="s">
        <v>9378</v>
      </c>
    </row>
    <row r="24" spans="1:9" x14ac:dyDescent="0.35">
      <c r="A24" s="4">
        <v>8</v>
      </c>
      <c r="B24" s="4">
        <v>-300.98099999999999</v>
      </c>
      <c r="C24" t="s">
        <v>8496</v>
      </c>
      <c r="D24" s="4">
        <v>1</v>
      </c>
      <c r="E24" s="16" t="s">
        <v>8505</v>
      </c>
      <c r="F24" s="4">
        <f t="shared" si="0"/>
        <v>2</v>
      </c>
      <c r="G24" t="s">
        <v>10428</v>
      </c>
    </row>
    <row r="25" spans="1:9" x14ac:dyDescent="0.35">
      <c r="A25" s="4">
        <v>9</v>
      </c>
      <c r="B25" s="4">
        <v>-300.03800000000001</v>
      </c>
      <c r="C25" t="s">
        <v>8485</v>
      </c>
      <c r="D25" s="4">
        <v>3</v>
      </c>
      <c r="E25" s="16" t="s">
        <v>8506</v>
      </c>
      <c r="F25" s="4">
        <f t="shared" si="0"/>
        <v>5</v>
      </c>
      <c r="G25" t="s">
        <v>9378</v>
      </c>
    </row>
    <row r="26" spans="1:9" x14ac:dyDescent="0.35">
      <c r="A26" s="4">
        <v>10</v>
      </c>
      <c r="B26" s="4">
        <v>-284.03300000000002</v>
      </c>
      <c r="C26" t="s">
        <v>8490</v>
      </c>
      <c r="D26" s="4">
        <v>2</v>
      </c>
      <c r="E26" s="16" t="s">
        <v>8510</v>
      </c>
    </row>
    <row r="27" spans="1:9" x14ac:dyDescent="0.35">
      <c r="B27" s="4">
        <v>-274.20299999999997</v>
      </c>
      <c r="C27" t="s">
        <v>8490</v>
      </c>
      <c r="D27" s="4">
        <v>2</v>
      </c>
      <c r="E27" s="16" t="s">
        <v>8513</v>
      </c>
    </row>
    <row r="28" spans="1:9" x14ac:dyDescent="0.35">
      <c r="E28" s="58" t="s">
        <v>11723</v>
      </c>
      <c r="F28" s="4">
        <f t="shared" si="0"/>
        <v>5</v>
      </c>
      <c r="G28" t="s">
        <v>9378</v>
      </c>
    </row>
    <row r="29" spans="1:9" x14ac:dyDescent="0.35">
      <c r="E29" s="58" t="s">
        <v>11724</v>
      </c>
      <c r="F29" s="4">
        <f t="shared" si="0"/>
        <v>3</v>
      </c>
      <c r="G29" t="s">
        <v>9379</v>
      </c>
    </row>
    <row r="30" spans="1:9" x14ac:dyDescent="0.35">
      <c r="A30" s="4">
        <v>11</v>
      </c>
      <c r="B30" s="4">
        <v>-246.387</v>
      </c>
      <c r="C30" t="s">
        <v>8485</v>
      </c>
      <c r="D30" s="4">
        <v>3</v>
      </c>
      <c r="E30" s="16" t="s">
        <v>8518</v>
      </c>
    </row>
    <row r="31" spans="1:9" x14ac:dyDescent="0.35">
      <c r="E31" s="58" t="s">
        <v>999</v>
      </c>
      <c r="F31" s="4">
        <f t="shared" si="0"/>
        <v>4</v>
      </c>
      <c r="G31" t="s">
        <v>9372</v>
      </c>
      <c r="H31" s="4">
        <f t="shared" ref="H31" si="2">IF(I31="GREET",1,IF(I31="GOAL",2,IF(I31="GOAL:COOP",2,IF(I31="(GOAL:COOP)",2,IF(I31="GOAL:CIVILITY",2,IF(I31="GOAL:SUSTAIN",2,IF(I31="(GOAL:SUSTAIN)",2,IF(I31="GOAL:MAX EARN",2,IF(I31="GOAL:EQUITY",2,IF(I31="(GOAL:EQUITY)",2,IF(I31="PROPOSAL",3,IF(I31="(PROPOSAL)",3,IF(I31="CHOOSE+",4,IF(I31="CHOOSE-",4,IF(I31="(CHOOSE+)",4,IF(I31="(CHOOSE-)",4,IF(I31="ECO INFO",5,IF(I31="(ECO INFO)",5,IF(I31="$ INFO",6,IF(I31="($ INFO)",6,IF(I31="SOC INFO",7,IF(I31="(SOC INFO)",7,IF(I31="RULE INFO",8,IF(I31="EXP INFO",9,IF(I31="(EXP INFO)",9,IF(I31="MON RES",10,IF(I31="MON EARN",11,IF(I31="MON BEH",12,IF(I31="POSE HARM",13,IF(I31="(POSE HARM)",13,IF(I31="POSE CONCERN",14,IF(I31="(POSE CONCERN)",14,IF(I31="RJ APOLOGY",15,IF(I31="RJ ATONE",16,IF(I31="(RJ ATONE)",16,IF(I31="RJ JUSTIFY",17,IF(I31="RJ JUSTIFY:ECO INFO",17,IF(I31="RJ JUSTIFY:SOC INFO",17,IF(I31="RJ JUSTIFY:EXP INFO",17,IF(I31="RJ JUSTIFY:MON EARN",17,IF(I31="RJ JUSTIFY:MON BEH",17,IF(I31="RJ-",18,IF(I31="RJ FORGIVE+",19,IF(I31="RJ FORGIVE-",19,IF(I31="(RJ FORGIVE+)",19,IF(I31="(RJ FORGIVE-)",19,IF(I31="COORD",20,IF(I31="(COORD)",20,IF(I31="ENF ACK",21,IF(I31="(ENF ACK)",21,IF(I31="ENF PRAISE",22,IF(I31="ENF ASK",23,IF(I31="ENF TELL",24,IF(I31="ENF SHAME",25,IF(I31="ENF WARN",26,IF(I31="ENF THREATEN",27,IF(I31="ENF PUNISH",28,IF(I31="DEFECT",29,IF(I31="SM TALK",30,IF(I31="HUMOR",31,IF(I31="POLITE+",32,IF(I31="POLITE-",32,IF(I31="INPUT-",33,IF(I31="AMBIGUOUS",34,IF(I31="UNCODEABLE",35)))))))))))))))))))))))))))))))))))))))))))))))))))))))))))))))))</f>
        <v>5</v>
      </c>
      <c r="I31" t="s">
        <v>9378</v>
      </c>
    </row>
    <row r="32" spans="1:9" x14ac:dyDescent="0.35">
      <c r="E32" s="58" t="s">
        <v>11725</v>
      </c>
      <c r="F32" s="4">
        <f t="shared" si="0"/>
        <v>8</v>
      </c>
      <c r="G32" t="s">
        <v>9374</v>
      </c>
    </row>
    <row r="33" spans="1:7" x14ac:dyDescent="0.35">
      <c r="A33" s="4">
        <v>12</v>
      </c>
      <c r="B33" s="4">
        <v>-242.5</v>
      </c>
      <c r="C33" t="s">
        <v>8490</v>
      </c>
      <c r="D33" s="4">
        <v>2</v>
      </c>
      <c r="E33" s="16" t="s">
        <v>55</v>
      </c>
      <c r="F33" s="4">
        <f t="shared" si="0"/>
        <v>8</v>
      </c>
      <c r="G33" t="s">
        <v>9374</v>
      </c>
    </row>
    <row r="34" spans="1:7" x14ac:dyDescent="0.35">
      <c r="A34" s="4">
        <v>13</v>
      </c>
      <c r="B34" s="4">
        <v>-262.29500000000002</v>
      </c>
      <c r="C34" t="s">
        <v>8496</v>
      </c>
      <c r="D34" s="4">
        <v>1</v>
      </c>
      <c r="E34" s="16" t="s">
        <v>8515</v>
      </c>
      <c r="F34" s="4">
        <f t="shared" si="0"/>
        <v>8</v>
      </c>
      <c r="G34" t="s">
        <v>9374</v>
      </c>
    </row>
    <row r="35" spans="1:7" x14ac:dyDescent="0.35">
      <c r="B35" s="4">
        <v>-260.022999999999</v>
      </c>
      <c r="C35" t="s">
        <v>8496</v>
      </c>
      <c r="D35" s="4">
        <v>1</v>
      </c>
      <c r="E35" s="16" t="s">
        <v>5664</v>
      </c>
    </row>
    <row r="36" spans="1:7" x14ac:dyDescent="0.35">
      <c r="A36" s="4">
        <v>14</v>
      </c>
      <c r="B36" s="4">
        <v>-228.44499999999999</v>
      </c>
      <c r="C36" t="s">
        <v>8496</v>
      </c>
      <c r="D36" s="4">
        <v>1</v>
      </c>
      <c r="E36" s="16" t="s">
        <v>8520</v>
      </c>
    </row>
    <row r="37" spans="1:7" x14ac:dyDescent="0.35">
      <c r="B37" s="4">
        <v>-219.88499999999999</v>
      </c>
      <c r="C37" t="s">
        <v>8496</v>
      </c>
      <c r="D37" s="4">
        <v>1</v>
      </c>
      <c r="E37" s="16" t="s">
        <v>8524</v>
      </c>
    </row>
    <row r="38" spans="1:7" x14ac:dyDescent="0.35">
      <c r="E38" s="58" t="s">
        <v>9902</v>
      </c>
      <c r="F38" s="4">
        <f t="shared" si="0"/>
        <v>4</v>
      </c>
      <c r="G38" t="s">
        <v>9372</v>
      </c>
    </row>
    <row r="39" spans="1:7" x14ac:dyDescent="0.35">
      <c r="E39" s="58" t="s">
        <v>11726</v>
      </c>
      <c r="F39" s="4">
        <f t="shared" si="0"/>
        <v>3</v>
      </c>
      <c r="G39" t="s">
        <v>9379</v>
      </c>
    </row>
    <row r="40" spans="1:7" x14ac:dyDescent="0.35">
      <c r="A40" s="4">
        <v>15</v>
      </c>
      <c r="B40" s="4">
        <v>-211.16299999999899</v>
      </c>
      <c r="C40" t="s">
        <v>8490</v>
      </c>
      <c r="D40" s="4">
        <v>2</v>
      </c>
      <c r="E40" s="16" t="s">
        <v>8526</v>
      </c>
      <c r="F40" s="4">
        <f t="shared" si="0"/>
        <v>3</v>
      </c>
      <c r="G40" t="s">
        <v>9379</v>
      </c>
    </row>
    <row r="41" spans="1:7" x14ac:dyDescent="0.35">
      <c r="B41" s="4">
        <v>-191.31599999999901</v>
      </c>
      <c r="C41" t="s">
        <v>8490</v>
      </c>
      <c r="D41" s="4">
        <v>2</v>
      </c>
      <c r="E41" s="16" t="s">
        <v>8531</v>
      </c>
    </row>
    <row r="42" spans="1:7" x14ac:dyDescent="0.35">
      <c r="A42" s="4">
        <v>16</v>
      </c>
      <c r="B42" s="4">
        <v>-204.649</v>
      </c>
      <c r="C42" t="s">
        <v>8485</v>
      </c>
      <c r="D42" s="4">
        <v>3</v>
      </c>
      <c r="E42" s="16" t="s">
        <v>8527</v>
      </c>
      <c r="F42" s="4">
        <f t="shared" si="0"/>
        <v>4</v>
      </c>
      <c r="G42" t="s">
        <v>9372</v>
      </c>
    </row>
    <row r="43" spans="1:7" x14ac:dyDescent="0.35">
      <c r="A43" s="4">
        <v>17</v>
      </c>
      <c r="B43" s="4">
        <v>-191.92099999999999</v>
      </c>
      <c r="C43" t="s">
        <v>8485</v>
      </c>
      <c r="D43" s="4">
        <v>3</v>
      </c>
      <c r="E43" s="16" t="s">
        <v>8530</v>
      </c>
      <c r="F43" s="4">
        <f t="shared" si="0"/>
        <v>2</v>
      </c>
      <c r="G43" t="s">
        <v>10428</v>
      </c>
    </row>
    <row r="44" spans="1:7" x14ac:dyDescent="0.35">
      <c r="A44" s="4">
        <v>18</v>
      </c>
      <c r="B44" s="4">
        <v>-162.792</v>
      </c>
      <c r="C44" t="s">
        <v>8496</v>
      </c>
      <c r="D44" s="4">
        <v>1</v>
      </c>
      <c r="E44" s="16" t="s">
        <v>8534</v>
      </c>
    </row>
    <row r="45" spans="1:7" x14ac:dyDescent="0.35">
      <c r="E45" s="58" t="s">
        <v>10074</v>
      </c>
      <c r="F45" s="4">
        <f t="shared" si="0"/>
        <v>4</v>
      </c>
      <c r="G45" t="s">
        <v>9372</v>
      </c>
    </row>
    <row r="46" spans="1:7" x14ac:dyDescent="0.35">
      <c r="E46" s="58" t="s">
        <v>10075</v>
      </c>
      <c r="F46" s="4">
        <f t="shared" si="0"/>
        <v>3</v>
      </c>
      <c r="G46" t="s">
        <v>9379</v>
      </c>
    </row>
    <row r="47" spans="1:7" x14ac:dyDescent="0.35">
      <c r="A47" s="4">
        <v>19</v>
      </c>
      <c r="B47" s="4">
        <v>-148.34100000000001</v>
      </c>
      <c r="C47" t="s">
        <v>8485</v>
      </c>
      <c r="D47" s="4">
        <v>3</v>
      </c>
      <c r="E47" s="16" t="s">
        <v>8536</v>
      </c>
      <c r="F47" s="4">
        <f t="shared" si="0"/>
        <v>4</v>
      </c>
      <c r="G47" t="s">
        <v>9372</v>
      </c>
    </row>
    <row r="48" spans="1:7" x14ac:dyDescent="0.35">
      <c r="A48" s="4">
        <v>20</v>
      </c>
      <c r="B48" s="4">
        <v>-138.523</v>
      </c>
      <c r="C48" t="s">
        <v>8490</v>
      </c>
      <c r="D48" s="4">
        <v>2</v>
      </c>
      <c r="E48" s="16" t="s">
        <v>222</v>
      </c>
      <c r="F48" s="4">
        <f t="shared" si="0"/>
        <v>4</v>
      </c>
      <c r="G48" t="s">
        <v>9372</v>
      </c>
    </row>
    <row r="49" spans="1:9" x14ac:dyDescent="0.35">
      <c r="A49" s="4">
        <v>21</v>
      </c>
      <c r="B49" s="4">
        <v>-141.28899999999999</v>
      </c>
      <c r="C49" t="s">
        <v>8485</v>
      </c>
      <c r="D49" s="4">
        <v>3</v>
      </c>
      <c r="E49" s="16" t="s">
        <v>8537</v>
      </c>
      <c r="F49" s="4">
        <f t="shared" si="0"/>
        <v>7</v>
      </c>
      <c r="G49" t="s">
        <v>9377</v>
      </c>
    </row>
    <row r="50" spans="1:9" x14ac:dyDescent="0.35">
      <c r="A50" s="4">
        <v>22</v>
      </c>
      <c r="B50" s="4">
        <v>-133.70699999999999</v>
      </c>
      <c r="C50" t="s">
        <v>8490</v>
      </c>
      <c r="D50" s="4">
        <v>2</v>
      </c>
      <c r="E50" s="16" t="s">
        <v>8543</v>
      </c>
      <c r="F50" s="4">
        <f t="shared" si="0"/>
        <v>7</v>
      </c>
      <c r="G50" t="s">
        <v>9377</v>
      </c>
    </row>
    <row r="51" spans="1:9" x14ac:dyDescent="0.35">
      <c r="A51" s="4">
        <v>23</v>
      </c>
      <c r="B51" s="4">
        <v>-139.74600000000001</v>
      </c>
      <c r="C51" t="s">
        <v>8539</v>
      </c>
      <c r="D51" s="4">
        <v>4</v>
      </c>
      <c r="E51" s="16" t="s">
        <v>8540</v>
      </c>
      <c r="F51" s="4">
        <f t="shared" si="0"/>
        <v>8</v>
      </c>
      <c r="G51" t="s">
        <v>9374</v>
      </c>
    </row>
    <row r="52" spans="1:9" x14ac:dyDescent="0.35">
      <c r="A52" s="4">
        <v>24</v>
      </c>
      <c r="B52" s="4">
        <v>-109.262999999999</v>
      </c>
      <c r="C52" t="s">
        <v>8539</v>
      </c>
      <c r="D52" s="4">
        <v>4</v>
      </c>
      <c r="E52" s="16" t="s">
        <v>8546</v>
      </c>
    </row>
    <row r="53" spans="1:9" x14ac:dyDescent="0.35">
      <c r="E53" s="58" t="s">
        <v>11727</v>
      </c>
      <c r="F53" s="4">
        <f t="shared" si="0"/>
        <v>7</v>
      </c>
      <c r="G53" t="s">
        <v>9377</v>
      </c>
    </row>
    <row r="54" spans="1:9" x14ac:dyDescent="0.35">
      <c r="E54" s="58" t="s">
        <v>11728</v>
      </c>
      <c r="F54" s="4">
        <f t="shared" si="0"/>
        <v>4</v>
      </c>
      <c r="G54" t="s">
        <v>9372</v>
      </c>
    </row>
    <row r="55" spans="1:9" x14ac:dyDescent="0.35">
      <c r="A55" s="4">
        <v>25</v>
      </c>
      <c r="B55" s="4">
        <v>-106.227</v>
      </c>
      <c r="C55" t="s">
        <v>8490</v>
      </c>
      <c r="D55" s="4">
        <v>2</v>
      </c>
      <c r="E55" s="16" t="s">
        <v>8547</v>
      </c>
      <c r="F55" s="4">
        <f t="shared" si="0"/>
        <v>7</v>
      </c>
      <c r="G55" t="s">
        <v>9377</v>
      </c>
      <c r="H55" s="4">
        <f>IF(I55="GREET",1,IF(I55="GOAL",2,IF(I55="GOAL:COOP",2,IF(I55="(GOAL:COOP)",2,IF(I55="GOAL:CIVILITY",2,IF(I55="GOAL:SUSTAIN",2,IF(I55="(GOAL:SUSTAIN)",2,IF(I55="GOAL:MAX EARN",2,IF(I55="GOAL:EQUITY",2,IF(I55="(GOAL:EQUITY)",2,IF(I55="PROPOSAL",3,IF(I55="(PROPOSAL)",3,IF(I55="CHOOSE+",4,IF(I55="CHOOSE-",4,IF(I55="(CHOOSE+)",4,IF(I55="(CHOOSE-)",4,IF(I55="ECO INFO",5,IF(I55="(ECO INFO)",5,IF(I55="$ INFO",6,IF(I55="($ INFO)",6,IF(I55="SOC INFO",7,IF(I55="(SOC INFO)",7,IF(I55="RULE INFO",8,IF(I55="EXP INFO",9,IF(I55="(EXP INFO)",9,IF(I55="MON RES",10,IF(I55="MON EARN",11,IF(I55="MON BEH",12,IF(I55="POSE HARM",13,IF(I55="(POSE HARM)",13,IF(I55="POSE CONCERN",14,IF(I55="(POSE CONCERN)",14,IF(I55="RJ APOLOGY",15,IF(I55="RJ ATONE",16,IF(I55="(RJ ATONE)",16,IF(I55="RJ JUSTIFY",17,IF(I55="RJ JUSTIFY:ECO INFO",17,IF(I55="RJ JUSTIFY:SOC INFO",17,IF(I55="RJ JUSTIFY:EXP INFO",17,IF(I55="RJ JUSTIFY:MON EARN",17,IF(I55="RJ JUSTIFY:MON BEH",17,IF(I55="RJ-",18,IF(I55="RJ FORGIVE+",19,IF(I55="RJ FORGIVE-",19,IF(I55="(RJ FORGIVE+)",19,IF(I55="(RJ FORGIVE-)",19,IF(I55="COORD",20,IF(I55="(COORD)",20,IF(I55="ENF ACK",21,IF(I55="(ENF ACK)",21,IF(I55="ENF PRAISE",22,IF(I55="ENF ASK",23,IF(I55="ENF TELL",24,IF(I55="ENF SHAME",25,IF(I55="ENF WARN",26,IF(I55="ENF THREATEN",27,IF(I55="ENF PUNISH",28,IF(I55="DEFECT",29,IF(I55="SM TALK",30,IF(I55="HUMOR",31,IF(I55="POLITE+",32,IF(I55="POLITE-",32,IF(I55="INPUT-",33,IF(I55="AMBIGUOUS",34,IF(I55="UNCODEABLE",35)))))))))))))))))))))))))))))))))))))))))))))))))))))))))))))))))</f>
        <v>2</v>
      </c>
      <c r="I55" t="s">
        <v>12179</v>
      </c>
    </row>
    <row r="56" spans="1:9" x14ac:dyDescent="0.35">
      <c r="A56" s="4">
        <v>26</v>
      </c>
      <c r="B56" s="4">
        <v>-87.801000000000002</v>
      </c>
      <c r="C56" t="s">
        <v>8485</v>
      </c>
      <c r="D56" s="4">
        <v>3</v>
      </c>
      <c r="E56" s="16" t="s">
        <v>8550</v>
      </c>
      <c r="F56" s="4">
        <f t="shared" si="0"/>
        <v>23</v>
      </c>
      <c r="G56" t="s">
        <v>10129</v>
      </c>
    </row>
    <row r="57" spans="1:9" x14ac:dyDescent="0.35">
      <c r="A57" s="4">
        <v>27</v>
      </c>
      <c r="B57" s="4">
        <v>-83.424999999999997</v>
      </c>
      <c r="C57" t="s">
        <v>8485</v>
      </c>
      <c r="D57" s="4">
        <v>3</v>
      </c>
      <c r="E57" s="16" t="s">
        <v>8551</v>
      </c>
      <c r="F57" s="4">
        <f t="shared" si="0"/>
        <v>6</v>
      </c>
      <c r="G57" t="s">
        <v>10472</v>
      </c>
    </row>
    <row r="58" spans="1:9" x14ac:dyDescent="0.35">
      <c r="A58" s="4">
        <v>28</v>
      </c>
      <c r="B58" s="4">
        <v>-72.915000000000006</v>
      </c>
      <c r="C58" t="s">
        <v>8490</v>
      </c>
      <c r="D58" s="4">
        <v>2</v>
      </c>
      <c r="E58" s="16" t="s">
        <v>8552</v>
      </c>
      <c r="F58" s="4">
        <f t="shared" si="0"/>
        <v>3</v>
      </c>
      <c r="G58" t="s">
        <v>9379</v>
      </c>
    </row>
    <row r="59" spans="1:9" x14ac:dyDescent="0.35">
      <c r="A59" s="4">
        <v>29</v>
      </c>
      <c r="B59" s="4">
        <v>-72.048000000000002</v>
      </c>
      <c r="C59" t="s">
        <v>8496</v>
      </c>
      <c r="D59" s="4">
        <v>1</v>
      </c>
      <c r="E59" s="16" t="s">
        <v>8553</v>
      </c>
      <c r="F59" s="4">
        <f t="shared" si="0"/>
        <v>8</v>
      </c>
      <c r="G59" t="s">
        <v>9374</v>
      </c>
      <c r="H59" s="4">
        <f>IF(I59="GREET",1,IF(I59="GOAL",2,IF(I59="GOAL:COOP",2,IF(I59="(GOAL:COOP)",2,IF(I59="GOAL:CIVILITY",2,IF(I59="GOAL:SUSTAIN",2,IF(I59="(GOAL:SUSTAIN)",2,IF(I59="GOAL:MAX EARN",2,IF(I59="GOAL:EQUITY",2,IF(I59="(GOAL:EQUITY)",2,IF(I59="PROPOSAL",3,IF(I59="(PROPOSAL)",3,IF(I59="CHOOSE+",4,IF(I59="CHOOSE-",4,IF(I59="(CHOOSE+)",4,IF(I59="(CHOOSE-)",4,IF(I59="ECO INFO",5,IF(I59="(ECO INFO)",5,IF(I59="$ INFO",6,IF(I59="($ INFO)",6,IF(I59="SOC INFO",7,IF(I59="(SOC INFO)",7,IF(I59="RULE INFO",8,IF(I59="EXP INFO",9,IF(I59="(EXP INFO)",9,IF(I59="MON RES",10,IF(I59="MON EARN",11,IF(I59="MON BEH",12,IF(I59="POSE HARM",13,IF(I59="(POSE HARM)",13,IF(I59="POSE CONCERN",14,IF(I59="(POSE CONCERN)",14,IF(I59="RJ APOLOGY",15,IF(I59="RJ ATONE",16,IF(I59="(RJ ATONE)",16,IF(I59="RJ JUSTIFY",17,IF(I59="RJ JUSTIFY:ECO INFO",17,IF(I59="RJ JUSTIFY:SOC INFO",17,IF(I59="RJ JUSTIFY:EXP INFO",17,IF(I59="RJ JUSTIFY:MON EARN",17,IF(I59="RJ JUSTIFY:MON BEH",17,IF(I59="RJ-",18,IF(I59="RJ FORGIVE+",19,IF(I59="RJ FORGIVE-",19,IF(I59="(RJ FORGIVE+)",19,IF(I59="(RJ FORGIVE-)",19,IF(I59="COORD",20,IF(I59="(COORD)",20,IF(I59="ENF ACK",21,IF(I59="(ENF ACK)",21,IF(I59="ENF PRAISE",22,IF(I59="ENF ASK",23,IF(I59="ENF TELL",24,IF(I59="ENF SHAME",25,IF(I59="ENF WARN",26,IF(I59="ENF THREATEN",27,IF(I59="ENF PUNISH",28,IF(I59="DEFECT",29,IF(I59="SM TALK",30,IF(I59="HUMOR",31,IF(I59="POLITE+",32,IF(I59="POLITE-",32,IF(I59="INPUT-",33,IF(I59="AMBIGUOUS",34,IF(I59="UNCODEABLE",35)))))))))))))))))))))))))))))))))))))))))))))))))))))))))))))))))</f>
        <v>3</v>
      </c>
      <c r="I59" t="s">
        <v>10329</v>
      </c>
    </row>
    <row r="60" spans="1:9" x14ac:dyDescent="0.35">
      <c r="A60" s="4">
        <v>30</v>
      </c>
      <c r="B60" s="4">
        <v>-63.076999999999998</v>
      </c>
      <c r="C60" t="s">
        <v>8496</v>
      </c>
      <c r="D60" s="4">
        <v>1</v>
      </c>
      <c r="E60" s="16" t="s">
        <v>11729</v>
      </c>
      <c r="F60" s="4">
        <f t="shared" si="0"/>
        <v>4</v>
      </c>
      <c r="G60" t="s">
        <v>9372</v>
      </c>
    </row>
    <row r="61" spans="1:9" x14ac:dyDescent="0.35">
      <c r="A61" s="4">
        <v>31</v>
      </c>
      <c r="B61" s="4">
        <v>-61.692</v>
      </c>
      <c r="C61" t="s">
        <v>8539</v>
      </c>
      <c r="D61" s="4">
        <v>4</v>
      </c>
      <c r="E61" s="16" t="s">
        <v>8555</v>
      </c>
      <c r="F61" s="4">
        <f t="shared" si="0"/>
        <v>4</v>
      </c>
      <c r="G61" t="s">
        <v>9372</v>
      </c>
    </row>
    <row r="62" spans="1:9" x14ac:dyDescent="0.35">
      <c r="B62" s="4">
        <v>-58.678999999999903</v>
      </c>
      <c r="C62" t="s">
        <v>8539</v>
      </c>
      <c r="D62" s="4">
        <v>4</v>
      </c>
      <c r="E62" s="16" t="s">
        <v>542</v>
      </c>
    </row>
    <row r="63" spans="1:9" x14ac:dyDescent="0.35">
      <c r="A63" s="4">
        <v>32</v>
      </c>
      <c r="B63" s="4">
        <v>-49.331000000000003</v>
      </c>
      <c r="C63" t="s">
        <v>8485</v>
      </c>
      <c r="D63" s="4">
        <v>3</v>
      </c>
      <c r="E63" s="16" t="s">
        <v>8556</v>
      </c>
      <c r="F63" s="4">
        <f t="shared" si="0"/>
        <v>4</v>
      </c>
      <c r="G63" t="s">
        <v>9372</v>
      </c>
    </row>
    <row r="64" spans="1:9" x14ac:dyDescent="0.35">
      <c r="A64" s="4">
        <v>33</v>
      </c>
      <c r="B64" s="4">
        <v>-47.573999999999998</v>
      </c>
      <c r="C64" t="s">
        <v>8496</v>
      </c>
      <c r="D64" s="4">
        <v>1</v>
      </c>
      <c r="E64" s="16" t="s">
        <v>8557</v>
      </c>
      <c r="F64" s="4">
        <f t="shared" si="0"/>
        <v>22</v>
      </c>
      <c r="G64" t="s">
        <v>10418</v>
      </c>
    </row>
    <row r="66" spans="1:9" x14ac:dyDescent="0.35">
      <c r="B66" s="107" t="s">
        <v>9231</v>
      </c>
      <c r="C66" s="22"/>
      <c r="D66" s="21"/>
      <c r="E66" s="23"/>
    </row>
    <row r="67" spans="1:9" x14ac:dyDescent="0.35">
      <c r="B67" s="20"/>
    </row>
    <row r="68" spans="1:9" x14ac:dyDescent="0.35">
      <c r="A68" s="4">
        <v>34</v>
      </c>
      <c r="B68" s="4">
        <v>56.875</v>
      </c>
      <c r="C68" t="s">
        <v>8496</v>
      </c>
      <c r="D68" s="4">
        <v>1</v>
      </c>
      <c r="E68" s="16" t="s">
        <v>8562</v>
      </c>
      <c r="F68" s="4">
        <f t="shared" ref="F68" si="3">IF(G68="GREET",1,IF(G68="GOAL",2,IF(G68="GOAL:COOP",2,IF(G68="(GOAL:COOP)",2,IF(G68="GOAL:CIVILITY",2,IF(G68="GOAL:SUSTAIN",2,IF(G68="(GOAL:SUSTAIN)",2,IF(G68="GOAL:MAX EARN",2,IF(G68="GOAL:EQUITY",2,IF(G68="(GOAL:EQUITY)",2,IF(G68="PROPOSAL",3,IF(G68="(PROPOSAL)",3,IF(G68="CHOOSE+",4,IF(G68="CHOOSE-",4,IF(G68="(CHOOSE+)",4,IF(G68="(CHOOSE-)",4,IF(G68="ECO INFO",5,IF(G68="(ECO INFO)",5,IF(G68="$ INFO",6,IF(G68="($ INFO)",6,IF(G68="SOC INFO",7,IF(G68="(SOC INFO)",7,IF(G68="RULE INFO",8,IF(G68="EXP INFO",9,IF(G68="(EXP INFO)",9,IF(G68="MON RES",10,IF(G68="MON EARN",11,IF(G68="MON BEH",12,IF(G68="POSE HARM",13,IF(G68="(POSE HARM)",13,IF(G68="POSE CONCERN",14,IF(G68="(POSE CONCERN)",14,IF(G68="RJ APOLOGY",15,IF(G68="RJ ATONE",16,IF(G68="(RJ ATONE)",16,IF(G68="RJ JUSTIFY",17,IF(G68="RJ JUSTIFY:ECO INFO",17,IF(G68="RJ JUSTIFY:SOC INFO",17,IF(G68="RJ JUSTIFY:EXP INFO",17,IF(G68="RJ JUSTIFY:MON EARN",17,IF(G68="RJ JUSTIFY:MON BEH",17,IF(G68="RJ-",18,IF(G68="RJ FORGIVE+",19,IF(G68="RJ FORGIVE-",19,IF(G68="(RJ FORGIVE+)",19,IF(G68="(RJ FORGIVE-)",19,IF(G68="COORD",20,IF(G68="(COORD)",20,IF(G68="ENF ACK",21,IF(G68="(ENF ACK)",21,IF(G68="ENF PRAISE",22,IF(G68="ENF ASK",23,IF(G68="ENF TELL",24,IF(G68="ENF SHAME",25,IF(G68="ENF WARN",26,IF(G68="ENF THREATEN",27,IF(G68="ENF PUNISH",28,IF(G68="DEFECT",29,IF(G68="SM TALK",30,IF(G68="HUMOR",31,IF(G68="POLITE+",32,IF(G68="POLITE-",32,IF(G68="INPUT-",33,IF(G68="AMBIGUOUS",34,IF(G68="UNCODEABLE",35)))))))))))))))))))))))))))))))))))))))))))))))))))))))))))))))))</f>
        <v>20</v>
      </c>
      <c r="G68" t="s">
        <v>9472</v>
      </c>
    </row>
    <row r="69" spans="1:9" x14ac:dyDescent="0.35">
      <c r="B69" s="20"/>
    </row>
    <row r="70" spans="1:9" x14ac:dyDescent="0.35">
      <c r="A70" s="4">
        <v>35</v>
      </c>
      <c r="B70" s="4">
        <v>115.11499999999999</v>
      </c>
      <c r="C70" t="s">
        <v>8496</v>
      </c>
      <c r="D70" s="4">
        <v>1</v>
      </c>
      <c r="E70" s="16" t="s">
        <v>8569</v>
      </c>
      <c r="F70" s="4">
        <f t="shared" ref="F70" si="4">IF(G70="GREET",1,IF(G70="GOAL",2,IF(G70="GOAL:COOP",2,IF(G70="(GOAL:COOP)",2,IF(G70="GOAL:CIVILITY",2,IF(G70="GOAL:SUSTAIN",2,IF(G70="(GOAL:SUSTAIN)",2,IF(G70="GOAL:MAX EARN",2,IF(G70="GOAL:EQUITY",2,IF(G70="(GOAL:EQUITY)",2,IF(G70="PROPOSAL",3,IF(G70="(PROPOSAL)",3,IF(G70="CHOOSE+",4,IF(G70="CHOOSE-",4,IF(G70="(CHOOSE+)",4,IF(G70="(CHOOSE-)",4,IF(G70="ECO INFO",5,IF(G70="(ECO INFO)",5,IF(G70="$ INFO",6,IF(G70="($ INFO)",6,IF(G70="SOC INFO",7,IF(G70="(SOC INFO)",7,IF(G70="RULE INFO",8,IF(G70="EXP INFO",9,IF(G70="(EXP INFO)",9,IF(G70="MON RES",10,IF(G70="MON EARN",11,IF(G70="MON BEH",12,IF(G70="POSE HARM",13,IF(G70="(POSE HARM)",13,IF(G70="POSE CONCERN",14,IF(G70="(POSE CONCERN)",14,IF(G70="RJ APOLOGY",15,IF(G70="RJ ATONE",16,IF(G70="(RJ ATONE)",16,IF(G70="RJ JUSTIFY",17,IF(G70="RJ JUSTIFY:ECO INFO",17,IF(G70="RJ JUSTIFY:SOC INFO",17,IF(G70="RJ JUSTIFY:EXP INFO",17,IF(G70="RJ JUSTIFY:MON EARN",17,IF(G70="RJ JUSTIFY:MON BEH",17,IF(G70="RJ-",18,IF(G70="RJ FORGIVE+",19,IF(G70="RJ FORGIVE-",19,IF(G70="(RJ FORGIVE+)",19,IF(G70="(RJ FORGIVE-)",19,IF(G70="COORD",20,IF(G70="(COORD)",20,IF(G70="ENF ACK",21,IF(G70="(ENF ACK)",21,IF(G70="ENF PRAISE",22,IF(G70="ENF ASK",23,IF(G70="ENF TELL",24,IF(G70="ENF SHAME",25,IF(G70="ENF WARN",26,IF(G70="ENF THREATEN",27,IF(G70="ENF PUNISH",28,IF(G70="DEFECT",29,IF(G70="SM TALK",30,IF(G70="HUMOR",31,IF(G70="POLITE+",32,IF(G70="POLITE-",32,IF(G70="INPUT-",33,IF(G70="AMBIGUOUS",34,IF(G70="UNCODEABLE",35)))))))))))))))))))))))))))))))))))))))))))))))))))))))))))))))))</f>
        <v>3</v>
      </c>
      <c r="G70" t="s">
        <v>9379</v>
      </c>
    </row>
    <row r="72" spans="1:9" x14ac:dyDescent="0.35">
      <c r="B72" s="31" t="s">
        <v>9363</v>
      </c>
    </row>
    <row r="73" spans="1:9" x14ac:dyDescent="0.35">
      <c r="A73" s="4">
        <v>36</v>
      </c>
      <c r="B73" s="4">
        <v>144.90299999999999</v>
      </c>
      <c r="C73" t="s">
        <v>8496</v>
      </c>
      <c r="D73" s="4">
        <v>1</v>
      </c>
      <c r="E73" s="16" t="s">
        <v>11731</v>
      </c>
      <c r="F73" s="4">
        <f t="shared" ref="F73:F76" si="5">IF(G73="GREET",1,IF(G73="GOAL",2,IF(G73="GOAL:COOP",2,IF(G73="(GOAL:COOP)",2,IF(G73="GOAL:CIVILITY",2,IF(G73="GOAL:SUSTAIN",2,IF(G73="(GOAL:SUSTAIN)",2,IF(G73="GOAL:MAX EARN",2,IF(G73="GOAL:EQUITY",2,IF(G73="(GOAL:EQUITY)",2,IF(G73="PROPOSAL",3,IF(G73="(PROPOSAL)",3,IF(G73="CHOOSE+",4,IF(G73="CHOOSE-",4,IF(G73="(CHOOSE+)",4,IF(G73="(CHOOSE-)",4,IF(G73="ECO INFO",5,IF(G73="(ECO INFO)",5,IF(G73="$ INFO",6,IF(G73="($ INFO)",6,IF(G73="SOC INFO",7,IF(G73="(SOC INFO)",7,IF(G73="RULE INFO",8,IF(G73="EXP INFO",9,IF(G73="(EXP INFO)",9,IF(G73="MON RES",10,IF(G73="MON EARN",11,IF(G73="MON BEH",12,IF(G73="POSE HARM",13,IF(G73="(POSE HARM)",13,IF(G73="POSE CONCERN",14,IF(G73="(POSE CONCERN)",14,IF(G73="RJ APOLOGY",15,IF(G73="RJ ATONE",16,IF(G73="(RJ ATONE)",16,IF(G73="RJ JUSTIFY",17,IF(G73="RJ JUSTIFY:ECO INFO",17,IF(G73="RJ JUSTIFY:SOC INFO",17,IF(G73="RJ JUSTIFY:EXP INFO",17,IF(G73="RJ JUSTIFY:MON EARN",17,IF(G73="RJ JUSTIFY:MON BEH",17,IF(G73="RJ-",18,IF(G73="RJ FORGIVE+",19,IF(G73="RJ FORGIVE-",19,IF(G73="(RJ FORGIVE+)",19,IF(G73="(RJ FORGIVE-)",19,IF(G73="COORD",20,IF(G73="(COORD)",20,IF(G73="ENF ACK",21,IF(G73="(ENF ACK)",21,IF(G73="ENF PRAISE",22,IF(G73="ENF ASK",23,IF(G73="ENF TELL",24,IF(G73="ENF SHAME",25,IF(G73="ENF WARN",26,IF(G73="ENF THREATEN",27,IF(G73="ENF PUNISH",28,IF(G73="DEFECT",29,IF(G73="SM TALK",30,IF(G73="HUMOR",31,IF(G73="POLITE+",32,IF(G73="POLITE-",32,IF(G73="INPUT-",33,IF(G73="AMBIGUOUS",34,IF(G73="UNCODEABLE",35)))))))))))))))))))))))))))))))))))))))))))))))))))))))))))))))))</f>
        <v>10</v>
      </c>
      <c r="G73" t="s">
        <v>10136</v>
      </c>
    </row>
    <row r="74" spans="1:9" x14ac:dyDescent="0.35">
      <c r="A74" s="4">
        <v>37</v>
      </c>
      <c r="B74" s="4">
        <v>145.82900000000001</v>
      </c>
      <c r="C74" t="s">
        <v>8490</v>
      </c>
      <c r="D74" s="4">
        <v>2</v>
      </c>
      <c r="E74" s="16" t="s">
        <v>8573</v>
      </c>
      <c r="F74" s="4">
        <f t="shared" si="5"/>
        <v>10</v>
      </c>
      <c r="G74" t="s">
        <v>10136</v>
      </c>
    </row>
    <row r="75" spans="1:9" x14ac:dyDescent="0.35">
      <c r="A75" s="4">
        <v>38</v>
      </c>
      <c r="B75" s="4">
        <v>174.83699999999999</v>
      </c>
      <c r="C75" t="s">
        <v>8490</v>
      </c>
      <c r="D75" s="4">
        <v>2</v>
      </c>
      <c r="E75" s="16" t="s">
        <v>8576</v>
      </c>
      <c r="F75" s="4">
        <f t="shared" si="5"/>
        <v>11</v>
      </c>
      <c r="G75" t="s">
        <v>9509</v>
      </c>
      <c r="H75" s="4">
        <f>IF(I75="GREET",1,IF(I75="GOAL",2,IF(I75="GOAL:COOP",2,IF(I75="(GOAL:COOP)",2,IF(I75="GOAL:CIVILITY",2,IF(I75="GOAL:SUSTAIN",2,IF(I75="(GOAL:SUSTAIN)",2,IF(I75="GOAL:MAX EARN",2,IF(I75="GOAL:EQUITY",2,IF(I75="(GOAL:EQUITY)",2,IF(I75="PROPOSAL",3,IF(I75="(PROPOSAL)",3,IF(I75="CHOOSE+",4,IF(I75="CHOOSE-",4,IF(I75="(CHOOSE+)",4,IF(I75="(CHOOSE-)",4,IF(I75="ECO INFO",5,IF(I75="(ECO INFO)",5,IF(I75="$ INFO",6,IF(I75="($ INFO)",6,IF(I75="SOC INFO",7,IF(I75="(SOC INFO)",7,IF(I75="RULE INFO",8,IF(I75="EXP INFO",9,IF(I75="(EXP INFO)",9,IF(I75="(MON RES)",10,IF(I75="MON EARN",11,IF(I75="MON BEH",12,IF(I75="POSE HARM",13,IF(I75="(POSE HARM)",13,IF(I75="POSE CONCERN",14,IF(I75="(POSE CONCERN)",14,IF(I75="RJ APOLOGY",15,IF(I75="RJ ATONE",16,IF(I75="(RJ ATONE)",16,IF(I75="RJ JUSTIFY",17,IF(I75="RJ JUSTIFY:ECO INFO",17,IF(I75="RJ JUSTIFY:SOC INFO",17,IF(I75="RJ JUSTIFY:EXP INFO",17,IF(I75="RJ JUSTIFY:MON EARN",17,IF(I75="RJ JUSTIFY:MON BEH",17,IF(I75="RJ-",18,IF(I75="RJ FORGIVE+",19,IF(I75="RJ FORGIVE-",19,IF(I75="(RJ FORGIVE+)",19,IF(I75="(RJ FORGIVE-)",19,IF(I75="COORD",20,IF(I75="(COORD)",20,IF(I75="ENF ACK",21,IF(I75="(ENF ACK)",21,IF(I75="ENF PRAISE",22,IF(I75="ENF ASK",23,IF(I75="ENF TELL",24,IF(I75="ENF SHAME",25,IF(I75="ENF WARN",26,IF(I75="ENF THREATEN",27,IF(I75="ENF PUNISH",28,IF(I75="DEFECT",29,IF(I75="SM TALK",30,IF(I75="HUMOR",31,IF(I75="POLITE+",32,IF(I75="POLITE-",32,IF(I75="INPUT-",33,IF(I75="AMBIGUOUS",34,IF(I75="UNCODEABLE",35)))))))))))))))))))))))))))))))))))))))))))))))))))))))))))))))))</f>
        <v>10</v>
      </c>
      <c r="I75" t="s">
        <v>11536</v>
      </c>
    </row>
    <row r="76" spans="1:9" x14ac:dyDescent="0.35">
      <c r="A76" s="4">
        <v>39</v>
      </c>
      <c r="B76" s="4">
        <v>218.947</v>
      </c>
      <c r="C76" t="s">
        <v>8539</v>
      </c>
      <c r="D76" s="4">
        <v>4</v>
      </c>
      <c r="E76" s="16" t="s">
        <v>8580</v>
      </c>
      <c r="F76" s="4">
        <f t="shared" si="5"/>
        <v>11</v>
      </c>
      <c r="G76" t="s">
        <v>9509</v>
      </c>
      <c r="H76" s="4">
        <f>IF(I76="GREET",1,IF(I76="GOAL",2,IF(I76="GOAL:COOP",2,IF(I76="(GOAL:COOP)",2,IF(I76="GOAL:CIVILITY",2,IF(I76="GOAL:SUSTAIN",2,IF(I76="(GOAL:SUSTAIN)",2,IF(I76="GOAL:MAX EARN",2,IF(I76="GOAL:EQUITY",2,IF(I76="(GOAL:EQUITY)",2,IF(I76="PROPOSAL",3,IF(I76="(PROPOSAL)",3,IF(I76="CHOOSE+",4,IF(I76="CHOOSE-",4,IF(I76="(CHOOSE+)",4,IF(I76="(CHOOSE-)",4,IF(I76="ECO INFO",5,IF(I76="(ECO INFO)",5,IF(I76="$ INFO",6,IF(I76="($ INFO)",6,IF(I76="SOC INFO",7,IF(I76="(SOC INFO)",7,IF(I76="RULE INFO",8,IF(I76="EXP INFO",9,IF(I76="(EXP INFO)",9,IF(I76="(MON RES)",10,IF(I76="MON EARN",11,IF(I76="MON BEH",12,IF(I76="POSE HARM",13,IF(I76="(POSE HARM)",13,IF(I76="POSE CONCERN",14,IF(I76="(POSE CONCERN)",14,IF(I76="RJ APOLOGY",15,IF(I76="RJ ATONE",16,IF(I76="(RJ ATONE)",16,IF(I76="RJ JUSTIFY",17,IF(I76="RJ JUSTIFY:ECO INFO",17,IF(I76="RJ JUSTIFY:SOC INFO",17,IF(I76="RJ JUSTIFY:EXP INFO",17,IF(I76="RJ JUSTIFY:MON EARN",17,IF(I76="RJ JUSTIFY:MON BEH",17,IF(I76="RJ-",18,IF(I76="RJ FORGIVE+",19,IF(I76="RJ FORGIVE-",19,IF(I76="(RJ FORGIVE+)",19,IF(I76="(RJ FORGIVE-)",19,IF(I76="COORD",20,IF(I76="(COORD)",20,IF(I76="ENF ACK",21,IF(I76="(ENF ACK)",21,IF(I76="ENF PRAISE",22,IF(I76="ENF ASK",23,IF(I76="ENF TELL",24,IF(I76="ENF SHAME",25,IF(I76="ENF WARN",26,IF(I76="ENF THREATEN",27,IF(I76="ENF PUNISH",28,IF(I76="DEFECT",29,IF(I76="SM TALK",30,IF(I76="HUMOR",31,IF(I76="POLITE+",32,IF(I76="POLITE-",32,IF(I76="INPUT-",33,IF(I76="AMBIGUOUS",34,IF(I76="UNCODEABLE",35)))))))))))))))))))))))))))))))))))))))))))))))))))))))))))))))))</f>
        <v>10</v>
      </c>
      <c r="I76" t="s">
        <v>11536</v>
      </c>
    </row>
    <row r="78" spans="1:9" x14ac:dyDescent="0.35">
      <c r="A78" s="7"/>
      <c r="B78" s="11" t="s">
        <v>9230</v>
      </c>
      <c r="C78" s="15"/>
      <c r="D78" s="19"/>
      <c r="E78" s="15"/>
    </row>
    <row r="79" spans="1:9" x14ac:dyDescent="0.35">
      <c r="A79" s="7"/>
      <c r="B79" s="7"/>
      <c r="C79" s="8"/>
      <c r="E79" s="8"/>
    </row>
    <row r="80" spans="1:9" x14ac:dyDescent="0.35">
      <c r="A80" s="7">
        <v>4</v>
      </c>
      <c r="B80" s="31" t="s">
        <v>11736</v>
      </c>
    </row>
    <row r="81" spans="1:9" x14ac:dyDescent="0.35">
      <c r="A81" s="4">
        <v>42</v>
      </c>
      <c r="B81" s="4">
        <v>-377.73</v>
      </c>
      <c r="C81" t="s">
        <v>8496</v>
      </c>
      <c r="D81" s="4">
        <v>1</v>
      </c>
      <c r="E81" s="16" t="s">
        <v>8582</v>
      </c>
      <c r="F81" s="4">
        <f t="shared" ref="F81:H129" si="6">IF(G81="GREET",1,IF(G81="GOAL",2,IF(G81="GOAL:COOP",2,IF(G81="(GOAL:COOP)",2,IF(G81="GOAL:CIVILITY",2,IF(G81="GOAL:SUSTAIN",2,IF(G81="(GOAL:SUSTAIN)",2,IF(G81="GOAL:MAX EARN",2,IF(G81="GOAL:EQUITY",2,IF(G81="(GOAL:EQUITY)",2,IF(G81="PROPOSAL",3,IF(G81="(PROPOSAL)",3,IF(G81="CHOOSE+",4,IF(G81="CHOOSE-",4,IF(G81="(CHOOSE+)",4,IF(G81="(CHOOSE-)",4,IF(G81="ECO INFO",5,IF(G81="(ECO INFO)",5,IF(G81="$ INFO",6,IF(G81="($ INFO)",6,IF(G81="SOC INFO",7,IF(G81="(SOC INFO)",7,IF(G81="RULE INFO",8,IF(G81="EXP INFO",9,IF(G81="(EXP INFO)",9,IF(G81="MON RES",10,IF(G81="MON EARN",11,IF(G81="MON BEH",12,IF(G81="POSE HARM",13,IF(G81="(POSE HARM)",13,IF(G81="POSE CONCERN",14,IF(G81="(POSE CONCERN)",14,IF(G81="RJ APOLOGY",15,IF(G81="RJ ATONE",16,IF(G81="(RJ ATONE)",16,IF(G81="RJ JUSTIFY",17,IF(G81="RJ JUSTIFY:ECO INFO",17,IF(G81="RJ JUSTIFY:SOC INFO",17,IF(G81="RJ JUSTIFY:EXP INFO",17,IF(G81="RJ JUSTIFY:MON EARN",17,IF(G81="RJ JUSTIFY:MON BEH",17,IF(G81="RJ-",18,IF(G81="RJ FORGIVE+",19,IF(G81="RJ FORGIVE-",19,IF(G81="(RJ FORGIVE+)",19,IF(G81="(RJ FORGIVE-)",19,IF(G81="COORD",20,IF(G81="(COORD)",20,IF(G81="ENF ACK",21,IF(G81="(ENF ACK)",21,IF(G81="ENF PRAISE",22,IF(G81="ENF ASK",23,IF(G81="ENF TELL",24,IF(G81="ENF SHAME",25,IF(G81="ENF WARN",26,IF(G81="ENF THREATEN",27,IF(G81="ENF PUNISH",28,IF(G81="DEFECT",29,IF(G81="SM TALK",30,IF(G81="HUMOR",31,IF(G81="POLITE+",32,IF(G81="POLITE-",32,IF(G81="INPUT-",33,IF(G81="AMBIGUOUS",34,IF(G81="UNCODEABLE",35)))))))))))))))))))))))))))))))))))))))))))))))))))))))))))))))))</f>
        <v>7</v>
      </c>
      <c r="G81" t="s">
        <v>9377</v>
      </c>
    </row>
    <row r="82" spans="1:9" x14ac:dyDescent="0.35">
      <c r="A82" s="4">
        <v>43</v>
      </c>
      <c r="B82" s="4">
        <v>-363.6</v>
      </c>
      <c r="C82" t="s">
        <v>8490</v>
      </c>
      <c r="D82" s="4">
        <v>2</v>
      </c>
      <c r="E82" s="16" t="s">
        <v>8584</v>
      </c>
      <c r="F82" s="4">
        <f t="shared" si="6"/>
        <v>3</v>
      </c>
      <c r="G82" t="s">
        <v>9379</v>
      </c>
    </row>
    <row r="83" spans="1:9" x14ac:dyDescent="0.35">
      <c r="A83" s="4">
        <v>44</v>
      </c>
      <c r="B83" s="4">
        <v>-363.44</v>
      </c>
      <c r="C83" t="s">
        <v>8485</v>
      </c>
      <c r="D83" s="4">
        <v>3</v>
      </c>
      <c r="E83" s="16" t="s">
        <v>8585</v>
      </c>
      <c r="F83" s="4">
        <f t="shared" si="6"/>
        <v>3</v>
      </c>
      <c r="G83" t="s">
        <v>9379</v>
      </c>
    </row>
    <row r="84" spans="1:9" x14ac:dyDescent="0.35">
      <c r="A84" s="4">
        <v>45</v>
      </c>
      <c r="B84" s="4">
        <v>-347.06400000000002</v>
      </c>
      <c r="C84" t="s">
        <v>8496</v>
      </c>
      <c r="D84" s="4">
        <v>1</v>
      </c>
      <c r="E84" s="16" t="s">
        <v>8588</v>
      </c>
    </row>
    <row r="85" spans="1:9" x14ac:dyDescent="0.35">
      <c r="E85" s="58" t="s">
        <v>68</v>
      </c>
      <c r="F85" s="4">
        <f t="shared" si="6"/>
        <v>4</v>
      </c>
      <c r="G85" t="s">
        <v>9372</v>
      </c>
    </row>
    <row r="86" spans="1:9" x14ac:dyDescent="0.35">
      <c r="E86" s="58" t="s">
        <v>10076</v>
      </c>
      <c r="F86" s="4">
        <f t="shared" si="6"/>
        <v>3</v>
      </c>
      <c r="G86" t="s">
        <v>9379</v>
      </c>
    </row>
    <row r="87" spans="1:9" x14ac:dyDescent="0.35">
      <c r="A87" s="4">
        <v>46</v>
      </c>
      <c r="B87" s="4">
        <v>-331.17899999999997</v>
      </c>
      <c r="C87" t="s">
        <v>8539</v>
      </c>
      <c r="D87" s="4">
        <v>4</v>
      </c>
      <c r="E87" s="16" t="s">
        <v>267</v>
      </c>
      <c r="F87" s="4">
        <f t="shared" si="6"/>
        <v>4</v>
      </c>
      <c r="G87" t="s">
        <v>9372</v>
      </c>
    </row>
    <row r="88" spans="1:9" x14ac:dyDescent="0.35">
      <c r="A88" s="4">
        <v>47</v>
      </c>
      <c r="B88" s="4">
        <v>-329.64599999999899</v>
      </c>
      <c r="C88" t="s">
        <v>8485</v>
      </c>
      <c r="D88" s="4">
        <v>3</v>
      </c>
      <c r="E88" s="16" t="s">
        <v>8590</v>
      </c>
      <c r="F88" s="4">
        <f t="shared" si="6"/>
        <v>8</v>
      </c>
      <c r="G88" t="s">
        <v>9374</v>
      </c>
      <c r="H88" s="4">
        <f t="shared" si="6"/>
        <v>4</v>
      </c>
      <c r="I88" t="s">
        <v>10330</v>
      </c>
    </row>
    <row r="89" spans="1:9" x14ac:dyDescent="0.35">
      <c r="A89" s="4">
        <v>48</v>
      </c>
      <c r="B89" s="4">
        <v>-323.99299999999999</v>
      </c>
      <c r="C89" t="s">
        <v>8490</v>
      </c>
      <c r="D89" s="4">
        <v>2</v>
      </c>
      <c r="E89" s="16" t="s">
        <v>8592</v>
      </c>
      <c r="F89" s="4">
        <f t="shared" si="6"/>
        <v>8</v>
      </c>
      <c r="G89" t="s">
        <v>9374</v>
      </c>
      <c r="H89" s="4">
        <f t="shared" si="6"/>
        <v>4</v>
      </c>
      <c r="I89" t="s">
        <v>10330</v>
      </c>
    </row>
    <row r="90" spans="1:9" x14ac:dyDescent="0.35">
      <c r="A90" s="4">
        <v>49</v>
      </c>
      <c r="B90" s="4">
        <v>-322.19400000000002</v>
      </c>
      <c r="C90" t="s">
        <v>8539</v>
      </c>
      <c r="D90" s="4">
        <v>4</v>
      </c>
      <c r="E90" s="16" t="s">
        <v>90</v>
      </c>
      <c r="F90" s="4">
        <f t="shared" si="6"/>
        <v>8</v>
      </c>
      <c r="G90" t="s">
        <v>9374</v>
      </c>
      <c r="H90" s="4">
        <f t="shared" si="6"/>
        <v>4</v>
      </c>
      <c r="I90" t="s">
        <v>10330</v>
      </c>
    </row>
    <row r="91" spans="1:9" x14ac:dyDescent="0.35">
      <c r="B91" s="4">
        <v>-316.06400000000002</v>
      </c>
      <c r="C91" t="s">
        <v>8539</v>
      </c>
      <c r="D91" s="4">
        <v>4</v>
      </c>
      <c r="E91" s="16" t="s">
        <v>8594</v>
      </c>
    </row>
    <row r="92" spans="1:9" x14ac:dyDescent="0.35">
      <c r="A92" s="4">
        <v>50</v>
      </c>
      <c r="B92" s="4">
        <v>-311.61500000000001</v>
      </c>
      <c r="C92" t="s">
        <v>8496</v>
      </c>
      <c r="D92" s="4">
        <v>1</v>
      </c>
      <c r="E92" s="16" t="s">
        <v>8596</v>
      </c>
      <c r="F92" s="4">
        <f t="shared" si="6"/>
        <v>3</v>
      </c>
      <c r="G92" t="s">
        <v>9379</v>
      </c>
    </row>
    <row r="93" spans="1:9" x14ac:dyDescent="0.35">
      <c r="A93" s="4">
        <v>51</v>
      </c>
      <c r="B93" s="4">
        <v>-308.445999999999</v>
      </c>
      <c r="C93" t="s">
        <v>8485</v>
      </c>
      <c r="D93" s="4">
        <v>3</v>
      </c>
      <c r="E93" s="16" t="s">
        <v>8597</v>
      </c>
      <c r="F93" s="4">
        <f t="shared" si="6"/>
        <v>8</v>
      </c>
      <c r="G93" t="s">
        <v>9374</v>
      </c>
    </row>
    <row r="94" spans="1:9" x14ac:dyDescent="0.35">
      <c r="A94" s="4">
        <v>52</v>
      </c>
      <c r="B94" s="4">
        <v>-298.57</v>
      </c>
      <c r="C94" t="s">
        <v>8496</v>
      </c>
      <c r="D94" s="4">
        <v>1</v>
      </c>
      <c r="E94" s="16" t="s">
        <v>8599</v>
      </c>
      <c r="F94" s="4">
        <f t="shared" si="6"/>
        <v>3</v>
      </c>
      <c r="G94" t="s">
        <v>9379</v>
      </c>
    </row>
    <row r="95" spans="1:9" x14ac:dyDescent="0.35">
      <c r="A95" s="4">
        <v>53</v>
      </c>
      <c r="B95" s="4">
        <v>-316.02099999999899</v>
      </c>
      <c r="C95" t="s">
        <v>8490</v>
      </c>
      <c r="D95" s="4">
        <v>2</v>
      </c>
      <c r="E95" s="16" t="s">
        <v>8595</v>
      </c>
      <c r="F95" s="4">
        <f t="shared" si="6"/>
        <v>3</v>
      </c>
      <c r="G95" t="s">
        <v>9379</v>
      </c>
      <c r="H95" s="4">
        <f t="shared" si="6"/>
        <v>6</v>
      </c>
      <c r="I95" t="s">
        <v>10472</v>
      </c>
    </row>
    <row r="96" spans="1:9" x14ac:dyDescent="0.35">
      <c r="A96" s="4">
        <v>54</v>
      </c>
      <c r="B96" s="4">
        <v>-295.957999999999</v>
      </c>
      <c r="C96" t="s">
        <v>8485</v>
      </c>
      <c r="D96" s="4">
        <v>3</v>
      </c>
      <c r="E96" s="16" t="s">
        <v>8600</v>
      </c>
      <c r="F96" s="4">
        <f t="shared" si="6"/>
        <v>4</v>
      </c>
      <c r="G96" t="s">
        <v>9372</v>
      </c>
    </row>
    <row r="97" spans="1:9" x14ac:dyDescent="0.35">
      <c r="A97" s="4">
        <v>55</v>
      </c>
      <c r="B97" s="4">
        <v>-291.178</v>
      </c>
      <c r="C97" t="s">
        <v>8490</v>
      </c>
      <c r="D97" s="4">
        <v>2</v>
      </c>
      <c r="E97" s="16" t="s">
        <v>8601</v>
      </c>
      <c r="F97" s="4">
        <f t="shared" si="6"/>
        <v>5</v>
      </c>
      <c r="G97" t="s">
        <v>9378</v>
      </c>
    </row>
    <row r="98" spans="1:9" x14ac:dyDescent="0.35">
      <c r="A98" s="4">
        <v>56</v>
      </c>
      <c r="B98" s="4">
        <v>-283.178</v>
      </c>
      <c r="C98" t="s">
        <v>8496</v>
      </c>
      <c r="D98" s="4">
        <v>1</v>
      </c>
      <c r="E98" s="16" t="s">
        <v>8603</v>
      </c>
    </row>
    <row r="99" spans="1:9" x14ac:dyDescent="0.35">
      <c r="E99" s="58" t="s">
        <v>11732</v>
      </c>
      <c r="F99" s="4">
        <f t="shared" si="6"/>
        <v>6</v>
      </c>
      <c r="G99" t="s">
        <v>10472</v>
      </c>
    </row>
    <row r="100" spans="1:9" x14ac:dyDescent="0.35">
      <c r="E100" s="58" t="s">
        <v>11733</v>
      </c>
      <c r="F100" s="4">
        <f t="shared" si="6"/>
        <v>4</v>
      </c>
      <c r="G100" t="s">
        <v>9372</v>
      </c>
    </row>
    <row r="101" spans="1:9" x14ac:dyDescent="0.35">
      <c r="A101" s="4">
        <v>57</v>
      </c>
      <c r="B101" s="4">
        <v>-254.84799999999899</v>
      </c>
      <c r="C101" t="s">
        <v>8490</v>
      </c>
      <c r="D101" s="4">
        <v>2</v>
      </c>
      <c r="E101" s="16" t="s">
        <v>8607</v>
      </c>
      <c r="F101" s="4">
        <f t="shared" si="6"/>
        <v>3</v>
      </c>
      <c r="G101" t="s">
        <v>9379</v>
      </c>
    </row>
    <row r="102" spans="1:9" x14ac:dyDescent="0.35">
      <c r="B102" s="4">
        <v>-243.90700000000001</v>
      </c>
      <c r="C102" t="s">
        <v>8490</v>
      </c>
      <c r="D102" s="4">
        <v>2</v>
      </c>
      <c r="E102" s="16" t="s">
        <v>8609</v>
      </c>
      <c r="F102" s="4">
        <f t="shared" si="6"/>
        <v>10</v>
      </c>
      <c r="G102" t="s">
        <v>10136</v>
      </c>
    </row>
    <row r="103" spans="1:9" x14ac:dyDescent="0.35">
      <c r="A103" s="4">
        <v>58</v>
      </c>
      <c r="B103" s="4">
        <v>-218.405</v>
      </c>
      <c r="C103" t="s">
        <v>8485</v>
      </c>
      <c r="D103" s="4">
        <v>3</v>
      </c>
      <c r="E103" s="16" t="s">
        <v>8610</v>
      </c>
    </row>
    <row r="104" spans="1:9" x14ac:dyDescent="0.35">
      <c r="E104" s="58" t="s">
        <v>11734</v>
      </c>
      <c r="F104" s="4">
        <f t="shared" si="6"/>
        <v>3</v>
      </c>
      <c r="G104" t="s">
        <v>9379</v>
      </c>
    </row>
    <row r="105" spans="1:9" x14ac:dyDescent="0.35">
      <c r="E105" s="58" t="s">
        <v>11735</v>
      </c>
      <c r="F105" s="4">
        <f t="shared" si="6"/>
        <v>2</v>
      </c>
      <c r="G105" t="s">
        <v>12174</v>
      </c>
    </row>
    <row r="106" spans="1:9" x14ac:dyDescent="0.35">
      <c r="A106" s="4">
        <v>59</v>
      </c>
      <c r="B106" s="4">
        <v>-192.64599999999999</v>
      </c>
      <c r="C106" t="s">
        <v>8496</v>
      </c>
      <c r="D106" s="4">
        <v>1</v>
      </c>
      <c r="E106" s="16" t="s">
        <v>8612</v>
      </c>
    </row>
    <row r="107" spans="1:9" x14ac:dyDescent="0.35">
      <c r="E107" s="58" t="s">
        <v>10077</v>
      </c>
      <c r="F107" s="4">
        <f t="shared" si="6"/>
        <v>8</v>
      </c>
      <c r="G107" t="s">
        <v>9374</v>
      </c>
    </row>
    <row r="108" spans="1:9" x14ac:dyDescent="0.35">
      <c r="E108" s="58" t="s">
        <v>10078</v>
      </c>
      <c r="F108" s="4">
        <f t="shared" si="6"/>
        <v>9</v>
      </c>
      <c r="G108" t="s">
        <v>9373</v>
      </c>
    </row>
    <row r="109" spans="1:9" x14ac:dyDescent="0.35">
      <c r="A109" s="4">
        <v>60</v>
      </c>
      <c r="B109" s="4">
        <v>-185.048</v>
      </c>
      <c r="C109" t="s">
        <v>8490</v>
      </c>
      <c r="D109" s="4">
        <v>2</v>
      </c>
      <c r="E109" s="16" t="s">
        <v>8614</v>
      </c>
      <c r="F109" s="4">
        <f t="shared" si="6"/>
        <v>3</v>
      </c>
      <c r="G109" t="s">
        <v>9379</v>
      </c>
      <c r="H109" s="4">
        <f t="shared" si="6"/>
        <v>2</v>
      </c>
      <c r="I109" t="s">
        <v>12182</v>
      </c>
    </row>
    <row r="110" spans="1:9" x14ac:dyDescent="0.35">
      <c r="A110" s="4">
        <v>61</v>
      </c>
      <c r="B110" s="4">
        <v>-147.886</v>
      </c>
      <c r="C110" t="s">
        <v>8485</v>
      </c>
      <c r="D110" s="4">
        <v>3</v>
      </c>
      <c r="E110" s="16" t="s">
        <v>863</v>
      </c>
      <c r="F110" s="4">
        <f t="shared" si="6"/>
        <v>4</v>
      </c>
      <c r="G110" t="s">
        <v>9372</v>
      </c>
    </row>
    <row r="111" spans="1:9" x14ac:dyDescent="0.35">
      <c r="A111" s="4">
        <v>62</v>
      </c>
      <c r="B111" s="4">
        <v>-133.21799999999999</v>
      </c>
      <c r="C111" t="s">
        <v>8496</v>
      </c>
      <c r="D111" s="4">
        <v>1</v>
      </c>
      <c r="E111" s="16" t="s">
        <v>1209</v>
      </c>
      <c r="F111" s="4">
        <f t="shared" si="6"/>
        <v>4</v>
      </c>
      <c r="G111" t="s">
        <v>9372</v>
      </c>
    </row>
    <row r="112" spans="1:9" x14ac:dyDescent="0.35">
      <c r="A112" s="4">
        <v>63</v>
      </c>
      <c r="B112" s="4">
        <v>-122.622999999999</v>
      </c>
      <c r="C112" t="s">
        <v>8539</v>
      </c>
      <c r="D112" s="4">
        <v>4</v>
      </c>
      <c r="E112" s="16" t="s">
        <v>267</v>
      </c>
      <c r="F112" s="4">
        <f t="shared" si="6"/>
        <v>4</v>
      </c>
      <c r="G112" t="s">
        <v>9372</v>
      </c>
    </row>
    <row r="114" spans="1:7" x14ac:dyDescent="0.35">
      <c r="A114" s="4">
        <v>64</v>
      </c>
      <c r="B114" s="4">
        <v>-58.743000000000002</v>
      </c>
      <c r="C114" t="s">
        <v>8490</v>
      </c>
      <c r="D114" s="4">
        <v>2</v>
      </c>
      <c r="E114" s="16" t="s">
        <v>8626</v>
      </c>
      <c r="F114" s="4">
        <f t="shared" si="6"/>
        <v>22</v>
      </c>
      <c r="G114" t="s">
        <v>10418</v>
      </c>
    </row>
    <row r="115" spans="1:7" x14ac:dyDescent="0.35">
      <c r="A115" s="4">
        <v>65</v>
      </c>
      <c r="B115" s="4">
        <v>-44.44</v>
      </c>
      <c r="C115" t="s">
        <v>8496</v>
      </c>
      <c r="D115" s="4">
        <v>1</v>
      </c>
      <c r="E115" s="16" t="s">
        <v>5254</v>
      </c>
      <c r="F115" s="4">
        <f t="shared" si="6"/>
        <v>31</v>
      </c>
      <c r="G115" t="s">
        <v>9386</v>
      </c>
    </row>
    <row r="117" spans="1:7" x14ac:dyDescent="0.35">
      <c r="A117" s="4">
        <v>66</v>
      </c>
      <c r="B117" s="4">
        <v>-27.840999999999902</v>
      </c>
      <c r="C117" t="s">
        <v>8539</v>
      </c>
      <c r="D117" s="4">
        <v>4</v>
      </c>
      <c r="E117" s="16" t="s">
        <v>8632</v>
      </c>
      <c r="F117" s="4">
        <f t="shared" si="6"/>
        <v>9</v>
      </c>
      <c r="G117" t="s">
        <v>9373</v>
      </c>
    </row>
    <row r="119" spans="1:7" x14ac:dyDescent="0.35">
      <c r="B119" s="107" t="s">
        <v>9233</v>
      </c>
      <c r="C119" s="22"/>
      <c r="D119" s="21"/>
      <c r="E119" s="23"/>
    </row>
    <row r="120" spans="1:7" x14ac:dyDescent="0.35">
      <c r="B120" s="31"/>
    </row>
    <row r="121" spans="1:7" x14ac:dyDescent="0.35">
      <c r="A121" s="4">
        <v>67</v>
      </c>
      <c r="B121" s="4">
        <v>125.94199999999999</v>
      </c>
      <c r="C121" t="s">
        <v>8496</v>
      </c>
      <c r="D121" s="4">
        <v>1</v>
      </c>
      <c r="E121" s="16" t="s">
        <v>8637</v>
      </c>
      <c r="F121" s="4">
        <f t="shared" si="6"/>
        <v>24</v>
      </c>
      <c r="G121" t="s">
        <v>10409</v>
      </c>
    </row>
    <row r="123" spans="1:7" x14ac:dyDescent="0.35">
      <c r="A123" s="4">
        <v>68</v>
      </c>
      <c r="B123" s="4">
        <v>133.898</v>
      </c>
      <c r="C123" t="s">
        <v>8485</v>
      </c>
      <c r="D123" s="4">
        <v>3</v>
      </c>
      <c r="E123" s="16" t="s">
        <v>8638</v>
      </c>
      <c r="F123" s="4">
        <f t="shared" si="6"/>
        <v>8</v>
      </c>
      <c r="G123" t="s">
        <v>9374</v>
      </c>
    </row>
    <row r="124" spans="1:7" x14ac:dyDescent="0.35">
      <c r="A124" s="4">
        <v>69</v>
      </c>
      <c r="B124" s="4">
        <v>161.35900000000001</v>
      </c>
      <c r="C124" t="s">
        <v>8490</v>
      </c>
      <c r="D124" s="4">
        <v>2</v>
      </c>
      <c r="E124" s="16" t="s">
        <v>8639</v>
      </c>
      <c r="F124" s="4">
        <f t="shared" si="6"/>
        <v>20</v>
      </c>
      <c r="G124" t="s">
        <v>9472</v>
      </c>
    </row>
    <row r="125" spans="1:7" x14ac:dyDescent="0.35">
      <c r="A125" s="4">
        <v>70</v>
      </c>
      <c r="B125" s="4">
        <v>162.64699999999999</v>
      </c>
      <c r="C125" t="s">
        <v>8496</v>
      </c>
      <c r="D125" s="4">
        <v>1</v>
      </c>
      <c r="E125" s="16" t="s">
        <v>8640</v>
      </c>
      <c r="F125" s="4">
        <f t="shared" si="6"/>
        <v>8</v>
      </c>
      <c r="G125" t="s">
        <v>9374</v>
      </c>
    </row>
    <row r="126" spans="1:7" x14ac:dyDescent="0.35">
      <c r="A126" s="4">
        <v>71</v>
      </c>
      <c r="B126" s="4">
        <v>173.68599999999901</v>
      </c>
      <c r="C126" t="s">
        <v>8496</v>
      </c>
      <c r="D126" s="4">
        <v>1</v>
      </c>
      <c r="E126" s="16" t="s">
        <v>8641</v>
      </c>
      <c r="F126" s="4">
        <f t="shared" si="6"/>
        <v>8</v>
      </c>
      <c r="G126" t="s">
        <v>9374</v>
      </c>
    </row>
    <row r="127" spans="1:7" x14ac:dyDescent="0.35">
      <c r="A127" s="4">
        <v>72</v>
      </c>
      <c r="B127" s="4">
        <v>201.215</v>
      </c>
      <c r="C127" t="s">
        <v>8490</v>
      </c>
      <c r="D127" s="4">
        <v>2</v>
      </c>
      <c r="E127" s="16" t="s">
        <v>8646</v>
      </c>
      <c r="F127" s="4">
        <f t="shared" si="6"/>
        <v>8</v>
      </c>
      <c r="G127" t="s">
        <v>9374</v>
      </c>
    </row>
    <row r="128" spans="1:7" x14ac:dyDescent="0.35">
      <c r="A128" s="4">
        <v>73</v>
      </c>
      <c r="B128" s="4">
        <v>204.30599999999899</v>
      </c>
      <c r="C128" t="s">
        <v>8485</v>
      </c>
      <c r="D128" s="4">
        <v>3</v>
      </c>
      <c r="E128" s="16" t="s">
        <v>8647</v>
      </c>
      <c r="F128" s="4">
        <f t="shared" si="6"/>
        <v>10</v>
      </c>
      <c r="G128" t="s">
        <v>10136</v>
      </c>
    </row>
    <row r="129" spans="1:11" x14ac:dyDescent="0.35">
      <c r="A129" s="4">
        <v>74</v>
      </c>
      <c r="B129" s="4">
        <v>235.89400000000001</v>
      </c>
      <c r="C129" t="s">
        <v>8496</v>
      </c>
      <c r="D129" s="4">
        <v>1</v>
      </c>
      <c r="E129" s="16" t="s">
        <v>8648</v>
      </c>
      <c r="F129" s="4">
        <f t="shared" si="6"/>
        <v>20</v>
      </c>
      <c r="G129" t="s">
        <v>9472</v>
      </c>
    </row>
    <row r="131" spans="1:11" x14ac:dyDescent="0.35">
      <c r="A131" s="7"/>
      <c r="B131" s="11" t="s">
        <v>9229</v>
      </c>
      <c r="C131" s="15"/>
      <c r="D131" s="19"/>
      <c r="E131" s="15"/>
    </row>
    <row r="132" spans="1:11" x14ac:dyDescent="0.35">
      <c r="A132" s="7"/>
      <c r="B132" s="8"/>
      <c r="C132" s="8"/>
      <c r="E132" s="8"/>
    </row>
    <row r="133" spans="1:11" x14ac:dyDescent="0.35">
      <c r="A133" s="7">
        <v>4</v>
      </c>
      <c r="B133" s="31" t="s">
        <v>11742</v>
      </c>
    </row>
    <row r="134" spans="1:11" x14ac:dyDescent="0.35">
      <c r="A134" s="4">
        <v>75</v>
      </c>
      <c r="B134" s="4">
        <v>-369.69299999999998</v>
      </c>
      <c r="C134" t="s">
        <v>8496</v>
      </c>
      <c r="D134" s="4">
        <v>1</v>
      </c>
      <c r="E134" s="16" t="s">
        <v>8649</v>
      </c>
    </row>
    <row r="135" spans="1:11" ht="13.75" customHeight="1" x14ac:dyDescent="0.35">
      <c r="E135" s="58" t="s">
        <v>10079</v>
      </c>
      <c r="F135" s="4">
        <f t="shared" ref="F135:J194" si="7">IF(G135="GREET",1,IF(G135="GOAL",2,IF(G135="GOAL:COOP",2,IF(G135="(GOAL:COOP)",2,IF(G135="GOAL:CIVILITY",2,IF(G135="GOAL:SUSTAIN",2,IF(G135="(GOAL:SUSTAIN)",2,IF(G135="GOAL:MAX EARN",2,IF(G135="GOAL:EQUITY",2,IF(G135="(GOAL:EQUITY)",2,IF(G135="PROPOSAL",3,IF(G135="(PROPOSAL)",3,IF(G135="CHOOSE+",4,IF(G135="CHOOSE-",4,IF(G135="(CHOOSE+)",4,IF(G135="(CHOOSE-)",4,IF(G135="ECO INFO",5,IF(G135="(ECO INFO)",5,IF(G135="$ INFO",6,IF(G135="($ INFO)",6,IF(G135="SOC INFO",7,IF(G135="(SOC INFO)",7,IF(G135="RULE INFO",8,IF(G135="EXP INFO",9,IF(G135="(EXP INFO)",9,IF(G135="MON RES",10,IF(G135="MON EARN",11,IF(G135="MON BEH",12,IF(G135="POSE HARM",13,IF(G135="(POSE HARM)",13,IF(G135="POSE CONCERN",14,IF(G135="(POSE CONCERN)",14,IF(G135="RJ APOLOGY",15,IF(G135="RJ ATONE",16,IF(G135="(RJ ATONE)",16,IF(G135="RJ JUSTIFY",17,IF(G135="RJ JUSTIFY:ECO INFO",17,IF(G135="RJ JUSTIFY:SOC INFO",17,IF(G135="RJ JUSTIFY:EXP INFO",17,IF(G135="RJ JUSTIFY:MON EARN",17,IF(G135="RJ JUSTIFY:MON BEH",17,IF(G135="RJ-",18,IF(G135="RJ FORGIVE+",19,IF(G135="RJ FORGIVE-",19,IF(G135="(RJ FORGIVE+)",19,IF(G135="(RJ FORGIVE-)",19,IF(G135="COORD",20,IF(G135="(COORD)",20,IF(G135="ENF ACK",21,IF(G135="(ENF ACK)",21,IF(G135="ENF PRAISE",22,IF(G135="ENF ASK",23,IF(G135="ENF TELL",24,IF(G135="ENF SHAME",25,IF(G135="ENF WARN",26,IF(G135="ENF THREATEN",27,IF(G135="ENF PUNISH",28,IF(G135="DEFECT",29,IF(G135="SM TALK",30,IF(G135="HUMOR",31,IF(G135="POLITE+",32,IF(G135="POLITE-",32,IF(G135="INPUT-",33,IF(G135="AMBIGUOUS",34,IF(G135="UNCODEABLE",35)))))))))))))))))))))))))))))))))))))))))))))))))))))))))))))))))</f>
        <v>22</v>
      </c>
      <c r="G135" t="s">
        <v>10418</v>
      </c>
    </row>
    <row r="136" spans="1:11" x14ac:dyDescent="0.35">
      <c r="E136" s="58" t="s">
        <v>10080</v>
      </c>
      <c r="F136" s="4">
        <f t="shared" si="7"/>
        <v>7</v>
      </c>
      <c r="G136" t="s">
        <v>9377</v>
      </c>
    </row>
    <row r="137" spans="1:11" x14ac:dyDescent="0.35">
      <c r="A137" s="4">
        <v>76</v>
      </c>
      <c r="B137" s="4">
        <v>-364.375</v>
      </c>
      <c r="C137" t="s">
        <v>8496</v>
      </c>
      <c r="D137" s="4">
        <v>1</v>
      </c>
      <c r="E137" s="16" t="s">
        <v>8650</v>
      </c>
      <c r="F137" s="4">
        <f t="shared" si="7"/>
        <v>32</v>
      </c>
      <c r="G137" t="s">
        <v>9376</v>
      </c>
      <c r="I137" t="s">
        <v>11746</v>
      </c>
    </row>
    <row r="138" spans="1:11" x14ac:dyDescent="0.35">
      <c r="A138" s="4">
        <v>77</v>
      </c>
      <c r="B138" s="4">
        <v>-362.63299999999998</v>
      </c>
      <c r="C138" t="s">
        <v>8490</v>
      </c>
      <c r="D138" s="4">
        <v>2</v>
      </c>
      <c r="E138" s="16" t="s">
        <v>8652</v>
      </c>
      <c r="F138" s="4">
        <f t="shared" si="7"/>
        <v>25</v>
      </c>
      <c r="G138" t="s">
        <v>9648</v>
      </c>
    </row>
    <row r="139" spans="1:11" x14ac:dyDescent="0.35">
      <c r="A139" s="4">
        <v>78</v>
      </c>
      <c r="B139" s="4">
        <v>-359.52199999999999</v>
      </c>
      <c r="C139" t="s">
        <v>8485</v>
      </c>
      <c r="D139" s="4">
        <v>3</v>
      </c>
      <c r="E139" s="16" t="s">
        <v>8653</v>
      </c>
    </row>
    <row r="140" spans="1:11" x14ac:dyDescent="0.35">
      <c r="E140" s="58" t="s">
        <v>10081</v>
      </c>
      <c r="F140" s="4">
        <f t="shared" si="7"/>
        <v>22</v>
      </c>
      <c r="G140" t="s">
        <v>10418</v>
      </c>
    </row>
    <row r="141" spans="1:11" x14ac:dyDescent="0.35">
      <c r="E141" s="58" t="s">
        <v>10082</v>
      </c>
      <c r="F141" s="4">
        <f t="shared" si="7"/>
        <v>14</v>
      </c>
      <c r="G141" t="s">
        <v>9381</v>
      </c>
      <c r="H141" s="4">
        <f t="shared" si="7"/>
        <v>10</v>
      </c>
      <c r="I141" t="s">
        <v>10136</v>
      </c>
      <c r="J141" s="4">
        <f t="shared" si="7"/>
        <v>2</v>
      </c>
      <c r="K141" t="s">
        <v>12180</v>
      </c>
    </row>
    <row r="142" spans="1:11" x14ac:dyDescent="0.35">
      <c r="A142" s="4">
        <v>79</v>
      </c>
      <c r="B142" s="4">
        <v>-358.49</v>
      </c>
      <c r="C142" t="s">
        <v>8539</v>
      </c>
      <c r="D142" s="4">
        <v>4</v>
      </c>
      <c r="E142" s="16" t="s">
        <v>8654</v>
      </c>
      <c r="F142" s="4">
        <f t="shared" si="7"/>
        <v>9</v>
      </c>
      <c r="G142" t="s">
        <v>9373</v>
      </c>
    </row>
    <row r="143" spans="1:11" x14ac:dyDescent="0.35">
      <c r="A143" s="4">
        <v>80</v>
      </c>
      <c r="B143" s="4">
        <v>-350.49099999999999</v>
      </c>
      <c r="C143" t="s">
        <v>8485</v>
      </c>
      <c r="D143" s="4">
        <v>3</v>
      </c>
      <c r="E143" s="16" t="s">
        <v>595</v>
      </c>
      <c r="F143" s="4">
        <f t="shared" si="7"/>
        <v>9</v>
      </c>
      <c r="G143" t="s">
        <v>9373</v>
      </c>
    </row>
    <row r="144" spans="1:11" x14ac:dyDescent="0.35">
      <c r="A144" s="4">
        <v>81</v>
      </c>
      <c r="B144" s="4">
        <v>-346.801999999999</v>
      </c>
      <c r="C144" t="s">
        <v>8496</v>
      </c>
      <c r="D144" s="4">
        <v>1</v>
      </c>
      <c r="E144" s="16" t="s">
        <v>8656</v>
      </c>
      <c r="F144" s="4">
        <f t="shared" si="7"/>
        <v>9</v>
      </c>
      <c r="G144" t="s">
        <v>9373</v>
      </c>
    </row>
    <row r="145" spans="1:9" x14ac:dyDescent="0.35">
      <c r="A145" s="4">
        <v>82</v>
      </c>
      <c r="B145" s="4">
        <v>-345.37099999999998</v>
      </c>
      <c r="C145" t="s">
        <v>8539</v>
      </c>
      <c r="D145" s="4">
        <v>4</v>
      </c>
      <c r="E145" s="16" t="s">
        <v>8657</v>
      </c>
      <c r="F145" s="4">
        <f t="shared" si="7"/>
        <v>9</v>
      </c>
      <c r="G145" t="s">
        <v>9373</v>
      </c>
    </row>
    <row r="146" spans="1:9" x14ac:dyDescent="0.35">
      <c r="A146" s="4">
        <v>83</v>
      </c>
      <c r="B146" s="4">
        <v>-335.78800000000001</v>
      </c>
      <c r="C146" t="s">
        <v>8490</v>
      </c>
      <c r="D146" s="4">
        <v>2</v>
      </c>
      <c r="E146" s="16" t="s">
        <v>8659</v>
      </c>
      <c r="F146" s="4">
        <f t="shared" si="7"/>
        <v>10</v>
      </c>
      <c r="G146" t="s">
        <v>10136</v>
      </c>
    </row>
    <row r="147" spans="1:9" x14ac:dyDescent="0.35">
      <c r="A147" s="4">
        <v>84</v>
      </c>
      <c r="B147" s="4">
        <v>-328.94299999999998</v>
      </c>
      <c r="C147" t="s">
        <v>8539</v>
      </c>
      <c r="D147" s="4">
        <v>4</v>
      </c>
      <c r="E147" s="16" t="s">
        <v>8661</v>
      </c>
      <c r="F147" s="4">
        <f t="shared" si="7"/>
        <v>9</v>
      </c>
      <c r="G147" t="s">
        <v>9373</v>
      </c>
    </row>
    <row r="148" spans="1:9" x14ac:dyDescent="0.35">
      <c r="B148" s="4">
        <v>-316.53699999999998</v>
      </c>
      <c r="C148" t="s">
        <v>8539</v>
      </c>
      <c r="D148" s="4">
        <v>4</v>
      </c>
      <c r="E148" s="16" t="s">
        <v>8665</v>
      </c>
    </row>
    <row r="149" spans="1:9" x14ac:dyDescent="0.35">
      <c r="A149" s="4">
        <v>85</v>
      </c>
      <c r="B149" s="4">
        <v>-323.60399999999998</v>
      </c>
      <c r="C149" t="s">
        <v>8490</v>
      </c>
      <c r="D149" s="4">
        <v>2</v>
      </c>
      <c r="E149" s="16" t="s">
        <v>8663</v>
      </c>
      <c r="F149" s="4">
        <f t="shared" si="7"/>
        <v>25</v>
      </c>
      <c r="G149" t="s">
        <v>9648</v>
      </c>
    </row>
    <row r="150" spans="1:9" x14ac:dyDescent="0.35">
      <c r="A150" s="4">
        <v>86</v>
      </c>
      <c r="B150" s="4">
        <v>-308.596</v>
      </c>
      <c r="C150" t="s">
        <v>8496</v>
      </c>
      <c r="D150" s="4">
        <v>1</v>
      </c>
      <c r="E150" s="16" t="s">
        <v>140</v>
      </c>
      <c r="F150" s="4">
        <f t="shared" si="7"/>
        <v>5</v>
      </c>
      <c r="G150" t="s">
        <v>9378</v>
      </c>
    </row>
    <row r="151" spans="1:9" x14ac:dyDescent="0.35">
      <c r="B151" s="4">
        <v>-293.65499999999997</v>
      </c>
      <c r="C151" t="s">
        <v>8496</v>
      </c>
      <c r="D151" s="4">
        <v>1</v>
      </c>
      <c r="E151" s="16" t="s">
        <v>8668</v>
      </c>
    </row>
    <row r="152" spans="1:9" x14ac:dyDescent="0.35">
      <c r="A152" s="4">
        <v>87</v>
      </c>
      <c r="B152" s="4">
        <v>-283.43299999999999</v>
      </c>
      <c r="C152" t="s">
        <v>8496</v>
      </c>
      <c r="D152" s="4">
        <v>1</v>
      </c>
      <c r="E152" s="16" t="s">
        <v>8669</v>
      </c>
      <c r="F152" s="4">
        <f t="shared" si="7"/>
        <v>5</v>
      </c>
      <c r="G152" t="s">
        <v>9378</v>
      </c>
    </row>
    <row r="153" spans="1:9" x14ac:dyDescent="0.35">
      <c r="A153" s="4">
        <v>88</v>
      </c>
      <c r="B153" s="4">
        <v>-279.60000000000002</v>
      </c>
      <c r="C153" t="s">
        <v>8539</v>
      </c>
      <c r="D153" s="4">
        <v>4</v>
      </c>
      <c r="E153" s="16" t="s">
        <v>8670</v>
      </c>
      <c r="F153" s="4">
        <f t="shared" si="7"/>
        <v>8</v>
      </c>
      <c r="G153" t="s">
        <v>9374</v>
      </c>
    </row>
    <row r="154" spans="1:9" x14ac:dyDescent="0.35">
      <c r="A154" s="4">
        <v>89</v>
      </c>
      <c r="B154" s="4">
        <v>-271.85300000000001</v>
      </c>
      <c r="C154" t="s">
        <v>8496</v>
      </c>
      <c r="D154" s="4">
        <v>1</v>
      </c>
      <c r="E154" s="16" t="s">
        <v>8673</v>
      </c>
      <c r="F154" s="4">
        <f t="shared" si="7"/>
        <v>7</v>
      </c>
      <c r="G154" t="s">
        <v>9377</v>
      </c>
    </row>
    <row r="155" spans="1:9" x14ac:dyDescent="0.35">
      <c r="A155" s="4">
        <v>90</v>
      </c>
      <c r="B155" s="4">
        <v>-271.195999999999</v>
      </c>
      <c r="C155" t="s">
        <v>8485</v>
      </c>
      <c r="D155" s="4">
        <v>3</v>
      </c>
      <c r="E155" s="16" t="s">
        <v>8674</v>
      </c>
      <c r="F155" s="4">
        <f t="shared" si="7"/>
        <v>3</v>
      </c>
      <c r="G155" t="s">
        <v>9379</v>
      </c>
    </row>
    <row r="156" spans="1:9" x14ac:dyDescent="0.35">
      <c r="A156" s="4">
        <v>91</v>
      </c>
      <c r="B156" s="4">
        <v>-260.51400000000001</v>
      </c>
      <c r="C156" t="s">
        <v>8490</v>
      </c>
      <c r="D156" s="4">
        <v>2</v>
      </c>
      <c r="E156" s="16" t="s">
        <v>8675</v>
      </c>
      <c r="F156" s="4">
        <f t="shared" si="7"/>
        <v>5</v>
      </c>
      <c r="G156" t="s">
        <v>9378</v>
      </c>
    </row>
    <row r="157" spans="1:9" x14ac:dyDescent="0.35">
      <c r="A157" s="4">
        <v>92</v>
      </c>
      <c r="B157" s="4">
        <v>-248.86500000000001</v>
      </c>
      <c r="C157" t="s">
        <v>8485</v>
      </c>
      <c r="D157" s="4">
        <v>3</v>
      </c>
      <c r="E157" s="16" t="s">
        <v>8677</v>
      </c>
      <c r="F157" s="4">
        <f t="shared" si="7"/>
        <v>14</v>
      </c>
      <c r="G157" t="s">
        <v>9381</v>
      </c>
      <c r="H157" s="4">
        <f t="shared" si="7"/>
        <v>2</v>
      </c>
      <c r="I157" t="s">
        <v>12180</v>
      </c>
    </row>
    <row r="158" spans="1:9" x14ac:dyDescent="0.35">
      <c r="A158" s="4">
        <v>93</v>
      </c>
      <c r="B158" s="4">
        <v>-248.38099999999901</v>
      </c>
      <c r="C158" t="s">
        <v>8539</v>
      </c>
      <c r="D158" s="4">
        <v>4</v>
      </c>
      <c r="E158" s="16" t="s">
        <v>8678</v>
      </c>
      <c r="F158" s="4">
        <f t="shared" si="7"/>
        <v>8</v>
      </c>
      <c r="G158" t="s">
        <v>9374</v>
      </c>
    </row>
    <row r="159" spans="1:9" x14ac:dyDescent="0.35">
      <c r="A159" s="4">
        <v>94</v>
      </c>
      <c r="B159" s="4">
        <v>-245.86099999999999</v>
      </c>
      <c r="C159" t="s">
        <v>8496</v>
      </c>
      <c r="D159" s="4">
        <v>1</v>
      </c>
      <c r="E159" s="16" t="s">
        <v>8679</v>
      </c>
      <c r="F159" s="4">
        <f t="shared" si="7"/>
        <v>11</v>
      </c>
      <c r="G159" t="s">
        <v>9509</v>
      </c>
    </row>
    <row r="160" spans="1:9" x14ac:dyDescent="0.35">
      <c r="A160" s="4">
        <v>95</v>
      </c>
      <c r="B160" s="4">
        <v>-230.459</v>
      </c>
      <c r="C160" t="s">
        <v>8485</v>
      </c>
      <c r="D160" s="4">
        <v>3</v>
      </c>
      <c r="E160" s="16" t="s">
        <v>8682</v>
      </c>
      <c r="F160" s="4">
        <f t="shared" si="7"/>
        <v>3</v>
      </c>
      <c r="G160" t="s">
        <v>9379</v>
      </c>
    </row>
    <row r="161" spans="1:9" x14ac:dyDescent="0.35">
      <c r="A161" s="4">
        <v>96</v>
      </c>
      <c r="B161" s="4">
        <v>-224.26</v>
      </c>
      <c r="C161" t="s">
        <v>8539</v>
      </c>
      <c r="D161" s="4">
        <v>4</v>
      </c>
      <c r="E161" s="16" t="s">
        <v>999</v>
      </c>
      <c r="F161" s="4">
        <f t="shared" si="7"/>
        <v>4</v>
      </c>
      <c r="G161" t="s">
        <v>9372</v>
      </c>
    </row>
    <row r="162" spans="1:9" x14ac:dyDescent="0.35">
      <c r="A162" s="4">
        <v>97</v>
      </c>
      <c r="B162" s="4">
        <v>-221.46599999999901</v>
      </c>
      <c r="C162" t="s">
        <v>8490</v>
      </c>
      <c r="D162" s="4">
        <v>2</v>
      </c>
      <c r="E162" s="16" t="s">
        <v>8683</v>
      </c>
      <c r="F162" s="4">
        <f t="shared" si="7"/>
        <v>11</v>
      </c>
      <c r="G162" t="s">
        <v>9509</v>
      </c>
    </row>
    <row r="163" spans="1:9" x14ac:dyDescent="0.35">
      <c r="A163" s="4">
        <v>98</v>
      </c>
      <c r="B163" s="4">
        <v>-216.38399999999999</v>
      </c>
      <c r="C163" t="s">
        <v>8485</v>
      </c>
      <c r="D163" s="4">
        <v>3</v>
      </c>
      <c r="E163" s="16">
        <v>86</v>
      </c>
      <c r="F163" s="4">
        <f t="shared" si="7"/>
        <v>11</v>
      </c>
      <c r="G163" t="s">
        <v>9509</v>
      </c>
    </row>
    <row r="164" spans="1:9" x14ac:dyDescent="0.35">
      <c r="A164" s="4">
        <v>99</v>
      </c>
      <c r="B164" s="4">
        <v>-213.38</v>
      </c>
      <c r="C164" t="s">
        <v>8539</v>
      </c>
      <c r="D164" s="4">
        <v>4</v>
      </c>
      <c r="E164" s="16" t="s">
        <v>8685</v>
      </c>
      <c r="F164" s="4">
        <f t="shared" si="7"/>
        <v>8</v>
      </c>
      <c r="G164" t="s">
        <v>9374</v>
      </c>
    </row>
    <row r="165" spans="1:9" x14ac:dyDescent="0.35">
      <c r="A165" s="4">
        <v>100</v>
      </c>
      <c r="B165" s="4">
        <v>-207.72</v>
      </c>
      <c r="C165" t="s">
        <v>8485</v>
      </c>
      <c r="D165" s="4">
        <v>3</v>
      </c>
      <c r="E165" s="16" t="s">
        <v>55</v>
      </c>
      <c r="F165" s="4">
        <f t="shared" si="7"/>
        <v>8</v>
      </c>
      <c r="G165" t="s">
        <v>9374</v>
      </c>
    </row>
    <row r="166" spans="1:9" x14ac:dyDescent="0.35">
      <c r="A166" s="4">
        <v>101</v>
      </c>
      <c r="B166" s="4">
        <v>-206.328</v>
      </c>
      <c r="C166" t="s">
        <v>8539</v>
      </c>
      <c r="D166" s="4">
        <v>4</v>
      </c>
      <c r="E166" s="16" t="s">
        <v>8686</v>
      </c>
      <c r="F166" s="4">
        <f t="shared" si="7"/>
        <v>11</v>
      </c>
      <c r="G166" t="s">
        <v>9509</v>
      </c>
    </row>
    <row r="167" spans="1:9" x14ac:dyDescent="0.35">
      <c r="B167" s="4">
        <v>-203.49299999999999</v>
      </c>
      <c r="C167" t="s">
        <v>8539</v>
      </c>
      <c r="D167" s="4">
        <v>4</v>
      </c>
      <c r="E167" s="16" t="s">
        <v>8688</v>
      </c>
    </row>
    <row r="168" spans="1:9" x14ac:dyDescent="0.35">
      <c r="A168" s="4">
        <v>102</v>
      </c>
      <c r="B168" s="4">
        <v>-205.238</v>
      </c>
      <c r="C168" t="s">
        <v>8496</v>
      </c>
      <c r="D168" s="4">
        <v>1</v>
      </c>
      <c r="E168" s="16" t="s">
        <v>8687</v>
      </c>
      <c r="F168" s="4">
        <f t="shared" si="7"/>
        <v>8</v>
      </c>
      <c r="G168" t="s">
        <v>9374</v>
      </c>
    </row>
    <row r="169" spans="1:9" x14ac:dyDescent="0.35">
      <c r="E169" s="58" t="s">
        <v>9439</v>
      </c>
      <c r="F169" s="4">
        <f t="shared" si="7"/>
        <v>4</v>
      </c>
      <c r="G169" t="s">
        <v>9372</v>
      </c>
    </row>
    <row r="170" spans="1:9" x14ac:dyDescent="0.35">
      <c r="E170" s="58" t="s">
        <v>11737</v>
      </c>
      <c r="F170" s="4">
        <f t="shared" si="7"/>
        <v>8</v>
      </c>
      <c r="G170" t="s">
        <v>9374</v>
      </c>
    </row>
    <row r="171" spans="1:9" x14ac:dyDescent="0.35">
      <c r="E171" s="58" t="s">
        <v>11738</v>
      </c>
      <c r="F171" s="4">
        <f t="shared" si="7"/>
        <v>3</v>
      </c>
      <c r="G171" t="s">
        <v>9379</v>
      </c>
    </row>
    <row r="172" spans="1:9" x14ac:dyDescent="0.35">
      <c r="A172" s="4">
        <v>103</v>
      </c>
      <c r="B172" s="4">
        <v>-197.15799999999999</v>
      </c>
      <c r="C172" t="s">
        <v>8485</v>
      </c>
      <c r="D172" s="4">
        <v>3</v>
      </c>
      <c r="E172" s="16" t="s">
        <v>5959</v>
      </c>
      <c r="F172" s="4">
        <f t="shared" si="7"/>
        <v>8</v>
      </c>
      <c r="G172" t="s">
        <v>9374</v>
      </c>
    </row>
    <row r="173" spans="1:9" x14ac:dyDescent="0.35">
      <c r="A173" s="4">
        <v>104</v>
      </c>
      <c r="B173" s="4">
        <v>-190.78700000000001</v>
      </c>
      <c r="C173" t="s">
        <v>8496</v>
      </c>
      <c r="D173" s="4">
        <v>1</v>
      </c>
      <c r="E173" s="16" t="s">
        <v>8690</v>
      </c>
      <c r="F173" s="4">
        <f t="shared" si="7"/>
        <v>8</v>
      </c>
      <c r="G173" t="s">
        <v>9374</v>
      </c>
    </row>
    <row r="174" spans="1:9" x14ac:dyDescent="0.35">
      <c r="A174" s="4">
        <v>105</v>
      </c>
      <c r="B174" s="4">
        <v>-188.57599999999999</v>
      </c>
      <c r="C174" t="s">
        <v>8490</v>
      </c>
      <c r="D174" s="4">
        <v>2</v>
      </c>
      <c r="E174" s="16" t="s">
        <v>8691</v>
      </c>
      <c r="F174" s="4">
        <f t="shared" si="7"/>
        <v>8</v>
      </c>
      <c r="G174" t="s">
        <v>9374</v>
      </c>
      <c r="H174" s="4">
        <f t="shared" si="7"/>
        <v>4</v>
      </c>
      <c r="I174" t="s">
        <v>10330</v>
      </c>
    </row>
    <row r="175" spans="1:9" x14ac:dyDescent="0.35">
      <c r="A175" s="4">
        <v>106</v>
      </c>
      <c r="B175" s="4">
        <v>-181.285</v>
      </c>
      <c r="C175" t="s">
        <v>8539</v>
      </c>
      <c r="D175" s="4">
        <v>4</v>
      </c>
      <c r="E175" s="16" t="s">
        <v>90</v>
      </c>
      <c r="F175" s="4">
        <f t="shared" si="7"/>
        <v>8</v>
      </c>
      <c r="G175" t="s">
        <v>9374</v>
      </c>
    </row>
    <row r="176" spans="1:9" x14ac:dyDescent="0.35">
      <c r="A176" s="4">
        <v>107</v>
      </c>
      <c r="B176" s="4">
        <v>-171.61599999999899</v>
      </c>
      <c r="C176" t="s">
        <v>8485</v>
      </c>
      <c r="D176" s="4">
        <v>3</v>
      </c>
      <c r="E176" s="16" t="s">
        <v>8693</v>
      </c>
      <c r="F176" s="4">
        <f t="shared" si="7"/>
        <v>8</v>
      </c>
      <c r="G176" t="s">
        <v>9374</v>
      </c>
    </row>
    <row r="177" spans="1:9" x14ac:dyDescent="0.35">
      <c r="A177" s="4">
        <v>108</v>
      </c>
      <c r="B177" s="4">
        <v>-160.416</v>
      </c>
      <c r="C177" t="s">
        <v>8539</v>
      </c>
      <c r="D177" s="4">
        <v>4</v>
      </c>
      <c r="E177" s="16" t="s">
        <v>8695</v>
      </c>
      <c r="I177" t="s">
        <v>11741</v>
      </c>
    </row>
    <row r="178" spans="1:9" x14ac:dyDescent="0.35">
      <c r="A178" s="4">
        <v>109</v>
      </c>
      <c r="B178" s="4">
        <v>-151.804</v>
      </c>
      <c r="C178" t="s">
        <v>8490</v>
      </c>
      <c r="D178" s="4">
        <v>2</v>
      </c>
      <c r="E178" s="16" t="s">
        <v>267</v>
      </c>
      <c r="F178" s="4">
        <f t="shared" si="7"/>
        <v>8</v>
      </c>
      <c r="G178" t="s">
        <v>9374</v>
      </c>
      <c r="I178" t="s">
        <v>11740</v>
      </c>
    </row>
    <row r="179" spans="1:9" x14ac:dyDescent="0.35">
      <c r="A179" s="4">
        <v>110</v>
      </c>
      <c r="B179" s="4">
        <v>-119.931</v>
      </c>
      <c r="C179" t="s">
        <v>8490</v>
      </c>
      <c r="D179" s="4">
        <v>2</v>
      </c>
      <c r="E179" s="16" t="s">
        <v>8697</v>
      </c>
      <c r="F179" s="4">
        <f t="shared" si="7"/>
        <v>8</v>
      </c>
      <c r="G179" t="s">
        <v>9374</v>
      </c>
    </row>
    <row r="180" spans="1:9" x14ac:dyDescent="0.35">
      <c r="B180" s="4">
        <v>-112.003999999999</v>
      </c>
      <c r="C180" t="s">
        <v>8490</v>
      </c>
      <c r="D180" s="4">
        <v>2</v>
      </c>
      <c r="E180" s="16" t="s">
        <v>8698</v>
      </c>
    </row>
    <row r="181" spans="1:9" x14ac:dyDescent="0.35">
      <c r="A181" s="4">
        <v>111</v>
      </c>
      <c r="B181" s="4">
        <v>-110.902999999999</v>
      </c>
      <c r="C181" t="s">
        <v>8496</v>
      </c>
      <c r="D181" s="4">
        <v>1</v>
      </c>
      <c r="E181" s="16" t="s">
        <v>8699</v>
      </c>
      <c r="F181" s="4">
        <f t="shared" si="7"/>
        <v>8</v>
      </c>
      <c r="G181" t="s">
        <v>9374</v>
      </c>
    </row>
    <row r="182" spans="1:9" x14ac:dyDescent="0.35">
      <c r="A182" s="4">
        <v>112</v>
      </c>
      <c r="B182" s="4">
        <v>-103.04799999999901</v>
      </c>
      <c r="C182" t="s">
        <v>8485</v>
      </c>
      <c r="D182" s="4">
        <v>3</v>
      </c>
      <c r="E182" s="16" t="s">
        <v>55</v>
      </c>
      <c r="F182" s="4">
        <f t="shared" si="7"/>
        <v>4</v>
      </c>
      <c r="G182" t="s">
        <v>9372</v>
      </c>
    </row>
    <row r="183" spans="1:9" x14ac:dyDescent="0.35">
      <c r="A183" s="4">
        <v>113</v>
      </c>
      <c r="B183" s="4">
        <v>-81.253999999999905</v>
      </c>
      <c r="C183" t="s">
        <v>8485</v>
      </c>
      <c r="D183" s="4">
        <v>3</v>
      </c>
      <c r="E183" s="16" t="s">
        <v>8702</v>
      </c>
      <c r="F183" s="4">
        <f t="shared" si="7"/>
        <v>5</v>
      </c>
      <c r="G183" t="s">
        <v>9378</v>
      </c>
    </row>
    <row r="184" spans="1:9" x14ac:dyDescent="0.35">
      <c r="A184" s="4">
        <v>114</v>
      </c>
      <c r="B184" s="4">
        <v>-67.405000000000001</v>
      </c>
      <c r="C184" t="s">
        <v>8496</v>
      </c>
      <c r="D184" s="4">
        <v>1</v>
      </c>
      <c r="E184" s="16" t="s">
        <v>8705</v>
      </c>
      <c r="F184" s="4">
        <f t="shared" si="7"/>
        <v>4</v>
      </c>
      <c r="G184" t="s">
        <v>9372</v>
      </c>
    </row>
    <row r="186" spans="1:9" x14ac:dyDescent="0.35">
      <c r="A186" s="4">
        <v>115</v>
      </c>
      <c r="B186" s="4">
        <v>-71.926000000000002</v>
      </c>
      <c r="C186" t="s">
        <v>8490</v>
      </c>
      <c r="D186" s="4">
        <v>2</v>
      </c>
      <c r="E186" s="16" t="s">
        <v>8704</v>
      </c>
      <c r="F186" s="4">
        <f t="shared" si="7"/>
        <v>9</v>
      </c>
      <c r="G186" t="s">
        <v>9373</v>
      </c>
    </row>
    <row r="187" spans="1:9" x14ac:dyDescent="0.35">
      <c r="B187" s="4">
        <v>-65.918999999999997</v>
      </c>
      <c r="C187" t="s">
        <v>8490</v>
      </c>
      <c r="D187" s="4">
        <v>2</v>
      </c>
      <c r="E187" s="16" t="s">
        <v>8706</v>
      </c>
    </row>
    <row r="188" spans="1:9" x14ac:dyDescent="0.35">
      <c r="A188" s="4">
        <v>116</v>
      </c>
      <c r="B188" s="4">
        <v>-59.553999999999903</v>
      </c>
      <c r="C188" t="s">
        <v>8539</v>
      </c>
      <c r="D188" s="4">
        <v>4</v>
      </c>
      <c r="E188" s="16" t="s">
        <v>8707</v>
      </c>
      <c r="F188" s="4">
        <f t="shared" si="7"/>
        <v>9</v>
      </c>
      <c r="G188" t="s">
        <v>9373</v>
      </c>
    </row>
    <row r="189" spans="1:9" x14ac:dyDescent="0.35">
      <c r="B189" s="4">
        <v>-52.280999999999999</v>
      </c>
      <c r="C189" t="s">
        <v>8539</v>
      </c>
      <c r="D189" s="4">
        <v>4</v>
      </c>
      <c r="E189" s="16" t="s">
        <v>8708</v>
      </c>
    </row>
    <row r="190" spans="1:9" x14ac:dyDescent="0.35">
      <c r="A190" s="4">
        <v>117</v>
      </c>
      <c r="B190" s="4">
        <v>-38.948</v>
      </c>
      <c r="C190" t="s">
        <v>8539</v>
      </c>
      <c r="D190" s="4">
        <v>4</v>
      </c>
      <c r="E190" s="16" t="s">
        <v>8710</v>
      </c>
      <c r="F190" s="4">
        <f t="shared" si="7"/>
        <v>9</v>
      </c>
      <c r="G190" t="s">
        <v>9373</v>
      </c>
    </row>
    <row r="191" spans="1:9" x14ac:dyDescent="0.35">
      <c r="A191" s="4">
        <v>118</v>
      </c>
      <c r="B191" s="4">
        <v>-38.900999999999897</v>
      </c>
      <c r="C191" t="s">
        <v>8496</v>
      </c>
      <c r="D191" s="4">
        <v>1</v>
      </c>
      <c r="E191" s="16" t="s">
        <v>11739</v>
      </c>
      <c r="F191" s="4">
        <f t="shared" si="7"/>
        <v>22</v>
      </c>
      <c r="G191" t="s">
        <v>10418</v>
      </c>
    </row>
    <row r="192" spans="1:9" x14ac:dyDescent="0.35">
      <c r="B192" s="4">
        <v>-20.750999999999902</v>
      </c>
      <c r="C192" t="s">
        <v>8496</v>
      </c>
      <c r="D192" s="4">
        <v>1</v>
      </c>
      <c r="E192" s="16" t="s">
        <v>8715</v>
      </c>
    </row>
    <row r="193" spans="1:9" x14ac:dyDescent="0.35">
      <c r="A193" s="4">
        <v>119</v>
      </c>
      <c r="B193" s="4">
        <v>-33.167000000000002</v>
      </c>
      <c r="C193" t="s">
        <v>8490</v>
      </c>
      <c r="D193" s="4">
        <v>2</v>
      </c>
      <c r="E193" s="16" t="s">
        <v>8713</v>
      </c>
      <c r="F193" s="4">
        <f t="shared" si="7"/>
        <v>22</v>
      </c>
      <c r="G193" t="s">
        <v>10418</v>
      </c>
    </row>
    <row r="194" spans="1:9" x14ac:dyDescent="0.35">
      <c r="A194" s="4">
        <v>120</v>
      </c>
      <c r="B194" s="4">
        <v>-26.951999999999899</v>
      </c>
      <c r="C194" t="s">
        <v>8485</v>
      </c>
      <c r="D194" s="4">
        <v>3</v>
      </c>
      <c r="E194" s="16" t="s">
        <v>8714</v>
      </c>
      <c r="F194" s="4">
        <f t="shared" si="7"/>
        <v>22</v>
      </c>
      <c r="G194" t="s">
        <v>10418</v>
      </c>
    </row>
    <row r="196" spans="1:9" x14ac:dyDescent="0.35">
      <c r="B196" s="107" t="s">
        <v>9234</v>
      </c>
      <c r="C196" s="22"/>
      <c r="D196" s="21"/>
      <c r="E196" s="23"/>
    </row>
    <row r="197" spans="1:9" x14ac:dyDescent="0.35">
      <c r="B197" s="20"/>
    </row>
    <row r="198" spans="1:9" x14ac:dyDescent="0.35">
      <c r="A198" s="4">
        <v>121</v>
      </c>
      <c r="B198" s="4">
        <v>87.194999999999993</v>
      </c>
      <c r="C198" t="s">
        <v>8496</v>
      </c>
      <c r="D198" s="4">
        <v>1</v>
      </c>
      <c r="E198" s="16" t="s">
        <v>8718</v>
      </c>
    </row>
    <row r="199" spans="1:9" x14ac:dyDescent="0.35">
      <c r="E199" s="58" t="s">
        <v>11743</v>
      </c>
      <c r="F199" s="4">
        <f t="shared" ref="F199:H205" si="8">IF(G199="GREET",1,IF(G199="GOAL",2,IF(G199="GOAL:COOP",2,IF(G199="(GOAL:COOP)",2,IF(G199="GOAL:CIVILITY",2,IF(G199="GOAL:SUSTAIN",2,IF(G199="(GOAL:SUSTAIN)",2,IF(G199="GOAL:MAX EARN",2,IF(G199="GOAL:EQUITY",2,IF(G199="(GOAL:EQUITY)",2,IF(G199="PROPOSAL",3,IF(G199="(PROPOSAL)",3,IF(G199="CHOOSE+",4,IF(G199="CHOOSE-",4,IF(G199="(CHOOSE+)",4,IF(G199="(CHOOSE-)",4,IF(G199="ECO INFO",5,IF(G199="(ECO INFO)",5,IF(G199="$ INFO",6,IF(G199="($ INFO)",6,IF(G199="SOC INFO",7,IF(G199="(SOC INFO)",7,IF(G199="RULE INFO",8,IF(G199="EXP INFO",9,IF(G199="(EXP INFO)",9,IF(G199="MON RES",10,IF(G199="MON EARN",11,IF(G199="MON BEH",12,IF(G199="POSE HARM",13,IF(G199="(POSE HARM)",13,IF(G199="POSE CONCERN",14,IF(G199="(POSE CONCERN)",14,IF(G199="RJ APOLOGY",15,IF(G199="RJ ATONE",16,IF(G199="(RJ ATONE)",16,IF(G199="RJ JUSTIFY",17,IF(G199="RJ JUSTIFY:ECO INFO",17,IF(G199="RJ JUSTIFY:SOC INFO",17,IF(G199="RJ JUSTIFY:EXP INFO",17,IF(G199="RJ JUSTIFY:MON EARN",17,IF(G199="RJ JUSTIFY:MON BEH",17,IF(G199="RJ-",18,IF(G199="RJ FORGIVE+",19,IF(G199="RJ FORGIVE-",19,IF(G199="(RJ FORGIVE+)",19,IF(G199="(RJ FORGIVE-)",19,IF(G199="COORD",20,IF(G199="(COORD)",20,IF(G199="ENF ACK",21,IF(G199="(ENF ACK)",21,IF(G199="ENF PRAISE",22,IF(G199="ENF ASK",23,IF(G199="ENF TELL",24,IF(G199="ENF SHAME",25,IF(G199="ENF WARN",26,IF(G199="ENF THREATEN",27,IF(G199="ENF PUNISH",28,IF(G199="DEFECT",29,IF(G199="SM TALK",30,IF(G199="HUMOR",31,IF(G199="POLITE+",32,IF(G199="POLITE-",32,IF(G199="INPUT-",33,IF(G199="AMBIGUOUS",34,IF(G199="UNCODEABLE",35)))))))))))))))))))))))))))))))))))))))))))))))))))))))))))))))))</f>
        <v>5</v>
      </c>
      <c r="G199" t="s">
        <v>9378</v>
      </c>
    </row>
    <row r="200" spans="1:9" x14ac:dyDescent="0.35">
      <c r="E200" s="58" t="s">
        <v>11744</v>
      </c>
      <c r="F200" s="4">
        <f t="shared" si="8"/>
        <v>10</v>
      </c>
      <c r="G200" t="s">
        <v>10136</v>
      </c>
    </row>
    <row r="201" spans="1:9" x14ac:dyDescent="0.35">
      <c r="A201" s="4">
        <v>122</v>
      </c>
      <c r="B201" s="4">
        <v>111.959</v>
      </c>
      <c r="C201" t="s">
        <v>8539</v>
      </c>
      <c r="D201" s="4">
        <v>4</v>
      </c>
      <c r="E201" s="16" t="s">
        <v>8719</v>
      </c>
      <c r="F201" s="4">
        <f t="shared" si="8"/>
        <v>10</v>
      </c>
      <c r="G201" t="s">
        <v>10136</v>
      </c>
    </row>
    <row r="203" spans="1:9" x14ac:dyDescent="0.35">
      <c r="A203" s="4">
        <v>123</v>
      </c>
      <c r="B203" s="4">
        <v>164.70699999999999</v>
      </c>
      <c r="C203" t="s">
        <v>8496</v>
      </c>
      <c r="D203" s="4">
        <v>1</v>
      </c>
      <c r="E203" s="16" t="s">
        <v>8722</v>
      </c>
      <c r="F203" s="4">
        <f t="shared" si="8"/>
        <v>3</v>
      </c>
      <c r="G203" t="s">
        <v>9379</v>
      </c>
      <c r="H203" s="4">
        <f t="shared" si="8"/>
        <v>2</v>
      </c>
      <c r="I203" t="s">
        <v>12180</v>
      </c>
    </row>
    <row r="205" spans="1:9" x14ac:dyDescent="0.35">
      <c r="A205" s="4">
        <v>124</v>
      </c>
      <c r="B205" s="4">
        <v>228.88800000000001</v>
      </c>
      <c r="C205" t="s">
        <v>8485</v>
      </c>
      <c r="D205" s="4">
        <v>3</v>
      </c>
      <c r="E205" s="16" t="s">
        <v>2070</v>
      </c>
      <c r="F205" s="4">
        <f t="shared" si="8"/>
        <v>11</v>
      </c>
      <c r="G205" t="s">
        <v>9509</v>
      </c>
    </row>
    <row r="206" spans="1:9" x14ac:dyDescent="0.35">
      <c r="B206" s="4">
        <v>239.03200000000001</v>
      </c>
      <c r="C206" t="s">
        <v>8485</v>
      </c>
      <c r="D206" s="4">
        <v>3</v>
      </c>
      <c r="E206" s="16" t="s">
        <v>8723</v>
      </c>
    </row>
    <row r="209" spans="1:10" x14ac:dyDescent="0.35">
      <c r="A209" s="8" t="s">
        <v>11929</v>
      </c>
    </row>
    <row r="210" spans="1:10" x14ac:dyDescent="0.35">
      <c r="B210" s="98" t="s">
        <v>11936</v>
      </c>
    </row>
    <row r="211" spans="1:10" x14ac:dyDescent="0.35">
      <c r="A211" s="7" t="s">
        <v>12235</v>
      </c>
      <c r="B211" s="4">
        <v>2</v>
      </c>
      <c r="C211" t="s">
        <v>12058</v>
      </c>
    </row>
    <row r="212" spans="1:10" x14ac:dyDescent="0.35">
      <c r="A212" s="7" t="s">
        <v>12236</v>
      </c>
      <c r="B212" s="4">
        <v>3</v>
      </c>
      <c r="C212" t="s">
        <v>12059</v>
      </c>
    </row>
    <row r="213" spans="1:10" x14ac:dyDescent="0.35">
      <c r="A213" s="7" t="s">
        <v>12237</v>
      </c>
      <c r="B213" s="4">
        <v>3</v>
      </c>
      <c r="C213" t="s">
        <v>12060</v>
      </c>
    </row>
    <row r="215" spans="1:10" x14ac:dyDescent="0.35">
      <c r="A215" s="7" t="s">
        <v>12080</v>
      </c>
      <c r="B215" s="4">
        <v>3</v>
      </c>
    </row>
    <row r="216" spans="1:10" x14ac:dyDescent="0.35">
      <c r="A216" s="4" t="s">
        <v>12082</v>
      </c>
      <c r="B216" s="4">
        <v>2</v>
      </c>
    </row>
    <row r="219" spans="1:10" x14ac:dyDescent="0.35">
      <c r="B219" s="8" t="s">
        <v>12198</v>
      </c>
    </row>
    <row r="220" spans="1:10" x14ac:dyDescent="0.35">
      <c r="A220" s="8" t="s">
        <v>12199</v>
      </c>
      <c r="B220" s="100" t="s">
        <v>12230</v>
      </c>
      <c r="C220" s="100" t="s">
        <v>12231</v>
      </c>
      <c r="F220"/>
      <c r="H220"/>
      <c r="J220"/>
    </row>
    <row r="221" spans="1:10" x14ac:dyDescent="0.35">
      <c r="A221" s="7" t="s">
        <v>12083</v>
      </c>
      <c r="B221" s="102">
        <v>0</v>
      </c>
      <c r="C221" s="102">
        <v>0</v>
      </c>
      <c r="F221"/>
      <c r="H221"/>
      <c r="J221"/>
    </row>
    <row r="222" spans="1:10" x14ac:dyDescent="0.35">
      <c r="A222" s="7" t="s">
        <v>12084</v>
      </c>
      <c r="B222" s="102">
        <v>1</v>
      </c>
      <c r="C222" s="102">
        <v>1</v>
      </c>
      <c r="F222"/>
      <c r="H222"/>
      <c r="J222"/>
    </row>
    <row r="223" spans="1:10" x14ac:dyDescent="0.35">
      <c r="B223"/>
      <c r="C223" s="4"/>
      <c r="F223"/>
      <c r="H223"/>
      <c r="J223"/>
    </row>
    <row r="224" spans="1:10" x14ac:dyDescent="0.35">
      <c r="A224" s="8" t="s">
        <v>12200</v>
      </c>
      <c r="B224"/>
      <c r="C224" s="4"/>
      <c r="E224" s="16" t="s">
        <v>12222</v>
      </c>
      <c r="F224"/>
      <c r="H224"/>
      <c r="J224"/>
    </row>
    <row r="225" spans="1:10" x14ac:dyDescent="0.35">
      <c r="A225" s="7" t="s">
        <v>12083</v>
      </c>
      <c r="B225" s="102">
        <v>0</v>
      </c>
      <c r="C225" s="102" t="s">
        <v>11932</v>
      </c>
      <c r="F225"/>
      <c r="H225"/>
      <c r="J225"/>
    </row>
    <row r="226" spans="1:10" x14ac:dyDescent="0.35">
      <c r="A226" s="7" t="s">
        <v>12084</v>
      </c>
      <c r="B226" s="102">
        <v>1</v>
      </c>
      <c r="C226" s="102" t="s">
        <v>11932</v>
      </c>
      <c r="F226"/>
      <c r="H226"/>
      <c r="J226"/>
    </row>
    <row r="227" spans="1:10" x14ac:dyDescent="0.35">
      <c r="B227"/>
      <c r="C227" s="4"/>
      <c r="F227"/>
      <c r="H227"/>
      <c r="J227"/>
    </row>
    <row r="228" spans="1:10" x14ac:dyDescent="0.35">
      <c r="A228" s="8" t="s">
        <v>12201</v>
      </c>
      <c r="B228"/>
      <c r="C228" s="4"/>
      <c r="F228"/>
      <c r="H228"/>
      <c r="J228"/>
    </row>
    <row r="229" spans="1:10" x14ac:dyDescent="0.35">
      <c r="A229" s="7" t="s">
        <v>12083</v>
      </c>
      <c r="B229" s="102" t="s">
        <v>11932</v>
      </c>
      <c r="C229" s="102" t="s">
        <v>11932</v>
      </c>
      <c r="F229"/>
      <c r="H229"/>
      <c r="J229"/>
    </row>
    <row r="230" spans="1:10" x14ac:dyDescent="0.35">
      <c r="A230" s="7" t="s">
        <v>12084</v>
      </c>
      <c r="B230" s="102" t="s">
        <v>11932</v>
      </c>
      <c r="C230" s="102" t="s">
        <v>11932</v>
      </c>
      <c r="F230"/>
      <c r="H230"/>
      <c r="J230"/>
    </row>
    <row r="231" spans="1:10" x14ac:dyDescent="0.35">
      <c r="B231"/>
      <c r="C231" s="4"/>
      <c r="F231"/>
      <c r="H231"/>
      <c r="J231"/>
    </row>
    <row r="232" spans="1:10" x14ac:dyDescent="0.35">
      <c r="A232" s="7" t="s">
        <v>12080</v>
      </c>
      <c r="B232"/>
      <c r="C232" s="4"/>
      <c r="F232"/>
      <c r="H232"/>
      <c r="J232"/>
    </row>
    <row r="233" spans="1:10" x14ac:dyDescent="0.35">
      <c r="A233" s="7" t="s">
        <v>12083</v>
      </c>
      <c r="B233" s="102">
        <v>0</v>
      </c>
      <c r="C233" s="102">
        <v>0</v>
      </c>
      <c r="F233"/>
      <c r="H233"/>
      <c r="J233"/>
    </row>
    <row r="234" spans="1:10" x14ac:dyDescent="0.35">
      <c r="A234" s="7" t="s">
        <v>12084</v>
      </c>
      <c r="B234" s="102">
        <v>1</v>
      </c>
      <c r="C234" s="102">
        <v>1</v>
      </c>
      <c r="F234"/>
      <c r="H234"/>
      <c r="J234"/>
    </row>
    <row r="237" spans="1:10" x14ac:dyDescent="0.35">
      <c r="A237" s="8" t="s">
        <v>12089</v>
      </c>
    </row>
    <row r="239" spans="1:10" x14ac:dyDescent="0.35">
      <c r="A239" s="113" t="s">
        <v>11933</v>
      </c>
    </row>
    <row r="240" spans="1:10" x14ac:dyDescent="0.35">
      <c r="A240" s="113"/>
    </row>
    <row r="241" spans="1:2" x14ac:dyDescent="0.35">
      <c r="A241" s="116" t="s">
        <v>12090</v>
      </c>
    </row>
    <row r="242" spans="1:2" x14ac:dyDescent="0.35">
      <c r="A242" s="4" t="s">
        <v>12091</v>
      </c>
      <c r="B242" s="4">
        <v>4</v>
      </c>
    </row>
    <row r="243" spans="1:2" x14ac:dyDescent="0.35">
      <c r="A243" s="4" t="s">
        <v>12092</v>
      </c>
    </row>
    <row r="244" spans="1:2" x14ac:dyDescent="0.35">
      <c r="A244" s="4" t="s">
        <v>12093</v>
      </c>
    </row>
    <row r="245" spans="1:2" x14ac:dyDescent="0.35">
      <c r="A245" s="4" t="s">
        <v>12094</v>
      </c>
    </row>
    <row r="246" spans="1:2" x14ac:dyDescent="0.35">
      <c r="A246" s="37" t="s">
        <v>12098</v>
      </c>
      <c r="B246" s="117">
        <v>4</v>
      </c>
    </row>
    <row r="247" spans="1:2" x14ac:dyDescent="0.35">
      <c r="A247" s="37"/>
    </row>
    <row r="248" spans="1:2" x14ac:dyDescent="0.35">
      <c r="A248" s="116" t="s">
        <v>12095</v>
      </c>
    </row>
    <row r="249" spans="1:2" x14ac:dyDescent="0.35">
      <c r="A249" s="4" t="s">
        <v>12091</v>
      </c>
      <c r="B249" s="4">
        <v>4</v>
      </c>
    </row>
    <row r="250" spans="1:2" x14ac:dyDescent="0.35">
      <c r="A250" s="4" t="s">
        <v>12092</v>
      </c>
    </row>
    <row r="251" spans="1:2" x14ac:dyDescent="0.35">
      <c r="A251" s="4" t="s">
        <v>12093</v>
      </c>
    </row>
    <row r="252" spans="1:2" x14ac:dyDescent="0.35">
      <c r="A252" s="4" t="s">
        <v>12094</v>
      </c>
    </row>
    <row r="253" spans="1:2" x14ac:dyDescent="0.35">
      <c r="A253" s="37" t="s">
        <v>12098</v>
      </c>
      <c r="B253" s="4">
        <v>4</v>
      </c>
    </row>
    <row r="254" spans="1:2" x14ac:dyDescent="0.35">
      <c r="A254" s="37"/>
    </row>
    <row r="255" spans="1:2" x14ac:dyDescent="0.35">
      <c r="A255" s="113" t="s">
        <v>11934</v>
      </c>
    </row>
    <row r="256" spans="1:2" x14ac:dyDescent="0.35">
      <c r="A256" s="113"/>
    </row>
    <row r="257" spans="1:5" x14ac:dyDescent="0.35">
      <c r="A257" s="116" t="s">
        <v>12090</v>
      </c>
    </row>
    <row r="258" spans="1:5" x14ac:dyDescent="0.35">
      <c r="A258" s="4" t="s">
        <v>12091</v>
      </c>
      <c r="B258" s="4">
        <v>4</v>
      </c>
    </row>
    <row r="259" spans="1:5" x14ac:dyDescent="0.35">
      <c r="A259" s="4" t="s">
        <v>12092</v>
      </c>
    </row>
    <row r="260" spans="1:5" x14ac:dyDescent="0.35">
      <c r="A260" s="4" t="s">
        <v>12093</v>
      </c>
    </row>
    <row r="261" spans="1:5" x14ac:dyDescent="0.35">
      <c r="A261" s="4" t="s">
        <v>12094</v>
      </c>
    </row>
    <row r="262" spans="1:5" x14ac:dyDescent="0.35">
      <c r="A262" s="37" t="s">
        <v>12098</v>
      </c>
      <c r="B262" s="117">
        <v>4</v>
      </c>
    </row>
    <row r="263" spans="1:5" x14ac:dyDescent="0.35">
      <c r="A263" s="37"/>
    </row>
    <row r="264" spans="1:5" x14ac:dyDescent="0.35">
      <c r="A264" s="116" t="s">
        <v>12095</v>
      </c>
      <c r="E264" s="16" t="s">
        <v>11932</v>
      </c>
    </row>
    <row r="265" spans="1:5" x14ac:dyDescent="0.35">
      <c r="A265" s="4" t="s">
        <v>12091</v>
      </c>
    </row>
    <row r="266" spans="1:5" x14ac:dyDescent="0.35">
      <c r="A266" s="4" t="s">
        <v>12092</v>
      </c>
    </row>
    <row r="267" spans="1:5" x14ac:dyDescent="0.35">
      <c r="A267" s="4" t="s">
        <v>12093</v>
      </c>
    </row>
    <row r="268" spans="1:5" x14ac:dyDescent="0.35">
      <c r="A268" s="4" t="s">
        <v>12094</v>
      </c>
    </row>
    <row r="269" spans="1:5" x14ac:dyDescent="0.35">
      <c r="A269" s="37" t="s">
        <v>12098</v>
      </c>
    </row>
    <row r="271" spans="1:5" x14ac:dyDescent="0.35">
      <c r="A271" s="113" t="s">
        <v>11935</v>
      </c>
    </row>
    <row r="272" spans="1:5" x14ac:dyDescent="0.35">
      <c r="A272" s="113"/>
    </row>
    <row r="273" spans="1:5" x14ac:dyDescent="0.35">
      <c r="A273" s="116" t="s">
        <v>12090</v>
      </c>
    </row>
    <row r="274" spans="1:5" x14ac:dyDescent="0.35">
      <c r="A274" s="4" t="s">
        <v>12091</v>
      </c>
      <c r="B274" s="4">
        <v>4</v>
      </c>
    </row>
    <row r="275" spans="1:5" x14ac:dyDescent="0.35">
      <c r="A275" s="4" t="s">
        <v>12092</v>
      </c>
    </row>
    <row r="276" spans="1:5" x14ac:dyDescent="0.35">
      <c r="A276" s="4" t="s">
        <v>12093</v>
      </c>
    </row>
    <row r="277" spans="1:5" x14ac:dyDescent="0.35">
      <c r="A277" s="4" t="s">
        <v>12094</v>
      </c>
    </row>
    <row r="278" spans="1:5" x14ac:dyDescent="0.35">
      <c r="A278" s="37" t="s">
        <v>12098</v>
      </c>
      <c r="B278" s="4">
        <v>4</v>
      </c>
    </row>
    <row r="280" spans="1:5" x14ac:dyDescent="0.35">
      <c r="A280" s="116" t="s">
        <v>12095</v>
      </c>
      <c r="E280" s="16" t="s">
        <v>11932</v>
      </c>
    </row>
    <row r="281" spans="1:5" x14ac:dyDescent="0.35">
      <c r="A281" s="4" t="s">
        <v>12091</v>
      </c>
    </row>
    <row r="282" spans="1:5" x14ac:dyDescent="0.35">
      <c r="A282" s="4" t="s">
        <v>12092</v>
      </c>
    </row>
    <row r="283" spans="1:5" x14ac:dyDescent="0.35">
      <c r="A283" s="4" t="s">
        <v>12093</v>
      </c>
    </row>
    <row r="284" spans="1:5" x14ac:dyDescent="0.35">
      <c r="A284" s="4" t="s">
        <v>12094</v>
      </c>
    </row>
    <row r="285" spans="1:5" x14ac:dyDescent="0.35">
      <c r="A285" s="39" t="s">
        <v>12098</v>
      </c>
    </row>
    <row r="286" spans="1:5" x14ac:dyDescent="0.35">
      <c r="A286" s="37"/>
    </row>
    <row r="287" spans="1:5" x14ac:dyDescent="0.35">
      <c r="A287" s="8" t="s">
        <v>12227</v>
      </c>
      <c r="B287" s="117">
        <f>(B242+B249+B258+B274)/4</f>
        <v>4</v>
      </c>
    </row>
  </sheetData>
  <phoneticPr fontId="25" type="noConversion"/>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D00-000000000000}">
  <sheetPr codeName="Sheet231">
    <tabColor theme="9" tint="0.39997558519241921"/>
  </sheetPr>
  <dimension ref="A1:K314"/>
  <sheetViews>
    <sheetView zoomScale="80" zoomScaleNormal="80" workbookViewId="0">
      <selection activeCell="F1" sqref="F1"/>
    </sheetView>
  </sheetViews>
  <sheetFormatPr defaultRowHeight="14.5" x14ac:dyDescent="0.35"/>
  <cols>
    <col min="1" max="1" width="10.26953125" style="4" customWidth="1"/>
    <col min="2" max="2" width="11.90625" style="4" customWidth="1"/>
    <col min="3" max="3" width="7" customWidth="1"/>
    <col min="4" max="4" width="7.81640625" style="4" customWidth="1"/>
    <col min="5" max="5" width="83.81640625" style="16" customWidth="1"/>
    <col min="6" max="6" width="8.90625" style="4"/>
    <col min="8" max="8" width="8.90625" style="4"/>
    <col min="10" max="10" width="8.90625" style="4"/>
  </cols>
  <sheetData>
    <row r="1" spans="1:11" x14ac:dyDescent="0.35">
      <c r="A1" s="14" t="s">
        <v>9364</v>
      </c>
      <c r="B1" s="10"/>
      <c r="C1" s="14"/>
      <c r="D1" s="18"/>
      <c r="E1" s="14"/>
      <c r="F1" s="127" t="s">
        <v>9368</v>
      </c>
      <c r="G1" s="36"/>
      <c r="H1" s="121"/>
      <c r="I1" s="36"/>
      <c r="J1" s="121"/>
      <c r="K1" s="36"/>
    </row>
    <row r="2" spans="1:11" x14ac:dyDescent="0.35">
      <c r="A2" s="7" t="s">
        <v>9223</v>
      </c>
      <c r="B2" s="7" t="s">
        <v>3</v>
      </c>
      <c r="C2" s="8" t="s">
        <v>9459</v>
      </c>
      <c r="D2" s="7" t="s">
        <v>9224</v>
      </c>
      <c r="E2" s="8" t="s">
        <v>9225</v>
      </c>
      <c r="F2" s="121"/>
      <c r="G2" s="36"/>
      <c r="H2" s="121"/>
      <c r="I2" s="36"/>
      <c r="J2" s="121"/>
      <c r="K2" s="36"/>
    </row>
    <row r="3" spans="1:11" x14ac:dyDescent="0.35">
      <c r="A3" s="7"/>
      <c r="B3" s="11" t="s">
        <v>9227</v>
      </c>
      <c r="C3" s="15"/>
      <c r="D3" s="19"/>
      <c r="E3" s="15"/>
      <c r="F3" s="4" t="s">
        <v>9370</v>
      </c>
      <c r="G3" t="s">
        <v>9382</v>
      </c>
      <c r="H3" s="4" t="s">
        <v>9370</v>
      </c>
      <c r="I3" t="s">
        <v>9369</v>
      </c>
      <c r="J3" s="4" t="s">
        <v>9370</v>
      </c>
      <c r="K3" t="s">
        <v>9369</v>
      </c>
    </row>
    <row r="4" spans="1:11" x14ac:dyDescent="0.35">
      <c r="A4" s="7"/>
      <c r="B4" s="7"/>
      <c r="C4" s="8"/>
      <c r="E4" s="8"/>
    </row>
    <row r="5" spans="1:11" s="6" customFormat="1" x14ac:dyDescent="0.35">
      <c r="A5" s="7">
        <v>1</v>
      </c>
      <c r="B5" s="31" t="s">
        <v>9423</v>
      </c>
      <c r="D5" s="7"/>
      <c r="E5" s="8"/>
      <c r="F5" s="7"/>
      <c r="H5" s="7"/>
      <c r="J5" s="7"/>
    </row>
    <row r="6" spans="1:11" x14ac:dyDescent="0.35">
      <c r="A6" s="4">
        <v>1</v>
      </c>
      <c r="B6" s="4">
        <v>-378.41699999999997</v>
      </c>
      <c r="C6" t="s">
        <v>8487</v>
      </c>
      <c r="D6" s="4">
        <v>4</v>
      </c>
      <c r="E6" s="16" t="s">
        <v>8488</v>
      </c>
      <c r="F6" s="4">
        <f>IF(G6="GREET",1,IF(G6="GOAL",2,IF(G6="GOAL:COOP",2,IF(G6="(GOAL:COOP)",2,IF(G6="GOAL:CIVILITY",2,IF(G6="GOAL:SUSTAIN",2,IF(G6="(GOAL:SUSTAIN)",2,IF(G6="GOAL:MAX EARN",2,IF(G6="GOAL:EQUITY",2,IF(G6="(GOAL:EQUITY)",2,IF(G6="PROPOSAL",3,IF(G6="(PROPOSAL)",3,IF(G6="CHOOSE+",4,IF(G6="CHOOSE-",4,IF(G6="(CHOOSE+)",4,IF(G6="(CHOOSE-)",4,IF(G6="ECO INFO",5,IF(G6="(ECO INFO)",5,IF(G6="$ INFO",6,IF(G6="($ INFO)",6,IF(G6="SOC INFO",7,IF(G6="(SOC INFO)",7,IF(G6="RULE INFO",8,IF(G6="EXP INFO",9,IF(G6="(EXP INFO)",9,IF(G6="MON RES",10,IF(G6="MON EARN",11,IF(G6="MON BEH",12,IF(G6="POSE HARM",13,IF(G6="(POSE HARM)",13,IF(G6="POSE CONCERN",14,IF(G6="(POSE CONCERN)",14,IF(G6="RJ APOLOGY",15,IF(G6="RJ ATONE",16,IF(G6="(RJ ATONE)",16,IF(G6="RJ JUSTIFY",17,IF(G6="RJ JUSTIFY:ECO INFO",17,IF(G6="RJ JUSTIFY:SOC INFO",17,IF(G6="RJ JUSTIFY:EXP INFO",17,IF(G6="RJ JUSTIFY:MON EARN",17,IF(G6="RJ JUSTIFY:MON BEH",17,IF(G6="RJ-",18,IF(G6="RJ FORGIVE+",19,IF(G6="RJ FORGIVE-",19,IF(G6="(RJ FORGIVE+)",19,IF(G6="(RJ FORGIVE-)",19,IF(G6="COORD",20,IF(G6="(COORD)",20,IF(G6="ENF ACK",21,IF(G6="(ENF ACK)",21,IF(G6="ENF PRAISE",22,IF(G6="ENF ASK",23,IF(G6="ENF TELL",24,IF(G6="ENF SHAME",25,IF(G6="ENF WARN",26,IF(G6="ENF THREATEN",27,IF(G6="ENF PUNISH",28,IF(G6="DEFECT",29,IF(G6="SM TALK",30,IF(G6="HUMOR",31,IF(G6="POLITE+",32,IF(G6="POLITE-",32,IF(G6="INPUT-",33,IF(G6="AMBIGUOUS",34,IF(G6="UNCODEABLE",35)))))))))))))))))))))))))))))))))))))))))))))))))))))))))))))))))</f>
        <v>15</v>
      </c>
      <c r="G6" t="s">
        <v>9706</v>
      </c>
    </row>
    <row r="7" spans="1:11" x14ac:dyDescent="0.35">
      <c r="B7" s="4">
        <v>-374.37299999999999</v>
      </c>
      <c r="C7" t="s">
        <v>8487</v>
      </c>
      <c r="D7" s="4">
        <v>4</v>
      </c>
      <c r="E7" s="16" t="s">
        <v>11745</v>
      </c>
    </row>
    <row r="9" spans="1:11" x14ac:dyDescent="0.35">
      <c r="A9" s="7" t="s">
        <v>11522</v>
      </c>
      <c r="B9" s="31" t="s">
        <v>11719</v>
      </c>
    </row>
    <row r="10" spans="1:11" x14ac:dyDescent="0.35">
      <c r="A10" s="7"/>
      <c r="B10" s="31" t="s">
        <v>11752</v>
      </c>
    </row>
    <row r="11" spans="1:11" x14ac:dyDescent="0.35">
      <c r="A11" s="7"/>
      <c r="B11" s="31" t="s">
        <v>11753</v>
      </c>
    </row>
    <row r="12" spans="1:11" x14ac:dyDescent="0.35">
      <c r="A12" s="4">
        <v>2</v>
      </c>
      <c r="B12" s="4">
        <v>-372.93099999999998</v>
      </c>
      <c r="C12" t="s">
        <v>8492</v>
      </c>
      <c r="D12" s="4">
        <v>1</v>
      </c>
      <c r="E12" s="16" t="s">
        <v>8493</v>
      </c>
    </row>
    <row r="13" spans="1:11" x14ac:dyDescent="0.35">
      <c r="E13" s="58" t="s">
        <v>10083</v>
      </c>
      <c r="F13" s="4">
        <f>IF(G13="GREET",1,IF(G13="GOAL",2,IF(G13="GOAL:COOP",2,IF(G13="(GOAL:COOP)",2,IF(G13="GOAL:CIVILITY",2,IF(G13="GOAL:SUSTAIN",2,IF(G13="(GOAL:SUSTAIN)",2,IF(G13="GOAL:MAX EARN",2,IF(G13="GOAL:EQUITY",2,IF(G13="(GOAL:EQUITY)",2,IF(G13="PROPOSAL",3,IF(G13="(PROPOSAL)",3,IF(G13="CHOOSE+",4,IF(G13="CHOOSE-",4,IF(G13="(CHOOSE+)",4,IF(G13="(CHOOSE-)",4,IF(G13="ECO INFO",5,IF(G13="(ECO INFO)",5,IF(G13="$ INFO",6,IF(G13="($ INFO)",6,IF(G13="SOC INFO",7,IF(G13="(SOC INFO)",7,IF(G13="RULE INFO",8,IF(G13="EXP INFO",9,IF(G13="(EXP INFO)",9,IF(G13="MON RES",10,IF(G13="MON EARN",11,IF(G13="MON BEH",12,IF(G13="POSE HARM",13,IF(G13="(POSE HARM)",13,IF(G13="POSE CONCERN",14,IF(G13="(POSE CONCERN)",14,IF(G13="RJ APOLOGY",15,IF(G13="RJ ATONE",16,IF(G13="(RJ ATONE)",16,IF(G13="RJ JUSTIFY",17,IF(G13="RJ JUSTIFY:ECO INFO",17,IF(G13="RJ JUSTIFY:SOC INFO",17,IF(G13="RJ JUSTIFY:EXP INFO",17,IF(G13="RJ JUSTIFY:MON EARN",17,IF(G13="RJ JUSTIFY:MON BEH",17,IF(G13="RJ-",18,IF(G13="RJ FORGIVE+",19,IF(G13="RJ FORGIVE-",19,IF(G13="(RJ FORGIVE+)",19,IF(G13="(RJ FORGIVE-)",19,IF(G13="COORD",20,IF(G13="(COORD)",20,IF(G13="ENF ACK",21,IF(G13="(ENF ACK)",21,IF(G13="ENF PRAISE",22,IF(G13="ENF ASK",23,IF(G13="ENF TELL",24,IF(G13="ENF SHAME",25,IF(G13="ENF WARN",26,IF(G13="ENF THREATEN",27,IF(G13="ENF PUNISH",28,IF(G13="DEFECT",29,IF(G13="SM TALK",30,IF(G13="HUMOR",31,IF(G13="POLITE+",32,IF(G13="POLITE-",32,IF(G13="INPUT-",33,IF(G13="AMBIGUOUS",34,IF(G13="UNCODEABLE",35)))))))))))))))))))))))))))))))))))))))))))))))))))))))))))))))))</f>
        <v>5</v>
      </c>
      <c r="G13" t="s">
        <v>9378</v>
      </c>
    </row>
    <row r="14" spans="1:11" x14ac:dyDescent="0.35">
      <c r="E14" s="58" t="s">
        <v>10084</v>
      </c>
      <c r="F14" s="4">
        <f t="shared" ref="F14:H62" si="0">IF(G14="GREET",1,IF(G14="GOAL",2,IF(G14="GOAL:COOP",2,IF(G14="(GOAL:COOP)",2,IF(G14="GOAL:CIVILITY",2,IF(G14="GOAL:SUSTAIN",2,IF(G14="(GOAL:SUSTAIN)",2,IF(G14="GOAL:MAX EARN",2,IF(G14="GOAL:EQUITY",2,IF(G14="(GOAL:EQUITY)",2,IF(G14="PROPOSAL",3,IF(G14="(PROPOSAL)",3,IF(G14="CHOOSE+",4,IF(G14="CHOOSE-",4,IF(G14="(CHOOSE+)",4,IF(G14="(CHOOSE-)",4,IF(G14="ECO INFO",5,IF(G14="(ECO INFO)",5,IF(G14="$ INFO",6,IF(G14="($ INFO)",6,IF(G14="SOC INFO",7,IF(G14="(SOC INFO)",7,IF(G14="RULE INFO",8,IF(G14="EXP INFO",9,IF(G14="(EXP INFO)",9,IF(G14="MON RES",10,IF(G14="MON EARN",11,IF(G14="MON BEH",12,IF(G14="POSE HARM",13,IF(G14="(POSE HARM)",13,IF(G14="POSE CONCERN",14,IF(G14="(POSE CONCERN)",14,IF(G14="RJ APOLOGY",15,IF(G14="RJ ATONE",16,IF(G14="(RJ ATONE)",16,IF(G14="RJ JUSTIFY",17,IF(G14="RJ JUSTIFY:ECO INFO",17,IF(G14="RJ JUSTIFY:SOC INFO",17,IF(G14="RJ JUSTIFY:EXP INFO",17,IF(G14="RJ JUSTIFY:MON EARN",17,IF(G14="RJ JUSTIFY:MON BEH",17,IF(G14="RJ-",18,IF(G14="RJ FORGIVE+",19,IF(G14="RJ FORGIVE-",19,IF(G14="(RJ FORGIVE+)",19,IF(G14="(RJ FORGIVE-)",19,IF(G14="COORD",20,IF(G14="(COORD)",20,IF(G14="ENF ACK",21,IF(G14="(ENF ACK)",21,IF(G14="ENF PRAISE",22,IF(G14="ENF ASK",23,IF(G14="ENF TELL",24,IF(G14="ENF SHAME",25,IF(G14="ENF WARN",26,IF(G14="ENF THREATEN",27,IF(G14="ENF PUNISH",28,IF(G14="DEFECT",29,IF(G14="SM TALK",30,IF(G14="HUMOR",31,IF(G14="POLITE+",32,IF(G14="POLITE-",32,IF(G14="INPUT-",33,IF(G14="AMBIGUOUS",34,IF(G14="UNCODEABLE",35)))))))))))))))))))))))))))))))))))))))))))))))))))))))))))))))))</f>
        <v>3</v>
      </c>
      <c r="G14" t="s">
        <v>9379</v>
      </c>
    </row>
    <row r="15" spans="1:11" x14ac:dyDescent="0.35">
      <c r="A15" s="4">
        <v>3</v>
      </c>
      <c r="B15" s="4">
        <v>-372.05599999999998</v>
      </c>
      <c r="C15" t="s">
        <v>8494</v>
      </c>
      <c r="D15" s="4">
        <v>2</v>
      </c>
      <c r="E15" s="16" t="s">
        <v>8495</v>
      </c>
      <c r="F15" s="4">
        <f t="shared" si="0"/>
        <v>2</v>
      </c>
      <c r="G15" t="s">
        <v>12174</v>
      </c>
    </row>
    <row r="16" spans="1:11" x14ac:dyDescent="0.35">
      <c r="A16" s="4">
        <v>4</v>
      </c>
      <c r="B16" s="4">
        <v>-334.67899999999997</v>
      </c>
      <c r="C16" t="s">
        <v>8487</v>
      </c>
      <c r="D16" s="4">
        <v>4</v>
      </c>
      <c r="E16" s="16" t="s">
        <v>8500</v>
      </c>
    </row>
    <row r="17" spans="1:9" x14ac:dyDescent="0.35">
      <c r="E17" s="58" t="s">
        <v>55</v>
      </c>
      <c r="F17" s="4">
        <f t="shared" si="0"/>
        <v>4</v>
      </c>
      <c r="G17" t="s">
        <v>9372</v>
      </c>
    </row>
    <row r="18" spans="1:9" x14ac:dyDescent="0.35">
      <c r="E18" s="58" t="s">
        <v>10085</v>
      </c>
      <c r="F18" s="4">
        <f t="shared" si="0"/>
        <v>3</v>
      </c>
      <c r="G18" t="s">
        <v>9379</v>
      </c>
    </row>
    <row r="19" spans="1:9" x14ac:dyDescent="0.35">
      <c r="A19" s="4">
        <v>5</v>
      </c>
      <c r="B19" s="4">
        <v>-323.22899999999998</v>
      </c>
      <c r="C19" t="s">
        <v>8492</v>
      </c>
      <c r="D19" s="4">
        <v>1</v>
      </c>
      <c r="E19" s="16" t="s">
        <v>11747</v>
      </c>
      <c r="F19" s="4">
        <f t="shared" si="0"/>
        <v>4</v>
      </c>
      <c r="G19" t="s">
        <v>9372</v>
      </c>
    </row>
    <row r="20" spans="1:9" x14ac:dyDescent="0.35">
      <c r="A20" s="4">
        <v>6</v>
      </c>
      <c r="B20" s="4">
        <v>-319.02600000000001</v>
      </c>
      <c r="C20" t="s">
        <v>8494</v>
      </c>
      <c r="D20" s="4">
        <v>2</v>
      </c>
      <c r="E20" s="16" t="s">
        <v>8503</v>
      </c>
      <c r="F20" s="4">
        <f t="shared" si="0"/>
        <v>3</v>
      </c>
      <c r="G20" t="s">
        <v>9379</v>
      </c>
    </row>
    <row r="21" spans="1:9" x14ac:dyDescent="0.35">
      <c r="A21" s="4">
        <v>7</v>
      </c>
      <c r="B21" s="4">
        <v>-312.075999999999</v>
      </c>
      <c r="C21" t="s">
        <v>8487</v>
      </c>
      <c r="D21" s="4">
        <v>4</v>
      </c>
      <c r="E21" s="16" t="s">
        <v>11748</v>
      </c>
      <c r="F21" s="4">
        <f t="shared" si="0"/>
        <v>4</v>
      </c>
      <c r="G21" t="s">
        <v>9372</v>
      </c>
    </row>
    <row r="22" spans="1:9" x14ac:dyDescent="0.35">
      <c r="A22" s="4">
        <v>8</v>
      </c>
      <c r="B22" s="4">
        <v>-295.87599999999998</v>
      </c>
      <c r="C22" t="s">
        <v>8507</v>
      </c>
      <c r="D22" s="4">
        <v>3</v>
      </c>
      <c r="E22" s="16" t="s">
        <v>8508</v>
      </c>
      <c r="F22" s="4">
        <f t="shared" si="0"/>
        <v>4</v>
      </c>
      <c r="G22" t="s">
        <v>9372</v>
      </c>
    </row>
    <row r="23" spans="1:9" x14ac:dyDescent="0.35">
      <c r="A23" s="4">
        <v>9</v>
      </c>
      <c r="B23" s="4">
        <v>-295.65699999999998</v>
      </c>
      <c r="C23" t="s">
        <v>8492</v>
      </c>
      <c r="D23" s="4">
        <v>1</v>
      </c>
      <c r="E23" s="16" t="s">
        <v>8509</v>
      </c>
    </row>
    <row r="24" spans="1:9" x14ac:dyDescent="0.35">
      <c r="E24" s="58" t="s">
        <v>11749</v>
      </c>
      <c r="F24" s="4">
        <f t="shared" si="0"/>
        <v>3</v>
      </c>
      <c r="G24" t="s">
        <v>9379</v>
      </c>
    </row>
    <row r="25" spans="1:9" x14ac:dyDescent="0.35">
      <c r="E25" s="58" t="s">
        <v>11750</v>
      </c>
      <c r="F25" s="4">
        <f t="shared" si="0"/>
        <v>5</v>
      </c>
      <c r="G25" t="s">
        <v>9378</v>
      </c>
    </row>
    <row r="26" spans="1:9" x14ac:dyDescent="0.35">
      <c r="A26" s="4">
        <v>10</v>
      </c>
      <c r="B26" s="4">
        <v>-282.37599999999998</v>
      </c>
      <c r="C26" t="s">
        <v>8507</v>
      </c>
      <c r="D26" s="4">
        <v>3</v>
      </c>
      <c r="E26" s="16" t="s">
        <v>8511</v>
      </c>
    </row>
    <row r="27" spans="1:9" x14ac:dyDescent="0.35">
      <c r="E27" s="58" t="s">
        <v>9794</v>
      </c>
      <c r="F27" s="4">
        <f t="shared" si="0"/>
        <v>4</v>
      </c>
      <c r="G27" t="s">
        <v>9372</v>
      </c>
    </row>
    <row r="28" spans="1:9" x14ac:dyDescent="0.35">
      <c r="E28" s="58" t="s">
        <v>10086</v>
      </c>
      <c r="F28" s="4">
        <f t="shared" si="0"/>
        <v>3</v>
      </c>
      <c r="G28" t="s">
        <v>9379</v>
      </c>
    </row>
    <row r="29" spans="1:9" x14ac:dyDescent="0.35">
      <c r="A29" s="4">
        <v>11</v>
      </c>
      <c r="B29" s="4">
        <v>-276.61200000000002</v>
      </c>
      <c r="C29" t="s">
        <v>8494</v>
      </c>
      <c r="D29" s="4">
        <v>2</v>
      </c>
      <c r="E29" s="16" t="s">
        <v>8512</v>
      </c>
      <c r="F29" s="4">
        <f t="shared" si="0"/>
        <v>3</v>
      </c>
      <c r="G29" t="s">
        <v>9379</v>
      </c>
      <c r="H29" s="4">
        <f>IF(I29="GREET",1,IF(I29="GOAL",2,IF(I29="GOAL:COOP",2,IF(I29="(GOAL:COOP)",2,IF(I29="GOAL:CIVILITY",2,IF(I29="GOAL:SUSTAIN",2,IF(I29="(GOAL:SUSTAIN)",2,IF(I29="GOAL:MAX EARN",2,IF(I29="GOAL:EQUITY",2,IF(I29="(GOAL:EQUITY)",2,IF(I29="PROPOSAL",3,IF(I29="(PROPOSAL)",3,IF(I29="CHOOSE+",4,IF(I29="CHOOSE-",4,IF(I29="(CHOOSE+)",4,IF(I29="(CHOOSE-)",4,IF(I29="ECO INFO",5,IF(I29="(ECO INFO)",5,IF(I29="$ INFO",6,IF(I29="($ INFO)",6,IF(I29="SOC INFO",7,IF(I29="(SOC INFO)",7,IF(I29="(RULE INFO)",8,IF(I29="EXP INFO",9,IF(I29="(EXP INFO)",9,IF(I29="MON RES",10,IF(I29="MON EARN",11,IF(I29="MON BEH",12,IF(I29="POSE HARM",13,IF(I29="(POSE HARM)",13,IF(I29="POSE CONCERN",14,IF(I29="(POSE CONCERN)",14,IF(I29="RJ APOLOGY",15,IF(I29="RJ ATONE",16,IF(I29="(RJ ATONE)",16,IF(I29="RJ JUSTIFY",17,IF(I29="RJ JUSTIFY:ECO INFO",17,IF(I29="RJ JUSTIFY:SOC INFO",17,IF(I29="RJ JUSTIFY:EXP INFO",17,IF(I29="RJ JUSTIFY:MON EARN",17,IF(I29="RJ JUSTIFY:MON BEH",17,IF(I29="RJ-",18,IF(I29="RJ FORGIVE+",19,IF(I29="RJ FORGIVE-",19,IF(I29="(RJ FORGIVE+)",19,IF(I29="(RJ FORGIVE-)",19,IF(I29="COORD",20,IF(I29="(COORD)",20,IF(I29="ENF ACK",21,IF(I29="(ENF ACK)",21,IF(I29="ENF PRAISE",22,IF(I29="ENF ASK",23,IF(I29="ENF TELL",24,IF(I29="ENF SHAME",25,IF(I29="ENF WARN",26,IF(I29="ENF THREATEN",27,IF(I29="ENF PUNISH",28,IF(I29="DEFECT",29,IF(I29="SM TALK",30,IF(I29="HUMOR",31,IF(I29="POLITE+",32,IF(I29="POLITE-",32,IF(I29="INPUT-",33,IF(I29="AMBIGUOUS",34,IF(I29="UNCODEABLE",35)))))))))))))))))))))))))))))))))))))))))))))))))))))))))))))))))</f>
        <v>8</v>
      </c>
      <c r="I29" t="s">
        <v>10515</v>
      </c>
    </row>
    <row r="30" spans="1:9" x14ac:dyDescent="0.35">
      <c r="A30" s="4">
        <v>12</v>
      </c>
      <c r="B30" s="4">
        <v>-265.98899999999998</v>
      </c>
      <c r="C30" t="s">
        <v>8492</v>
      </c>
      <c r="D30" s="4">
        <v>1</v>
      </c>
      <c r="E30" s="16" t="s">
        <v>8514</v>
      </c>
      <c r="F30" s="4">
        <f t="shared" si="0"/>
        <v>8</v>
      </c>
      <c r="G30" t="s">
        <v>9374</v>
      </c>
    </row>
    <row r="31" spans="1:9" x14ac:dyDescent="0.35">
      <c r="A31" s="4">
        <v>13</v>
      </c>
      <c r="B31" s="4">
        <v>-259.101</v>
      </c>
      <c r="C31" t="s">
        <v>8507</v>
      </c>
      <c r="D31" s="4">
        <v>3</v>
      </c>
      <c r="E31" s="16" t="s">
        <v>8516</v>
      </c>
      <c r="F31" s="4">
        <f t="shared" si="0"/>
        <v>3</v>
      </c>
      <c r="G31" t="s">
        <v>9379</v>
      </c>
    </row>
    <row r="32" spans="1:9" x14ac:dyDescent="0.35">
      <c r="A32" s="4">
        <v>14</v>
      </c>
      <c r="B32" s="4">
        <v>-258.988</v>
      </c>
      <c r="C32" t="s">
        <v>8487</v>
      </c>
      <c r="D32" s="4">
        <v>4</v>
      </c>
      <c r="E32" s="16" t="s">
        <v>8517</v>
      </c>
      <c r="F32" s="4">
        <f t="shared" si="0"/>
        <v>3</v>
      </c>
      <c r="G32" t="s">
        <v>9379</v>
      </c>
    </row>
    <row r="33" spans="1:9" x14ac:dyDescent="0.35">
      <c r="A33" s="4">
        <v>15</v>
      </c>
      <c r="B33" s="4">
        <v>-257.476</v>
      </c>
      <c r="C33" t="s">
        <v>8507</v>
      </c>
      <c r="D33" s="4">
        <v>3</v>
      </c>
      <c r="E33" s="16" t="s">
        <v>68</v>
      </c>
      <c r="F33" s="4">
        <f t="shared" si="0"/>
        <v>4</v>
      </c>
      <c r="G33" t="s">
        <v>9372</v>
      </c>
    </row>
    <row r="34" spans="1:9" x14ac:dyDescent="0.35">
      <c r="A34" s="4">
        <v>16</v>
      </c>
      <c r="B34" s="4">
        <v>-245.12099999999899</v>
      </c>
      <c r="C34" t="s">
        <v>8492</v>
      </c>
      <c r="D34" s="4">
        <v>1</v>
      </c>
      <c r="E34" s="16" t="s">
        <v>267</v>
      </c>
      <c r="F34" s="4">
        <f t="shared" si="0"/>
        <v>4</v>
      </c>
      <c r="G34" t="s">
        <v>9372</v>
      </c>
    </row>
    <row r="35" spans="1:9" x14ac:dyDescent="0.35">
      <c r="A35" s="4">
        <v>17</v>
      </c>
      <c r="B35" s="4">
        <v>-239.53599999999901</v>
      </c>
      <c r="C35" t="s">
        <v>8507</v>
      </c>
      <c r="D35" s="4">
        <v>3</v>
      </c>
      <c r="E35" s="16" t="s">
        <v>8519</v>
      </c>
    </row>
    <row r="36" spans="1:9" x14ac:dyDescent="0.35">
      <c r="E36" s="58" t="s">
        <v>139</v>
      </c>
      <c r="F36" s="4">
        <f t="shared" si="0"/>
        <v>4</v>
      </c>
      <c r="G36" t="s">
        <v>9380</v>
      </c>
    </row>
    <row r="37" spans="1:9" x14ac:dyDescent="0.35">
      <c r="E37" s="58" t="s">
        <v>11751</v>
      </c>
      <c r="F37" s="4">
        <f t="shared" si="0"/>
        <v>3</v>
      </c>
      <c r="G37" t="s">
        <v>9379</v>
      </c>
    </row>
    <row r="38" spans="1:9" x14ac:dyDescent="0.35">
      <c r="A38" s="4">
        <v>18</v>
      </c>
      <c r="B38" s="4">
        <v>-231.11599999999899</v>
      </c>
      <c r="C38" t="s">
        <v>8487</v>
      </c>
      <c r="D38" s="4">
        <v>4</v>
      </c>
      <c r="E38" s="16" t="s">
        <v>267</v>
      </c>
      <c r="F38" s="4">
        <f t="shared" si="0"/>
        <v>4</v>
      </c>
      <c r="G38" t="s">
        <v>9372</v>
      </c>
    </row>
    <row r="39" spans="1:9" x14ac:dyDescent="0.35">
      <c r="A39" s="4">
        <v>19</v>
      </c>
      <c r="B39" s="4">
        <v>-227.66099999999901</v>
      </c>
      <c r="C39" t="s">
        <v>8507</v>
      </c>
      <c r="D39" s="4">
        <v>3</v>
      </c>
      <c r="E39" s="16" t="s">
        <v>8521</v>
      </c>
      <c r="F39" s="4">
        <f t="shared" si="0"/>
        <v>3</v>
      </c>
      <c r="G39" t="s">
        <v>9379</v>
      </c>
    </row>
    <row r="40" spans="1:9" x14ac:dyDescent="0.35">
      <c r="A40" s="4">
        <v>20</v>
      </c>
      <c r="B40" s="4">
        <v>-227.18799999999999</v>
      </c>
      <c r="C40" t="s">
        <v>8492</v>
      </c>
      <c r="D40" s="4">
        <v>1</v>
      </c>
      <c r="E40" s="16" t="s">
        <v>8522</v>
      </c>
      <c r="F40" s="4">
        <f t="shared" si="0"/>
        <v>4</v>
      </c>
      <c r="G40" t="s">
        <v>9372</v>
      </c>
    </row>
    <row r="41" spans="1:9" x14ac:dyDescent="0.35">
      <c r="A41" s="4">
        <v>21</v>
      </c>
      <c r="B41" s="4">
        <v>-224.28700000000001</v>
      </c>
      <c r="C41" t="s">
        <v>8487</v>
      </c>
      <c r="D41" s="4">
        <v>4</v>
      </c>
      <c r="E41" s="16" t="s">
        <v>8523</v>
      </c>
      <c r="F41" s="4">
        <f t="shared" si="0"/>
        <v>4</v>
      </c>
      <c r="G41" t="s">
        <v>9372</v>
      </c>
    </row>
    <row r="42" spans="1:9" x14ac:dyDescent="0.35">
      <c r="A42" s="4">
        <v>22</v>
      </c>
      <c r="B42" s="4">
        <v>-223.33500000000001</v>
      </c>
      <c r="C42" t="s">
        <v>8494</v>
      </c>
      <c r="D42" s="4">
        <v>2</v>
      </c>
      <c r="E42" s="16" t="s">
        <v>267</v>
      </c>
      <c r="F42" s="4">
        <f t="shared" si="0"/>
        <v>4</v>
      </c>
      <c r="G42" t="s">
        <v>9372</v>
      </c>
    </row>
    <row r="43" spans="1:9" x14ac:dyDescent="0.35">
      <c r="A43" s="4">
        <v>23</v>
      </c>
      <c r="B43" s="4">
        <v>-214.43299999999999</v>
      </c>
      <c r="C43" t="s">
        <v>8507</v>
      </c>
      <c r="D43" s="4">
        <v>3</v>
      </c>
      <c r="E43" s="16" t="s">
        <v>8525</v>
      </c>
      <c r="F43" s="4">
        <f t="shared" si="0"/>
        <v>8</v>
      </c>
      <c r="G43" t="s">
        <v>9374</v>
      </c>
    </row>
    <row r="44" spans="1:9" x14ac:dyDescent="0.35">
      <c r="B44" s="4">
        <v>-198.84099999999901</v>
      </c>
      <c r="C44" t="s">
        <v>8507</v>
      </c>
      <c r="D44" s="4">
        <v>3</v>
      </c>
      <c r="E44" s="16" t="s">
        <v>8529</v>
      </c>
    </row>
    <row r="45" spans="1:9" x14ac:dyDescent="0.35">
      <c r="B45" s="4">
        <v>-188.61699999999999</v>
      </c>
      <c r="C45" t="s">
        <v>8507</v>
      </c>
      <c r="D45" s="4">
        <v>3</v>
      </c>
      <c r="E45" s="16" t="s">
        <v>8532</v>
      </c>
    </row>
    <row r="46" spans="1:9" x14ac:dyDescent="0.35">
      <c r="A46" s="4">
        <v>24</v>
      </c>
      <c r="B46" s="4">
        <v>-199.12099999999899</v>
      </c>
      <c r="C46" t="s">
        <v>8492</v>
      </c>
      <c r="D46" s="4">
        <v>1</v>
      </c>
      <c r="E46" s="16" t="s">
        <v>8528</v>
      </c>
      <c r="F46" s="4">
        <f t="shared" si="0"/>
        <v>8</v>
      </c>
      <c r="G46" t="s">
        <v>9374</v>
      </c>
      <c r="H46" s="4">
        <f t="shared" si="0"/>
        <v>3</v>
      </c>
      <c r="I46" t="s">
        <v>10329</v>
      </c>
    </row>
    <row r="47" spans="1:9" x14ac:dyDescent="0.35">
      <c r="A47" s="4">
        <v>25</v>
      </c>
      <c r="B47" s="4">
        <v>-181.05</v>
      </c>
      <c r="C47" t="s">
        <v>8507</v>
      </c>
      <c r="D47" s="4">
        <v>3</v>
      </c>
      <c r="E47" s="16" t="s">
        <v>8533</v>
      </c>
      <c r="F47" s="4">
        <f t="shared" si="0"/>
        <v>4</v>
      </c>
      <c r="G47" t="s">
        <v>9372</v>
      </c>
    </row>
    <row r="48" spans="1:9" x14ac:dyDescent="0.35">
      <c r="A48" s="4">
        <v>26</v>
      </c>
      <c r="B48" s="4">
        <v>-155.75799999999899</v>
      </c>
      <c r="C48" t="s">
        <v>8507</v>
      </c>
      <c r="D48" s="4">
        <v>3</v>
      </c>
      <c r="E48" s="16" t="s">
        <v>8535</v>
      </c>
    </row>
    <row r="49" spans="1:9" x14ac:dyDescent="0.35">
      <c r="E49" s="58" t="s">
        <v>10087</v>
      </c>
      <c r="F49" s="4">
        <f t="shared" si="0"/>
        <v>8</v>
      </c>
      <c r="G49" t="s">
        <v>9374</v>
      </c>
    </row>
    <row r="50" spans="1:9" x14ac:dyDescent="0.35">
      <c r="E50" s="58" t="s">
        <v>10088</v>
      </c>
      <c r="F50" s="4">
        <f t="shared" si="0"/>
        <v>3</v>
      </c>
      <c r="G50" t="s">
        <v>9379</v>
      </c>
    </row>
    <row r="51" spans="1:9" x14ac:dyDescent="0.35">
      <c r="A51" s="4">
        <v>27</v>
      </c>
      <c r="B51" s="4">
        <v>-151.45099999999999</v>
      </c>
      <c r="C51" t="s">
        <v>8494</v>
      </c>
      <c r="D51" s="4">
        <v>2</v>
      </c>
      <c r="E51" s="16" t="s">
        <v>501</v>
      </c>
      <c r="F51" s="4">
        <f t="shared" si="0"/>
        <v>4</v>
      </c>
      <c r="G51" t="s">
        <v>9372</v>
      </c>
    </row>
    <row r="52" spans="1:9" x14ac:dyDescent="0.35">
      <c r="A52" s="4">
        <v>28</v>
      </c>
      <c r="B52" s="4">
        <v>-140.53799999999899</v>
      </c>
      <c r="C52" t="s">
        <v>8507</v>
      </c>
      <c r="D52" s="4">
        <v>3</v>
      </c>
      <c r="E52" s="16" t="s">
        <v>8538</v>
      </c>
      <c r="F52" s="4">
        <f t="shared" si="0"/>
        <v>3</v>
      </c>
      <c r="G52" t="s">
        <v>9379</v>
      </c>
    </row>
    <row r="53" spans="1:9" x14ac:dyDescent="0.35">
      <c r="A53" s="4">
        <v>29</v>
      </c>
      <c r="B53" s="4">
        <v>-138.98599999999999</v>
      </c>
      <c r="C53" t="s">
        <v>8487</v>
      </c>
      <c r="D53" s="4">
        <v>4</v>
      </c>
      <c r="E53" s="16" t="s">
        <v>8541</v>
      </c>
      <c r="F53" s="4">
        <f t="shared" si="0"/>
        <v>4</v>
      </c>
      <c r="G53" t="s">
        <v>9380</v>
      </c>
      <c r="H53" s="4">
        <f t="shared" si="0"/>
        <v>3</v>
      </c>
      <c r="I53" t="s">
        <v>9379</v>
      </c>
    </row>
    <row r="54" spans="1:9" x14ac:dyDescent="0.35">
      <c r="A54" s="4">
        <v>30</v>
      </c>
      <c r="B54" s="4">
        <v>-136.66</v>
      </c>
      <c r="C54" t="s">
        <v>8507</v>
      </c>
      <c r="D54" s="4">
        <v>3</v>
      </c>
      <c r="E54" s="16" t="s">
        <v>8542</v>
      </c>
      <c r="F54" s="4">
        <f t="shared" si="0"/>
        <v>4</v>
      </c>
      <c r="G54" t="s">
        <v>9372</v>
      </c>
    </row>
    <row r="55" spans="1:9" x14ac:dyDescent="0.35">
      <c r="B55" s="4">
        <v>-129.05699999999999</v>
      </c>
      <c r="C55" t="s">
        <v>8507</v>
      </c>
      <c r="D55" s="4">
        <v>3</v>
      </c>
      <c r="E55" s="16" t="s">
        <v>8544</v>
      </c>
    </row>
    <row r="56" spans="1:9" x14ac:dyDescent="0.35">
      <c r="A56" s="4">
        <v>31</v>
      </c>
      <c r="B56" s="4">
        <v>-117.235</v>
      </c>
      <c r="C56" t="s">
        <v>8492</v>
      </c>
      <c r="D56" s="4">
        <v>1</v>
      </c>
      <c r="E56" s="16" t="s">
        <v>8545</v>
      </c>
      <c r="F56" s="4">
        <f t="shared" si="0"/>
        <v>8</v>
      </c>
      <c r="G56" t="s">
        <v>9374</v>
      </c>
    </row>
    <row r="57" spans="1:9" x14ac:dyDescent="0.35">
      <c r="A57" s="4">
        <v>32</v>
      </c>
      <c r="B57" s="4">
        <v>-99.941999999999993</v>
      </c>
      <c r="C57" t="s">
        <v>8492</v>
      </c>
      <c r="D57" s="4">
        <v>1</v>
      </c>
      <c r="E57" s="16" t="s">
        <v>55</v>
      </c>
      <c r="F57" s="4">
        <f t="shared" si="0"/>
        <v>4</v>
      </c>
      <c r="G57" t="s">
        <v>9372</v>
      </c>
    </row>
    <row r="58" spans="1:9" x14ac:dyDescent="0.35">
      <c r="A58" s="4">
        <v>33</v>
      </c>
      <c r="B58" s="4">
        <v>-99.421999999999997</v>
      </c>
      <c r="C58" t="s">
        <v>8487</v>
      </c>
      <c r="D58" s="4">
        <v>4</v>
      </c>
      <c r="E58" s="16" t="s">
        <v>8548</v>
      </c>
      <c r="F58" s="4">
        <f t="shared" si="0"/>
        <v>3</v>
      </c>
      <c r="G58" t="s">
        <v>9379</v>
      </c>
    </row>
    <row r="59" spans="1:9" x14ac:dyDescent="0.35">
      <c r="A59" s="4">
        <v>34</v>
      </c>
      <c r="B59" s="4">
        <v>-96.201999999999998</v>
      </c>
      <c r="C59" t="s">
        <v>8507</v>
      </c>
      <c r="D59" s="4">
        <v>3</v>
      </c>
      <c r="E59" s="16" t="s">
        <v>8549</v>
      </c>
      <c r="F59" s="4">
        <f t="shared" si="0"/>
        <v>8</v>
      </c>
      <c r="G59" t="s">
        <v>9374</v>
      </c>
    </row>
    <row r="60" spans="1:9" x14ac:dyDescent="0.35">
      <c r="A60" s="4">
        <v>35</v>
      </c>
      <c r="B60" s="4">
        <v>-91.617999999999995</v>
      </c>
      <c r="C60" t="s">
        <v>8494</v>
      </c>
      <c r="D60" s="4">
        <v>2</v>
      </c>
      <c r="E60" s="16" t="s">
        <v>55</v>
      </c>
      <c r="F60" s="4">
        <f t="shared" si="0"/>
        <v>8</v>
      </c>
      <c r="G60" t="s">
        <v>9374</v>
      </c>
    </row>
    <row r="61" spans="1:9" x14ac:dyDescent="0.35">
      <c r="A61" s="4">
        <v>36</v>
      </c>
      <c r="B61" s="4">
        <v>-89.153999999999996</v>
      </c>
      <c r="C61" t="s">
        <v>8487</v>
      </c>
      <c r="D61" s="4">
        <v>4</v>
      </c>
      <c r="E61" s="16" t="s">
        <v>55</v>
      </c>
      <c r="F61" s="4">
        <f t="shared" si="0"/>
        <v>8</v>
      </c>
      <c r="G61" t="s">
        <v>9374</v>
      </c>
    </row>
    <row r="62" spans="1:9" x14ac:dyDescent="0.35">
      <c r="A62" s="4">
        <v>37</v>
      </c>
      <c r="B62" s="4">
        <v>-34.445</v>
      </c>
      <c r="C62" t="s">
        <v>8507</v>
      </c>
      <c r="D62" s="4">
        <v>3</v>
      </c>
      <c r="E62" s="16" t="s">
        <v>8558</v>
      </c>
      <c r="F62" s="4">
        <f t="shared" si="0"/>
        <v>8</v>
      </c>
      <c r="G62" t="s">
        <v>9374</v>
      </c>
    </row>
    <row r="64" spans="1:9" x14ac:dyDescent="0.35">
      <c r="B64" s="21" t="s">
        <v>9231</v>
      </c>
      <c r="C64" s="22"/>
      <c r="D64" s="21"/>
      <c r="E64" s="23"/>
    </row>
    <row r="65" spans="1:7" x14ac:dyDescent="0.35">
      <c r="B65" s="20"/>
    </row>
    <row r="66" spans="1:7" x14ac:dyDescent="0.35">
      <c r="A66" s="4">
        <v>38</v>
      </c>
      <c r="B66" s="4">
        <v>11.2709999999999</v>
      </c>
      <c r="C66" t="s">
        <v>8507</v>
      </c>
      <c r="D66" s="4">
        <v>3</v>
      </c>
      <c r="E66" s="16" t="s">
        <v>8559</v>
      </c>
      <c r="F66" s="4">
        <f t="shared" ref="F66" si="1">IF(G66="GREET",1,IF(G66="GOAL",2,IF(G66="GOAL:COOP",2,IF(G66="(GOAL:COOP)",2,IF(G66="GOAL:CIVILITY",2,IF(G66="GOAL:SUSTAIN",2,IF(G66="(GOAL:SUSTAIN)",2,IF(G66="GOAL:MAX EARN",2,IF(G66="GOAL:EQUITY",2,IF(G66="(GOAL:EQUITY)",2,IF(G66="PROPOSAL",3,IF(G66="(PROPOSAL)",3,IF(G66="CHOOSE+",4,IF(G66="CHOOSE-",4,IF(G66="(CHOOSE+)",4,IF(G66="(CHOOSE-)",4,IF(G66="ECO INFO",5,IF(G66="(ECO INFO)",5,IF(G66="$ INFO",6,IF(G66="($ INFO)",6,IF(G66="SOC INFO",7,IF(G66="(SOC INFO)",7,IF(G66="RULE INFO",8,IF(G66="EXP INFO",9,IF(G66="(EXP INFO)",9,IF(G66="MON RES",10,IF(G66="MON EARN",11,IF(G66="MON BEH",12,IF(G66="POSE HARM",13,IF(G66="(POSE HARM)",13,IF(G66="POSE CONCERN",14,IF(G66="(POSE CONCERN)",14,IF(G66="RJ APOLOGY",15,IF(G66="RJ ATONE",16,IF(G66="(RJ ATONE)",16,IF(G66="RJ JUSTIFY",17,IF(G66="RJ JUSTIFY:ECO INFO",17,IF(G66="RJ JUSTIFY:SOC INFO",17,IF(G66="RJ JUSTIFY:EXP INFO",17,IF(G66="RJ JUSTIFY:MON EARN",17,IF(G66="RJ JUSTIFY:MON BEH",17,IF(G66="RJ-",18,IF(G66="RJ FORGIVE+",19,IF(G66="RJ FORGIVE-",19,IF(G66="(RJ FORGIVE+)",19,IF(G66="(RJ FORGIVE-)",19,IF(G66="COORD",20,IF(G66="(COORD)",20,IF(G66="ENF ACK",21,IF(G66="(ENF ACK)",21,IF(G66="ENF PRAISE",22,IF(G66="ENF ASK",23,IF(G66="ENF TELL",24,IF(G66="ENF SHAME",25,IF(G66="ENF WARN",26,IF(G66="ENF THREATEN",27,IF(G66="ENF PUNISH",28,IF(G66="DEFECT",29,IF(G66="SM TALK",30,IF(G66="HUMOR",31,IF(G66="POLITE+",32,IF(G66="POLITE-",32,IF(G66="INPUT-",33,IF(G66="AMBIGUOUS",34,IF(G66="UNCODEABLE",35)))))))))))))))))))))))))))))))))))))))))))))))))))))))))))))))))</f>
        <v>24</v>
      </c>
      <c r="G66" t="s">
        <v>10409</v>
      </c>
    </row>
    <row r="68" spans="1:7" x14ac:dyDescent="0.35">
      <c r="A68" s="4">
        <v>39</v>
      </c>
      <c r="B68" s="4">
        <v>32.777000000000001</v>
      </c>
      <c r="C68" t="s">
        <v>8487</v>
      </c>
      <c r="D68" s="4">
        <v>4</v>
      </c>
      <c r="E68" s="16" t="s">
        <v>8561</v>
      </c>
      <c r="F68" s="4">
        <f t="shared" ref="F68" si="2">IF(G68="GREET",1,IF(G68="GOAL",2,IF(G68="GOAL:COOP",2,IF(G68="(GOAL:COOP)",2,IF(G68="GOAL:CIVILITY",2,IF(G68="GOAL:SUSTAIN",2,IF(G68="(GOAL:SUSTAIN)",2,IF(G68="GOAL:MAX EARN",2,IF(G68="GOAL:EQUITY",2,IF(G68="(GOAL:EQUITY)",2,IF(G68="PROPOSAL",3,IF(G68="(PROPOSAL)",3,IF(G68="CHOOSE+",4,IF(G68="CHOOSE-",4,IF(G68="(CHOOSE+)",4,IF(G68="(CHOOSE-)",4,IF(G68="ECO INFO",5,IF(G68="(ECO INFO)",5,IF(G68="$ INFO",6,IF(G68="($ INFO)",6,IF(G68="SOC INFO",7,IF(G68="(SOC INFO)",7,IF(G68="RULE INFO",8,IF(G68="EXP INFO",9,IF(G68="(EXP INFO)",9,IF(G68="MON RES",10,IF(G68="MON EARN",11,IF(G68="MON BEH",12,IF(G68="POSE HARM",13,IF(G68="(POSE HARM)",13,IF(G68="POSE CONCERN",14,IF(G68="(POSE CONCERN)",14,IF(G68="RJ APOLOGY",15,IF(G68="RJ ATONE",16,IF(G68="(RJ ATONE)",16,IF(G68="RJ JUSTIFY",17,IF(G68="RJ JUSTIFY:ECO INFO",17,IF(G68="RJ JUSTIFY:SOC INFO",17,IF(G68="RJ JUSTIFY:EXP INFO",17,IF(G68="RJ JUSTIFY:MON EARN",17,IF(G68="RJ JUSTIFY:MON BEH",17,IF(G68="RJ-",18,IF(G68="RJ FORGIVE+",19,IF(G68="RJ FORGIVE-",19,IF(G68="(RJ FORGIVE+)",19,IF(G68="(RJ FORGIVE-)",19,IF(G68="COORD",20,IF(G68="(COORD)",20,IF(G68="ENF ACK",21,IF(G68="(ENF ACK)",21,IF(G68="ENF PRAISE",22,IF(G68="ENF ASK",23,IF(G68="ENF TELL",24,IF(G68="ENF SHAME",25,IF(G68="ENF WARN",26,IF(G68="ENF THREATEN",27,IF(G68="ENF PUNISH",28,IF(G68="DEFECT",29,IF(G68="SM TALK",30,IF(G68="HUMOR",31,IF(G68="POLITE+",32,IF(G68="POLITE-",32,IF(G68="INPUT-",33,IF(G68="AMBIGUOUS",34,IF(G68="UNCODEABLE",35)))))))))))))))))))))))))))))))))))))))))))))))))))))))))))))))))</f>
        <v>4</v>
      </c>
      <c r="G68" t="s">
        <v>9372</v>
      </c>
    </row>
    <row r="70" spans="1:7" x14ac:dyDescent="0.35">
      <c r="A70" s="4">
        <v>40</v>
      </c>
      <c r="B70" s="4">
        <v>32.215000000000003</v>
      </c>
      <c r="C70" t="s">
        <v>8507</v>
      </c>
      <c r="D70" s="4">
        <v>3</v>
      </c>
      <c r="E70" s="16" t="s">
        <v>8560</v>
      </c>
    </row>
    <row r="71" spans="1:7" x14ac:dyDescent="0.35">
      <c r="E71" s="58" t="s">
        <v>11754</v>
      </c>
      <c r="F71" s="4">
        <f t="shared" ref="F71:F99" si="3">IF(G71="GREET",1,IF(G71="GOAL",2,IF(G71="GOAL:COOP",2,IF(G71="(GOAL:COOP)",2,IF(G71="GOAL:CIVILITY",2,IF(G71="GOAL:SUSTAIN",2,IF(G71="(GOAL:SUSTAIN)",2,IF(G71="GOAL:MAX EARN",2,IF(G71="GOAL:EQUITY",2,IF(G71="(GOAL:EQUITY)",2,IF(G71="PROPOSAL",3,IF(G71="(PROPOSAL)",3,IF(G71="CHOOSE+",4,IF(G71="CHOOSE-",4,IF(G71="(CHOOSE+)",4,IF(G71="(CHOOSE-)",4,IF(G71="ECO INFO",5,IF(G71="(ECO INFO)",5,IF(G71="$ INFO",6,IF(G71="($ INFO)",6,IF(G71="SOC INFO",7,IF(G71="(SOC INFO)",7,IF(G71="RULE INFO",8,IF(G71="EXP INFO",9,IF(G71="(EXP INFO)",9,IF(G71="MON RES",10,IF(G71="MON EARN",11,IF(G71="MON BEH",12,IF(G71="POSE HARM",13,IF(G71="(POSE HARM)",13,IF(G71="POSE CONCERN",14,IF(G71="(POSE CONCERN)",14,IF(G71="RJ APOLOGY",15,IF(G71="RJ ATONE",16,IF(G71="(RJ ATONE)",16,IF(G71="RJ JUSTIFY",17,IF(G71="RJ JUSTIFY:ECO INFO",17,IF(G71="RJ JUSTIFY:SOC INFO",17,IF(G71="RJ JUSTIFY:EXP INFO",17,IF(G71="RJ JUSTIFY:MON EARN",17,IF(G71="RJ JUSTIFY:MON BEH",17,IF(G71="RJ-",18,IF(G71="RJ FORGIVE+",19,IF(G71="RJ FORGIVE-",19,IF(G71="(RJ FORGIVE+)",19,IF(G71="(RJ FORGIVE-)",19,IF(G71="COORD",20,IF(G71="(COORD)",20,IF(G71="ENF ACK",21,IF(G71="(ENF ACK)",21,IF(G71="ENF PRAISE",22,IF(G71="ENF ASK",23,IF(G71="ENF TELL",24,IF(G71="ENF SHAME",25,IF(G71="ENF WARN",26,IF(G71="ENF THREATEN",27,IF(G71="ENF PUNISH",28,IF(G71="DEFECT",29,IF(G71="SM TALK",30,IF(G71="HUMOR",31,IF(G71="POLITE+",32,IF(G71="POLITE-",32,IF(G71="INPUT-",33,IF(G71="AMBIGUOUS",34,IF(G71="UNCODEABLE",35)))))))))))))))))))))))))))))))))))))))))))))))))))))))))))))))))</f>
        <v>3</v>
      </c>
      <c r="G71" t="s">
        <v>9379</v>
      </c>
    </row>
    <row r="72" spans="1:7" x14ac:dyDescent="0.35">
      <c r="E72" s="58" t="s">
        <v>11755</v>
      </c>
      <c r="F72" s="4">
        <f t="shared" si="3"/>
        <v>5</v>
      </c>
      <c r="G72" t="s">
        <v>9378</v>
      </c>
    </row>
    <row r="73" spans="1:7" x14ac:dyDescent="0.35">
      <c r="B73" s="20"/>
    </row>
    <row r="74" spans="1:7" x14ac:dyDescent="0.35">
      <c r="A74" s="7">
        <v>1</v>
      </c>
      <c r="B74" s="31" t="s">
        <v>10697</v>
      </c>
    </row>
    <row r="75" spans="1:7" x14ac:dyDescent="0.35">
      <c r="A75" s="4">
        <v>41</v>
      </c>
      <c r="B75" s="4">
        <v>57.591000000000001</v>
      </c>
      <c r="C75" t="s">
        <v>8492</v>
      </c>
      <c r="D75" s="4">
        <v>1</v>
      </c>
      <c r="E75" s="16" t="s">
        <v>8563</v>
      </c>
    </row>
    <row r="76" spans="1:7" x14ac:dyDescent="0.35">
      <c r="E76" s="58" t="s">
        <v>11756</v>
      </c>
      <c r="F76" s="4">
        <f t="shared" si="3"/>
        <v>15</v>
      </c>
      <c r="G76" t="s">
        <v>9706</v>
      </c>
    </row>
    <row r="77" spans="1:7" x14ac:dyDescent="0.35">
      <c r="E77" s="58" t="s">
        <v>11757</v>
      </c>
      <c r="F77" s="4">
        <f t="shared" si="3"/>
        <v>17</v>
      </c>
      <c r="G77" t="s">
        <v>12176</v>
      </c>
    </row>
    <row r="79" spans="1:7" x14ac:dyDescent="0.35">
      <c r="B79" s="31" t="s">
        <v>9419</v>
      </c>
    </row>
    <row r="80" spans="1:7" x14ac:dyDescent="0.35">
      <c r="A80" s="4">
        <v>42</v>
      </c>
      <c r="B80" s="4">
        <v>71.222999999999999</v>
      </c>
      <c r="C80" t="s">
        <v>8507</v>
      </c>
      <c r="D80" s="4">
        <v>3</v>
      </c>
      <c r="E80" s="16" t="s">
        <v>8564</v>
      </c>
      <c r="F80" s="4">
        <f t="shared" si="3"/>
        <v>5</v>
      </c>
      <c r="G80" t="s">
        <v>9378</v>
      </c>
    </row>
    <row r="81" spans="1:9" x14ac:dyDescent="0.35">
      <c r="B81" s="4">
        <v>78.415000000000006</v>
      </c>
      <c r="C81" t="s">
        <v>8507</v>
      </c>
      <c r="D81" s="4">
        <v>3</v>
      </c>
      <c r="E81" s="16" t="s">
        <v>8565</v>
      </c>
    </row>
    <row r="82" spans="1:9" x14ac:dyDescent="0.35">
      <c r="A82" s="4">
        <v>43</v>
      </c>
      <c r="B82" s="4">
        <v>83.483999999999995</v>
      </c>
      <c r="C82" t="s">
        <v>8487</v>
      </c>
      <c r="D82" s="4">
        <v>4</v>
      </c>
      <c r="E82" s="16" t="s">
        <v>8566</v>
      </c>
      <c r="F82" s="4">
        <f t="shared" si="3"/>
        <v>5</v>
      </c>
      <c r="G82" t="s">
        <v>9378</v>
      </c>
    </row>
    <row r="83" spans="1:9" x14ac:dyDescent="0.35">
      <c r="A83" s="4">
        <v>44</v>
      </c>
      <c r="B83" s="4">
        <v>104.66</v>
      </c>
      <c r="C83" t="s">
        <v>8494</v>
      </c>
      <c r="D83" s="4">
        <v>2</v>
      </c>
      <c r="E83" s="16" t="s">
        <v>8567</v>
      </c>
      <c r="F83" s="4">
        <f t="shared" si="3"/>
        <v>10</v>
      </c>
      <c r="G83" t="s">
        <v>10136</v>
      </c>
    </row>
    <row r="84" spans="1:9" x14ac:dyDescent="0.35">
      <c r="A84" s="4">
        <v>45</v>
      </c>
      <c r="B84" s="4">
        <v>112.28100000000001</v>
      </c>
      <c r="C84" t="s">
        <v>8487</v>
      </c>
      <c r="D84" s="4">
        <v>4</v>
      </c>
      <c r="E84" s="16" t="s">
        <v>8568</v>
      </c>
      <c r="F84" s="4">
        <f t="shared" si="3"/>
        <v>5</v>
      </c>
      <c r="G84" t="s">
        <v>9378</v>
      </c>
    </row>
    <row r="85" spans="1:9" x14ac:dyDescent="0.35">
      <c r="A85" s="4">
        <v>46</v>
      </c>
      <c r="B85" s="4">
        <v>130.18299999999999</v>
      </c>
      <c r="C85" t="s">
        <v>8507</v>
      </c>
      <c r="D85" s="4">
        <v>3</v>
      </c>
      <c r="E85" s="16" t="s">
        <v>8570</v>
      </c>
    </row>
    <row r="86" spans="1:9" x14ac:dyDescent="0.35">
      <c r="E86" s="58" t="s">
        <v>68</v>
      </c>
      <c r="F86" s="4">
        <f t="shared" si="3"/>
        <v>5</v>
      </c>
      <c r="G86" t="s">
        <v>9378</v>
      </c>
    </row>
    <row r="87" spans="1:9" x14ac:dyDescent="0.35">
      <c r="E87" s="58" t="s">
        <v>11758</v>
      </c>
      <c r="F87" s="4">
        <f t="shared" si="3"/>
        <v>24</v>
      </c>
      <c r="G87" t="s">
        <v>10409</v>
      </c>
      <c r="H87" s="4">
        <f t="shared" ref="H87" si="4">IF(I87="GREET",1,IF(I87="GOAL",2,IF(I87="GOAL:COOP",2,IF(I87="(GOAL:COOP)",2,IF(I87="GOAL:CIVILITY",2,IF(I87="GOAL:SUSTAIN",2,IF(I87="(GOAL:SUSTAIN)",2,IF(I87="GOAL:MAX EARN",2,IF(I87="GOAL:EQUITY",2,IF(I87="(GOAL:EQUITY)",2,IF(I87="PROPOSAL",3,IF(I87="(PROPOSAL)",3,IF(I87="CHOOSE+",4,IF(I87="CHOOSE-",4,IF(I87="(CHOOSE+)",4,IF(I87="(CHOOSE-)",4,IF(I87="ECO INFO",5,IF(I87="(ECO INFO)",5,IF(I87="$ INFO",6,IF(I87="($ INFO)",6,IF(I87="SOC INFO",7,IF(I87="(SOC INFO)",7,IF(I87="RULE INFO",8,IF(I87="EXP INFO",9,IF(I87="(EXP INFO)",9,IF(I87="MON RES",10,IF(I87="MON EARN",11,IF(I87="MON BEH",12,IF(I87="POSE HARM",13,IF(I87="(POSE HARM)",13,IF(I87="POSE CONCERN",14,IF(I87="(POSE CONCERN)",14,IF(I87="RJ APOLOGY",15,IF(I87="RJ ATONE",16,IF(I87="(RJ ATONE)",16,IF(I87="RJ JUSTIFY",17,IF(I87="RJ JUSTIFY:ECO INFO",17,IF(I87="RJ JUSTIFY:SOC INFO",17,IF(I87="RJ JUSTIFY:EXP INFO",17,IF(I87="RJ JUSTIFY:MON EARN",17,IF(I87="RJ JUSTIFY:MON BEH",17,IF(I87="RJ-",18,IF(I87="RJ FORGIVE+",19,IF(I87="RJ FORGIVE-",19,IF(I87="(RJ FORGIVE+)",19,IF(I87="(RJ FORGIVE-)",19,IF(I87="COORD",20,IF(I87="(COORD)",20,IF(I87="ENF ACK",21,IF(I87="(ENF ACK)",21,IF(I87="ENF PRAISE",22,IF(I87="ENF ASK",23,IF(I87="ENF TELL",24,IF(I87="ENF SHAME",25,IF(I87="ENF WARN",26,IF(I87="ENF THREATEN",27,IF(I87="ENF PUNISH",28,IF(I87="DEFECT",29,IF(I87="SM TALK",30,IF(I87="HUMOR",31,IF(I87="POLITE+",32,IF(I87="POLITE-",32,IF(I87="INPUT-",33,IF(I87="AMBIGUOUS",34,IF(I87="UNCODEABLE",35)))))))))))))))))))))))))))))))))))))))))))))))))))))))))))))))))</f>
        <v>5</v>
      </c>
      <c r="I87" t="s">
        <v>9378</v>
      </c>
    </row>
    <row r="88" spans="1:9" x14ac:dyDescent="0.35">
      <c r="E88" s="58" t="s">
        <v>11759</v>
      </c>
      <c r="F88" s="4">
        <f t="shared" si="3"/>
        <v>6</v>
      </c>
      <c r="G88" t="s">
        <v>10472</v>
      </c>
    </row>
    <row r="89" spans="1:9" x14ac:dyDescent="0.35">
      <c r="A89" s="4">
        <v>47</v>
      </c>
      <c r="B89" s="4">
        <v>132.43299999999999</v>
      </c>
      <c r="C89" t="s">
        <v>8487</v>
      </c>
      <c r="D89" s="4">
        <v>4</v>
      </c>
      <c r="E89" s="16" t="s">
        <v>8571</v>
      </c>
      <c r="F89" s="4">
        <f t="shared" si="3"/>
        <v>5</v>
      </c>
      <c r="G89" t="s">
        <v>9378</v>
      </c>
    </row>
    <row r="91" spans="1:9" x14ac:dyDescent="0.35">
      <c r="A91" s="4">
        <v>48</v>
      </c>
      <c r="B91" s="4">
        <v>157.93199999999999</v>
      </c>
      <c r="C91" t="s">
        <v>8494</v>
      </c>
      <c r="D91" s="4">
        <v>2</v>
      </c>
      <c r="E91" s="16" t="s">
        <v>8574</v>
      </c>
      <c r="F91" s="4">
        <f t="shared" si="3"/>
        <v>9</v>
      </c>
      <c r="G91" t="s">
        <v>9373</v>
      </c>
    </row>
    <row r="92" spans="1:9" x14ac:dyDescent="0.35">
      <c r="A92" s="4">
        <v>49</v>
      </c>
      <c r="B92" s="4">
        <v>163.38299999999899</v>
      </c>
      <c r="C92" t="s">
        <v>8492</v>
      </c>
      <c r="D92" s="4">
        <v>1</v>
      </c>
      <c r="E92" s="16" t="s">
        <v>8575</v>
      </c>
      <c r="F92" s="4">
        <f t="shared" si="3"/>
        <v>20</v>
      </c>
      <c r="G92" t="s">
        <v>9472</v>
      </c>
    </row>
    <row r="93" spans="1:9" x14ac:dyDescent="0.35">
      <c r="A93" s="4">
        <v>50</v>
      </c>
      <c r="B93" s="4">
        <v>169.79900000000001</v>
      </c>
      <c r="C93" t="s">
        <v>8492</v>
      </c>
      <c r="D93" s="4">
        <v>1</v>
      </c>
      <c r="E93" s="16" t="s">
        <v>267</v>
      </c>
      <c r="F93" s="4">
        <f t="shared" si="3"/>
        <v>9</v>
      </c>
      <c r="G93" t="s">
        <v>9373</v>
      </c>
      <c r="I93" t="s">
        <v>11760</v>
      </c>
    </row>
    <row r="94" spans="1:9" x14ac:dyDescent="0.35">
      <c r="A94" s="4">
        <v>51</v>
      </c>
      <c r="B94" s="4">
        <v>174.887</v>
      </c>
      <c r="C94" t="s">
        <v>8507</v>
      </c>
      <c r="D94" s="4">
        <v>3</v>
      </c>
      <c r="E94" s="16" t="s">
        <v>8577</v>
      </c>
      <c r="F94" s="4">
        <f t="shared" si="3"/>
        <v>3</v>
      </c>
      <c r="G94" t="s">
        <v>9379</v>
      </c>
    </row>
    <row r="95" spans="1:9" x14ac:dyDescent="0.35">
      <c r="A95" s="4">
        <v>52</v>
      </c>
      <c r="B95" s="4">
        <v>178.96099999999899</v>
      </c>
      <c r="C95" t="s">
        <v>8487</v>
      </c>
      <c r="D95" s="4">
        <v>4</v>
      </c>
      <c r="E95" s="16" t="s">
        <v>8578</v>
      </c>
      <c r="F95" s="4">
        <f t="shared" si="3"/>
        <v>4</v>
      </c>
      <c r="G95" t="s">
        <v>9372</v>
      </c>
    </row>
    <row r="97" spans="1:9" x14ac:dyDescent="0.35">
      <c r="A97" s="4">
        <v>53</v>
      </c>
      <c r="B97" s="4">
        <v>200.327</v>
      </c>
      <c r="C97" t="s">
        <v>8507</v>
      </c>
      <c r="D97" s="4">
        <v>3</v>
      </c>
      <c r="E97" s="16" t="s">
        <v>875</v>
      </c>
      <c r="F97" s="4">
        <f t="shared" si="3"/>
        <v>22</v>
      </c>
      <c r="G97" t="s">
        <v>10418</v>
      </c>
    </row>
    <row r="99" spans="1:9" x14ac:dyDescent="0.35">
      <c r="A99" s="4">
        <v>54</v>
      </c>
      <c r="B99" s="4">
        <v>208.649</v>
      </c>
      <c r="C99" t="s">
        <v>8487</v>
      </c>
      <c r="D99" s="4">
        <v>4</v>
      </c>
      <c r="E99" s="16" t="s">
        <v>8579</v>
      </c>
      <c r="F99" s="4">
        <f t="shared" si="3"/>
        <v>35</v>
      </c>
      <c r="G99" t="s">
        <v>9391</v>
      </c>
      <c r="I99" t="s">
        <v>11761</v>
      </c>
    </row>
    <row r="101" spans="1:9" x14ac:dyDescent="0.35">
      <c r="A101" s="7"/>
      <c r="B101" s="11" t="s">
        <v>9230</v>
      </c>
      <c r="C101" s="15"/>
      <c r="D101" s="19"/>
      <c r="E101" s="15"/>
    </row>
    <row r="102" spans="1:9" x14ac:dyDescent="0.35">
      <c r="A102" s="7"/>
      <c r="B102" s="7"/>
      <c r="C102" s="8"/>
      <c r="E102" s="8"/>
    </row>
    <row r="103" spans="1:9" x14ac:dyDescent="0.35">
      <c r="A103" s="7">
        <v>4</v>
      </c>
      <c r="B103" s="31" t="s">
        <v>11768</v>
      </c>
    </row>
    <row r="104" spans="1:9" x14ac:dyDescent="0.35">
      <c r="A104" s="4">
        <v>55</v>
      </c>
      <c r="B104" s="4">
        <v>-381.55799999999999</v>
      </c>
      <c r="C104" t="s">
        <v>8492</v>
      </c>
      <c r="D104" s="4">
        <v>1</v>
      </c>
      <c r="E104" s="16" t="s">
        <v>8581</v>
      </c>
      <c r="F104" s="4">
        <f t="shared" ref="F104" si="5">IF(G104="GREET",1,IF(G104="GOAL",2,IF(G104="GOAL:COOP",2,IF(G104="(GOAL:COOP)",2,IF(G104="GOAL:CIVILITY",2,IF(G104="GOAL:SUSTAIN",2,IF(G104="(GOAL:SUSTAIN)",2,IF(G104="GOAL:MAX EARN",2,IF(G104="GOAL:EQUITY",2,IF(G104="(GOAL:EQUITY)",2,IF(G104="PROPOSAL",3,IF(G104="(PROPOSAL)",3,IF(G104="CHOOSE+",4,IF(G104="CHOOSE-",4,IF(G104="(CHOOSE+)",4,IF(G104="(CHOOSE-)",4,IF(G104="ECO INFO",5,IF(G104="(ECO INFO)",5,IF(G104="$ INFO",6,IF(G104="($ INFO)",6,IF(G104="SOC INFO",7,IF(G104="(SOC INFO)",7,IF(G104="RULE INFO",8,IF(G104="EXP INFO",9,IF(G104="(EXP INFO)",9,IF(G104="MON RES",10,IF(G104="MON EARN",11,IF(G104="MON BEH",12,IF(G104="POSE HARM",13,IF(G104="(POSE HARM)",13,IF(G104="POSE CONCERN",14,IF(G104="(POSE CONCERN)",14,IF(G104="RJ APOLOGY",15,IF(G104="RJ ATONE",16,IF(G104="(RJ ATONE)",16,IF(G104="RJ JUSTIFY",17,IF(G104="RJ JUSTIFY:ECO INFO",17,IF(G104="RJ JUSTIFY:SOC INFO",17,IF(G104="RJ JUSTIFY:EXP INFO",17,IF(G104="RJ JUSTIFY:MON EARN",17,IF(G104="RJ JUSTIFY:MON BEH",17,IF(G104="RJ-",18,IF(G104="RJ FORGIVE+",19,IF(G104="RJ FORGIVE-",19,IF(G104="(RJ FORGIVE+)",19,IF(G104="(RJ FORGIVE-)",19,IF(G104="COORD",20,IF(G104="(COORD)",20,IF(G104="ENF ACK",21,IF(G104="(ENF ACK)",21,IF(G104="ENF PRAISE",22,IF(G104="ENF ASK",23,IF(G104="ENF TELL",24,IF(G104="ENF SHAME",25,IF(G104="ENF WARN",26,IF(G104="ENF THREATEN",27,IF(G104="ENF PUNISH",28,IF(G104="DEFECT",29,IF(G104="SM TALK",30,IF(G104="HUMOR",31,IF(G104="POLITE+",32,IF(G104="POLITE-",32,IF(G104="INPUT-",33,IF(G104="AMBIGUOUS",34,IF(G104="UNCODEABLE",35)))))))))))))))))))))))))))))))))))))))))))))))))))))))))))))))))</f>
        <v>3</v>
      </c>
      <c r="G104" t="s">
        <v>9379</v>
      </c>
    </row>
    <row r="105" spans="1:9" x14ac:dyDescent="0.35">
      <c r="B105" s="4">
        <v>-369.036</v>
      </c>
      <c r="C105" t="s">
        <v>8492</v>
      </c>
      <c r="D105" s="4">
        <v>1</v>
      </c>
      <c r="E105" s="16" t="s">
        <v>8583</v>
      </c>
    </row>
    <row r="106" spans="1:9" x14ac:dyDescent="0.35">
      <c r="A106" s="4">
        <v>56</v>
      </c>
      <c r="B106" s="4">
        <v>-359.731999999999</v>
      </c>
      <c r="C106" t="s">
        <v>8494</v>
      </c>
      <c r="D106" s="4">
        <v>2</v>
      </c>
      <c r="E106" s="16" t="s">
        <v>8586</v>
      </c>
    </row>
    <row r="107" spans="1:9" x14ac:dyDescent="0.35">
      <c r="E107" s="58" t="s">
        <v>900</v>
      </c>
      <c r="F107" s="4">
        <f t="shared" ref="F107:F156" si="6">IF(G107="GREET",1,IF(G107="GOAL",2,IF(G107="GOAL:COOP",2,IF(G107="(GOAL:COOP)",2,IF(G107="GOAL:CIVILITY",2,IF(G107="GOAL:SUSTAIN",2,IF(G107="(GOAL:SUSTAIN)",2,IF(G107="GOAL:MAX EARN",2,IF(G107="GOAL:EQUITY",2,IF(G107="(GOAL:EQUITY)",2,IF(G107="PROPOSAL",3,IF(G107="(PROPOSAL)",3,IF(G107="CHOOSE+",4,IF(G107="CHOOSE-",4,IF(G107="(CHOOSE+)",4,IF(G107="(CHOOSE-)",4,IF(G107="ECO INFO",5,IF(G107="(ECO INFO)",5,IF(G107="$ INFO",6,IF(G107="($ INFO)",6,IF(G107="SOC INFO",7,IF(G107="(SOC INFO)",7,IF(G107="RULE INFO",8,IF(G107="EXP INFO",9,IF(G107="(EXP INFO)",9,IF(G107="MON RES",10,IF(G107="MON EARN",11,IF(G107="MON BEH",12,IF(G107="POSE HARM",13,IF(G107="(POSE HARM)",13,IF(G107="POSE CONCERN",14,IF(G107="(POSE CONCERN)",14,IF(G107="RJ APOLOGY",15,IF(G107="RJ ATONE",16,IF(G107="(RJ ATONE)",16,IF(G107="RJ JUSTIFY",17,IF(G107="RJ JUSTIFY:ECO INFO",17,IF(G107="RJ JUSTIFY:SOC INFO",17,IF(G107="RJ JUSTIFY:EXP INFO",17,IF(G107="RJ JUSTIFY:MON EARN",17,IF(G107="RJ JUSTIFY:MON BEH",17,IF(G107="RJ-",18,IF(G107="RJ FORGIVE+",19,IF(G107="RJ FORGIVE-",19,IF(G107="(RJ FORGIVE+)",19,IF(G107="(RJ FORGIVE-)",19,IF(G107="COORD",20,IF(G107="(COORD)",20,IF(G107="ENF ACK",21,IF(G107="(ENF ACK)",21,IF(G107="ENF PRAISE",22,IF(G107="ENF ASK",23,IF(G107="ENF TELL",24,IF(G107="ENF SHAME",25,IF(G107="ENF WARN",26,IF(G107="ENF THREATEN",27,IF(G107="ENF PUNISH",28,IF(G107="DEFECT",29,IF(G107="SM TALK",30,IF(G107="HUMOR",31,IF(G107="POLITE+",32,IF(G107="POLITE-",32,IF(G107="INPUT-",33,IF(G107="AMBIGUOUS",34,IF(G107="UNCODEABLE",35)))))))))))))))))))))))))))))))))))))))))))))))))))))))))))))))))</f>
        <v>4</v>
      </c>
      <c r="G107" t="s">
        <v>9372</v>
      </c>
    </row>
    <row r="108" spans="1:9" x14ac:dyDescent="0.35">
      <c r="E108" s="58" t="s">
        <v>11762</v>
      </c>
      <c r="F108" s="4">
        <f t="shared" si="6"/>
        <v>10</v>
      </c>
      <c r="G108" t="s">
        <v>10136</v>
      </c>
    </row>
    <row r="109" spans="1:9" x14ac:dyDescent="0.35">
      <c r="A109" s="4">
        <v>57</v>
      </c>
      <c r="B109" s="4">
        <v>-352.71800000000002</v>
      </c>
      <c r="C109" t="s">
        <v>8507</v>
      </c>
      <c r="D109" s="4">
        <v>3</v>
      </c>
      <c r="E109" s="16" t="s">
        <v>8587</v>
      </c>
    </row>
    <row r="110" spans="1:9" x14ac:dyDescent="0.35">
      <c r="E110" s="58" t="s">
        <v>11763</v>
      </c>
      <c r="F110" s="4">
        <f t="shared" si="6"/>
        <v>4</v>
      </c>
      <c r="G110" t="s">
        <v>9372</v>
      </c>
    </row>
    <row r="111" spans="1:9" x14ac:dyDescent="0.35">
      <c r="E111" s="58" t="s">
        <v>11764</v>
      </c>
      <c r="F111" s="4">
        <f t="shared" si="6"/>
        <v>3</v>
      </c>
      <c r="G111" t="s">
        <v>9379</v>
      </c>
    </row>
    <row r="112" spans="1:9" x14ac:dyDescent="0.35">
      <c r="A112" s="4">
        <v>58</v>
      </c>
      <c r="B112" s="4">
        <v>-341.06599999999997</v>
      </c>
      <c r="C112" t="s">
        <v>8492</v>
      </c>
      <c r="D112" s="4">
        <v>1</v>
      </c>
      <c r="E112" s="16">
        <v>70</v>
      </c>
      <c r="F112" s="4">
        <f t="shared" si="6"/>
        <v>3</v>
      </c>
      <c r="G112" t="s">
        <v>9379</v>
      </c>
    </row>
    <row r="113" spans="1:10" x14ac:dyDescent="0.35">
      <c r="A113" s="4">
        <v>59</v>
      </c>
      <c r="B113" s="4">
        <v>-339.82400000000001</v>
      </c>
      <c r="C113" t="s">
        <v>8507</v>
      </c>
      <c r="D113" s="4">
        <v>3</v>
      </c>
      <c r="E113" s="16" t="s">
        <v>8589</v>
      </c>
      <c r="F113" s="4">
        <f t="shared" si="6"/>
        <v>9</v>
      </c>
      <c r="G113" t="s">
        <v>9373</v>
      </c>
    </row>
    <row r="114" spans="1:10" x14ac:dyDescent="0.35">
      <c r="A114" s="4">
        <v>60</v>
      </c>
      <c r="B114" s="4">
        <v>-331.74400000000003</v>
      </c>
      <c r="C114" t="s">
        <v>8494</v>
      </c>
      <c r="D114" s="4">
        <v>2</v>
      </c>
      <c r="E114" s="16" t="s">
        <v>1150</v>
      </c>
      <c r="F114" s="4">
        <f t="shared" si="6"/>
        <v>4</v>
      </c>
      <c r="G114" t="s">
        <v>9372</v>
      </c>
    </row>
    <row r="115" spans="1:10" x14ac:dyDescent="0.35">
      <c r="A115" s="4">
        <v>61</v>
      </c>
      <c r="B115" s="4">
        <v>-327.839</v>
      </c>
      <c r="C115" t="s">
        <v>8507</v>
      </c>
      <c r="D115" s="4">
        <v>3</v>
      </c>
      <c r="E115" s="16" t="s">
        <v>8591</v>
      </c>
      <c r="F115" s="4">
        <f t="shared" si="6"/>
        <v>3</v>
      </c>
      <c r="G115" t="s">
        <v>9379</v>
      </c>
    </row>
    <row r="116" spans="1:10" x14ac:dyDescent="0.35">
      <c r="A116" s="4">
        <v>62</v>
      </c>
      <c r="B116" s="4">
        <v>-319.85000000000002</v>
      </c>
      <c r="C116" t="s">
        <v>8507</v>
      </c>
      <c r="D116" s="4">
        <v>3</v>
      </c>
      <c r="E116" s="16" t="s">
        <v>8593</v>
      </c>
      <c r="F116" s="4">
        <f t="shared" si="6"/>
        <v>22</v>
      </c>
      <c r="G116" t="s">
        <v>10418</v>
      </c>
    </row>
    <row r="117" spans="1:10" x14ac:dyDescent="0.35">
      <c r="A117" s="4">
        <v>63</v>
      </c>
      <c r="B117" s="4">
        <v>-305.75200000000001</v>
      </c>
      <c r="C117" t="s">
        <v>8487</v>
      </c>
      <c r="D117" s="4">
        <v>4</v>
      </c>
      <c r="E117" s="16" t="s">
        <v>8598</v>
      </c>
    </row>
    <row r="118" spans="1:10" x14ac:dyDescent="0.35">
      <c r="B118" s="4">
        <v>-277.64499999999998</v>
      </c>
      <c r="C118" t="s">
        <v>8487</v>
      </c>
      <c r="D118" s="4">
        <v>4</v>
      </c>
      <c r="E118" s="16" t="s">
        <v>8605</v>
      </c>
    </row>
    <row r="119" spans="1:10" s="38" customFormat="1" x14ac:dyDescent="0.35">
      <c r="A119" s="37"/>
      <c r="B119" s="37"/>
      <c r="D119" s="37"/>
      <c r="E119" s="58" t="s">
        <v>9457</v>
      </c>
      <c r="F119" s="4">
        <f t="shared" si="6"/>
        <v>3</v>
      </c>
      <c r="G119" t="s">
        <v>9379</v>
      </c>
      <c r="H119" s="37"/>
      <c r="J119" s="37"/>
    </row>
    <row r="120" spans="1:10" s="38" customFormat="1" x14ac:dyDescent="0.35">
      <c r="A120" s="37"/>
      <c r="B120" s="37"/>
      <c r="D120" s="37"/>
      <c r="E120" s="58" t="s">
        <v>9458</v>
      </c>
      <c r="F120" s="4">
        <f t="shared" si="6"/>
        <v>5</v>
      </c>
      <c r="G120" t="s">
        <v>9378</v>
      </c>
      <c r="H120" s="37"/>
      <c r="J120" s="37"/>
    </row>
    <row r="121" spans="1:10" x14ac:dyDescent="0.35">
      <c r="A121" s="4">
        <v>64</v>
      </c>
      <c r="B121" s="4">
        <v>-283.48599999999999</v>
      </c>
      <c r="C121" t="s">
        <v>8507</v>
      </c>
      <c r="D121" s="4">
        <v>3</v>
      </c>
      <c r="E121" s="16" t="s">
        <v>8602</v>
      </c>
    </row>
    <row r="122" spans="1:10" x14ac:dyDescent="0.35">
      <c r="E122" s="58" t="s">
        <v>999</v>
      </c>
      <c r="F122" s="4">
        <f t="shared" si="6"/>
        <v>4</v>
      </c>
      <c r="G122" t="s">
        <v>9372</v>
      </c>
    </row>
    <row r="123" spans="1:10" x14ac:dyDescent="0.35">
      <c r="E123" s="58" t="s">
        <v>11765</v>
      </c>
      <c r="F123" s="4">
        <f t="shared" si="6"/>
        <v>8</v>
      </c>
      <c r="G123" t="s">
        <v>9374</v>
      </c>
    </row>
    <row r="124" spans="1:10" x14ac:dyDescent="0.35">
      <c r="A124" s="4">
        <v>65</v>
      </c>
      <c r="B124" s="4">
        <v>-277.74200000000002</v>
      </c>
      <c r="C124" t="s">
        <v>8492</v>
      </c>
      <c r="D124" s="4">
        <v>1</v>
      </c>
      <c r="E124" s="16" t="s">
        <v>8604</v>
      </c>
      <c r="F124" s="4">
        <f t="shared" si="6"/>
        <v>4</v>
      </c>
      <c r="G124" t="s">
        <v>9372</v>
      </c>
    </row>
    <row r="125" spans="1:10" x14ac:dyDescent="0.35">
      <c r="A125" s="4">
        <v>66</v>
      </c>
      <c r="B125" s="4">
        <v>-276.81200000000001</v>
      </c>
      <c r="C125" t="s">
        <v>8507</v>
      </c>
      <c r="D125" s="4">
        <v>3</v>
      </c>
      <c r="E125" s="16" t="s">
        <v>8606</v>
      </c>
      <c r="F125" s="4">
        <f t="shared" si="6"/>
        <v>3</v>
      </c>
      <c r="G125" t="s">
        <v>9379</v>
      </c>
    </row>
    <row r="126" spans="1:10" x14ac:dyDescent="0.35">
      <c r="A126" s="4">
        <v>67</v>
      </c>
      <c r="B126" s="4">
        <v>-273.98899999999998</v>
      </c>
      <c r="C126" t="s">
        <v>8487</v>
      </c>
      <c r="D126" s="4">
        <v>4</v>
      </c>
      <c r="E126" s="16" t="s">
        <v>310</v>
      </c>
      <c r="F126" s="4">
        <f t="shared" si="6"/>
        <v>4</v>
      </c>
      <c r="G126" t="s">
        <v>9372</v>
      </c>
    </row>
    <row r="127" spans="1:10" x14ac:dyDescent="0.35">
      <c r="A127" s="4">
        <v>68</v>
      </c>
      <c r="B127" s="4">
        <v>-267.702</v>
      </c>
      <c r="C127" t="s">
        <v>8507</v>
      </c>
      <c r="D127" s="4">
        <v>3</v>
      </c>
      <c r="E127" s="16" t="s">
        <v>3362</v>
      </c>
      <c r="F127" s="4">
        <f t="shared" si="6"/>
        <v>4</v>
      </c>
      <c r="G127" t="s">
        <v>9372</v>
      </c>
    </row>
    <row r="128" spans="1:10" x14ac:dyDescent="0.35">
      <c r="A128" s="4">
        <v>69</v>
      </c>
      <c r="B128" s="4">
        <v>-266.38</v>
      </c>
      <c r="C128" t="s">
        <v>8487</v>
      </c>
      <c r="D128" s="4">
        <v>4</v>
      </c>
      <c r="E128" s="16" t="s">
        <v>8578</v>
      </c>
      <c r="F128" s="4">
        <f t="shared" si="6"/>
        <v>8</v>
      </c>
      <c r="G128" t="s">
        <v>9374</v>
      </c>
    </row>
    <row r="129" spans="1:7" x14ac:dyDescent="0.35">
      <c r="A129" s="4">
        <v>70</v>
      </c>
      <c r="B129" s="4">
        <v>-263.161</v>
      </c>
      <c r="C129" t="s">
        <v>8494</v>
      </c>
      <c r="D129" s="4">
        <v>2</v>
      </c>
      <c r="E129" s="16" t="s">
        <v>267</v>
      </c>
      <c r="F129" s="4">
        <f t="shared" si="6"/>
        <v>4</v>
      </c>
      <c r="G129" t="s">
        <v>9372</v>
      </c>
    </row>
    <row r="130" spans="1:7" x14ac:dyDescent="0.35">
      <c r="A130" s="4">
        <v>71</v>
      </c>
      <c r="B130" s="4">
        <v>-250.76599999999999</v>
      </c>
      <c r="C130" t="s">
        <v>8507</v>
      </c>
      <c r="D130" s="4">
        <v>3</v>
      </c>
      <c r="E130" s="16" t="s">
        <v>8608</v>
      </c>
      <c r="F130" s="4">
        <f t="shared" si="6"/>
        <v>3</v>
      </c>
      <c r="G130" t="s">
        <v>9379</v>
      </c>
    </row>
    <row r="131" spans="1:7" x14ac:dyDescent="0.35">
      <c r="A131" s="4">
        <v>72</v>
      </c>
      <c r="B131" s="4">
        <v>-249.739</v>
      </c>
      <c r="C131" t="s">
        <v>8494</v>
      </c>
      <c r="D131" s="4">
        <v>2</v>
      </c>
      <c r="E131" s="16" t="s">
        <v>55</v>
      </c>
      <c r="F131" s="4">
        <f t="shared" si="6"/>
        <v>4</v>
      </c>
      <c r="G131" t="s">
        <v>9372</v>
      </c>
    </row>
    <row r="132" spans="1:7" x14ac:dyDescent="0.35">
      <c r="A132" s="4">
        <v>73</v>
      </c>
      <c r="B132" s="4">
        <v>-247.958</v>
      </c>
      <c r="C132" t="s">
        <v>8487</v>
      </c>
      <c r="D132" s="4">
        <v>4</v>
      </c>
      <c r="E132" s="16" t="s">
        <v>614</v>
      </c>
      <c r="F132" s="4">
        <f t="shared" si="6"/>
        <v>4</v>
      </c>
      <c r="G132" t="s">
        <v>9372</v>
      </c>
    </row>
    <row r="133" spans="1:7" x14ac:dyDescent="0.35">
      <c r="A133" s="4">
        <v>74</v>
      </c>
      <c r="B133" s="4">
        <v>-199.827</v>
      </c>
      <c r="C133" t="s">
        <v>8507</v>
      </c>
      <c r="D133" s="4">
        <v>3</v>
      </c>
      <c r="E133" s="16" t="s">
        <v>8611</v>
      </c>
      <c r="F133" s="4">
        <f t="shared" si="6"/>
        <v>8</v>
      </c>
      <c r="G133" t="s">
        <v>9374</v>
      </c>
    </row>
    <row r="134" spans="1:7" x14ac:dyDescent="0.35">
      <c r="A134" s="4">
        <v>75</v>
      </c>
      <c r="B134" s="4">
        <v>-185.732</v>
      </c>
      <c r="C134" t="s">
        <v>8487</v>
      </c>
      <c r="D134" s="4">
        <v>4</v>
      </c>
      <c r="E134" s="16" t="s">
        <v>8613</v>
      </c>
      <c r="F134" s="4">
        <f t="shared" si="6"/>
        <v>8</v>
      </c>
      <c r="G134" t="s">
        <v>9374</v>
      </c>
    </row>
    <row r="135" spans="1:7" x14ac:dyDescent="0.35">
      <c r="A135" s="4">
        <v>76</v>
      </c>
      <c r="B135" s="4">
        <v>-180.16900000000001</v>
      </c>
      <c r="C135" t="s">
        <v>8494</v>
      </c>
      <c r="D135" s="4">
        <v>2</v>
      </c>
      <c r="E135" s="16" t="s">
        <v>55</v>
      </c>
      <c r="F135" s="4">
        <f t="shared" si="6"/>
        <v>4</v>
      </c>
      <c r="G135" t="s">
        <v>9372</v>
      </c>
    </row>
    <row r="136" spans="1:7" x14ac:dyDescent="0.35">
      <c r="A136" s="4">
        <v>77</v>
      </c>
      <c r="B136" s="4">
        <v>-179.215</v>
      </c>
      <c r="C136" t="s">
        <v>8487</v>
      </c>
      <c r="D136" s="4">
        <v>4</v>
      </c>
      <c r="E136" s="16" t="s">
        <v>8615</v>
      </c>
      <c r="F136" s="4">
        <f t="shared" si="6"/>
        <v>3</v>
      </c>
      <c r="G136" t="s">
        <v>9379</v>
      </c>
    </row>
    <row r="137" spans="1:7" x14ac:dyDescent="0.35">
      <c r="A137" s="4">
        <v>78</v>
      </c>
      <c r="B137" s="4">
        <v>-177.98500000000001</v>
      </c>
      <c r="C137" t="s">
        <v>8492</v>
      </c>
      <c r="D137" s="4">
        <v>1</v>
      </c>
      <c r="E137" s="16" t="s">
        <v>322</v>
      </c>
      <c r="F137" s="4">
        <f t="shared" si="6"/>
        <v>4</v>
      </c>
      <c r="G137" t="s">
        <v>9372</v>
      </c>
    </row>
    <row r="138" spans="1:7" x14ac:dyDescent="0.35">
      <c r="A138" s="4">
        <v>79</v>
      </c>
      <c r="B138" s="4">
        <v>-189.798</v>
      </c>
      <c r="C138" t="s">
        <v>8507</v>
      </c>
      <c r="D138" s="4">
        <v>3</v>
      </c>
      <c r="E138" s="16" t="s">
        <v>142</v>
      </c>
      <c r="F138" s="4">
        <f t="shared" si="6"/>
        <v>8</v>
      </c>
      <c r="G138" t="s">
        <v>9374</v>
      </c>
    </row>
    <row r="139" spans="1:7" x14ac:dyDescent="0.35">
      <c r="B139" s="4">
        <v>-153.15</v>
      </c>
      <c r="C139" t="s">
        <v>8507</v>
      </c>
      <c r="D139" s="4">
        <v>3</v>
      </c>
      <c r="E139" s="16" t="s">
        <v>8616</v>
      </c>
    </row>
    <row r="140" spans="1:7" x14ac:dyDescent="0.35">
      <c r="B140" s="4">
        <v>-127.17100000000001</v>
      </c>
      <c r="C140" t="s">
        <v>8507</v>
      </c>
      <c r="D140" s="4">
        <v>3</v>
      </c>
      <c r="E140" s="16" t="s">
        <v>8617</v>
      </c>
      <c r="F140" s="4">
        <f t="shared" si="6"/>
        <v>8</v>
      </c>
      <c r="G140" t="s">
        <v>9374</v>
      </c>
    </row>
    <row r="141" spans="1:7" x14ac:dyDescent="0.35">
      <c r="A141" s="4">
        <v>80</v>
      </c>
      <c r="B141" s="4">
        <v>-126.021</v>
      </c>
      <c r="C141" t="s">
        <v>8487</v>
      </c>
      <c r="D141" s="4">
        <v>4</v>
      </c>
      <c r="E141" s="16" t="s">
        <v>8618</v>
      </c>
    </row>
    <row r="142" spans="1:7" x14ac:dyDescent="0.35">
      <c r="E142" s="58" t="s">
        <v>11766</v>
      </c>
      <c r="F142" s="4">
        <f t="shared" si="6"/>
        <v>8</v>
      </c>
      <c r="G142" t="s">
        <v>9374</v>
      </c>
    </row>
    <row r="143" spans="1:7" x14ac:dyDescent="0.35">
      <c r="E143" s="58" t="s">
        <v>11767</v>
      </c>
      <c r="F143" s="4">
        <f t="shared" si="6"/>
        <v>9</v>
      </c>
      <c r="G143" t="s">
        <v>9373</v>
      </c>
    </row>
    <row r="144" spans="1:7" x14ac:dyDescent="0.35">
      <c r="A144" s="4">
        <v>81</v>
      </c>
      <c r="B144" s="4">
        <v>-111.917999999999</v>
      </c>
      <c r="C144" t="s">
        <v>8492</v>
      </c>
      <c r="D144" s="4">
        <v>1</v>
      </c>
      <c r="E144" s="16" t="s">
        <v>7565</v>
      </c>
      <c r="F144" s="4">
        <f t="shared" si="6"/>
        <v>8</v>
      </c>
      <c r="G144" t="s">
        <v>9374</v>
      </c>
    </row>
    <row r="145" spans="1:7" x14ac:dyDescent="0.35">
      <c r="A145" s="4">
        <v>82</v>
      </c>
      <c r="B145" s="4">
        <v>-111.134</v>
      </c>
      <c r="C145" t="s">
        <v>8487</v>
      </c>
      <c r="D145" s="4">
        <v>4</v>
      </c>
      <c r="E145" s="16" t="s">
        <v>8619</v>
      </c>
      <c r="F145" s="4">
        <f t="shared" si="6"/>
        <v>8</v>
      </c>
      <c r="G145" t="s">
        <v>9374</v>
      </c>
    </row>
    <row r="146" spans="1:7" x14ac:dyDescent="0.35">
      <c r="A146" s="4">
        <v>83</v>
      </c>
      <c r="B146" s="4">
        <v>-110.926</v>
      </c>
      <c r="C146" t="s">
        <v>8507</v>
      </c>
      <c r="D146" s="4">
        <v>3</v>
      </c>
      <c r="E146" s="16" t="s">
        <v>8620</v>
      </c>
      <c r="F146" s="4">
        <f t="shared" si="6"/>
        <v>4</v>
      </c>
      <c r="G146" t="s">
        <v>9372</v>
      </c>
    </row>
    <row r="147" spans="1:7" x14ac:dyDescent="0.35">
      <c r="A147" s="4">
        <v>84</v>
      </c>
      <c r="B147" s="4">
        <v>-84.277000000000001</v>
      </c>
      <c r="C147" t="s">
        <v>8507</v>
      </c>
      <c r="D147" s="4">
        <v>3</v>
      </c>
      <c r="E147" s="16" t="s">
        <v>8621</v>
      </c>
      <c r="F147" s="4">
        <f t="shared" si="6"/>
        <v>8</v>
      </c>
      <c r="G147" t="s">
        <v>9374</v>
      </c>
    </row>
    <row r="148" spans="1:7" x14ac:dyDescent="0.35">
      <c r="A148" s="4">
        <v>85</v>
      </c>
      <c r="B148" s="4">
        <v>-79.858000000000004</v>
      </c>
      <c r="C148" t="s">
        <v>8487</v>
      </c>
      <c r="D148" s="4">
        <v>4</v>
      </c>
      <c r="E148" s="16" t="s">
        <v>8622</v>
      </c>
      <c r="F148" s="4">
        <f t="shared" si="6"/>
        <v>8</v>
      </c>
      <c r="G148" t="s">
        <v>9374</v>
      </c>
    </row>
    <row r="149" spans="1:7" x14ac:dyDescent="0.35">
      <c r="B149" s="4">
        <v>-63.741</v>
      </c>
      <c r="C149" t="s">
        <v>8487</v>
      </c>
      <c r="D149" s="4">
        <v>4</v>
      </c>
      <c r="E149" s="16" t="s">
        <v>8625</v>
      </c>
    </row>
    <row r="150" spans="1:7" x14ac:dyDescent="0.35">
      <c r="A150" s="4">
        <v>86</v>
      </c>
      <c r="B150" s="4">
        <v>-76.692999999999998</v>
      </c>
      <c r="C150" t="s">
        <v>8507</v>
      </c>
      <c r="D150" s="4">
        <v>3</v>
      </c>
      <c r="E150" s="16" t="s">
        <v>8623</v>
      </c>
      <c r="F150" s="4">
        <f t="shared" si="6"/>
        <v>8</v>
      </c>
      <c r="G150" t="s">
        <v>9374</v>
      </c>
    </row>
    <row r="151" spans="1:7" x14ac:dyDescent="0.35">
      <c r="A151" s="4">
        <v>87</v>
      </c>
      <c r="B151" s="4">
        <v>-65.013999999999996</v>
      </c>
      <c r="C151" t="s">
        <v>8492</v>
      </c>
      <c r="D151" s="4">
        <v>1</v>
      </c>
      <c r="E151" s="16" t="s">
        <v>8624</v>
      </c>
      <c r="F151" s="4">
        <f t="shared" si="6"/>
        <v>8</v>
      </c>
      <c r="G151" t="s">
        <v>9374</v>
      </c>
    </row>
    <row r="152" spans="1:7" x14ac:dyDescent="0.35">
      <c r="A152" s="4">
        <v>88</v>
      </c>
      <c r="B152" s="4">
        <v>-46.91</v>
      </c>
      <c r="C152" t="s">
        <v>8487</v>
      </c>
      <c r="D152" s="4">
        <v>4</v>
      </c>
      <c r="E152" s="16" t="s">
        <v>8627</v>
      </c>
      <c r="F152" s="4">
        <f t="shared" si="6"/>
        <v>8</v>
      </c>
      <c r="G152" t="s">
        <v>9374</v>
      </c>
    </row>
    <row r="153" spans="1:7" x14ac:dyDescent="0.35">
      <c r="A153" s="4">
        <v>89</v>
      </c>
      <c r="B153" s="4">
        <v>-42.313999999999901</v>
      </c>
      <c r="C153" t="s">
        <v>8507</v>
      </c>
      <c r="D153" s="4">
        <v>3</v>
      </c>
      <c r="E153" s="16" t="s">
        <v>8628</v>
      </c>
      <c r="F153" s="4">
        <f t="shared" si="6"/>
        <v>8</v>
      </c>
      <c r="G153" t="s">
        <v>9374</v>
      </c>
    </row>
    <row r="154" spans="1:7" x14ac:dyDescent="0.35">
      <c r="A154" s="4">
        <v>90</v>
      </c>
      <c r="B154" s="4">
        <v>-41.841000000000001</v>
      </c>
      <c r="C154" t="s">
        <v>8492</v>
      </c>
      <c r="D154" s="4">
        <v>1</v>
      </c>
      <c r="E154" s="16" t="s">
        <v>8629</v>
      </c>
      <c r="F154" s="4">
        <f t="shared" si="6"/>
        <v>4</v>
      </c>
      <c r="G154" t="s">
        <v>9372</v>
      </c>
    </row>
    <row r="155" spans="1:7" x14ac:dyDescent="0.35">
      <c r="A155" s="4">
        <v>91</v>
      </c>
      <c r="B155" s="4">
        <v>-40.231999999999999</v>
      </c>
      <c r="C155" t="s">
        <v>8507</v>
      </c>
      <c r="D155" s="4">
        <v>3</v>
      </c>
      <c r="E155" s="16" t="s">
        <v>8630</v>
      </c>
      <c r="F155" s="4">
        <f t="shared" si="6"/>
        <v>4</v>
      </c>
      <c r="G155" t="s">
        <v>9372</v>
      </c>
    </row>
    <row r="156" spans="1:7" x14ac:dyDescent="0.35">
      <c r="A156" s="4">
        <v>92</v>
      </c>
      <c r="B156" s="4">
        <v>-35.646999999999998</v>
      </c>
      <c r="C156" t="s">
        <v>8487</v>
      </c>
      <c r="D156" s="4">
        <v>4</v>
      </c>
      <c r="E156" s="16" t="s">
        <v>8631</v>
      </c>
      <c r="F156" s="4">
        <f t="shared" si="6"/>
        <v>8</v>
      </c>
      <c r="G156" t="s">
        <v>9374</v>
      </c>
    </row>
    <row r="158" spans="1:7" x14ac:dyDescent="0.35">
      <c r="B158" s="107" t="s">
        <v>9233</v>
      </c>
      <c r="C158" s="22"/>
      <c r="D158" s="21"/>
      <c r="E158" s="23"/>
    </row>
    <row r="159" spans="1:7" x14ac:dyDescent="0.35">
      <c r="B159" s="20"/>
    </row>
    <row r="160" spans="1:7" x14ac:dyDescent="0.35">
      <c r="A160" s="4">
        <v>93</v>
      </c>
      <c r="B160" s="4">
        <v>23.971</v>
      </c>
      <c r="C160" t="s">
        <v>8487</v>
      </c>
      <c r="D160" s="4">
        <v>4</v>
      </c>
      <c r="E160" s="16" t="s">
        <v>11769</v>
      </c>
      <c r="F160" s="4">
        <f t="shared" ref="F160:F171" si="7">IF(G160="GREET",1,IF(G160="GOAL",2,IF(G160="GOAL:COOP",2,IF(G160="(GOAL:COOP)",2,IF(G160="GOAL:CIVILITY",2,IF(G160="GOAL:SUSTAIN",2,IF(G160="(GOAL:SUSTAIN)",2,IF(G160="GOAL:MAX EARN",2,IF(G160="GOAL:EQUITY",2,IF(G160="(GOAL:EQUITY)",2,IF(G160="PROPOSAL",3,IF(G160="(PROPOSAL)",3,IF(G160="CHOOSE+",4,IF(G160="CHOOSE-",4,IF(G160="(CHOOSE+)",4,IF(G160="(CHOOSE-)",4,IF(G160="ECO INFO",5,IF(G160="(ECO INFO)",5,IF(G160="$ INFO",6,IF(G160="($ INFO)",6,IF(G160="SOC INFO",7,IF(G160="(SOC INFO)",7,IF(G160="RULE INFO",8,IF(G160="EXP INFO",9,IF(G160="(EXP INFO)",9,IF(G160="MON RES",10,IF(G160="MON EARN",11,IF(G160="MON BEH",12,IF(G160="POSE HARM",13,IF(G160="(POSE HARM)",13,IF(G160="POSE CONCERN",14,IF(G160="(POSE CONCERN)",14,IF(G160="RJ APOLOGY",15,IF(G160="RJ ATONE",16,IF(G160="(RJ ATONE)",16,IF(G160="RJ JUSTIFY",17,IF(G160="RJ JUSTIFY:ECO INFO",17,IF(G160="RJ JUSTIFY:SOC INFO",17,IF(G160="RJ JUSTIFY:EXP INFO",17,IF(G160="RJ JUSTIFY:MON EARN",17,IF(G160="RJ JUSTIFY:MON BEH",17,IF(G160="RJ-",18,IF(G160="RJ FORGIVE+",19,IF(G160="RJ FORGIVE-",19,IF(G160="(RJ FORGIVE+)",19,IF(G160="(RJ FORGIVE-)",19,IF(G160="COORD",20,IF(G160="(COORD)",20,IF(G160="ENF ACK",21,IF(G160="(ENF ACK)",21,IF(G160="ENF PRAISE",22,IF(G160="ENF ASK",23,IF(G160="ENF TELL",24,IF(G160="ENF SHAME",25,IF(G160="ENF WARN",26,IF(G160="ENF THREATEN",27,IF(G160="ENF PUNISH",28,IF(G160="DEFECT",29,IF(G160="SM TALK",30,IF(G160="HUMOR",31,IF(G160="POLITE+",32,IF(G160="POLITE-",32,IF(G160="INPUT-",33,IF(G160="AMBIGUOUS",34,IF(G160="UNCODEABLE",35)))))))))))))))))))))))))))))))))))))))))))))))))))))))))))))))))</f>
        <v>20</v>
      </c>
      <c r="G160" t="s">
        <v>9472</v>
      </c>
    </row>
    <row r="161" spans="1:9" x14ac:dyDescent="0.35">
      <c r="A161" s="4">
        <v>94</v>
      </c>
      <c r="B161" s="4">
        <v>37.436</v>
      </c>
      <c r="C161" t="s">
        <v>8487</v>
      </c>
      <c r="D161" s="4">
        <v>4</v>
      </c>
      <c r="E161" s="16" t="s">
        <v>8635</v>
      </c>
      <c r="F161" s="4">
        <f t="shared" si="7"/>
        <v>20</v>
      </c>
      <c r="G161" t="s">
        <v>9472</v>
      </c>
    </row>
    <row r="163" spans="1:9" x14ac:dyDescent="0.35">
      <c r="A163" s="4">
        <v>95</v>
      </c>
      <c r="B163" s="4">
        <v>29.666</v>
      </c>
      <c r="C163" t="s">
        <v>8507</v>
      </c>
      <c r="D163" s="4">
        <v>3</v>
      </c>
      <c r="E163" s="16" t="s">
        <v>8634</v>
      </c>
      <c r="F163" s="4">
        <f t="shared" si="7"/>
        <v>24</v>
      </c>
      <c r="G163" t="s">
        <v>10409</v>
      </c>
    </row>
    <row r="165" spans="1:9" x14ac:dyDescent="0.35">
      <c r="A165" s="4">
        <v>96</v>
      </c>
      <c r="B165" s="4">
        <v>52.85</v>
      </c>
      <c r="C165" t="s">
        <v>8507</v>
      </c>
      <c r="D165" s="4">
        <v>3</v>
      </c>
      <c r="E165" s="16" t="s">
        <v>8636</v>
      </c>
      <c r="F165" s="4">
        <f t="shared" si="7"/>
        <v>24</v>
      </c>
      <c r="G165" t="s">
        <v>10409</v>
      </c>
    </row>
    <row r="167" spans="1:9" x14ac:dyDescent="0.35">
      <c r="A167" s="4">
        <v>97</v>
      </c>
      <c r="B167" s="4">
        <v>174.06599999999901</v>
      </c>
      <c r="C167" t="s">
        <v>8507</v>
      </c>
      <c r="D167" s="4">
        <v>3</v>
      </c>
      <c r="E167" s="16" t="s">
        <v>8642</v>
      </c>
      <c r="F167" s="4">
        <f t="shared" si="7"/>
        <v>3</v>
      </c>
      <c r="G167" t="s">
        <v>9379</v>
      </c>
    </row>
    <row r="168" spans="1:9" x14ac:dyDescent="0.35">
      <c r="B168" s="4">
        <v>177.57</v>
      </c>
      <c r="C168" t="s">
        <v>8507</v>
      </c>
      <c r="D168" s="4">
        <v>3</v>
      </c>
      <c r="E168" s="16" t="s">
        <v>8643</v>
      </c>
    </row>
    <row r="169" spans="1:9" x14ac:dyDescent="0.35">
      <c r="A169" s="4">
        <v>98</v>
      </c>
      <c r="B169" s="4">
        <v>178.363</v>
      </c>
      <c r="C169" t="s">
        <v>8487</v>
      </c>
      <c r="D169" s="4">
        <v>4</v>
      </c>
      <c r="E169" s="16" t="s">
        <v>222</v>
      </c>
      <c r="F169" s="4">
        <f t="shared" si="7"/>
        <v>4</v>
      </c>
      <c r="G169" t="s">
        <v>9372</v>
      </c>
    </row>
    <row r="170" spans="1:9" x14ac:dyDescent="0.35">
      <c r="A170" s="4">
        <v>99</v>
      </c>
      <c r="B170" s="4">
        <v>186.75399999999999</v>
      </c>
      <c r="C170" t="s">
        <v>8507</v>
      </c>
      <c r="D170" s="4">
        <v>3</v>
      </c>
      <c r="E170" s="16" t="s">
        <v>8644</v>
      </c>
      <c r="F170" s="4">
        <f t="shared" si="7"/>
        <v>20</v>
      </c>
      <c r="G170" t="s">
        <v>9472</v>
      </c>
    </row>
    <row r="171" spans="1:9" x14ac:dyDescent="0.35">
      <c r="A171" s="4">
        <v>100</v>
      </c>
      <c r="B171" s="4">
        <v>187.43599999999901</v>
      </c>
      <c r="C171" t="s">
        <v>8487</v>
      </c>
      <c r="D171" s="4">
        <v>4</v>
      </c>
      <c r="E171" s="16" t="s">
        <v>8645</v>
      </c>
      <c r="F171" s="4">
        <f t="shared" si="7"/>
        <v>7</v>
      </c>
      <c r="G171" t="s">
        <v>9377</v>
      </c>
    </row>
    <row r="173" spans="1:9" x14ac:dyDescent="0.35">
      <c r="A173" s="7"/>
      <c r="B173" s="11" t="s">
        <v>9229</v>
      </c>
      <c r="C173" s="15"/>
      <c r="D173" s="19"/>
      <c r="E173" s="15"/>
    </row>
    <row r="174" spans="1:9" x14ac:dyDescent="0.35">
      <c r="A174" s="7"/>
      <c r="B174" s="7"/>
      <c r="C174" s="8"/>
      <c r="E174" s="8"/>
    </row>
    <row r="175" spans="1:9" x14ac:dyDescent="0.35">
      <c r="A175" s="7">
        <v>4</v>
      </c>
      <c r="B175" s="31" t="s">
        <v>12063</v>
      </c>
    </row>
    <row r="176" spans="1:9" x14ac:dyDescent="0.35">
      <c r="A176" s="4">
        <v>101</v>
      </c>
      <c r="B176" s="4">
        <v>-363.260999999999</v>
      </c>
      <c r="C176" t="s">
        <v>8494</v>
      </c>
      <c r="D176" s="4">
        <v>2</v>
      </c>
      <c r="E176" s="16" t="s">
        <v>8651</v>
      </c>
      <c r="F176" s="4">
        <f>IF(G176="GREET",1,IF(G176="GOAL",2,IF(G176="GOAL:COOP",2,IF(G176="(GOAL:COOP)",2,IF(G176="GOAL:CIVILITY",2,IF(G176="GOAL:SUSTAIN",2,IF(G176="(GOAL:SUSTAIN)",2,IF(G176="(GOAL:MAX EARN)",2,IF(G176="GOAL:EQUITY",2,IF(G176="(GOAL:EQUITY)",2,IF(G176="PROPOSAL",3,IF(G176="(PROPOSAL)",3,IF(G176="CHOOSE+",4,IF(G176="CHOOSE-",4,IF(G176="(CHOOSE+)",4,IF(G176="(CHOOSE-)",4,IF(G176="ECO INFO",5,IF(G176="(ECO INFO)",5,IF(G176="$ INFO",6,IF(G176="($ INFO)",6,IF(G176="SOC INFO",7,IF(G176="(SOC INFO)",7,IF(G176="RULE INFO",8,IF(G176="EXP INFO",9,IF(G176="(EXP INFO)",9,IF(G176="MON RES",10,IF(G176="MON EARN",11,IF(G176="MON BEH",12,IF(G176="POSE HARM",13,IF(G176="(POSE HARM)",13,IF(G176="POSE CONCERN",14,IF(G176="(POSE CONCERN)",14,IF(G176="RJ APOLOGY",15,IF(G176="RJ ATONE",16,IF(G176="(RJ ATONE)",16,IF(G176="RJ JUSTIFY",17,IF(G176="RJ JUSTIFY:ECO INFO",17,IF(G176="RJ JUSTIFY:SOC INFO",17,IF(G176="RJ JUSTIFY:EXP INFO",17,IF(G176="RJ JUSTIFY:MON EARN",17,IF(G176="RJ JUSTIFY:MON BEH",17,IF(G176="RJ-",18,IF(G176="RJ FORGIVE+",19,IF(G176="RJ FORGIVE-",19,IF(G176="(RJ FORGIVE+)",19,IF(G176="(RJ FORGIVE-)",19,IF(G176="COORD",20,IF(G176="(COORD)",20,IF(G176="ENF ACK",21,IF(G176="(ENF ACK)",21,IF(G176="ENF PRAISE",22,IF(G176="ENF ASK",23,IF(G176="ENF TELL",24,IF(G176="ENF SHAME",25,IF(G176="ENF WARN",26,IF(G176="ENF THREATEN",27,IF(G176="ENF PUNISH",28,IF(G176="DEFECT",29,IF(G176="SM TALK",30,IF(G176="HUMOR",31,IF(G176="POLITE+",32,IF(G176="POLITE-",32,IF(G176="INPUT-",33,IF(G176="AMBIGUOUS",34,IF(G176="UNCODEABLE",35)))))))))))))))))))))))))))))))))))))))))))))))))))))))))))))))))</f>
        <v>7</v>
      </c>
      <c r="G176" t="s">
        <v>9377</v>
      </c>
      <c r="H176" s="4">
        <f t="shared" ref="H176" si="8">IF(I176="GREET",1,IF(I176="GOAL",2,IF(I176="GOAL:COOP",2,IF(I176="(GOAL:COOP)",2,IF(I176="GOAL:CIVILITY",2,IF(I176="GOAL:SUSTAIN",2,IF(I176="(GOAL:SUSTAIN)",2,IF(I176="GOAL:MAX EARN",2,IF(I176="GOAL:EQUITY",2,IF(I176="(GOAL:EQUITY)",2,IF(I176="PROPOSAL",3,IF(I176="(PROPOSAL)",3,IF(I176="CHOOSE+",4,IF(I176="CHOOSE-",4,IF(I176="(CHOOSE+)",4,IF(I176="(CHOOSE-)",4,IF(I176="ECO INFO",5,IF(I176="(ECO INFO)",5,IF(I176="$ INFO",6,IF(I176="($ INFO)",6,IF(I176="SOC INFO",7,IF(I176="(SOC INFO)",7,IF(I176="RULE INFO",8,IF(I176="EXP INFO",9,IF(I176="(EXP INFO)",9,IF(I176="MON RES",10,IF(I176="MON EARN",11,IF(I176="MON BEH",12,IF(I176="POSE HARM",13,IF(I176="(POSE HARM)",13,IF(I176="POSE CONCERN",14,IF(I176="(POSE CONCERN)",14,IF(I176="RJ APOLOGY",15,IF(I176="RJ ATONE",16,IF(I176="(RJ ATONE)",16,IF(I176="RJ JUSTIFY",17,IF(I176="RJ JUSTIFY:ECO INFO",17,IF(I176="RJ JUSTIFY:SOC INFO",17,IF(I176="RJ JUSTIFY:EXP INFO",17,IF(I176="RJ JUSTIFY:MON EARN",17,IF(I176="RJ JUSTIFY:MON BEH",17,IF(I176="RJ-",18,IF(I176="RJ FORGIVE+",19,IF(I176="RJ FORGIVE-",19,IF(I176="(RJ FORGIVE+)",19,IF(I176="(RJ FORGIVE-)",19,IF(I176="COORD",20,IF(I176="(COORD)",20,IF(I176="ENF ACK",21,IF(I176="(ENF ACK)",21,IF(I176="ENF PRAISE",22,IF(I176="ENF ASK",23,IF(I176="ENF TELL",24,IF(I176="ENF SHAME",25,IF(I176="ENF WARN",26,IF(I176="ENF THREATEN",27,IF(I176="ENF PUNISH",28,IF(I176="DEFECT",29,IF(I176="SM TALK",30,IF(I176="HUMOR",31,IF(I176="POLITE+",32,IF(I176="POLITE-",32,IF(I176="INPUT-",33,IF(I176="AMBIGUOUS",34,IF(I176="UNCODEABLE",35)))))))))))))))))))))))))))))))))))))))))))))))))))))))))))))))))</f>
        <v>3</v>
      </c>
      <c r="I176" t="s">
        <v>10329</v>
      </c>
    </row>
    <row r="177" spans="1:9" x14ac:dyDescent="0.35">
      <c r="A177" s="4">
        <v>102</v>
      </c>
      <c r="B177" s="4">
        <v>-342.33699999999999</v>
      </c>
      <c r="C177" t="s">
        <v>8492</v>
      </c>
      <c r="D177" s="4">
        <v>1</v>
      </c>
      <c r="E177" s="16" t="s">
        <v>8658</v>
      </c>
      <c r="F177" s="4">
        <f t="shared" ref="F177:F209" si="9">IF(G177="GREET",1,IF(G177="GOAL",2,IF(G177="GOAL:COOP",2,IF(G177="(GOAL:COOP)",2,IF(G177="GOAL:CIVILITY",2,IF(G177="GOAL:SUSTAIN",2,IF(G177="(GOAL:SUSTAIN)",2,IF(G177="(GOAL:MAX EARN)",2,IF(G177="GOAL:EQUITY",2,IF(G177="(GOAL:EQUITY)",2,IF(G177="PROPOSAL",3,IF(G177="(PROPOSAL)",3,IF(G177="CHOOSE+",4,IF(G177="CHOOSE-",4,IF(G177="(CHOOSE+)",4,IF(G177="(CHOOSE-)",4,IF(G177="ECO INFO",5,IF(G177="(ECO INFO)",5,IF(G177="$ INFO",6,IF(G177="($ INFO)",6,IF(G177="SOC INFO",7,IF(G177="(SOC INFO)",7,IF(G177="RULE INFO",8,IF(G177="EXP INFO",9,IF(G177="(EXP INFO)",9,IF(G177="MON RES",10,IF(G177="MON EARN",11,IF(G177="MON BEH",12,IF(G177="POSE HARM",13,IF(G177="(POSE HARM)",13,IF(G177="POSE CONCERN",14,IF(G177="(POSE CONCERN)",14,IF(G177="RJ APOLOGY",15,IF(G177="RJ ATONE",16,IF(G177="(RJ ATONE)",16,IF(G177="RJ JUSTIFY",17,IF(G177="RJ JUSTIFY:ECO INFO",17,IF(G177="RJ JUSTIFY:SOC INFO",17,IF(G177="RJ JUSTIFY:EXP INFO",17,IF(G177="RJ JUSTIFY:MON EARN",17,IF(G177="RJ JUSTIFY:MON BEH",17,IF(G177="RJ-",18,IF(G177="RJ FORGIVE+",19,IF(G177="RJ FORGIVE-",19,IF(G177="(RJ FORGIVE+)",19,IF(G177="(RJ FORGIVE-)",19,IF(G177="COORD",20,IF(G177="(COORD)",20,IF(G177="ENF ACK",21,IF(G177="(ENF ACK)",21,IF(G177="ENF PRAISE",22,IF(G177="ENF ASK",23,IF(G177="ENF TELL",24,IF(G177="ENF SHAME",25,IF(G177="ENF WARN",26,IF(G177="ENF THREATEN",27,IF(G177="ENF PUNISH",28,IF(G177="DEFECT",29,IF(G177="SM TALK",30,IF(G177="HUMOR",31,IF(G177="POLITE+",32,IF(G177="POLITE-",32,IF(G177="INPUT-",33,IF(G177="AMBIGUOUS",34,IF(G177="UNCODEABLE",35)))))))))))))))))))))))))))))))))))))))))))))))))))))))))))))))))</f>
        <v>3</v>
      </c>
      <c r="G177" t="s">
        <v>9379</v>
      </c>
    </row>
    <row r="178" spans="1:9" x14ac:dyDescent="0.35">
      <c r="A178" s="4">
        <v>103</v>
      </c>
      <c r="B178" s="4">
        <v>-325.27800000000002</v>
      </c>
      <c r="C178" t="s">
        <v>8487</v>
      </c>
      <c r="D178" s="4">
        <v>4</v>
      </c>
      <c r="E178" s="16" t="s">
        <v>8662</v>
      </c>
      <c r="F178" s="4">
        <f t="shared" si="9"/>
        <v>4</v>
      </c>
      <c r="G178" t="s">
        <v>9372</v>
      </c>
    </row>
    <row r="179" spans="1:9" x14ac:dyDescent="0.35">
      <c r="A179" s="4">
        <v>104</v>
      </c>
      <c r="B179" s="4">
        <v>-323.207999999999</v>
      </c>
      <c r="C179" t="s">
        <v>8507</v>
      </c>
      <c r="D179" s="4">
        <v>3</v>
      </c>
      <c r="E179" s="16" t="s">
        <v>8664</v>
      </c>
      <c r="F179" s="4">
        <f t="shared" si="9"/>
        <v>4</v>
      </c>
      <c r="G179" t="s">
        <v>9372</v>
      </c>
    </row>
    <row r="180" spans="1:9" x14ac:dyDescent="0.35">
      <c r="A180" s="4">
        <v>105</v>
      </c>
      <c r="B180" s="4">
        <v>-296.50599999999997</v>
      </c>
      <c r="C180" t="s">
        <v>8494</v>
      </c>
      <c r="D180" s="4">
        <v>2</v>
      </c>
      <c r="E180" s="16" t="s">
        <v>8666</v>
      </c>
      <c r="F180" s="4">
        <f t="shared" si="9"/>
        <v>8</v>
      </c>
      <c r="G180" t="s">
        <v>9374</v>
      </c>
    </row>
    <row r="181" spans="1:9" x14ac:dyDescent="0.35">
      <c r="A181" s="4">
        <v>106</v>
      </c>
      <c r="B181" s="4">
        <v>-260.125</v>
      </c>
      <c r="C181" t="s">
        <v>8487</v>
      </c>
      <c r="D181" s="4">
        <v>4</v>
      </c>
      <c r="E181" s="16" t="s">
        <v>8676</v>
      </c>
      <c r="F181" s="4">
        <f t="shared" si="9"/>
        <v>8</v>
      </c>
      <c r="G181" t="s">
        <v>9374</v>
      </c>
      <c r="H181" s="4">
        <f t="shared" ref="H181" si="10">IF(I181="GREET",1,IF(I181="GOAL",2,IF(I181="GOAL:COOP",2,IF(I181="(GOAL:COOP)",2,IF(I181="GOAL:CIVILITY",2,IF(I181="GOAL:SUSTAIN",2,IF(I181="(GOAL:SUSTAIN)",2,IF(I181="GOAL:MAX EARN",2,IF(I181="GOAL:EQUITY",2,IF(I181="(GOAL:EQUITY)",2,IF(I181="PROPOSAL",3,IF(I181="(PROPOSAL)",3,IF(I181="CHOOSE+",4,IF(I181="CHOOSE-",4,IF(I181="(CHOOSE+)",4,IF(I181="(CHOOSE-)",4,IF(I181="ECO INFO",5,IF(I181="(ECO INFO)",5,IF(I181="$ INFO",6,IF(I181="($ INFO)",6,IF(I181="SOC INFO",7,IF(I181="(SOC INFO)",7,IF(I181="RULE INFO",8,IF(I181="EXP INFO",9,IF(I181="(EXP INFO)",9,IF(I181="MON RES",10,IF(I181="MON EARN",11,IF(I181="MON BEH",12,IF(I181="POSE HARM",13,IF(I181="(POSE HARM)",13,IF(I181="POSE CONCERN",14,IF(I181="(POSE CONCERN)",14,IF(I181="RJ APOLOGY",15,IF(I181="RJ ATONE",16,IF(I181="(RJ ATONE)",16,IF(I181="RJ JUSTIFY",17,IF(I181="RJ JUSTIFY:ECO INFO",17,IF(I181="RJ JUSTIFY:SOC INFO",17,IF(I181="RJ JUSTIFY:EXP INFO",17,IF(I181="RJ JUSTIFY:MON EARN",17,IF(I181="RJ JUSTIFY:MON BEH",17,IF(I181="RJ-",18,IF(I181="RJ FORGIVE+",19,IF(I181="RJ FORGIVE-",19,IF(I181="(RJ FORGIVE+)",19,IF(I181="(RJ FORGIVE-)",19,IF(I181="COORD",20,IF(I181="(COORD)",20,IF(I181="ENF ACK",21,IF(I181="(ENF ACK)",21,IF(I181="ENF PRAISE",22,IF(I181="ENF ASK",23,IF(I181="ENF TELL",24,IF(I181="ENF SHAME",25,IF(I181="ENF WARN",26,IF(I181="ENF THREATEN",27,IF(I181="ENF PUNISH",28,IF(I181="DEFECT",29,IF(I181="SM TALK",30,IF(I181="HUMOR",31,IF(I181="POLITE+",32,IF(I181="POLITE-",32,IF(I181="INPUT-",33,IF(I181="AMBIGUOUS",34,IF(I181="UNCODEABLE",35)))))))))))))))))))))))))))))))))))))))))))))))))))))))))))))))))</f>
        <v>4</v>
      </c>
      <c r="I181" t="s">
        <v>10330</v>
      </c>
    </row>
    <row r="182" spans="1:9" x14ac:dyDescent="0.35">
      <c r="B182" s="4">
        <v>-183.06799999999899</v>
      </c>
      <c r="C182" t="s">
        <v>8487</v>
      </c>
      <c r="D182" s="4">
        <v>4</v>
      </c>
      <c r="E182" s="16" t="s">
        <v>8692</v>
      </c>
    </row>
    <row r="183" spans="1:9" x14ac:dyDescent="0.35">
      <c r="A183" s="4">
        <v>107</v>
      </c>
      <c r="B183" s="4">
        <v>-352.62199999999899</v>
      </c>
      <c r="C183" t="s">
        <v>8487</v>
      </c>
      <c r="D183" s="4">
        <v>4</v>
      </c>
      <c r="E183" s="16" t="s">
        <v>8655</v>
      </c>
    </row>
    <row r="184" spans="1:9" x14ac:dyDescent="0.35">
      <c r="E184" s="58" t="s">
        <v>11770</v>
      </c>
      <c r="F184" s="4">
        <f t="shared" si="9"/>
        <v>5</v>
      </c>
      <c r="G184" t="s">
        <v>9378</v>
      </c>
    </row>
    <row r="185" spans="1:9" x14ac:dyDescent="0.35">
      <c r="E185" s="58" t="s">
        <v>11771</v>
      </c>
      <c r="F185" s="4">
        <f t="shared" si="9"/>
        <v>10</v>
      </c>
      <c r="G185" t="s">
        <v>10136</v>
      </c>
    </row>
    <row r="186" spans="1:9" x14ac:dyDescent="0.35">
      <c r="A186" s="4">
        <v>108</v>
      </c>
      <c r="B186" s="4">
        <v>-335.65699999999998</v>
      </c>
      <c r="C186" t="s">
        <v>8507</v>
      </c>
      <c r="D186" s="4">
        <v>3</v>
      </c>
      <c r="E186" s="16" t="s">
        <v>8660</v>
      </c>
    </row>
    <row r="187" spans="1:9" x14ac:dyDescent="0.35">
      <c r="E187" s="58" t="s">
        <v>11772</v>
      </c>
      <c r="F187" s="4">
        <f t="shared" si="9"/>
        <v>3</v>
      </c>
      <c r="G187" t="s">
        <v>9379</v>
      </c>
    </row>
    <row r="188" spans="1:9" x14ac:dyDescent="0.35">
      <c r="E188" s="58" t="s">
        <v>11773</v>
      </c>
      <c r="F188" s="4">
        <f t="shared" si="9"/>
        <v>5</v>
      </c>
      <c r="G188" t="s">
        <v>9378</v>
      </c>
    </row>
    <row r="189" spans="1:9" x14ac:dyDescent="0.35">
      <c r="A189" s="4">
        <v>109</v>
      </c>
      <c r="B189" s="4">
        <v>-295.22399999999999</v>
      </c>
      <c r="C189" t="s">
        <v>8487</v>
      </c>
      <c r="D189" s="4">
        <v>4</v>
      </c>
      <c r="E189" s="16" t="s">
        <v>8667</v>
      </c>
      <c r="F189" s="4">
        <f t="shared" si="9"/>
        <v>5</v>
      </c>
      <c r="G189" t="s">
        <v>9378</v>
      </c>
    </row>
    <row r="190" spans="1:9" x14ac:dyDescent="0.35">
      <c r="B190" s="4">
        <v>-273.24299999999999</v>
      </c>
      <c r="C190" t="s">
        <v>8487</v>
      </c>
      <c r="D190" s="4">
        <v>4</v>
      </c>
      <c r="E190" s="16" t="s">
        <v>8671</v>
      </c>
    </row>
    <row r="191" spans="1:9" x14ac:dyDescent="0.35">
      <c r="E191" s="58" t="s">
        <v>11774</v>
      </c>
      <c r="F191" s="4">
        <f t="shared" si="9"/>
        <v>7</v>
      </c>
      <c r="G191" t="s">
        <v>9377</v>
      </c>
    </row>
    <row r="192" spans="1:9" x14ac:dyDescent="0.35">
      <c r="E192" s="58" t="s">
        <v>11775</v>
      </c>
      <c r="F192" s="4">
        <f t="shared" si="9"/>
        <v>6</v>
      </c>
      <c r="G192" t="s">
        <v>10472</v>
      </c>
      <c r="H192" s="4">
        <f>IF(I192="GREET",1,IF(I192="GOAL",2,IF(I192="GOAL:COOP",2,IF(I192="(GOAL:COOP)",2,IF(I192="GOAL:CIVILITY",2,IF(I192="GOAL:SUSTAIN",2,IF(I192="(GOAL:SUSTAIN)",2,IF(I192="(GOAL:MAX EARN)",2,IF(I192="GOAL:EQUITY",2,IF(I192="(GOAL:EQUITY)",2,IF(I192="PROPOSAL",3,IF(I192="(PROPOSAL)",3,IF(I192="CHOOSE+",4,IF(I192="CHOOSE-",4,IF(I192="(CHOOSE+)",4,IF(I192="(CHOOSE-)",4,IF(I192="ECO INFO",5,IF(I192="(ECO INFO)",5,IF(I192="$ INFO",6,IF(I192="($ INFO)",6,IF(I192="SOC INFO",7,IF(I192="(SOC INFO)",7,IF(I192="RULE INFO",8,IF(I192="EXP INFO",9,IF(I192="(EXP INFO)",9,IF(I192="MON RES",10,IF(I192="MON EARN",11,IF(I192="MON BEH",12,IF(I192="POSE HARM",13,IF(I192="(POSE HARM)",13,IF(I192="POSE CONCERN",14,IF(I192="(POSE CONCERN)",14,IF(I192="RJ APOLOGY",15,IF(I192="RJ ATONE",16,IF(I192="(RJ ATONE)",16,IF(I192="RJ JUSTIFY",17,IF(I192="RJ JUSTIFY:ECO INFO",17,IF(I192="RJ JUSTIFY:SOC INFO",17,IF(I192="RJ JUSTIFY:EXP INFO",17,IF(I192="RJ JUSTIFY:MON EARN",17,IF(I192="RJ JUSTIFY:MON BEH",17,IF(I192="RJ-",18,IF(I192="RJ FORGIVE+",19,IF(I192="RJ FORGIVE-",19,IF(I192="(RJ FORGIVE+)",19,IF(I192="(RJ FORGIVE-)",19,IF(I192="COORD",20,IF(I192="(COORD)",20,IF(I192="ENF ACK",21,IF(I192="(ENF ACK)",21,IF(I192="ENF PRAISE",22,IF(I192="ENF ASK",23,IF(I192="ENF TELL",24,IF(I192="ENF SHAME",25,IF(I192="ENF WARN",26,IF(I192="ENF THREATEN",27,IF(I192="ENF PUNISH",28,IF(I192="DEFECT",29,IF(I192="SM TALK",30,IF(I192="HUMOR",31,IF(I192="POLITE+",32,IF(I192="POLITE-",32,IF(I192="INPUT-",33,IF(I192="AMBIGUOUS",34,IF(I192="UNCODEABLE",35)))))))))))))))))))))))))))))))))))))))))))))))))))))))))))))))))</f>
        <v>2</v>
      </c>
      <c r="I192" t="s">
        <v>12185</v>
      </c>
    </row>
    <row r="193" spans="1:11" x14ac:dyDescent="0.35">
      <c r="E193" s="58" t="s">
        <v>11776</v>
      </c>
      <c r="F193" s="4">
        <f t="shared" si="9"/>
        <v>5</v>
      </c>
      <c r="G193" t="s">
        <v>9378</v>
      </c>
    </row>
    <row r="194" spans="1:11" x14ac:dyDescent="0.35">
      <c r="A194" s="4">
        <v>110</v>
      </c>
      <c r="B194" s="4">
        <v>-272.37700000000001</v>
      </c>
      <c r="C194" t="s">
        <v>8492</v>
      </c>
      <c r="D194" s="4">
        <v>1</v>
      </c>
      <c r="E194" s="16" t="s">
        <v>8672</v>
      </c>
      <c r="F194" s="4">
        <f t="shared" si="9"/>
        <v>3</v>
      </c>
      <c r="G194" t="s">
        <v>9379</v>
      </c>
    </row>
    <row r="195" spans="1:11" x14ac:dyDescent="0.35">
      <c r="A195" s="4">
        <v>111</v>
      </c>
      <c r="B195" s="4">
        <v>-245.08599999999899</v>
      </c>
      <c r="C195" t="s">
        <v>8487</v>
      </c>
      <c r="D195" s="4">
        <v>4</v>
      </c>
      <c r="E195" s="16" t="s">
        <v>8680</v>
      </c>
      <c r="F195" s="4">
        <f t="shared" si="9"/>
        <v>8</v>
      </c>
      <c r="G195" t="s">
        <v>9374</v>
      </c>
    </row>
    <row r="196" spans="1:11" x14ac:dyDescent="0.35">
      <c r="A196" s="4">
        <v>112</v>
      </c>
      <c r="B196" s="4">
        <v>-230.73500000000001</v>
      </c>
      <c r="C196" t="s">
        <v>8507</v>
      </c>
      <c r="D196" s="4">
        <v>3</v>
      </c>
      <c r="E196" s="16" t="s">
        <v>8681</v>
      </c>
    </row>
    <row r="197" spans="1:11" x14ac:dyDescent="0.35">
      <c r="E197" s="58" t="s">
        <v>11777</v>
      </c>
      <c r="F197" s="4">
        <f t="shared" si="9"/>
        <v>4</v>
      </c>
      <c r="G197" t="s">
        <v>9372</v>
      </c>
    </row>
    <row r="198" spans="1:11" x14ac:dyDescent="0.35">
      <c r="E198" s="58" t="s">
        <v>11778</v>
      </c>
      <c r="F198" s="4">
        <f t="shared" si="9"/>
        <v>3</v>
      </c>
      <c r="G198" t="s">
        <v>9379</v>
      </c>
    </row>
    <row r="199" spans="1:11" x14ac:dyDescent="0.35">
      <c r="E199" s="58" t="s">
        <v>11779</v>
      </c>
      <c r="F199" s="4">
        <f t="shared" si="9"/>
        <v>5</v>
      </c>
      <c r="G199" t="s">
        <v>9378</v>
      </c>
      <c r="H199" s="4">
        <f>IF(I199="GREET",1,IF(I199="GOAL",2,IF(I199="GOAL:COOP",2,IF(I199="(GOAL:COOP)",2,IF(I199="GOAL:CIVILITY",2,IF(I199="GOAL:SUSTAIN",2,IF(I199="(GOAL:SUSTAIN)",2,IF(I199="(GOAL:MAX EARN)",2,IF(I199="GOAL:EQUITY",2,IF(I199="(GOAL:EQUITY)",2,IF(I199="PROPOSAL",3,IF(I199="(PROPOSAL)",3,IF(I199="CHOOSE+",4,IF(I199="CHOOSE-",4,IF(I199="(CHOOSE+)",4,IF(I199="(CHOOSE-)",4,IF(I199="ECO INFO",5,IF(I199="(ECO INFO)",5,IF(I199="$ INFO",6,IF(I199="($ INFO)",6,IF(I199="SOC INFO",7,IF(I199="(SOC INFO)",7,IF(I199="RULE INFO",8,IF(I199="EXP INFO",9,IF(I199="(EXP INFO)",9,IF(I199="MON RES",10,IF(I199="MON EARN",11,IF(I199="MON BEH",12,IF(I199="POSE HARM",13,IF(I199="(POSE HARM)",13,IF(I199="POSE CONCERN",14,IF(I199="(POSE CONCERN)",14,IF(I199="RJ APOLOGY",15,IF(I199="RJ ATONE",16,IF(I199="(RJ ATONE)",16,IF(I199="RJ JUSTIFY",17,IF(I199="RJ JUSTIFY:ECO INFO",17,IF(I199="RJ JUSTIFY:SOC INFO",17,IF(I199="RJ JUSTIFY:EXP INFO",17,IF(I199="RJ JUSTIFY:MON EARN",17,IF(I199="RJ JUSTIFY:MON BEH",17,IF(I199="RJ-",18,IF(I199="RJ FORGIVE+",19,IF(I199="RJ FORGIVE-",19,IF(I199="(RJ FORGIVE+)",19,IF(I199="(RJ FORGIVE-)",19,IF(I199="COORD",20,IF(I199="(COORD)",20,IF(I199="ENF ACK",21,IF(I199="(ENF ACK)",21,IF(I199="ENF PRAISE",22,IF(I199="ENF ASK",23,IF(I199="ENF TELL",24,IF(I199="ENF SHAME",25,IF(I199="ENF WARN",26,IF(I199="ENF THREATEN",27,IF(I199="ENF PUNISH",28,IF(I199="DEFECT",29,IF(I199="SM TALK",30,IF(I199="HUMOR",31,IF(I199="POLITE+",32,IF(I199="POLITE-",32,IF(I199="INPUT-",33,IF(I199="AMBIGUOUS",34,IF(I199="UNCODEABLE",35)))))))))))))))))))))))))))))))))))))))))))))))))))))))))))))))))</f>
        <v>2</v>
      </c>
      <c r="I199" t="s">
        <v>12185</v>
      </c>
    </row>
    <row r="200" spans="1:11" x14ac:dyDescent="0.35">
      <c r="A200" s="4">
        <v>113</v>
      </c>
      <c r="B200" s="4">
        <v>-218.232</v>
      </c>
      <c r="C200" t="s">
        <v>8487</v>
      </c>
      <c r="D200" s="4">
        <v>4</v>
      </c>
      <c r="E200" s="16" t="s">
        <v>8684</v>
      </c>
      <c r="F200" s="4">
        <f t="shared" si="9"/>
        <v>4</v>
      </c>
      <c r="G200" t="s">
        <v>9372</v>
      </c>
    </row>
    <row r="201" spans="1:11" x14ac:dyDescent="0.35">
      <c r="A201" s="4">
        <v>114</v>
      </c>
      <c r="B201" s="4">
        <v>-194.262</v>
      </c>
      <c r="C201" t="s">
        <v>8494</v>
      </c>
      <c r="D201" s="4">
        <v>2</v>
      </c>
      <c r="E201" s="16" t="s">
        <v>501</v>
      </c>
      <c r="F201" s="4">
        <f t="shared" si="9"/>
        <v>4</v>
      </c>
      <c r="G201" t="s">
        <v>9372</v>
      </c>
    </row>
    <row r="202" spans="1:11" x14ac:dyDescent="0.35">
      <c r="A202" s="4">
        <v>115</v>
      </c>
      <c r="B202" s="4">
        <v>-193.512</v>
      </c>
      <c r="C202" t="s">
        <v>8507</v>
      </c>
      <c r="D202" s="4">
        <v>3</v>
      </c>
      <c r="E202" s="16" t="s">
        <v>8689</v>
      </c>
      <c r="F202" s="4">
        <f t="shared" si="9"/>
        <v>8</v>
      </c>
      <c r="G202" t="s">
        <v>9374</v>
      </c>
      <c r="H202" s="4">
        <f t="shared" ref="H202" si="11">IF(I202="GREET",1,IF(I202="GOAL",2,IF(I202="GOAL:COOP",2,IF(I202="(GOAL:COOP)",2,IF(I202="GOAL:CIVILITY",2,IF(I202="GOAL:SUSTAIN",2,IF(I202="(GOAL:SUSTAIN)",2,IF(I202="GOAL:MAX EARN",2,IF(I202="GOAL:EQUITY",2,IF(I202="(GOAL:EQUITY)",2,IF(I202="PROPOSAL",3,IF(I202="(PROPOSAL)",3,IF(I202="CHOOSE+",4,IF(I202="CHOOSE-",4,IF(I202="(CHOOSE+)",4,IF(I202="(CHOOSE-)",4,IF(I202="ECO INFO",5,IF(I202="(ECO INFO)",5,IF(I202="$ INFO",6,IF(I202="($ INFO)",6,IF(I202="SOC INFO",7,IF(I202="(SOC INFO)",7,IF(I202="RULE INFO",8,IF(I202="EXP INFO",9,IF(I202="(EXP INFO)",9,IF(I202="MON RES",10,IF(I202="MON EARN",11,IF(I202="MON BEH",12,IF(I202="POSE HARM",13,IF(I202="(POSE HARM)",13,IF(I202="POSE CONCERN",14,IF(I202="(POSE CONCERN)",14,IF(I202="RJ APOLOGY",15,IF(I202="RJ ATONE",16,IF(I202="(RJ ATONE)",16,IF(I202="RJ JUSTIFY",17,IF(I202="RJ JUSTIFY:ECO INFO",17,IF(I202="RJ JUSTIFY:SOC INFO",17,IF(I202="RJ JUSTIFY:EXP INFO",17,IF(I202="RJ JUSTIFY:MON EARN",17,IF(I202="RJ JUSTIFY:MON BEH",17,IF(I202="RJ-",18,IF(I202="RJ FORGIVE+",19,IF(I202="RJ FORGIVE-",19,IF(I202="(RJ FORGIVE+)",19,IF(I202="(RJ FORGIVE-)",19,IF(I202="COORD",20,IF(I202="(COORD)",20,IF(I202="ENF ACK",21,IF(I202="(ENF ACK)",21,IF(I202="ENF PRAISE",22,IF(I202="ENF ASK",23,IF(I202="ENF TELL",24,IF(I202="ENF SHAME",25,IF(I202="ENF WARN",26,IF(I202="ENF THREATEN",27,IF(I202="ENF PUNISH",28,IF(I202="DEFECT",29,IF(I202="SM TALK",30,IF(I202="HUMOR",31,IF(I202="POLITE+",32,IF(I202="POLITE-",32,IF(I202="INPUT-",33,IF(I202="AMBIGUOUS",34,IF(I202="UNCODEABLE",35)))))))))))))))))))))))))))))))))))))))))))))))))))))))))))))))))</f>
        <v>3</v>
      </c>
      <c r="I202" t="s">
        <v>10329</v>
      </c>
    </row>
    <row r="203" spans="1:11" x14ac:dyDescent="0.35">
      <c r="A203" s="4">
        <v>116</v>
      </c>
      <c r="B203" s="4">
        <v>-165.57400000000001</v>
      </c>
      <c r="C203" t="s">
        <v>8487</v>
      </c>
      <c r="D203" s="4">
        <v>4</v>
      </c>
      <c r="E203" s="16" t="s">
        <v>8694</v>
      </c>
      <c r="F203" s="4">
        <f t="shared" si="9"/>
        <v>4</v>
      </c>
      <c r="G203" t="s">
        <v>9372</v>
      </c>
    </row>
    <row r="204" spans="1:11" x14ac:dyDescent="0.35">
      <c r="A204" s="4">
        <v>117</v>
      </c>
      <c r="B204" s="4">
        <v>-121.105</v>
      </c>
      <c r="C204" t="s">
        <v>8507</v>
      </c>
      <c r="D204" s="4">
        <v>3</v>
      </c>
      <c r="E204" s="16" t="s">
        <v>8696</v>
      </c>
    </row>
    <row r="205" spans="1:11" x14ac:dyDescent="0.35">
      <c r="E205" s="58" t="s">
        <v>10089</v>
      </c>
      <c r="F205" s="4">
        <f t="shared" si="9"/>
        <v>4</v>
      </c>
      <c r="G205" t="s">
        <v>9372</v>
      </c>
    </row>
    <row r="206" spans="1:11" x14ac:dyDescent="0.35">
      <c r="E206" s="58" t="s">
        <v>10090</v>
      </c>
      <c r="F206" s="4">
        <f t="shared" si="9"/>
        <v>3</v>
      </c>
      <c r="G206" t="s">
        <v>9379</v>
      </c>
    </row>
    <row r="207" spans="1:11" x14ac:dyDescent="0.35">
      <c r="E207" s="58" t="s">
        <v>10091</v>
      </c>
      <c r="F207" s="4">
        <f t="shared" si="9"/>
        <v>5</v>
      </c>
      <c r="G207" t="s">
        <v>9378</v>
      </c>
    </row>
    <row r="208" spans="1:11" x14ac:dyDescent="0.35">
      <c r="A208" s="4">
        <v>118</v>
      </c>
      <c r="B208" s="4">
        <v>-94.756</v>
      </c>
      <c r="C208" t="s">
        <v>8492</v>
      </c>
      <c r="D208" s="4">
        <v>1</v>
      </c>
      <c r="E208" s="16" t="s">
        <v>8700</v>
      </c>
      <c r="F208" s="4">
        <f t="shared" si="9"/>
        <v>8</v>
      </c>
      <c r="G208" t="s">
        <v>9374</v>
      </c>
      <c r="H208" s="4">
        <f t="shared" ref="H208" si="12">IF(I208="GREET",1,IF(I208="GOAL",2,IF(I208="GOAL:COOP",2,IF(I208="(GOAL:COOP)",2,IF(I208="GOAL:CIVILITY",2,IF(I208="GOAL:SUSTAIN",2,IF(I208="(GOAL:SUSTAIN)",2,IF(I208="GOAL:MAX EARN",2,IF(I208="GOAL:EQUITY",2,IF(I208="(GOAL:EQUITY)",2,IF(I208="PROPOSAL",3,IF(I208="(PROPOSAL)",3,IF(I208="CHOOSE+",4,IF(I208="CHOOSE-",4,IF(I208="(CHOOSE+)",4,IF(I208="(CHOOSE-)",4,IF(I208="ECO INFO",5,IF(I208="(ECO INFO)",5,IF(I208="$ INFO",6,IF(I208="($ INFO)",6,IF(I208="SOC INFO",7,IF(I208="(SOC INFO)",7,IF(I208="RULE INFO",8,IF(I208="EXP INFO",9,IF(I208="(EXP INFO)",9,IF(I208="MON RES",10,IF(I208="MON EARN",11,IF(I208="MON BEH",12,IF(I208="POSE HARM",13,IF(I208="(POSE HARM)",13,IF(I208="POSE CONCERN",14,IF(I208="(POSE CONCERN)",14,IF(I208="RJ APOLOGY",15,IF(I208="RJ ATONE",16,IF(I208="(RJ ATONE)",16,IF(I208="RJ JUSTIFY",17,IF(I208="RJ JUSTIFY:ECO INFO",17,IF(I208="RJ JUSTIFY:SOC INFO",17,IF(I208="RJ JUSTIFY:EXP INFO",17,IF(I208="RJ JUSTIFY:MON EARN",17,IF(I208="RJ JUSTIFY:MON BEH",17,IF(I208="RJ-",18,IF(I208="RJ FORGIVE+",19,IF(I208="RJ FORGIVE-",19,IF(I208="(RJ FORGIVE+)",19,IF(I208="(RJ FORGIVE-)",19,IF(I208="COORD",20,IF(I208="(COORD)",20,IF(I208="ENF ACK",21,IF(I208="(ENF ACK)",21,IF(I208="ENF PRAISE",22,IF(I208="ENF ASK",23,IF(I208="ENF TELL",24,IF(I208="ENF SHAME",25,IF(I208="ENF WARN",26,IF(I208="ENF THREATEN",27,IF(I208="ENF PUNISH",28,IF(I208="DEFECT",29,IF(I208="SM TALK",30,IF(I208="HUMOR",31,IF(I208="POLITE+",32,IF(I208="POLITE-",32,IF(I208="INPUT-",33,IF(I208="AMBIGUOUS",34,IF(I208="UNCODEABLE",35)))))))))))))))))))))))))))))))))))))))))))))))))))))))))))))))))</f>
        <v>4</v>
      </c>
      <c r="I208" t="s">
        <v>10330</v>
      </c>
      <c r="K208" t="s">
        <v>11780</v>
      </c>
    </row>
    <row r="209" spans="1:11" x14ac:dyDescent="0.35">
      <c r="A209" s="4">
        <v>119</v>
      </c>
      <c r="B209" s="4">
        <v>-79.617000000000004</v>
      </c>
      <c r="C209" t="s">
        <v>8507</v>
      </c>
      <c r="D209" s="4">
        <v>3</v>
      </c>
      <c r="E209" s="16" t="s">
        <v>8703</v>
      </c>
      <c r="F209" s="4">
        <f t="shared" si="9"/>
        <v>8</v>
      </c>
      <c r="G209" t="s">
        <v>9374</v>
      </c>
    </row>
    <row r="211" spans="1:11" x14ac:dyDescent="0.35">
      <c r="B211" s="20"/>
    </row>
    <row r="212" spans="1:11" x14ac:dyDescent="0.35">
      <c r="A212" s="4">
        <v>120</v>
      </c>
      <c r="B212" s="4">
        <v>-81.992999999999995</v>
      </c>
      <c r="C212" t="s">
        <v>8487</v>
      </c>
      <c r="D212" s="4">
        <v>4</v>
      </c>
      <c r="E212" s="16" t="s">
        <v>8701</v>
      </c>
    </row>
    <row r="213" spans="1:11" x14ac:dyDescent="0.35">
      <c r="E213" s="60" t="s">
        <v>11781</v>
      </c>
      <c r="F213" s="4">
        <f t="shared" ref="F213:F215" si="13">IF(G213="GREET",1,IF(G213="GOAL",2,IF(G213="GOAL:COOP",2,IF(G213="(GOAL:COOP)",2,IF(G213="GOAL:CIVILITY",2,IF(G213="GOAL:SUSTAIN",2,IF(G213="(GOAL:SUSTAIN)",2,IF(G213="GOAL:MAX EARN",2,IF(G213="GOAL:EQUITY",2,IF(G213="(GOAL:EQUITY)",2,IF(G213="PROPOSAL",3,IF(G213="(PROPOSAL)",3,IF(G213="CHOOSE+",4,IF(G213="CHOOSE-",4,IF(G213="(CHOOSE+)",4,IF(G213="(CHOOSE-)",4,IF(G213="ECO INFO",5,IF(G213="(ECO INFO)",5,IF(G213="$ INFO",6,IF(G213="($ INFO)",6,IF(G213="SOC INFO",7,IF(G213="(SOC INFO)",7,IF(G213="RULE INFO",8,IF(G213="EXP INFO",9,IF(G213="(EXP INFO)",9,IF(G213="MON RES",10,IF(G213="MON EARN",11,IF(G213="MON BEH",12,IF(G213="POSE HARM",13,IF(G213="(POSE HARM)",13,IF(G213="POSE CONCERN",14,IF(G213="(POSE CONCERN)",14,IF(G213="RJ APOLOGY",15,IF(G213="RJ ATONE",16,IF(G213="(RJ ATONE)",16,IF(G213="RJ JUSTIFY",17,IF(G213="RJ JUSTIFY:ECO INFO",17,IF(G213="RJ JUSTIFY:SOC INFO",17,IF(G213="RJ JUSTIFY:EXP INFO",17,IF(G213="RJ JUSTIFY:MON EARN",17,IF(G213="RJ JUSTIFY:MON BEH",17,IF(G213="RJ-",18,IF(G213="RJ FORGIVE+",19,IF(G213="RJ FORGIVE-",19,IF(G213="(RJ FORGIVE+)",19,IF(G213="(RJ FORGIVE-)",19,IF(G213="COORD",20,IF(G213="(COORD)",20,IF(G213="ENF ACK",21,IF(G213="(ENF ACK)",21,IF(G213="ENF PRAISE",22,IF(G213="ENF ASK",23,IF(G213="ENF TELL",24,IF(G213="ENF SHAME",25,IF(G213="ENF WARN",26,IF(G213="ENF THREATEN",27,IF(G213="ENF PUNISH",28,IF(G213="DEFECT",29,IF(G213="SM TALK",30,IF(G213="HUMOR",31,IF(G213="POLITE+",32,IF(G213="POLITE-",32,IF(G213="INPUT-",33,IF(G213="AMBIGUOUS",34,IF(G213="UNCODEABLE",35)))))))))))))))))))))))))))))))))))))))))))))))))))))))))))))))))</f>
        <v>9</v>
      </c>
      <c r="G213" t="s">
        <v>9373</v>
      </c>
    </row>
    <row r="214" spans="1:11" x14ac:dyDescent="0.35">
      <c r="E214" s="60" t="s">
        <v>11782</v>
      </c>
      <c r="F214" s="4">
        <f t="shared" si="13"/>
        <v>6</v>
      </c>
      <c r="G214" t="s">
        <v>10472</v>
      </c>
    </row>
    <row r="215" spans="1:11" x14ac:dyDescent="0.35">
      <c r="E215" s="60" t="s">
        <v>11783</v>
      </c>
      <c r="F215" s="4">
        <f t="shared" si="13"/>
        <v>7</v>
      </c>
      <c r="G215" t="s">
        <v>9377</v>
      </c>
    </row>
    <row r="216" spans="1:11" x14ac:dyDescent="0.35">
      <c r="A216" s="4">
        <v>121</v>
      </c>
      <c r="B216" s="4">
        <v>-49.736999999999902</v>
      </c>
      <c r="C216" t="s">
        <v>8507</v>
      </c>
      <c r="D216" s="4">
        <v>3</v>
      </c>
      <c r="E216" s="16" t="s">
        <v>8709</v>
      </c>
    </row>
    <row r="217" spans="1:11" x14ac:dyDescent="0.35">
      <c r="E217" s="58" t="s">
        <v>11784</v>
      </c>
      <c r="F217" s="4">
        <f t="shared" ref="F217:F220" si="14">IF(G217="GREET",1,IF(G217="GOAL",2,IF(G217="GOAL:COOP",2,IF(G217="(GOAL:COOP)",2,IF(G217="GOAL:CIVILITY",2,IF(G217="GOAL:SUSTAIN",2,IF(G217="(GOAL:SUSTAIN)",2,IF(G217="GOAL:MAX EARN",2,IF(G217="GOAL:EQUITY",2,IF(G217="(GOAL:EQUITY)",2,IF(G217="PROPOSAL",3,IF(G217="(PROPOSAL)",3,IF(G217="CHOOSE+",4,IF(G217="CHOOSE-",4,IF(G217="(CHOOSE+)",4,IF(G217="(CHOOSE-)",4,IF(G217="ECO INFO",5,IF(G217="(ECO INFO)",5,IF(G217="$ INFO",6,IF(G217="($ INFO)",6,IF(G217="SOC INFO",7,IF(G217="(SOC INFO)",7,IF(G217="RULE INFO",8,IF(G217="EXP INFO",9,IF(G217="(EXP INFO)",9,IF(G217="MON RES",10,IF(G217="MON EARN",11,IF(G217="MON BEH",12,IF(G217="POSE HARM",13,IF(G217="(POSE HARM)",13,IF(G217="POSE CONCERN",14,IF(G217="(POSE CONCERN)",14,IF(G217="RJ APOLOGY",15,IF(G217="RJ ATONE",16,IF(G217="(RJ ATONE)",16,IF(G217="RJ JUSTIFY",17,IF(G217="RJ JUSTIFY:ECO INFO",17,IF(G217="RJ JUSTIFY:SOC INFO",17,IF(G217="RJ JUSTIFY:EXP INFO",17,IF(G217="RJ JUSTIFY:MON EARN",17,IF(G217="RJ JUSTIFY:MON BEH",17,IF(G217="RJ-",18,IF(G217="RJ FORGIVE+",19,IF(G217="RJ FORGIVE-",19,IF(G217="(RJ FORGIVE+)",19,IF(G217="(RJ FORGIVE-)",19,IF(G217="COORD",20,IF(G217="(COORD)",20,IF(G217="ENF ACK",21,IF(G217="(ENF ACK)",21,IF(G217="ENF PRAISE",22,IF(G217="ENF ASK",23,IF(G217="ENF TELL",24,IF(G217="ENF SHAME",25,IF(G217="ENF WARN",26,IF(G217="ENF THREATEN",27,IF(G217="ENF PUNISH",28,IF(G217="DEFECT",29,IF(G217="SM TALK",30,IF(G217="HUMOR",31,IF(G217="POLITE+",32,IF(G217="POLITE-",32,IF(G217="INPUT-",33,IF(G217="AMBIGUOUS",34,IF(G217="UNCODEABLE",35)))))))))))))))))))))))))))))))))))))))))))))))))))))))))))))))))</f>
        <v>9</v>
      </c>
      <c r="G217" t="s">
        <v>9373</v>
      </c>
      <c r="H217" s="4">
        <f t="shared" ref="H217" si="15">IF(I217="GREET",1,IF(I217="GOAL",2,IF(I217="GOAL:COOP",2,IF(I217="(GOAL:COOP)",2,IF(I217="GOAL:CIVILITY",2,IF(I217="GOAL:SUSTAIN",2,IF(I217="(GOAL:SUSTAIN)",2,IF(I217="GOAL:MAX EARN",2,IF(I217="GOAL:EQUITY",2,IF(I217="(GOAL:EQUITY)",2,IF(I217="PROPOSAL",3,IF(I217="(PROPOSAL)",3,IF(I217="CHOOSE+",4,IF(I217="CHOOSE-",4,IF(I217="(CHOOSE+)",4,IF(I217="(CHOOSE-)",4,IF(I217="ECO INFO",5,IF(I217="(ECO INFO)",5,IF(I217="$ INFO",6,IF(I217="($ INFO)",6,IF(I217="SOC INFO",7,IF(I217="(SOC INFO)",7,IF(I217="RULE INFO",8,IF(I217="EXP INFO",9,IF(I217="(EXP INFO)",9,IF(I217="MON RES",10,IF(I217="MON EARN",11,IF(I217="MON BEH",12,IF(I217="POSE HARM",13,IF(I217="(POSE HARM)",13,IF(I217="POSE CONCERN",14,IF(I217="(POSE CONCERN)",14,IF(I217="RJ APOLOGY",15,IF(I217="RJ ATONE",16,IF(I217="(RJ ATONE)",16,IF(I217="RJ JUSTIFY",17,IF(I217="RJ JUSTIFY:ECO INFO",17,IF(I217="RJ JUSTIFY:SOC INFO",17,IF(I217="RJ JUSTIFY:EXP INFO",17,IF(I217="RJ JUSTIFY:MON EARN",17,IF(I217="RJ JUSTIFY:MON BEH",17,IF(I217="RJ-",18,IF(I217="RJ FORGIVE+",19,IF(I217="RJ FORGIVE-",19,IF(I217="(RJ FORGIVE+)",19,IF(I217="(RJ FORGIVE-)",19,IF(I217="COORD",20,IF(I217="(COORD)",20,IF(I217="ENF ACK",21,IF(I217="(ENF ACK)",21,IF(I217="ENF PRAISE",22,IF(I217="ENF ASK",23,IF(I217="ENF TELL",24,IF(I217="ENF SHAME",25,IF(I217="ENF WARN",26,IF(I217="ENF THREATEN",27,IF(I217="ENF PUNISH",28,IF(I217="DEFECT",29,IF(I217="SM TALK",30,IF(I217="HUMOR",31,IF(I217="POLITE+",32,IF(I217="POLITE-",32,IF(I217="INPUT-",33,IF(I217="AMBIGUOUS",34,IF(I217="UNCODEABLE",35)))))))))))))))))))))))))))))))))))))))))))))))))))))))))))))))))</f>
        <v>6</v>
      </c>
      <c r="I217" t="s">
        <v>10472</v>
      </c>
      <c r="J217" s="4">
        <f t="shared" ref="J217" si="16">IF(K217="GREET",1,IF(K217="GOAL",2,IF(K217="GOAL:COOP",2,IF(K217="(GOAL:COOP)",2,IF(K217="GOAL:CIVILITY",2,IF(K217="GOAL:SUSTAIN",2,IF(K217="(GOAL:SUSTAIN)",2,IF(K217="GOAL:MAX EARN",2,IF(K217="GOAL:EQUITY",2,IF(K217="(GOAL:EQUITY)",2,IF(K217="PROPOSAL",3,IF(K217="(PROPOSAL)",3,IF(K217="CHOOSE+",4,IF(K217="CHOOSE-",4,IF(K217="(CHOOSE+)",4,IF(K217="(CHOOSE-)",4,IF(K217="ECO INFO",5,IF(K217="(ECO INFO)",5,IF(K217="$ INFO",6,IF(K217="($ INFO)",6,IF(K217="SOC INFO",7,IF(K217="(SOC INFO)",7,IF(K217="RULE INFO",8,IF(K217="EXP INFO",9,IF(K217="(EXP INFO)",9,IF(K217="MON RES",10,IF(K217="MON EARN",11,IF(K217="MON BEH",12,IF(K217="POSE HARM",13,IF(K217="(POSE HARM)",13,IF(K217="POSE CONCERN",14,IF(K217="(POSE CONCERN)",14,IF(K217="RJ APOLOGY",15,IF(K217="RJ ATONE",16,IF(K217="(RJ ATONE)",16,IF(K217="RJ JUSTIFY",17,IF(K217="RJ JUSTIFY:ECO INFO",17,IF(K217="RJ JUSTIFY:SOC INFO",17,IF(K217="RJ JUSTIFY:EXP INFO",17,IF(K217="RJ JUSTIFY:MON EARN",17,IF(K217="RJ JUSTIFY:MON BEH",17,IF(K217="RJ-",18,IF(K217="RJ FORGIVE+",19,IF(K217="RJ FORGIVE-",19,IF(K217="(RJ FORGIVE+)",19,IF(K217="(RJ FORGIVE-)",19,IF(K217="COORD",20,IF(K217="(COORD)",20,IF(K217="ENF ACK",21,IF(K217="(ENF ACK)",21,IF(K217="ENF PRAISE",22,IF(K217="ENF ASK",23,IF(K217="ENF TELL",24,IF(K217="ENF SHAME",25,IF(K217="ENF WARN",26,IF(K217="ENF THREATEN",27,IF(K217="ENF PUNISH",28,IF(K217="DEFECT",29,IF(K217="SM TALK",30,IF(K217="HUMOR",31,IF(K217="POLITE+",32,IF(K217="POLITE-",32,IF(K217="INPUT-",33,IF(K217="AMBIGUOUS",34,IF(K217="UNCODEABLE",35)))))))))))))))))))))))))))))))))))))))))))))))))))))))))))))))))</f>
        <v>7</v>
      </c>
      <c r="K217" t="s">
        <v>9377</v>
      </c>
    </row>
    <row r="218" spans="1:11" x14ac:dyDescent="0.35">
      <c r="E218" s="58" t="s">
        <v>11785</v>
      </c>
      <c r="F218" s="4">
        <f t="shared" si="14"/>
        <v>7</v>
      </c>
      <c r="G218" t="s">
        <v>9377</v>
      </c>
    </row>
    <row r="219" spans="1:11" x14ac:dyDescent="0.35">
      <c r="A219" s="4">
        <v>122</v>
      </c>
      <c r="B219" s="4">
        <v>-36.177999999999997</v>
      </c>
      <c r="C219" t="s">
        <v>8487</v>
      </c>
      <c r="D219" s="4">
        <v>4</v>
      </c>
      <c r="E219" s="16" t="s">
        <v>8712</v>
      </c>
      <c r="F219" s="4">
        <f t="shared" si="14"/>
        <v>7</v>
      </c>
      <c r="G219" t="s">
        <v>9377</v>
      </c>
      <c r="I219" t="s">
        <v>11786</v>
      </c>
    </row>
    <row r="220" spans="1:11" x14ac:dyDescent="0.35">
      <c r="A220" s="4">
        <v>123</v>
      </c>
      <c r="B220" s="4">
        <v>-32.67</v>
      </c>
      <c r="C220" t="s">
        <v>8494</v>
      </c>
      <c r="D220" s="4">
        <v>2</v>
      </c>
      <c r="E220" s="16" t="s">
        <v>1282</v>
      </c>
      <c r="F220" s="4">
        <f t="shared" si="14"/>
        <v>32</v>
      </c>
      <c r="G220" t="s">
        <v>9376</v>
      </c>
    </row>
    <row r="222" spans="1:11" x14ac:dyDescent="0.35">
      <c r="B222" s="107" t="s">
        <v>9234</v>
      </c>
      <c r="C222" s="22"/>
      <c r="D222" s="21"/>
      <c r="E222" s="23"/>
    </row>
    <row r="223" spans="1:11" x14ac:dyDescent="0.35">
      <c r="B223" s="20"/>
    </row>
    <row r="224" spans="1:11" x14ac:dyDescent="0.35">
      <c r="A224" s="4">
        <v>124</v>
      </c>
      <c r="B224" s="4">
        <v>25.895</v>
      </c>
      <c r="C224" t="s">
        <v>8507</v>
      </c>
      <c r="D224" s="4">
        <v>3</v>
      </c>
      <c r="E224" s="16" t="s">
        <v>8716</v>
      </c>
      <c r="F224" s="4">
        <f t="shared" ref="F224" si="17">IF(G224="GREET",1,IF(G224="GOAL",2,IF(G224="GOAL:COOP",2,IF(G224="(GOAL:COOP)",2,IF(G224="GOAL:CIVILITY",2,IF(G224="GOAL:SUSTAIN",2,IF(G224="(GOAL:SUSTAIN)",2,IF(G224="GOAL:MAX EARN",2,IF(G224="GOAL:EQUITY",2,IF(G224="(GOAL:EQUITY)",2,IF(G224="PROPOSAL",3,IF(G224="(PROPOSAL)",3,IF(G224="CHOOSE+",4,IF(G224="CHOOSE-",4,IF(G224="(CHOOSE+)",4,IF(G224="(CHOOSE-)",4,IF(G224="ECO INFO",5,IF(G224="(ECO INFO)",5,IF(G224="$ INFO",6,IF(G224="($ INFO)",6,IF(G224="SOC INFO",7,IF(G224="(SOC INFO)",7,IF(G224="RULE INFO",8,IF(G224="EXP INFO",9,IF(G224="(EXP INFO)",9,IF(G224="MON RES",10,IF(G224="MON EARN",11,IF(G224="MON BEH",12,IF(G224="POSE HARM",13,IF(G224="(POSE HARM)",13,IF(G224="POSE CONCERN",14,IF(G224="(POSE CONCERN)",14,IF(G224="RJ APOLOGY",15,IF(G224="RJ ATONE",16,IF(G224="(RJ ATONE)",16,IF(G224="RJ JUSTIFY",17,IF(G224="RJ JUSTIFY:ECO INFO",17,IF(G224="RJ JUSTIFY:SOC INFO",17,IF(G224="RJ JUSTIFY:EXP INFO",17,IF(G224="RJ JUSTIFY:MON EARN",17,IF(G224="RJ JUSTIFY:MON BEH",17,IF(G224="RJ-",18,IF(G224="RJ FORGIVE+",19,IF(G224="RJ FORGIVE-",19,IF(G224="(RJ FORGIVE+)",19,IF(G224="(RJ FORGIVE-)",19,IF(G224="COORD",20,IF(G224="(COORD)",20,IF(G224="ENF ACK",21,IF(G224="(ENF ACK)",21,IF(G224="ENF PRAISE",22,IF(G224="ENF ASK",23,IF(G224="ENF TELL",24,IF(G224="ENF SHAME",25,IF(G224="ENF WARN",26,IF(G224="ENF THREATEN",27,IF(G224="ENF PUNISH",28,IF(G224="DEFECT",29,IF(G224="SM TALK",30,IF(G224="HUMOR",31,IF(G224="POLITE+",32,IF(G224="POLITE-",32,IF(G224="INPUT-",33,IF(G224="AMBIGUOUS",34,IF(G224="UNCODEABLE",35)))))))))))))))))))))))))))))))))))))))))))))))))))))))))))))))))</f>
        <v>24</v>
      </c>
      <c r="G224" t="s">
        <v>10409</v>
      </c>
    </row>
    <row r="225" spans="1:7" x14ac:dyDescent="0.35">
      <c r="B225" s="4">
        <v>30.472999999999999</v>
      </c>
      <c r="C225" t="s">
        <v>8507</v>
      </c>
      <c r="D225" s="4">
        <v>3</v>
      </c>
      <c r="E225" s="16" t="s">
        <v>8717</v>
      </c>
    </row>
    <row r="227" spans="1:7" x14ac:dyDescent="0.35">
      <c r="A227" s="4">
        <v>125</v>
      </c>
      <c r="B227" s="4">
        <v>121.465</v>
      </c>
      <c r="C227" t="s">
        <v>8507</v>
      </c>
      <c r="D227" s="4">
        <v>3</v>
      </c>
      <c r="E227" s="16" t="s">
        <v>8720</v>
      </c>
      <c r="F227" s="4">
        <f t="shared" ref="F227:F228" si="18">IF(G227="GREET",1,IF(G227="GOAL",2,IF(G227="GOAL:COOP",2,IF(G227="(GOAL:COOP)",2,IF(G227="GOAL:CIVILITY",2,IF(G227="GOAL:SUSTAIN",2,IF(G227="(GOAL:SUSTAIN)",2,IF(G227="GOAL:MAX EARN",2,IF(G227="GOAL:EQUITY",2,IF(G227="(GOAL:EQUITY)",2,IF(G227="PROPOSAL",3,IF(G227="(PROPOSAL)",3,IF(G227="CHOOSE+",4,IF(G227="CHOOSE-",4,IF(G227="(CHOOSE+)",4,IF(G227="(CHOOSE-)",4,IF(G227="ECO INFO",5,IF(G227="(ECO INFO)",5,IF(G227="$ INFO",6,IF(G227="($ INFO)",6,IF(G227="SOC INFO",7,IF(G227="(SOC INFO)",7,IF(G227="RULE INFO",8,IF(G227="EXP INFO",9,IF(G227="(EXP INFO)",9,IF(G227="MON RES",10,IF(G227="MON EARN",11,IF(G227="MON BEH",12,IF(G227="POSE HARM",13,IF(G227="(POSE HARM)",13,IF(G227="POSE CONCERN",14,IF(G227="(POSE CONCERN)",14,IF(G227="RJ APOLOGY",15,IF(G227="RJ ATONE",16,IF(G227="(RJ ATONE)",16,IF(G227="RJ JUSTIFY",17,IF(G227="RJ JUSTIFY:ECO INFO",17,IF(G227="RJ JUSTIFY:SOC INFO",17,IF(G227="RJ JUSTIFY:EXP INFO",17,IF(G227="RJ JUSTIFY:MON EARN",17,IF(G227="RJ JUSTIFY:MON BEH",17,IF(G227="RJ-",18,IF(G227="RJ FORGIVE+",19,IF(G227="RJ FORGIVE-",19,IF(G227="(RJ FORGIVE+)",19,IF(G227="(RJ FORGIVE-)",19,IF(G227="COORD",20,IF(G227="(COORD)",20,IF(G227="ENF ACK",21,IF(G227="(ENF ACK)",21,IF(G227="ENF PRAISE",22,IF(G227="ENF ASK",23,IF(G227="ENF TELL",24,IF(G227="ENF SHAME",25,IF(G227="ENF WARN",26,IF(G227="ENF THREATEN",27,IF(G227="ENF PUNISH",28,IF(G227="DEFECT",29,IF(G227="SM TALK",30,IF(G227="HUMOR",31,IF(G227="POLITE+",32,IF(G227="POLITE-",32,IF(G227="INPUT-",33,IF(G227="AMBIGUOUS",34,IF(G227="UNCODEABLE",35)))))))))))))))))))))))))))))))))))))))))))))))))))))))))))))))))</f>
        <v>10</v>
      </c>
      <c r="G227" t="s">
        <v>10136</v>
      </c>
    </row>
    <row r="228" spans="1:7" x14ac:dyDescent="0.35">
      <c r="A228" s="4">
        <v>126</v>
      </c>
      <c r="B228" s="4">
        <v>128.98400000000001</v>
      </c>
      <c r="C228" t="s">
        <v>8487</v>
      </c>
      <c r="D228" s="4">
        <v>4</v>
      </c>
      <c r="E228" s="16" t="s">
        <v>415</v>
      </c>
      <c r="F228" s="4">
        <f t="shared" si="18"/>
        <v>10</v>
      </c>
      <c r="G228" t="s">
        <v>10136</v>
      </c>
    </row>
    <row r="230" spans="1:7" x14ac:dyDescent="0.35">
      <c r="A230" s="4">
        <v>127</v>
      </c>
      <c r="B230" s="4">
        <v>161.74299999999999</v>
      </c>
      <c r="C230" t="s">
        <v>8492</v>
      </c>
      <c r="D230" s="4">
        <v>1</v>
      </c>
      <c r="E230" s="16" t="s">
        <v>8721</v>
      </c>
      <c r="F230" s="4">
        <f t="shared" ref="F230" si="19">IF(G230="GREET",1,IF(G230="GOAL",2,IF(G230="GOAL:COOP",2,IF(G230="(GOAL:COOP)",2,IF(G230="GOAL:CIVILITY",2,IF(G230="GOAL:SUSTAIN",2,IF(G230="(GOAL:SUSTAIN)",2,IF(G230="GOAL:MAX EARN",2,IF(G230="GOAL:EQUITY",2,IF(G230="(GOAL:EQUITY)",2,IF(G230="PROPOSAL",3,IF(G230="(PROPOSAL)",3,IF(G230="CHOOSE+",4,IF(G230="CHOOSE-",4,IF(G230="(CHOOSE+)",4,IF(G230="(CHOOSE-)",4,IF(G230="ECO INFO",5,IF(G230="(ECO INFO)",5,IF(G230="$ INFO",6,IF(G230="($ INFO)",6,IF(G230="SOC INFO",7,IF(G230="(SOC INFO)",7,IF(G230="RULE INFO",8,IF(G230="EXP INFO",9,IF(G230="(EXP INFO)",9,IF(G230="MON RES",10,IF(G230="MON EARN",11,IF(G230="MON BEH",12,IF(G230="POSE HARM",13,IF(G230="(POSE HARM)",13,IF(G230="POSE CONCERN",14,IF(G230="(POSE CONCERN)",14,IF(G230="RJ APOLOGY",15,IF(G230="RJ ATONE",16,IF(G230="(RJ ATONE)",16,IF(G230="RJ JUSTIFY",17,IF(G230="RJ JUSTIFY:ECO INFO",17,IF(G230="RJ JUSTIFY:SOC INFO",17,IF(G230="RJ JUSTIFY:EXP INFO",17,IF(G230="RJ JUSTIFY:MON EARN",17,IF(G230="RJ JUSTIFY:MON BEH",17,IF(G230="RJ-",18,IF(G230="RJ FORGIVE+",19,IF(G230="RJ FORGIVE-",19,IF(G230="(RJ FORGIVE+)",19,IF(G230="(RJ FORGIVE-)",19,IF(G230="COORD",20,IF(G230="(COORD)",20,IF(G230="ENF ACK",21,IF(G230="(ENF ACK)",21,IF(G230="ENF PRAISE",22,IF(G230="ENF ASK",23,IF(G230="ENF TELL",24,IF(G230="ENF SHAME",25,IF(G230="ENF WARN",26,IF(G230="ENF THREATEN",27,IF(G230="ENF PUNISH",28,IF(G230="DEFECT",29,IF(G230="SM TALK",30,IF(G230="HUMOR",31,IF(G230="POLITE+",32,IF(G230="POLITE-",32,IF(G230="INPUT-",33,IF(G230="AMBIGUOUS",34,IF(G230="UNCODEABLE",35)))))))))))))))))))))))))))))))))))))))))))))))))))))))))))))))))</f>
        <v>20</v>
      </c>
      <c r="G230" t="s">
        <v>9472</v>
      </c>
    </row>
    <row r="232" spans="1:7" x14ac:dyDescent="0.35">
      <c r="A232" s="4">
        <v>128</v>
      </c>
      <c r="B232" s="4">
        <v>241.239</v>
      </c>
      <c r="C232" t="s">
        <v>8507</v>
      </c>
      <c r="D232" s="4">
        <v>3</v>
      </c>
      <c r="E232" s="16" t="s">
        <v>863</v>
      </c>
      <c r="F232" s="4">
        <f t="shared" ref="F232:F233" si="20">IF(G232="GREET",1,IF(G232="GOAL",2,IF(G232="GOAL:COOP",2,IF(G232="(GOAL:COOP)",2,IF(G232="GOAL:CIVILITY",2,IF(G232="GOAL:SUSTAIN",2,IF(G232="(GOAL:SUSTAIN)",2,IF(G232="GOAL:MAX EARN",2,IF(G232="GOAL:EQUITY",2,IF(G232="(GOAL:EQUITY)",2,IF(G232="PROPOSAL",3,IF(G232="(PROPOSAL)",3,IF(G232="CHOOSE+",4,IF(G232="CHOOSE-",4,IF(G232="(CHOOSE+)",4,IF(G232="(CHOOSE-)",4,IF(G232="ECO INFO",5,IF(G232="(ECO INFO)",5,IF(G232="$ INFO",6,IF(G232="($ INFO)",6,IF(G232="SOC INFO",7,IF(G232="(SOC INFO)",7,IF(G232="RULE INFO",8,IF(G232="EXP INFO",9,IF(G232="(EXP INFO)",9,IF(G232="MON RES",10,IF(G232="MON EARN",11,IF(G232="MON BEH",12,IF(G232="POSE HARM",13,IF(G232="(POSE HARM)",13,IF(G232="POSE CONCERN",14,IF(G232="(POSE CONCERN)",14,IF(G232="RJ APOLOGY",15,IF(G232="RJ ATONE",16,IF(G232="(RJ ATONE)",16,IF(G232="RJ JUSTIFY",17,IF(G232="RJ JUSTIFY:ECO INFO",17,IF(G232="RJ JUSTIFY:SOC INFO",17,IF(G232="RJ JUSTIFY:EXP INFO",17,IF(G232="RJ JUSTIFY:MON EARN",17,IF(G232="RJ JUSTIFY:MON BEH",17,IF(G232="RJ-",18,IF(G232="RJ FORGIVE+",19,IF(G232="RJ FORGIVE-",19,IF(G232="(RJ FORGIVE+)",19,IF(G232="(RJ FORGIVE-)",19,IF(G232="COORD",20,IF(G232="(COORD)",20,IF(G232="ENF ACK",21,IF(G232="(ENF ACK)",21,IF(G232="ENF PRAISE",22,IF(G232="ENF ASK",23,IF(G232="ENF TELL",24,IF(G232="ENF SHAME",25,IF(G232="ENF WARN",26,IF(G232="ENF THREATEN",27,IF(G232="ENF PUNISH",28,IF(G232="DEFECT",29,IF(G232="SM TALK",30,IF(G232="HUMOR",31,IF(G232="POLITE+",32,IF(G232="POLITE-",32,IF(G232="INPUT-",33,IF(G232="AMBIGUOUS",34,IF(G232="UNCODEABLE",35)))))))))))))))))))))))))))))))))))))))))))))))))))))))))))))))))</f>
        <v>22</v>
      </c>
      <c r="G232" t="s">
        <v>10418</v>
      </c>
    </row>
    <row r="233" spans="1:7" x14ac:dyDescent="0.35">
      <c r="A233" s="4">
        <v>129</v>
      </c>
      <c r="B233" s="4">
        <v>242.864</v>
      </c>
      <c r="C233" t="s">
        <v>8487</v>
      </c>
      <c r="D233" s="4">
        <v>4</v>
      </c>
      <c r="E233" s="16" t="s">
        <v>8724</v>
      </c>
      <c r="F233" s="4">
        <f t="shared" si="20"/>
        <v>22</v>
      </c>
      <c r="G233" t="s">
        <v>10418</v>
      </c>
    </row>
    <row r="236" spans="1:7" x14ac:dyDescent="0.35">
      <c r="A236" s="8" t="s">
        <v>11929</v>
      </c>
    </row>
    <row r="237" spans="1:7" x14ac:dyDescent="0.35">
      <c r="B237" s="98" t="s">
        <v>11936</v>
      </c>
    </row>
    <row r="238" spans="1:7" x14ac:dyDescent="0.35">
      <c r="A238" s="7" t="s">
        <v>12235</v>
      </c>
      <c r="B238" s="4">
        <v>4</v>
      </c>
      <c r="C238" t="s">
        <v>12061</v>
      </c>
    </row>
    <row r="239" spans="1:7" x14ac:dyDescent="0.35">
      <c r="A239" s="7" t="s">
        <v>12236</v>
      </c>
      <c r="B239" s="4">
        <v>4</v>
      </c>
      <c r="C239" t="s">
        <v>12062</v>
      </c>
    </row>
    <row r="240" spans="1:7" x14ac:dyDescent="0.35">
      <c r="A240" s="7" t="s">
        <v>12237</v>
      </c>
      <c r="B240" s="4">
        <v>4</v>
      </c>
      <c r="C240" t="s">
        <v>12064</v>
      </c>
    </row>
    <row r="242" spans="1:10" x14ac:dyDescent="0.35">
      <c r="A242" s="7" t="s">
        <v>12080</v>
      </c>
      <c r="B242" s="4">
        <v>4</v>
      </c>
    </row>
    <row r="243" spans="1:10" x14ac:dyDescent="0.35">
      <c r="A243" s="4" t="s">
        <v>12082</v>
      </c>
      <c r="B243" s="4">
        <v>1</v>
      </c>
    </row>
    <row r="246" spans="1:10" x14ac:dyDescent="0.35">
      <c r="B246" s="8" t="s">
        <v>12198</v>
      </c>
      <c r="F246"/>
      <c r="H246"/>
      <c r="J246"/>
    </row>
    <row r="247" spans="1:10" x14ac:dyDescent="0.35">
      <c r="A247" s="8" t="s">
        <v>12199</v>
      </c>
      <c r="B247" s="139" t="s">
        <v>12230</v>
      </c>
      <c r="C247" s="139" t="s">
        <v>12231</v>
      </c>
      <c r="F247"/>
      <c r="H247"/>
      <c r="J247"/>
    </row>
    <row r="248" spans="1:10" x14ac:dyDescent="0.35">
      <c r="A248" s="7" t="s">
        <v>12083</v>
      </c>
      <c r="B248" s="102">
        <v>3</v>
      </c>
      <c r="C248" s="102">
        <v>2</v>
      </c>
      <c r="F248"/>
      <c r="H248"/>
      <c r="J248"/>
    </row>
    <row r="249" spans="1:10" x14ac:dyDescent="0.35">
      <c r="A249" s="7" t="s">
        <v>12084</v>
      </c>
      <c r="B249" s="102">
        <v>3</v>
      </c>
      <c r="C249" s="102">
        <v>3</v>
      </c>
      <c r="F249"/>
      <c r="H249"/>
      <c r="J249"/>
    </row>
    <row r="250" spans="1:10" x14ac:dyDescent="0.35">
      <c r="B250" s="102"/>
      <c r="C250" s="102"/>
      <c r="F250"/>
      <c r="H250"/>
      <c r="J250"/>
    </row>
    <row r="251" spans="1:10" x14ac:dyDescent="0.35">
      <c r="A251" s="8" t="s">
        <v>12200</v>
      </c>
      <c r="B251" s="102"/>
      <c r="C251" s="102"/>
      <c r="F251"/>
      <c r="H251"/>
      <c r="J251"/>
    </row>
    <row r="252" spans="1:10" x14ac:dyDescent="0.35">
      <c r="A252" s="7" t="s">
        <v>12083</v>
      </c>
      <c r="B252" s="102">
        <v>3</v>
      </c>
      <c r="C252" s="102" t="s">
        <v>11932</v>
      </c>
      <c r="E252" s="16" t="s">
        <v>12223</v>
      </c>
      <c r="F252"/>
      <c r="H252"/>
      <c r="J252"/>
    </row>
    <row r="253" spans="1:10" x14ac:dyDescent="0.35">
      <c r="A253" s="7" t="s">
        <v>12084</v>
      </c>
      <c r="B253" s="102">
        <v>3</v>
      </c>
      <c r="C253" s="102" t="s">
        <v>11932</v>
      </c>
      <c r="F253"/>
      <c r="H253"/>
      <c r="J253"/>
    </row>
    <row r="254" spans="1:10" x14ac:dyDescent="0.35">
      <c r="B254" s="102"/>
      <c r="C254" s="102"/>
      <c r="F254"/>
      <c r="H254"/>
      <c r="J254"/>
    </row>
    <row r="255" spans="1:10" x14ac:dyDescent="0.35">
      <c r="A255" s="8" t="s">
        <v>12201</v>
      </c>
      <c r="B255" s="102"/>
      <c r="C255" s="102"/>
      <c r="F255"/>
      <c r="H255"/>
      <c r="J255"/>
    </row>
    <row r="256" spans="1:10" x14ac:dyDescent="0.35">
      <c r="A256" s="7" t="s">
        <v>12083</v>
      </c>
      <c r="B256" s="102">
        <v>3</v>
      </c>
      <c r="C256" s="102" t="s">
        <v>11932</v>
      </c>
      <c r="E256" s="16" t="s">
        <v>12223</v>
      </c>
      <c r="F256"/>
      <c r="H256"/>
      <c r="J256"/>
    </row>
    <row r="257" spans="1:10" x14ac:dyDescent="0.35">
      <c r="A257" s="7" t="s">
        <v>12084</v>
      </c>
      <c r="B257" s="102">
        <v>3</v>
      </c>
      <c r="C257" s="102" t="s">
        <v>11932</v>
      </c>
      <c r="F257"/>
      <c r="H257"/>
      <c r="J257"/>
    </row>
    <row r="258" spans="1:10" x14ac:dyDescent="0.35">
      <c r="B258" s="102"/>
      <c r="C258" s="102"/>
      <c r="F258"/>
      <c r="H258"/>
      <c r="J258"/>
    </row>
    <row r="259" spans="1:10" x14ac:dyDescent="0.35">
      <c r="A259" s="7" t="s">
        <v>12080</v>
      </c>
      <c r="B259" s="102"/>
      <c r="C259" s="102"/>
      <c r="F259"/>
      <c r="H259"/>
      <c r="J259"/>
    </row>
    <row r="260" spans="1:10" x14ac:dyDescent="0.35">
      <c r="A260" s="7" t="s">
        <v>12083</v>
      </c>
      <c r="B260" s="102">
        <v>3</v>
      </c>
      <c r="C260" s="102">
        <v>2</v>
      </c>
      <c r="F260"/>
      <c r="H260"/>
      <c r="J260"/>
    </row>
    <row r="261" spans="1:10" x14ac:dyDescent="0.35">
      <c r="A261" s="7" t="s">
        <v>12084</v>
      </c>
      <c r="B261" s="102">
        <v>3</v>
      </c>
      <c r="C261" s="102">
        <v>3</v>
      </c>
      <c r="F261"/>
      <c r="H261"/>
      <c r="J261"/>
    </row>
    <row r="264" spans="1:10" x14ac:dyDescent="0.35">
      <c r="A264" s="8" t="s">
        <v>12089</v>
      </c>
    </row>
    <row r="266" spans="1:10" x14ac:dyDescent="0.35">
      <c r="A266" s="113" t="s">
        <v>11933</v>
      </c>
    </row>
    <row r="267" spans="1:10" x14ac:dyDescent="0.35">
      <c r="A267" s="113"/>
    </row>
    <row r="268" spans="1:10" x14ac:dyDescent="0.35">
      <c r="A268" s="116" t="s">
        <v>12090</v>
      </c>
    </row>
    <row r="269" spans="1:10" x14ac:dyDescent="0.35">
      <c r="A269" s="4" t="s">
        <v>12091</v>
      </c>
      <c r="B269" s="4">
        <v>4</v>
      </c>
    </row>
    <row r="270" spans="1:10" x14ac:dyDescent="0.35">
      <c r="A270" s="4" t="s">
        <v>12092</v>
      </c>
    </row>
    <row r="271" spans="1:10" x14ac:dyDescent="0.35">
      <c r="A271" s="4" t="s">
        <v>12093</v>
      </c>
    </row>
    <row r="272" spans="1:10" x14ac:dyDescent="0.35">
      <c r="A272" s="4" t="s">
        <v>12094</v>
      </c>
    </row>
    <row r="273" spans="1:2" x14ac:dyDescent="0.35">
      <c r="A273" s="37" t="s">
        <v>12098</v>
      </c>
      <c r="B273" s="117">
        <v>4</v>
      </c>
    </row>
    <row r="274" spans="1:2" x14ac:dyDescent="0.35">
      <c r="A274" s="37"/>
    </row>
    <row r="275" spans="1:2" x14ac:dyDescent="0.35">
      <c r="A275" s="116" t="s">
        <v>12095</v>
      </c>
    </row>
    <row r="276" spans="1:2" x14ac:dyDescent="0.35">
      <c r="A276" s="4" t="s">
        <v>12091</v>
      </c>
      <c r="B276" s="4">
        <v>4</v>
      </c>
    </row>
    <row r="277" spans="1:2" x14ac:dyDescent="0.35">
      <c r="A277" s="4" t="s">
        <v>12092</v>
      </c>
    </row>
    <row r="278" spans="1:2" x14ac:dyDescent="0.35">
      <c r="A278" s="4" t="s">
        <v>12093</v>
      </c>
    </row>
    <row r="279" spans="1:2" x14ac:dyDescent="0.35">
      <c r="A279" s="4" t="s">
        <v>12094</v>
      </c>
    </row>
    <row r="280" spans="1:2" x14ac:dyDescent="0.35">
      <c r="A280" s="37" t="s">
        <v>12098</v>
      </c>
      <c r="B280" s="4">
        <v>4</v>
      </c>
    </row>
    <row r="281" spans="1:2" x14ac:dyDescent="0.35">
      <c r="A281" s="37"/>
    </row>
    <row r="282" spans="1:2" x14ac:dyDescent="0.35">
      <c r="A282" s="113" t="s">
        <v>11934</v>
      </c>
    </row>
    <row r="283" spans="1:2" x14ac:dyDescent="0.35">
      <c r="A283" s="113"/>
    </row>
    <row r="284" spans="1:2" x14ac:dyDescent="0.35">
      <c r="A284" s="116" t="s">
        <v>12090</v>
      </c>
    </row>
    <row r="285" spans="1:2" x14ac:dyDescent="0.35">
      <c r="A285" s="4" t="s">
        <v>12091</v>
      </c>
      <c r="B285" s="4">
        <v>4</v>
      </c>
    </row>
    <row r="286" spans="1:2" x14ac:dyDescent="0.35">
      <c r="A286" s="4" t="s">
        <v>12092</v>
      </c>
    </row>
    <row r="287" spans="1:2" x14ac:dyDescent="0.35">
      <c r="A287" s="4" t="s">
        <v>12093</v>
      </c>
    </row>
    <row r="288" spans="1:2" x14ac:dyDescent="0.35">
      <c r="A288" s="4" t="s">
        <v>12094</v>
      </c>
    </row>
    <row r="289" spans="1:5" x14ac:dyDescent="0.35">
      <c r="A289" s="37" t="s">
        <v>12098</v>
      </c>
      <c r="B289" s="117">
        <v>4</v>
      </c>
    </row>
    <row r="290" spans="1:5" x14ac:dyDescent="0.35">
      <c r="A290" s="37"/>
    </row>
    <row r="291" spans="1:5" x14ac:dyDescent="0.35">
      <c r="A291" s="116" t="s">
        <v>12095</v>
      </c>
      <c r="E291" s="16" t="s">
        <v>11932</v>
      </c>
    </row>
    <row r="292" spans="1:5" x14ac:dyDescent="0.35">
      <c r="A292" s="4" t="s">
        <v>12091</v>
      </c>
    </row>
    <row r="293" spans="1:5" x14ac:dyDescent="0.35">
      <c r="A293" s="4" t="s">
        <v>12092</v>
      </c>
    </row>
    <row r="294" spans="1:5" x14ac:dyDescent="0.35">
      <c r="A294" s="4" t="s">
        <v>12093</v>
      </c>
    </row>
    <row r="295" spans="1:5" x14ac:dyDescent="0.35">
      <c r="A295" s="4" t="s">
        <v>12094</v>
      </c>
    </row>
    <row r="296" spans="1:5" x14ac:dyDescent="0.35">
      <c r="A296" s="37" t="s">
        <v>12098</v>
      </c>
    </row>
    <row r="298" spans="1:5" x14ac:dyDescent="0.35">
      <c r="A298" s="113" t="s">
        <v>11935</v>
      </c>
    </row>
    <row r="299" spans="1:5" x14ac:dyDescent="0.35">
      <c r="A299" s="113"/>
    </row>
    <row r="300" spans="1:5" x14ac:dyDescent="0.35">
      <c r="A300" s="116" t="s">
        <v>12090</v>
      </c>
    </row>
    <row r="301" spans="1:5" x14ac:dyDescent="0.35">
      <c r="A301" s="4" t="s">
        <v>12091</v>
      </c>
      <c r="B301" s="4">
        <v>4</v>
      </c>
    </row>
    <row r="302" spans="1:5" x14ac:dyDescent="0.35">
      <c r="A302" s="4" t="s">
        <v>12092</v>
      </c>
    </row>
    <row r="303" spans="1:5" x14ac:dyDescent="0.35">
      <c r="A303" s="4" t="s">
        <v>12093</v>
      </c>
    </row>
    <row r="304" spans="1:5" x14ac:dyDescent="0.35">
      <c r="A304" s="4" t="s">
        <v>12094</v>
      </c>
    </row>
    <row r="305" spans="1:5" x14ac:dyDescent="0.35">
      <c r="A305" s="37" t="s">
        <v>12098</v>
      </c>
      <c r="B305" s="4">
        <v>4</v>
      </c>
    </row>
    <row r="307" spans="1:5" x14ac:dyDescent="0.35">
      <c r="A307" s="116" t="s">
        <v>12095</v>
      </c>
      <c r="E307" s="16" t="s">
        <v>11932</v>
      </c>
    </row>
    <row r="308" spans="1:5" x14ac:dyDescent="0.35">
      <c r="A308" s="4" t="s">
        <v>12091</v>
      </c>
    </row>
    <row r="309" spans="1:5" x14ac:dyDescent="0.35">
      <c r="A309" s="4" t="s">
        <v>12092</v>
      </c>
    </row>
    <row r="310" spans="1:5" x14ac:dyDescent="0.35">
      <c r="A310" s="4" t="s">
        <v>12093</v>
      </c>
    </row>
    <row r="311" spans="1:5" x14ac:dyDescent="0.35">
      <c r="A311" s="4" t="s">
        <v>12094</v>
      </c>
    </row>
    <row r="312" spans="1:5" x14ac:dyDescent="0.35">
      <c r="A312" s="39" t="s">
        <v>12098</v>
      </c>
    </row>
    <row r="313" spans="1:5" x14ac:dyDescent="0.35">
      <c r="A313" s="37"/>
    </row>
    <row r="314" spans="1:5" x14ac:dyDescent="0.35">
      <c r="A314" s="8" t="s">
        <v>12227</v>
      </c>
      <c r="B314" s="117">
        <f>(B269+B276+B285+B301)/4</f>
        <v>4</v>
      </c>
    </row>
  </sheetData>
  <phoneticPr fontId="25" type="noConversion"/>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000-000000000000}">
  <sheetPr codeName="Sheet232">
    <tabColor theme="9" tint="0.59999389629810485"/>
  </sheetPr>
  <dimension ref="A1:M416"/>
  <sheetViews>
    <sheetView zoomScale="80" zoomScaleNormal="80" workbookViewId="0">
      <selection activeCell="F1" sqref="F1"/>
    </sheetView>
  </sheetViews>
  <sheetFormatPr defaultRowHeight="14.5" x14ac:dyDescent="0.35"/>
  <cols>
    <col min="1" max="1" width="9.08984375" style="4" customWidth="1"/>
    <col min="2" max="2" width="10.81640625" style="4" customWidth="1"/>
    <col min="3" max="3" width="6.7265625" customWidth="1"/>
    <col min="4" max="4" width="7.81640625" style="4" customWidth="1"/>
    <col min="5" max="5" width="86" style="16" customWidth="1"/>
    <col min="6" max="6" width="8.90625" style="4"/>
    <col min="8" max="8" width="8.90625" style="4"/>
    <col min="10" max="10" width="8.90625" style="4"/>
  </cols>
  <sheetData>
    <row r="1" spans="1:11" x14ac:dyDescent="0.35">
      <c r="A1" s="14" t="s">
        <v>9365</v>
      </c>
      <c r="B1" s="10"/>
      <c r="C1" s="14"/>
      <c r="D1" s="18"/>
      <c r="E1" s="14"/>
      <c r="F1" s="127" t="s">
        <v>9368</v>
      </c>
      <c r="G1" s="36"/>
      <c r="H1" s="121"/>
      <c r="I1" s="36"/>
      <c r="J1" s="121"/>
      <c r="K1" s="36"/>
    </row>
    <row r="2" spans="1:11" x14ac:dyDescent="0.35">
      <c r="A2" s="7" t="s">
        <v>9223</v>
      </c>
      <c r="B2" s="7" t="s">
        <v>3</v>
      </c>
      <c r="C2" s="8" t="s">
        <v>9459</v>
      </c>
      <c r="D2" s="7" t="s">
        <v>9224</v>
      </c>
      <c r="E2" s="8" t="s">
        <v>9225</v>
      </c>
      <c r="F2" s="121"/>
      <c r="G2" s="36"/>
      <c r="H2" s="121"/>
      <c r="I2" s="36"/>
      <c r="J2" s="121"/>
      <c r="K2" s="36"/>
    </row>
    <row r="3" spans="1:11" x14ac:dyDescent="0.35">
      <c r="A3" s="7"/>
      <c r="B3" s="11" t="s">
        <v>9227</v>
      </c>
      <c r="C3" s="15"/>
      <c r="D3" s="19"/>
      <c r="E3" s="15"/>
      <c r="F3" s="4" t="s">
        <v>9370</v>
      </c>
      <c r="G3" t="s">
        <v>9382</v>
      </c>
      <c r="H3" s="4" t="s">
        <v>9370</v>
      </c>
      <c r="I3" t="s">
        <v>9369</v>
      </c>
      <c r="J3" s="4" t="s">
        <v>9370</v>
      </c>
      <c r="K3" t="s">
        <v>9369</v>
      </c>
    </row>
    <row r="4" spans="1:11" x14ac:dyDescent="0.35">
      <c r="A4" s="7"/>
      <c r="B4" s="7"/>
      <c r="C4" s="8"/>
      <c r="E4" s="8"/>
    </row>
    <row r="5" spans="1:11" s="6" customFormat="1" x14ac:dyDescent="0.35">
      <c r="A5" s="7">
        <v>4</v>
      </c>
      <c r="B5" s="31" t="s">
        <v>12065</v>
      </c>
      <c r="D5" s="7"/>
      <c r="E5" s="8"/>
      <c r="F5" s="7"/>
      <c r="H5" s="4"/>
      <c r="J5" s="7"/>
    </row>
    <row r="6" spans="1:11" s="6" customFormat="1" x14ac:dyDescent="0.35">
      <c r="A6" s="7">
        <v>1</v>
      </c>
      <c r="B6" s="31" t="s">
        <v>11797</v>
      </c>
      <c r="D6" s="7"/>
      <c r="E6" s="8"/>
      <c r="F6" s="7"/>
      <c r="H6" s="4"/>
      <c r="J6" s="7"/>
    </row>
    <row r="7" spans="1:11" s="6" customFormat="1" x14ac:dyDescent="0.35">
      <c r="A7" s="4">
        <v>1</v>
      </c>
      <c r="B7" s="4">
        <v>-389.399</v>
      </c>
      <c r="C7" t="s">
        <v>8749</v>
      </c>
      <c r="D7" s="4">
        <v>1</v>
      </c>
      <c r="E7" s="16" t="s">
        <v>8849</v>
      </c>
      <c r="F7" s="4">
        <f>IF(G7="GREET",1,IF(G7="GOAL",2,IF(G7="GOAL:COOP",2,IF(G7="(GOAL:COOP)",2,IF(G7="GOAL:CIVILITY",2,IF(G7="GOAL:SUSTAIN",2,IF(G7="(GOAL:SUSTAIN)",2,IF(G7="GOAL:MAX EARN",2,IF(G7="GOAL:EQUITY",2,IF(G7="(GOAL:EQUITY)",2,IF(G7="PROPOSAL",3,IF(G7="(PROPOSAL)",3,IF(G7="CHOOSE+",4,IF(G7="CHOOSE-",4,IF(G7="(CHOOSE+)",4,IF(G7="(CHOOSE-)",4,IF(G7="ECO INFO",5,IF(G7="(ECO INFO)",5,IF(G7="$ INFO",6,IF(G7="($ INFO)",6,IF(G7="SOC INFO",7,IF(G7="(SOC INFO)",7,IF(G7="RULE INFO",8,IF(G7="EXP INFO",9,IF(G7="(EXP INFO)",9,IF(G7="MON RES",10,IF(G7="MON EARN",11,IF(G7="MON BEH",12,IF(G7="POSE HARM",13,IF(G7="(POSE HARM)",13,IF(G7="POSE CONCERN",14,IF(G7="(POSE CONCERN)",14,IF(G7="RJ APOLOGY",15,IF(G7="RJ ATONE",16,IF(G7="(RJ ATONE)",16,IF(G7="RJ JUSTIFY",17,IF(G7="RJ JUSTIFY:ECO INFO",17,IF(G7="RJ JUSTIFY:SOC INFO",17,IF(G7="RJ JUSTIFY:EXP INFO",17,IF(G7="RJ JUSTIFY:MON EARN",17,IF(G7="RJ JUSTIFY:MON BEH",17,IF(G7="RJ-",18,IF(G7="RJ FORGIVE+",19,IF(G7="RJ FORGIVE-",19,IF(G7="(RJ FORGIVE+)",19,IF(G7="(RJ FORGIVE-)",19,IF(G7="COORD",20,IF(G7="(COORD)",20,IF(G7="ENF ACK",21,IF(G7="(ENF ACK)",21,IF(G7="ENF PRAISE",22,IF(G7="ENF ASK",23,IF(G7="ENF TELL",24,IF(G7="ENF SHAME",25,IF(G7="ENF WARN",26,IF(G7="ENF THREATEN",27,IF(G7="ENF PUNISH",28,IF(G7="DEFECT",29,IF(G7="SM TALK",30,IF(G7="HUMOR",31,IF(G7="POLITE+",32,IF(G7="POLITE-",32,IF(G7="INPUT-",33,IF(G7="AMBIGUOUS",34,IF(G7="UNCODEABLE",35)))))))))))))))))))))))))))))))))))))))))))))))))))))))))))))))))</f>
        <v>3</v>
      </c>
      <c r="G7" t="s">
        <v>9379</v>
      </c>
      <c r="H7" s="4">
        <f>IF(I7="GREET",1,IF(I7="GOAL",2,IF(I7="GOAL:COOP",2,IF(I7="(GOAL:COOP)",2,IF(I7="GOAL:CIVILITY",2,IF(I7="GOAL:SUSTAIN",2,IF(I7="(GOAL:SUSTAIN)",2,IF(I7="GOAL:MAX EARN",2,IF(I7="GOAL:EQUITY",2,IF(I7="(GOAL:EQUITY)",2,IF(I7="PROPOSAL",3,IF(I7="(PROPOSAL)",3,IF(I7="CHOOSE+",4,IF(I7="CHOOSE-",4,IF(I7="(CHOOSE+)",4,IF(I7="(CHOOSE-)",4,IF(I7="ECO INFO",5,IF(I7="(ECO INFO)",5,IF(I7="$ INFO",6,IF(I7="($ INFO)",6,IF(I7="SOC INFO",7,IF(I7="(SOC INFO)",7,IF(I7="RULE INFO",8,IF(I7="EXP INFO",9,IF(I7="(EXP INFO)",9,IF(I7="MON RES",10,IF(I7="MON EARN",11,IF(I7="MON BEH",12,IF(I7="POSE HARM",13,IF(I7="(POSE HARM)",13,IF(I7="POSE CONCERN",14,IF(I7="(POSE CONCERN)",14,IF(I7="RJ APOLOGY",15,IF(I7="RJ ATONE",16,IF(I7="(RJ ATONE)",16,IF(I7="RJ JUSTIFY",17,IF(I7="RJ JUSTIFY:ECO INFO",17,IF(I7="RJ JUSTIFY:SOC INFO",17,IF(I7="RJ JUSTIFY:EXP INFO",17,IF(I7="RJ JUSTIFY:MON EARN",17,IF(I7="RJ JUSTIFY:MON BEH",17,IF(I7="RJ-",18,IF(I7="RJ FORGIVE+",19,IF(I7="RJ FORGIVE-",19,IF(I7="(RJ FORGIVE+)",19,IF(I7="(RJ FORGIVE-)",19,IF(I7="COORD",20,IF(I7="(COORD)",20,IF(I7="ENF ACK",21,IF(I7="(ENF ACK)",21,IF(I7="ENF PRAISE",22,IF(I7="ENF ASK",23,IF(I7="ENF TELL",24,IF(I7="ENF SHAME",25,IF(I7="ENF WARN",26,IF(I7="ENF THREATEN",27,IF(I7="ENF PUNISH",28,IF(I7="DEFECT",29,IF(I7="SM TALK",30,IF(I7="HUMOR",31,IF(I7="POLITE+",32,IF(I7="POLITE-",32,IF(I7="INPUT-",33,IF(I7="AMBIGUOUS",34,IF(I7="UNCODEABLE",35)))))))))))))))))))))))))))))))))))))))))))))))))))))))))))))))))</f>
        <v>2</v>
      </c>
      <c r="I7" t="s">
        <v>12182</v>
      </c>
      <c r="J7" s="7"/>
    </row>
    <row r="8" spans="1:11" s="6" customFormat="1" x14ac:dyDescent="0.35">
      <c r="A8" s="4"/>
      <c r="B8" s="4">
        <v>-371.68900000000002</v>
      </c>
      <c r="C8" t="s">
        <v>8749</v>
      </c>
      <c r="D8" s="4">
        <v>1</v>
      </c>
      <c r="E8" s="16" t="s">
        <v>8858</v>
      </c>
      <c r="F8" s="4"/>
      <c r="G8"/>
      <c r="H8" s="4"/>
      <c r="J8" s="7"/>
    </row>
    <row r="9" spans="1:11" x14ac:dyDescent="0.35">
      <c r="A9" s="4">
        <v>2</v>
      </c>
      <c r="B9" s="4">
        <v>-388.64599999999899</v>
      </c>
      <c r="C9" t="s">
        <v>8737</v>
      </c>
      <c r="D9" s="4">
        <v>3</v>
      </c>
      <c r="E9" s="16" t="s">
        <v>8850</v>
      </c>
      <c r="F9" s="4">
        <f>IF(G9="GREET",1,IF(G9="GOAL",2,IF(G9="GOAL:COOP",2,IF(G9="(GOAL:COOP)",2,IF(G9="GOAL:CIVILITY",2,IF(G9="GOAL:SUSTAIN",2,IF(G9="(GOAL:SUSTAIN)",2,IF(G9="GOAL:MAX EARN",2,IF(G9="GOAL:EQUITY",2,IF(G9="(GOAL:EQUITY)",2,IF(G9="PROPOSAL",3,IF(G9="(PROPOSAL)",3,IF(G9="CHOOSE+",4,IF(G9="CHOOSE-",4,IF(G9="(CHOOSE+)",4,IF(G9="(CHOOSE-)",4,IF(G9="ECO INFO",5,IF(G9="(ECO INFO)",5,IF(G9="$ INFO",6,IF(G9="($ INFO)",6,IF(G9="SOC INFO",7,IF(G9="(SOC INFO)",7,IF(G9="RULE INFO",8,IF(G9="EXP INFO",9,IF(G9="(EXP INFO)",9,IF(G9="MON RES",10,IF(G9="MON EARN",11,IF(G9="MON BEH",12,IF(G9="POSE HARM",13,IF(G9="(POSE HARM)",13,IF(G9="POSE CONCERN",14,IF(G9="(POSE CONCERN)",14,IF(G9="RJ APOLOGY",15,IF(G9="RJ ATONE",16,IF(G9="(RJ ATONE)",16,IF(G9="RJ JUSTIFY",17,IF(G9="RJ JUSTIFY:ECO INFO",17,IF(G9="RJ JUSTIFY:SOC INFO",17,IF(G9="RJ JUSTIFY:EXP INFO",17,IF(G9="RJ JUSTIFY:MON EARN",17,IF(G9="RJ JUSTIFY:MON BEH",17,IF(G9="RJ-",18,IF(G9="RJ FORGIVE+",19,IF(G9="RJ FORGIVE-",19,IF(G9="(RJ FORGIVE+)",19,IF(G9="(RJ FORGIVE-)",19,IF(G9="COORD",20,IF(G9="(COORD)",20,IF(G9="ENF ACK",21,IF(G9="(ENF ACK)",21,IF(G9="ENF PRAISE",22,IF(G9="ENF ASK",23,IF(G9="ENF TELL",24,IF(G9="ENF SHAME",25,IF(G9="ENF WARN",26,IF(G9="ENF THREATEN",27,IF(G9="ENF PUNISH",28,IF(G9="DEFECT",29,IF(G9="SM TALK",30,IF(G9="HUMOR",31,IF(G9="POLITE+",32,IF(G9="POLITE-",32,IF(G9="INPUT-",33,IF(G9="AMBIGUOUS",34,IF(G9="UNCODEABLE",35)))))))))))))))))))))))))))))))))))))))))))))))))))))))))))))))))</f>
        <v>3</v>
      </c>
      <c r="G9" t="s">
        <v>9379</v>
      </c>
    </row>
    <row r="10" spans="1:11" x14ac:dyDescent="0.35">
      <c r="B10" s="4">
        <v>-382.72500000000002</v>
      </c>
      <c r="C10" t="s">
        <v>8737</v>
      </c>
      <c r="D10" s="4">
        <v>3</v>
      </c>
      <c r="E10" s="16" t="s">
        <v>5664</v>
      </c>
    </row>
    <row r="11" spans="1:11" x14ac:dyDescent="0.35">
      <c r="A11" s="4">
        <v>3</v>
      </c>
      <c r="B11" s="4">
        <v>-380.238</v>
      </c>
      <c r="C11" t="s">
        <v>8735</v>
      </c>
      <c r="D11" s="4">
        <v>4</v>
      </c>
      <c r="E11" s="16" t="s">
        <v>8852</v>
      </c>
    </row>
    <row r="12" spans="1:11" x14ac:dyDescent="0.35">
      <c r="E12" s="58" t="s">
        <v>10092</v>
      </c>
      <c r="F12" s="4">
        <f>IF(G12="GREET",1,IF(G12="GOAL",2,IF(G12="GOAL:COOP",2,IF(G12="(GOAL:COOP)",2,IF(G12="GOAL:CIVILITY",2,IF(G12="GOAL:SUSTAIN",2,IF(G12="(GOAL:SUSTAIN)",2,IF(G12="GOAL:MAX EARN",2,IF(G12="GOAL:EQUITY",2,IF(G12="(GOAL:EQUITY)",2,IF(G12="PROPOSAL",3,IF(G12="(PROPOSAL)",3,IF(G12="CHOOSE+",4,IF(G12="CHOOSE-",4,IF(G12="(CHOOSE+)",4,IF(G12="(CHOOSE-)",4,IF(G12="ECO INFO",5,IF(G12="(ECO INFO)",5,IF(G12="$ INFO",6,IF(G12="($ INFO)",6,IF(G12="SOC INFO",7,IF(G12="(SOC INFO)",7,IF(G12="RULE INFO",8,IF(G12="EXP INFO",9,IF(G12="(EXP INFO)",9,IF(G12="MON RES",10,IF(G12="MON EARN",11,IF(G12="MON BEH",12,IF(G12="POSE HARM",13,IF(G12="(POSE HARM)",13,IF(G12="POSE CONCERN",14,IF(G12="(POSE CONCERN)",14,IF(G12="RJ APOLOGY",15,IF(G12="RJ ATONE",16,IF(G12="(RJ ATONE)",16,IF(G12="RJ JUSTIFY",17,IF(G12="RJ JUSTIFY:ECO INFO",17,IF(G12="RJ JUSTIFY:SOC INFO",17,IF(G12="RJ JUSTIFY:EXP INFO",17,IF(G12="RJ JUSTIFY:MON EARN",17,IF(G12="RJ JUSTIFY:MON BEH",17,IF(G12="RJ-",18,IF(G12="RJ FORGIVE+",19,IF(G12="RJ FORGIVE-",19,IF(G12="(RJ FORGIVE+)",19,IF(G12="(RJ FORGIVE-)",19,IF(G12="COORD",20,IF(G12="(COORD)",20,IF(G12="ENF ACK",21,IF(G12="(ENF ACK)",21,IF(G12="ENF PRAISE",22,IF(G12="ENF ASK",23,IF(G12="ENF TELL",24,IF(G12="ENF SHAME",25,IF(G12="ENF WARN",26,IF(G12="ENF THREATEN",27,IF(G12="ENF PUNISH",28,IF(G12="DEFECT",29,IF(G12="SM TALK",30,IF(G12="HUMOR",31,IF(G12="POLITE+",32,IF(G12="POLITE-",32,IF(G12="INPUT-",33,IF(G12="AMBIGUOUS",34,IF(G12="UNCODEABLE",35)))))))))))))))))))))))))))))))))))))))))))))))))))))))))))))))))</f>
        <v>1</v>
      </c>
      <c r="G12" t="s">
        <v>10885</v>
      </c>
    </row>
    <row r="13" spans="1:11" x14ac:dyDescent="0.35">
      <c r="E13" s="58" t="s">
        <v>10093</v>
      </c>
      <c r="F13" s="4">
        <f t="shared" ref="F13:H75" si="0">IF(G13="GREET",1,IF(G13="GOAL",2,IF(G13="GOAL:COOP",2,IF(G13="(GOAL:COOP)",2,IF(G13="GOAL:CIVILITY",2,IF(G13="GOAL:SUSTAIN",2,IF(G13="(GOAL:SUSTAIN)",2,IF(G13="GOAL:MAX EARN",2,IF(G13="GOAL:EQUITY",2,IF(G13="(GOAL:EQUITY)",2,IF(G13="PROPOSAL",3,IF(G13="(PROPOSAL)",3,IF(G13="CHOOSE+",4,IF(G13="CHOOSE-",4,IF(G13="(CHOOSE+)",4,IF(G13="(CHOOSE-)",4,IF(G13="ECO INFO",5,IF(G13="(ECO INFO)",5,IF(G13="$ INFO",6,IF(G13="($ INFO)",6,IF(G13="SOC INFO",7,IF(G13="(SOC INFO)",7,IF(G13="RULE INFO",8,IF(G13="EXP INFO",9,IF(G13="(EXP INFO)",9,IF(G13="MON RES",10,IF(G13="MON EARN",11,IF(G13="MON BEH",12,IF(G13="POSE HARM",13,IF(G13="(POSE HARM)",13,IF(G13="POSE CONCERN",14,IF(G13="(POSE CONCERN)",14,IF(G13="RJ APOLOGY",15,IF(G13="RJ ATONE",16,IF(G13="(RJ ATONE)",16,IF(G13="RJ JUSTIFY",17,IF(G13="RJ JUSTIFY:ECO INFO",17,IF(G13="RJ JUSTIFY:SOC INFO",17,IF(G13="RJ JUSTIFY:EXP INFO",17,IF(G13="RJ JUSTIFY:MON EARN",17,IF(G13="RJ JUSTIFY:MON BEH",17,IF(G13="RJ-",18,IF(G13="RJ FORGIVE+",19,IF(G13="RJ FORGIVE-",19,IF(G13="(RJ FORGIVE+)",19,IF(G13="(RJ FORGIVE-)",19,IF(G13="COORD",20,IF(G13="(COORD)",20,IF(G13="ENF ACK",21,IF(G13="(ENF ACK)",21,IF(G13="ENF PRAISE",22,IF(G13="ENF ASK",23,IF(G13="ENF TELL",24,IF(G13="ENF SHAME",25,IF(G13="ENF WARN",26,IF(G13="ENF THREATEN",27,IF(G13="ENF PUNISH",28,IF(G13="DEFECT",29,IF(G13="SM TALK",30,IF(G13="HUMOR",31,IF(G13="POLITE+",32,IF(G13="POLITE-",32,IF(G13="INPUT-",33,IF(G13="AMBIGUOUS",34,IF(G13="UNCODEABLE",35)))))))))))))))))))))))))))))))))))))))))))))))))))))))))))))))))</f>
        <v>3</v>
      </c>
      <c r="G13" t="s">
        <v>9379</v>
      </c>
      <c r="H13" s="4">
        <f>IF(I13="GREET",1,IF(I13="GOAL",2,IF(I13="GOAL:COOP",2,IF(I13="(GOAL:COOP)",2,IF(I13="GOAL:CIVILITY",2,IF(I13="GOAL:SUSTAIN",2,IF(I13="(GOAL:SUSTAIN)",2,IF(I13="GOAL:MAX EARN",2,IF(I13="GOAL:EQUITY",2,IF(I13="(GOAL:EQUITY)",2,IF(I13="PROPOSAL",3,IF(I13="(PROPOSAL)",3,IF(I13="CHOOSE+",4,IF(I13="CHOOSE-",4,IF(I13="(CHOOSE+)",4,IF(I13="(CHOOSE-)",4,IF(I13="ECO INFO",5,IF(I13="(ECO INFO)",5,IF(I13="$ INFO",6,IF(I13="($ INFO)",6,IF(I13="SOC INFO",7,IF(I13="(SOC INFO)",7,IF(I13="RULE INFO",8,IF(I13="EXP INFO",9,IF(I13="(EXP INFO)",9,IF(I13="MON RES",10,IF(I13="MON EARN",11,IF(I13="MON BEH",12,IF(I13="POSE HARM",13,IF(I13="(POSE HARM)",13,IF(I13="POSE CONCERN",14,IF(I13="(POSE CONCERN)",14,IF(I13="RJ APOLOGY",15,IF(I13="RJ ATONE",16,IF(I13="(RJ ATONE)",16,IF(I13="RJ JUSTIFY",17,IF(I13="RJ JUSTIFY:ECO INFO",17,IF(I13="RJ JUSTIFY:SOC INFO",17,IF(I13="RJ JUSTIFY:EXP INFO",17,IF(I13="RJ JUSTIFY:MON EARN",17,IF(I13="RJ JUSTIFY:MON BEH",17,IF(I13="RJ-",18,IF(I13="RJ FORGIVE+",19,IF(I13="RJ FORGIVE-",19,IF(I13="(RJ FORGIVE+)",19,IF(I13="(RJ FORGIVE-)",19,IF(I13="COORD",20,IF(I13="(COORD)",20,IF(I13="ENF ACK",21,IF(I13="(ENF ACK)",21,IF(I13="ENF PRAISE",22,IF(I13="ENF ASK",23,IF(I13="ENF TELL",24,IF(I13="ENF SHAME",25,IF(I13="ENF WARN",26,IF(I13="ENF THREATEN",27,IF(I13="ENF PUNISH",28,IF(I13="DEFECT",29,IF(I13="SM TALK",30,IF(I13="HUMOR",31,IF(I13="POLITE+",32,IF(I13="POLITE-",32,IF(I13="INPUT-",33,IF(I13="AMBIGUOUS",34,IF(I13="UNCODEABLE",35)))))))))))))))))))))))))))))))))))))))))))))))))))))))))))))))))</f>
        <v>2</v>
      </c>
      <c r="I13" t="s">
        <v>12182</v>
      </c>
    </row>
    <row r="14" spans="1:11" x14ac:dyDescent="0.35">
      <c r="A14" s="4">
        <v>4</v>
      </c>
      <c r="B14" s="4">
        <v>-377.42099999999999</v>
      </c>
      <c r="C14" t="s">
        <v>8733</v>
      </c>
      <c r="D14" s="4">
        <v>2</v>
      </c>
      <c r="E14" s="16" t="s">
        <v>8854</v>
      </c>
    </row>
    <row r="15" spans="1:11" x14ac:dyDescent="0.35">
      <c r="E15" s="58" t="s">
        <v>11787</v>
      </c>
      <c r="F15" s="4">
        <f t="shared" si="0"/>
        <v>3</v>
      </c>
      <c r="G15" t="s">
        <v>9379</v>
      </c>
    </row>
    <row r="16" spans="1:11" x14ac:dyDescent="0.35">
      <c r="E16" s="58" t="s">
        <v>11788</v>
      </c>
      <c r="F16" s="4">
        <f t="shared" si="0"/>
        <v>5</v>
      </c>
      <c r="G16" t="s">
        <v>9378</v>
      </c>
      <c r="H16" s="4">
        <f>IF(I16="GREET",1,IF(I16="GOAL",2,IF(I16="GOAL:COOP",2,IF(I16="(GOAL:COOP)",2,IF(I16="GOAL:CIVILITY",2,IF(I16="GOAL:SUSTAIN",2,IF(I16="(GOAL:SUSTAIN)",2,IF(I16="GOAL:MAX EARN",2,IF(I16="GOAL:EQUITY",2,IF(I16="(GOAL:EQUITY)",2,IF(I16="PROPOSAL",3,IF(I16="(PROPOSAL)",3,IF(I16="CHOOSE+",4,IF(I16="CHOOSE-",4,IF(I16="(CHOOSE+)",4,IF(I16="(CHOOSE-)",4,IF(I16="ECO INFO",5,IF(I16="(ECO INFO)",5,IF(I16="$ INFO",6,IF(I16="($ INFO)",6,IF(I16="SOC INFO",7,IF(I16="(SOC INFO)",7,IF(I16="RULE INFO",8,IF(I16="EXP INFO",9,IF(I16="(EXP INFO)",9,IF(I16="MON RES",10,IF(I16="MON EARN",11,IF(I16="MON BEH",12,IF(I16="POSE HARM",13,IF(I16="(POSE HARM)",13,IF(I16="POSE CONCERN",14,IF(I16="(POSE CONCERN)",14,IF(I16="RJ APOLOGY",15,IF(I16="RJ ATONE",16,IF(I16="(RJ ATONE)",16,IF(I16="RJ JUSTIFY",17,IF(I16="RJ JUSTIFY:ECO INFO",17,IF(I16="RJ JUSTIFY:SOC INFO",17,IF(I16="RJ JUSTIFY:EXP INFO",17,IF(I16="RJ JUSTIFY:MON EARN",17,IF(I16="RJ JUSTIFY:MON BEH",17,IF(I16="RJ-",18,IF(I16="RJ FORGIVE+",19,IF(I16="RJ FORGIVE-",19,IF(I16="(RJ FORGIVE+)",19,IF(I16="(RJ FORGIVE-)",19,IF(I16="COORD",20,IF(I16="(COORD)",20,IF(I16="ENF ACK",21,IF(I16="(ENF ACK)",21,IF(I16="ENF PRAISE",22,IF(I16="ENF ASK",23,IF(I16="ENF TELL",24,IF(I16="ENF SHAME",25,IF(I16="ENF WARN",26,IF(I16="ENF THREATEN",27,IF(I16="ENF PUNISH",28,IF(I16="DEFECT",29,IF(I16="SM TALK",30,IF(I16="HUMOR",31,IF(I16="POLITE+",32,IF(I16="POLITE-",32,IF(I16="INPUT-",33,IF(I16="AMBIGUOUS",34,IF(I16="UNCODEABLE",35)))))))))))))))))))))))))))))))))))))))))))))))))))))))))))))))))</f>
        <v>2</v>
      </c>
      <c r="I16" t="s">
        <v>12175</v>
      </c>
    </row>
    <row r="17" spans="1:11" x14ac:dyDescent="0.35">
      <c r="A17" s="4">
        <v>5</v>
      </c>
      <c r="B17" s="4">
        <v>-373.14299999999997</v>
      </c>
      <c r="C17" t="s">
        <v>8733</v>
      </c>
      <c r="D17" s="4">
        <v>2</v>
      </c>
      <c r="E17" s="16" t="s">
        <v>8857</v>
      </c>
      <c r="F17" s="4">
        <f t="shared" si="0"/>
        <v>3</v>
      </c>
      <c r="G17" t="s">
        <v>9379</v>
      </c>
      <c r="H17" s="4">
        <f>IF(I17="GREET",1,IF(I17="GOAL",2,IF(I17="GOAL:COOP",2,IF(I17="(GOAL:COOP)",2,IF(I17="GOAL:CIVILITY",2,IF(I17="GOAL:SUSTAIN",2,IF(I17="(GOAL:SUSTAIN)",2,IF(I17="GOAL:MAX EARN",2,IF(I17="GOAL:EQUITY",2,IF(I17="(GOAL:EQUITY)",2,IF(I17="PROPOSAL",3,IF(I17="(PROPOSAL)",3,IF(I17="CHOOSE+",4,IF(I17="CHOOSE-",4,IF(I17="(CHOOSE+)",4,IF(I17="(CHOOSE-)",4,IF(I17="ECO INFO",5,IF(I17="(ECO INFO)",5,IF(I17="$ INFO",6,IF(I17="($ INFO)",6,IF(I17="SOC INFO",7,IF(I17="(SOC INFO)",7,IF(I17="RULE INFO",8,IF(I17="EXP INFO",9,IF(I17="(EXP INFO)",9,IF(I17="MON RES",10,IF(I17="MON EARN",11,IF(I17="MON BEH",12,IF(I17="POSE HARM",13,IF(I17="(POSE HARM)",13,IF(I17="POSE CONCERN",14,IF(I17="(POSE CONCERN)",14,IF(I17="RJ APOLOGY",15,IF(I17="RJ ATONE",16,IF(I17="(RJ ATONE)",16,IF(I17="RJ JUSTIFY",17,IF(I17="RJ JUSTIFY:ECO INFO",17,IF(I17="RJ JUSTIFY:SOC INFO",17,IF(I17="RJ JUSTIFY:EXP INFO",17,IF(I17="RJ JUSTIFY:MON EARN",17,IF(I17="RJ JUSTIFY:MON BEH",17,IF(I17="RJ-",18,IF(I17="RJ FORGIVE+",19,IF(I17="RJ FORGIVE-",19,IF(I17="(RJ FORGIVE+)",19,IF(I17="(RJ FORGIVE-)",19,IF(I17="COORD",20,IF(I17="(COORD)",20,IF(I17="ENF ACK",21,IF(I17="(ENF ACK)",21,IF(I17="ENF PRAISE",22,IF(I17="ENF ASK",23,IF(I17="ENF TELL",24,IF(I17="ENF SHAME",25,IF(I17="ENF WARN",26,IF(I17="ENF THREATEN",27,IF(I17="ENF PUNISH",28,IF(I17="DEFECT",29,IF(I17="SM TALK",30,IF(I17="HUMOR",31,IF(I17="POLITE+",32,IF(I17="POLITE-",32,IF(I17="INPUT-",33,IF(I17="AMBIGUOUS",34,IF(I17="UNCODEABLE",35)))))))))))))))))))))))))))))))))))))))))))))))))))))))))))))))))</f>
        <v>5</v>
      </c>
      <c r="I17" t="s">
        <v>10437</v>
      </c>
    </row>
    <row r="18" spans="1:11" x14ac:dyDescent="0.35">
      <c r="B18" s="4">
        <v>-364.25099999999998</v>
      </c>
      <c r="C18" t="s">
        <v>8733</v>
      </c>
      <c r="D18" s="4">
        <v>2</v>
      </c>
      <c r="E18" s="16" t="s">
        <v>8861</v>
      </c>
    </row>
    <row r="19" spans="1:11" x14ac:dyDescent="0.35">
      <c r="A19" s="4">
        <v>5</v>
      </c>
      <c r="B19" s="4">
        <v>-358.48</v>
      </c>
      <c r="C19" t="s">
        <v>8737</v>
      </c>
      <c r="D19" s="4">
        <v>3</v>
      </c>
      <c r="E19" s="16" t="s">
        <v>768</v>
      </c>
      <c r="F19" s="4">
        <f t="shared" si="0"/>
        <v>4</v>
      </c>
      <c r="G19" t="s">
        <v>9372</v>
      </c>
    </row>
    <row r="20" spans="1:11" x14ac:dyDescent="0.35">
      <c r="A20" s="4">
        <v>6</v>
      </c>
      <c r="B20" s="4">
        <v>-358.111999999999</v>
      </c>
      <c r="C20" t="s">
        <v>8735</v>
      </c>
      <c r="D20" s="4">
        <v>4</v>
      </c>
      <c r="E20" s="16" t="s">
        <v>8862</v>
      </c>
    </row>
    <row r="21" spans="1:11" x14ac:dyDescent="0.35">
      <c r="E21" s="58" t="s">
        <v>10094</v>
      </c>
      <c r="F21" s="4">
        <f t="shared" si="0"/>
        <v>5</v>
      </c>
      <c r="G21" t="s">
        <v>9378</v>
      </c>
    </row>
    <row r="22" spans="1:11" x14ac:dyDescent="0.35">
      <c r="E22" s="58" t="s">
        <v>10095</v>
      </c>
      <c r="F22" s="4">
        <f t="shared" si="0"/>
        <v>12</v>
      </c>
      <c r="G22" t="s">
        <v>10124</v>
      </c>
    </row>
    <row r="23" spans="1:11" x14ac:dyDescent="0.35">
      <c r="A23" s="4">
        <v>7</v>
      </c>
      <c r="B23" s="4">
        <v>-354.11799999999999</v>
      </c>
      <c r="C23" t="s">
        <v>8749</v>
      </c>
      <c r="D23" s="4">
        <v>1</v>
      </c>
      <c r="E23" s="16" t="s">
        <v>8863</v>
      </c>
      <c r="F23" s="4">
        <f t="shared" si="0"/>
        <v>5</v>
      </c>
      <c r="G23" t="s">
        <v>9378</v>
      </c>
    </row>
    <row r="24" spans="1:11" x14ac:dyDescent="0.35">
      <c r="A24" s="4">
        <v>8</v>
      </c>
      <c r="B24" s="4">
        <v>-350.260999999999</v>
      </c>
      <c r="C24" t="s">
        <v>8735</v>
      </c>
      <c r="D24" s="4">
        <v>4</v>
      </c>
      <c r="E24" s="16" t="s">
        <v>8864</v>
      </c>
      <c r="F24" s="4">
        <f t="shared" si="0"/>
        <v>1</v>
      </c>
      <c r="G24" t="s">
        <v>10885</v>
      </c>
    </row>
    <row r="25" spans="1:11" x14ac:dyDescent="0.35">
      <c r="A25" s="4">
        <v>9</v>
      </c>
      <c r="B25" s="4">
        <v>-346.18199999999899</v>
      </c>
      <c r="C25" t="s">
        <v>8749</v>
      </c>
      <c r="D25" s="4">
        <v>1</v>
      </c>
      <c r="E25" s="16" t="s">
        <v>8865</v>
      </c>
      <c r="F25" s="4">
        <f t="shared" si="0"/>
        <v>5</v>
      </c>
      <c r="G25" t="s">
        <v>9378</v>
      </c>
      <c r="H25" s="4">
        <f>IF(I25="GREET",1,IF(I25="GOAL",2,IF(I25="GOAL:COOP",2,IF(I25="(GOAL:COOP)",2,IF(I25="GOAL:CIVILITY",2,IF(I25="GOAL:SUSTAIN",2,IF(I25="(GOAL:SUSTAIN)",2,IF(I25="GOAL:MAX EARN",2,IF(I25="GOAL:EQUITY",2,IF(I25="(GOAL:EQUITY)",2,IF(I25="PROPOSAL",3,IF(I25="(PROPOSAL)",3,IF(I25="CHOOSE+",4,IF(I25="CHOOSE-",4,IF(I25="(CHOOSE+)",4,IF(I25="(CHOOSE-)",4,IF(I25="ECO INFO",5,IF(I25="(ECO INFO)",5,IF(I25="$ INFO",6,IF(I25="($ INFO)",6,IF(I25="SOC INFO",7,IF(I25="(SOC INFO)",7,IF(I25="RULE INFO",8,IF(I25="EXP INFO",9,IF(I25="(EXP INFO)",9,IF(I25="MON RES",10,IF(I25="MON EARN",11,IF(I25="MON BEH",12,IF(I25="POSE HARM",13,IF(I25="(POSE HARM)",13,IF(I25="POSE CONCERN",14,IF(I25="(POSE CONCERN)",14,IF(I25="RJ APOLOGY",15,IF(I25="RJ ATONE",16,IF(I25="(RJ ATONE)",16,IF(I25="RJ JUSTIFY",17,IF(I25="RJ JUSTIFY:ECO INFO",17,IF(I25="RJ JUSTIFY:SOC INFO",17,IF(I25="RJ JUSTIFY:EXP INFO",17,IF(I25="RJ JUSTIFY:MON EARN",17,IF(I25="RJ JUSTIFY:MON BEH",17,IF(I25="RJ-",18,IF(I25="RJ FORGIVE+",19,IF(I25="RJ FORGIVE-",19,IF(I25="(RJ FORGIVE+)",19,IF(I25="(RJ FORGIVE-)",19,IF(I25="COORD",20,IF(I25="(COORD)",20,IF(I25="ENF ACK",21,IF(I25="(ENF ACK)",21,IF(I25="ENF PRAISE",22,IF(I25="ENF ASK",23,IF(I25="ENF TELL",24,IF(I25="ENF SHAME",25,IF(I25="ENF WARN",26,IF(I25="ENF THREATEN",27,IF(I25="ENF PUNISH",28,IF(I25="DEFECT",29,IF(I25="SM TALK",30,IF(I25="HUMOR",31,IF(I25="POLITE+",32,IF(I25="POLITE-",32,IF(I25="INPUT-",33,IF(I25="AMBIGUOUS",34,IF(I25="UNCODEABLE",35)))))))))))))))))))))))))))))))))))))))))))))))))))))))))))))))))</f>
        <v>7</v>
      </c>
      <c r="I25" t="s">
        <v>9377</v>
      </c>
    </row>
    <row r="26" spans="1:11" x14ac:dyDescent="0.35">
      <c r="B26" s="4">
        <v>-331.22800000000001</v>
      </c>
      <c r="C26" t="s">
        <v>8749</v>
      </c>
      <c r="D26" s="4">
        <v>1</v>
      </c>
      <c r="E26" s="16" t="s">
        <v>8869</v>
      </c>
    </row>
    <row r="27" spans="1:11" x14ac:dyDescent="0.35">
      <c r="E27" s="60" t="s">
        <v>11789</v>
      </c>
      <c r="F27" s="4">
        <f t="shared" si="0"/>
        <v>5</v>
      </c>
      <c r="G27" t="s">
        <v>9378</v>
      </c>
      <c r="H27" s="4">
        <f>IF(I27="GREET",1,IF(I27="GOAL",2,IF(I27="GOAL:COOP",2,IF(I27="(GOAL:COOP)",2,IF(I27="GOAL:CIVILITY",2,IF(I27="GOAL:SUSTAIN",2,IF(I27="(GOAL:SUSTAIN)",2,IF(I27="GOAL:MAX EARN",2,IF(I27="GOAL:EQUITY",2,IF(I27="(GOAL:EQUITY)",2,IF(I27="PROPOSAL",3,IF(I27="(PROPOSAL)",3,IF(I27="CHOOSE+",4,IF(I27="CHOOSE-",4,IF(I27="(CHOOSE+)",4,IF(I27="(CHOOSE-)",4,IF(I27="ECO INFO",5,IF(I27="(ECO INFO)",5,IF(I27="$ INFO",6,IF(I27="($ INFO)",6,IF(I27="SOC INFO",7,IF(I27="(SOC INFO)",7,IF(I27="RULE INFO",8,IF(I27="EXP INFO",9,IF(I27="(EXP INFO)",9,IF(I27="MON RES",10,IF(I27="MON EARN",11,IF(I27="MON BEH",12,IF(I27="POSE HARM",13,IF(I27="(POSE HARM)",13,IF(I27="POSE CONCERN",14,IF(I27="(POSE CONCERN)",14,IF(I27="RJ APOLOGY",15,IF(I27="RJ ATONE",16,IF(I27="(RJ ATONE)",16,IF(I27="RJ JUSTIFY",17,IF(I27="RJ JUSTIFY:ECO INFO",17,IF(I27="RJ JUSTIFY:SOC INFO",17,IF(I27="RJ JUSTIFY:EXP INFO",17,IF(I27="RJ JUSTIFY:MON EARN",17,IF(I27="RJ JUSTIFY:MON BEH",17,IF(I27="RJ-",18,IF(I27="RJ FORGIVE+",19,IF(I27="RJ FORGIVE-",19,IF(I27="(RJ FORGIVE+)",19,IF(I27="(RJ FORGIVE-)",19,IF(I27="COORD",20,IF(I27="(COORD)",20,IF(I27="ENF ACK",21,IF(I27="(ENF ACK)",21,IF(I27="ENF PRAISE",22,IF(I27="ENF ASK",23,IF(I27="ENF TELL",24,IF(I27="ENF SHAME",25,IF(I27="ENF WARN",26,IF(I27="ENF THREATEN",27,IF(I27="ENF PUNISH",28,IF(I27="DEFECT",29,IF(I27="SM TALK",30,IF(I27="HUMOR",31,IF(I27="POLITE+",32,IF(I27="POLITE-",32,IF(I27="INPUT-",33,IF(I27="AMBIGUOUS",34,IF(I27="UNCODEABLE",35)))))))))))))))))))))))))))))))))))))))))))))))))))))))))))))))))</f>
        <v>2</v>
      </c>
      <c r="I27" t="s">
        <v>12174</v>
      </c>
    </row>
    <row r="28" spans="1:11" x14ac:dyDescent="0.35">
      <c r="E28" s="60" t="s">
        <v>11790</v>
      </c>
      <c r="F28" s="4">
        <f t="shared" si="0"/>
        <v>6</v>
      </c>
      <c r="G28" t="s">
        <v>10472</v>
      </c>
    </row>
    <row r="29" spans="1:11" x14ac:dyDescent="0.35">
      <c r="A29" s="4">
        <v>10</v>
      </c>
      <c r="B29" s="4">
        <v>-324.78899999999999</v>
      </c>
      <c r="C29" t="s">
        <v>8735</v>
      </c>
      <c r="D29" s="4">
        <v>4</v>
      </c>
      <c r="E29" s="16" t="s">
        <v>8870</v>
      </c>
      <c r="F29" s="4">
        <f t="shared" si="0"/>
        <v>5</v>
      </c>
      <c r="G29" t="s">
        <v>9378</v>
      </c>
      <c r="H29" s="4">
        <f>IF(I29="GREET",1,IF(I29="GOAL",2,IF(I29="GOAL:COOP",2,IF(I29="(GOAL:COOP)",2,IF(I29="GOAL:CIVILITY",2,IF(I29="GOAL:SUSTAIN",2,IF(I29="(GOAL:SUSTAIN)",2,IF(I29="GOAL:MAX EARN",2,IF(I29="GOAL:EQUITY",2,IF(I29="(GOAL:EQUITY)",2,IF(I29="PROPOSAL",3,IF(I29="(PROPOSAL)",3,IF(I29="CHOOSE+",4,IF(I29="CHOOSE-",4,IF(I29="(CHOOSE+)",4,IF(I29="(CHOOSE-)",4,IF(I29="ECO INFO",5,IF(I29="(ECO INFO)",5,IF(I29="$ INFO",6,IF(I29="($ INFO)",6,IF(I29="SOC INFO",7,IF(I29="(SOC INFO)",7,IF(I29="RULE INFO",8,IF(I29="EXP INFO",9,IF(I29="(EXP INFO)",9,IF(I29="MON RES",10,IF(I29="MON EARN",11,IF(I29="MON BEH",12,IF(I29="POSE HARM",13,IF(I29="(POSE HARM)",13,IF(I29="POSE CONCERN",14,IF(I29="(POSE CONCERN)",14,IF(I29="RJ APOLOGY",15,IF(I29="RJ ATONE",16,IF(I29="(RJ ATONE)",16,IF(I29="RJ JUSTIFY",17,IF(I29="RJ JUSTIFY:ECO INFO",17,IF(I29="RJ JUSTIFY:SOC INFO",17,IF(I29="RJ JUSTIFY:EXP INFO",17,IF(I29="RJ JUSTIFY:MON EARN",17,IF(I29="RJ JUSTIFY:MON BEH",17,IF(I29="RJ-",18,IF(I29="RJ FORGIVE+",19,IF(I29="RJ FORGIVE-",19,IF(I29="(RJ FORGIVE+)",19,IF(I29="(RJ FORGIVE-)",19,IF(I29="COORD",20,IF(I29="(COORD)",20,IF(I29="ENF ACK",21,IF(I29="(ENF ACK)",21,IF(I29="ENF PRAISE",22,IF(I29="ENF ASK",23,IF(I29="ENF TELL",24,IF(I29="ENF SHAME",25,IF(I29="ENF WARN",26,IF(I29="ENF THREATEN",27,IF(I29="ENF PUNISH",28,IF(I29="DEFECT",29,IF(I29="SM TALK",30,IF(I29="HUMOR",31,IF(I29="POLITE+",32,IF(I29="POLITE-",32,IF(I29="INPUT-",33,IF(I29="AMBIGUOUS",34,IF(I29="UNCODEABLE",35)))))))))))))))))))))))))))))))))))))))))))))))))))))))))))))))))</f>
        <v>2</v>
      </c>
      <c r="I29" t="s">
        <v>12174</v>
      </c>
      <c r="J29" s="4">
        <f>IF(K29="GREET",1,IF(K29="GOAL",2,IF(K29="GOAL:COOP",2,IF(K29="(GOAL:COOP)",2,IF(K29="GOAL:CIVILITY",2,IF(K29="GOAL:SUSTAIN",2,IF(K29="(GOAL:SUSTAIN)",2,IF(K29="GOAL:MAX EARN",2,IF(K29="GOAL:EQUITY",2,IF(K29="(GOAL:EQUITY)",2,IF(K29="PROPOSAL",3,IF(K29="(PROPOSAL)",3,IF(K29="CHOOSE+",4,IF(K29="CHOOSE-",4,IF(K29="(CHOOSE+)",4,IF(K29="(CHOOSE-)",4,IF(K29="ECO INFO",5,IF(K29="(ECO INFO)",5,IF(K29="$ INFO",6,IF(K29="($ INFO)",6,IF(K29="SOC INFO",7,IF(K29="(SOC INFO)",7,IF(K29="RULE INFO",8,IF(K29="EXP INFO",9,IF(K29="(EXP INFO)",9,IF(K29="MON RES",10,IF(K29="MON EARN",11,IF(K29="MON BEH",12,IF(K29="POSE HARM",13,IF(K29="(POSE HARM)",13,IF(K29="POSE CONCERN",14,IF(K29="(POSE CONCERN)",14,IF(K29="RJ APOLOGY",15,IF(K29="RJ ATONE",16,IF(K29="(RJ ATONE)",16,IF(K29="RJ JUSTIFY",17,IF(K29="RJ JUSTIFY:ECO INFO",17,IF(K29="RJ JUSTIFY:SOC INFO",17,IF(K29="RJ JUSTIFY:EXP INFO",17,IF(K29="RJ JUSTIFY:MON EARN",17,IF(K29="RJ JUSTIFY:MON BEH",17,IF(K29="RJ-",18,IF(K29="RJ FORGIVE+",19,IF(K29="RJ FORGIVE-",19,IF(K29="(RJ FORGIVE+)",19,IF(K29="(RJ FORGIVE-)",19,IF(K29="COORD",20,IF(K29="(COORD)",20,IF(K29="ENF ACK",21,IF(K29="(ENF ACK)",21,IF(K29="ENF PRAISE",22,IF(K29="ENF ASK",23,IF(K29="ENF TELL",24,IF(K29="ENF SHAME",25,IF(K29="ENF WARN",26,IF(K29="ENF THREATEN",27,IF(K29="ENF PUNISH",28,IF(K29="DEFECT",29,IF(K29="SM TALK",30,IF(K29="HUMOR",31,IF(K29="POLITE+",32,IF(K29="POLITE-",32,IF(K29="INPUT-",33,IF(K29="AMBIGUOUS",34,IF(K29="UNCODEABLE",35)))))))))))))))))))))))))))))))))))))))))))))))))))))))))))))))))</f>
        <v>6</v>
      </c>
      <c r="K29" t="s">
        <v>10472</v>
      </c>
    </row>
    <row r="30" spans="1:11" x14ac:dyDescent="0.35">
      <c r="A30" s="4">
        <v>11</v>
      </c>
      <c r="B30" s="4">
        <v>-320.87</v>
      </c>
      <c r="C30" t="s">
        <v>8749</v>
      </c>
      <c r="D30" s="4">
        <v>1</v>
      </c>
      <c r="E30" s="16" t="s">
        <v>8871</v>
      </c>
      <c r="F30" s="4">
        <f t="shared" si="0"/>
        <v>5</v>
      </c>
      <c r="G30" t="s">
        <v>9378</v>
      </c>
    </row>
    <row r="31" spans="1:11" x14ac:dyDescent="0.35">
      <c r="A31" s="4">
        <v>12</v>
      </c>
      <c r="B31" s="4">
        <v>-294.15800000000002</v>
      </c>
      <c r="C31" t="s">
        <v>8749</v>
      </c>
      <c r="D31" s="4">
        <v>1</v>
      </c>
      <c r="E31" s="16" t="s">
        <v>8873</v>
      </c>
    </row>
    <row r="32" spans="1:11" x14ac:dyDescent="0.35">
      <c r="E32" s="58" t="s">
        <v>10096</v>
      </c>
      <c r="F32" s="4">
        <f t="shared" si="0"/>
        <v>15</v>
      </c>
      <c r="G32" t="s">
        <v>9706</v>
      </c>
    </row>
    <row r="33" spans="1:9" x14ac:dyDescent="0.35">
      <c r="E33" s="58" t="s">
        <v>10098</v>
      </c>
      <c r="F33" s="4">
        <f t="shared" si="0"/>
        <v>17</v>
      </c>
      <c r="G33" t="s">
        <v>12176</v>
      </c>
    </row>
    <row r="34" spans="1:9" x14ac:dyDescent="0.35">
      <c r="E34" s="58" t="s">
        <v>10099</v>
      </c>
      <c r="F34" s="4">
        <f t="shared" si="0"/>
        <v>12</v>
      </c>
      <c r="G34" t="s">
        <v>10124</v>
      </c>
    </row>
    <row r="35" spans="1:9" x14ac:dyDescent="0.35">
      <c r="E35" s="58" t="s">
        <v>10097</v>
      </c>
      <c r="F35" s="4">
        <f t="shared" si="0"/>
        <v>7</v>
      </c>
      <c r="G35" t="s">
        <v>9377</v>
      </c>
    </row>
    <row r="36" spans="1:9" x14ac:dyDescent="0.35">
      <c r="A36" s="4">
        <v>13</v>
      </c>
      <c r="B36" s="4">
        <v>-282.08</v>
      </c>
      <c r="C36" t="s">
        <v>8737</v>
      </c>
      <c r="D36" s="4">
        <v>3</v>
      </c>
      <c r="E36" s="16" t="s">
        <v>8877</v>
      </c>
      <c r="F36" s="4">
        <f t="shared" si="0"/>
        <v>3</v>
      </c>
      <c r="G36" t="s">
        <v>9379</v>
      </c>
    </row>
    <row r="37" spans="1:9" x14ac:dyDescent="0.35">
      <c r="A37" s="4">
        <v>14</v>
      </c>
      <c r="B37" s="4">
        <v>-279.79700000000003</v>
      </c>
      <c r="C37" t="s">
        <v>8735</v>
      </c>
      <c r="D37" s="4">
        <v>4</v>
      </c>
      <c r="E37" s="16" t="s">
        <v>8878</v>
      </c>
      <c r="F37" s="4">
        <f t="shared" si="0"/>
        <v>8</v>
      </c>
      <c r="G37" t="s">
        <v>9374</v>
      </c>
    </row>
    <row r="38" spans="1:9" x14ac:dyDescent="0.35">
      <c r="A38" s="4">
        <v>15</v>
      </c>
      <c r="B38" s="4">
        <v>-271.68299999999999</v>
      </c>
      <c r="C38" t="s">
        <v>8733</v>
      </c>
      <c r="D38" s="4">
        <v>2</v>
      </c>
      <c r="E38" s="16" t="s">
        <v>8881</v>
      </c>
      <c r="F38" s="4">
        <f t="shared" si="0"/>
        <v>5</v>
      </c>
      <c r="G38" t="s">
        <v>9378</v>
      </c>
      <c r="H38" s="4">
        <f t="shared" si="0"/>
        <v>7</v>
      </c>
      <c r="I38" t="s">
        <v>9377</v>
      </c>
    </row>
    <row r="39" spans="1:9" x14ac:dyDescent="0.35">
      <c r="E39" s="58" t="s">
        <v>11791</v>
      </c>
      <c r="F39" s="4">
        <f t="shared" si="0"/>
        <v>9</v>
      </c>
      <c r="G39" t="s">
        <v>9373</v>
      </c>
    </row>
    <row r="40" spans="1:9" x14ac:dyDescent="0.35">
      <c r="E40" s="58" t="s">
        <v>11792</v>
      </c>
      <c r="F40" s="4">
        <f t="shared" si="0"/>
        <v>5</v>
      </c>
      <c r="G40" t="s">
        <v>9378</v>
      </c>
    </row>
    <row r="41" spans="1:9" x14ac:dyDescent="0.35">
      <c r="A41" s="4">
        <v>16</v>
      </c>
      <c r="B41" s="4">
        <v>-276.84500000000003</v>
      </c>
      <c r="C41" t="s">
        <v>8749</v>
      </c>
      <c r="D41" s="4">
        <v>1</v>
      </c>
      <c r="E41" s="16" t="s">
        <v>8879</v>
      </c>
      <c r="F41" s="4">
        <f t="shared" si="0"/>
        <v>7</v>
      </c>
      <c r="G41" t="s">
        <v>9377</v>
      </c>
    </row>
    <row r="42" spans="1:9" x14ac:dyDescent="0.35">
      <c r="A42" s="4">
        <v>17</v>
      </c>
      <c r="B42" s="4">
        <v>-270.087999999999</v>
      </c>
      <c r="C42" t="s">
        <v>8735</v>
      </c>
      <c r="D42" s="4">
        <v>4</v>
      </c>
      <c r="E42" s="16" t="s">
        <v>8882</v>
      </c>
      <c r="F42" s="4">
        <f t="shared" si="0"/>
        <v>7</v>
      </c>
      <c r="G42" t="s">
        <v>9377</v>
      </c>
    </row>
    <row r="43" spans="1:9" x14ac:dyDescent="0.35">
      <c r="B43" s="4">
        <v>-265.91199999999998</v>
      </c>
      <c r="C43" t="s">
        <v>8735</v>
      </c>
      <c r="D43" s="4">
        <v>4</v>
      </c>
      <c r="E43" s="16" t="s">
        <v>8884</v>
      </c>
    </row>
    <row r="44" spans="1:9" x14ac:dyDescent="0.35">
      <c r="A44" s="4">
        <v>18</v>
      </c>
      <c r="B44" s="4">
        <v>-267.10199999999998</v>
      </c>
      <c r="C44" t="s">
        <v>8749</v>
      </c>
      <c r="D44" s="4">
        <v>1</v>
      </c>
      <c r="E44" s="16" t="s">
        <v>8883</v>
      </c>
      <c r="F44" s="4">
        <f t="shared" si="0"/>
        <v>4</v>
      </c>
      <c r="G44" t="s">
        <v>9380</v>
      </c>
    </row>
    <row r="45" spans="1:9" x14ac:dyDescent="0.35">
      <c r="A45" s="4">
        <v>19</v>
      </c>
      <c r="B45" s="4">
        <v>-260.49799999999999</v>
      </c>
      <c r="C45" t="s">
        <v>8735</v>
      </c>
      <c r="D45" s="4">
        <v>4</v>
      </c>
      <c r="E45" s="16" t="s">
        <v>8885</v>
      </c>
      <c r="F45" s="4">
        <f t="shared" si="0"/>
        <v>8</v>
      </c>
      <c r="G45" t="s">
        <v>9374</v>
      </c>
    </row>
    <row r="46" spans="1:9" x14ac:dyDescent="0.35">
      <c r="A46" s="4">
        <v>20</v>
      </c>
      <c r="B46" s="4">
        <v>-258.98200000000003</v>
      </c>
      <c r="C46" t="s">
        <v>8749</v>
      </c>
      <c r="D46" s="4">
        <v>1</v>
      </c>
      <c r="E46" s="16" t="s">
        <v>8886</v>
      </c>
      <c r="F46" s="4">
        <f t="shared" si="0"/>
        <v>8</v>
      </c>
      <c r="G46" t="s">
        <v>9374</v>
      </c>
    </row>
    <row r="47" spans="1:9" x14ac:dyDescent="0.35">
      <c r="A47" s="4">
        <v>21</v>
      </c>
      <c r="B47" s="4">
        <v>-258.52199999999999</v>
      </c>
      <c r="C47" t="s">
        <v>8735</v>
      </c>
      <c r="D47" s="4">
        <v>4</v>
      </c>
      <c r="E47" s="16" t="s">
        <v>8887</v>
      </c>
      <c r="F47" s="4">
        <f t="shared" si="0"/>
        <v>7</v>
      </c>
      <c r="G47" t="s">
        <v>9377</v>
      </c>
    </row>
    <row r="48" spans="1:9" x14ac:dyDescent="0.35">
      <c r="A48" s="4">
        <v>22</v>
      </c>
      <c r="B48" s="4">
        <v>-255.56799999999899</v>
      </c>
      <c r="C48" t="s">
        <v>8749</v>
      </c>
      <c r="D48" s="4">
        <v>1</v>
      </c>
      <c r="E48" s="16" t="s">
        <v>2610</v>
      </c>
      <c r="F48" s="4">
        <f t="shared" si="0"/>
        <v>34</v>
      </c>
      <c r="G48" t="s">
        <v>9387</v>
      </c>
    </row>
    <row r="49" spans="1:7" x14ac:dyDescent="0.35">
      <c r="A49" s="4">
        <v>23</v>
      </c>
      <c r="B49" s="4">
        <v>-254.67599999999999</v>
      </c>
      <c r="C49" t="s">
        <v>8733</v>
      </c>
      <c r="D49" s="4">
        <v>2</v>
      </c>
      <c r="E49" s="16" t="s">
        <v>8888</v>
      </c>
      <c r="F49" s="4">
        <f t="shared" si="0"/>
        <v>3</v>
      </c>
      <c r="G49" t="s">
        <v>9379</v>
      </c>
    </row>
    <row r="50" spans="1:7" x14ac:dyDescent="0.35">
      <c r="A50" s="4">
        <v>24</v>
      </c>
      <c r="B50" s="4">
        <v>-247.62</v>
      </c>
      <c r="C50" t="s">
        <v>8749</v>
      </c>
      <c r="D50" s="4">
        <v>1</v>
      </c>
      <c r="E50" s="16" t="s">
        <v>8891</v>
      </c>
    </row>
    <row r="51" spans="1:7" x14ac:dyDescent="0.35">
      <c r="E51" s="58" t="s">
        <v>310</v>
      </c>
      <c r="F51" s="4">
        <f t="shared" si="0"/>
        <v>4</v>
      </c>
      <c r="G51" t="s">
        <v>9372</v>
      </c>
    </row>
    <row r="52" spans="1:7" x14ac:dyDescent="0.35">
      <c r="E52" s="58" t="s">
        <v>11793</v>
      </c>
      <c r="F52" s="4">
        <f t="shared" si="0"/>
        <v>3</v>
      </c>
      <c r="G52" t="s">
        <v>9379</v>
      </c>
    </row>
    <row r="53" spans="1:7" x14ac:dyDescent="0.35">
      <c r="A53" s="4">
        <v>25</v>
      </c>
      <c r="B53" s="4">
        <v>-245.33599999999899</v>
      </c>
      <c r="C53" t="s">
        <v>8735</v>
      </c>
      <c r="D53" s="4">
        <v>4</v>
      </c>
      <c r="E53" s="16" t="s">
        <v>8892</v>
      </c>
    </row>
    <row r="54" spans="1:7" x14ac:dyDescent="0.35">
      <c r="E54" s="58" t="s">
        <v>9654</v>
      </c>
      <c r="F54" s="4">
        <f t="shared" si="0"/>
        <v>4</v>
      </c>
      <c r="G54" t="s">
        <v>9372</v>
      </c>
    </row>
    <row r="55" spans="1:7" x14ac:dyDescent="0.35">
      <c r="E55" s="58" t="s">
        <v>11794</v>
      </c>
      <c r="F55" s="4">
        <f t="shared" si="0"/>
        <v>3</v>
      </c>
      <c r="G55" t="s">
        <v>9379</v>
      </c>
    </row>
    <row r="56" spans="1:7" x14ac:dyDescent="0.35">
      <c r="A56" s="4">
        <v>26</v>
      </c>
      <c r="B56" s="4">
        <v>-241.01400000000001</v>
      </c>
      <c r="C56" t="s">
        <v>8749</v>
      </c>
      <c r="D56" s="4">
        <v>1</v>
      </c>
      <c r="E56" s="16" t="s">
        <v>8893</v>
      </c>
      <c r="F56" s="4">
        <f t="shared" si="0"/>
        <v>4</v>
      </c>
      <c r="G56" t="s">
        <v>9372</v>
      </c>
    </row>
    <row r="57" spans="1:7" x14ac:dyDescent="0.35">
      <c r="A57" s="4">
        <v>27</v>
      </c>
      <c r="B57" s="4">
        <v>-233.40199999999999</v>
      </c>
      <c r="C57" t="s">
        <v>8735</v>
      </c>
      <c r="D57" s="4">
        <v>4</v>
      </c>
      <c r="E57" s="16" t="s">
        <v>8895</v>
      </c>
    </row>
    <row r="58" spans="1:7" x14ac:dyDescent="0.35">
      <c r="E58" s="58" t="s">
        <v>11795</v>
      </c>
      <c r="F58" s="4">
        <f t="shared" si="0"/>
        <v>4</v>
      </c>
      <c r="G58" t="s">
        <v>9372</v>
      </c>
    </row>
    <row r="59" spans="1:7" x14ac:dyDescent="0.35">
      <c r="E59" s="58" t="s">
        <v>11796</v>
      </c>
      <c r="F59" s="4">
        <f t="shared" si="0"/>
        <v>8</v>
      </c>
      <c r="G59" t="s">
        <v>9374</v>
      </c>
    </row>
    <row r="60" spans="1:7" x14ac:dyDescent="0.35">
      <c r="A60" s="4">
        <v>28</v>
      </c>
      <c r="B60" s="4">
        <v>-231.75399999999999</v>
      </c>
      <c r="C60" t="s">
        <v>8749</v>
      </c>
      <c r="D60" s="4">
        <v>1</v>
      </c>
      <c r="E60" s="16" t="s">
        <v>8896</v>
      </c>
      <c r="F60" s="4">
        <f t="shared" si="0"/>
        <v>3</v>
      </c>
      <c r="G60" t="s">
        <v>9379</v>
      </c>
    </row>
    <row r="61" spans="1:7" x14ac:dyDescent="0.35">
      <c r="A61" s="4">
        <v>29</v>
      </c>
      <c r="B61" s="4">
        <v>-226.571</v>
      </c>
      <c r="C61" t="s">
        <v>8735</v>
      </c>
      <c r="D61" s="4">
        <v>4</v>
      </c>
      <c r="E61" s="16" t="s">
        <v>5953</v>
      </c>
      <c r="F61" s="4">
        <f t="shared" si="0"/>
        <v>4</v>
      </c>
      <c r="G61" t="s">
        <v>9372</v>
      </c>
    </row>
    <row r="62" spans="1:7" x14ac:dyDescent="0.35">
      <c r="A62" s="4">
        <v>30</v>
      </c>
      <c r="B62" s="4">
        <v>-236.422</v>
      </c>
      <c r="C62" t="s">
        <v>8733</v>
      </c>
      <c r="D62" s="4">
        <v>2</v>
      </c>
      <c r="E62" s="16" t="s">
        <v>8894</v>
      </c>
      <c r="F62" s="4">
        <f t="shared" si="0"/>
        <v>5</v>
      </c>
      <c r="G62" t="s">
        <v>9378</v>
      </c>
    </row>
    <row r="63" spans="1:7" x14ac:dyDescent="0.35">
      <c r="A63" s="4">
        <v>31</v>
      </c>
      <c r="B63" s="4">
        <v>-217.137</v>
      </c>
      <c r="C63" t="s">
        <v>8749</v>
      </c>
      <c r="D63" s="4">
        <v>1</v>
      </c>
      <c r="E63" s="16" t="s">
        <v>8899</v>
      </c>
      <c r="F63" s="4">
        <f t="shared" si="0"/>
        <v>5</v>
      </c>
      <c r="G63" t="s">
        <v>9378</v>
      </c>
    </row>
    <row r="64" spans="1:7" x14ac:dyDescent="0.35">
      <c r="A64" s="4">
        <v>32</v>
      </c>
      <c r="B64" s="4">
        <v>-214.85599999999999</v>
      </c>
      <c r="C64" t="s">
        <v>8735</v>
      </c>
      <c r="D64" s="4">
        <v>4</v>
      </c>
      <c r="E64" s="16" t="s">
        <v>8901</v>
      </c>
      <c r="F64" s="4">
        <f t="shared" si="0"/>
        <v>30</v>
      </c>
      <c r="G64" t="s">
        <v>9375</v>
      </c>
    </row>
    <row r="65" spans="1:13" x14ac:dyDescent="0.35">
      <c r="A65" s="4">
        <v>33</v>
      </c>
      <c r="B65" s="4">
        <v>-207.14599999999999</v>
      </c>
      <c r="C65" t="s">
        <v>8733</v>
      </c>
      <c r="D65" s="4">
        <v>2</v>
      </c>
      <c r="E65" s="16" t="s">
        <v>8905</v>
      </c>
      <c r="F65" s="4">
        <f t="shared" si="0"/>
        <v>7</v>
      </c>
      <c r="G65" t="s">
        <v>9377</v>
      </c>
    </row>
    <row r="67" spans="1:13" x14ac:dyDescent="0.35">
      <c r="A67" s="7">
        <v>3</v>
      </c>
      <c r="B67" s="31" t="s">
        <v>12133</v>
      </c>
    </row>
    <row r="68" spans="1:13" x14ac:dyDescent="0.35">
      <c r="A68" s="4">
        <v>33</v>
      </c>
      <c r="B68" s="4">
        <v>-212.952</v>
      </c>
      <c r="C68" t="s">
        <v>8737</v>
      </c>
      <c r="D68" s="4">
        <v>3</v>
      </c>
      <c r="E68" s="16" t="s">
        <v>8902</v>
      </c>
      <c r="F68" s="4">
        <f t="shared" si="0"/>
        <v>3</v>
      </c>
      <c r="G68" t="s">
        <v>9379</v>
      </c>
    </row>
    <row r="69" spans="1:13" x14ac:dyDescent="0.35">
      <c r="A69" s="4">
        <v>34</v>
      </c>
      <c r="B69" s="4">
        <v>-209</v>
      </c>
      <c r="C69" t="s">
        <v>8735</v>
      </c>
      <c r="D69" s="4">
        <v>4</v>
      </c>
      <c r="E69" s="16" t="s">
        <v>8903</v>
      </c>
      <c r="F69" s="4">
        <f t="shared" si="0"/>
        <v>7</v>
      </c>
      <c r="G69" t="s">
        <v>9377</v>
      </c>
    </row>
    <row r="70" spans="1:13" x14ac:dyDescent="0.35">
      <c r="A70" s="4">
        <v>35</v>
      </c>
      <c r="B70" s="4">
        <v>-207.357</v>
      </c>
      <c r="C70" t="s">
        <v>8749</v>
      </c>
      <c r="D70" s="4">
        <v>1</v>
      </c>
      <c r="E70" s="16" t="s">
        <v>8904</v>
      </c>
      <c r="F70" s="4">
        <f t="shared" si="0"/>
        <v>2</v>
      </c>
      <c r="G70" t="s">
        <v>12175</v>
      </c>
    </row>
    <row r="71" spans="1:13" x14ac:dyDescent="0.35">
      <c r="A71" s="4">
        <v>36</v>
      </c>
      <c r="B71" s="4">
        <v>-191.965</v>
      </c>
      <c r="C71" t="s">
        <v>8735</v>
      </c>
      <c r="D71" s="4">
        <v>4</v>
      </c>
      <c r="E71" s="16" t="s">
        <v>8907</v>
      </c>
      <c r="F71" s="4">
        <f t="shared" si="0"/>
        <v>4</v>
      </c>
      <c r="G71" t="s">
        <v>9372</v>
      </c>
    </row>
    <row r="72" spans="1:13" x14ac:dyDescent="0.35">
      <c r="A72" s="4">
        <v>37</v>
      </c>
      <c r="B72" s="4">
        <v>-187.04</v>
      </c>
      <c r="C72" t="s">
        <v>8733</v>
      </c>
      <c r="D72" s="4">
        <v>2</v>
      </c>
      <c r="E72" s="16" t="s">
        <v>8908</v>
      </c>
      <c r="F72" s="4">
        <f t="shared" si="0"/>
        <v>2</v>
      </c>
      <c r="G72" t="s">
        <v>12175</v>
      </c>
    </row>
    <row r="73" spans="1:13" x14ac:dyDescent="0.35">
      <c r="A73" s="4">
        <v>38</v>
      </c>
      <c r="B73" s="4">
        <v>-186.99599999999899</v>
      </c>
      <c r="C73" t="s">
        <v>8737</v>
      </c>
      <c r="D73" s="4">
        <v>3</v>
      </c>
      <c r="E73" s="16" t="s">
        <v>8909</v>
      </c>
      <c r="F73" s="4">
        <f t="shared" si="0"/>
        <v>32</v>
      </c>
      <c r="G73" t="s">
        <v>9376</v>
      </c>
    </row>
    <row r="74" spans="1:13" x14ac:dyDescent="0.35">
      <c r="A74" s="4">
        <v>39</v>
      </c>
      <c r="B74" s="4">
        <v>-182.08599999999899</v>
      </c>
      <c r="C74" t="s">
        <v>8749</v>
      </c>
      <c r="D74" s="4">
        <v>1</v>
      </c>
      <c r="E74" s="16" t="s">
        <v>8910</v>
      </c>
      <c r="F74" s="4">
        <f t="shared" si="0"/>
        <v>8</v>
      </c>
      <c r="G74" t="s">
        <v>9374</v>
      </c>
    </row>
    <row r="75" spans="1:13" x14ac:dyDescent="0.35">
      <c r="A75" s="4">
        <v>40</v>
      </c>
      <c r="B75" s="4">
        <v>-173.83199999999999</v>
      </c>
      <c r="C75" t="s">
        <v>8735</v>
      </c>
      <c r="D75" s="4">
        <v>4</v>
      </c>
      <c r="E75" s="16" t="s">
        <v>8911</v>
      </c>
      <c r="F75" s="4">
        <f t="shared" si="0"/>
        <v>8</v>
      </c>
      <c r="G75" t="s">
        <v>9374</v>
      </c>
      <c r="H75" s="4">
        <f t="shared" ref="F75:J126" si="1">IF(I75="GREET",1,IF(I75="GOAL",2,IF(I75="GOAL:COOP",2,IF(I75="(GOAL:COOP)",2,IF(I75="GOAL:CIVILITY",2,IF(I75="GOAL:SUSTAIN",2,IF(I75="(GOAL:SUSTAIN)",2,IF(I75="GOAL:MAX EARN",2,IF(I75="GOAL:EQUITY",2,IF(I75="(GOAL:EQUITY)",2,IF(I75="PROPOSAL",3,IF(I75="(PROPOSAL)",3,IF(I75="CHOOSE+",4,IF(I75="CHOOSE-",4,IF(I75="(CHOOSE+)",4,IF(I75="(CHOOSE-)",4,IF(I75="ECO INFO",5,IF(I75="(ECO INFO)",5,IF(I75="$ INFO",6,IF(I75="($ INFO)",6,IF(I75="SOC INFO",7,IF(I75="(SOC INFO)",7,IF(I75="RULE INFO",8,IF(I75="EXP INFO",9,IF(I75="(EXP INFO)",9,IF(I75="MON RES",10,IF(I75="MON EARN",11,IF(I75="MON BEH",12,IF(I75="POSE HARM",13,IF(I75="(POSE HARM)",13,IF(I75="POSE CONCERN",14,IF(I75="(POSE CONCERN)",14,IF(I75="RJ APOLOGY",15,IF(I75="RJ ATONE",16,IF(I75="(RJ ATONE)",16,IF(I75="RJ JUSTIFY",17,IF(I75="RJ JUSTIFY:ECO INFO",17,IF(I75="RJ JUSTIFY:SOC INFO",17,IF(I75="RJ JUSTIFY:EXP INFO",17,IF(I75="RJ JUSTIFY:MON EARN",17,IF(I75="RJ JUSTIFY:MON BEH",17,IF(I75="RJ-",18,IF(I75="RJ FORGIVE+",19,IF(I75="RJ FORGIVE-",19,IF(I75="(RJ FORGIVE+)",19,IF(I75="(RJ FORGIVE-)",19,IF(I75="COORD",20,IF(I75="(COORD)",20,IF(I75="ENF ACK",21,IF(I75="(ENF ACK)",21,IF(I75="ENF PRAISE",22,IF(I75="ENF ASK",23,IF(I75="ENF TELL",24,IF(I75="ENF SHAME",25,IF(I75="ENF WARN",26,IF(I75="ENF THREATEN",27,IF(I75="ENF PUNISH",28,IF(I75="DEFECT",29,IF(I75="SM TALK",30,IF(I75="HUMOR",31,IF(I75="POLITE+",32,IF(I75="POLITE-",32,IF(I75="INPUT-",33,IF(I75="AMBIGUOUS",34,IF(I75="UNCODEABLE",35)))))))))))))))))))))))))))))))))))))))))))))))))))))))))))))))))</f>
        <v>3</v>
      </c>
      <c r="I75" t="s">
        <v>10329</v>
      </c>
    </row>
    <row r="76" spans="1:13" x14ac:dyDescent="0.35">
      <c r="A76" s="4">
        <v>41</v>
      </c>
      <c r="B76" s="4">
        <v>-159.41999999999999</v>
      </c>
      <c r="C76" t="s">
        <v>8735</v>
      </c>
      <c r="D76" s="4">
        <v>4</v>
      </c>
      <c r="E76" s="16" t="s">
        <v>8913</v>
      </c>
    </row>
    <row r="77" spans="1:13" x14ac:dyDescent="0.35">
      <c r="B77" s="4">
        <v>-153.59200000000001</v>
      </c>
      <c r="C77" t="s">
        <v>8735</v>
      </c>
      <c r="D77" s="4">
        <v>4</v>
      </c>
      <c r="E77" s="16" t="s">
        <v>8915</v>
      </c>
    </row>
    <row r="78" spans="1:13" x14ac:dyDescent="0.35">
      <c r="A78" s="4">
        <v>42</v>
      </c>
      <c r="B78" s="4">
        <v>-153.958</v>
      </c>
      <c r="C78" t="s">
        <v>8749</v>
      </c>
      <c r="D78" s="4">
        <v>1</v>
      </c>
      <c r="E78" s="16" t="s">
        <v>8914</v>
      </c>
      <c r="F78" s="4">
        <f t="shared" si="1"/>
        <v>4</v>
      </c>
      <c r="G78" t="s">
        <v>9380</v>
      </c>
      <c r="H78" s="4">
        <f t="shared" si="1"/>
        <v>7</v>
      </c>
      <c r="I78" t="s">
        <v>9377</v>
      </c>
      <c r="J78" s="4">
        <f t="shared" si="1"/>
        <v>5</v>
      </c>
      <c r="K78" t="s">
        <v>9378</v>
      </c>
      <c r="M78" t="s">
        <v>11799</v>
      </c>
    </row>
    <row r="79" spans="1:13" x14ac:dyDescent="0.35">
      <c r="A79" s="4">
        <v>43</v>
      </c>
      <c r="B79" s="4">
        <v>-152.67699999999999</v>
      </c>
      <c r="C79" t="s">
        <v>8737</v>
      </c>
      <c r="D79" s="4">
        <v>3</v>
      </c>
      <c r="E79" s="16" t="s">
        <v>8916</v>
      </c>
      <c r="F79" s="4">
        <f t="shared" si="1"/>
        <v>8</v>
      </c>
      <c r="G79" t="s">
        <v>9374</v>
      </c>
    </row>
    <row r="80" spans="1:13" x14ac:dyDescent="0.35">
      <c r="A80" s="4">
        <v>44</v>
      </c>
      <c r="B80" s="4">
        <v>-145.32599999999999</v>
      </c>
      <c r="C80" t="s">
        <v>8749</v>
      </c>
      <c r="D80" s="4">
        <v>1</v>
      </c>
      <c r="E80" s="16" t="s">
        <v>8918</v>
      </c>
      <c r="F80" s="4">
        <f t="shared" si="1"/>
        <v>4</v>
      </c>
      <c r="G80" t="s">
        <v>9380</v>
      </c>
    </row>
    <row r="81" spans="1:10" x14ac:dyDescent="0.35">
      <c r="A81" s="4">
        <v>45</v>
      </c>
      <c r="B81" s="4">
        <v>-136.68199999999999</v>
      </c>
      <c r="C81" t="s">
        <v>8735</v>
      </c>
      <c r="D81" s="4">
        <v>4</v>
      </c>
      <c r="E81" s="16" t="s">
        <v>8919</v>
      </c>
      <c r="F81" s="4">
        <f t="shared" si="1"/>
        <v>7</v>
      </c>
      <c r="G81" t="s">
        <v>9377</v>
      </c>
    </row>
    <row r="82" spans="1:10" x14ac:dyDescent="0.35">
      <c r="A82" s="4">
        <v>46</v>
      </c>
      <c r="B82" s="4">
        <v>-121.357999999999</v>
      </c>
      <c r="C82" t="s">
        <v>8749</v>
      </c>
      <c r="D82" s="4">
        <v>1</v>
      </c>
      <c r="E82" s="16" t="s">
        <v>8923</v>
      </c>
      <c r="F82" s="4">
        <f t="shared" si="1"/>
        <v>7</v>
      </c>
      <c r="G82" t="s">
        <v>9377</v>
      </c>
    </row>
    <row r="83" spans="1:10" x14ac:dyDescent="0.35">
      <c r="B83" s="4">
        <v>-113.575</v>
      </c>
      <c r="C83" t="s">
        <v>8749</v>
      </c>
      <c r="D83" s="4">
        <v>1</v>
      </c>
      <c r="E83" s="16" t="s">
        <v>8926</v>
      </c>
    </row>
    <row r="84" spans="1:10" x14ac:dyDescent="0.35">
      <c r="A84" s="4">
        <v>47</v>
      </c>
      <c r="B84" s="4">
        <v>-198.44799999999901</v>
      </c>
      <c r="C84" t="s">
        <v>8737</v>
      </c>
      <c r="D84" s="4">
        <v>3</v>
      </c>
      <c r="E84" s="16" t="s">
        <v>8906</v>
      </c>
      <c r="F84" s="4">
        <f t="shared" si="1"/>
        <v>30</v>
      </c>
      <c r="G84" t="s">
        <v>9375</v>
      </c>
      <c r="J84" s="4" t="s">
        <v>11804</v>
      </c>
    </row>
    <row r="85" spans="1:10" x14ac:dyDescent="0.35">
      <c r="A85" s="4">
        <v>48</v>
      </c>
      <c r="B85" s="4">
        <v>-115.84</v>
      </c>
      <c r="C85" t="s">
        <v>8733</v>
      </c>
      <c r="D85" s="4">
        <v>2</v>
      </c>
      <c r="E85" s="16" t="s">
        <v>11798</v>
      </c>
      <c r="F85" s="4">
        <f t="shared" si="1"/>
        <v>9</v>
      </c>
      <c r="G85" t="s">
        <v>9373</v>
      </c>
    </row>
    <row r="86" spans="1:10" x14ac:dyDescent="0.35">
      <c r="A86" s="4">
        <v>49</v>
      </c>
      <c r="B86" s="4">
        <v>-107.423999999999</v>
      </c>
      <c r="C86" t="s">
        <v>8735</v>
      </c>
      <c r="D86" s="4">
        <v>4</v>
      </c>
      <c r="E86" s="16" t="s">
        <v>8927</v>
      </c>
      <c r="F86" s="4">
        <f t="shared" si="1"/>
        <v>9</v>
      </c>
      <c r="G86" t="s">
        <v>9373</v>
      </c>
    </row>
    <row r="87" spans="1:10" x14ac:dyDescent="0.35">
      <c r="A87" s="4">
        <v>50</v>
      </c>
      <c r="B87" s="4">
        <v>-106.32799999999899</v>
      </c>
      <c r="C87" t="s">
        <v>8737</v>
      </c>
      <c r="D87" s="4">
        <v>3</v>
      </c>
      <c r="E87" s="16" t="s">
        <v>8928</v>
      </c>
      <c r="F87" s="4">
        <f t="shared" si="1"/>
        <v>7</v>
      </c>
      <c r="G87" t="s">
        <v>9377</v>
      </c>
    </row>
    <row r="88" spans="1:10" x14ac:dyDescent="0.35">
      <c r="A88" s="4">
        <v>51</v>
      </c>
      <c r="B88" s="4">
        <v>-102.782</v>
      </c>
      <c r="C88" t="s">
        <v>8749</v>
      </c>
      <c r="D88" s="4">
        <v>1</v>
      </c>
      <c r="E88" s="16" t="s">
        <v>8929</v>
      </c>
      <c r="F88" s="4">
        <f t="shared" si="1"/>
        <v>24</v>
      </c>
      <c r="G88" t="s">
        <v>10409</v>
      </c>
    </row>
    <row r="89" spans="1:10" x14ac:dyDescent="0.35">
      <c r="B89" s="4">
        <v>-100.736</v>
      </c>
      <c r="C89" t="s">
        <v>8749</v>
      </c>
      <c r="D89" s="4">
        <v>1</v>
      </c>
      <c r="E89" s="16" t="s">
        <v>142</v>
      </c>
    </row>
    <row r="90" spans="1:10" x14ac:dyDescent="0.35">
      <c r="A90" s="4">
        <v>52</v>
      </c>
      <c r="B90" s="4">
        <v>-85.617999999999995</v>
      </c>
      <c r="C90" t="s">
        <v>8735</v>
      </c>
      <c r="D90" s="4">
        <v>4</v>
      </c>
      <c r="E90" s="16" t="s">
        <v>8932</v>
      </c>
      <c r="F90" s="4">
        <f t="shared" si="1"/>
        <v>7</v>
      </c>
      <c r="G90" t="s">
        <v>9377</v>
      </c>
    </row>
    <row r="91" spans="1:10" x14ac:dyDescent="0.35">
      <c r="A91" s="4">
        <v>53</v>
      </c>
      <c r="B91" s="4">
        <v>-81.911999999999907</v>
      </c>
      <c r="C91" t="s">
        <v>8737</v>
      </c>
      <c r="D91" s="4">
        <v>3</v>
      </c>
      <c r="E91" s="16" t="b">
        <v>1</v>
      </c>
      <c r="F91" s="4">
        <f t="shared" si="1"/>
        <v>7</v>
      </c>
      <c r="G91" t="s">
        <v>9377</v>
      </c>
    </row>
    <row r="92" spans="1:10" x14ac:dyDescent="0.35">
      <c r="A92" s="4">
        <v>54</v>
      </c>
      <c r="B92" s="4">
        <v>-81.206000000000003</v>
      </c>
      <c r="C92" t="s">
        <v>8749</v>
      </c>
      <c r="D92" s="4">
        <v>1</v>
      </c>
      <c r="E92" s="16" t="s">
        <v>8934</v>
      </c>
    </row>
    <row r="93" spans="1:10" x14ac:dyDescent="0.35">
      <c r="E93" s="58" t="s">
        <v>11800</v>
      </c>
      <c r="F93" s="4">
        <f t="shared" si="1"/>
        <v>7</v>
      </c>
      <c r="G93" t="s">
        <v>9377</v>
      </c>
      <c r="H93" s="4">
        <f t="shared" si="1"/>
        <v>6</v>
      </c>
      <c r="I93" t="s">
        <v>10472</v>
      </c>
    </row>
    <row r="94" spans="1:10" x14ac:dyDescent="0.35">
      <c r="E94" s="58" t="s">
        <v>11801</v>
      </c>
      <c r="F94" s="4">
        <f t="shared" si="1"/>
        <v>7</v>
      </c>
      <c r="G94" t="s">
        <v>9377</v>
      </c>
    </row>
    <row r="95" spans="1:10" x14ac:dyDescent="0.35">
      <c r="A95" s="4">
        <v>55</v>
      </c>
      <c r="B95" s="4">
        <v>-66.778000000000006</v>
      </c>
      <c r="C95" t="s">
        <v>8749</v>
      </c>
      <c r="D95" s="4">
        <v>1</v>
      </c>
      <c r="E95" s="16" t="s">
        <v>8937</v>
      </c>
      <c r="F95" s="4">
        <f t="shared" si="1"/>
        <v>4</v>
      </c>
      <c r="G95" t="s">
        <v>9372</v>
      </c>
    </row>
    <row r="96" spans="1:10" x14ac:dyDescent="0.35">
      <c r="A96" s="4">
        <v>56</v>
      </c>
      <c r="B96" s="4">
        <v>-71.616</v>
      </c>
      <c r="C96" t="s">
        <v>8735</v>
      </c>
      <c r="D96" s="4">
        <v>4</v>
      </c>
      <c r="E96" s="16" t="s">
        <v>8936</v>
      </c>
      <c r="F96" s="4">
        <f t="shared" si="1"/>
        <v>7</v>
      </c>
      <c r="G96" t="s">
        <v>9377</v>
      </c>
    </row>
    <row r="97" spans="1:11" x14ac:dyDescent="0.35">
      <c r="A97" s="4">
        <v>57</v>
      </c>
      <c r="B97" s="4">
        <v>-66.503999999999905</v>
      </c>
      <c r="C97" t="s">
        <v>8733</v>
      </c>
      <c r="D97" s="4">
        <v>2</v>
      </c>
      <c r="E97" s="16" t="s">
        <v>8938</v>
      </c>
      <c r="F97" s="4">
        <f t="shared" si="1"/>
        <v>7</v>
      </c>
      <c r="G97" t="s">
        <v>9377</v>
      </c>
    </row>
    <row r="98" spans="1:11" x14ac:dyDescent="0.35">
      <c r="A98" s="4">
        <v>58</v>
      </c>
      <c r="B98" s="4">
        <v>-60.64</v>
      </c>
      <c r="C98" t="s">
        <v>8735</v>
      </c>
      <c r="D98" s="4">
        <v>4</v>
      </c>
      <c r="E98" s="16" t="s">
        <v>767</v>
      </c>
      <c r="F98" s="4">
        <f t="shared" si="1"/>
        <v>7</v>
      </c>
      <c r="G98" t="s">
        <v>9377</v>
      </c>
    </row>
    <row r="99" spans="1:11" x14ac:dyDescent="0.35">
      <c r="A99" s="4">
        <v>59</v>
      </c>
      <c r="B99" s="4">
        <v>-51.076000000000001</v>
      </c>
      <c r="C99" t="s">
        <v>8737</v>
      </c>
      <c r="D99" s="4">
        <v>3</v>
      </c>
      <c r="E99" s="16" t="s">
        <v>8940</v>
      </c>
      <c r="F99" s="4">
        <f t="shared" si="1"/>
        <v>7</v>
      </c>
      <c r="G99" t="s">
        <v>9377</v>
      </c>
    </row>
    <row r="100" spans="1:11" x14ac:dyDescent="0.35">
      <c r="A100" s="4">
        <v>60</v>
      </c>
      <c r="B100" s="4">
        <v>-49.54</v>
      </c>
      <c r="C100" t="s">
        <v>8733</v>
      </c>
      <c r="D100" s="4">
        <v>2</v>
      </c>
      <c r="E100" s="16" t="s">
        <v>8941</v>
      </c>
    </row>
    <row r="101" spans="1:11" x14ac:dyDescent="0.35">
      <c r="E101" s="58" t="s">
        <v>11802</v>
      </c>
      <c r="F101" s="4">
        <f t="shared" si="1"/>
        <v>3</v>
      </c>
      <c r="G101" t="s">
        <v>9379</v>
      </c>
    </row>
    <row r="102" spans="1:11" x14ac:dyDescent="0.35">
      <c r="E102" s="58" t="s">
        <v>11803</v>
      </c>
      <c r="F102" s="4">
        <f t="shared" si="1"/>
        <v>6</v>
      </c>
      <c r="G102" t="s">
        <v>10472</v>
      </c>
    </row>
    <row r="103" spans="1:11" x14ac:dyDescent="0.35">
      <c r="A103" s="4">
        <v>61</v>
      </c>
      <c r="B103" s="4">
        <v>-47.34</v>
      </c>
      <c r="C103" t="s">
        <v>8735</v>
      </c>
      <c r="D103" s="4">
        <v>4</v>
      </c>
      <c r="E103" s="16" t="s">
        <v>8942</v>
      </c>
      <c r="F103" s="4">
        <f t="shared" si="1"/>
        <v>22</v>
      </c>
      <c r="G103" t="s">
        <v>10418</v>
      </c>
      <c r="H103" s="4">
        <f t="shared" si="1"/>
        <v>2</v>
      </c>
      <c r="I103" t="s">
        <v>10428</v>
      </c>
      <c r="J103" s="4">
        <f t="shared" si="1"/>
        <v>2</v>
      </c>
      <c r="K103" t="s">
        <v>12175</v>
      </c>
    </row>
    <row r="104" spans="1:11" x14ac:dyDescent="0.35">
      <c r="A104" s="4">
        <v>62</v>
      </c>
      <c r="B104" s="4">
        <v>-45.798999999999999</v>
      </c>
      <c r="C104" t="s">
        <v>8749</v>
      </c>
      <c r="D104" s="4">
        <v>1</v>
      </c>
      <c r="E104" s="16" t="s">
        <v>8943</v>
      </c>
      <c r="F104" s="4">
        <f t="shared" si="1"/>
        <v>22</v>
      </c>
      <c r="G104" t="s">
        <v>10418</v>
      </c>
      <c r="H104" s="4">
        <f t="shared" si="1"/>
        <v>2</v>
      </c>
      <c r="I104" t="s">
        <v>10428</v>
      </c>
      <c r="J104" s="4">
        <f t="shared" si="1"/>
        <v>2</v>
      </c>
      <c r="K104" t="s">
        <v>12175</v>
      </c>
    </row>
    <row r="105" spans="1:11" x14ac:dyDescent="0.35">
      <c r="B105" s="4">
        <v>-42.11</v>
      </c>
      <c r="C105" t="s">
        <v>8749</v>
      </c>
      <c r="D105" s="4">
        <v>1</v>
      </c>
      <c r="E105" s="16" t="s">
        <v>4731</v>
      </c>
    </row>
    <row r="106" spans="1:11" x14ac:dyDescent="0.35">
      <c r="B106" s="4">
        <v>-38.085999999999999</v>
      </c>
      <c r="C106" t="s">
        <v>8749</v>
      </c>
      <c r="D106" s="4">
        <v>1</v>
      </c>
      <c r="E106" s="16" t="s">
        <v>8944</v>
      </c>
    </row>
    <row r="108" spans="1:11" x14ac:dyDescent="0.35">
      <c r="B108" s="107" t="s">
        <v>9231</v>
      </c>
      <c r="C108" s="22"/>
      <c r="D108" s="21"/>
      <c r="E108" s="23"/>
    </row>
    <row r="109" spans="1:11" x14ac:dyDescent="0.35">
      <c r="B109" s="20"/>
    </row>
    <row r="110" spans="1:11" x14ac:dyDescent="0.35">
      <c r="A110" s="4">
        <v>63</v>
      </c>
      <c r="B110" s="4">
        <v>14.522</v>
      </c>
      <c r="C110" t="s">
        <v>8749</v>
      </c>
      <c r="D110" s="4">
        <v>1</v>
      </c>
      <c r="E110" s="16" t="s">
        <v>8945</v>
      </c>
      <c r="F110" s="4">
        <f t="shared" si="1"/>
        <v>22</v>
      </c>
      <c r="G110" t="s">
        <v>10418</v>
      </c>
    </row>
    <row r="112" spans="1:11" x14ac:dyDescent="0.35">
      <c r="A112" s="4">
        <v>64</v>
      </c>
      <c r="B112" s="4">
        <v>47.706000000000003</v>
      </c>
      <c r="C112" t="s">
        <v>8749</v>
      </c>
      <c r="D112" s="4">
        <v>1</v>
      </c>
      <c r="E112" s="16" t="s">
        <v>8946</v>
      </c>
      <c r="F112" s="4">
        <f t="shared" si="1"/>
        <v>26</v>
      </c>
      <c r="G112" t="s">
        <v>10123</v>
      </c>
    </row>
    <row r="113" spans="1:9" x14ac:dyDescent="0.35">
      <c r="A113" s="4">
        <v>65</v>
      </c>
      <c r="B113" s="4">
        <v>61.256</v>
      </c>
      <c r="C113" t="s">
        <v>8737</v>
      </c>
      <c r="D113" s="4">
        <v>3</v>
      </c>
      <c r="E113" s="16" t="s">
        <v>1383</v>
      </c>
      <c r="F113" s="4">
        <f t="shared" si="1"/>
        <v>21</v>
      </c>
      <c r="G113" t="s">
        <v>9613</v>
      </c>
      <c r="H113" s="4">
        <f>IF(I113="GREET",1,IF(I113="GOAL",2,IF(I113="GOAL:COOP",2,IF(I113="(GOAL:COOP)",2,IF(I113="GOAL:CIVILITY",2,IF(I113="GOAL:SUSTAIN",2,IF(I113="(GOAL:SUSTAIN)",2,IF(I113="GOAL:MAX EARN",2,IF(I113="GOAL:EQUITY",2,IF(I113="(GOAL:EQUITY)",2,IF(I113="PROPOSAL",3,IF(I113="(PROPOSAL)",3,IF(I113="CHOOSE+",4,IF(I113="CHOOSE-",4,IF(I113="(CHOOSE+)",4,IF(I113="(CHOOSE-)",4,IF(I113="ECO INFO",5,IF(I113="(ECO INFO)",5,IF(I113="$ INFO",6,IF(I113="($ INFO)",6,IF(I113="SOC INFO",7,IF(I113="(SOC INFO)",7,IF(I113="RULE INFO",8,IF(I113="EXP INFO",9,IF(I113="(EXP INFO)",9,IF(I113="MON RES",10,IF(I113="MON EARN",11,IF(I113="MON BEH",12,IF(I113="POSE HARM",13,IF(I113="(POSE HARM)",13,IF(I113="POSE CONCERN",14,IF(I113="(POSE CONCERN)",14,IF(I113="(RJ APOLOGY)",15,IF(I113="RJ ATONE",16,IF(I113="(RJ ATONE)",16,IF(I113="RJ JUSTIFY",17,IF(I113="RJ JUSTIFY:ECO INFO",17,IF(I113="RJ JUSTIFY:SOC INFO",17,IF(I113="RJ JUSTIFY:EXP INFO",17,IF(I113="RJ JUSTIFY:MON EARN",17,IF(I113="RJ JUSTIFY:MON BEH",17,IF(I113="RJ-",18,IF(I113="RJ FORGIVE+",19,IF(I113="RJ FORGIVE-",19,IF(I113="(RJ FORGIVE+)",19,IF(I113="(RJ FORGIVE-)",19,IF(I113="COORD",20,IF(I113="(COORD)",20,IF(I113="ENF ACK",21,IF(I113="(ENF ACK)",21,IF(I113="ENF PRAISE",22,IF(I113="ENF ASK",23,IF(I113="ENF TELL",24,IF(I113="ENF SHAME",25,IF(I113="ENF WARN",26,IF(I113="ENF THREATEN",27,IF(I113="ENF PUNISH",28,IF(I113="DEFECT",29,IF(I113="SM TALK",30,IF(I113="HUMOR",31,IF(I113="POLITE+",32,IF(I113="POLITE-",32,IF(I113="INPUT-",33,IF(I113="AMBIGUOUS",34,IF(I113="UNCODEABLE",35)))))))))))))))))))))))))))))))))))))))))))))))))))))))))))))))))</f>
        <v>15</v>
      </c>
      <c r="I113" t="s">
        <v>11805</v>
      </c>
    </row>
    <row r="115" spans="1:9" x14ac:dyDescent="0.35">
      <c r="A115" s="4">
        <v>66</v>
      </c>
      <c r="B115" s="4">
        <v>75.650000000000006</v>
      </c>
      <c r="C115" t="s">
        <v>8749</v>
      </c>
      <c r="D115" s="4">
        <v>1</v>
      </c>
      <c r="E115" s="16" t="s">
        <v>8947</v>
      </c>
      <c r="F115" s="4">
        <f t="shared" si="1"/>
        <v>20</v>
      </c>
      <c r="G115" t="s">
        <v>9472</v>
      </c>
    </row>
    <row r="117" spans="1:9" x14ac:dyDescent="0.35">
      <c r="A117" s="4">
        <v>67</v>
      </c>
      <c r="B117" s="4">
        <v>112.70399999999999</v>
      </c>
      <c r="C117" t="s">
        <v>8733</v>
      </c>
      <c r="D117" s="4">
        <v>2</v>
      </c>
      <c r="E117" s="16" t="s">
        <v>11806</v>
      </c>
      <c r="F117" s="4">
        <f t="shared" si="1"/>
        <v>26</v>
      </c>
      <c r="G117" t="s">
        <v>10123</v>
      </c>
    </row>
    <row r="118" spans="1:9" x14ac:dyDescent="0.35">
      <c r="A118" s="4">
        <v>68</v>
      </c>
      <c r="B118" s="4">
        <v>120.44</v>
      </c>
      <c r="C118" t="s">
        <v>8737</v>
      </c>
      <c r="D118" s="4">
        <v>3</v>
      </c>
      <c r="E118" s="16" t="s">
        <v>8950</v>
      </c>
      <c r="F118" s="4">
        <f t="shared" si="1"/>
        <v>21</v>
      </c>
      <c r="G118" t="s">
        <v>9613</v>
      </c>
      <c r="H118" s="4">
        <f>IF(I118="GREET",1,IF(I118="GOAL",2,IF(I118="GOAL:COOP",2,IF(I118="(GOAL:COOP)",2,IF(I118="GOAL:CIVILITY",2,IF(I118="GOAL:SUSTAIN",2,IF(I118="(GOAL:SUSTAIN)",2,IF(I118="GOAL:MAX EARN",2,IF(I118="GOAL:EQUITY",2,IF(I118="(GOAL:EQUITY)",2,IF(I118="PROPOSAL",3,IF(I118="(PROPOSAL)",3,IF(I118="CHOOSE+",4,IF(I118="CHOOSE-",4,IF(I118="(CHOOSE+)",4,IF(I118="(CHOOSE-)",4,IF(I118="ECO INFO",5,IF(I118="(ECO INFO)",5,IF(I118="$ INFO",6,IF(I118="($ INFO)",6,IF(I118="SOC INFO",7,IF(I118="(SOC INFO)",7,IF(I118="RULE INFO",8,IF(I118="EXP INFO",9,IF(I118="(EXP INFO)",9,IF(I118="MON RES",10,IF(I118="MON EARN",11,IF(I118="MON BEH",12,IF(I118="POSE HARM",13,IF(I118="(POSE HARM)",13,IF(I118="POSE CONCERN",14,IF(I118="(POSE CONCERN)",14,IF(I118="(RJ APOLOGY)",15,IF(I118="RJ ATONE",16,IF(I118="(RJ ATONE)",16,IF(I118="RJ JUSTIFY",17,IF(I118="RJ JUSTIFY:ECO INFO",17,IF(I118="RJ JUSTIFY:SOC INFO",17,IF(I118="RJ JUSTIFY:EXP INFO",17,IF(I118="RJ JUSTIFY:MON EARN",17,IF(I118="RJ JUSTIFY:MON BEH",17,IF(I118="RJ-",18,IF(I118="RJ FORGIVE+",19,IF(I118="RJ FORGIVE-",19,IF(I118="(RJ FORGIVE+)",19,IF(I118="(RJ FORGIVE-)",19,IF(I118="COORD",20,IF(I118="(COORD)",20,IF(I118="ENF ACK",21,IF(I118="(ENF ACK)",21,IF(I118="ENF PRAISE",22,IF(I118="ENF ASK",23,IF(I118="ENF TELL",24,IF(I118="ENF SHAME",25,IF(I118="ENF WARN",26,IF(I118="ENF THREATEN",27,IF(I118="ENF PUNISH",28,IF(I118="DEFECT",29,IF(I118="SM TALK",30,IF(I118="HUMOR",31,IF(I118="POLITE+",32,IF(I118="POLITE-",32,IF(I118="INPUT-",33,IF(I118="AMBIGUOUS",34,IF(I118="UNCODEABLE",35)))))))))))))))))))))))))))))))))))))))))))))))))))))))))))))))))</f>
        <v>15</v>
      </c>
      <c r="I118" t="s">
        <v>11805</v>
      </c>
    </row>
    <row r="120" spans="1:9" x14ac:dyDescent="0.35">
      <c r="B120" s="20"/>
    </row>
    <row r="121" spans="1:9" x14ac:dyDescent="0.35">
      <c r="A121" s="4">
        <v>69</v>
      </c>
      <c r="B121" s="4">
        <v>125.13</v>
      </c>
      <c r="C121" t="s">
        <v>8749</v>
      </c>
      <c r="D121" s="4">
        <v>1</v>
      </c>
      <c r="E121" s="16" t="s">
        <v>8951</v>
      </c>
    </row>
    <row r="122" spans="1:9" x14ac:dyDescent="0.35">
      <c r="E122" s="58" t="s">
        <v>11807</v>
      </c>
      <c r="F122" s="4">
        <f t="shared" si="1"/>
        <v>3</v>
      </c>
      <c r="G122" t="s">
        <v>9379</v>
      </c>
    </row>
    <row r="123" spans="1:9" x14ac:dyDescent="0.35">
      <c r="E123" s="58" t="s">
        <v>11808</v>
      </c>
      <c r="F123" s="4">
        <f t="shared" si="1"/>
        <v>2</v>
      </c>
      <c r="G123" t="s">
        <v>10938</v>
      </c>
    </row>
    <row r="124" spans="1:9" x14ac:dyDescent="0.35">
      <c r="A124" s="4">
        <v>70</v>
      </c>
      <c r="B124" s="4">
        <v>131.56200000000001</v>
      </c>
      <c r="C124" t="s">
        <v>8749</v>
      </c>
      <c r="D124" s="4">
        <v>1</v>
      </c>
      <c r="E124" s="16" t="s">
        <v>8953</v>
      </c>
      <c r="F124" s="4">
        <f t="shared" si="1"/>
        <v>24</v>
      </c>
      <c r="G124" t="s">
        <v>10409</v>
      </c>
    </row>
    <row r="126" spans="1:9" x14ac:dyDescent="0.35">
      <c r="A126" s="4">
        <v>71</v>
      </c>
      <c r="B126" s="4">
        <v>198.334</v>
      </c>
      <c r="C126" t="s">
        <v>8749</v>
      </c>
      <c r="D126" s="4">
        <v>1</v>
      </c>
      <c r="E126" s="16" t="s">
        <v>8954</v>
      </c>
      <c r="F126" s="4">
        <f t="shared" si="1"/>
        <v>20</v>
      </c>
      <c r="G126" t="s">
        <v>9472</v>
      </c>
    </row>
    <row r="128" spans="1:9" x14ac:dyDescent="0.35">
      <c r="A128" s="7"/>
      <c r="B128" s="11" t="s">
        <v>9230</v>
      </c>
      <c r="C128" s="15"/>
      <c r="D128" s="19"/>
      <c r="E128" s="15"/>
    </row>
    <row r="129" spans="1:10" x14ac:dyDescent="0.35">
      <c r="B129" s="20"/>
    </row>
    <row r="130" spans="1:10" x14ac:dyDescent="0.35">
      <c r="A130" s="7">
        <v>4</v>
      </c>
      <c r="B130" s="31" t="s">
        <v>11814</v>
      </c>
    </row>
    <row r="131" spans="1:10" x14ac:dyDescent="0.35">
      <c r="A131" s="7">
        <v>1</v>
      </c>
      <c r="B131" s="31" t="s">
        <v>12159</v>
      </c>
    </row>
    <row r="132" spans="1:10" x14ac:dyDescent="0.35">
      <c r="A132" s="7">
        <v>0</v>
      </c>
      <c r="B132" s="31" t="s">
        <v>12160</v>
      </c>
    </row>
    <row r="133" spans="1:10" x14ac:dyDescent="0.35">
      <c r="A133" s="4">
        <v>72</v>
      </c>
      <c r="B133" s="4">
        <v>-370.69199999999898</v>
      </c>
      <c r="C133" t="s">
        <v>8733</v>
      </c>
      <c r="D133" s="4">
        <v>2</v>
      </c>
      <c r="E133" s="16" t="s">
        <v>8734</v>
      </c>
      <c r="F133" s="4">
        <f t="shared" ref="F133:F140" si="2">IF(G133="GREET",1,IF(G133="GOAL",2,IF(G133="GOAL:COOP",2,IF(G133="(GOAL:COOP)",2,IF(G133="GOAL:CIVILITY",2,IF(G133="GOAL:SUSTAIN",2,IF(G133="(GOAL:SUSTAIN)",2,IF(G133="GOAL:MAX EARN",2,IF(G133="GOAL:EQUITY",2,IF(G133="(GOAL:EQUITY)",2,IF(G133="PROPOSAL",3,IF(G133="(PROPOSAL)",3,IF(G133="CHOOSE+",4,IF(G133="CHOOSE-",4,IF(G133="(CHOOSE+)",4,IF(G133="(CHOOSE-)",4,IF(G133="ECO INFO",5,IF(G133="(ECO INFO)",5,IF(G133="$ INFO",6,IF(G133="($ INFO)",6,IF(G133="SOC INFO",7,IF(G133="(SOC INFO)",7,IF(G133="RULE INFO",8,IF(G133="EXP INFO",9,IF(G133="(EXP INFO)",9,IF(G133="MON RES",10,IF(G133="MON EARN",11,IF(G133="MON BEH",12,IF(G133="POSE HARM",13,IF(G133="(POSE HARM)",13,IF(G133="POSE CONCERN",14,IF(G133="(POSE CONCERN)",14,IF(G133="RJ APOLOGY",15,IF(G133="RJ ATONE",16,IF(G133="(RJ ATONE)",16,IF(G133="RJ JUSTIFY",17,IF(G133="RJ JUSTIFY:ECO INFO",17,IF(G133="RJ JUSTIFY:SOC INFO",17,IF(G133="RJ JUSTIFY:EXP INFO",17,IF(G133="RJ JUSTIFY:MON EARN",17,IF(G133="RJ JUSTIFY:MON BEH",17,IF(G133="RJ-",18,IF(G133="RJ FORGIVE+",19,IF(G133="RJ FORGIVE-",19,IF(G133="(RJ FORGIVE+)",19,IF(G133="(RJ FORGIVE-)",19,IF(G133="COORD",20,IF(G133="(COORD)",20,IF(G133="ENF ACK",21,IF(G133="(ENF ACK)",21,IF(G133="ENF PRAISE",22,IF(G133="ENF ASK",23,IF(G133="ENF TELL",24,IF(G133="ENF SHAME",25,IF(G133="ENF WARN",26,IF(G133="ENF THREATEN",27,IF(G133="ENF PUNISH",28,IF(G133="DEFECT",29,IF(G133="SM TALK",30,IF(G133="HUMOR",31,IF(G133="POLITE+",32,IF(G133="POLITE-",32,IF(G133="INPUT-",33,IF(G133="AMBIGUOUS",34,IF(G133="UNCODEABLE",35)))))))))))))))))))))))))))))))))))))))))))))))))))))))))))))))))</f>
        <v>7</v>
      </c>
      <c r="G133" t="s">
        <v>9377</v>
      </c>
      <c r="H133" s="4">
        <f t="shared" ref="H133" si="3">IF(I133="GREET",1,IF(I133="GOAL",2,IF(I133="GOAL:COOP",2,IF(I133="(GOAL:COOP)",2,IF(I133="GOAL:CIVILITY",2,IF(I133="GOAL:SUSTAIN",2,IF(I133="(GOAL:SUSTAIN)",2,IF(I133="GOAL:MAX EARN",2,IF(I133="GOAL:EQUITY",2,IF(I133="(GOAL:EQUITY)",2,IF(I133="PROPOSAL",3,IF(I133="(PROPOSAL)",3,IF(I133="CHOOSE+",4,IF(I133="CHOOSE-",4,IF(I133="(CHOOSE+)",4,IF(I133="(CHOOSE-)",4,IF(I133="ECO INFO",5,IF(I133="(ECO INFO)",5,IF(I133="$ INFO",6,IF(I133="($ INFO)",6,IF(I133="SOC INFO",7,IF(I133="(SOC INFO)",7,IF(I133="RULE INFO",8,IF(I133="EXP INFO",9,IF(I133="(EXP INFO)",9,IF(I133="MON RES",10,IF(I133="MON EARN",11,IF(I133="MON BEH",12,IF(I133="POSE HARM",13,IF(I133="(POSE HARM)",13,IF(I133="POSE CONCERN",14,IF(I133="(POSE CONCERN)",14,IF(I133="RJ APOLOGY",15,IF(I133="RJ ATONE",16,IF(I133="(RJ ATONE)",16,IF(I133="RJ JUSTIFY",17,IF(I133="RJ JUSTIFY:ECO INFO",17,IF(I133="RJ JUSTIFY:SOC INFO",17,IF(I133="RJ JUSTIFY:EXP INFO",17,IF(I133="RJ JUSTIFY:MON EARN",17,IF(I133="RJ JUSTIFY:MON BEH",17,IF(I133="RJ-",18,IF(I133="RJ FORGIVE+",19,IF(I133="RJ FORGIVE-",19,IF(I133="(RJ FORGIVE+)",19,IF(I133="(RJ FORGIVE-)",19,IF(I133="COORD",20,IF(I133="(COORD)",20,IF(I133="ENF ACK",21,IF(I133="(ENF ACK)",21,IF(I133="ENF PRAISE",22,IF(I133="ENF ASK",23,IF(I133="ENF TELL",24,IF(I133="ENF SHAME",25,IF(I133="ENF WARN",26,IF(I133="ENF THREATEN",27,IF(I133="ENF PUNISH",28,IF(I133="DEFECT",29,IF(I133="SM TALK",30,IF(I133="HUMOR",31,IF(I133="POLITE+",32,IF(I133="POLITE-",32,IF(I133="INPUT-",33,IF(I133="AMBIGUOUS",34,IF(I133="UNCODEABLE",35)))))))))))))))))))))))))))))))))))))))))))))))))))))))))))))))))</f>
        <v>3</v>
      </c>
      <c r="I133" t="s">
        <v>10329</v>
      </c>
    </row>
    <row r="134" spans="1:10" x14ac:dyDescent="0.35">
      <c r="A134" s="4">
        <v>73</v>
      </c>
      <c r="B134" s="4">
        <v>-370.63</v>
      </c>
      <c r="C134" t="s">
        <v>8735</v>
      </c>
      <c r="D134" s="4">
        <v>4</v>
      </c>
      <c r="E134" s="16" t="s">
        <v>8736</v>
      </c>
      <c r="F134" s="4">
        <f t="shared" si="2"/>
        <v>1</v>
      </c>
      <c r="G134" t="s">
        <v>10885</v>
      </c>
    </row>
    <row r="135" spans="1:10" x14ac:dyDescent="0.35">
      <c r="A135" s="4">
        <v>74</v>
      </c>
      <c r="B135" s="4">
        <v>-367.18900000000002</v>
      </c>
      <c r="C135" t="s">
        <v>8737</v>
      </c>
      <c r="D135" s="4">
        <v>3</v>
      </c>
      <c r="E135" s="16" t="s">
        <v>8738</v>
      </c>
      <c r="F135" s="4">
        <f t="shared" si="2"/>
        <v>15</v>
      </c>
      <c r="G135" t="s">
        <v>9706</v>
      </c>
    </row>
    <row r="136" spans="1:10" x14ac:dyDescent="0.35">
      <c r="A136" s="4">
        <v>75</v>
      </c>
      <c r="B136" s="4">
        <v>-337.07900000000001</v>
      </c>
      <c r="C136" t="s">
        <v>8737</v>
      </c>
      <c r="D136" s="4">
        <v>3</v>
      </c>
      <c r="E136" s="16" t="s">
        <v>8746</v>
      </c>
      <c r="F136" s="4">
        <f t="shared" si="2"/>
        <v>35</v>
      </c>
      <c r="G136" t="s">
        <v>9391</v>
      </c>
    </row>
    <row r="137" spans="1:10" x14ac:dyDescent="0.35">
      <c r="A137" s="4">
        <v>76</v>
      </c>
      <c r="B137" s="4">
        <v>-366.43099999999998</v>
      </c>
      <c r="C137" t="s">
        <v>8735</v>
      </c>
      <c r="D137" s="4">
        <v>4</v>
      </c>
      <c r="E137" s="16" t="s">
        <v>8739</v>
      </c>
      <c r="F137" s="4">
        <f t="shared" si="2"/>
        <v>7</v>
      </c>
      <c r="G137" t="s">
        <v>9377</v>
      </c>
      <c r="H137" s="4">
        <f t="shared" ref="H137" si="4">IF(I137="GREET",1,IF(I137="GOAL",2,IF(I137="GOAL:COOP",2,IF(I137="(GOAL:COOP)",2,IF(I137="GOAL:CIVILITY",2,IF(I137="GOAL:SUSTAIN",2,IF(I137="(GOAL:SUSTAIN)",2,IF(I137="GOAL:MAX EARN",2,IF(I137="GOAL:EQUITY",2,IF(I137="(GOAL:EQUITY)",2,IF(I137="PROPOSAL",3,IF(I137="(PROPOSAL)",3,IF(I137="CHOOSE+",4,IF(I137="CHOOSE-",4,IF(I137="(CHOOSE+)",4,IF(I137="(CHOOSE-)",4,IF(I137="ECO INFO",5,IF(I137="(ECO INFO)",5,IF(I137="$ INFO",6,IF(I137="($ INFO)",6,IF(I137="SOC INFO",7,IF(I137="(SOC INFO)",7,IF(I137="RULE INFO",8,IF(I137="EXP INFO",9,IF(I137="(EXP INFO)",9,IF(I137="MON RES",10,IF(I137="MON EARN",11,IF(I137="MON BEH",12,IF(I137="POSE HARM",13,IF(I137="(POSE HARM)",13,IF(I137="POSE CONCERN",14,IF(I137="(POSE CONCERN)",14,IF(I137="RJ APOLOGY",15,IF(I137="RJ ATONE",16,IF(I137="(RJ ATONE)",16,IF(I137="RJ JUSTIFY",17,IF(I137="RJ JUSTIFY:ECO INFO",17,IF(I137="RJ JUSTIFY:SOC INFO",17,IF(I137="RJ JUSTIFY:EXP INFO",17,IF(I137="RJ JUSTIFY:MON EARN",17,IF(I137="RJ JUSTIFY:MON BEH",17,IF(I137="RJ-",18,IF(I137="RJ FORGIVE+",19,IF(I137="RJ FORGIVE-",19,IF(I137="(RJ FORGIVE+)",19,IF(I137="(RJ FORGIVE-)",19,IF(I137="COORD",20,IF(I137="(COORD)",20,IF(I137="ENF ACK",21,IF(I137="(ENF ACK)",21,IF(I137="ENF PRAISE",22,IF(I137="ENF ASK",23,IF(I137="ENF TELL",24,IF(I137="ENF SHAME",25,IF(I137="ENF WARN",26,IF(I137="ENF THREATEN",27,IF(I137="ENF PUNISH",28,IF(I137="DEFECT",29,IF(I137="SM TALK",30,IF(I137="HUMOR",31,IF(I137="POLITE+",32,IF(I137="POLITE-",32,IF(I137="INPUT-",33,IF(I137="AMBIGUOUS",34,IF(I137="UNCODEABLE",35)))))))))))))))))))))))))))))))))))))))))))))))))))))))))))))))))</f>
        <v>4</v>
      </c>
      <c r="I137" t="s">
        <v>10330</v>
      </c>
    </row>
    <row r="138" spans="1:10" x14ac:dyDescent="0.35">
      <c r="A138" s="4">
        <v>77</v>
      </c>
      <c r="B138" s="4">
        <v>-345.21899999999999</v>
      </c>
      <c r="C138" t="s">
        <v>8735</v>
      </c>
      <c r="D138" s="4">
        <v>4</v>
      </c>
      <c r="E138" s="16" t="s">
        <v>11810</v>
      </c>
      <c r="F138" s="4">
        <f t="shared" si="2"/>
        <v>13</v>
      </c>
      <c r="G138" t="s">
        <v>9388</v>
      </c>
    </row>
    <row r="139" spans="1:10" x14ac:dyDescent="0.35">
      <c r="A139" s="4">
        <v>78</v>
      </c>
      <c r="B139" s="4">
        <v>-331.96199999999999</v>
      </c>
      <c r="C139" t="s">
        <v>8735</v>
      </c>
      <c r="D139" s="4">
        <v>4</v>
      </c>
      <c r="E139" s="16" t="s">
        <v>8747</v>
      </c>
      <c r="F139" s="4">
        <f t="shared" si="2"/>
        <v>17</v>
      </c>
      <c r="G139" t="s">
        <v>12176</v>
      </c>
    </row>
    <row r="140" spans="1:10" x14ac:dyDescent="0.35">
      <c r="A140" s="4">
        <v>79</v>
      </c>
      <c r="B140" s="4">
        <v>-329.32499999999999</v>
      </c>
      <c r="C140" t="s">
        <v>8733</v>
      </c>
      <c r="D140" s="4">
        <v>2</v>
      </c>
      <c r="E140" s="16" t="s">
        <v>773</v>
      </c>
      <c r="F140" s="4">
        <f t="shared" si="2"/>
        <v>7</v>
      </c>
      <c r="G140" t="s">
        <v>9377</v>
      </c>
      <c r="J140" s="4" t="s">
        <v>11809</v>
      </c>
    </row>
    <row r="141" spans="1:10" x14ac:dyDescent="0.35">
      <c r="A141" s="4">
        <v>80</v>
      </c>
      <c r="B141" s="4">
        <v>-322.13900000000001</v>
      </c>
      <c r="C141" t="s">
        <v>8749</v>
      </c>
      <c r="D141" s="4">
        <v>1</v>
      </c>
      <c r="E141" s="16" t="s">
        <v>8750</v>
      </c>
    </row>
    <row r="142" spans="1:10" x14ac:dyDescent="0.35">
      <c r="B142" s="4">
        <v>-305.291</v>
      </c>
      <c r="C142" t="s">
        <v>8749</v>
      </c>
      <c r="D142" s="4">
        <v>1</v>
      </c>
      <c r="E142" s="16" t="s">
        <v>8754</v>
      </c>
    </row>
    <row r="143" spans="1:10" x14ac:dyDescent="0.35">
      <c r="E143" s="58" t="s">
        <v>10100</v>
      </c>
      <c r="F143" s="4">
        <f t="shared" ref="F143:F189" si="5">IF(G143="GREET",1,IF(G143="GOAL",2,IF(G143="GOAL:COOP",2,IF(G143="(GOAL:COOP)",2,IF(G143="GOAL:CIVILITY",2,IF(G143="GOAL:SUSTAIN",2,IF(G143="(GOAL:SUSTAIN)",2,IF(G143="GOAL:MAX EARN",2,IF(G143="GOAL:EQUITY",2,IF(G143="(GOAL:EQUITY)",2,IF(G143="PROPOSAL",3,IF(G143="(PROPOSAL)",3,IF(G143="CHOOSE+",4,IF(G143="CHOOSE-",4,IF(G143="(CHOOSE+)",4,IF(G143="(CHOOSE-)",4,IF(G143="ECO INFO",5,IF(G143="(ECO INFO)",5,IF(G143="$ INFO",6,IF(G143="($ INFO)",6,IF(G143="SOC INFO",7,IF(G143="(SOC INFO)",7,IF(G143="RULE INFO",8,IF(G143="EXP INFO",9,IF(G143="(EXP INFO)",9,IF(G143="MON RES",10,IF(G143="MON EARN",11,IF(G143="MON BEH",12,IF(G143="POSE HARM",13,IF(G143="(POSE HARM)",13,IF(G143="POSE CONCERN",14,IF(G143="(POSE CONCERN)",14,IF(G143="RJ APOLOGY",15,IF(G143="RJ ATONE",16,IF(G143="(RJ ATONE)",16,IF(G143="RJ JUSTIFY",17,IF(G143="RJ JUSTIFY:ECO INFO",17,IF(G143="RJ JUSTIFY:SOC INFO",17,IF(G143="RJ JUSTIFY:EXP INFO",17,IF(G143="RJ JUSTIFY:MON EARN",17,IF(G143="RJ JUSTIFY:MON BEH",17,IF(G143="RJ-",18,IF(G143="RJ FORGIVE+",19,IF(G143="RJ FORGIVE-",19,IF(G143="(RJ FORGIVE+)",19,IF(G143="(RJ FORGIVE-)",19,IF(G143="COORD",20,IF(G143="(COORD)",20,IF(G143="ENF ACK",21,IF(G143="(ENF ACK)",21,IF(G143="ENF PRAISE",22,IF(G143="ENF ASK",23,IF(G143="ENF TELL",24,IF(G143="ENF SHAME",25,IF(G143="ENF WARN",26,IF(G143="ENF THREATEN",27,IF(G143="ENF PUNISH",28,IF(G143="DEFECT",29,IF(G143="SM TALK",30,IF(G143="HUMOR",31,IF(G143="POLITE+",32,IF(G143="POLITE-",32,IF(G143="INPUT-",33,IF(G143="AMBIGUOUS",34,IF(G143="UNCODEABLE",35)))))))))))))))))))))))))))))))))))))))))))))))))))))))))))))))))</f>
        <v>4</v>
      </c>
      <c r="G143" t="s">
        <v>9380</v>
      </c>
    </row>
    <row r="144" spans="1:10" x14ac:dyDescent="0.35">
      <c r="E144" s="58" t="s">
        <v>10101</v>
      </c>
      <c r="F144" s="4">
        <f t="shared" si="5"/>
        <v>12</v>
      </c>
      <c r="G144" t="s">
        <v>10124</v>
      </c>
    </row>
    <row r="145" spans="1:11" x14ac:dyDescent="0.35">
      <c r="E145" s="58" t="s">
        <v>10102</v>
      </c>
      <c r="F145" s="4">
        <f t="shared" si="5"/>
        <v>3</v>
      </c>
      <c r="G145" t="s">
        <v>9379</v>
      </c>
    </row>
    <row r="146" spans="1:11" x14ac:dyDescent="0.35">
      <c r="E146" s="58" t="s">
        <v>10103</v>
      </c>
      <c r="F146" s="4">
        <f t="shared" si="5"/>
        <v>5</v>
      </c>
      <c r="G146" t="s">
        <v>9378</v>
      </c>
    </row>
    <row r="147" spans="1:11" x14ac:dyDescent="0.35">
      <c r="A147" s="4">
        <v>81</v>
      </c>
      <c r="B147" s="4">
        <v>-312.79000000000002</v>
      </c>
      <c r="C147" t="s">
        <v>8737</v>
      </c>
      <c r="D147" s="4">
        <v>3</v>
      </c>
      <c r="E147" s="16" t="s">
        <v>8752</v>
      </c>
      <c r="F147" s="4">
        <f t="shared" si="5"/>
        <v>12</v>
      </c>
      <c r="G147" t="s">
        <v>10124</v>
      </c>
      <c r="H147" s="4">
        <f t="shared" ref="H147" si="6">IF(I147="GREET",1,IF(I147="GOAL",2,IF(I147="GOAL:COOP",2,IF(I147="(GOAL:COOP)",2,IF(I147="GOAL:CIVILITY",2,IF(I147="GOAL:SUSTAIN",2,IF(I147="(GOAL:SUSTAIN)",2,IF(I147="GOAL:MAX EARN",2,IF(I147="GOAL:EQUITY",2,IF(I147="(GOAL:EQUITY)",2,IF(I147="PROPOSAL",3,IF(I147="(PROPOSAL)",3,IF(I147="CHOOSE+",4,IF(I147="CHOOSE-",4,IF(I147="(CHOOSE+)",4,IF(I147="(CHOOSE-)",4,IF(I147="ECO INFO",5,IF(I147="(ECO INFO)",5,IF(I147="$ INFO",6,IF(I147="($ INFO)",6,IF(I147="SOC INFO",7,IF(I147="(SOC INFO)",7,IF(I147="RULE INFO",8,IF(I147="EXP INFO",9,IF(I147="(EXP INFO)",9,IF(I147="MON RES",10,IF(I147="MON EARN",11,IF(I147="MON BEH",12,IF(I147="POSE HARM",13,IF(I147="(POSE HARM)",13,IF(I147="POSE CONCERN",14,IF(I147="(POSE CONCERN)",14,IF(I147="RJ APOLOGY",15,IF(I147="RJ ATONE",16,IF(I147="(RJ ATONE)",16,IF(I147="RJ JUSTIFY",17,IF(I147="RJ JUSTIFY:ECO INFO",17,IF(I147="RJ JUSTIFY:SOC INFO",17,IF(I147="RJ JUSTIFY:EXP INFO",17,IF(I147="RJ JUSTIFY:MON EARN",17,IF(I147="RJ JUSTIFY:MON BEH",17,IF(I147="RJ-",18,IF(I147="RJ FORGIVE+",19,IF(I147="RJ FORGIVE-",19,IF(I147="(RJ FORGIVE+)",19,IF(I147="(RJ FORGIVE-)",19,IF(I147="COORD",20,IF(I147="(COORD)",20,IF(I147="ENF ACK",21,IF(I147="(ENF ACK)",21,IF(I147="ENF PRAISE",22,IF(I147="ENF ASK",23,IF(I147="ENF TELL",24,IF(I147="ENF SHAME",25,IF(I147="ENF WARN",26,IF(I147="ENF THREATEN",27,IF(I147="ENF PUNISH",28,IF(I147="DEFECT",29,IF(I147="SM TALK",30,IF(I147="HUMOR",31,IF(I147="POLITE+",32,IF(I147="POLITE-",32,IF(I147="INPUT-",33,IF(I147="AMBIGUOUS",34,IF(I147="UNCODEABLE",35)))))))))))))))))))))))))))))))))))))))))))))))))))))))))))))))))</f>
        <v>5</v>
      </c>
      <c r="I147" t="s">
        <v>9378</v>
      </c>
      <c r="J147" s="4">
        <f t="shared" ref="J147" si="7">IF(K147="GREET",1,IF(K147="GOAL",2,IF(K147="GOAL:COOP",2,IF(K147="(GOAL:COOP)",2,IF(K147="GOAL:CIVILITY",2,IF(K147="GOAL:SUSTAIN",2,IF(K147="(GOAL:SUSTAIN)",2,IF(K147="GOAL:MAX EARN",2,IF(K147="GOAL:EQUITY",2,IF(K147="(GOAL:EQUITY)",2,IF(K147="PROPOSAL",3,IF(K147="(PROPOSAL)",3,IF(K147="CHOOSE+",4,IF(K147="CHOOSE-",4,IF(K147="(CHOOSE+)",4,IF(K147="(CHOOSE-)",4,IF(K147="ECO INFO",5,IF(K147="(ECO INFO)",5,IF(K147="$ INFO",6,IF(K147="($ INFO)",6,IF(K147="SOC INFO",7,IF(K147="(SOC INFO)",7,IF(K147="RULE INFO",8,IF(K147="EXP INFO",9,IF(K147="(EXP INFO)",9,IF(K147="MON RES",10,IF(K147="MON EARN",11,IF(K147="MON BEH",12,IF(K147="POSE HARM",13,IF(K147="(POSE HARM)",13,IF(K147="POSE CONCERN",14,IF(K147="(POSE CONCERN)",14,IF(K147="RJ APOLOGY",15,IF(K147="RJ ATONE",16,IF(K147="(RJ ATONE)",16,IF(K147="RJ JUSTIFY",17,IF(K147="RJ JUSTIFY:ECO INFO",17,IF(K147="RJ JUSTIFY:SOC INFO",17,IF(K147="RJ JUSTIFY:EXP INFO",17,IF(K147="RJ JUSTIFY:MON EARN",17,IF(K147="RJ JUSTIFY:MON BEH",17,IF(K147="RJ-",18,IF(K147="RJ FORGIVE+",19,IF(K147="RJ FORGIVE-",19,IF(K147="(RJ FORGIVE+)",19,IF(K147="(RJ FORGIVE-)",19,IF(K147="COORD",20,IF(K147="(COORD)",20,IF(K147="ENF ACK",21,IF(K147="(ENF ACK)",21,IF(K147="ENF PRAISE",22,IF(K147="ENF ASK",23,IF(K147="ENF TELL",24,IF(K147="ENF SHAME",25,IF(K147="ENF WARN",26,IF(K147="ENF THREATEN",27,IF(K147="ENF PUNISH",28,IF(K147="DEFECT",29,IF(K147="SM TALK",30,IF(K147="HUMOR",31,IF(K147="POLITE+",32,IF(K147="POLITE-",32,IF(K147="INPUT-",33,IF(K147="AMBIGUOUS",34,IF(K147="UNCODEABLE",35)))))))))))))))))))))))))))))))))))))))))))))))))))))))))))))))))</f>
        <v>4</v>
      </c>
      <c r="K147" t="s">
        <v>10330</v>
      </c>
    </row>
    <row r="148" spans="1:11" x14ac:dyDescent="0.35">
      <c r="A148" s="4">
        <v>82</v>
      </c>
      <c r="B148" s="4">
        <v>-298.798</v>
      </c>
      <c r="C148" t="s">
        <v>8749</v>
      </c>
      <c r="D148" s="4">
        <v>1</v>
      </c>
      <c r="E148" s="16" t="s">
        <v>8755</v>
      </c>
      <c r="F148" s="4">
        <f t="shared" si="5"/>
        <v>8</v>
      </c>
      <c r="G148" t="s">
        <v>9374</v>
      </c>
    </row>
    <row r="149" spans="1:11" x14ac:dyDescent="0.35">
      <c r="A149" s="4">
        <v>83</v>
      </c>
      <c r="B149" s="4">
        <v>-291.31700000000001</v>
      </c>
      <c r="C149" t="s">
        <v>8735</v>
      </c>
      <c r="D149" s="4">
        <v>4</v>
      </c>
      <c r="E149" s="16" t="s">
        <v>8757</v>
      </c>
      <c r="F149" s="4">
        <f t="shared" si="5"/>
        <v>8</v>
      </c>
      <c r="G149" t="s">
        <v>9374</v>
      </c>
    </row>
    <row r="150" spans="1:11" x14ac:dyDescent="0.35">
      <c r="B150" s="4">
        <v>-283.84500000000003</v>
      </c>
      <c r="C150" t="s">
        <v>8735</v>
      </c>
      <c r="D150" s="4">
        <v>4</v>
      </c>
      <c r="E150" s="16" t="s">
        <v>8758</v>
      </c>
    </row>
    <row r="151" spans="1:11" x14ac:dyDescent="0.35">
      <c r="A151" s="4">
        <v>84</v>
      </c>
      <c r="B151" s="4">
        <v>-279.61399999999998</v>
      </c>
      <c r="C151" t="s">
        <v>8737</v>
      </c>
      <c r="D151" s="4">
        <v>3</v>
      </c>
      <c r="E151" s="16" t="s">
        <v>8760</v>
      </c>
      <c r="F151" s="4">
        <f t="shared" si="5"/>
        <v>8</v>
      </c>
      <c r="G151" t="s">
        <v>9374</v>
      </c>
    </row>
    <row r="152" spans="1:11" x14ac:dyDescent="0.35">
      <c r="A152" s="4">
        <v>85</v>
      </c>
      <c r="B152" s="4">
        <v>-276.625</v>
      </c>
      <c r="C152" t="s">
        <v>8733</v>
      </c>
      <c r="D152" s="4">
        <v>2</v>
      </c>
      <c r="E152" s="16" t="s">
        <v>8761</v>
      </c>
      <c r="F152" s="4">
        <f t="shared" si="5"/>
        <v>5</v>
      </c>
      <c r="G152" t="s">
        <v>9378</v>
      </c>
    </row>
    <row r="153" spans="1:11" x14ac:dyDescent="0.35">
      <c r="B153" s="4">
        <v>-274.09300000000002</v>
      </c>
      <c r="C153" t="s">
        <v>8733</v>
      </c>
      <c r="D153" s="4">
        <v>2</v>
      </c>
      <c r="E153" s="16" t="s">
        <v>8763</v>
      </c>
    </row>
    <row r="154" spans="1:11" x14ac:dyDescent="0.35">
      <c r="A154" s="4">
        <v>86</v>
      </c>
      <c r="B154" s="4">
        <v>-275.084</v>
      </c>
      <c r="C154" t="s">
        <v>8749</v>
      </c>
      <c r="D154" s="4">
        <v>1</v>
      </c>
      <c r="E154" s="16" t="s">
        <v>8762</v>
      </c>
      <c r="F154" s="4">
        <f t="shared" si="5"/>
        <v>3</v>
      </c>
      <c r="G154" t="s">
        <v>9379</v>
      </c>
    </row>
    <row r="155" spans="1:11" x14ac:dyDescent="0.35">
      <c r="A155" s="4">
        <v>87</v>
      </c>
      <c r="B155" s="4">
        <v>-266.80799999999999</v>
      </c>
      <c r="C155" t="s">
        <v>8749</v>
      </c>
      <c r="D155" s="4">
        <v>1</v>
      </c>
      <c r="E155" s="16" t="s">
        <v>8765</v>
      </c>
    </row>
    <row r="156" spans="1:11" x14ac:dyDescent="0.35">
      <c r="B156" s="4">
        <v>-259.608</v>
      </c>
      <c r="C156" t="s">
        <v>8749</v>
      </c>
      <c r="D156" s="4">
        <v>1</v>
      </c>
      <c r="E156" s="16" t="s">
        <v>8768</v>
      </c>
    </row>
    <row r="157" spans="1:11" x14ac:dyDescent="0.35">
      <c r="E157" s="58" t="s">
        <v>310</v>
      </c>
      <c r="F157" s="4">
        <f t="shared" si="5"/>
        <v>4</v>
      </c>
      <c r="G157" t="s">
        <v>9372</v>
      </c>
    </row>
    <row r="158" spans="1:11" x14ac:dyDescent="0.35">
      <c r="E158" s="58" t="s">
        <v>11816</v>
      </c>
      <c r="F158" s="4">
        <f t="shared" si="5"/>
        <v>5</v>
      </c>
      <c r="G158" t="s">
        <v>9378</v>
      </c>
    </row>
    <row r="159" spans="1:11" x14ac:dyDescent="0.35">
      <c r="A159" s="4">
        <v>88</v>
      </c>
      <c r="B159" s="4">
        <v>-258.66199999999998</v>
      </c>
      <c r="C159" t="s">
        <v>8735</v>
      </c>
      <c r="D159" s="4">
        <v>4</v>
      </c>
      <c r="E159" s="16" t="s">
        <v>8769</v>
      </c>
      <c r="F159" s="4">
        <f t="shared" si="5"/>
        <v>31</v>
      </c>
      <c r="G159" t="s">
        <v>9386</v>
      </c>
    </row>
    <row r="160" spans="1:11" x14ac:dyDescent="0.35">
      <c r="A160" s="4">
        <v>89</v>
      </c>
      <c r="B160" s="4">
        <v>-250.267</v>
      </c>
      <c r="C160" t="s">
        <v>8749</v>
      </c>
      <c r="D160" s="4">
        <v>1</v>
      </c>
      <c r="E160" s="16" t="s">
        <v>8770</v>
      </c>
      <c r="F160" s="4">
        <f t="shared" si="5"/>
        <v>5</v>
      </c>
      <c r="G160" t="s">
        <v>9378</v>
      </c>
    </row>
    <row r="161" spans="1:9" x14ac:dyDescent="0.35">
      <c r="A161" s="4">
        <v>90</v>
      </c>
      <c r="B161" s="4">
        <v>-248.92099999999999</v>
      </c>
      <c r="C161" t="s">
        <v>8733</v>
      </c>
      <c r="D161" s="4">
        <v>2</v>
      </c>
      <c r="E161" s="16" t="s">
        <v>8771</v>
      </c>
      <c r="F161" s="4">
        <f t="shared" si="5"/>
        <v>32</v>
      </c>
      <c r="G161" t="s">
        <v>9376</v>
      </c>
    </row>
    <row r="162" spans="1:9" x14ac:dyDescent="0.35">
      <c r="A162" s="4">
        <v>91</v>
      </c>
      <c r="B162" s="4">
        <v>-146.44299999999899</v>
      </c>
      <c r="C162" t="s">
        <v>8749</v>
      </c>
      <c r="D162" s="4">
        <v>1</v>
      </c>
      <c r="E162" s="16" t="s">
        <v>8799</v>
      </c>
      <c r="F162" s="4">
        <f t="shared" si="5"/>
        <v>8</v>
      </c>
      <c r="G162" t="s">
        <v>9374</v>
      </c>
    </row>
    <row r="163" spans="1:9" x14ac:dyDescent="0.35">
      <c r="A163" s="4">
        <v>92</v>
      </c>
      <c r="B163" s="4">
        <v>-132.69899999999899</v>
      </c>
      <c r="C163" t="s">
        <v>8737</v>
      </c>
      <c r="D163" s="4">
        <v>3</v>
      </c>
      <c r="E163" s="16" t="s">
        <v>8805</v>
      </c>
      <c r="F163" s="4">
        <f t="shared" si="5"/>
        <v>8</v>
      </c>
      <c r="G163" t="s">
        <v>9374</v>
      </c>
      <c r="H163" s="4">
        <f t="shared" ref="H163:H164" si="8">IF(I163="GREET",1,IF(I163="GOAL",2,IF(I163="GOAL:COOP",2,IF(I163="(GOAL:COOP)",2,IF(I163="GOAL:CIVILITY",2,IF(I163="GOAL:SUSTAIN",2,IF(I163="(GOAL:SUSTAIN)",2,IF(I163="GOAL:MAX EARN",2,IF(I163="GOAL:EQUITY",2,IF(I163="(GOAL:EQUITY)",2,IF(I163="PROPOSAL",3,IF(I163="(PROPOSAL)",3,IF(I163="CHOOSE+",4,IF(I163="CHOOSE-",4,IF(I163="(CHOOSE+)",4,IF(I163="(CHOOSE-)",4,IF(I163="ECO INFO",5,IF(I163="(ECO INFO)",5,IF(I163="$ INFO",6,IF(I163="($ INFO)",6,IF(I163="SOC INFO",7,IF(I163="(SOC INFO)",7,IF(I163="RULE INFO",8,IF(I163="EXP INFO",9,IF(I163="(EXP INFO)",9,IF(I163="MON RES",10,IF(I163="MON EARN",11,IF(I163="MON BEH",12,IF(I163="POSE HARM",13,IF(I163="(POSE HARM)",13,IF(I163="POSE CONCERN",14,IF(I163="(POSE CONCERN)",14,IF(I163="RJ APOLOGY",15,IF(I163="RJ ATONE",16,IF(I163="(RJ ATONE)",16,IF(I163="RJ JUSTIFY",17,IF(I163="RJ JUSTIFY:ECO INFO",17,IF(I163="RJ JUSTIFY:SOC INFO",17,IF(I163="RJ JUSTIFY:EXP INFO",17,IF(I163="RJ JUSTIFY:MON EARN",17,IF(I163="RJ JUSTIFY:MON BEH",17,IF(I163="RJ-",18,IF(I163="RJ FORGIVE+",19,IF(I163="RJ FORGIVE-",19,IF(I163="(RJ FORGIVE+)",19,IF(I163="(RJ FORGIVE-)",19,IF(I163="COORD",20,IF(I163="(COORD)",20,IF(I163="ENF ACK",21,IF(I163="(ENF ACK)",21,IF(I163="ENF PRAISE",22,IF(I163="ENF ASK",23,IF(I163="ENF TELL",24,IF(I163="ENF SHAME",25,IF(I163="ENF WARN",26,IF(I163="ENF THREATEN",27,IF(I163="ENF PUNISH",28,IF(I163="DEFECT",29,IF(I163="SM TALK",30,IF(I163="HUMOR",31,IF(I163="POLITE+",32,IF(I163="POLITE-",32,IF(I163="INPUT-",33,IF(I163="AMBIGUOUS",34,IF(I163="UNCODEABLE",35)))))))))))))))))))))))))))))))))))))))))))))))))))))))))))))))))</f>
        <v>4</v>
      </c>
      <c r="I163" t="s">
        <v>10330</v>
      </c>
    </row>
    <row r="164" spans="1:9" x14ac:dyDescent="0.35">
      <c r="A164" s="4">
        <v>93</v>
      </c>
      <c r="B164" s="4">
        <v>-131.15299999999999</v>
      </c>
      <c r="C164" t="s">
        <v>8735</v>
      </c>
      <c r="D164" s="4">
        <v>4</v>
      </c>
      <c r="E164" s="16" t="s">
        <v>8806</v>
      </c>
      <c r="F164" s="4">
        <f t="shared" si="5"/>
        <v>8</v>
      </c>
      <c r="G164" t="s">
        <v>9374</v>
      </c>
      <c r="H164" s="4">
        <f t="shared" si="8"/>
        <v>4</v>
      </c>
      <c r="I164" t="s">
        <v>10330</v>
      </c>
    </row>
    <row r="165" spans="1:9" x14ac:dyDescent="0.35">
      <c r="B165" s="4">
        <v>-115.755</v>
      </c>
      <c r="C165" t="s">
        <v>8735</v>
      </c>
      <c r="D165" s="4">
        <v>4</v>
      </c>
      <c r="E165" s="16" t="s">
        <v>8810</v>
      </c>
    </row>
    <row r="166" spans="1:9" x14ac:dyDescent="0.35">
      <c r="A166" s="4">
        <v>94</v>
      </c>
      <c r="B166" s="4">
        <v>-123.04600000000001</v>
      </c>
      <c r="C166" t="s">
        <v>8749</v>
      </c>
      <c r="D166" s="4">
        <v>1</v>
      </c>
      <c r="E166" s="16" t="s">
        <v>8808</v>
      </c>
      <c r="F166" s="4">
        <f t="shared" si="5"/>
        <v>8</v>
      </c>
      <c r="G166" t="s">
        <v>9374</v>
      </c>
      <c r="H166" s="4">
        <f t="shared" ref="H166" si="9">IF(I166="GREET",1,IF(I166="GOAL",2,IF(I166="GOAL:COOP",2,IF(I166="(GOAL:COOP)",2,IF(I166="GOAL:CIVILITY",2,IF(I166="GOAL:SUSTAIN",2,IF(I166="(GOAL:SUSTAIN)",2,IF(I166="GOAL:MAX EARN",2,IF(I166="GOAL:EQUITY",2,IF(I166="(GOAL:EQUITY)",2,IF(I166="PROPOSAL",3,IF(I166="(PROPOSAL)",3,IF(I166="CHOOSE+",4,IF(I166="CHOOSE-",4,IF(I166="(CHOOSE+)",4,IF(I166="(CHOOSE-)",4,IF(I166="ECO INFO",5,IF(I166="(ECO INFO)",5,IF(I166="$ INFO",6,IF(I166="($ INFO)",6,IF(I166="SOC INFO",7,IF(I166="(SOC INFO)",7,IF(I166="RULE INFO",8,IF(I166="EXP INFO",9,IF(I166="(EXP INFO)",9,IF(I166="MON RES",10,IF(I166="MON EARN",11,IF(I166="MON BEH",12,IF(I166="POSE HARM",13,IF(I166="(POSE HARM)",13,IF(I166="POSE CONCERN",14,IF(I166="(POSE CONCERN)",14,IF(I166="RJ APOLOGY",15,IF(I166="RJ ATONE",16,IF(I166="(RJ ATONE)",16,IF(I166="RJ JUSTIFY",17,IF(I166="RJ JUSTIFY:ECO INFO",17,IF(I166="RJ JUSTIFY:SOC INFO",17,IF(I166="RJ JUSTIFY:EXP INFO",17,IF(I166="RJ JUSTIFY:MON EARN",17,IF(I166="RJ JUSTIFY:MON BEH",17,IF(I166="RJ-",18,IF(I166="RJ FORGIVE+",19,IF(I166="RJ FORGIVE-",19,IF(I166="(RJ FORGIVE+)",19,IF(I166="(RJ FORGIVE-)",19,IF(I166="COORD",20,IF(I166="(COORD)",20,IF(I166="ENF ACK",21,IF(I166="(ENF ACK)",21,IF(I166="ENF PRAISE",22,IF(I166="ENF ASK",23,IF(I166="ENF TELL",24,IF(I166="ENF SHAME",25,IF(I166="ENF WARN",26,IF(I166="ENF THREATEN",27,IF(I166="ENF PUNISH",28,IF(I166="DEFECT",29,IF(I166="SM TALK",30,IF(I166="HUMOR",31,IF(I166="POLITE+",32,IF(I166="POLITE-",32,IF(I166="INPUT-",33,IF(I166="AMBIGUOUS",34,IF(I166="UNCODEABLE",35)))))))))))))))))))))))))))))))))))))))))))))))))))))))))))))))))</f>
        <v>4</v>
      </c>
      <c r="I166" t="s">
        <v>10330</v>
      </c>
    </row>
    <row r="167" spans="1:9" x14ac:dyDescent="0.35">
      <c r="B167" s="4">
        <v>-119.667</v>
      </c>
      <c r="C167" t="s">
        <v>8749</v>
      </c>
      <c r="D167" s="4">
        <v>1</v>
      </c>
      <c r="E167" s="16" t="s">
        <v>8809</v>
      </c>
    </row>
    <row r="168" spans="1:9" x14ac:dyDescent="0.35">
      <c r="A168" s="4">
        <v>95</v>
      </c>
      <c r="B168" s="4">
        <v>-109.83</v>
      </c>
      <c r="C168" t="s">
        <v>8749</v>
      </c>
      <c r="D168" s="4">
        <v>1</v>
      </c>
      <c r="E168" s="16" t="s">
        <v>8812</v>
      </c>
      <c r="F168" s="4">
        <f t="shared" si="5"/>
        <v>24</v>
      </c>
      <c r="G168" t="s">
        <v>10409</v>
      </c>
    </row>
    <row r="169" spans="1:9" x14ac:dyDescent="0.35">
      <c r="A169" s="4">
        <v>96</v>
      </c>
      <c r="B169" s="4">
        <v>-106.982999999999</v>
      </c>
      <c r="C169" t="s">
        <v>8733</v>
      </c>
      <c r="D169" s="4">
        <v>2</v>
      </c>
      <c r="E169" s="16" t="s">
        <v>8815</v>
      </c>
      <c r="F169" s="4">
        <f t="shared" si="5"/>
        <v>8</v>
      </c>
      <c r="G169" t="s">
        <v>9374</v>
      </c>
    </row>
    <row r="170" spans="1:9" x14ac:dyDescent="0.35">
      <c r="A170" s="4">
        <v>97</v>
      </c>
      <c r="B170" s="4">
        <v>-105.581</v>
      </c>
      <c r="C170" t="s">
        <v>8735</v>
      </c>
      <c r="D170" s="4">
        <v>4</v>
      </c>
      <c r="E170" s="16" t="s">
        <v>8816</v>
      </c>
      <c r="F170" s="4">
        <f t="shared" si="5"/>
        <v>8</v>
      </c>
      <c r="G170" t="s">
        <v>9374</v>
      </c>
    </row>
    <row r="171" spans="1:9" x14ac:dyDescent="0.35">
      <c r="A171" s="4">
        <v>98</v>
      </c>
      <c r="B171" s="4">
        <v>-98.611000000000004</v>
      </c>
      <c r="C171" t="s">
        <v>8749</v>
      </c>
      <c r="D171" s="4">
        <v>1</v>
      </c>
      <c r="E171" s="16" t="s">
        <v>8817</v>
      </c>
      <c r="F171" s="4">
        <f t="shared" si="5"/>
        <v>5</v>
      </c>
      <c r="G171" t="s">
        <v>9378</v>
      </c>
      <c r="H171" s="4">
        <f t="shared" ref="H171" si="10">IF(I171="GREET",1,IF(I171="GOAL",2,IF(I171="GOAL:COOP",2,IF(I171="(GOAL:COOP)",2,IF(I171="GOAL:CIVILITY",2,IF(I171="GOAL:SUSTAIN",2,IF(I171="(GOAL:SUSTAIN)",2,IF(I171="GOAL:MAX EARN",2,IF(I171="GOAL:EQUITY",2,IF(I171="(GOAL:EQUITY)",2,IF(I171="PROPOSAL",3,IF(I171="(PROPOSAL)",3,IF(I171="CHOOSE+",4,IF(I171="CHOOSE-",4,IF(I171="(CHOOSE+)",4,IF(I171="(CHOOSE-)",4,IF(I171="ECO INFO",5,IF(I171="(ECO INFO)",5,IF(I171="$ INFO",6,IF(I171="($ INFO)",6,IF(I171="SOC INFO",7,IF(I171="(SOC INFO)",7,IF(I171="RULE INFO",8,IF(I171="EXP INFO",9,IF(I171="(EXP INFO)",9,IF(I171="MON RES",10,IF(I171="MON EARN",11,IF(I171="MON BEH",12,IF(I171="POSE HARM",13,IF(I171="(POSE HARM)",13,IF(I171="POSE CONCERN",14,IF(I171="(POSE CONCERN)",14,IF(I171="RJ APOLOGY",15,IF(I171="RJ ATONE",16,IF(I171="(RJ ATONE)",16,IF(I171="RJ JUSTIFY",17,IF(I171="RJ JUSTIFY:ECO INFO",17,IF(I171="RJ JUSTIFY:SOC INFO",17,IF(I171="RJ JUSTIFY:EXP INFO",17,IF(I171="RJ JUSTIFY:MON EARN",17,IF(I171="RJ JUSTIFY:MON BEH",17,IF(I171="RJ-",18,IF(I171="RJ FORGIVE+",19,IF(I171="RJ FORGIVE-",19,IF(I171="(RJ FORGIVE+)",19,IF(I171="(RJ FORGIVE-)",19,IF(I171="COORD",20,IF(I171="(COORD)",20,IF(I171="ENF ACK",21,IF(I171="(ENF ACK)",21,IF(I171="ENF PRAISE",22,IF(I171="ENF ASK",23,IF(I171="ENF TELL",24,IF(I171="ENF SHAME",25,IF(I171="ENF WARN",26,IF(I171="ENF THREATEN",27,IF(I171="ENF PUNISH",28,IF(I171="DEFECT",29,IF(I171="SM TALK",30,IF(I171="HUMOR",31,IF(I171="POLITE+",32,IF(I171="POLITE-",32,IF(I171="INPUT-",33,IF(I171="AMBIGUOUS",34,IF(I171="UNCODEABLE",35)))))))))))))))))))))))))))))))))))))))))))))))))))))))))))))))))</f>
        <v>3</v>
      </c>
      <c r="I171" t="s">
        <v>10329</v>
      </c>
    </row>
    <row r="172" spans="1:9" x14ac:dyDescent="0.35">
      <c r="A172" s="4">
        <v>99</v>
      </c>
      <c r="B172" s="4">
        <v>-92.397000000000006</v>
      </c>
      <c r="C172" t="s">
        <v>8733</v>
      </c>
      <c r="D172" s="4">
        <v>2</v>
      </c>
      <c r="E172" s="16" t="s">
        <v>8819</v>
      </c>
      <c r="F172" s="4">
        <f t="shared" si="5"/>
        <v>8</v>
      </c>
      <c r="G172" t="s">
        <v>9374</v>
      </c>
    </row>
    <row r="173" spans="1:9" x14ac:dyDescent="0.35">
      <c r="A173" s="4">
        <v>100</v>
      </c>
      <c r="B173" s="4">
        <v>-85.51</v>
      </c>
      <c r="C173" t="s">
        <v>8749</v>
      </c>
      <c r="D173" s="4">
        <v>1</v>
      </c>
      <c r="E173" s="16" t="s">
        <v>11811</v>
      </c>
      <c r="F173" s="4">
        <f t="shared" si="5"/>
        <v>7</v>
      </c>
      <c r="G173" t="s">
        <v>9377</v>
      </c>
    </row>
    <row r="174" spans="1:9" x14ac:dyDescent="0.35">
      <c r="A174" s="4">
        <v>101</v>
      </c>
      <c r="B174" s="4">
        <v>-83.828999999999994</v>
      </c>
      <c r="C174" t="s">
        <v>8735</v>
      </c>
      <c r="D174" s="4">
        <v>4</v>
      </c>
      <c r="E174" s="16" t="s">
        <v>8821</v>
      </c>
      <c r="F174" s="4">
        <f t="shared" si="5"/>
        <v>31</v>
      </c>
      <c r="G174" t="s">
        <v>9386</v>
      </c>
    </row>
    <row r="175" spans="1:9" x14ac:dyDescent="0.35">
      <c r="A175" s="4">
        <v>102</v>
      </c>
      <c r="B175" s="4">
        <v>-83.646000000000001</v>
      </c>
      <c r="C175" t="s">
        <v>8737</v>
      </c>
      <c r="D175" s="4">
        <v>3</v>
      </c>
      <c r="E175" s="16" t="s">
        <v>8822</v>
      </c>
      <c r="F175" s="4">
        <f t="shared" si="5"/>
        <v>31</v>
      </c>
      <c r="G175" t="s">
        <v>9386</v>
      </c>
    </row>
    <row r="176" spans="1:9" x14ac:dyDescent="0.35">
      <c r="A176" s="4">
        <v>103</v>
      </c>
      <c r="B176" s="4">
        <v>-71.930999999999997</v>
      </c>
      <c r="C176" t="s">
        <v>8733</v>
      </c>
      <c r="D176" s="4">
        <v>2</v>
      </c>
      <c r="E176" s="16" t="s">
        <v>8824</v>
      </c>
      <c r="F176" s="4">
        <f t="shared" si="5"/>
        <v>31</v>
      </c>
      <c r="G176" t="s">
        <v>9386</v>
      </c>
    </row>
    <row r="177" spans="1:9" x14ac:dyDescent="0.35">
      <c r="A177" s="4">
        <v>104</v>
      </c>
      <c r="B177" s="4">
        <v>-70.141000000000005</v>
      </c>
      <c r="C177" t="s">
        <v>8735</v>
      </c>
      <c r="D177" s="4">
        <v>4</v>
      </c>
      <c r="E177" s="16" t="s">
        <v>8825</v>
      </c>
      <c r="F177" s="4">
        <f t="shared" si="5"/>
        <v>7</v>
      </c>
      <c r="G177" t="s">
        <v>9377</v>
      </c>
    </row>
    <row r="178" spans="1:9" x14ac:dyDescent="0.35">
      <c r="B178" s="4">
        <v>-64.667000000000002</v>
      </c>
      <c r="C178" t="s">
        <v>8735</v>
      </c>
      <c r="D178" s="4">
        <v>4</v>
      </c>
      <c r="E178" s="16" t="s">
        <v>8826</v>
      </c>
    </row>
    <row r="179" spans="1:9" x14ac:dyDescent="0.35">
      <c r="A179" s="4">
        <v>105</v>
      </c>
      <c r="B179" s="4">
        <v>-49.546999999999997</v>
      </c>
      <c r="C179" t="s">
        <v>8749</v>
      </c>
      <c r="D179" s="4">
        <v>1</v>
      </c>
      <c r="E179" s="16" t="s">
        <v>8830</v>
      </c>
      <c r="F179" s="4">
        <f t="shared" si="5"/>
        <v>3</v>
      </c>
      <c r="G179" t="s">
        <v>9379</v>
      </c>
    </row>
    <row r="180" spans="1:9" x14ac:dyDescent="0.35">
      <c r="B180" s="4">
        <v>-47.693999999999903</v>
      </c>
      <c r="C180" t="s">
        <v>8749</v>
      </c>
      <c r="D180" s="4">
        <v>1</v>
      </c>
      <c r="E180" s="16" t="s">
        <v>911</v>
      </c>
      <c r="F180" s="4">
        <f t="shared" si="5"/>
        <v>4</v>
      </c>
      <c r="G180" t="s">
        <v>9372</v>
      </c>
    </row>
    <row r="181" spans="1:9" x14ac:dyDescent="0.35">
      <c r="A181" s="4">
        <v>106</v>
      </c>
      <c r="B181" s="4">
        <v>-62.850999999999999</v>
      </c>
      <c r="C181" t="s">
        <v>8749</v>
      </c>
      <c r="D181" s="4">
        <v>1</v>
      </c>
      <c r="E181" s="16" t="s">
        <v>8827</v>
      </c>
      <c r="F181" s="4">
        <f t="shared" si="5"/>
        <v>3</v>
      </c>
      <c r="G181" t="s">
        <v>9379</v>
      </c>
    </row>
    <row r="182" spans="1:9" x14ac:dyDescent="0.35">
      <c r="E182" s="58" t="s">
        <v>11812</v>
      </c>
      <c r="F182" s="4">
        <f t="shared" si="5"/>
        <v>3</v>
      </c>
      <c r="G182" t="s">
        <v>9379</v>
      </c>
      <c r="H182" s="4">
        <f t="shared" ref="H182" si="11">IF(I182="GREET",1,IF(I182="GOAL",2,IF(I182="GOAL:COOP",2,IF(I182="(GOAL:COOP)",2,IF(I182="GOAL:CIVILITY",2,IF(I182="GOAL:SUSTAIN",2,IF(I182="(GOAL:SUSTAIN)",2,IF(I182="GOAL:MAX EARN",2,IF(I182="GOAL:EQUITY",2,IF(I182="(GOAL:EQUITY)",2,IF(I182="PROPOSAL",3,IF(I182="(PROPOSAL)",3,IF(I182="CHOOSE+",4,IF(I182="CHOOSE-",4,IF(I182="(CHOOSE+)",4,IF(I182="(CHOOSE-)",4,IF(I182="ECO INFO",5,IF(I182="(ECO INFO)",5,IF(I182="$ INFO",6,IF(I182="($ INFO)",6,IF(I182="SOC INFO",7,IF(I182="(SOC INFO)",7,IF(I182="RULE INFO",8,IF(I182="EXP INFO",9,IF(I182="(EXP INFO)",9,IF(I182="MON RES",10,IF(I182="MON EARN",11,IF(I182="MON BEH",12,IF(I182="POSE HARM",13,IF(I182="(POSE HARM)",13,IF(I182="POSE CONCERN",14,IF(I182="(POSE CONCERN)",14,IF(I182="RJ APOLOGY",15,IF(I182="RJ ATONE",16,IF(I182="(RJ ATONE)",16,IF(I182="RJ JUSTIFY",17,IF(I182="RJ JUSTIFY:ECO INFO",17,IF(I182="RJ JUSTIFY:SOC INFO",17,IF(I182="RJ JUSTIFY:EXP INFO",17,IF(I182="RJ JUSTIFY:MON EARN",17,IF(I182="RJ JUSTIFY:MON BEH",17,IF(I182="RJ-",18,IF(I182="RJ FORGIVE+",19,IF(I182="RJ FORGIVE-",19,IF(I182="(RJ FORGIVE+)",19,IF(I182="(RJ FORGIVE-)",19,IF(I182="COORD",20,IF(I182="(COORD)",20,IF(I182="ENF ACK",21,IF(I182="(ENF ACK)",21,IF(I182="ENF PRAISE",22,IF(I182="ENF ASK",23,IF(I182="ENF TELL",24,IF(I182="ENF SHAME",25,IF(I182="ENF WARN",26,IF(I182="ENF THREATEN",27,IF(I182="ENF PUNISH",28,IF(I182="DEFECT",29,IF(I182="SM TALK",30,IF(I182="HUMOR",31,IF(I182="POLITE+",32,IF(I182="POLITE-",32,IF(I182="INPUT-",33,IF(I182="AMBIGUOUS",34,IF(I182="UNCODEABLE",35)))))))))))))))))))))))))))))))))))))))))))))))))))))))))))))))))</f>
        <v>2</v>
      </c>
      <c r="I182" t="s">
        <v>12180</v>
      </c>
    </row>
    <row r="183" spans="1:9" x14ac:dyDescent="0.35">
      <c r="E183" s="58" t="s">
        <v>11813</v>
      </c>
      <c r="F183" s="4">
        <f t="shared" si="5"/>
        <v>7</v>
      </c>
      <c r="G183" t="s">
        <v>9377</v>
      </c>
    </row>
    <row r="184" spans="1:9" x14ac:dyDescent="0.35">
      <c r="A184" s="4">
        <v>107</v>
      </c>
      <c r="B184" s="4">
        <v>-56.03</v>
      </c>
      <c r="C184" t="s">
        <v>8735</v>
      </c>
      <c r="D184" s="4">
        <v>4</v>
      </c>
      <c r="E184" s="16" t="s">
        <v>914</v>
      </c>
      <c r="F184" s="4">
        <f t="shared" si="5"/>
        <v>7</v>
      </c>
      <c r="G184" t="s">
        <v>9377</v>
      </c>
    </row>
    <row r="185" spans="1:9" x14ac:dyDescent="0.35">
      <c r="B185" s="4">
        <v>-49.948999999999998</v>
      </c>
      <c r="C185" t="s">
        <v>8735</v>
      </c>
      <c r="D185" s="4">
        <v>4</v>
      </c>
      <c r="E185" s="16" t="s">
        <v>8828</v>
      </c>
    </row>
    <row r="186" spans="1:9" x14ac:dyDescent="0.35">
      <c r="B186" s="4">
        <v>-44.438999999999901</v>
      </c>
      <c r="C186" t="s">
        <v>8735</v>
      </c>
      <c r="D186" s="4">
        <v>4</v>
      </c>
      <c r="E186" s="16" t="s">
        <v>8833</v>
      </c>
    </row>
    <row r="187" spans="1:9" x14ac:dyDescent="0.35">
      <c r="A187" s="4">
        <v>108</v>
      </c>
      <c r="B187" s="4">
        <v>-41.6</v>
      </c>
      <c r="C187" t="s">
        <v>8749</v>
      </c>
      <c r="D187" s="4">
        <v>1</v>
      </c>
      <c r="E187" s="16" t="s">
        <v>3928</v>
      </c>
      <c r="F187" s="4">
        <f t="shared" si="5"/>
        <v>31</v>
      </c>
      <c r="G187" t="s">
        <v>9386</v>
      </c>
    </row>
    <row r="188" spans="1:9" x14ac:dyDescent="0.35">
      <c r="A188" s="4">
        <v>109</v>
      </c>
      <c r="B188" s="4">
        <v>-39.884</v>
      </c>
      <c r="C188" t="s">
        <v>8735</v>
      </c>
      <c r="D188" s="4">
        <v>4</v>
      </c>
      <c r="E188" s="16" t="s">
        <v>8835</v>
      </c>
      <c r="F188" s="4">
        <f t="shared" si="5"/>
        <v>7</v>
      </c>
      <c r="G188" t="s">
        <v>9377</v>
      </c>
    </row>
    <row r="189" spans="1:9" x14ac:dyDescent="0.35">
      <c r="A189" s="4">
        <v>110</v>
      </c>
      <c r="B189" s="4">
        <v>-35.899000000000001</v>
      </c>
      <c r="C189" t="s">
        <v>8749</v>
      </c>
      <c r="D189" s="4">
        <v>1</v>
      </c>
      <c r="E189" s="16" t="s">
        <v>8838</v>
      </c>
      <c r="F189" s="4">
        <f t="shared" si="5"/>
        <v>7</v>
      </c>
      <c r="G189" t="s">
        <v>9377</v>
      </c>
    </row>
    <row r="190" spans="1:9" x14ac:dyDescent="0.35">
      <c r="B190" s="4">
        <v>-34.765000000000001</v>
      </c>
      <c r="C190" t="s">
        <v>8749</v>
      </c>
      <c r="D190" s="4">
        <v>1</v>
      </c>
      <c r="E190" s="16" t="s">
        <v>8839</v>
      </c>
    </row>
    <row r="192" spans="1:9" x14ac:dyDescent="0.35">
      <c r="B192" s="20" t="s">
        <v>9232</v>
      </c>
    </row>
    <row r="193" spans="1:7" x14ac:dyDescent="0.35">
      <c r="A193" s="4">
        <v>111</v>
      </c>
      <c r="B193" s="4">
        <v>-240.21899999999999</v>
      </c>
      <c r="C193" t="s">
        <v>8735</v>
      </c>
      <c r="D193" s="4">
        <v>4</v>
      </c>
      <c r="E193" s="16" t="s">
        <v>8772</v>
      </c>
      <c r="F193" s="4">
        <f t="shared" ref="F193:F197" si="12">IF(G193="GREET",1,IF(G193="GOAL",2,IF(G193="GOAL:COOP",2,IF(G193="(GOAL:COOP)",2,IF(G193="GOAL:CIVILITY",2,IF(G193="GOAL:SUSTAIN",2,IF(G193="(GOAL:SUSTAIN)",2,IF(G193="GOAL:MAX EARN",2,IF(G193="GOAL:EQUITY",2,IF(G193="(GOAL:EQUITY)",2,IF(G193="PROPOSAL",3,IF(G193="(PROPOSAL)",3,IF(G193="CHOOSE+",4,IF(G193="CHOOSE-",4,IF(G193="(CHOOSE+)",4,IF(G193="(CHOOSE-)",4,IF(G193="ECO INFO",5,IF(G193="(ECO INFO)",5,IF(G193="$ INFO",6,IF(G193="($ INFO)",6,IF(G193="SOC INFO",7,IF(G193="(SOC INFO)",7,IF(G193="RULE INFO",8,IF(G193="EXP INFO",9,IF(G193="(EXP INFO)",9,IF(G193="MON RES",10,IF(G193="MON EARN",11,IF(G193="MON BEH",12,IF(G193="POSE HARM",13,IF(G193="(POSE HARM)",13,IF(G193="POSE CONCERN",14,IF(G193="(POSE CONCERN)",14,IF(G193="RJ APOLOGY",15,IF(G193="RJ ATONE",16,IF(G193="(RJ ATONE)",16,IF(G193="RJ JUSTIFY",17,IF(G193="RJ JUSTIFY:ECO INFO",17,IF(G193="RJ JUSTIFY:SOC INFO",17,IF(G193="RJ JUSTIFY:EXP INFO",17,IF(G193="RJ JUSTIFY:MON EARN",17,IF(G193="RJ JUSTIFY:MON BEH",17,IF(G193="RJ-",18,IF(G193="RJ FORGIVE+",19,IF(G193="RJ FORGIVE-",19,IF(G193="(RJ FORGIVE+)",19,IF(G193="(RJ FORGIVE-)",19,IF(G193="COORD",20,IF(G193="(COORD)",20,IF(G193="ENF ACK",21,IF(G193="(ENF ACK)",21,IF(G193="ENF PRAISE",22,IF(G193="ENF ASK",23,IF(G193="ENF TELL",24,IF(G193="ENF SHAME",25,IF(G193="ENF WARN",26,IF(G193="ENF THREATEN",27,IF(G193="ENF PUNISH",28,IF(G193="DEFECT",29,IF(G193="SM TALK",30,IF(G193="HUMOR",31,IF(G193="POLITE+",32,IF(G193="POLITE-",32,IF(G193="INPUT-",33,IF(G193="AMBIGUOUS",34,IF(G193="UNCODEABLE",35)))))))))))))))))))))))))))))))))))))))))))))))))))))))))))))))))</f>
        <v>30</v>
      </c>
      <c r="G193" t="s">
        <v>9375</v>
      </c>
    </row>
    <row r="194" spans="1:7" x14ac:dyDescent="0.35">
      <c r="A194" s="4">
        <v>112</v>
      </c>
      <c r="B194" s="4">
        <v>-235.21899999999999</v>
      </c>
      <c r="C194" t="s">
        <v>8749</v>
      </c>
      <c r="D194" s="4">
        <v>1</v>
      </c>
      <c r="E194" s="16" t="s">
        <v>6579</v>
      </c>
      <c r="F194" s="4">
        <f t="shared" si="12"/>
        <v>30</v>
      </c>
      <c r="G194" t="s">
        <v>9375</v>
      </c>
    </row>
    <row r="195" spans="1:7" x14ac:dyDescent="0.35">
      <c r="A195" s="4">
        <v>113</v>
      </c>
      <c r="B195" s="4">
        <v>-232.59799999999899</v>
      </c>
      <c r="C195" t="s">
        <v>8733</v>
      </c>
      <c r="D195" s="4">
        <v>2</v>
      </c>
      <c r="E195" s="16" t="s">
        <v>6579</v>
      </c>
      <c r="F195" s="4">
        <f t="shared" si="12"/>
        <v>30</v>
      </c>
      <c r="G195" t="s">
        <v>9375</v>
      </c>
    </row>
    <row r="196" spans="1:7" x14ac:dyDescent="0.35">
      <c r="A196" s="4">
        <v>114</v>
      </c>
      <c r="B196" s="4">
        <v>-224.62</v>
      </c>
      <c r="C196" t="s">
        <v>8737</v>
      </c>
      <c r="D196" s="4">
        <v>3</v>
      </c>
      <c r="E196" s="16" t="s">
        <v>1730</v>
      </c>
      <c r="F196" s="4">
        <f t="shared" si="12"/>
        <v>30</v>
      </c>
      <c r="G196" t="s">
        <v>9375</v>
      </c>
    </row>
    <row r="197" spans="1:7" x14ac:dyDescent="0.35">
      <c r="A197" s="4">
        <v>115</v>
      </c>
      <c r="B197" s="4">
        <v>-201.06200000000001</v>
      </c>
      <c r="C197" t="s">
        <v>8735</v>
      </c>
      <c r="D197" s="4">
        <v>4</v>
      </c>
      <c r="E197" s="16" t="s">
        <v>8778</v>
      </c>
      <c r="F197" s="4">
        <f t="shared" si="12"/>
        <v>22</v>
      </c>
      <c r="G197" t="s">
        <v>10418</v>
      </c>
    </row>
    <row r="198" spans="1:7" x14ac:dyDescent="0.35">
      <c r="B198" s="4">
        <v>-198.44</v>
      </c>
      <c r="C198" t="s">
        <v>8735</v>
      </c>
      <c r="D198" s="4">
        <v>4</v>
      </c>
      <c r="E198" s="16" t="s">
        <v>8780</v>
      </c>
    </row>
    <row r="199" spans="1:7" x14ac:dyDescent="0.35">
      <c r="A199" s="4">
        <v>116</v>
      </c>
      <c r="B199" s="4">
        <v>-199.30099999999999</v>
      </c>
      <c r="C199" t="s">
        <v>8737</v>
      </c>
      <c r="D199" s="4">
        <v>3</v>
      </c>
      <c r="E199" s="16" t="s">
        <v>8779</v>
      </c>
      <c r="F199" s="4">
        <f t="shared" ref="F199:F202" si="13">IF(G199="GREET",1,IF(G199="GOAL",2,IF(G199="GOAL:COOP",2,IF(G199="(GOAL:COOP)",2,IF(G199="GOAL:CIVILITY",2,IF(G199="GOAL:SUSTAIN",2,IF(G199="(GOAL:SUSTAIN)",2,IF(G199="GOAL:MAX EARN",2,IF(G199="GOAL:EQUITY",2,IF(G199="(GOAL:EQUITY)",2,IF(G199="PROPOSAL",3,IF(G199="(PROPOSAL)",3,IF(G199="CHOOSE+",4,IF(G199="CHOOSE-",4,IF(G199="(CHOOSE+)",4,IF(G199="(CHOOSE-)",4,IF(G199="ECO INFO",5,IF(G199="(ECO INFO)",5,IF(G199="$ INFO",6,IF(G199="($ INFO)",6,IF(G199="SOC INFO",7,IF(G199="(SOC INFO)",7,IF(G199="RULE INFO",8,IF(G199="EXP INFO",9,IF(G199="(EXP INFO)",9,IF(G199="MON RES",10,IF(G199="MON EARN",11,IF(G199="MON BEH",12,IF(G199="POSE HARM",13,IF(G199="(POSE HARM)",13,IF(G199="POSE CONCERN",14,IF(G199="(POSE CONCERN)",14,IF(G199="RJ APOLOGY",15,IF(G199="RJ ATONE",16,IF(G199="(RJ ATONE)",16,IF(G199="RJ JUSTIFY",17,IF(G199="RJ JUSTIFY:ECO INFO",17,IF(G199="RJ JUSTIFY:SOC INFO",17,IF(G199="RJ JUSTIFY:EXP INFO",17,IF(G199="RJ JUSTIFY:MON EARN",17,IF(G199="RJ JUSTIFY:MON BEH",17,IF(G199="RJ-",18,IF(G199="RJ FORGIVE+",19,IF(G199="RJ FORGIVE-",19,IF(G199="(RJ FORGIVE+)",19,IF(G199="(RJ FORGIVE-)",19,IF(G199="COORD",20,IF(G199="(COORD)",20,IF(G199="ENF ACK",21,IF(G199="(ENF ACK)",21,IF(G199="ENF PRAISE",22,IF(G199="ENF ASK",23,IF(G199="ENF TELL",24,IF(G199="ENF SHAME",25,IF(G199="ENF WARN",26,IF(G199="ENF THREATEN",27,IF(G199="ENF PUNISH",28,IF(G199="DEFECT",29,IF(G199="SM TALK",30,IF(G199="HUMOR",31,IF(G199="POLITE+",32,IF(G199="POLITE-",32,IF(G199="INPUT-",33,IF(G199="AMBIGUOUS",34,IF(G199="UNCODEABLE",35)))))))))))))))))))))))))))))))))))))))))))))))))))))))))))))))))</f>
        <v>30</v>
      </c>
      <c r="G199" t="s">
        <v>9375</v>
      </c>
    </row>
    <row r="200" spans="1:7" x14ac:dyDescent="0.35">
      <c r="A200" s="4">
        <v>117</v>
      </c>
      <c r="B200" s="4">
        <v>-196.25899999999999</v>
      </c>
      <c r="C200" t="s">
        <v>8749</v>
      </c>
      <c r="D200" s="4">
        <v>1</v>
      </c>
      <c r="E200" s="16" t="s">
        <v>8781</v>
      </c>
      <c r="F200" s="4">
        <f t="shared" si="13"/>
        <v>30</v>
      </c>
      <c r="G200" t="s">
        <v>9375</v>
      </c>
    </row>
    <row r="201" spans="1:7" x14ac:dyDescent="0.35">
      <c r="A201" s="4">
        <v>118</v>
      </c>
      <c r="B201" s="4">
        <v>-195.03</v>
      </c>
      <c r="C201" t="s">
        <v>8733</v>
      </c>
      <c r="D201" s="4">
        <v>2</v>
      </c>
      <c r="E201" s="16" t="s">
        <v>8783</v>
      </c>
      <c r="F201" s="4">
        <f t="shared" si="13"/>
        <v>30</v>
      </c>
      <c r="G201" t="s">
        <v>9375</v>
      </c>
    </row>
    <row r="202" spans="1:7" x14ac:dyDescent="0.35">
      <c r="A202" s="4">
        <v>119</v>
      </c>
      <c r="B202" s="4">
        <v>-191.66200000000001</v>
      </c>
      <c r="C202" t="s">
        <v>8735</v>
      </c>
      <c r="D202" s="4">
        <v>4</v>
      </c>
      <c r="E202" s="16" t="s">
        <v>8784</v>
      </c>
      <c r="F202" s="4">
        <f t="shared" si="13"/>
        <v>30</v>
      </c>
      <c r="G202" t="s">
        <v>9375</v>
      </c>
    </row>
    <row r="203" spans="1:7" x14ac:dyDescent="0.35">
      <c r="B203" s="4">
        <v>-187.25899999999999</v>
      </c>
      <c r="C203" t="s">
        <v>8735</v>
      </c>
      <c r="D203" s="4">
        <v>4</v>
      </c>
      <c r="E203" s="16" t="s">
        <v>8785</v>
      </c>
    </row>
    <row r="204" spans="1:7" x14ac:dyDescent="0.35">
      <c r="A204" s="4">
        <v>120</v>
      </c>
      <c r="B204" s="4">
        <v>-185.96700000000001</v>
      </c>
      <c r="C204" t="s">
        <v>8737</v>
      </c>
      <c r="D204" s="4">
        <v>3</v>
      </c>
      <c r="E204" s="16" t="s">
        <v>8787</v>
      </c>
      <c r="F204" s="4">
        <f t="shared" ref="F204:J267" si="14">IF(G204="GREET",1,IF(G204="GOAL",2,IF(G204="GOAL:COOP",2,IF(G204="(GOAL:COOP)",2,IF(G204="GOAL:CIVILITY",2,IF(G204="GOAL:SUSTAIN",2,IF(G204="(GOAL:SUSTAIN)",2,IF(G204="GOAL:MAX EARN",2,IF(G204="GOAL:EQUITY",2,IF(G204="(GOAL:EQUITY)",2,IF(G204="PROPOSAL",3,IF(G204="(PROPOSAL)",3,IF(G204="CHOOSE+",4,IF(G204="CHOOSE-",4,IF(G204="(CHOOSE+)",4,IF(G204="(CHOOSE-)",4,IF(G204="ECO INFO",5,IF(G204="(ECO INFO)",5,IF(G204="$ INFO",6,IF(G204="($ INFO)",6,IF(G204="SOC INFO",7,IF(G204="(SOC INFO)",7,IF(G204="RULE INFO",8,IF(G204="EXP INFO",9,IF(G204="(EXP INFO)",9,IF(G204="MON RES",10,IF(G204="MON EARN",11,IF(G204="MON BEH",12,IF(G204="POSE HARM",13,IF(G204="(POSE HARM)",13,IF(G204="POSE CONCERN",14,IF(G204="(POSE CONCERN)",14,IF(G204="RJ APOLOGY",15,IF(G204="RJ ATONE",16,IF(G204="(RJ ATONE)",16,IF(G204="RJ JUSTIFY",17,IF(G204="RJ JUSTIFY:ECO INFO",17,IF(G204="RJ JUSTIFY:SOC INFO",17,IF(G204="RJ JUSTIFY:EXP INFO",17,IF(G204="RJ JUSTIFY:MON EARN",17,IF(G204="RJ JUSTIFY:MON BEH",17,IF(G204="RJ-",18,IF(G204="RJ FORGIVE+",19,IF(G204="RJ FORGIVE-",19,IF(G204="(RJ FORGIVE+)",19,IF(G204="(RJ FORGIVE-)",19,IF(G204="COORD",20,IF(G204="(COORD)",20,IF(G204="ENF ACK",21,IF(G204="(ENF ACK)",21,IF(G204="ENF PRAISE",22,IF(G204="ENF ASK",23,IF(G204="ENF TELL",24,IF(G204="ENF SHAME",25,IF(G204="ENF WARN",26,IF(G204="ENF THREATEN",27,IF(G204="ENF PUNISH",28,IF(G204="DEFECT",29,IF(G204="SM TALK",30,IF(G204="HUMOR",31,IF(G204="POLITE+",32,IF(G204="POLITE-",32,IF(G204="INPUT-",33,IF(G204="AMBIGUOUS",34,IF(G204="UNCODEABLE",35)))))))))))))))))))))))))))))))))))))))))))))))))))))))))))))))))</f>
        <v>30</v>
      </c>
      <c r="G204" t="s">
        <v>9375</v>
      </c>
    </row>
    <row r="205" spans="1:7" x14ac:dyDescent="0.35">
      <c r="A205" s="4">
        <v>121</v>
      </c>
      <c r="B205" s="4">
        <v>-176.15199999999999</v>
      </c>
      <c r="C205" t="s">
        <v>8735</v>
      </c>
      <c r="D205" s="4">
        <v>4</v>
      </c>
      <c r="E205" s="16" t="s">
        <v>8789</v>
      </c>
      <c r="F205" s="4">
        <f t="shared" si="14"/>
        <v>30</v>
      </c>
      <c r="G205" t="s">
        <v>9375</v>
      </c>
    </row>
    <row r="206" spans="1:7" x14ac:dyDescent="0.35">
      <c r="A206" s="4">
        <v>122</v>
      </c>
      <c r="B206" s="4">
        <v>-168.81299999999999</v>
      </c>
      <c r="C206" t="s">
        <v>8735</v>
      </c>
      <c r="D206" s="4">
        <v>4</v>
      </c>
      <c r="E206" s="16" t="s">
        <v>8790</v>
      </c>
      <c r="F206" s="4">
        <f t="shared" si="14"/>
        <v>30</v>
      </c>
      <c r="G206" t="s">
        <v>9375</v>
      </c>
    </row>
    <row r="207" spans="1:7" x14ac:dyDescent="0.35">
      <c r="A207" s="4">
        <v>123</v>
      </c>
      <c r="B207" s="4">
        <v>-166.16499999999999</v>
      </c>
      <c r="C207" t="s">
        <v>8737</v>
      </c>
      <c r="D207" s="4">
        <v>3</v>
      </c>
      <c r="E207" s="16" t="s">
        <v>8791</v>
      </c>
      <c r="F207" s="4">
        <f t="shared" si="14"/>
        <v>30</v>
      </c>
      <c r="G207" t="s">
        <v>9375</v>
      </c>
    </row>
    <row r="208" spans="1:7" x14ac:dyDescent="0.35">
      <c r="A208" s="4">
        <v>124</v>
      </c>
      <c r="B208" s="4">
        <v>-165.00299999999999</v>
      </c>
      <c r="C208" t="s">
        <v>8749</v>
      </c>
      <c r="D208" s="4">
        <v>1</v>
      </c>
      <c r="E208" s="16" t="s">
        <v>8793</v>
      </c>
      <c r="F208" s="4">
        <f t="shared" si="14"/>
        <v>30</v>
      </c>
      <c r="G208" t="s">
        <v>9375</v>
      </c>
    </row>
    <row r="209" spans="1:7" x14ac:dyDescent="0.35">
      <c r="A209" s="4">
        <v>125</v>
      </c>
      <c r="B209" s="4">
        <v>-163.547</v>
      </c>
      <c r="C209" t="s">
        <v>8733</v>
      </c>
      <c r="D209" s="4">
        <v>2</v>
      </c>
      <c r="E209" s="16" t="s">
        <v>8794</v>
      </c>
      <c r="F209" s="4">
        <f t="shared" si="14"/>
        <v>30</v>
      </c>
      <c r="G209" t="s">
        <v>9375</v>
      </c>
    </row>
    <row r="210" spans="1:7" x14ac:dyDescent="0.35">
      <c r="A210" s="4">
        <v>126</v>
      </c>
      <c r="B210" s="4">
        <v>-149.34100000000001</v>
      </c>
      <c r="C210" t="s">
        <v>8735</v>
      </c>
      <c r="D210" s="4">
        <v>4</v>
      </c>
      <c r="E210" s="16" t="s">
        <v>8797</v>
      </c>
      <c r="F210" s="4">
        <f t="shared" si="14"/>
        <v>30</v>
      </c>
      <c r="G210" t="s">
        <v>9375</v>
      </c>
    </row>
    <row r="211" spans="1:7" x14ac:dyDescent="0.35">
      <c r="A211" s="4">
        <v>127</v>
      </c>
      <c r="B211" s="4">
        <v>-146.66999999999999</v>
      </c>
      <c r="C211" t="s">
        <v>8733</v>
      </c>
      <c r="D211" s="4">
        <v>2</v>
      </c>
      <c r="E211" s="16" t="s">
        <v>8798</v>
      </c>
      <c r="F211" s="4">
        <f t="shared" si="14"/>
        <v>30</v>
      </c>
      <c r="G211" t="s">
        <v>9375</v>
      </c>
    </row>
    <row r="212" spans="1:7" x14ac:dyDescent="0.35">
      <c r="A212" s="4">
        <v>128</v>
      </c>
      <c r="B212" s="4">
        <v>-144.23500000000001</v>
      </c>
      <c r="C212" t="s">
        <v>8735</v>
      </c>
      <c r="D212" s="4">
        <v>4</v>
      </c>
      <c r="E212" s="16" t="s">
        <v>8800</v>
      </c>
      <c r="F212" s="4">
        <f t="shared" si="14"/>
        <v>30</v>
      </c>
      <c r="G212" t="s">
        <v>9375</v>
      </c>
    </row>
    <row r="213" spans="1:7" x14ac:dyDescent="0.35">
      <c r="A213" s="4">
        <v>129</v>
      </c>
      <c r="B213" s="4">
        <v>-142.29399999999899</v>
      </c>
      <c r="C213" t="s">
        <v>8737</v>
      </c>
      <c r="D213" s="4">
        <v>3</v>
      </c>
      <c r="E213" s="16" t="s">
        <v>8801</v>
      </c>
      <c r="F213" s="4">
        <f t="shared" si="14"/>
        <v>30</v>
      </c>
      <c r="G213" t="s">
        <v>9375</v>
      </c>
    </row>
    <row r="214" spans="1:7" x14ac:dyDescent="0.35">
      <c r="A214" s="4">
        <v>130</v>
      </c>
      <c r="B214" s="4">
        <v>-140.13999999999999</v>
      </c>
      <c r="C214" t="s">
        <v>8735</v>
      </c>
      <c r="D214" s="4">
        <v>4</v>
      </c>
      <c r="E214" s="16" t="s">
        <v>8803</v>
      </c>
      <c r="F214" s="4">
        <f t="shared" si="14"/>
        <v>30</v>
      </c>
      <c r="G214" t="s">
        <v>9375</v>
      </c>
    </row>
    <row r="215" spans="1:7" x14ac:dyDescent="0.35">
      <c r="A215" s="4">
        <v>131</v>
      </c>
      <c r="B215" s="4">
        <v>-138.08600000000001</v>
      </c>
      <c r="C215" t="s">
        <v>8733</v>
      </c>
      <c r="D215" s="4">
        <v>2</v>
      </c>
      <c r="E215" s="16" t="s">
        <v>8804</v>
      </c>
      <c r="F215" s="4">
        <f t="shared" si="14"/>
        <v>30</v>
      </c>
      <c r="G215" t="s">
        <v>9375</v>
      </c>
    </row>
    <row r="216" spans="1:7" x14ac:dyDescent="0.35">
      <c r="A216" s="4">
        <v>132</v>
      </c>
      <c r="B216" s="4">
        <v>-107.57899999999999</v>
      </c>
      <c r="C216" t="s">
        <v>8737</v>
      </c>
      <c r="D216" s="4">
        <v>3</v>
      </c>
      <c r="E216" s="16" t="s">
        <v>8813</v>
      </c>
      <c r="F216" s="4">
        <f t="shared" si="14"/>
        <v>30</v>
      </c>
      <c r="G216" t="s">
        <v>9375</v>
      </c>
    </row>
    <row r="217" spans="1:7" x14ac:dyDescent="0.35">
      <c r="B217" s="4">
        <v>-107.43799999999899</v>
      </c>
      <c r="C217" t="s">
        <v>8737</v>
      </c>
      <c r="D217" s="4">
        <v>3</v>
      </c>
      <c r="E217" s="16" t="s">
        <v>8814</v>
      </c>
    </row>
    <row r="218" spans="1:7" x14ac:dyDescent="0.35">
      <c r="A218" s="4">
        <v>133</v>
      </c>
      <c r="B218" s="4">
        <v>-94.569000000000003</v>
      </c>
      <c r="C218" t="s">
        <v>8735</v>
      </c>
      <c r="D218" s="4">
        <v>4</v>
      </c>
      <c r="E218" s="16" t="s">
        <v>8818</v>
      </c>
      <c r="F218" s="4">
        <f t="shared" si="14"/>
        <v>30</v>
      </c>
      <c r="G218" t="s">
        <v>9375</v>
      </c>
    </row>
    <row r="220" spans="1:7" x14ac:dyDescent="0.35">
      <c r="A220" s="7">
        <v>3</v>
      </c>
      <c r="B220" s="31" t="s">
        <v>11815</v>
      </c>
    </row>
    <row r="221" spans="1:7" x14ac:dyDescent="0.35">
      <c r="A221" s="4">
        <v>134</v>
      </c>
      <c r="B221" s="4">
        <v>-49.501999999999903</v>
      </c>
      <c r="C221" t="s">
        <v>8733</v>
      </c>
      <c r="D221" s="4">
        <v>2</v>
      </c>
      <c r="E221" s="16" t="s">
        <v>8831</v>
      </c>
      <c r="F221" s="4">
        <f t="shared" si="14"/>
        <v>3</v>
      </c>
      <c r="G221" t="s">
        <v>9379</v>
      </c>
    </row>
    <row r="222" spans="1:7" x14ac:dyDescent="0.35">
      <c r="A222" s="4">
        <v>135</v>
      </c>
      <c r="B222" s="4">
        <v>-34.292000000000002</v>
      </c>
      <c r="C222" t="s">
        <v>8733</v>
      </c>
      <c r="D222" s="4">
        <v>2</v>
      </c>
      <c r="E222" s="16" t="s">
        <v>8840</v>
      </c>
      <c r="F222" s="4">
        <f t="shared" si="14"/>
        <v>7</v>
      </c>
      <c r="G222" t="s">
        <v>9377</v>
      </c>
    </row>
    <row r="223" spans="1:7" x14ac:dyDescent="0.35">
      <c r="A223" s="4">
        <v>136</v>
      </c>
      <c r="B223" s="4">
        <v>-33.018999999999998</v>
      </c>
      <c r="C223" t="s">
        <v>8737</v>
      </c>
      <c r="D223" s="4">
        <v>3</v>
      </c>
      <c r="E223" s="16" t="s">
        <v>8841</v>
      </c>
      <c r="F223" s="4">
        <f t="shared" si="14"/>
        <v>4</v>
      </c>
      <c r="G223" t="s">
        <v>9372</v>
      </c>
    </row>
    <row r="224" spans="1:7" x14ac:dyDescent="0.35">
      <c r="A224" s="4">
        <v>137</v>
      </c>
      <c r="B224" s="4">
        <v>-31.885999999999999</v>
      </c>
      <c r="C224" t="s">
        <v>8749</v>
      </c>
      <c r="D224" s="4">
        <v>1</v>
      </c>
      <c r="E224" s="16" t="s">
        <v>8842</v>
      </c>
      <c r="F224" s="4">
        <f t="shared" si="14"/>
        <v>4</v>
      </c>
      <c r="G224" t="s">
        <v>9372</v>
      </c>
    </row>
    <row r="226" spans="1:7" x14ac:dyDescent="0.35">
      <c r="A226" s="4">
        <v>138</v>
      </c>
      <c r="B226" s="4">
        <v>-27.021000000000001</v>
      </c>
      <c r="C226" t="s">
        <v>8749</v>
      </c>
      <c r="D226" s="4">
        <v>1</v>
      </c>
      <c r="E226" s="16" t="s">
        <v>6626</v>
      </c>
      <c r="F226" s="4">
        <f t="shared" si="14"/>
        <v>22</v>
      </c>
      <c r="G226" t="s">
        <v>10418</v>
      </c>
    </row>
    <row r="227" spans="1:7" x14ac:dyDescent="0.35">
      <c r="A227" s="4">
        <v>139</v>
      </c>
      <c r="B227" s="4">
        <v>-22.105</v>
      </c>
      <c r="C227" t="s">
        <v>8735</v>
      </c>
      <c r="D227" s="4">
        <v>4</v>
      </c>
      <c r="E227" s="16" t="s">
        <v>8844</v>
      </c>
      <c r="F227" s="4">
        <f t="shared" si="14"/>
        <v>22</v>
      </c>
      <c r="G227" t="s">
        <v>10418</v>
      </c>
    </row>
    <row r="228" spans="1:7" x14ac:dyDescent="0.35">
      <c r="A228" s="4">
        <v>140</v>
      </c>
      <c r="B228" s="4">
        <v>-18.937000000000001</v>
      </c>
      <c r="C228" t="s">
        <v>8735</v>
      </c>
      <c r="D228" s="4">
        <v>4</v>
      </c>
      <c r="E228" s="16" t="s">
        <v>8845</v>
      </c>
      <c r="F228" s="4">
        <f t="shared" si="14"/>
        <v>31</v>
      </c>
      <c r="G228" t="s">
        <v>9386</v>
      </c>
    </row>
    <row r="230" spans="1:7" x14ac:dyDescent="0.35">
      <c r="B230" s="107" t="s">
        <v>9233</v>
      </c>
      <c r="C230" s="22"/>
      <c r="D230" s="21"/>
      <c r="E230" s="23"/>
    </row>
    <row r="231" spans="1:7" x14ac:dyDescent="0.35">
      <c r="A231" s="4">
        <v>141</v>
      </c>
      <c r="B231" s="4">
        <v>25.378</v>
      </c>
      <c r="C231" t="s">
        <v>8733</v>
      </c>
      <c r="D231" s="4">
        <v>2</v>
      </c>
      <c r="E231" s="16" t="s">
        <v>11817</v>
      </c>
      <c r="F231" s="4">
        <f t="shared" si="14"/>
        <v>8</v>
      </c>
      <c r="G231" t="s">
        <v>9374</v>
      </c>
    </row>
    <row r="233" spans="1:7" x14ac:dyDescent="0.35">
      <c r="A233" s="4">
        <v>142</v>
      </c>
      <c r="B233" s="4">
        <v>238.49199999999999</v>
      </c>
      <c r="C233" t="s">
        <v>8735</v>
      </c>
      <c r="D233" s="4">
        <v>4</v>
      </c>
      <c r="E233" s="16" t="s">
        <v>8847</v>
      </c>
      <c r="F233" s="4">
        <f t="shared" si="14"/>
        <v>34</v>
      </c>
      <c r="G233" t="s">
        <v>9387</v>
      </c>
    </row>
    <row r="235" spans="1:7" x14ac:dyDescent="0.35">
      <c r="A235" s="7"/>
      <c r="B235" s="11" t="s">
        <v>9229</v>
      </c>
      <c r="C235" s="15"/>
      <c r="D235" s="19"/>
      <c r="E235" s="15"/>
    </row>
    <row r="237" spans="1:7" x14ac:dyDescent="0.35">
      <c r="A237" s="7">
        <v>4</v>
      </c>
      <c r="B237" s="31" t="s">
        <v>11831</v>
      </c>
    </row>
    <row r="238" spans="1:7" x14ac:dyDescent="0.35">
      <c r="A238" s="4">
        <v>143</v>
      </c>
      <c r="B238" s="4">
        <v>-371.481999999999</v>
      </c>
      <c r="C238" t="s">
        <v>8733</v>
      </c>
      <c r="D238" s="4">
        <v>2</v>
      </c>
      <c r="E238" s="16" t="s">
        <v>8956</v>
      </c>
      <c r="F238" s="4">
        <f t="shared" si="14"/>
        <v>3</v>
      </c>
      <c r="G238" t="s">
        <v>9379</v>
      </c>
    </row>
    <row r="239" spans="1:7" x14ac:dyDescent="0.35">
      <c r="A239" s="4">
        <v>144</v>
      </c>
      <c r="B239" s="4">
        <v>-371.16399999999999</v>
      </c>
      <c r="C239" t="s">
        <v>8737</v>
      </c>
      <c r="D239" s="4">
        <v>3</v>
      </c>
      <c r="E239" s="16" t="s">
        <v>8957</v>
      </c>
      <c r="F239" s="4">
        <f t="shared" si="14"/>
        <v>31</v>
      </c>
      <c r="G239" t="s">
        <v>9386</v>
      </c>
    </row>
    <row r="240" spans="1:7" x14ac:dyDescent="0.35">
      <c r="A240" s="4">
        <v>145</v>
      </c>
      <c r="B240" s="4">
        <v>-366.03199999999998</v>
      </c>
      <c r="C240" t="s">
        <v>8749</v>
      </c>
      <c r="D240" s="4">
        <v>1</v>
      </c>
      <c r="E240" s="16" t="s">
        <v>8958</v>
      </c>
      <c r="F240" s="4">
        <f t="shared" si="14"/>
        <v>22</v>
      </c>
      <c r="G240" t="s">
        <v>10418</v>
      </c>
    </row>
    <row r="241" spans="1:13" x14ac:dyDescent="0.35">
      <c r="A241" s="4">
        <v>146</v>
      </c>
      <c r="B241" s="4">
        <v>-364.12099999999998</v>
      </c>
      <c r="C241" t="s">
        <v>8735</v>
      </c>
      <c r="D241" s="4">
        <v>4</v>
      </c>
      <c r="E241" s="16" t="s">
        <v>8960</v>
      </c>
      <c r="F241" s="4">
        <f t="shared" si="14"/>
        <v>4</v>
      </c>
      <c r="G241" t="s">
        <v>9372</v>
      </c>
    </row>
    <row r="242" spans="1:13" x14ac:dyDescent="0.35">
      <c r="A242" s="4">
        <v>147</v>
      </c>
      <c r="B242" s="4">
        <v>-358.78300000000002</v>
      </c>
      <c r="C242" t="s">
        <v>8749</v>
      </c>
      <c r="D242" s="4">
        <v>1</v>
      </c>
      <c r="E242" s="16" t="s">
        <v>8962</v>
      </c>
      <c r="F242" s="4">
        <f t="shared" si="14"/>
        <v>22</v>
      </c>
      <c r="G242" t="s">
        <v>10418</v>
      </c>
    </row>
    <row r="243" spans="1:13" x14ac:dyDescent="0.35">
      <c r="A243" s="4">
        <v>148</v>
      </c>
      <c r="B243" s="4">
        <v>-359.06</v>
      </c>
      <c r="C243" t="s">
        <v>8733</v>
      </c>
      <c r="D243" s="4">
        <v>2</v>
      </c>
      <c r="E243" s="16" t="s">
        <v>8961</v>
      </c>
      <c r="F243" s="4">
        <f t="shared" si="14"/>
        <v>8</v>
      </c>
      <c r="G243" t="s">
        <v>9374</v>
      </c>
    </row>
    <row r="244" spans="1:13" x14ac:dyDescent="0.35">
      <c r="A244" s="4">
        <v>149</v>
      </c>
      <c r="B244" s="4">
        <v>-348.76</v>
      </c>
      <c r="C244" t="s">
        <v>8735</v>
      </c>
      <c r="D244" s="4">
        <v>4</v>
      </c>
      <c r="E244" s="16" t="s">
        <v>8963</v>
      </c>
      <c r="F244" s="4">
        <f t="shared" si="14"/>
        <v>8</v>
      </c>
      <c r="G244" t="s">
        <v>9374</v>
      </c>
    </row>
    <row r="245" spans="1:13" x14ac:dyDescent="0.35">
      <c r="A245" s="4">
        <v>150</v>
      </c>
      <c r="B245" s="4">
        <v>-345.12699999999899</v>
      </c>
      <c r="C245" t="s">
        <v>8749</v>
      </c>
      <c r="D245" s="4">
        <v>1</v>
      </c>
      <c r="E245" s="16" t="s">
        <v>8964</v>
      </c>
      <c r="F245" s="4">
        <f t="shared" si="14"/>
        <v>8</v>
      </c>
      <c r="G245" t="s">
        <v>9374</v>
      </c>
    </row>
    <row r="246" spans="1:13" x14ac:dyDescent="0.35">
      <c r="A246" s="4">
        <v>151</v>
      </c>
      <c r="B246" s="4">
        <v>-340.02199999999999</v>
      </c>
      <c r="C246" t="s">
        <v>8737</v>
      </c>
      <c r="D246" s="4">
        <v>3</v>
      </c>
      <c r="E246" s="16" t="b">
        <v>1</v>
      </c>
      <c r="F246" s="4">
        <f t="shared" si="14"/>
        <v>8</v>
      </c>
      <c r="G246" t="s">
        <v>9374</v>
      </c>
    </row>
    <row r="247" spans="1:13" x14ac:dyDescent="0.35">
      <c r="A247" s="4">
        <v>152</v>
      </c>
      <c r="B247" s="4">
        <v>-339.93699999999899</v>
      </c>
      <c r="C247" t="s">
        <v>8733</v>
      </c>
      <c r="D247" s="4">
        <v>2</v>
      </c>
      <c r="E247" s="16" t="s">
        <v>8965</v>
      </c>
      <c r="F247" s="4">
        <f t="shared" si="14"/>
        <v>6</v>
      </c>
      <c r="G247" t="s">
        <v>10472</v>
      </c>
    </row>
    <row r="248" spans="1:13" x14ac:dyDescent="0.35">
      <c r="A248" s="4">
        <v>153</v>
      </c>
      <c r="B248" s="4">
        <v>-329.69799999999998</v>
      </c>
      <c r="C248" t="s">
        <v>8733</v>
      </c>
      <c r="D248" s="4">
        <v>2</v>
      </c>
      <c r="E248" s="16" t="s">
        <v>8967</v>
      </c>
      <c r="F248" s="4">
        <f t="shared" si="14"/>
        <v>30</v>
      </c>
      <c r="G248" t="s">
        <v>9375</v>
      </c>
    </row>
    <row r="249" spans="1:13" x14ac:dyDescent="0.35">
      <c r="B249" s="4">
        <v>-326.61099999999999</v>
      </c>
      <c r="C249" t="s">
        <v>8733</v>
      </c>
      <c r="D249" s="4">
        <v>2</v>
      </c>
      <c r="E249" s="16" t="s">
        <v>8968</v>
      </c>
    </row>
    <row r="250" spans="1:13" x14ac:dyDescent="0.35">
      <c r="A250" s="4">
        <v>154</v>
      </c>
      <c r="B250" s="4">
        <v>-320.760999999999</v>
      </c>
      <c r="C250" t="s">
        <v>8737</v>
      </c>
      <c r="D250" s="4">
        <v>3</v>
      </c>
      <c r="E250" s="16" t="s">
        <v>8969</v>
      </c>
      <c r="F250" s="4">
        <f t="shared" si="14"/>
        <v>30</v>
      </c>
      <c r="G250" t="s">
        <v>9375</v>
      </c>
    </row>
    <row r="251" spans="1:13" x14ac:dyDescent="0.35">
      <c r="A251" s="4">
        <v>155</v>
      </c>
      <c r="B251" s="4">
        <v>-319.87200000000001</v>
      </c>
      <c r="C251" t="s">
        <v>8735</v>
      </c>
      <c r="D251" s="4">
        <v>4</v>
      </c>
      <c r="E251" s="16" t="s">
        <v>8970</v>
      </c>
      <c r="F251" s="4">
        <f t="shared" si="14"/>
        <v>8</v>
      </c>
      <c r="G251" t="s">
        <v>9374</v>
      </c>
      <c r="H251" s="4">
        <f t="shared" si="14"/>
        <v>3</v>
      </c>
      <c r="I251" t="s">
        <v>10329</v>
      </c>
    </row>
    <row r="252" spans="1:13" x14ac:dyDescent="0.35">
      <c r="A252" s="4">
        <v>156</v>
      </c>
      <c r="B252" s="4">
        <v>-313.85000000000002</v>
      </c>
      <c r="C252" t="s">
        <v>8733</v>
      </c>
      <c r="D252" s="4">
        <v>2</v>
      </c>
      <c r="E252" s="16" t="s">
        <v>8973</v>
      </c>
      <c r="F252" s="4">
        <f t="shared" si="14"/>
        <v>4</v>
      </c>
      <c r="G252" t="s">
        <v>9372</v>
      </c>
    </row>
    <row r="253" spans="1:13" x14ac:dyDescent="0.35">
      <c r="A253" s="4">
        <v>157</v>
      </c>
      <c r="B253" s="4">
        <v>-306.471</v>
      </c>
      <c r="C253" t="s">
        <v>8749</v>
      </c>
      <c r="D253" s="4">
        <v>1</v>
      </c>
      <c r="E253" s="16" t="s">
        <v>8974</v>
      </c>
      <c r="F253" s="4">
        <f t="shared" si="14"/>
        <v>7</v>
      </c>
      <c r="G253" t="s">
        <v>9377</v>
      </c>
      <c r="H253" s="4">
        <f t="shared" si="14"/>
        <v>6</v>
      </c>
      <c r="I253" t="s">
        <v>10472</v>
      </c>
      <c r="J253" s="4">
        <f t="shared" si="14"/>
        <v>4</v>
      </c>
      <c r="K253" t="s">
        <v>10429</v>
      </c>
      <c r="M253" t="s">
        <v>11818</v>
      </c>
    </row>
    <row r="254" spans="1:13" x14ac:dyDescent="0.35">
      <c r="A254" s="4">
        <v>158</v>
      </c>
      <c r="B254" s="4">
        <v>-300.48</v>
      </c>
      <c r="C254" t="s">
        <v>8735</v>
      </c>
      <c r="D254" s="4">
        <v>4</v>
      </c>
      <c r="E254" s="16" t="s">
        <v>8975</v>
      </c>
      <c r="F254" s="4">
        <f t="shared" si="14"/>
        <v>8</v>
      </c>
      <c r="G254" t="s">
        <v>9374</v>
      </c>
    </row>
    <row r="255" spans="1:13" x14ac:dyDescent="0.35">
      <c r="A255" s="4">
        <v>159</v>
      </c>
      <c r="B255" s="4">
        <v>-291.95</v>
      </c>
      <c r="C255" t="s">
        <v>8733</v>
      </c>
      <c r="D255" s="4">
        <v>2</v>
      </c>
      <c r="E255" s="16" t="s">
        <v>8977</v>
      </c>
      <c r="F255" s="4">
        <f t="shared" si="14"/>
        <v>9</v>
      </c>
      <c r="G255" t="s">
        <v>9373</v>
      </c>
    </row>
    <row r="256" spans="1:13" x14ac:dyDescent="0.35">
      <c r="A256" s="4">
        <v>160</v>
      </c>
      <c r="B256" s="4">
        <v>-284.94499999999999</v>
      </c>
      <c r="C256" t="s">
        <v>8737</v>
      </c>
      <c r="D256" s="4">
        <v>3</v>
      </c>
      <c r="E256" s="16" t="s">
        <v>8979</v>
      </c>
      <c r="F256" s="4">
        <f t="shared" si="14"/>
        <v>32</v>
      </c>
      <c r="G256" t="s">
        <v>9392</v>
      </c>
    </row>
    <row r="257" spans="1:11" x14ac:dyDescent="0.35">
      <c r="B257" s="4">
        <v>-277.09699999999998</v>
      </c>
      <c r="C257" t="s">
        <v>8737</v>
      </c>
      <c r="D257" s="4">
        <v>3</v>
      </c>
      <c r="E257" s="16" t="s">
        <v>8981</v>
      </c>
    </row>
    <row r="258" spans="1:11" x14ac:dyDescent="0.35">
      <c r="A258" s="4">
        <v>161</v>
      </c>
      <c r="B258" s="4">
        <v>-284.375</v>
      </c>
      <c r="C258" t="s">
        <v>8733</v>
      </c>
      <c r="D258" s="4">
        <v>2</v>
      </c>
      <c r="E258" s="16" t="s">
        <v>8980</v>
      </c>
      <c r="F258" s="4">
        <f t="shared" si="14"/>
        <v>7</v>
      </c>
      <c r="G258" t="s">
        <v>9377</v>
      </c>
    </row>
    <row r="259" spans="1:11" x14ac:dyDescent="0.35">
      <c r="B259" s="4">
        <v>-263.01</v>
      </c>
      <c r="C259" t="s">
        <v>8733</v>
      </c>
      <c r="D259" s="4">
        <v>2</v>
      </c>
      <c r="E259" s="16" t="s">
        <v>8983</v>
      </c>
    </row>
    <row r="260" spans="1:11" x14ac:dyDescent="0.35">
      <c r="A260" s="4">
        <v>162</v>
      </c>
      <c r="B260" s="4">
        <v>-266.212999999999</v>
      </c>
      <c r="C260" t="s">
        <v>8735</v>
      </c>
      <c r="D260" s="4">
        <v>4</v>
      </c>
      <c r="E260" s="16" t="s">
        <v>8982</v>
      </c>
    </row>
    <row r="261" spans="1:11" x14ac:dyDescent="0.35">
      <c r="B261" s="4">
        <v>-254.04900000000001</v>
      </c>
      <c r="C261" t="s">
        <v>8735</v>
      </c>
      <c r="D261" s="4">
        <v>4</v>
      </c>
      <c r="E261" s="16" t="s">
        <v>8984</v>
      </c>
    </row>
    <row r="262" spans="1:11" x14ac:dyDescent="0.35">
      <c r="E262" s="58" t="s">
        <v>11819</v>
      </c>
      <c r="F262" s="4">
        <f t="shared" si="14"/>
        <v>7</v>
      </c>
      <c r="G262" t="s">
        <v>9377</v>
      </c>
      <c r="I262" t="s">
        <v>11823</v>
      </c>
    </row>
    <row r="263" spans="1:11" x14ac:dyDescent="0.35">
      <c r="E263" s="58" t="s">
        <v>11820</v>
      </c>
      <c r="F263" s="4">
        <f t="shared" si="14"/>
        <v>8</v>
      </c>
      <c r="G263" t="s">
        <v>9374</v>
      </c>
    </row>
    <row r="264" spans="1:11" x14ac:dyDescent="0.35">
      <c r="E264" s="58" t="s">
        <v>11821</v>
      </c>
      <c r="F264" s="4">
        <f t="shared" si="14"/>
        <v>5</v>
      </c>
      <c r="G264" t="s">
        <v>9378</v>
      </c>
      <c r="H264" s="4">
        <f t="shared" ref="H264" si="15">IF(I264="GREET",1,IF(I264="GOAL",2,IF(I264="GOAL:COOP",2,IF(I264="(GOAL:COOP)",2,IF(I264="GOAL:CIVILITY",2,IF(I264="GOAL:SUSTAIN",2,IF(I264="(GOAL:SUSTAIN)",2,IF(I264="GOAL:MAX EARN",2,IF(I264="GOAL:EQUITY",2,IF(I264="(GOAL:EQUITY)",2,IF(I264="PROPOSAL",3,IF(I264="(PROPOSAL)",3,IF(I264="CHOOSE+",4,IF(I264="CHOOSE-",4,IF(I264="(CHOOSE+)",4,IF(I264="(CHOOSE-)",4,IF(I264="ECO INFO",5,IF(I264="(ECO INFO)",5,IF(I264="$ INFO",6,IF(I264="($ INFO)",6,IF(I264="SOC INFO",7,IF(I264="(SOC INFO)",7,IF(I264="RULE INFO",8,IF(I264="EXP INFO",9,IF(I264="(EXP INFO)",9,IF(I264="MON RES",10,IF(I264="MON EARN",11,IF(I264="MON BEH",12,IF(I264="POSE HARM",13,IF(I264="(POSE HARM)",13,IF(I264="POSE CONCERN",14,IF(I264="(POSE CONCERN)",14,IF(I264="RJ APOLOGY",15,IF(I264="RJ ATONE",16,IF(I264="(RJ ATONE)",16,IF(I264="RJ JUSTIFY",17,IF(I264="RJ JUSTIFY:ECO INFO",17,IF(I264="RJ JUSTIFY:SOC INFO",17,IF(I264="RJ JUSTIFY:EXP INFO",17,IF(I264="RJ JUSTIFY:MON EARN",17,IF(I264="RJ JUSTIFY:MON BEH",17,IF(I264="RJ-",18,IF(I264="RJ FORGIVE+",19,IF(I264="RJ FORGIVE-",19,IF(I264="(RJ FORGIVE+)",19,IF(I264="(RJ FORGIVE-)",19,IF(I264="COORD",20,IF(I264="(COORD)",20,IF(I264="ENF ACK",21,IF(I264="(ENF ACK)",21,IF(I264="ENF PRAISE",22,IF(I264="ENF ASK",23,IF(I264="ENF TELL",24,IF(I264="ENF SHAME",25,IF(I264="ENF WARN",26,IF(I264="ENF THREATEN",27,IF(I264="ENF PUNISH",28,IF(I264="DEFECT",29,IF(I264="SM TALK",30,IF(I264="HUMOR",31,IF(I264="POLITE+",32,IF(I264="POLITE-",32,IF(I264="INPUT-",33,IF(I264="AMBIGUOUS",34,IF(I264="UNCODEABLE",35)))))))))))))))))))))))))))))))))))))))))))))))))))))))))))))))))</f>
        <v>6</v>
      </c>
      <c r="I264" t="s">
        <v>10472</v>
      </c>
    </row>
    <row r="265" spans="1:11" x14ac:dyDescent="0.35">
      <c r="E265" s="58" t="s">
        <v>11822</v>
      </c>
      <c r="F265" s="4">
        <f t="shared" si="14"/>
        <v>7</v>
      </c>
      <c r="G265" t="s">
        <v>9377</v>
      </c>
    </row>
    <row r="266" spans="1:11" x14ac:dyDescent="0.35">
      <c r="A266" s="4">
        <v>163</v>
      </c>
      <c r="B266" s="4">
        <v>-238.89500000000001</v>
      </c>
      <c r="C266" t="s">
        <v>8749</v>
      </c>
      <c r="D266" s="4">
        <v>1</v>
      </c>
      <c r="E266" s="16" t="s">
        <v>8985</v>
      </c>
      <c r="F266" s="4">
        <f t="shared" si="14"/>
        <v>14</v>
      </c>
      <c r="G266" t="s">
        <v>9381</v>
      </c>
      <c r="H266" s="4">
        <f t="shared" ref="F266:J331" si="16">IF(I266="GREET",1,IF(I266="GOAL",2,IF(I266="GOAL:COOP",2,IF(I266="(GOAL:COOP)",2,IF(I266="GOAL:CIVILITY",2,IF(I266="GOAL:SUSTAIN",2,IF(I266="(GOAL:SUSTAIN)",2,IF(I266="GOAL:MAX EARN",2,IF(I266="GOAL:EQUITY",2,IF(I266="(GOAL:EQUITY)",2,IF(I266="PROPOSAL",3,IF(I266="(PROPOSAL)",3,IF(I266="CHOOSE+",4,IF(I266="CHOOSE-",4,IF(I266="(CHOOSE+)",4,IF(I266="(CHOOSE-)",4,IF(I266="ECO INFO",5,IF(I266="(ECO INFO)",5,IF(I266="$ INFO",6,IF(I266="($ INFO)",6,IF(I266="SOC INFO",7,IF(I266="(SOC INFO)",7,IF(I266="RULE INFO",8,IF(I266="EXP INFO",9,IF(I266="(EXP INFO)",9,IF(I266="MON RES",10,IF(I266="MON EARN",11,IF(I266="MON BEH",12,IF(I266="POSE HARM",13,IF(I266="(POSE HARM)",13,IF(I266="POSE CONCERN",14,IF(I266="(POSE CONCERN)",14,IF(I266="RJ APOLOGY",15,IF(I266="RJ ATONE",16,IF(I266="(RJ ATONE)",16,IF(I266="RJ JUSTIFY",17,IF(I266="RJ JUSTIFY:ECO INFO",17,IF(I266="RJ JUSTIFY:SOC INFO",17,IF(I266="RJ JUSTIFY:EXP INFO",17,IF(I266="RJ JUSTIFY:MON EARN",17,IF(I266="RJ JUSTIFY:MON BEH",17,IF(I266="RJ-",18,IF(I266="RJ FORGIVE+",19,IF(I266="RJ FORGIVE-",19,IF(I266="(RJ FORGIVE+)",19,IF(I266="(RJ FORGIVE-)",19,IF(I266="COORD",20,IF(I266="(COORD)",20,IF(I266="ENF ACK",21,IF(I266="(ENF ACK)",21,IF(I266="ENF PRAISE",22,IF(I266="ENF ASK",23,IF(I266="ENF TELL",24,IF(I266="ENF SHAME",25,IF(I266="ENF WARN",26,IF(I266="ENF THREATEN",27,IF(I266="ENF PUNISH",28,IF(I266="DEFECT",29,IF(I266="SM TALK",30,IF(I266="HUMOR",31,IF(I266="POLITE+",32,IF(I266="POLITE-",32,IF(I266="INPUT-",33,IF(I266="AMBIGUOUS",34,IF(I266="UNCODEABLE",35)))))))))))))))))))))))))))))))))))))))))))))))))))))))))))))))))</f>
        <v>5</v>
      </c>
      <c r="I266" t="s">
        <v>9378</v>
      </c>
      <c r="J266" s="4">
        <f t="shared" si="16"/>
        <v>4</v>
      </c>
      <c r="K266" t="s">
        <v>10429</v>
      </c>
    </row>
    <row r="267" spans="1:11" x14ac:dyDescent="0.35">
      <c r="A267" s="4">
        <v>164</v>
      </c>
      <c r="B267" s="4">
        <v>-224.768</v>
      </c>
      <c r="C267" t="s">
        <v>8737</v>
      </c>
      <c r="D267" s="4">
        <v>3</v>
      </c>
      <c r="E267" s="16" t="s">
        <v>8986</v>
      </c>
      <c r="F267" s="4">
        <f t="shared" si="14"/>
        <v>5</v>
      </c>
      <c r="G267" t="s">
        <v>9378</v>
      </c>
    </row>
    <row r="268" spans="1:11" x14ac:dyDescent="0.35">
      <c r="A268" s="4">
        <v>165</v>
      </c>
      <c r="B268" s="4">
        <v>-223.99799999999999</v>
      </c>
      <c r="C268" t="s">
        <v>8735</v>
      </c>
      <c r="D268" s="4">
        <v>4</v>
      </c>
      <c r="E268" s="16" t="s">
        <v>8987</v>
      </c>
    </row>
    <row r="269" spans="1:11" x14ac:dyDescent="0.35">
      <c r="E269" s="58" t="s">
        <v>11824</v>
      </c>
      <c r="F269" s="4">
        <f t="shared" si="16"/>
        <v>2</v>
      </c>
      <c r="G269" t="s">
        <v>10938</v>
      </c>
    </row>
    <row r="270" spans="1:11" x14ac:dyDescent="0.35">
      <c r="E270" s="58" t="s">
        <v>11825</v>
      </c>
      <c r="F270" s="4">
        <f t="shared" si="16"/>
        <v>7</v>
      </c>
      <c r="G270" t="s">
        <v>9377</v>
      </c>
    </row>
    <row r="271" spans="1:11" x14ac:dyDescent="0.35">
      <c r="A271" s="4">
        <v>166</v>
      </c>
      <c r="B271" s="4">
        <v>-223.238</v>
      </c>
      <c r="C271" t="s">
        <v>8749</v>
      </c>
      <c r="D271" s="4">
        <v>1</v>
      </c>
      <c r="E271" s="16" t="s">
        <v>8988</v>
      </c>
      <c r="F271" s="4">
        <f t="shared" si="16"/>
        <v>5</v>
      </c>
      <c r="G271" t="s">
        <v>9378</v>
      </c>
    </row>
    <row r="272" spans="1:11" x14ac:dyDescent="0.35">
      <c r="B272" s="4">
        <v>-216.78299999999999</v>
      </c>
      <c r="C272" t="s">
        <v>8749</v>
      </c>
      <c r="D272" s="4">
        <v>1</v>
      </c>
      <c r="E272" s="16" t="s">
        <v>8989</v>
      </c>
    </row>
    <row r="273" spans="1:11" x14ac:dyDescent="0.35">
      <c r="E273" s="58" t="s">
        <v>8988</v>
      </c>
      <c r="F273" s="4">
        <f t="shared" si="16"/>
        <v>5</v>
      </c>
      <c r="G273" t="s">
        <v>9378</v>
      </c>
      <c r="H273" s="4">
        <f t="shared" si="16"/>
        <v>4</v>
      </c>
      <c r="I273" t="s">
        <v>10429</v>
      </c>
    </row>
    <row r="274" spans="1:11" x14ac:dyDescent="0.35">
      <c r="E274" s="58" t="s">
        <v>8989</v>
      </c>
      <c r="F274" s="4">
        <f t="shared" si="16"/>
        <v>6</v>
      </c>
      <c r="G274" t="s">
        <v>10472</v>
      </c>
      <c r="H274" s="4">
        <f t="shared" si="16"/>
        <v>2</v>
      </c>
      <c r="I274" t="s">
        <v>12175</v>
      </c>
    </row>
    <row r="275" spans="1:11" x14ac:dyDescent="0.35">
      <c r="A275" s="4">
        <v>167</v>
      </c>
      <c r="B275" s="4">
        <v>-203.22900000000001</v>
      </c>
      <c r="C275" t="s">
        <v>8735</v>
      </c>
      <c r="D275" s="4">
        <v>4</v>
      </c>
      <c r="E275" s="16" t="s">
        <v>8990</v>
      </c>
      <c r="F275" s="4">
        <f t="shared" si="16"/>
        <v>5</v>
      </c>
      <c r="G275" t="s">
        <v>9378</v>
      </c>
    </row>
    <row r="276" spans="1:11" x14ac:dyDescent="0.35">
      <c r="A276" s="4">
        <v>168</v>
      </c>
      <c r="B276" s="4">
        <v>-189.00200000000001</v>
      </c>
      <c r="C276" t="s">
        <v>8733</v>
      </c>
      <c r="D276" s="4">
        <v>2</v>
      </c>
      <c r="E276" s="16" t="s">
        <v>8991</v>
      </c>
      <c r="F276" s="4">
        <f t="shared" si="16"/>
        <v>11</v>
      </c>
      <c r="G276" t="s">
        <v>9509</v>
      </c>
    </row>
    <row r="277" spans="1:11" x14ac:dyDescent="0.35">
      <c r="A277" s="4">
        <v>169</v>
      </c>
      <c r="B277" s="4">
        <v>-187.88800000000001</v>
      </c>
      <c r="C277" t="s">
        <v>8735</v>
      </c>
      <c r="D277" s="4">
        <v>4</v>
      </c>
      <c r="E277" s="16" t="s">
        <v>8992</v>
      </c>
      <c r="F277" s="4">
        <f t="shared" si="16"/>
        <v>31</v>
      </c>
      <c r="G277" t="s">
        <v>9386</v>
      </c>
    </row>
    <row r="278" spans="1:11" x14ac:dyDescent="0.35">
      <c r="A278" s="4">
        <v>170</v>
      </c>
      <c r="B278" s="4">
        <v>-182.63800000000001</v>
      </c>
      <c r="C278" t="s">
        <v>8735</v>
      </c>
      <c r="D278" s="4">
        <v>4</v>
      </c>
      <c r="E278" s="16" t="s">
        <v>8993</v>
      </c>
      <c r="F278" s="4">
        <f t="shared" si="16"/>
        <v>11</v>
      </c>
      <c r="G278" t="s">
        <v>9509</v>
      </c>
    </row>
    <row r="279" spans="1:11" x14ac:dyDescent="0.35">
      <c r="A279" s="4">
        <v>171</v>
      </c>
      <c r="B279" s="4">
        <v>-181.45599999999999</v>
      </c>
      <c r="C279" t="s">
        <v>8733</v>
      </c>
      <c r="D279" s="4">
        <v>2</v>
      </c>
      <c r="E279" s="16" t="s">
        <v>8994</v>
      </c>
      <c r="F279" s="4">
        <f t="shared" si="16"/>
        <v>7</v>
      </c>
      <c r="G279" t="s">
        <v>9377</v>
      </c>
      <c r="H279" s="4">
        <f t="shared" ref="H279:H281" si="17">IF(I279="GREET",1,IF(I279="GOAL",2,IF(I279="GOAL:COOP",2,IF(I279="(GOAL:COOP)",2,IF(I279="GOAL:CIVILITY",2,IF(I279="GOAL:SUSTAIN",2,IF(I279="(GOAL:SUSTAIN)",2,IF(I279="GOAL:MAX EARN",2,IF(I279="GOAL:EQUITY",2,IF(I279="(GOAL:EQUITY)",2,IF(I279="PROPOSAL",3,IF(I279="(PROPOSAL)",3,IF(I279="CHOOSE+",4,IF(I279="CHOOSE-",4,IF(I279="(CHOOSE+)",4,IF(I279="(CHOOSE-)",4,IF(I279="ECO INFO",5,IF(I279="(ECO INFO)",5,IF(I279="$ INFO",6,IF(I279="($ INFO)",6,IF(I279="SOC INFO",7,IF(I279="(SOC INFO)",7,IF(I279="RULE INFO",8,IF(I279="EXP INFO",9,IF(I279="(EXP INFO)",9,IF(I279="MON RES",10,IF(I279="MON EARN",11,IF(I279="MON BEH",12,IF(I279="POSE HARM",13,IF(I279="(POSE HARM)",13,IF(I279="POSE CONCERN",14,IF(I279="(POSE CONCERN)",14,IF(I279="RJ APOLOGY",15,IF(I279="RJ ATONE",16,IF(I279="(RJ ATONE)",16,IF(I279="RJ JUSTIFY",17,IF(I279="RJ JUSTIFY:ECO INFO",17,IF(I279="RJ JUSTIFY:SOC INFO",17,IF(I279="RJ JUSTIFY:EXP INFO",17,IF(I279="RJ JUSTIFY:MON EARN",17,IF(I279="RJ JUSTIFY:MON BEH",17,IF(I279="RJ-",18,IF(I279="RJ FORGIVE+",19,IF(I279="RJ FORGIVE-",19,IF(I279="(RJ FORGIVE+)",19,IF(I279="(RJ FORGIVE-)",19,IF(I279="COORD",20,IF(I279="(COORD)",20,IF(I279="ENF ACK",21,IF(I279="(ENF ACK)",21,IF(I279="ENF PRAISE",22,IF(I279="ENF ASK",23,IF(I279="ENF TELL",24,IF(I279="ENF SHAME",25,IF(I279="ENF WARN",26,IF(I279="ENF THREATEN",27,IF(I279="ENF PUNISH",28,IF(I279="DEFECT",29,IF(I279="SM TALK",30,IF(I279="HUMOR",31,IF(I279="POLITE+",32,IF(I279="POLITE-",32,IF(I279="INPUT-",33,IF(I279="AMBIGUOUS",34,IF(I279="UNCODEABLE",35)))))))))))))))))))))))))))))))))))))))))))))))))))))))))))))))))</f>
        <v>4</v>
      </c>
      <c r="I279" t="s">
        <v>10330</v>
      </c>
    </row>
    <row r="280" spans="1:11" x14ac:dyDescent="0.35">
      <c r="A280" s="4">
        <v>172</v>
      </c>
      <c r="B280" s="4">
        <v>-172.339</v>
      </c>
      <c r="C280" t="s">
        <v>8733</v>
      </c>
      <c r="D280" s="4">
        <v>2</v>
      </c>
      <c r="E280" s="16" t="s">
        <v>8995</v>
      </c>
      <c r="F280" s="4">
        <f t="shared" si="16"/>
        <v>6</v>
      </c>
      <c r="G280" t="s">
        <v>10472</v>
      </c>
      <c r="H280" s="4">
        <f t="shared" si="17"/>
        <v>2</v>
      </c>
      <c r="I280" t="s">
        <v>10428</v>
      </c>
      <c r="J280" s="4">
        <f t="shared" ref="J280" si="18">IF(K280="GREET",1,IF(K280="GOAL",2,IF(K280="GOAL:COOP",2,IF(K280="(GOAL:COOP)",2,IF(K280="GOAL:CIVILITY",2,IF(K280="GOAL:SUSTAIN",2,IF(K280="(GOAL:SUSTAIN)",2,IF(K280="GOAL:MAX EARN",2,IF(K280="GOAL:EQUITY",2,IF(K280="(GOAL:EQUITY)",2,IF(K280="PROPOSAL",3,IF(K280="(PROPOSAL)",3,IF(K280="CHOOSE+",4,IF(K280="CHOOSE-",4,IF(K280="(CHOOSE+)",4,IF(K280="(CHOOSE-)",4,IF(K280="ECO INFO",5,IF(K280="(ECO INFO)",5,IF(K280="$ INFO",6,IF(K280="($ INFO)",6,IF(K280="SOC INFO",7,IF(K280="(SOC INFO)",7,IF(K280="RULE INFO",8,IF(K280="EXP INFO",9,IF(K280="(EXP INFO)",9,IF(K280="MON RES",10,IF(K280="MON EARN",11,IF(K280="MON BEH",12,IF(K280="POSE HARM",13,IF(K280="(POSE HARM)",13,IF(K280="POSE CONCERN",14,IF(K280="(POSE CONCERN)",14,IF(K280="RJ APOLOGY",15,IF(K280="RJ ATONE",16,IF(K280="(RJ ATONE)",16,IF(K280="RJ JUSTIFY",17,IF(K280="RJ JUSTIFY:ECO INFO",17,IF(K280="RJ JUSTIFY:SOC INFO",17,IF(K280="RJ JUSTIFY:EXP INFO",17,IF(K280="RJ JUSTIFY:MON EARN",17,IF(K280="RJ JUSTIFY:MON BEH",17,IF(K280="RJ-",18,IF(K280="RJ FORGIVE+",19,IF(K280="RJ FORGIVE-",19,IF(K280="(RJ FORGIVE+)",19,IF(K280="(RJ FORGIVE-)",19,IF(K280="COORD",20,IF(K280="(COORD)",20,IF(K280="ENF ACK",21,IF(K280="(ENF ACK)",21,IF(K280="ENF PRAISE",22,IF(K280="ENF ASK",23,IF(K280="ENF TELL",24,IF(K280="ENF SHAME",25,IF(K280="ENF WARN",26,IF(K280="ENF THREATEN",27,IF(K280="ENF PUNISH",28,IF(K280="DEFECT",29,IF(K280="SM TALK",30,IF(K280="HUMOR",31,IF(K280="POLITE+",32,IF(K280="POLITE-",32,IF(K280="INPUT-",33,IF(K280="AMBIGUOUS",34,IF(K280="UNCODEABLE",35)))))))))))))))))))))))))))))))))))))))))))))))))))))))))))))))))</f>
        <v>2</v>
      </c>
      <c r="K280" t="s">
        <v>12175</v>
      </c>
    </row>
    <row r="281" spans="1:11" x14ac:dyDescent="0.35">
      <c r="A281" s="4">
        <v>173</v>
      </c>
      <c r="B281" s="4">
        <v>-169.65299999999999</v>
      </c>
      <c r="C281" t="s">
        <v>8749</v>
      </c>
      <c r="D281" s="4">
        <v>1</v>
      </c>
      <c r="E281" s="16" t="s">
        <v>8996</v>
      </c>
      <c r="F281" s="4">
        <f t="shared" si="16"/>
        <v>5</v>
      </c>
      <c r="G281" t="s">
        <v>9378</v>
      </c>
      <c r="H281" s="4">
        <f t="shared" si="17"/>
        <v>2</v>
      </c>
      <c r="I281" t="s">
        <v>12180</v>
      </c>
    </row>
    <row r="282" spans="1:11" x14ac:dyDescent="0.35">
      <c r="A282" s="4">
        <v>174</v>
      </c>
      <c r="B282" s="4">
        <v>-156.36099999999999</v>
      </c>
      <c r="C282" t="s">
        <v>8733</v>
      </c>
      <c r="D282" s="4">
        <v>2</v>
      </c>
      <c r="E282" s="16" t="s">
        <v>8997</v>
      </c>
      <c r="F282" s="4">
        <f t="shared" si="16"/>
        <v>3</v>
      </c>
      <c r="G282" t="s">
        <v>9379</v>
      </c>
    </row>
    <row r="283" spans="1:11" x14ac:dyDescent="0.35">
      <c r="B283" s="4">
        <v>-149.643</v>
      </c>
      <c r="C283" t="s">
        <v>8733</v>
      </c>
      <c r="D283" s="4">
        <v>2</v>
      </c>
      <c r="E283" s="16" t="s">
        <v>8998</v>
      </c>
    </row>
    <row r="284" spans="1:11" x14ac:dyDescent="0.35">
      <c r="A284" s="4">
        <v>175</v>
      </c>
      <c r="B284" s="4">
        <v>-148.90799999999999</v>
      </c>
      <c r="C284" t="s">
        <v>8749</v>
      </c>
      <c r="D284" s="4">
        <v>1</v>
      </c>
      <c r="E284" s="16" t="s">
        <v>8999</v>
      </c>
      <c r="F284" s="4">
        <f t="shared" si="16"/>
        <v>7</v>
      </c>
      <c r="G284" t="s">
        <v>9377</v>
      </c>
    </row>
    <row r="285" spans="1:11" x14ac:dyDescent="0.35">
      <c r="A285" s="4">
        <v>176</v>
      </c>
      <c r="B285" s="4">
        <v>-146.89599999999999</v>
      </c>
      <c r="C285" t="s">
        <v>8735</v>
      </c>
      <c r="D285" s="4">
        <v>4</v>
      </c>
      <c r="E285" s="16" t="s">
        <v>9000</v>
      </c>
      <c r="F285" s="4">
        <f t="shared" si="16"/>
        <v>34</v>
      </c>
      <c r="G285" t="s">
        <v>9387</v>
      </c>
    </row>
    <row r="286" spans="1:11" x14ac:dyDescent="0.35">
      <c r="A286" s="4">
        <v>177</v>
      </c>
      <c r="B286" s="4">
        <v>-142.143</v>
      </c>
      <c r="C286" t="s">
        <v>8749</v>
      </c>
      <c r="D286" s="4">
        <v>1</v>
      </c>
      <c r="E286" s="16" t="s">
        <v>9001</v>
      </c>
      <c r="F286" s="4">
        <f t="shared" si="16"/>
        <v>4</v>
      </c>
      <c r="G286" t="s">
        <v>9372</v>
      </c>
    </row>
    <row r="287" spans="1:11" x14ac:dyDescent="0.35">
      <c r="A287" s="4">
        <v>178</v>
      </c>
      <c r="B287" s="4">
        <v>-133.47399999999999</v>
      </c>
      <c r="C287" t="s">
        <v>8749</v>
      </c>
      <c r="D287" s="4">
        <v>1</v>
      </c>
      <c r="E287" s="16" t="s">
        <v>9005</v>
      </c>
      <c r="F287" s="4">
        <f t="shared" si="16"/>
        <v>3</v>
      </c>
      <c r="G287" t="s">
        <v>9379</v>
      </c>
    </row>
    <row r="288" spans="1:11" x14ac:dyDescent="0.35">
      <c r="A288" s="4">
        <v>179</v>
      </c>
      <c r="B288" s="4">
        <v>-126.137999999999</v>
      </c>
      <c r="C288" t="s">
        <v>8735</v>
      </c>
      <c r="D288" s="4">
        <v>4</v>
      </c>
      <c r="E288" s="16" t="s">
        <v>9007</v>
      </c>
      <c r="F288" s="4">
        <f t="shared" si="16"/>
        <v>3</v>
      </c>
      <c r="G288" t="s">
        <v>9379</v>
      </c>
    </row>
    <row r="289" spans="1:9" x14ac:dyDescent="0.35">
      <c r="B289" s="4">
        <v>-123.47</v>
      </c>
      <c r="C289" t="s">
        <v>8735</v>
      </c>
      <c r="D289" s="4">
        <v>4</v>
      </c>
      <c r="E289" s="16" t="s">
        <v>5664</v>
      </c>
    </row>
    <row r="290" spans="1:9" x14ac:dyDescent="0.35">
      <c r="A290" s="4">
        <v>180</v>
      </c>
      <c r="B290" s="4">
        <v>-125.02200000000001</v>
      </c>
      <c r="C290" t="s">
        <v>8733</v>
      </c>
      <c r="D290" s="4">
        <v>2</v>
      </c>
      <c r="E290" s="16" t="s">
        <v>142</v>
      </c>
      <c r="F290" s="4">
        <f t="shared" si="16"/>
        <v>3</v>
      </c>
      <c r="G290" t="s">
        <v>9379</v>
      </c>
    </row>
    <row r="291" spans="1:9" x14ac:dyDescent="0.35">
      <c r="B291" s="4">
        <v>-113.395</v>
      </c>
      <c r="C291" t="s">
        <v>8733</v>
      </c>
      <c r="D291" s="4">
        <v>2</v>
      </c>
      <c r="E291" s="16" t="s">
        <v>9011</v>
      </c>
    </row>
    <row r="292" spans="1:9" x14ac:dyDescent="0.35">
      <c r="A292" s="4">
        <v>181</v>
      </c>
      <c r="B292" s="4">
        <v>-115.012999999999</v>
      </c>
      <c r="C292" t="s">
        <v>8749</v>
      </c>
      <c r="D292" s="4">
        <v>1</v>
      </c>
      <c r="E292" s="16" t="s">
        <v>11826</v>
      </c>
      <c r="F292" s="4">
        <f t="shared" si="16"/>
        <v>4</v>
      </c>
      <c r="G292" t="s">
        <v>9372</v>
      </c>
    </row>
    <row r="293" spans="1:9" x14ac:dyDescent="0.35">
      <c r="A293" s="4">
        <v>182</v>
      </c>
      <c r="B293" s="4">
        <v>-101.041</v>
      </c>
      <c r="C293" t="s">
        <v>8749</v>
      </c>
      <c r="D293" s="4">
        <v>1</v>
      </c>
      <c r="E293" s="16" t="s">
        <v>9013</v>
      </c>
      <c r="F293" s="4">
        <f t="shared" si="16"/>
        <v>7</v>
      </c>
      <c r="G293" t="s">
        <v>9377</v>
      </c>
      <c r="H293" s="4">
        <f t="shared" si="16"/>
        <v>4</v>
      </c>
      <c r="I293" t="s">
        <v>10429</v>
      </c>
    </row>
    <row r="294" spans="1:9" x14ac:dyDescent="0.35">
      <c r="A294" s="4">
        <v>183</v>
      </c>
      <c r="B294" s="4">
        <v>-78.200999999999993</v>
      </c>
      <c r="C294" t="s">
        <v>8737</v>
      </c>
      <c r="D294" s="4">
        <v>3</v>
      </c>
      <c r="E294" s="16" t="s">
        <v>9015</v>
      </c>
      <c r="F294" s="4">
        <f t="shared" si="16"/>
        <v>30</v>
      </c>
      <c r="G294" t="s">
        <v>9375</v>
      </c>
    </row>
    <row r="295" spans="1:9" x14ac:dyDescent="0.35">
      <c r="A295" s="4">
        <v>184</v>
      </c>
      <c r="B295" s="4">
        <v>-71.031000000000006</v>
      </c>
      <c r="C295" t="s">
        <v>8749</v>
      </c>
      <c r="D295" s="4">
        <v>1</v>
      </c>
      <c r="E295" s="16" t="s">
        <v>11827</v>
      </c>
    </row>
    <row r="296" spans="1:9" x14ac:dyDescent="0.35">
      <c r="B296" s="4">
        <v>-66.838999999999999</v>
      </c>
      <c r="C296" t="s">
        <v>8749</v>
      </c>
      <c r="D296" s="4">
        <v>1</v>
      </c>
      <c r="E296" s="16" t="s">
        <v>9018</v>
      </c>
    </row>
    <row r="297" spans="1:9" x14ac:dyDescent="0.35">
      <c r="E297" s="58" t="s">
        <v>11828</v>
      </c>
      <c r="F297" s="4">
        <f t="shared" si="16"/>
        <v>4</v>
      </c>
      <c r="G297" t="s">
        <v>9380</v>
      </c>
    </row>
    <row r="298" spans="1:9" x14ac:dyDescent="0.35">
      <c r="E298" s="58" t="s">
        <v>11829</v>
      </c>
      <c r="F298" s="4">
        <f t="shared" si="16"/>
        <v>7</v>
      </c>
      <c r="G298" t="s">
        <v>9377</v>
      </c>
    </row>
    <row r="299" spans="1:9" x14ac:dyDescent="0.35">
      <c r="A299" s="4">
        <v>185</v>
      </c>
      <c r="B299" s="4">
        <v>-66.831000000000003</v>
      </c>
      <c r="C299" t="s">
        <v>8733</v>
      </c>
      <c r="D299" s="4">
        <v>2</v>
      </c>
      <c r="E299" s="16" t="s">
        <v>9019</v>
      </c>
      <c r="F299" s="4">
        <f t="shared" si="16"/>
        <v>3</v>
      </c>
      <c r="G299" t="s">
        <v>9379</v>
      </c>
    </row>
    <row r="300" spans="1:9" x14ac:dyDescent="0.35">
      <c r="A300" s="4">
        <v>186</v>
      </c>
      <c r="B300" s="4">
        <v>-57.927999999999997</v>
      </c>
      <c r="C300" t="s">
        <v>8735</v>
      </c>
      <c r="D300" s="4">
        <v>4</v>
      </c>
      <c r="E300" s="16" t="s">
        <v>9021</v>
      </c>
      <c r="F300" s="4">
        <f t="shared" si="16"/>
        <v>30</v>
      </c>
      <c r="G300" t="s">
        <v>9375</v>
      </c>
    </row>
    <row r="301" spans="1:9" x14ac:dyDescent="0.35">
      <c r="A301" s="4">
        <v>187</v>
      </c>
      <c r="B301" s="4">
        <v>-59.543999999999997</v>
      </c>
      <c r="C301" t="s">
        <v>8749</v>
      </c>
      <c r="D301" s="4">
        <v>1</v>
      </c>
      <c r="E301" s="16" t="s">
        <v>9020</v>
      </c>
    </row>
    <row r="302" spans="1:9" x14ac:dyDescent="0.35">
      <c r="E302" s="58" t="s">
        <v>267</v>
      </c>
      <c r="F302" s="4">
        <f t="shared" si="16"/>
        <v>4</v>
      </c>
      <c r="G302" t="s">
        <v>9372</v>
      </c>
    </row>
    <row r="303" spans="1:9" x14ac:dyDescent="0.35">
      <c r="E303" s="58" t="s">
        <v>11830</v>
      </c>
      <c r="F303" s="4">
        <f t="shared" si="16"/>
        <v>3</v>
      </c>
      <c r="G303" t="s">
        <v>9379</v>
      </c>
    </row>
    <row r="304" spans="1:9" x14ac:dyDescent="0.35">
      <c r="A304" s="4">
        <v>188</v>
      </c>
      <c r="B304" s="4">
        <v>-52.052999999999997</v>
      </c>
      <c r="C304" t="s">
        <v>8737</v>
      </c>
      <c r="D304" s="4">
        <v>3</v>
      </c>
      <c r="E304" s="16" t="s">
        <v>9023</v>
      </c>
      <c r="F304" s="4">
        <f t="shared" si="16"/>
        <v>8</v>
      </c>
      <c r="G304" t="s">
        <v>9374</v>
      </c>
    </row>
    <row r="305" spans="1:9" x14ac:dyDescent="0.35">
      <c r="A305" s="4">
        <v>189</v>
      </c>
      <c r="B305" s="4">
        <v>-51.911000000000001</v>
      </c>
      <c r="C305" t="s">
        <v>8749</v>
      </c>
      <c r="D305" s="4">
        <v>1</v>
      </c>
      <c r="E305" s="16" t="s">
        <v>9024</v>
      </c>
      <c r="F305" s="4">
        <f t="shared" si="16"/>
        <v>3</v>
      </c>
      <c r="G305" t="s">
        <v>9379</v>
      </c>
    </row>
    <row r="306" spans="1:9" x14ac:dyDescent="0.35">
      <c r="A306" s="4">
        <v>190</v>
      </c>
      <c r="B306" s="4">
        <v>-51.521000000000001</v>
      </c>
      <c r="C306" t="s">
        <v>8735</v>
      </c>
      <c r="D306" s="4">
        <v>4</v>
      </c>
      <c r="E306" s="16" t="s">
        <v>8960</v>
      </c>
      <c r="F306" s="4">
        <f t="shared" si="16"/>
        <v>4</v>
      </c>
      <c r="G306" t="s">
        <v>9372</v>
      </c>
    </row>
    <row r="307" spans="1:9" x14ac:dyDescent="0.35">
      <c r="A307" s="4">
        <v>191</v>
      </c>
      <c r="B307" s="4">
        <v>-43.856000000000002</v>
      </c>
      <c r="C307" t="s">
        <v>8735</v>
      </c>
      <c r="D307" s="4">
        <v>4</v>
      </c>
      <c r="E307" s="16" t="s">
        <v>9025</v>
      </c>
      <c r="F307" s="4">
        <f t="shared" si="16"/>
        <v>8</v>
      </c>
      <c r="G307" t="s">
        <v>9374</v>
      </c>
    </row>
    <row r="308" spans="1:9" x14ac:dyDescent="0.35">
      <c r="A308" s="4">
        <v>192</v>
      </c>
      <c r="B308" s="4">
        <v>-39.42</v>
      </c>
      <c r="C308" t="s">
        <v>8733</v>
      </c>
      <c r="D308" s="4">
        <v>2</v>
      </c>
      <c r="E308" s="16" t="s">
        <v>9027</v>
      </c>
      <c r="F308" s="4">
        <f t="shared" si="16"/>
        <v>4</v>
      </c>
      <c r="G308" t="s">
        <v>9372</v>
      </c>
    </row>
    <row r="309" spans="1:9" x14ac:dyDescent="0.35">
      <c r="A309" s="4">
        <v>193</v>
      </c>
      <c r="B309" s="4">
        <v>-38.959000000000003</v>
      </c>
      <c r="C309" t="s">
        <v>8749</v>
      </c>
      <c r="D309" s="4">
        <v>1</v>
      </c>
      <c r="E309" s="16" t="s">
        <v>9028</v>
      </c>
      <c r="F309" s="4">
        <f t="shared" si="16"/>
        <v>3</v>
      </c>
      <c r="G309" t="s">
        <v>9379</v>
      </c>
    </row>
    <row r="310" spans="1:9" x14ac:dyDescent="0.35">
      <c r="A310" s="4">
        <v>194</v>
      </c>
      <c r="B310" s="4">
        <v>-33.825000000000003</v>
      </c>
      <c r="C310" t="s">
        <v>8737</v>
      </c>
      <c r="D310" s="4">
        <v>3</v>
      </c>
      <c r="E310" s="16" t="s">
        <v>9030</v>
      </c>
      <c r="F310" s="4">
        <f t="shared" si="16"/>
        <v>7</v>
      </c>
      <c r="G310" t="s">
        <v>9377</v>
      </c>
    </row>
    <row r="311" spans="1:9" x14ac:dyDescent="0.35">
      <c r="A311" s="4">
        <v>195</v>
      </c>
      <c r="B311" s="4">
        <v>-32.150999999999897</v>
      </c>
      <c r="C311" t="s">
        <v>8749</v>
      </c>
      <c r="D311" s="4">
        <v>1</v>
      </c>
      <c r="E311" s="16" t="s">
        <v>9031</v>
      </c>
      <c r="F311" s="4">
        <f t="shared" si="16"/>
        <v>7</v>
      </c>
      <c r="G311" t="s">
        <v>9377</v>
      </c>
    </row>
    <row r="312" spans="1:9" x14ac:dyDescent="0.35">
      <c r="A312" s="4">
        <v>196</v>
      </c>
      <c r="B312" s="4">
        <v>-30.088000000000001</v>
      </c>
      <c r="C312" t="s">
        <v>8733</v>
      </c>
      <c r="D312" s="4">
        <v>2</v>
      </c>
      <c r="E312" s="16" t="s">
        <v>9032</v>
      </c>
      <c r="F312" s="4">
        <f t="shared" si="16"/>
        <v>8</v>
      </c>
      <c r="G312" t="s">
        <v>9374</v>
      </c>
    </row>
    <row r="313" spans="1:9" x14ac:dyDescent="0.35">
      <c r="A313" s="4">
        <v>197</v>
      </c>
      <c r="B313" s="4">
        <v>-26.916</v>
      </c>
      <c r="C313" t="s">
        <v>8735</v>
      </c>
      <c r="D313" s="4">
        <v>4</v>
      </c>
      <c r="E313" s="16" t="s">
        <v>9034</v>
      </c>
      <c r="F313" s="4">
        <f t="shared" si="16"/>
        <v>3</v>
      </c>
      <c r="G313" t="s">
        <v>9379</v>
      </c>
    </row>
    <row r="314" spans="1:9" x14ac:dyDescent="0.35">
      <c r="A314" s="4">
        <v>198</v>
      </c>
      <c r="B314" s="4">
        <v>-19.939</v>
      </c>
      <c r="C314" t="s">
        <v>8749</v>
      </c>
      <c r="D314" s="4">
        <v>1</v>
      </c>
      <c r="E314" s="16" t="s">
        <v>9036</v>
      </c>
      <c r="F314" s="4">
        <f t="shared" si="16"/>
        <v>4</v>
      </c>
      <c r="G314" t="s">
        <v>9372</v>
      </c>
    </row>
    <row r="315" spans="1:9" x14ac:dyDescent="0.35">
      <c r="A315" s="4">
        <v>199</v>
      </c>
      <c r="B315" s="4">
        <v>-19.364999999999998</v>
      </c>
      <c r="C315" t="s">
        <v>8735</v>
      </c>
      <c r="D315" s="4">
        <v>4</v>
      </c>
      <c r="E315" s="16" t="s">
        <v>4470</v>
      </c>
      <c r="F315" s="4">
        <f t="shared" si="16"/>
        <v>8</v>
      </c>
      <c r="G315" t="s">
        <v>9374</v>
      </c>
      <c r="H315" s="4">
        <f t="shared" ref="H315" si="19">IF(I315="GREET",1,IF(I315="GOAL",2,IF(I315="GOAL:COOP",2,IF(I315="(GOAL:COOP)",2,IF(I315="GOAL:CIVILITY",2,IF(I315="GOAL:SUSTAIN",2,IF(I315="(GOAL:SUSTAIN)",2,IF(I315="GOAL:MAX EARN",2,IF(I315="GOAL:EQUITY",2,IF(I315="(GOAL:EQUITY)",2,IF(I315="PROPOSAL",3,IF(I315="(PROPOSAL)",3,IF(I315="CHOOSE+",4,IF(I315="CHOOSE-",4,IF(I315="(CHOOSE+)",4,IF(I315="(CHOOSE-)",4,IF(I315="ECO INFO",5,IF(I315="(ECO INFO)",5,IF(I315="$ INFO",6,IF(I315="($ INFO)",6,IF(I315="SOC INFO",7,IF(I315="(SOC INFO)",7,IF(I315="RULE INFO",8,IF(I315="EXP INFO",9,IF(I315="(EXP INFO)",9,IF(I315="MON RES",10,IF(I315="MON EARN",11,IF(I315="MON BEH",12,IF(I315="POSE HARM",13,IF(I315="(POSE HARM)",13,IF(I315="POSE CONCERN",14,IF(I315="(POSE CONCERN)",14,IF(I315="RJ APOLOGY",15,IF(I315="RJ ATONE",16,IF(I315="(RJ ATONE)",16,IF(I315="RJ JUSTIFY",17,IF(I315="RJ JUSTIFY:ECO INFO",17,IF(I315="RJ JUSTIFY:SOC INFO",17,IF(I315="RJ JUSTIFY:EXP INFO",17,IF(I315="RJ JUSTIFY:MON EARN",17,IF(I315="RJ JUSTIFY:MON BEH",17,IF(I315="RJ-",18,IF(I315="RJ FORGIVE+",19,IF(I315="RJ FORGIVE-",19,IF(I315="(RJ FORGIVE+)",19,IF(I315="(RJ FORGIVE-)",19,IF(I315="COORD",20,IF(I315="(COORD)",20,IF(I315="ENF ACK",21,IF(I315="(ENF ACK)",21,IF(I315="ENF PRAISE",22,IF(I315="ENF ASK",23,IF(I315="ENF TELL",24,IF(I315="ENF SHAME",25,IF(I315="ENF WARN",26,IF(I315="ENF THREATEN",27,IF(I315="ENF PUNISH",28,IF(I315="DEFECT",29,IF(I315="SM TALK",30,IF(I315="HUMOR",31,IF(I315="POLITE+",32,IF(I315="POLITE-",32,IF(I315="INPUT-",33,IF(I315="AMBIGUOUS",34,IF(I315="UNCODEABLE",35)))))))))))))))))))))))))))))))))))))))))))))))))))))))))))))))))</f>
        <v>4</v>
      </c>
      <c r="I315" t="s">
        <v>10330</v>
      </c>
    </row>
    <row r="317" spans="1:9" x14ac:dyDescent="0.35">
      <c r="B317" s="20" t="s">
        <v>9285</v>
      </c>
    </row>
    <row r="318" spans="1:9" x14ac:dyDescent="0.35">
      <c r="A318" s="4">
        <v>200</v>
      </c>
      <c r="B318" s="4">
        <v>-142.006</v>
      </c>
      <c r="C318" t="s">
        <v>8733</v>
      </c>
      <c r="D318" s="4">
        <v>2</v>
      </c>
      <c r="E318" s="16" t="s">
        <v>9002</v>
      </c>
    </row>
    <row r="319" spans="1:9" x14ac:dyDescent="0.35">
      <c r="E319" s="58" t="s">
        <v>11832</v>
      </c>
      <c r="F319" s="4">
        <f t="shared" si="16"/>
        <v>9</v>
      </c>
      <c r="G319" t="s">
        <v>9373</v>
      </c>
    </row>
    <row r="320" spans="1:9" x14ac:dyDescent="0.35">
      <c r="E320" s="58" t="s">
        <v>422</v>
      </c>
      <c r="F320" s="4">
        <f t="shared" si="16"/>
        <v>7</v>
      </c>
      <c r="G320" t="s">
        <v>9377</v>
      </c>
    </row>
    <row r="321" spans="1:9" x14ac:dyDescent="0.35">
      <c r="A321" s="4">
        <v>201</v>
      </c>
      <c r="B321" s="4">
        <v>-135.91299999999899</v>
      </c>
      <c r="C321" t="s">
        <v>8737</v>
      </c>
      <c r="D321" s="4">
        <v>3</v>
      </c>
      <c r="E321" s="16" t="s">
        <v>9004</v>
      </c>
      <c r="F321" s="4">
        <f t="shared" si="16"/>
        <v>9</v>
      </c>
      <c r="G321" t="s">
        <v>9373</v>
      </c>
    </row>
    <row r="322" spans="1:9" x14ac:dyDescent="0.35">
      <c r="A322" s="4">
        <v>202</v>
      </c>
      <c r="B322" s="4">
        <v>-127.607</v>
      </c>
      <c r="C322" t="s">
        <v>8737</v>
      </c>
      <c r="D322" s="4">
        <v>3</v>
      </c>
      <c r="E322" s="16" t="s">
        <v>9006</v>
      </c>
      <c r="F322" s="4">
        <f t="shared" si="16"/>
        <v>7</v>
      </c>
      <c r="G322" t="s">
        <v>9377</v>
      </c>
    </row>
    <row r="323" spans="1:9" x14ac:dyDescent="0.35">
      <c r="A323" s="4">
        <v>203</v>
      </c>
      <c r="B323" s="4">
        <v>-135.23500000000001</v>
      </c>
      <c r="C323" t="s">
        <v>8735</v>
      </c>
      <c r="D323" s="4">
        <v>4</v>
      </c>
      <c r="E323" s="16" t="s">
        <v>140</v>
      </c>
      <c r="F323" s="4">
        <f t="shared" si="16"/>
        <v>31</v>
      </c>
      <c r="G323" t="s">
        <v>9386</v>
      </c>
    </row>
    <row r="324" spans="1:9" x14ac:dyDescent="0.35">
      <c r="A324" s="4">
        <v>204</v>
      </c>
      <c r="B324" s="4">
        <v>-122.318</v>
      </c>
      <c r="C324" t="s">
        <v>8749</v>
      </c>
      <c r="D324" s="4">
        <v>1</v>
      </c>
      <c r="E324" s="16" t="s">
        <v>9009</v>
      </c>
      <c r="F324" s="4">
        <f t="shared" si="16"/>
        <v>6</v>
      </c>
      <c r="G324" t="s">
        <v>10472</v>
      </c>
    </row>
    <row r="326" spans="1:9" x14ac:dyDescent="0.35">
      <c r="B326" s="107" t="s">
        <v>9234</v>
      </c>
      <c r="C326" s="22"/>
      <c r="D326" s="21"/>
      <c r="E326" s="23"/>
    </row>
    <row r="327" spans="1:9" x14ac:dyDescent="0.35">
      <c r="B327" s="31"/>
    </row>
    <row r="328" spans="1:9" x14ac:dyDescent="0.35">
      <c r="A328" s="4">
        <v>205</v>
      </c>
      <c r="B328" s="4">
        <v>108.965</v>
      </c>
      <c r="C328" t="s">
        <v>8733</v>
      </c>
      <c r="D328" s="4">
        <v>2</v>
      </c>
      <c r="E328" s="16" t="s">
        <v>9042</v>
      </c>
      <c r="F328" s="4">
        <f t="shared" si="16"/>
        <v>8</v>
      </c>
      <c r="G328" t="s">
        <v>9374</v>
      </c>
    </row>
    <row r="329" spans="1:9" x14ac:dyDescent="0.35">
      <c r="A329" s="4">
        <v>206</v>
      </c>
      <c r="B329" s="4">
        <v>123.24</v>
      </c>
      <c r="C329" t="s">
        <v>8735</v>
      </c>
      <c r="D329" s="4">
        <v>4</v>
      </c>
      <c r="E329" s="16" t="s">
        <v>9043</v>
      </c>
      <c r="F329" s="4">
        <f t="shared" si="16"/>
        <v>7</v>
      </c>
      <c r="G329" t="s">
        <v>9377</v>
      </c>
    </row>
    <row r="330" spans="1:9" x14ac:dyDescent="0.35">
      <c r="A330" s="4">
        <v>207</v>
      </c>
      <c r="B330" s="4">
        <v>124.06299999999899</v>
      </c>
      <c r="C330" t="s">
        <v>8737</v>
      </c>
      <c r="D330" s="4">
        <v>3</v>
      </c>
      <c r="E330" s="16" t="s">
        <v>9044</v>
      </c>
      <c r="F330" s="4">
        <f t="shared" si="16"/>
        <v>7</v>
      </c>
      <c r="G330" t="s">
        <v>9377</v>
      </c>
    </row>
    <row r="331" spans="1:9" x14ac:dyDescent="0.35">
      <c r="A331" s="4">
        <v>208</v>
      </c>
      <c r="B331" s="4">
        <v>180.017</v>
      </c>
      <c r="C331" t="s">
        <v>8749</v>
      </c>
      <c r="D331" s="4">
        <v>1</v>
      </c>
      <c r="E331" s="16" t="s">
        <v>9045</v>
      </c>
      <c r="F331" s="4">
        <f t="shared" si="16"/>
        <v>7</v>
      </c>
      <c r="G331" t="s">
        <v>9377</v>
      </c>
    </row>
    <row r="333" spans="1:9" x14ac:dyDescent="0.35">
      <c r="B333" s="20" t="s">
        <v>9384</v>
      </c>
    </row>
    <row r="334" spans="1:9" x14ac:dyDescent="0.35">
      <c r="A334" s="4">
        <v>209</v>
      </c>
      <c r="B334" s="4">
        <v>235.71199999999999</v>
      </c>
      <c r="C334" t="s">
        <v>8735</v>
      </c>
      <c r="D334" s="4">
        <v>4</v>
      </c>
      <c r="E334" s="16" t="s">
        <v>9046</v>
      </c>
      <c r="F334" s="4">
        <f t="shared" ref="F334:H335" si="20">IF(G334="GREET",1,IF(G334="GOAL",2,IF(G334="GOAL:COOP",2,IF(G334="(GOAL:COOP)",2,IF(G334="GOAL:CIVILITY",2,IF(G334="GOAL:SUSTAIN",2,IF(G334="(GOAL:SUSTAIN)",2,IF(G334="GOAL:MAX EARN",2,IF(G334="GOAL:EQUITY",2,IF(G334="(GOAL:EQUITY)",2,IF(G334="PROPOSAL",3,IF(G334="(PROPOSAL)",3,IF(G334="CHOOSE+",4,IF(G334="CHOOSE-",4,IF(G334="(CHOOSE+)",4,IF(G334="(CHOOSE-)",4,IF(G334="ECO INFO",5,IF(G334="(ECO INFO)",5,IF(G334="$ INFO",6,IF(G334="($ INFO)",6,IF(G334="SOC INFO",7,IF(G334="(SOC INFO)",7,IF(G334="RULE INFO",8,IF(G334="EXP INFO",9,IF(G334="(EXP INFO)",9,IF(G334="MON RES",10,IF(G334="MON EARN",11,IF(G334="MON BEH",12,IF(G334="POSE HARM",13,IF(G334="(POSE HARM)",13,IF(G334="POSE CONCERN",14,IF(G334="(POSE CONCERN)",14,IF(G334="RJ APOLOGY",15,IF(G334="RJ ATONE",16,IF(G334="(RJ ATONE)",16,IF(G334="RJ JUSTIFY",17,IF(G334="RJ JUSTIFY:ECO INFO",17,IF(G334="RJ JUSTIFY:SOC INFO",17,IF(G334="RJ JUSTIFY:EXP INFO",17,IF(G334="RJ JUSTIFY:MON EARN",17,IF(G334="RJ JUSTIFY:MON BEH",17,IF(G334="RJ-",18,IF(G334="RJ FORGIVE+",19,IF(G334="RJ FORGIVE-",19,IF(G334="(RJ FORGIVE+)",19,IF(G334="(RJ FORGIVE-)",19,IF(G334="COORD",20,IF(G334="(COORD)",20,IF(G334="ENF ACK",21,IF(G334="(ENF ACK)",21,IF(G334="ENF PRAISE",22,IF(G334="ENF ASK",23,IF(G334="ENF TELL",24,IF(G334="ENF SHAME",25,IF(G334="ENF WARN",26,IF(G334="ENF THREATEN",27,IF(G334="ENF PUNISH",28,IF(G334="DEFECT",29,IF(G334="SM TALK",30,IF(G334="HUMOR",31,IF(G334="POLITE+",32,IF(G334="POLITE-",32,IF(G334="INPUT-",33,IF(G334="AMBIGUOUS",34,IF(G334="UNCODEABLE",35)))))))))))))))))))))))))))))))))))))))))))))))))))))))))))))))))</f>
        <v>7</v>
      </c>
      <c r="G334" t="s">
        <v>9377</v>
      </c>
    </row>
    <row r="335" spans="1:9" x14ac:dyDescent="0.35">
      <c r="A335" s="4">
        <v>210</v>
      </c>
      <c r="B335" s="4">
        <v>236.41299999999899</v>
      </c>
      <c r="C335" t="s">
        <v>8733</v>
      </c>
      <c r="D335" s="4">
        <v>2</v>
      </c>
      <c r="E335" s="16" t="s">
        <v>9047</v>
      </c>
      <c r="F335" s="4">
        <f t="shared" si="20"/>
        <v>7</v>
      </c>
      <c r="G335" t="s">
        <v>9377</v>
      </c>
      <c r="H335" s="4">
        <f t="shared" si="20"/>
        <v>3</v>
      </c>
      <c r="I335" t="s">
        <v>10329</v>
      </c>
    </row>
    <row r="338" spans="1:10" x14ac:dyDescent="0.35">
      <c r="A338" s="8" t="s">
        <v>11929</v>
      </c>
    </row>
    <row r="339" spans="1:10" x14ac:dyDescent="0.35">
      <c r="B339" s="98" t="s">
        <v>11936</v>
      </c>
    </row>
    <row r="340" spans="1:10" x14ac:dyDescent="0.35">
      <c r="A340" s="7" t="s">
        <v>12235</v>
      </c>
      <c r="B340" s="4">
        <v>2</v>
      </c>
      <c r="C340" t="s">
        <v>12066</v>
      </c>
    </row>
    <row r="341" spans="1:10" x14ac:dyDescent="0.35">
      <c r="A341" s="7" t="s">
        <v>12236</v>
      </c>
      <c r="B341" s="4">
        <v>4</v>
      </c>
      <c r="C341" t="s">
        <v>12067</v>
      </c>
    </row>
    <row r="342" spans="1:10" x14ac:dyDescent="0.35">
      <c r="A342" s="7" t="s">
        <v>12237</v>
      </c>
      <c r="B342" s="4">
        <v>4</v>
      </c>
      <c r="C342" t="s">
        <v>12068</v>
      </c>
    </row>
    <row r="344" spans="1:10" x14ac:dyDescent="0.35">
      <c r="A344" s="7" t="s">
        <v>12080</v>
      </c>
      <c r="B344" s="4">
        <v>4</v>
      </c>
    </row>
    <row r="345" spans="1:10" x14ac:dyDescent="0.35">
      <c r="A345" s="4" t="s">
        <v>12082</v>
      </c>
      <c r="B345" s="4">
        <v>2</v>
      </c>
    </row>
    <row r="348" spans="1:10" x14ac:dyDescent="0.35">
      <c r="B348" s="8" t="s">
        <v>12198</v>
      </c>
      <c r="F348"/>
      <c r="H348"/>
      <c r="J348"/>
    </row>
    <row r="349" spans="1:10" x14ac:dyDescent="0.35">
      <c r="A349" s="8" t="s">
        <v>12232</v>
      </c>
      <c r="B349" s="139" t="s">
        <v>12230</v>
      </c>
      <c r="C349" s="139" t="s">
        <v>12231</v>
      </c>
      <c r="F349"/>
      <c r="H349"/>
      <c r="J349"/>
    </row>
    <row r="350" spans="1:10" x14ac:dyDescent="0.35">
      <c r="A350" s="7" t="s">
        <v>12083</v>
      </c>
      <c r="B350" s="102">
        <v>0</v>
      </c>
      <c r="C350" s="102">
        <v>0</v>
      </c>
      <c r="F350"/>
      <c r="H350"/>
      <c r="J350"/>
    </row>
    <row r="351" spans="1:10" x14ac:dyDescent="0.35">
      <c r="A351" s="7" t="s">
        <v>12084</v>
      </c>
      <c r="B351" s="102">
        <v>0</v>
      </c>
      <c r="C351" s="102">
        <v>0</v>
      </c>
      <c r="F351"/>
      <c r="H351"/>
      <c r="J351"/>
    </row>
    <row r="352" spans="1:10" x14ac:dyDescent="0.35">
      <c r="B352" s="102"/>
      <c r="C352" s="102"/>
      <c r="F352"/>
      <c r="H352"/>
      <c r="J352"/>
    </row>
    <row r="353" spans="1:10" x14ac:dyDescent="0.35">
      <c r="A353" s="8" t="s">
        <v>12200</v>
      </c>
      <c r="B353" s="102"/>
      <c r="C353" s="102"/>
      <c r="F353"/>
      <c r="H353"/>
      <c r="J353"/>
    </row>
    <row r="354" spans="1:10" x14ac:dyDescent="0.35">
      <c r="A354" s="7" t="s">
        <v>12083</v>
      </c>
      <c r="B354" s="102">
        <v>0</v>
      </c>
      <c r="C354" s="102">
        <v>1</v>
      </c>
      <c r="E354" s="16" t="s">
        <v>12224</v>
      </c>
      <c r="F354"/>
      <c r="H354"/>
      <c r="J354"/>
    </row>
    <row r="355" spans="1:10" x14ac:dyDescent="0.35">
      <c r="A355" s="7" t="s">
        <v>12084</v>
      </c>
      <c r="B355" s="102">
        <v>0</v>
      </c>
      <c r="C355" s="102">
        <v>2</v>
      </c>
      <c r="F355"/>
      <c r="H355"/>
      <c r="J355"/>
    </row>
    <row r="356" spans="1:10" x14ac:dyDescent="0.35">
      <c r="B356" s="102"/>
      <c r="C356" s="102"/>
      <c r="F356"/>
      <c r="H356"/>
      <c r="J356"/>
    </row>
    <row r="357" spans="1:10" x14ac:dyDescent="0.35">
      <c r="A357" s="8" t="s">
        <v>12201</v>
      </c>
      <c r="B357" s="102"/>
      <c r="C357" s="102"/>
      <c r="F357"/>
      <c r="H357"/>
      <c r="J357"/>
    </row>
    <row r="358" spans="1:10" x14ac:dyDescent="0.35">
      <c r="A358" s="7" t="s">
        <v>12083</v>
      </c>
      <c r="B358" s="102" t="s">
        <v>11932</v>
      </c>
      <c r="C358" s="102" t="s">
        <v>11932</v>
      </c>
      <c r="F358"/>
      <c r="H358"/>
      <c r="J358"/>
    </row>
    <row r="359" spans="1:10" x14ac:dyDescent="0.35">
      <c r="A359" s="7" t="s">
        <v>12084</v>
      </c>
      <c r="B359" s="102" t="s">
        <v>11932</v>
      </c>
      <c r="C359" s="102" t="s">
        <v>11932</v>
      </c>
      <c r="F359"/>
      <c r="H359"/>
      <c r="J359"/>
    </row>
    <row r="360" spans="1:10" x14ac:dyDescent="0.35">
      <c r="B360" s="102"/>
      <c r="C360" s="102"/>
      <c r="F360"/>
      <c r="H360"/>
      <c r="J360"/>
    </row>
    <row r="361" spans="1:10" x14ac:dyDescent="0.35">
      <c r="A361" s="7" t="s">
        <v>12225</v>
      </c>
      <c r="B361" s="102"/>
      <c r="C361" s="102"/>
      <c r="F361"/>
      <c r="H361"/>
      <c r="J361"/>
    </row>
    <row r="362" spans="1:10" x14ac:dyDescent="0.35">
      <c r="A362" s="7" t="s">
        <v>12083</v>
      </c>
      <c r="B362" s="102">
        <v>0</v>
      </c>
      <c r="C362" s="102">
        <v>0</v>
      </c>
      <c r="F362"/>
      <c r="H362"/>
      <c r="J362"/>
    </row>
    <row r="363" spans="1:10" x14ac:dyDescent="0.35">
      <c r="A363" s="7" t="s">
        <v>12084</v>
      </c>
      <c r="B363" s="102">
        <v>0</v>
      </c>
      <c r="C363" s="102">
        <v>0</v>
      </c>
      <c r="F363"/>
      <c r="H363"/>
      <c r="J363"/>
    </row>
    <row r="366" spans="1:10" x14ac:dyDescent="0.35">
      <c r="A366" s="8" t="s">
        <v>12089</v>
      </c>
    </row>
    <row r="368" spans="1:10" x14ac:dyDescent="0.35">
      <c r="A368" s="113" t="s">
        <v>11933</v>
      </c>
    </row>
    <row r="369" spans="1:5" x14ac:dyDescent="0.35">
      <c r="A369" s="113"/>
    </row>
    <row r="370" spans="1:5" x14ac:dyDescent="0.35">
      <c r="A370" s="116" t="s">
        <v>12090</v>
      </c>
    </row>
    <row r="371" spans="1:5" x14ac:dyDescent="0.35">
      <c r="A371" s="4" t="s">
        <v>12091</v>
      </c>
      <c r="B371" s="4">
        <v>4</v>
      </c>
    </row>
    <row r="372" spans="1:5" x14ac:dyDescent="0.35">
      <c r="A372" s="4" t="s">
        <v>12092</v>
      </c>
      <c r="B372" s="4">
        <v>3</v>
      </c>
    </row>
    <row r="373" spans="1:5" x14ac:dyDescent="0.35">
      <c r="A373" s="4" t="s">
        <v>12093</v>
      </c>
    </row>
    <row r="374" spans="1:5" x14ac:dyDescent="0.35">
      <c r="A374" s="4" t="s">
        <v>12094</v>
      </c>
    </row>
    <row r="375" spans="1:5" x14ac:dyDescent="0.35">
      <c r="A375" s="37" t="s">
        <v>12098</v>
      </c>
      <c r="B375" s="117">
        <f>(B371+B372)/2</f>
        <v>3.5</v>
      </c>
    </row>
    <row r="376" spans="1:5" x14ac:dyDescent="0.35">
      <c r="A376" s="37"/>
    </row>
    <row r="377" spans="1:5" x14ac:dyDescent="0.35">
      <c r="A377" s="116" t="s">
        <v>12095</v>
      </c>
      <c r="E377" s="16" t="s">
        <v>11932</v>
      </c>
    </row>
    <row r="378" spans="1:5" x14ac:dyDescent="0.35">
      <c r="A378" s="4" t="s">
        <v>12091</v>
      </c>
    </row>
    <row r="379" spans="1:5" x14ac:dyDescent="0.35">
      <c r="A379" s="4" t="s">
        <v>12092</v>
      </c>
    </row>
    <row r="380" spans="1:5" x14ac:dyDescent="0.35">
      <c r="A380" s="4" t="s">
        <v>12093</v>
      </c>
    </row>
    <row r="381" spans="1:5" x14ac:dyDescent="0.35">
      <c r="A381" s="4" t="s">
        <v>12094</v>
      </c>
    </row>
    <row r="382" spans="1:5" x14ac:dyDescent="0.35">
      <c r="A382" s="37" t="s">
        <v>12098</v>
      </c>
    </row>
    <row r="383" spans="1:5" x14ac:dyDescent="0.35">
      <c r="A383" s="37"/>
    </row>
    <row r="384" spans="1:5" x14ac:dyDescent="0.35">
      <c r="A384" s="113" t="s">
        <v>11934</v>
      </c>
    </row>
    <row r="385" spans="1:2" x14ac:dyDescent="0.35">
      <c r="A385" s="113"/>
    </row>
    <row r="386" spans="1:2" x14ac:dyDescent="0.35">
      <c r="A386" s="116" t="s">
        <v>12090</v>
      </c>
    </row>
    <row r="387" spans="1:2" x14ac:dyDescent="0.35">
      <c r="A387" s="4" t="s">
        <v>12091</v>
      </c>
      <c r="B387" s="4">
        <v>4</v>
      </c>
    </row>
    <row r="388" spans="1:2" x14ac:dyDescent="0.35">
      <c r="A388" s="4" t="s">
        <v>12092</v>
      </c>
    </row>
    <row r="389" spans="1:2" x14ac:dyDescent="0.35">
      <c r="A389" s="4" t="s">
        <v>12093</v>
      </c>
    </row>
    <row r="390" spans="1:2" x14ac:dyDescent="0.35">
      <c r="A390" s="4" t="s">
        <v>12094</v>
      </c>
    </row>
    <row r="391" spans="1:2" x14ac:dyDescent="0.35">
      <c r="A391" s="37" t="s">
        <v>12098</v>
      </c>
      <c r="B391" s="117">
        <v>4</v>
      </c>
    </row>
    <row r="392" spans="1:2" x14ac:dyDescent="0.35">
      <c r="A392" s="37"/>
    </row>
    <row r="393" spans="1:2" x14ac:dyDescent="0.35">
      <c r="A393" s="116" t="s">
        <v>12095</v>
      </c>
    </row>
    <row r="394" spans="1:2" x14ac:dyDescent="0.35">
      <c r="A394" s="4" t="s">
        <v>12091</v>
      </c>
      <c r="B394" s="4">
        <v>3</v>
      </c>
    </row>
    <row r="395" spans="1:2" x14ac:dyDescent="0.35">
      <c r="A395" s="4" t="s">
        <v>12092</v>
      </c>
    </row>
    <row r="396" spans="1:2" x14ac:dyDescent="0.35">
      <c r="A396" s="4" t="s">
        <v>12093</v>
      </c>
    </row>
    <row r="397" spans="1:2" x14ac:dyDescent="0.35">
      <c r="A397" s="4" t="s">
        <v>12094</v>
      </c>
    </row>
    <row r="398" spans="1:2" x14ac:dyDescent="0.35">
      <c r="A398" s="37" t="s">
        <v>12098</v>
      </c>
      <c r="B398" s="4">
        <v>3</v>
      </c>
    </row>
    <row r="400" spans="1:2" x14ac:dyDescent="0.35">
      <c r="A400" s="113" t="s">
        <v>11935</v>
      </c>
    </row>
    <row r="401" spans="1:5" x14ac:dyDescent="0.35">
      <c r="A401" s="113"/>
    </row>
    <row r="402" spans="1:5" x14ac:dyDescent="0.35">
      <c r="A402" s="116" t="s">
        <v>12090</v>
      </c>
    </row>
    <row r="403" spans="1:5" x14ac:dyDescent="0.35">
      <c r="A403" s="4" t="s">
        <v>12091</v>
      </c>
      <c r="B403" s="4">
        <v>4</v>
      </c>
    </row>
    <row r="404" spans="1:5" x14ac:dyDescent="0.35">
      <c r="A404" s="4" t="s">
        <v>12092</v>
      </c>
    </row>
    <row r="405" spans="1:5" x14ac:dyDescent="0.35">
      <c r="A405" s="4" t="s">
        <v>12093</v>
      </c>
    </row>
    <row r="406" spans="1:5" x14ac:dyDescent="0.35">
      <c r="A406" s="4" t="s">
        <v>12094</v>
      </c>
    </row>
    <row r="407" spans="1:5" x14ac:dyDescent="0.35">
      <c r="A407" s="37" t="s">
        <v>12098</v>
      </c>
      <c r="B407" s="4">
        <v>4</v>
      </c>
    </row>
    <row r="409" spans="1:5" x14ac:dyDescent="0.35">
      <c r="A409" s="116" t="s">
        <v>12095</v>
      </c>
      <c r="E409" s="16" t="s">
        <v>11932</v>
      </c>
    </row>
    <row r="410" spans="1:5" x14ac:dyDescent="0.35">
      <c r="A410" s="4" t="s">
        <v>12091</v>
      </c>
    </row>
    <row r="411" spans="1:5" x14ac:dyDescent="0.35">
      <c r="A411" s="4" t="s">
        <v>12092</v>
      </c>
    </row>
    <row r="412" spans="1:5" x14ac:dyDescent="0.35">
      <c r="A412" s="4" t="s">
        <v>12093</v>
      </c>
    </row>
    <row r="413" spans="1:5" x14ac:dyDescent="0.35">
      <c r="A413" s="4" t="s">
        <v>12094</v>
      </c>
    </row>
    <row r="414" spans="1:5" x14ac:dyDescent="0.35">
      <c r="A414" s="39" t="s">
        <v>12098</v>
      </c>
    </row>
    <row r="415" spans="1:5" x14ac:dyDescent="0.35">
      <c r="A415" s="37"/>
    </row>
    <row r="416" spans="1:5" x14ac:dyDescent="0.35">
      <c r="A416" s="8" t="s">
        <v>12227</v>
      </c>
      <c r="B416" s="117">
        <f>(B371+B372+B387+B394+B403)/5</f>
        <v>3.6</v>
      </c>
    </row>
  </sheetData>
  <phoneticPr fontId="25" type="noConversion"/>
  <pageMargins left="0.7" right="0.7" top="0.75" bottom="0.75" header="0.3" footer="0.3"/>
  <pageSetup orientation="portrait" horizontalDpi="4294967295" verticalDpi="4294967295"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300-000000000000}">
  <sheetPr codeName="Sheet233">
    <tabColor theme="9" tint="0.59999389629810485"/>
  </sheetPr>
  <dimension ref="A1:K269"/>
  <sheetViews>
    <sheetView zoomScale="80" zoomScaleNormal="80" workbookViewId="0">
      <selection activeCell="F1" sqref="F1"/>
    </sheetView>
  </sheetViews>
  <sheetFormatPr defaultRowHeight="14.5" x14ac:dyDescent="0.35"/>
  <cols>
    <col min="1" max="1" width="8.54296875" style="4" customWidth="1"/>
    <col min="2" max="2" width="12.1796875" style="4" customWidth="1"/>
    <col min="3" max="3" width="7.453125" customWidth="1"/>
    <col min="4" max="4" width="8.08984375" style="4" customWidth="1"/>
    <col min="5" max="5" width="91.1796875" style="16" customWidth="1"/>
    <col min="6" max="6" width="8.90625" style="4"/>
    <col min="8" max="8" width="8.90625" style="4"/>
    <col min="10" max="10" width="8.90625" style="4"/>
  </cols>
  <sheetData>
    <row r="1" spans="1:11" x14ac:dyDescent="0.35">
      <c r="A1" s="14" t="s">
        <v>9366</v>
      </c>
      <c r="B1" s="10"/>
      <c r="C1" s="14"/>
      <c r="D1" s="18"/>
      <c r="E1" s="14"/>
      <c r="F1" s="127" t="s">
        <v>9368</v>
      </c>
      <c r="G1" s="36"/>
      <c r="H1" s="121"/>
      <c r="I1" s="36"/>
      <c r="J1" s="121"/>
      <c r="K1" s="36"/>
    </row>
    <row r="2" spans="1:11" x14ac:dyDescent="0.35">
      <c r="A2" s="7" t="s">
        <v>9223</v>
      </c>
      <c r="B2" s="7" t="s">
        <v>3</v>
      </c>
      <c r="C2" s="8" t="s">
        <v>9459</v>
      </c>
      <c r="D2" s="7" t="s">
        <v>9224</v>
      </c>
      <c r="E2" s="8" t="s">
        <v>9225</v>
      </c>
      <c r="F2" s="121"/>
      <c r="G2" s="36"/>
      <c r="H2" s="121"/>
      <c r="I2" s="36"/>
      <c r="J2" s="121"/>
      <c r="K2" s="36"/>
    </row>
    <row r="3" spans="1:11" x14ac:dyDescent="0.35">
      <c r="A3" s="7"/>
      <c r="B3" s="11" t="s">
        <v>9227</v>
      </c>
      <c r="C3" s="15"/>
      <c r="D3" s="19"/>
      <c r="E3" s="15"/>
      <c r="F3" s="4" t="s">
        <v>9370</v>
      </c>
      <c r="G3" t="s">
        <v>9382</v>
      </c>
      <c r="H3" s="4" t="s">
        <v>9370</v>
      </c>
      <c r="I3" t="s">
        <v>9369</v>
      </c>
      <c r="J3" s="4" t="s">
        <v>9370</v>
      </c>
      <c r="K3" t="s">
        <v>9369</v>
      </c>
    </row>
    <row r="4" spans="1:11" x14ac:dyDescent="0.35">
      <c r="A4" s="4">
        <v>1</v>
      </c>
      <c r="B4" s="4">
        <v>-374.15</v>
      </c>
      <c r="C4" t="s">
        <v>8727</v>
      </c>
      <c r="D4" s="4">
        <v>2</v>
      </c>
      <c r="E4" s="16" t="s">
        <v>8855</v>
      </c>
      <c r="F4" s="4">
        <f>IF(G4="GREET",1,IF(G4="GOAL",2,IF(G4="GOAL:COOP",2,IF(G4="(GOAL:COOP)",2,IF(G4="GOAL:CIVILITY",2,IF(G4="GOAL:SUSTAIN",2,IF(G4="(GOAL:SUSTAIN)",2,IF(G4="GOAL:MAX EARN",2,IF(G4="GOAL:EQUITY",2,IF(G4="(GOAL:EQUITY)",2,IF(G4="PROPOSAL",3,IF(G4="(PROPOSAL)",3,IF(G4="CHOOSE+",4,IF(G4="CHOOSE-",4,IF(G4="(CHOOSE+)",4,IF(G4="(CHOOSE-)",4,IF(G4="ECO INFO",5,IF(G4="(ECO INFO)",5,IF(G4="$ INFO",6,IF(G4="($ INFO)",6,IF(G4="SOC INFO",7,IF(G4="(SOC INFO)",7,IF(G4="RULE INFO",8,IF(G4="EXP INFO",9,IF(G4="(EXP INFO)",9,IF(G4="MON RES",10,IF(G4="MON EARN",11,IF(G4="MON BEH",12,IF(G4="POSE HARM",13,IF(G4="(POSE HARM)",13,IF(G4="POSE CONCERN",14,IF(G4="(POSE CONCERN)",14,IF(G4="RJ APOLOGY",15,IF(G4="RJ ATONE",16,IF(G4="(RJ ATONE)",16,IF(G4="RJ JUSTIFY",17,IF(G4="RJ JUSTIFY:ECO INFO",17,IF(G4="RJ JUSTIFY:SOC INFO",17,IF(G4="RJ JUSTIFY:EXP INFO",17,IF(G4="RJ JUSTIFY:MON EARN",17,IF(G4="RJ JUSTIFY:MON BEH",17,IF(G4="RJ-",18,IF(G4="RJ FORGIVE+",19,IF(G4="RJ FORGIVE-",19,IF(G4="(RJ FORGIVE+)",19,IF(G4="(RJ FORGIVE-)",19,IF(G4="COORD",20,IF(G4="(COORD)",20,IF(G4="ENF ACK",21,IF(G4="(ENF ACK)",21,IF(G4="ENF PRAISE",22,IF(G4="ENF ASK",23,IF(G4="ENF TELL",24,IF(G4="ENF SHAME",25,IF(G4="ENF WARN",26,IF(G4="ENF THREATEN",27,IF(G4="ENF PUNISH",28,IF(G4="DEFECT",29,IF(G4="SM TALK",30,IF(G4="HUMOR",31,IF(G4="POLITE+",32,IF(G4="POLITE-",32,IF(G4="INPUT-",33,IF(G4="AMBIGUOUS",34,IF(G4="UNCODEABLE",35)))))))))))))))))))))))))))))))))))))))))))))))))))))))))))))))))</f>
        <v>1</v>
      </c>
      <c r="G4" t="s">
        <v>10885</v>
      </c>
    </row>
    <row r="5" spans="1:11" x14ac:dyDescent="0.35">
      <c r="A5" s="4">
        <v>2</v>
      </c>
      <c r="B5" s="4">
        <v>-373.78800000000001</v>
      </c>
      <c r="C5" t="s">
        <v>8731</v>
      </c>
      <c r="D5" s="4">
        <v>3</v>
      </c>
      <c r="E5" s="16" t="s">
        <v>8856</v>
      </c>
      <c r="F5" s="4">
        <f>IF(G5="GREET",1,IF(G5="GOAL",2,IF(G5="GOAL:COOP",2,IF(G5="(GOAL:COOP)",2,IF(G5="GOAL:CIVILITY",2,IF(G5="GOAL:SUSTAIN",2,IF(G5="(GOAL:SUSTAIN)",2,IF(G5="GOAL:MAX EARN",2,IF(G5="GOAL:EQUITY",2,IF(G5="(GOAL:EQUITY)",2,IF(G5="PROPOSAL",3,IF(G5="(PROPOSAL)",3,IF(G5="CHOOSE+",4,IF(G5="CHOOSE-",4,IF(G5="(CHOOSE+)",4,IF(G5="(CHOOSE-)",4,IF(G5="ECO INFO",5,IF(G5="(ECO INFO)",5,IF(G5="$ INFO",6,IF(G5="($ INFO)",6,IF(G5="SOC INFO",7,IF(G5="(SOC INFO)",7,IF(G5="RULE INFO",8,IF(G5="EXP INFO",9,IF(G5="(EXP INFO)",9,IF(G5="MON RES",10,IF(G5="MON EARN",11,IF(G5="MON BEH",12,IF(G5="POSE HARM",13,IF(G5="(POSE HARM)",13,IF(G5="POSE CONCERN",14,IF(G5="(POSE CONCERN)",14,IF(G5="RJ APOLOGY",15,IF(G5="RJ ATONE",16,IF(G5="(RJ ATONE)",16,IF(G5="RJ JUSTIFY",17,IF(G5="RJ JUSTIFY:ECO INFO",17,IF(G5="RJ JUSTIFY:SOC INFO",17,IF(G5="RJ JUSTIFY:EXP INFO",17,IF(G5="RJ JUSTIFY:MON EARN",17,IF(G5="RJ JUSTIFY:MON BEH",17,IF(G5="RJ-",18,IF(G5="RJ FORGIVE+",19,IF(G5="RJ FORGIVE-",19,IF(G5="(RJ FORGIVE+)",19,IF(G5="(RJ FORGIVE-)",19,IF(G5="COORD",20,IF(G5="(COORD)",20,IF(G5="ENF ACK",21,IF(G5="(ENF ACK)",21,IF(G5="ENF PRAISE",22,IF(G5="ENF ASK",23,IF(G5="ENF TELL",24,IF(G5="ENF SHAME",25,IF(G5="ENF WARN",26,IF(G5="ENF THREATEN",27,IF(G5="ENF PUNISH",28,IF(G5="DEFECT",29,IF(G5="SM TALK",30,IF(G5="HUMOR",31,IF(G5="POLITE+",32,IF(G5="POLITE-",32,IF(G5="INPUT-",33,IF(G5="AMBIGUOUS",34,IF(G5="UNCODEABLE",35)))))))))))))))))))))))))))))))))))))))))))))))))))))))))))))))))</f>
        <v>1</v>
      </c>
      <c r="G5" t="s">
        <v>10885</v>
      </c>
    </row>
    <row r="7" spans="1:11" x14ac:dyDescent="0.35">
      <c r="B7" s="31" t="s">
        <v>11849</v>
      </c>
    </row>
    <row r="8" spans="1:11" x14ac:dyDescent="0.35">
      <c r="A8" s="7">
        <v>4</v>
      </c>
      <c r="B8" s="31" t="s">
        <v>11851</v>
      </c>
    </row>
    <row r="9" spans="1:11" x14ac:dyDescent="0.35">
      <c r="A9" s="7">
        <v>4</v>
      </c>
      <c r="B9" s="31" t="s">
        <v>11850</v>
      </c>
    </row>
    <row r="10" spans="1:11" x14ac:dyDescent="0.35">
      <c r="A10" s="4">
        <v>3</v>
      </c>
      <c r="B10" s="4">
        <v>-394.733</v>
      </c>
      <c r="C10" t="s">
        <v>8727</v>
      </c>
      <c r="D10" s="4">
        <v>2</v>
      </c>
      <c r="E10" s="16" t="s">
        <v>8848</v>
      </c>
      <c r="F10" s="4">
        <f>IF(G10="GREET",1,IF(G10="GOAL",2,IF(G10="GOAL:COOP",2,IF(G10="(GOAL:COOP)",2,IF(G10="GOAL:CIVILITY",2,IF(G10="GOAL:SUSTAIN",2,IF(G10="(GOAL:SUSTAIN)",2,IF(G10="GOAL:MAX EARN",2,IF(G10="GOAL:EQUITY",2,IF(G10="(GOAL:EQUITY)",2,IF(G10="PROPOSAL",3,IF(G10="(PROPOSAL)",3,IF(G10="CHOOSE+",4,IF(G10="CHOOSE-",4,IF(G10="(CHOOSE+)",4,IF(G10="(CHOOSE-)",4,IF(G10="ECO INFO",5,IF(G10="(ECO INFO)",5,IF(G10="$ INFO",6,IF(G10="($ INFO)",6,IF(G10="SOC INFO",7,IF(G10="(SOC INFO)",7,IF(G10="RULE INFO",8,IF(G10="EXP INFO",9,IF(G10="(EXP INFO)",9,IF(G10="MON RES",10,IF(G10="MON EARN",11,IF(G10="MON BEH",12,IF(G10="POSE HARM",13,IF(G10="(POSE HARM)",13,IF(G10="POSE CONCERN",14,IF(G10="(POSE CONCERN)",14,IF(G10="RJ APOLOGY",15,IF(G10="RJ ATONE",16,IF(G10="(RJ ATONE)",16,IF(G10="RJ JUSTIFY",17,IF(G10="RJ JUSTIFY:ECO INFO",17,IF(G10="RJ JUSTIFY:SOC INFO",17,IF(G10="RJ JUSTIFY:EXP INFO",17,IF(G10="RJ JUSTIFY:MON EARN",17,IF(G10="RJ JUSTIFY:MON BEH",17,IF(G10="RJ-",18,IF(G10="RJ FORGIVE+",19,IF(G10="RJ FORGIVE-",19,IF(G10="(RJ FORGIVE+)",19,IF(G10="(RJ FORGIVE-)",19,IF(G10="COORD",20,IF(G10="(COORD)",20,IF(G10="ENF ACK",21,IF(G10="(ENF ACK)",21,IF(G10="ENF PRAISE",22,IF(G10="ENF ASK",23,IF(G10="ENF TELL",24,IF(G10="ENF SHAME",25,IF(G10="ENF WARN",26,IF(G10="ENF THREATEN",27,IF(G10="ENF PUNISH",28,IF(G10="DEFECT",29,IF(G10="SM TALK",30,IF(G10="HUMOR",31,IF(G10="POLITE+",32,IF(G10="POLITE-",32,IF(G10="INPUT-",33,IF(G10="AMBIGUOUS",34,IF(G10="UNCODEABLE",35)))))))))))))))))))))))))))))))))))))))))))))))))))))))))))))))))</f>
        <v>3</v>
      </c>
      <c r="G10" t="s">
        <v>9379</v>
      </c>
    </row>
    <row r="11" spans="1:11" x14ac:dyDescent="0.35">
      <c r="B11" s="4">
        <v>-380.14599999999899</v>
      </c>
      <c r="C11" t="s">
        <v>8727</v>
      </c>
      <c r="D11" s="4">
        <v>2</v>
      </c>
      <c r="E11" s="16" t="s">
        <v>8853</v>
      </c>
    </row>
    <row r="12" spans="1:11" x14ac:dyDescent="0.35">
      <c r="A12" s="4">
        <v>4</v>
      </c>
      <c r="B12" s="4">
        <v>-382.200999999999</v>
      </c>
      <c r="C12" t="s">
        <v>8729</v>
      </c>
      <c r="D12" s="4">
        <v>1</v>
      </c>
      <c r="E12" s="16" t="s">
        <v>8851</v>
      </c>
    </row>
    <row r="13" spans="1:11" x14ac:dyDescent="0.35">
      <c r="E13" s="58" t="s">
        <v>8196</v>
      </c>
      <c r="F13" s="4">
        <f>IF(G13="GREET",1,IF(G13="GOAL",2,IF(G13="GOAL:COOP",2,IF(G13="(GOAL:COOP)",2,IF(G13="GOAL:CIVILITY",2,IF(G13="GOAL:SUSTAIN",2,IF(G13="(GOAL:SUSTAIN)",2,IF(G13="GOAL:MAX EARN",2,IF(G13="GOAL:EQUITY",2,IF(G13="(GOAL:EQUITY)",2,IF(G13="PROPOSAL",3,IF(G13="(PROPOSAL)",3,IF(G13="CHOOSE+",4,IF(G13="CHOOSE-",4,IF(G13="(CHOOSE+)",4,IF(G13="(CHOOSE-)",4,IF(G13="ECO INFO",5,IF(G13="(ECO INFO)",5,IF(G13="$ INFO",6,IF(G13="($ INFO)",6,IF(G13="SOC INFO",7,IF(G13="(SOC INFO)",7,IF(G13="RULE INFO",8,IF(G13="EXP INFO",9,IF(G13="(EXP INFO)",9,IF(G13="MON RES",10,IF(G13="MON EARN",11,IF(G13="MON BEH",12,IF(G13="POSE HARM",13,IF(G13="(POSE HARM)",13,IF(G13="POSE CONCERN",14,IF(G13="(POSE CONCERN)",14,IF(G13="RJ APOLOGY",15,IF(G13="RJ ATONE",16,IF(G13="(RJ ATONE)",16,IF(G13="RJ JUSTIFY",17,IF(G13="RJ JUSTIFY:ECO INFO",17,IF(G13="RJ JUSTIFY:SOC INFO",17,IF(G13="RJ JUSTIFY:EXP INFO",17,IF(G13="RJ JUSTIFY:MON EARN",17,IF(G13="RJ JUSTIFY:MON BEH",17,IF(G13="RJ-",18,IF(G13="RJ FORGIVE+",19,IF(G13="RJ FORGIVE-",19,IF(G13="(RJ FORGIVE+)",19,IF(G13="(RJ FORGIVE-)",19,IF(G13="COORD",20,IF(G13="(COORD)",20,IF(G13="ENF ACK",21,IF(G13="(ENF ACK)",21,IF(G13="ENF PRAISE",22,IF(G13="ENF ASK",23,IF(G13="ENF TELL",24,IF(G13="ENF SHAME",25,IF(G13="ENF WARN",26,IF(G13="ENF THREATEN",27,IF(G13="ENF PUNISH",28,IF(G13="DEFECT",29,IF(G13="SM TALK",30,IF(G13="HUMOR",31,IF(G13="POLITE+",32,IF(G13="POLITE-",32,IF(G13="INPUT-",33,IF(G13="AMBIGUOUS",34,IF(G13="UNCODEABLE",35)))))))))))))))))))))))))))))))))))))))))))))))))))))))))))))))))</f>
        <v>3</v>
      </c>
      <c r="G13" t="s">
        <v>9379</v>
      </c>
    </row>
    <row r="14" spans="1:11" x14ac:dyDescent="0.35">
      <c r="E14" s="58" t="s">
        <v>11833</v>
      </c>
      <c r="F14" s="4">
        <f t="shared" ref="F14:H64" si="0">IF(G14="GREET",1,IF(G14="GOAL",2,IF(G14="GOAL:COOP",2,IF(G14="(GOAL:COOP)",2,IF(G14="GOAL:CIVILITY",2,IF(G14="GOAL:SUSTAIN",2,IF(G14="(GOAL:SUSTAIN)",2,IF(G14="GOAL:MAX EARN",2,IF(G14="GOAL:EQUITY",2,IF(G14="(GOAL:EQUITY)",2,IF(G14="PROPOSAL",3,IF(G14="(PROPOSAL)",3,IF(G14="CHOOSE+",4,IF(G14="CHOOSE-",4,IF(G14="(CHOOSE+)",4,IF(G14="(CHOOSE-)",4,IF(G14="ECO INFO",5,IF(G14="(ECO INFO)",5,IF(G14="$ INFO",6,IF(G14="($ INFO)",6,IF(G14="SOC INFO",7,IF(G14="(SOC INFO)",7,IF(G14="RULE INFO",8,IF(G14="EXP INFO",9,IF(G14="(EXP INFO)",9,IF(G14="MON RES",10,IF(G14="MON EARN",11,IF(G14="MON BEH",12,IF(G14="POSE HARM",13,IF(G14="(POSE HARM)",13,IF(G14="POSE CONCERN",14,IF(G14="(POSE CONCERN)",14,IF(G14="RJ APOLOGY",15,IF(G14="RJ ATONE",16,IF(G14="(RJ ATONE)",16,IF(G14="RJ JUSTIFY",17,IF(G14="RJ JUSTIFY:ECO INFO",17,IF(G14="RJ JUSTIFY:SOC INFO",17,IF(G14="RJ JUSTIFY:EXP INFO",17,IF(G14="RJ JUSTIFY:MON EARN",17,IF(G14="RJ JUSTIFY:MON BEH",17,IF(G14="RJ-",18,IF(G14="RJ FORGIVE+",19,IF(G14="RJ FORGIVE-",19,IF(G14="(RJ FORGIVE+)",19,IF(G14="(RJ FORGIVE-)",19,IF(G14="COORD",20,IF(G14="(COORD)",20,IF(G14="ENF ACK",21,IF(G14="(ENF ACK)",21,IF(G14="ENF PRAISE",22,IF(G14="ENF ASK",23,IF(G14="ENF TELL",24,IF(G14="ENF SHAME",25,IF(G14="ENF WARN",26,IF(G14="ENF THREATEN",27,IF(G14="ENF PUNISH",28,IF(G14="DEFECT",29,IF(G14="SM TALK",30,IF(G14="HUMOR",31,IF(G14="POLITE+",32,IF(G14="POLITE-",32,IF(G14="INPUT-",33,IF(G14="AMBIGUOUS",34,IF(G14="UNCODEABLE",35)))))))))))))))))))))))))))))))))))))))))))))))))))))))))))))))))</f>
        <v>10</v>
      </c>
      <c r="G14" t="s">
        <v>10136</v>
      </c>
      <c r="H14" s="4">
        <f>IF(I14="GREET",1,IF(I14="GOAL",2,IF(I14="GOAL:COOP",2,IF(I14="(GOAL:COOP)",2,IF(I14="GOAL:CIVILITY",2,IF(I14="GOAL:SUSTAIN",2,IF(I14="(GOAL:SUSTAIN)",2,IF(I14="GOAL:MAX EARN",2,IF(I14="GOAL:EQUITY",2,IF(I14="(GOAL:EQUITY)",2,IF(I14="PROPOSAL",3,IF(I14="(PROPOSAL)",3,IF(I14="CHOOSE+",4,IF(I14="CHOOSE-",4,IF(I14="(CHOOSE+)",4,IF(I14="(CHOOSE-)",4,IF(I14="ECO INFO",5,IF(I14="(ECO INFO)",5,IF(I14="$ INFO",6,IF(I14="($ INFO)",6,IF(I14="SOC INFO",7,IF(I14="(SOC INFO)",7,IF(I14="RULE INFO",8,IF(I14="EXP INFO",9,IF(I14="(EXP INFO)",9,IF(I14="MON RES",10,IF(I14="MON EARN",11,IF(I14="MON BEH",12,IF(I14="POSE HARM",13,IF(I14="(POSE HARM)",13,IF(I14="POSE CONCERN",14,IF(I14="(POSE CONCERN)",14,IF(I14="RJ APOLOGY",15,IF(I14="RJ ATONE",16,IF(I14="(RJ ATONE)",16,IF(I14="RJ JUSTIFY",17,IF(I14="RJ JUSTIFY:ECO INFO",17,IF(I14="RJ JUSTIFY:SOC INFO",17,IF(I14="RJ JUSTIFY:EXP INFO",17,IF(I14="RJ JUSTIFY:MON EARN",17,IF(I14="RJ JUSTIFY:MON BEH",17,IF(I14="RJ-",18,IF(I14="RJ FORGIVE+",19,IF(I14="RJ FORGIVE-",19,IF(I14="(RJ FORGIVE+)",19,IF(I14="(RJ FORGIVE-)",19,IF(I14="COORD",20,IF(I14="(COORD)",20,IF(I14="ENF ACK",21,IF(I14="(ENF ACK)",21,IF(I14="ENF PRAISE",22,IF(I14="ENF ASK",23,IF(I14="ENF TELL",24,IF(I14="ENF SHAME",25,IF(I14="ENF WARN",26,IF(I14="ENF THREATEN",27,IF(I14="ENF PUNISH",28,IF(I14="DEFECT",29,IF(I14="SM TALK",30,IF(I14="HUMOR",31,IF(I14="POLITE+",32,IF(I14="POLITE-",32,IF(I14="INPUT-",33,IF(I14="AMBIGUOUS",34,IF(I14="UNCODEABLE",35)))))))))))))))))))))))))))))))))))))))))))))))))))))))))))))))))</f>
        <v>2</v>
      </c>
      <c r="I14" t="s">
        <v>12182</v>
      </c>
    </row>
    <row r="15" spans="1:11" x14ac:dyDescent="0.35">
      <c r="E15" s="58" t="s">
        <v>11834</v>
      </c>
      <c r="F15" s="4">
        <f t="shared" si="0"/>
        <v>9</v>
      </c>
      <c r="G15" t="s">
        <v>9373</v>
      </c>
    </row>
    <row r="16" spans="1:11" x14ac:dyDescent="0.35">
      <c r="A16" s="4">
        <v>5</v>
      </c>
      <c r="B16" s="4">
        <v>-371.27600000000001</v>
      </c>
      <c r="C16" t="s">
        <v>8741</v>
      </c>
      <c r="D16" s="4">
        <v>4</v>
      </c>
      <c r="E16" s="16" t="s">
        <v>8859</v>
      </c>
      <c r="F16" s="4">
        <f t="shared" si="0"/>
        <v>7</v>
      </c>
      <c r="G16" t="s">
        <v>9377</v>
      </c>
    </row>
    <row r="17" spans="1:9" x14ac:dyDescent="0.35">
      <c r="A17" s="4">
        <v>6</v>
      </c>
      <c r="B17" s="4">
        <v>-365.50299999999999</v>
      </c>
      <c r="C17" t="s">
        <v>8729</v>
      </c>
      <c r="D17" s="4">
        <v>1</v>
      </c>
      <c r="E17" s="16" t="s">
        <v>8860</v>
      </c>
      <c r="F17" s="4">
        <f t="shared" si="0"/>
        <v>5</v>
      </c>
      <c r="G17" t="s">
        <v>9378</v>
      </c>
    </row>
    <row r="18" spans="1:9" x14ac:dyDescent="0.35">
      <c r="A18" s="4">
        <v>7</v>
      </c>
      <c r="B18" s="4">
        <v>-341.46100000000001</v>
      </c>
      <c r="C18" t="s">
        <v>8729</v>
      </c>
      <c r="D18" s="4">
        <v>1</v>
      </c>
      <c r="E18" s="16" t="s">
        <v>8866</v>
      </c>
    </row>
    <row r="19" spans="1:9" x14ac:dyDescent="0.35">
      <c r="E19" s="58" t="s">
        <v>11835</v>
      </c>
      <c r="F19" s="4">
        <f t="shared" si="0"/>
        <v>4</v>
      </c>
      <c r="G19" t="s">
        <v>9372</v>
      </c>
    </row>
    <row r="20" spans="1:9" x14ac:dyDescent="0.35">
      <c r="E20" s="58" t="s">
        <v>11836</v>
      </c>
      <c r="F20" s="4">
        <f t="shared" si="0"/>
        <v>3</v>
      </c>
      <c r="G20" t="s">
        <v>9379</v>
      </c>
    </row>
    <row r="21" spans="1:9" x14ac:dyDescent="0.35">
      <c r="A21" s="4">
        <v>8</v>
      </c>
      <c r="B21" s="4">
        <v>-337.56799999999998</v>
      </c>
      <c r="C21" t="s">
        <v>8731</v>
      </c>
      <c r="D21" s="4">
        <v>3</v>
      </c>
      <c r="E21" s="16" t="s">
        <v>8867</v>
      </c>
    </row>
    <row r="22" spans="1:9" x14ac:dyDescent="0.35">
      <c r="E22" s="58" t="s">
        <v>11838</v>
      </c>
      <c r="F22" s="4">
        <f t="shared" si="0"/>
        <v>4</v>
      </c>
      <c r="G22" t="s">
        <v>9372</v>
      </c>
    </row>
    <row r="23" spans="1:9" x14ac:dyDescent="0.35">
      <c r="E23" s="58" t="s">
        <v>11837</v>
      </c>
      <c r="F23" s="4">
        <f t="shared" si="0"/>
        <v>2</v>
      </c>
      <c r="G23" t="s">
        <v>10938</v>
      </c>
    </row>
    <row r="24" spans="1:9" x14ac:dyDescent="0.35">
      <c r="A24" s="4">
        <v>9</v>
      </c>
      <c r="B24" s="4">
        <v>-332.01799999999997</v>
      </c>
      <c r="C24" t="s">
        <v>8727</v>
      </c>
      <c r="D24" s="4">
        <v>2</v>
      </c>
      <c r="E24" s="16" t="s">
        <v>8868</v>
      </c>
    </row>
    <row r="25" spans="1:9" x14ac:dyDescent="0.35">
      <c r="E25" s="58" t="s">
        <v>10106</v>
      </c>
      <c r="F25" s="4">
        <f t="shared" si="0"/>
        <v>3</v>
      </c>
      <c r="G25" t="s">
        <v>9379</v>
      </c>
    </row>
    <row r="26" spans="1:9" x14ac:dyDescent="0.35">
      <c r="E26" s="58" t="s">
        <v>10105</v>
      </c>
      <c r="F26" s="4">
        <f t="shared" si="0"/>
        <v>5</v>
      </c>
      <c r="G26" t="s">
        <v>9378</v>
      </c>
    </row>
    <row r="27" spans="1:9" x14ac:dyDescent="0.35">
      <c r="A27" s="4">
        <v>10</v>
      </c>
      <c r="B27" s="4">
        <v>-309.73899999999998</v>
      </c>
      <c r="C27" t="s">
        <v>8729</v>
      </c>
      <c r="D27" s="4">
        <v>1</v>
      </c>
      <c r="E27" s="16" t="s">
        <v>8872</v>
      </c>
    </row>
    <row r="28" spans="1:9" x14ac:dyDescent="0.35">
      <c r="E28" s="58" t="s">
        <v>11839</v>
      </c>
      <c r="F28" s="4">
        <f t="shared" si="0"/>
        <v>4</v>
      </c>
      <c r="G28" t="s">
        <v>9372</v>
      </c>
    </row>
    <row r="29" spans="1:9" x14ac:dyDescent="0.35">
      <c r="E29" s="58" t="s">
        <v>10104</v>
      </c>
      <c r="F29" s="4">
        <f t="shared" si="0"/>
        <v>7</v>
      </c>
      <c r="G29" t="s">
        <v>9377</v>
      </c>
    </row>
    <row r="30" spans="1:9" x14ac:dyDescent="0.35">
      <c r="E30" s="58" t="s">
        <v>11840</v>
      </c>
      <c r="F30" s="4">
        <f t="shared" si="0"/>
        <v>9</v>
      </c>
      <c r="G30" t="s">
        <v>9373</v>
      </c>
    </row>
    <row r="31" spans="1:9" x14ac:dyDescent="0.35">
      <c r="A31" s="4">
        <v>11</v>
      </c>
      <c r="B31" s="4">
        <v>-293.97000000000003</v>
      </c>
      <c r="C31" t="s">
        <v>8727</v>
      </c>
      <c r="D31" s="4">
        <v>2</v>
      </c>
      <c r="E31" s="16" t="s">
        <v>8874</v>
      </c>
    </row>
    <row r="32" spans="1:9" x14ac:dyDescent="0.35">
      <c r="E32" s="58" t="s">
        <v>11841</v>
      </c>
      <c r="F32" s="4">
        <f t="shared" si="0"/>
        <v>3</v>
      </c>
      <c r="G32" t="s">
        <v>9379</v>
      </c>
      <c r="H32" s="4">
        <f>IF(I32="GREET",1,IF(I32="GOAL",2,IF(I32="GOAL:COOP",2,IF(I32="(GOAL:COOP)",2,IF(I32="GOAL:CIVILITY",2,IF(I32="GOAL:SUSTAIN",2,IF(I32="(GOAL:SUSTAIN)",2,IF(I32="GOAL:MAX EARN",2,IF(I32="GOAL:EQUITY",2,IF(I32="(GOAL:EQUITY)",2,IF(I32="PROPOSAL",3,IF(I32="(PROPOSAL)",3,IF(I32="CHOOSE+",4,IF(I32="CHOOSE-",4,IF(I32="(CHOOSE+)",4,IF(I32="(CHOOSE-)",4,IF(I32="ECO INFO",5,IF(I32="(ECO INFO)",5,IF(I32="$ INFO",6,IF(I32="($ INFO)",6,IF(I32="SOC INFO",7,IF(I32="(SOC INFO)",7,IF(I32="RULE INFO",8,IF(I32="EXP INFO",9,IF(I32="(EXP INFO)",9,IF(I32="MON RES",10,IF(I32="MON EARN",11,IF(I32="MON BEH",12,IF(I32="POSE HARM",13,IF(I32="(POSE HARM)",13,IF(I32="POSE CONCERN",14,IF(I32="(POSE CONCERN)",14,IF(I32="RJ APOLOGY",15,IF(I32="RJ ATONE",16,IF(I32="(RJ ATONE)",16,IF(I32="RJ JUSTIFY",17,IF(I32="RJ JUSTIFY:ECO INFO",17,IF(I32="RJ JUSTIFY:SOC INFO",17,IF(I32="RJ JUSTIFY:EXP INFO",17,IF(I32="RJ JUSTIFY:MON EARN",17,IF(I32="RJ JUSTIFY:MON BEH",17,IF(I32="RJ-",18,IF(I32="RJ FORGIVE+",19,IF(I32="RJ FORGIVE-",19,IF(I32="(RJ FORGIVE+)",19,IF(I32="(RJ FORGIVE-)",19,IF(I32="COORD",20,IF(I32="(COORD)",20,IF(I32="ENF ACK",21,IF(I32="(ENF ACK)",21,IF(I32="ENF PRAISE",22,IF(I32="ENF ASK",23,IF(I32="ENF TELL",24,IF(I32="ENF SHAME",25,IF(I32="ENF WARN",26,IF(I32="ENF THREATEN",27,IF(I32="ENF PUNISH",28,IF(I32="DEFECT",29,IF(I32="SM TALK",30,IF(I32="HUMOR",31,IF(I32="POLITE+",32,IF(I32="POLITE-",32,IF(I32="INPUT-",33,IF(I32="AMBIGUOUS",34,IF(I32="UNCODEABLE",35)))))))))))))))))))))))))))))))))))))))))))))))))))))))))))))))))</f>
        <v>4</v>
      </c>
      <c r="I32" t="s">
        <v>10330</v>
      </c>
    </row>
    <row r="33" spans="1:11" x14ac:dyDescent="0.35">
      <c r="E33" s="58" t="s">
        <v>10107</v>
      </c>
      <c r="F33" s="4">
        <f t="shared" si="0"/>
        <v>6</v>
      </c>
      <c r="G33" t="s">
        <v>10472</v>
      </c>
      <c r="H33" s="4">
        <f>IF(I33="GREET",1,IF(I33="GOAL",2,IF(I33="GOAL:COOP",2,IF(I33="(GOAL:COOP)",2,IF(I33="GOAL:CIVILITY",2,IF(I33="GOAL:SUSTAIN",2,IF(I33="(GOAL:SUSTAIN)",2,IF(I33="GOAL:MAX EARN",2,IF(I33="GOAL:EQUITY",2,IF(I33="(GOAL:EQUITY)",2,IF(I33="PROPOSAL",3,IF(I33="(PROPOSAL)",3,IF(I33="CHOOSE+",4,IF(I33="CHOOSE-",4,IF(I33="(CHOOSE+)",4,IF(I33="(CHOOSE-)",4,IF(I33="ECO INFO",5,IF(I33="(ECO INFO)",5,IF(I33="$ INFO",6,IF(I33="($ INFO)",6,IF(I33="SOC INFO",7,IF(I33="(SOC INFO)",7,IF(I33="RULE INFO",8,IF(I33="EXP INFO",9,IF(I33="(EXP INFO)",9,IF(I33="MON RES",10,IF(I33="MON EARN",11,IF(I33="MON BEH",12,IF(I33="POSE HARM",13,IF(I33="(POSE HARM)",13,IF(I33="POSE CONCERN",14,IF(I33="(POSE CONCERN)",14,IF(I33="RJ APOLOGY",15,IF(I33="RJ ATONE",16,IF(I33="(RJ ATONE)",16,IF(I33="RJ JUSTIFY",17,IF(I33="RJ JUSTIFY:ECO INFO",17,IF(I33="RJ JUSTIFY:SOC INFO",17,IF(I33="RJ JUSTIFY:EXP INFO",17,IF(I33="RJ JUSTIFY:MON EARN",17,IF(I33="RJ JUSTIFY:MON BEH",17,IF(I33="RJ-",18,IF(I33="RJ FORGIVE+",19,IF(I33="RJ FORGIVE-",19,IF(I33="(RJ FORGIVE+)",19,IF(I33="(RJ FORGIVE-)",19,IF(I33="COORD",20,IF(I33="(COORD)",20,IF(I33="ENF ACK",21,IF(I33="(ENF ACK)",21,IF(I33="ENF PRAISE",22,IF(I33="ENF ASK",23,IF(I33="ENF TELL",24,IF(I33="ENF SHAME",25,IF(I33="ENF WARN",26,IF(I33="ENF THREATEN",27,IF(I33="ENF PUNISH",28,IF(I33="DEFECT",29,IF(I33="SM TALK",30,IF(I33="HUMOR",31,IF(I33="POLITE+",32,IF(I33="POLITE-",32,IF(I33="INPUT-",33,IF(I33="AMBIGUOUS",34,IF(I33="UNCODEABLE",35)))))))))))))))))))))))))))))))))))))))))))))))))))))))))))))))))</f>
        <v>2</v>
      </c>
      <c r="I33" t="s">
        <v>10428</v>
      </c>
      <c r="J33" s="4">
        <f>IF(K33="GREET",1,IF(K33="GOAL",2,IF(K33="GOAL:COOP",2,IF(K33="(GOAL:COOP)",2,IF(K33="GOAL:CIVILITY",2,IF(K33="GOAL:SUSTAIN",2,IF(K33="(GOAL:SUSTAIN)",2,IF(K33="GOAL:MAX EARN",2,IF(K33="GOAL:EQUITY",2,IF(K33="(GOAL:EQUITY)",2,IF(K33="PROPOSAL",3,IF(K33="(PROPOSAL)",3,IF(K33="CHOOSE+",4,IF(K33="CHOOSE-",4,IF(K33="(CHOOSE+)",4,IF(K33="(CHOOSE-)",4,IF(K33="ECO INFO",5,IF(K33="(ECO INFO)",5,IF(K33="$ INFO",6,IF(K33="($ INFO)",6,IF(K33="SOC INFO",7,IF(K33="(SOC INFO)",7,IF(K33="RULE INFO",8,IF(K33="EXP INFO",9,IF(K33="(EXP INFO)",9,IF(K33="MON RES",10,IF(K33="MON EARN",11,IF(K33="MON BEH",12,IF(K33="POSE HARM",13,IF(K33="(POSE HARM)",13,IF(K33="POSE CONCERN",14,IF(K33="(POSE CONCERN)",14,IF(K33="RJ APOLOGY",15,IF(K33="RJ ATONE",16,IF(K33="(RJ ATONE)",16,IF(K33="RJ JUSTIFY",17,IF(K33="RJ JUSTIFY:ECO INFO",17,IF(K33="RJ JUSTIFY:SOC INFO",17,IF(K33="RJ JUSTIFY:EXP INFO",17,IF(K33="RJ JUSTIFY:MON EARN",17,IF(K33="RJ JUSTIFY:MON BEH",17,IF(K33="RJ-",18,IF(K33="RJ FORGIVE+",19,IF(K33="RJ FORGIVE-",19,IF(K33="(RJ FORGIVE+)",19,IF(K33="(RJ FORGIVE-)",19,IF(K33="COORD",20,IF(K33="(COORD)",20,IF(K33="ENF ACK",21,IF(K33="(ENF ACK)",21,IF(K33="ENF PRAISE",22,IF(K33="ENF ASK",23,IF(K33="ENF TELL",24,IF(K33="ENF SHAME",25,IF(K33="ENF WARN",26,IF(K33="ENF THREATEN",27,IF(K33="ENF PUNISH",28,IF(K33="DEFECT",29,IF(K33="SM TALK",30,IF(K33="HUMOR",31,IF(K33="POLITE+",32,IF(K33="POLITE-",32,IF(K33="INPUT-",33,IF(K33="AMBIGUOUS",34,IF(K33="UNCODEABLE",35)))))))))))))))))))))))))))))))))))))))))))))))))))))))))))))))))</f>
        <v>2</v>
      </c>
      <c r="K33" t="s">
        <v>12175</v>
      </c>
    </row>
    <row r="34" spans="1:11" x14ac:dyDescent="0.35">
      <c r="A34" s="4">
        <v>12</v>
      </c>
      <c r="B34" s="4">
        <v>-292.55700000000002</v>
      </c>
      <c r="C34" t="s">
        <v>8731</v>
      </c>
      <c r="D34" s="4">
        <v>3</v>
      </c>
      <c r="E34" s="16" t="s">
        <v>8875</v>
      </c>
      <c r="F34" s="4">
        <f t="shared" si="0"/>
        <v>7</v>
      </c>
      <c r="G34" t="s">
        <v>9377</v>
      </c>
    </row>
    <row r="35" spans="1:11" x14ac:dyDescent="0.35">
      <c r="A35" s="4">
        <v>13</v>
      </c>
      <c r="B35" s="4">
        <v>-282.98399999999998</v>
      </c>
      <c r="C35" t="s">
        <v>8729</v>
      </c>
      <c r="D35" s="4">
        <v>1</v>
      </c>
      <c r="E35" s="16" t="s">
        <v>8876</v>
      </c>
    </row>
    <row r="36" spans="1:11" x14ac:dyDescent="0.35">
      <c r="B36" s="4">
        <v>-272.17899999999997</v>
      </c>
      <c r="C36" t="s">
        <v>8729</v>
      </c>
      <c r="D36" s="4">
        <v>1</v>
      </c>
      <c r="E36" s="16" t="s">
        <v>11843</v>
      </c>
    </row>
    <row r="37" spans="1:11" x14ac:dyDescent="0.35">
      <c r="E37" s="60" t="s">
        <v>11844</v>
      </c>
      <c r="F37" s="4">
        <f t="shared" si="0"/>
        <v>7</v>
      </c>
      <c r="G37" t="s">
        <v>9377</v>
      </c>
      <c r="H37" s="4">
        <f t="shared" si="0"/>
        <v>2</v>
      </c>
      <c r="I37" t="s">
        <v>12182</v>
      </c>
    </row>
    <row r="38" spans="1:11" ht="14" customHeight="1" x14ac:dyDescent="0.35">
      <c r="E38" s="60" t="s">
        <v>11842</v>
      </c>
      <c r="F38" s="4">
        <f t="shared" si="0"/>
        <v>3</v>
      </c>
      <c r="G38" t="s">
        <v>9379</v>
      </c>
      <c r="I38" t="s">
        <v>11845</v>
      </c>
    </row>
    <row r="39" spans="1:11" x14ac:dyDescent="0.35">
      <c r="A39" s="4">
        <v>14</v>
      </c>
      <c r="B39" s="4">
        <v>-253.28599999999901</v>
      </c>
      <c r="C39" t="s">
        <v>8731</v>
      </c>
      <c r="D39" s="4">
        <v>3</v>
      </c>
      <c r="E39" s="16" t="s">
        <v>8889</v>
      </c>
    </row>
    <row r="40" spans="1:11" x14ac:dyDescent="0.35">
      <c r="E40" s="58" t="s">
        <v>11847</v>
      </c>
      <c r="F40" s="4">
        <f t="shared" si="0"/>
        <v>7</v>
      </c>
      <c r="G40" t="s">
        <v>9377</v>
      </c>
    </row>
    <row r="41" spans="1:11" x14ac:dyDescent="0.35">
      <c r="E41" s="58" t="s">
        <v>11846</v>
      </c>
      <c r="F41" s="4">
        <f t="shared" si="0"/>
        <v>2</v>
      </c>
      <c r="G41" t="s">
        <v>10938</v>
      </c>
      <c r="H41" s="4">
        <f t="shared" si="0"/>
        <v>2</v>
      </c>
      <c r="I41" t="s">
        <v>12174</v>
      </c>
    </row>
    <row r="42" spans="1:11" x14ac:dyDescent="0.35">
      <c r="E42" s="58" t="s">
        <v>11848</v>
      </c>
      <c r="F42" s="4">
        <f t="shared" si="0"/>
        <v>3</v>
      </c>
      <c r="G42" t="s">
        <v>9379</v>
      </c>
    </row>
    <row r="43" spans="1:11" x14ac:dyDescent="0.35">
      <c r="A43" s="4">
        <v>15</v>
      </c>
      <c r="B43" s="4">
        <v>-248.233</v>
      </c>
      <c r="C43" t="s">
        <v>8727</v>
      </c>
      <c r="D43" s="4">
        <v>2</v>
      </c>
      <c r="E43" s="16" t="s">
        <v>8890</v>
      </c>
      <c r="F43" s="4">
        <f t="shared" si="0"/>
        <v>3</v>
      </c>
      <c r="G43" t="s">
        <v>9379</v>
      </c>
    </row>
    <row r="44" spans="1:11" x14ac:dyDescent="0.35">
      <c r="A44" s="4">
        <v>16</v>
      </c>
      <c r="B44" s="4">
        <v>-230.08199999999999</v>
      </c>
      <c r="C44" t="s">
        <v>8727</v>
      </c>
      <c r="D44" s="4">
        <v>2</v>
      </c>
      <c r="E44" s="16" t="s">
        <v>8897</v>
      </c>
      <c r="F44" s="4">
        <f t="shared" si="0"/>
        <v>3</v>
      </c>
      <c r="G44" t="s">
        <v>9379</v>
      </c>
    </row>
    <row r="45" spans="1:11" x14ac:dyDescent="0.35">
      <c r="A45" s="4">
        <v>17</v>
      </c>
      <c r="B45" s="4">
        <v>-217.923</v>
      </c>
      <c r="C45" t="s">
        <v>8729</v>
      </c>
      <c r="D45" s="4">
        <v>1</v>
      </c>
      <c r="E45" s="16" t="s">
        <v>8898</v>
      </c>
      <c r="F45" s="4">
        <f t="shared" si="0"/>
        <v>7</v>
      </c>
      <c r="G45" t="s">
        <v>9377</v>
      </c>
    </row>
    <row r="46" spans="1:11" x14ac:dyDescent="0.35">
      <c r="A46" s="4">
        <v>18</v>
      </c>
      <c r="B46" s="4">
        <v>-216.113</v>
      </c>
      <c r="C46" t="s">
        <v>8729</v>
      </c>
      <c r="D46" s="4">
        <v>1</v>
      </c>
      <c r="E46" s="16" t="s">
        <v>3034</v>
      </c>
      <c r="F46" s="4">
        <f t="shared" si="0"/>
        <v>4</v>
      </c>
      <c r="G46" t="s">
        <v>9372</v>
      </c>
    </row>
    <row r="47" spans="1:11" x14ac:dyDescent="0.35">
      <c r="A47" s="4">
        <v>19</v>
      </c>
      <c r="B47" s="4">
        <v>-215.565</v>
      </c>
      <c r="C47" t="s">
        <v>8741</v>
      </c>
      <c r="D47" s="4">
        <v>4</v>
      </c>
      <c r="E47" s="16" t="s">
        <v>8900</v>
      </c>
      <c r="F47" s="4">
        <f t="shared" si="0"/>
        <v>3</v>
      </c>
      <c r="G47" t="s">
        <v>9379</v>
      </c>
    </row>
    <row r="48" spans="1:11" x14ac:dyDescent="0.35">
      <c r="A48" s="4">
        <v>20</v>
      </c>
      <c r="B48" s="4">
        <v>-160.23500000000001</v>
      </c>
      <c r="C48" t="s">
        <v>8731</v>
      </c>
      <c r="D48" s="4">
        <v>3</v>
      </c>
      <c r="E48" s="16" t="s">
        <v>8912</v>
      </c>
      <c r="F48" s="4">
        <f t="shared" si="0"/>
        <v>8</v>
      </c>
      <c r="G48" t="s">
        <v>9374</v>
      </c>
    </row>
    <row r="49" spans="1:7" x14ac:dyDescent="0.35">
      <c r="A49" s="4">
        <v>21</v>
      </c>
      <c r="B49" s="4">
        <v>-152.27099999999999</v>
      </c>
      <c r="C49" t="s">
        <v>8727</v>
      </c>
      <c r="D49" s="4">
        <v>2</v>
      </c>
      <c r="E49" s="16" t="s">
        <v>8917</v>
      </c>
      <c r="F49" s="4">
        <f t="shared" si="0"/>
        <v>8</v>
      </c>
      <c r="G49" t="s">
        <v>9374</v>
      </c>
    </row>
    <row r="50" spans="1:7" x14ac:dyDescent="0.35">
      <c r="A50" s="4">
        <v>22</v>
      </c>
      <c r="B50" s="4">
        <v>-135.316</v>
      </c>
      <c r="C50" t="s">
        <v>8729</v>
      </c>
      <c r="D50" s="4">
        <v>1</v>
      </c>
      <c r="E50" s="16" t="s">
        <v>8920</v>
      </c>
      <c r="F50" s="4">
        <f t="shared" si="0"/>
        <v>4</v>
      </c>
      <c r="G50" t="s">
        <v>9372</v>
      </c>
    </row>
    <row r="51" spans="1:7" x14ac:dyDescent="0.35">
      <c r="A51" s="4">
        <v>23</v>
      </c>
      <c r="B51" s="4">
        <v>-128.89599999999999</v>
      </c>
      <c r="C51" t="s">
        <v>8727</v>
      </c>
      <c r="D51" s="4">
        <v>2</v>
      </c>
      <c r="E51" s="16" t="s">
        <v>8921</v>
      </c>
      <c r="F51" s="4">
        <f t="shared" si="0"/>
        <v>2</v>
      </c>
      <c r="G51" t="s">
        <v>10428</v>
      </c>
    </row>
    <row r="52" spans="1:7" x14ac:dyDescent="0.35">
      <c r="A52" s="4">
        <v>24</v>
      </c>
      <c r="B52" s="4">
        <v>-126.943</v>
      </c>
      <c r="C52" t="s">
        <v>8731</v>
      </c>
      <c r="D52" s="4">
        <v>3</v>
      </c>
      <c r="E52" s="16" t="s">
        <v>8922</v>
      </c>
      <c r="F52" s="4">
        <f t="shared" si="0"/>
        <v>3</v>
      </c>
      <c r="G52" t="s">
        <v>9379</v>
      </c>
    </row>
    <row r="53" spans="1:7" x14ac:dyDescent="0.35">
      <c r="A53" s="4">
        <v>25</v>
      </c>
      <c r="B53" s="4">
        <v>-116.554</v>
      </c>
      <c r="C53" t="s">
        <v>8727</v>
      </c>
      <c r="D53" s="4">
        <v>2</v>
      </c>
      <c r="E53" s="16" t="s">
        <v>8924</v>
      </c>
      <c r="F53" s="4">
        <f t="shared" si="0"/>
        <v>3</v>
      </c>
      <c r="G53" t="s">
        <v>9379</v>
      </c>
    </row>
    <row r="54" spans="1:7" x14ac:dyDescent="0.35">
      <c r="A54" s="4">
        <v>26</v>
      </c>
      <c r="B54" s="4">
        <v>-112.126</v>
      </c>
      <c r="C54" t="s">
        <v>8727</v>
      </c>
      <c r="D54" s="4">
        <v>2</v>
      </c>
      <c r="E54" s="16" t="s">
        <v>1412</v>
      </c>
      <c r="F54" s="4">
        <f t="shared" si="0"/>
        <v>4</v>
      </c>
      <c r="G54" t="s">
        <v>9372</v>
      </c>
    </row>
    <row r="55" spans="1:7" x14ac:dyDescent="0.35">
      <c r="A55" s="4">
        <v>27</v>
      </c>
      <c r="B55" s="4">
        <v>-110.3</v>
      </c>
      <c r="C55" t="s">
        <v>8729</v>
      </c>
      <c r="D55" s="4">
        <v>1</v>
      </c>
      <c r="E55" s="16" t="s">
        <v>1412</v>
      </c>
      <c r="F55" s="4">
        <f t="shared" si="0"/>
        <v>4</v>
      </c>
      <c r="G55" t="s">
        <v>9372</v>
      </c>
    </row>
    <row r="56" spans="1:7" x14ac:dyDescent="0.35">
      <c r="A56" s="4">
        <v>28</v>
      </c>
      <c r="B56" s="4">
        <v>-107.544</v>
      </c>
      <c r="C56" t="s">
        <v>8731</v>
      </c>
      <c r="D56" s="4">
        <v>3</v>
      </c>
      <c r="E56" s="16" t="s">
        <v>1412</v>
      </c>
      <c r="F56" s="4">
        <f t="shared" si="0"/>
        <v>4</v>
      </c>
      <c r="G56" t="s">
        <v>9372</v>
      </c>
    </row>
    <row r="57" spans="1:7" x14ac:dyDescent="0.35">
      <c r="A57" s="4">
        <v>29</v>
      </c>
      <c r="B57" s="4">
        <v>-102.337</v>
      </c>
      <c r="C57" t="s">
        <v>8741</v>
      </c>
      <c r="D57" s="4">
        <v>4</v>
      </c>
      <c r="E57" s="16" t="s">
        <v>1412</v>
      </c>
      <c r="F57" s="4">
        <f t="shared" si="0"/>
        <v>4</v>
      </c>
      <c r="G57" t="s">
        <v>9372</v>
      </c>
    </row>
    <row r="58" spans="1:7" x14ac:dyDescent="0.35">
      <c r="A58" s="4">
        <v>30</v>
      </c>
      <c r="B58" s="4">
        <v>-95.93</v>
      </c>
      <c r="C58" t="s">
        <v>8731</v>
      </c>
      <c r="D58" s="4">
        <v>3</v>
      </c>
      <c r="E58" s="16" t="s">
        <v>8930</v>
      </c>
      <c r="F58" s="4">
        <f t="shared" si="0"/>
        <v>8</v>
      </c>
      <c r="G58" t="s">
        <v>9374</v>
      </c>
    </row>
    <row r="59" spans="1:7" x14ac:dyDescent="0.35">
      <c r="A59" s="4">
        <v>31</v>
      </c>
      <c r="B59" s="4">
        <v>-94.825000000000003</v>
      </c>
      <c r="C59" t="s">
        <v>8729</v>
      </c>
      <c r="D59" s="4">
        <v>1</v>
      </c>
      <c r="E59" s="16" t="s">
        <v>8931</v>
      </c>
      <c r="F59" s="4">
        <f t="shared" si="0"/>
        <v>8</v>
      </c>
      <c r="G59" t="s">
        <v>9374</v>
      </c>
    </row>
    <row r="60" spans="1:7" x14ac:dyDescent="0.35">
      <c r="A60" s="4">
        <v>32</v>
      </c>
      <c r="B60" s="4">
        <v>-82.997999999999905</v>
      </c>
      <c r="C60" t="s">
        <v>8731</v>
      </c>
      <c r="D60" s="4">
        <v>3</v>
      </c>
      <c r="E60" s="16" t="s">
        <v>858</v>
      </c>
      <c r="F60" s="4">
        <f t="shared" si="0"/>
        <v>8</v>
      </c>
      <c r="G60" t="s">
        <v>9374</v>
      </c>
    </row>
    <row r="61" spans="1:7" x14ac:dyDescent="0.35">
      <c r="A61" s="4">
        <v>33</v>
      </c>
      <c r="B61" s="4">
        <v>-81.701999999999998</v>
      </c>
      <c r="C61" t="s">
        <v>8727</v>
      </c>
      <c r="D61" s="4">
        <v>2</v>
      </c>
      <c r="E61" s="16" t="s">
        <v>8933</v>
      </c>
      <c r="F61" s="4">
        <f t="shared" si="0"/>
        <v>8</v>
      </c>
      <c r="G61" t="s">
        <v>9374</v>
      </c>
    </row>
    <row r="62" spans="1:7" x14ac:dyDescent="0.35">
      <c r="A62" s="4">
        <v>34</v>
      </c>
      <c r="B62" s="4">
        <v>-75.144999999999996</v>
      </c>
      <c r="C62" t="s">
        <v>8741</v>
      </c>
      <c r="D62" s="4">
        <v>4</v>
      </c>
      <c r="E62" s="16" t="s">
        <v>8935</v>
      </c>
      <c r="F62" s="4">
        <f t="shared" si="0"/>
        <v>8</v>
      </c>
      <c r="G62" t="s">
        <v>9374</v>
      </c>
    </row>
    <row r="63" spans="1:7" x14ac:dyDescent="0.35">
      <c r="A63" s="4">
        <v>35</v>
      </c>
      <c r="B63" s="4">
        <v>-65.453999999999994</v>
      </c>
      <c r="C63" t="s">
        <v>8729</v>
      </c>
      <c r="D63" s="4">
        <v>1</v>
      </c>
      <c r="E63" s="16" t="s">
        <v>8939</v>
      </c>
      <c r="F63" s="4">
        <f t="shared" si="0"/>
        <v>22</v>
      </c>
      <c r="G63" t="s">
        <v>10418</v>
      </c>
    </row>
    <row r="64" spans="1:7" x14ac:dyDescent="0.35">
      <c r="A64" s="4">
        <v>36</v>
      </c>
      <c r="B64" s="4">
        <v>-53.122</v>
      </c>
      <c r="C64" t="s">
        <v>8727</v>
      </c>
      <c r="D64" s="4">
        <v>2</v>
      </c>
      <c r="E64" s="16" t="s">
        <v>3363</v>
      </c>
      <c r="F64" s="4">
        <f t="shared" si="0"/>
        <v>22</v>
      </c>
      <c r="G64" t="s">
        <v>10418</v>
      </c>
    </row>
    <row r="66" spans="1:7" x14ac:dyDescent="0.35">
      <c r="B66" s="107" t="s">
        <v>9231</v>
      </c>
      <c r="C66" s="22"/>
      <c r="D66" s="21"/>
      <c r="E66" s="23"/>
    </row>
    <row r="67" spans="1:7" x14ac:dyDescent="0.35">
      <c r="B67" s="20"/>
    </row>
    <row r="68" spans="1:7" x14ac:dyDescent="0.35">
      <c r="A68" s="7">
        <v>1</v>
      </c>
      <c r="B68" s="31" t="s">
        <v>9423</v>
      </c>
    </row>
    <row r="69" spans="1:7" x14ac:dyDescent="0.35">
      <c r="A69" s="4">
        <v>37</v>
      </c>
      <c r="B69" s="4">
        <v>103.027</v>
      </c>
      <c r="C69" t="s">
        <v>8741</v>
      </c>
      <c r="D69" s="4">
        <v>4</v>
      </c>
      <c r="E69" s="16" t="s">
        <v>8948</v>
      </c>
      <c r="F69" s="4">
        <f t="shared" ref="F69" si="1">IF(G69="GREET",1,IF(G69="GOAL",2,IF(G69="GOAL:COOP",2,IF(G69="(GOAL:COOP)",2,IF(G69="GOAL:CIVILITY",2,IF(G69="GOAL:SUSTAIN",2,IF(G69="(GOAL:SUSTAIN)",2,IF(G69="GOAL:MAX EARN",2,IF(G69="GOAL:EQUITY",2,IF(G69="(GOAL:EQUITY)",2,IF(G69="PROPOSAL",3,IF(G69="(PROPOSAL)",3,IF(G69="CHOOSE+",4,IF(G69="CHOOSE-",4,IF(G69="(CHOOSE+)",4,IF(G69="(CHOOSE-)",4,IF(G69="ECO INFO",5,IF(G69="(ECO INFO)",5,IF(G69="$ INFO",6,IF(G69="($ INFO)",6,IF(G69="SOC INFO",7,IF(G69="(SOC INFO)",7,IF(G69="RULE INFO",8,IF(G69="EXP INFO",9,IF(G69="(EXP INFO)",9,IF(G69="MON RES",10,IF(G69="MON EARN",11,IF(G69="MON BEH",12,IF(G69="POSE HARM",13,IF(G69="(POSE HARM)",13,IF(G69="POSE CONCERN",14,IF(G69="(POSE CONCERN)",14,IF(G69="RJ APOLOGY",15,IF(G69="RJ ATONE",16,IF(G69="(RJ ATONE)",16,IF(G69="RJ JUSTIFY",17,IF(G69="RJ JUSTIFY:ECO INFO",17,IF(G69="RJ JUSTIFY:SOC INFO",17,IF(G69="RJ JUSTIFY:EXP INFO",17,IF(G69="RJ JUSTIFY:MON EARN",17,IF(G69="RJ JUSTIFY:MON BEH",17,IF(G69="RJ-",18,IF(G69="RJ FORGIVE+",19,IF(G69="RJ FORGIVE-",19,IF(G69="(RJ FORGIVE+)",19,IF(G69="(RJ FORGIVE-)",19,IF(G69="COORD",20,IF(G69="(COORD)",20,IF(G69="ENF ACK",21,IF(G69="(ENF ACK)",21,IF(G69="ENF PRAISE",22,IF(G69="ENF ASK",23,IF(G69="ENF TELL",24,IF(G69="ENF SHAME",25,IF(G69="ENF WARN",26,IF(G69="ENF THREATEN",27,IF(G69="ENF PUNISH",28,IF(G69="DEFECT",29,IF(G69="SM TALK",30,IF(G69="HUMOR",31,IF(G69="POLITE+",32,IF(G69="POLITE-",32,IF(G69="INPUT-",33,IF(G69="AMBIGUOUS",34,IF(G69="UNCODEABLE",35)))))))))))))))))))))))))))))))))))))))))))))))))))))))))))))))))</f>
        <v>15</v>
      </c>
      <c r="G69" t="s">
        <v>9706</v>
      </c>
    </row>
    <row r="71" spans="1:7" x14ac:dyDescent="0.35">
      <c r="A71" s="7">
        <v>1</v>
      </c>
      <c r="B71" s="31" t="s">
        <v>9423</v>
      </c>
    </row>
    <row r="72" spans="1:7" x14ac:dyDescent="0.35">
      <c r="A72" s="4">
        <v>38</v>
      </c>
      <c r="B72" s="4">
        <v>127.645</v>
      </c>
      <c r="C72" t="s">
        <v>8731</v>
      </c>
      <c r="D72" s="4">
        <v>3</v>
      </c>
      <c r="E72" s="16" t="s">
        <v>8952</v>
      </c>
      <c r="F72" s="4">
        <f t="shared" ref="F72" si="2">IF(G72="GREET",1,IF(G72="GOAL",2,IF(G72="GOAL:COOP",2,IF(G72="(GOAL:COOP)",2,IF(G72="GOAL:CIVILITY",2,IF(G72="GOAL:SUSTAIN",2,IF(G72="(GOAL:SUSTAIN)",2,IF(G72="GOAL:MAX EARN",2,IF(G72="GOAL:EQUITY",2,IF(G72="(GOAL:EQUITY)",2,IF(G72="PROPOSAL",3,IF(G72="(PROPOSAL)",3,IF(G72="CHOOSE+",4,IF(G72="CHOOSE-",4,IF(G72="(CHOOSE+)",4,IF(G72="(CHOOSE-)",4,IF(G72="ECO INFO",5,IF(G72="(ECO INFO)",5,IF(G72="$ INFO",6,IF(G72="($ INFO)",6,IF(G72="SOC INFO",7,IF(G72="(SOC INFO)",7,IF(G72="RULE INFO",8,IF(G72="EXP INFO",9,IF(G72="(EXP INFO)",9,IF(G72="MON RES",10,IF(G72="MON EARN",11,IF(G72="MON BEH",12,IF(G72="POSE HARM",13,IF(G72="(POSE HARM)",13,IF(G72="POSE CONCERN",14,IF(G72="(POSE CONCERN)",14,IF(G72="RJ APOLOGY",15,IF(G72="RJ ATONE",16,IF(G72="(RJ ATONE)",16,IF(G72="RJ JUSTIFY",17,IF(G72="RJ JUSTIFY:ECO INFO",17,IF(G72="RJ JUSTIFY:SOC INFO",17,IF(G72="RJ JUSTIFY:EXP INFO",17,IF(G72="RJ JUSTIFY:MON EARN",17,IF(G72="RJ JUSTIFY:MON BEH",17,IF(G72="RJ-",18,IF(G72="RJ FORGIVE+",19,IF(G72="RJ FORGIVE-",19,IF(G72="(RJ FORGIVE+)",19,IF(G72="(RJ FORGIVE-)",19,IF(G72="COORD",20,IF(G72="(COORD)",20,IF(G72="ENF ACK",21,IF(G72="(ENF ACK)",21,IF(G72="ENF PRAISE",22,IF(G72="ENF ASK",23,IF(G72="ENF TELL",24,IF(G72="ENF SHAME",25,IF(G72="ENF WARN",26,IF(G72="ENF THREATEN",27,IF(G72="ENF PUNISH",28,IF(G72="DEFECT",29,IF(G72="SM TALK",30,IF(G72="HUMOR",31,IF(G72="POLITE+",32,IF(G72="POLITE-",32,IF(G72="INPUT-",33,IF(G72="AMBIGUOUS",34,IF(G72="UNCODEABLE",35)))))))))))))))))))))))))))))))))))))))))))))))))))))))))))))))))</f>
        <v>15</v>
      </c>
      <c r="G72" t="s">
        <v>9706</v>
      </c>
    </row>
    <row r="74" spans="1:7" x14ac:dyDescent="0.35">
      <c r="A74" s="7"/>
      <c r="B74" s="11" t="s">
        <v>9230</v>
      </c>
      <c r="C74" s="15"/>
      <c r="D74" s="19"/>
      <c r="E74" s="15"/>
    </row>
    <row r="75" spans="1:7" x14ac:dyDescent="0.35">
      <c r="B75" s="20"/>
    </row>
    <row r="76" spans="1:7" x14ac:dyDescent="0.35">
      <c r="A76" s="4">
        <v>39</v>
      </c>
      <c r="B76" s="4">
        <v>-372.12699999999899</v>
      </c>
      <c r="C76" t="s">
        <v>8727</v>
      </c>
      <c r="D76" s="4">
        <v>2</v>
      </c>
      <c r="E76" s="16" t="s">
        <v>8728</v>
      </c>
    </row>
    <row r="77" spans="1:7" x14ac:dyDescent="0.35">
      <c r="E77" s="110" t="s">
        <v>11855</v>
      </c>
      <c r="F77" s="4">
        <f t="shared" ref="F77:F84" si="3">IF(G77="GREET",1,IF(G77="GOAL",2,IF(G77="GOAL:COOP",2,IF(G77="(GOAL:COOP)",2,IF(G77="GOAL:CIVILITY",2,IF(G77="GOAL:SUSTAIN",2,IF(G77="(GOAL:SUSTAIN)",2,IF(G77="GOAL:MAX EARN",2,IF(G77="GOAL:EQUITY",2,IF(G77="(GOAL:EQUITY)",2,IF(G77="PROPOSAL",3,IF(G77="(PROPOSAL)",3,IF(G77="CHOOSE+",4,IF(G77="CHOOSE-",4,IF(G77="(CHOOSE+)",4,IF(G77="(CHOOSE-)",4,IF(G77="ECO INFO",5,IF(G77="(ECO INFO)",5,IF(G77="$ INFO",6,IF(G77="($ INFO)",6,IF(G77="SOC INFO",7,IF(G77="(SOC INFO)",7,IF(G77="RULE INFO",8,IF(G77="EXP INFO",9,IF(G77="(EXP INFO)",9,IF(G77="MON RES",10,IF(G77="MON EARN",11,IF(G77="MON BEH",12,IF(G77="POSE HARM",13,IF(G77="(POSE HARM)",13,IF(G77="POSE CONCERN",14,IF(G77="(POSE CONCERN)",14,IF(G77="RJ APOLOGY",15,IF(G77="RJ ATONE",16,IF(G77="(RJ ATONE)",16,IF(G77="RJ JUSTIFY",17,IF(G77="RJ JUSTIFY:ECO INFO",17,IF(G77="RJ JUSTIFY:SOC INFO",17,IF(G77="RJ JUSTIFY:EXP INFO",17,IF(G77="RJ JUSTIFY:MON EARN",17,IF(G77="RJ JUSTIFY:MON BEH",17,IF(G77="RJ-",18,IF(G77="RJ FORGIVE+",19,IF(G77="RJ FORGIVE-",19,IF(G77="(RJ FORGIVE+)",19,IF(G77="(RJ FORGIVE-)",19,IF(G77="COORD",20,IF(G77="(COORD)",20,IF(G77="ENF ACK",21,IF(G77="(ENF ACK)",21,IF(G77="ENF PRAISE",22,IF(G77="ENF ASK",23,IF(G77="ENF TELL",24,IF(G77="ENF SHAME",25,IF(G77="ENF WARN",26,IF(G77="ENF THREATEN",27,IF(G77="ENF PUNISH",28,IF(G77="DEFECT",29,IF(G77="SM TALK",30,IF(G77="HUMOR",31,IF(G77="POLITE+",32,IF(G77="POLITE-",32,IF(G77="INPUT-",33,IF(G77="AMBIGUOUS",34,IF(G77="UNCODEABLE",35)))))))))))))))))))))))))))))))))))))))))))))))))))))))))))))))))</f>
        <v>22</v>
      </c>
      <c r="G77" t="s">
        <v>10418</v>
      </c>
    </row>
    <row r="78" spans="1:7" x14ac:dyDescent="0.35">
      <c r="E78" s="110" t="s">
        <v>11856</v>
      </c>
      <c r="F78" s="4">
        <f t="shared" si="3"/>
        <v>7</v>
      </c>
      <c r="G78" t="s">
        <v>9377</v>
      </c>
    </row>
    <row r="79" spans="1:7" x14ac:dyDescent="0.35">
      <c r="A79" s="4">
        <v>40</v>
      </c>
      <c r="B79" s="4">
        <v>-371.61399999999998</v>
      </c>
      <c r="C79" t="s">
        <v>8729</v>
      </c>
      <c r="D79" s="4">
        <v>1</v>
      </c>
      <c r="E79" s="16" t="s">
        <v>8730</v>
      </c>
      <c r="F79" s="4">
        <f t="shared" si="3"/>
        <v>22</v>
      </c>
      <c r="G79" t="s">
        <v>10418</v>
      </c>
    </row>
    <row r="80" spans="1:7" x14ac:dyDescent="0.35">
      <c r="A80" s="4">
        <v>41</v>
      </c>
      <c r="B80" s="4">
        <v>-370.87400000000002</v>
      </c>
      <c r="C80" t="s">
        <v>8731</v>
      </c>
      <c r="D80" s="4">
        <v>3</v>
      </c>
      <c r="E80" s="16" t="s">
        <v>2630</v>
      </c>
      <c r="F80" s="4">
        <f t="shared" si="3"/>
        <v>7</v>
      </c>
      <c r="G80" t="s">
        <v>9377</v>
      </c>
    </row>
    <row r="81" spans="1:9" x14ac:dyDescent="0.35">
      <c r="A81" s="4">
        <v>42</v>
      </c>
      <c r="B81" s="4">
        <v>-362.565</v>
      </c>
      <c r="C81" t="s">
        <v>8727</v>
      </c>
      <c r="D81" s="4">
        <v>2</v>
      </c>
      <c r="E81" s="16" t="s">
        <v>8740</v>
      </c>
      <c r="F81" s="4">
        <f t="shared" si="3"/>
        <v>6</v>
      </c>
      <c r="G81" t="s">
        <v>10472</v>
      </c>
    </row>
    <row r="82" spans="1:9" x14ac:dyDescent="0.35">
      <c r="A82" s="4">
        <v>43</v>
      </c>
      <c r="B82" s="4">
        <v>-355.55399999999997</v>
      </c>
      <c r="C82" t="s">
        <v>8741</v>
      </c>
      <c r="D82" s="4">
        <v>4</v>
      </c>
      <c r="E82" s="16" t="s">
        <v>8742</v>
      </c>
    </row>
    <row r="83" spans="1:9" x14ac:dyDescent="0.35">
      <c r="E83" s="58" t="s">
        <v>1142</v>
      </c>
      <c r="F83" s="4">
        <f t="shared" si="3"/>
        <v>6</v>
      </c>
      <c r="G83" t="s">
        <v>10472</v>
      </c>
    </row>
    <row r="84" spans="1:9" x14ac:dyDescent="0.35">
      <c r="E84" s="58" t="s">
        <v>11854</v>
      </c>
      <c r="F84" s="4">
        <f t="shared" si="3"/>
        <v>3</v>
      </c>
      <c r="G84" t="s">
        <v>9379</v>
      </c>
    </row>
    <row r="85" spans="1:9" x14ac:dyDescent="0.35">
      <c r="A85" s="4">
        <v>44</v>
      </c>
      <c r="B85" s="4">
        <v>-350.05599999999998</v>
      </c>
      <c r="C85" t="s">
        <v>8729</v>
      </c>
      <c r="D85" s="4">
        <v>1</v>
      </c>
      <c r="E85" s="16" t="s">
        <v>8743</v>
      </c>
    </row>
    <row r="86" spans="1:9" x14ac:dyDescent="0.35">
      <c r="E86" s="58" t="s">
        <v>11852</v>
      </c>
      <c r="F86" s="4">
        <f t="shared" ref="F86:F87" si="4">IF(G86="GREET",1,IF(G86="GOAL",2,IF(G86="GOAL:COOP",2,IF(G86="(GOAL:COOP)",2,IF(G86="GOAL:CIVILITY",2,IF(G86="GOAL:SUSTAIN",2,IF(G86="(GOAL:SUSTAIN)",2,IF(G86="GOAL:MAX EARN",2,IF(G86="GOAL:EQUITY",2,IF(G86="(GOAL:EQUITY)",2,IF(G86="PROPOSAL",3,IF(G86="(PROPOSAL)",3,IF(G86="CHOOSE+",4,IF(G86="CHOOSE-",4,IF(G86="(CHOOSE+)",4,IF(G86="(CHOOSE-)",4,IF(G86="ECO INFO",5,IF(G86="(ECO INFO)",5,IF(G86="$ INFO",6,IF(G86="($ INFO)",6,IF(G86="SOC INFO",7,IF(G86="(SOC INFO)",7,IF(G86="RULE INFO",8,IF(G86="EXP INFO",9,IF(G86="(EXP INFO)",9,IF(G86="MON RES",10,IF(G86="MON EARN",11,IF(G86="MON BEH",12,IF(G86="POSE HARM",13,IF(G86="(POSE HARM)",13,IF(G86="POSE CONCERN",14,IF(G86="(POSE CONCERN)",14,IF(G86="RJ APOLOGY",15,IF(G86="RJ ATONE",16,IF(G86="(RJ ATONE)",16,IF(G86="RJ JUSTIFY",17,IF(G86="RJ JUSTIFY:ECO INFO",17,IF(G86="RJ JUSTIFY:SOC INFO",17,IF(G86="RJ JUSTIFY:EXP INFO",17,IF(G86="RJ JUSTIFY:MON EARN",17,IF(G86="RJ JUSTIFY:MON BEH",17,IF(G86="RJ-",18,IF(G86="RJ FORGIVE+",19,IF(G86="RJ FORGIVE-",19,IF(G86="(RJ FORGIVE+)",19,IF(G86="(RJ FORGIVE-)",19,IF(G86="COORD",20,IF(G86="(COORD)",20,IF(G86="ENF ACK",21,IF(G86="(ENF ACK)",21,IF(G86="ENF PRAISE",22,IF(G86="ENF ASK",23,IF(G86="ENF TELL",24,IF(G86="ENF SHAME",25,IF(G86="ENF WARN",26,IF(G86="ENF THREATEN",27,IF(G86="ENF PUNISH",28,IF(G86="DEFECT",29,IF(G86="SM TALK",30,IF(G86="HUMOR",31,IF(G86="POLITE+",32,IF(G86="POLITE-",32,IF(G86="INPUT-",33,IF(G86="AMBIGUOUS",34,IF(G86="UNCODEABLE",35)))))))))))))))))))))))))))))))))))))))))))))))))))))))))))))))))</f>
        <v>6</v>
      </c>
      <c r="G86" t="s">
        <v>10472</v>
      </c>
      <c r="H86" s="4">
        <f t="shared" ref="H86" si="5">IF(I86="GREET",1,IF(I86="GOAL",2,IF(I86="GOAL:COOP",2,IF(I86="(GOAL:COOP)",2,IF(I86="GOAL:CIVILITY",2,IF(I86="GOAL:SUSTAIN",2,IF(I86="(GOAL:SUSTAIN)",2,IF(I86="GOAL:MAX EARN",2,IF(I86="GOAL:EQUITY",2,IF(I86="(GOAL:EQUITY)",2,IF(I86="PROPOSAL",3,IF(I86="(PROPOSAL)",3,IF(I86="CHOOSE+",4,IF(I86="CHOOSE-",4,IF(I86="(CHOOSE+)",4,IF(I86="(CHOOSE-)",4,IF(I86="ECO INFO",5,IF(I86="(ECO INFO)",5,IF(I86="$ INFO",6,IF(I86="($ INFO)",6,IF(I86="SOC INFO",7,IF(I86="(SOC INFO)",7,IF(I86="RULE INFO",8,IF(I86="EXP INFO",9,IF(I86="(EXP INFO)",9,IF(I86="MON RES",10,IF(I86="MON EARN",11,IF(I86="MON BEH",12,IF(I86="POSE HARM",13,IF(I86="(POSE HARM)",13,IF(I86="POSE CONCERN",14,IF(I86="(POSE CONCERN)",14,IF(I86="RJ APOLOGY",15,IF(I86="RJ ATONE",16,IF(I86="(RJ ATONE)",16,IF(I86="RJ JUSTIFY",17,IF(I86="RJ JUSTIFY:ECO INFO",17,IF(I86="RJ JUSTIFY:SOC INFO",17,IF(I86="RJ JUSTIFY:EXP INFO",17,IF(I86="RJ JUSTIFY:MON EARN",17,IF(I86="RJ JUSTIFY:MON BEH",17,IF(I86="RJ-",18,IF(I86="RJ FORGIVE+",19,IF(I86="RJ FORGIVE-",19,IF(I86="(RJ FORGIVE+)",19,IF(I86="(RJ FORGIVE-)",19,IF(I86="COORD",20,IF(I86="(COORD)",20,IF(I86="ENF ACK",21,IF(I86="(ENF ACK)",21,IF(I86="ENF PRAISE",22,IF(I86="ENF ASK",23,IF(I86="ENF TELL",24,IF(I86="ENF SHAME",25,IF(I86="ENF WARN",26,IF(I86="ENF THREATEN",27,IF(I86="ENF PUNISH",28,IF(I86="DEFECT",29,IF(I86="SM TALK",30,IF(I86="HUMOR",31,IF(I86="POLITE+",32,IF(I86="POLITE-",32,IF(I86="INPUT-",33,IF(I86="AMBIGUOUS",34,IF(I86="UNCODEABLE",35)))))))))))))))))))))))))))))))))))))))))))))))))))))))))))))))))</f>
        <v>11</v>
      </c>
      <c r="I86" t="s">
        <v>9509</v>
      </c>
    </row>
    <row r="87" spans="1:9" x14ac:dyDescent="0.35">
      <c r="E87" s="58" t="s">
        <v>11853</v>
      </c>
      <c r="F87" s="4">
        <f t="shared" si="4"/>
        <v>7</v>
      </c>
      <c r="G87" t="s">
        <v>9377</v>
      </c>
    </row>
    <row r="89" spans="1:9" x14ac:dyDescent="0.35">
      <c r="A89" s="7">
        <v>3</v>
      </c>
      <c r="B89" s="31" t="s">
        <v>12070</v>
      </c>
    </row>
    <row r="90" spans="1:9" x14ac:dyDescent="0.35">
      <c r="A90" s="4">
        <v>45</v>
      </c>
      <c r="B90" s="4">
        <v>-339.59100000000001</v>
      </c>
      <c r="C90" t="s">
        <v>8731</v>
      </c>
      <c r="D90" s="4">
        <v>3</v>
      </c>
      <c r="E90" s="16" t="s">
        <v>8745</v>
      </c>
    </row>
    <row r="91" spans="1:9" x14ac:dyDescent="0.35">
      <c r="B91" s="4">
        <v>-325.983</v>
      </c>
      <c r="C91" t="s">
        <v>8731</v>
      </c>
      <c r="D91" s="4">
        <v>3</v>
      </c>
      <c r="E91" s="16" t="s">
        <v>8748</v>
      </c>
    </row>
    <row r="92" spans="1:9" x14ac:dyDescent="0.35">
      <c r="E92" s="110" t="s">
        <v>10108</v>
      </c>
      <c r="F92" s="4">
        <f t="shared" ref="F92:F141" si="6">IF(G92="GREET",1,IF(G92="GOAL",2,IF(G92="GOAL:COOP",2,IF(G92="(GOAL:COOP)",2,IF(G92="GOAL:CIVILITY",2,IF(G92="GOAL:SUSTAIN",2,IF(G92="(GOAL:SUSTAIN)",2,IF(G92="GOAL:MAX EARN",2,IF(G92="GOAL:EQUITY",2,IF(G92="(GOAL:EQUITY)",2,IF(G92="PROPOSAL",3,IF(G92="(PROPOSAL)",3,IF(G92="CHOOSE+",4,IF(G92="CHOOSE-",4,IF(G92="(CHOOSE+)",4,IF(G92="(CHOOSE-)",4,IF(G92="ECO INFO",5,IF(G92="(ECO INFO)",5,IF(G92="$ INFO",6,IF(G92="($ INFO)",6,IF(G92="SOC INFO",7,IF(G92="(SOC INFO)",7,IF(G92="RULE INFO",8,IF(G92="EXP INFO",9,IF(G92="(EXP INFO)",9,IF(G92="MON RES",10,IF(G92="MON EARN",11,IF(G92="MON BEH",12,IF(G92="POSE HARM",13,IF(G92="(POSE HARM)",13,IF(G92="POSE CONCERN",14,IF(G92="(POSE CONCERN)",14,IF(G92="RJ APOLOGY",15,IF(G92="RJ ATONE",16,IF(G92="(RJ ATONE)",16,IF(G92="RJ JUSTIFY",17,IF(G92="RJ JUSTIFY:ECO INFO",17,IF(G92="RJ JUSTIFY:SOC INFO",17,IF(G92="RJ JUSTIFY:EXP INFO",17,IF(G92="RJ JUSTIFY:MON EARN",17,IF(G92="RJ JUSTIFY:MON BEH",17,IF(G92="RJ-",18,IF(G92="RJ FORGIVE+",19,IF(G92="RJ FORGIVE-",19,IF(G92="(RJ FORGIVE+)",19,IF(G92="(RJ FORGIVE-)",19,IF(G92="COORD",20,IF(G92="(COORD)",20,IF(G92="ENF ACK",21,IF(G92="(ENF ACK)",21,IF(G92="ENF PRAISE",22,IF(G92="ENF ASK",23,IF(G92="ENF TELL",24,IF(G92="ENF SHAME",25,IF(G92="ENF WARN",26,IF(G92="ENF THREATEN",27,IF(G92="ENF PUNISH",28,IF(G92="DEFECT",29,IF(G92="SM TALK",30,IF(G92="HUMOR",31,IF(G92="POLITE+",32,IF(G92="POLITE-",32,IF(G92="INPUT-",33,IF(G92="AMBIGUOUS",34,IF(G92="UNCODEABLE",35)))))))))))))))))))))))))))))))))))))))))))))))))))))))))))))))))</f>
        <v>22</v>
      </c>
      <c r="G92" t="s">
        <v>10418</v>
      </c>
    </row>
    <row r="93" spans="1:9" x14ac:dyDescent="0.35">
      <c r="E93" s="110" t="s">
        <v>11857</v>
      </c>
      <c r="F93" s="4">
        <f t="shared" si="6"/>
        <v>3</v>
      </c>
      <c r="G93" t="s">
        <v>9379</v>
      </c>
    </row>
    <row r="94" spans="1:9" x14ac:dyDescent="0.35">
      <c r="E94" s="110" t="s">
        <v>8748</v>
      </c>
      <c r="F94" s="4">
        <f t="shared" si="6"/>
        <v>2</v>
      </c>
      <c r="G94" t="s">
        <v>12175</v>
      </c>
    </row>
    <row r="95" spans="1:9" x14ac:dyDescent="0.35">
      <c r="A95" s="4">
        <v>46</v>
      </c>
      <c r="B95" s="4">
        <v>-314.61399999999998</v>
      </c>
      <c r="C95" t="s">
        <v>8741</v>
      </c>
      <c r="D95" s="4">
        <v>4</v>
      </c>
      <c r="E95" s="16" t="s">
        <v>8751</v>
      </c>
      <c r="F95" s="4">
        <f t="shared" si="6"/>
        <v>4</v>
      </c>
      <c r="G95" t="s">
        <v>9380</v>
      </c>
    </row>
    <row r="96" spans="1:9" x14ac:dyDescent="0.35">
      <c r="A96" s="4">
        <v>47</v>
      </c>
      <c r="B96" s="4">
        <v>-311.42200000000003</v>
      </c>
      <c r="C96" t="s">
        <v>8729</v>
      </c>
      <c r="D96" s="4">
        <v>1</v>
      </c>
      <c r="E96" s="16" t="s">
        <v>8753</v>
      </c>
    </row>
    <row r="97" spans="1:7" x14ac:dyDescent="0.35">
      <c r="E97" s="110" t="s">
        <v>11858</v>
      </c>
      <c r="F97" s="4">
        <f t="shared" si="6"/>
        <v>5</v>
      </c>
      <c r="G97" t="s">
        <v>9378</v>
      </c>
    </row>
    <row r="98" spans="1:7" x14ac:dyDescent="0.35">
      <c r="E98" s="110" t="s">
        <v>11859</v>
      </c>
      <c r="F98" s="4">
        <f t="shared" si="6"/>
        <v>2</v>
      </c>
      <c r="G98" t="s">
        <v>12175</v>
      </c>
    </row>
    <row r="99" spans="1:7" x14ac:dyDescent="0.35">
      <c r="A99" s="4">
        <v>48</v>
      </c>
      <c r="B99" s="4">
        <v>-296.11399999999998</v>
      </c>
      <c r="C99" t="s">
        <v>8727</v>
      </c>
      <c r="D99" s="4">
        <v>2</v>
      </c>
      <c r="E99" s="16" t="s">
        <v>8756</v>
      </c>
    </row>
    <row r="100" spans="1:7" x14ac:dyDescent="0.35">
      <c r="E100" s="110" t="s">
        <v>10109</v>
      </c>
      <c r="F100" s="4">
        <f t="shared" si="6"/>
        <v>7</v>
      </c>
      <c r="G100" t="s">
        <v>9377</v>
      </c>
    </row>
    <row r="101" spans="1:7" x14ac:dyDescent="0.35">
      <c r="E101" s="110" t="s">
        <v>10110</v>
      </c>
      <c r="F101" s="4">
        <f t="shared" si="6"/>
        <v>3</v>
      </c>
      <c r="G101" t="s">
        <v>9379</v>
      </c>
    </row>
    <row r="102" spans="1:7" x14ac:dyDescent="0.35">
      <c r="A102" s="4">
        <v>49</v>
      </c>
      <c r="B102" s="4">
        <v>-283.837999999999</v>
      </c>
      <c r="C102" t="s">
        <v>8729</v>
      </c>
      <c r="D102" s="4">
        <v>1</v>
      </c>
      <c r="E102" s="16" t="s">
        <v>8759</v>
      </c>
      <c r="F102" s="4">
        <f t="shared" si="6"/>
        <v>4</v>
      </c>
      <c r="G102" t="s">
        <v>9372</v>
      </c>
    </row>
    <row r="103" spans="1:7" x14ac:dyDescent="0.35">
      <c r="A103" s="4">
        <v>50</v>
      </c>
      <c r="B103" s="4">
        <v>-273.88200000000001</v>
      </c>
      <c r="C103" t="s">
        <v>8741</v>
      </c>
      <c r="D103" s="4">
        <v>4</v>
      </c>
      <c r="E103" s="16" t="s">
        <v>8764</v>
      </c>
      <c r="F103" s="4">
        <f t="shared" si="6"/>
        <v>3</v>
      </c>
      <c r="G103" t="s">
        <v>9379</v>
      </c>
    </row>
    <row r="104" spans="1:7" x14ac:dyDescent="0.35">
      <c r="A104" s="4">
        <v>51</v>
      </c>
      <c r="B104" s="4">
        <v>-272.18299999999999</v>
      </c>
      <c r="C104" t="s">
        <v>8727</v>
      </c>
      <c r="D104" s="4">
        <v>2</v>
      </c>
      <c r="E104" s="16" t="s">
        <v>1412</v>
      </c>
      <c r="F104" s="4">
        <f t="shared" si="6"/>
        <v>4</v>
      </c>
      <c r="G104" t="s">
        <v>9372</v>
      </c>
    </row>
    <row r="105" spans="1:7" x14ac:dyDescent="0.35">
      <c r="A105" s="4">
        <v>52</v>
      </c>
      <c r="B105" s="4">
        <v>-266.46600000000001</v>
      </c>
      <c r="C105" t="s">
        <v>8741</v>
      </c>
      <c r="D105" s="4">
        <v>4</v>
      </c>
      <c r="E105" s="16" t="s">
        <v>1412</v>
      </c>
      <c r="F105" s="4">
        <f t="shared" si="6"/>
        <v>4</v>
      </c>
      <c r="G105" t="s">
        <v>9372</v>
      </c>
    </row>
    <row r="106" spans="1:7" x14ac:dyDescent="0.35">
      <c r="A106" s="4">
        <v>53</v>
      </c>
      <c r="B106" s="4">
        <v>-263.74700000000001</v>
      </c>
      <c r="C106" t="s">
        <v>8731</v>
      </c>
      <c r="D106" s="4">
        <v>3</v>
      </c>
      <c r="E106" s="16" t="s">
        <v>8766</v>
      </c>
      <c r="F106" s="4">
        <f t="shared" si="6"/>
        <v>8</v>
      </c>
      <c r="G106" t="s">
        <v>9374</v>
      </c>
    </row>
    <row r="107" spans="1:7" x14ac:dyDescent="0.35">
      <c r="A107" s="4">
        <v>54</v>
      </c>
      <c r="B107" s="4">
        <v>-259.66300000000001</v>
      </c>
      <c r="C107" t="s">
        <v>8727</v>
      </c>
      <c r="D107" s="4">
        <v>2</v>
      </c>
      <c r="E107" s="16" t="s">
        <v>8767</v>
      </c>
      <c r="F107" s="4">
        <f t="shared" si="6"/>
        <v>8</v>
      </c>
      <c r="G107" t="s">
        <v>9374</v>
      </c>
    </row>
    <row r="108" spans="1:7" x14ac:dyDescent="0.35">
      <c r="A108" s="4">
        <v>55</v>
      </c>
      <c r="B108" s="4">
        <v>-255.905</v>
      </c>
      <c r="C108" t="s">
        <v>8731</v>
      </c>
      <c r="D108" s="4">
        <v>3</v>
      </c>
      <c r="E108" s="16" t="s">
        <v>1412</v>
      </c>
      <c r="F108" s="4">
        <f t="shared" si="6"/>
        <v>4</v>
      </c>
      <c r="G108" t="s">
        <v>9372</v>
      </c>
    </row>
    <row r="109" spans="1:7" x14ac:dyDescent="0.35">
      <c r="A109" s="4">
        <v>56</v>
      </c>
      <c r="B109" s="4">
        <v>-237.07299999999901</v>
      </c>
      <c r="C109" t="s">
        <v>8729</v>
      </c>
      <c r="D109" s="4">
        <v>1</v>
      </c>
      <c r="E109" s="16" t="s">
        <v>8773</v>
      </c>
      <c r="F109" s="4">
        <f t="shared" si="6"/>
        <v>8</v>
      </c>
      <c r="G109" t="s">
        <v>9374</v>
      </c>
    </row>
    <row r="110" spans="1:7" x14ac:dyDescent="0.35">
      <c r="A110" s="4">
        <v>57</v>
      </c>
      <c r="B110" s="4">
        <v>-223.06299999999999</v>
      </c>
      <c r="C110" t="s">
        <v>8727</v>
      </c>
      <c r="D110" s="4">
        <v>2</v>
      </c>
      <c r="E110" s="16" t="s">
        <v>8775</v>
      </c>
      <c r="F110" s="4">
        <f t="shared" si="6"/>
        <v>7</v>
      </c>
      <c r="G110" t="s">
        <v>9377</v>
      </c>
    </row>
    <row r="111" spans="1:7" x14ac:dyDescent="0.35">
      <c r="E111" s="110" t="s">
        <v>11860</v>
      </c>
      <c r="F111" s="4">
        <f t="shared" si="6"/>
        <v>9</v>
      </c>
      <c r="G111" t="s">
        <v>9373</v>
      </c>
    </row>
    <row r="112" spans="1:7" x14ac:dyDescent="0.35">
      <c r="E112" s="110" t="s">
        <v>11861</v>
      </c>
      <c r="F112" s="4">
        <f t="shared" si="6"/>
        <v>2</v>
      </c>
      <c r="G112" t="s">
        <v>12175</v>
      </c>
    </row>
    <row r="113" spans="1:7" x14ac:dyDescent="0.35">
      <c r="B113" s="20" t="s">
        <v>9285</v>
      </c>
    </row>
    <row r="114" spans="1:7" x14ac:dyDescent="0.35">
      <c r="A114" s="4">
        <v>58</v>
      </c>
      <c r="B114" s="4">
        <v>-233.55699999999999</v>
      </c>
      <c r="C114" t="s">
        <v>8741</v>
      </c>
      <c r="D114" s="4">
        <v>4</v>
      </c>
      <c r="E114" s="16" t="s">
        <v>8774</v>
      </c>
    </row>
    <row r="115" spans="1:7" x14ac:dyDescent="0.35">
      <c r="E115" s="110" t="s">
        <v>11862</v>
      </c>
      <c r="F115" s="4">
        <f t="shared" si="6"/>
        <v>9</v>
      </c>
      <c r="G115" t="s">
        <v>9373</v>
      </c>
    </row>
    <row r="116" spans="1:7" x14ac:dyDescent="0.35">
      <c r="E116" s="110" t="s">
        <v>11863</v>
      </c>
      <c r="F116" s="4">
        <f t="shared" si="6"/>
        <v>7</v>
      </c>
      <c r="G116" t="s">
        <v>9377</v>
      </c>
    </row>
    <row r="117" spans="1:7" x14ac:dyDescent="0.35">
      <c r="A117" s="4">
        <v>59</v>
      </c>
      <c r="B117" s="4">
        <v>-214.36699999999999</v>
      </c>
      <c r="C117" t="s">
        <v>8729</v>
      </c>
      <c r="D117" s="4">
        <v>1</v>
      </c>
      <c r="E117" s="16" t="s">
        <v>8776</v>
      </c>
      <c r="F117" s="4">
        <f t="shared" si="6"/>
        <v>7</v>
      </c>
      <c r="G117" t="s">
        <v>9377</v>
      </c>
    </row>
    <row r="118" spans="1:7" x14ac:dyDescent="0.35">
      <c r="A118" s="4">
        <v>60</v>
      </c>
      <c r="B118" s="4">
        <v>-213.36599999999899</v>
      </c>
      <c r="C118" t="s">
        <v>8731</v>
      </c>
      <c r="D118" s="4">
        <v>3</v>
      </c>
      <c r="E118" s="16" t="s">
        <v>8777</v>
      </c>
      <c r="F118" s="4">
        <f t="shared" si="6"/>
        <v>9</v>
      </c>
      <c r="G118" t="s">
        <v>9373</v>
      </c>
    </row>
    <row r="119" spans="1:7" x14ac:dyDescent="0.35">
      <c r="A119" s="4">
        <v>61</v>
      </c>
      <c r="B119" s="4">
        <v>-196.202</v>
      </c>
      <c r="C119" t="s">
        <v>8731</v>
      </c>
      <c r="D119" s="4">
        <v>3</v>
      </c>
      <c r="E119" s="16" t="s">
        <v>8782</v>
      </c>
      <c r="F119" s="4">
        <f t="shared" si="6"/>
        <v>7</v>
      </c>
      <c r="G119" t="s">
        <v>9377</v>
      </c>
    </row>
    <row r="120" spans="1:7" x14ac:dyDescent="0.35">
      <c r="A120" s="4">
        <v>62</v>
      </c>
      <c r="B120" s="4">
        <v>-186.821</v>
      </c>
      <c r="C120" t="s">
        <v>8727</v>
      </c>
      <c r="D120" s="4">
        <v>2</v>
      </c>
      <c r="E120" s="16" t="s">
        <v>8786</v>
      </c>
      <c r="F120" s="4">
        <f t="shared" si="6"/>
        <v>7</v>
      </c>
      <c r="G120" t="s">
        <v>9377</v>
      </c>
    </row>
    <row r="121" spans="1:7" x14ac:dyDescent="0.35">
      <c r="A121" s="4">
        <v>63</v>
      </c>
      <c r="B121" s="4">
        <v>-178.26400000000001</v>
      </c>
      <c r="C121" t="s">
        <v>8741</v>
      </c>
      <c r="D121" s="4">
        <v>4</v>
      </c>
      <c r="E121" s="16" t="s">
        <v>8788</v>
      </c>
      <c r="F121" s="4">
        <f t="shared" si="6"/>
        <v>7</v>
      </c>
      <c r="G121" t="s">
        <v>9377</v>
      </c>
    </row>
    <row r="122" spans="1:7" x14ac:dyDescent="0.35">
      <c r="A122" s="4">
        <v>64</v>
      </c>
      <c r="B122" s="4">
        <v>-165.864</v>
      </c>
      <c r="C122" t="s">
        <v>8731</v>
      </c>
      <c r="D122" s="4">
        <v>3</v>
      </c>
      <c r="E122" s="16" t="s">
        <v>8792</v>
      </c>
      <c r="F122" s="4">
        <f t="shared" si="6"/>
        <v>7</v>
      </c>
      <c r="G122" t="s">
        <v>9377</v>
      </c>
    </row>
    <row r="123" spans="1:7" x14ac:dyDescent="0.35">
      <c r="A123" s="4">
        <v>65</v>
      </c>
      <c r="B123" s="4">
        <v>-162.06200000000001</v>
      </c>
      <c r="C123" t="s">
        <v>8729</v>
      </c>
      <c r="D123" s="4">
        <v>1</v>
      </c>
      <c r="E123" s="16" t="s">
        <v>8795</v>
      </c>
    </row>
    <row r="124" spans="1:7" x14ac:dyDescent="0.35">
      <c r="E124" s="110" t="s">
        <v>11864</v>
      </c>
      <c r="F124" s="4">
        <f t="shared" si="6"/>
        <v>7</v>
      </c>
      <c r="G124" t="s">
        <v>9377</v>
      </c>
    </row>
    <row r="125" spans="1:7" x14ac:dyDescent="0.35">
      <c r="E125" s="110" t="s">
        <v>11865</v>
      </c>
      <c r="F125" s="4">
        <f t="shared" si="6"/>
        <v>22</v>
      </c>
      <c r="G125" t="s">
        <v>10418</v>
      </c>
    </row>
    <row r="126" spans="1:7" x14ac:dyDescent="0.35">
      <c r="A126" s="4">
        <v>66</v>
      </c>
      <c r="B126" s="4">
        <v>-154.32599999999999</v>
      </c>
      <c r="C126" t="s">
        <v>8727</v>
      </c>
      <c r="D126" s="4">
        <v>2</v>
      </c>
      <c r="E126" s="16" t="s">
        <v>8796</v>
      </c>
      <c r="F126" s="4">
        <f t="shared" si="6"/>
        <v>7</v>
      </c>
      <c r="G126" t="s">
        <v>9377</v>
      </c>
    </row>
    <row r="127" spans="1:7" x14ac:dyDescent="0.35">
      <c r="A127" s="4">
        <v>67</v>
      </c>
      <c r="B127" s="4">
        <v>-141.24100000000001</v>
      </c>
      <c r="C127" t="s">
        <v>8731</v>
      </c>
      <c r="D127" s="4">
        <v>3</v>
      </c>
      <c r="E127" s="16" t="s">
        <v>8802</v>
      </c>
    </row>
    <row r="128" spans="1:7" x14ac:dyDescent="0.35">
      <c r="E128" s="110" t="s">
        <v>11868</v>
      </c>
      <c r="F128" s="4">
        <f t="shared" si="6"/>
        <v>7</v>
      </c>
      <c r="G128" t="s">
        <v>9377</v>
      </c>
    </row>
    <row r="129" spans="1:7" x14ac:dyDescent="0.35">
      <c r="E129" s="110" t="s">
        <v>11866</v>
      </c>
      <c r="F129" s="4">
        <f t="shared" si="6"/>
        <v>22</v>
      </c>
      <c r="G129" t="s">
        <v>10418</v>
      </c>
    </row>
    <row r="130" spans="1:7" x14ac:dyDescent="0.35">
      <c r="E130" s="110" t="s">
        <v>11867</v>
      </c>
      <c r="F130" s="4">
        <f t="shared" si="6"/>
        <v>24</v>
      </c>
      <c r="G130" t="s">
        <v>10409</v>
      </c>
    </row>
    <row r="131" spans="1:7" x14ac:dyDescent="0.35">
      <c r="A131" s="4">
        <v>68</v>
      </c>
      <c r="B131" s="4">
        <v>-127.73399999999999</v>
      </c>
      <c r="C131" t="s">
        <v>8729</v>
      </c>
      <c r="D131" s="4">
        <v>1</v>
      </c>
      <c r="E131" s="16" t="s">
        <v>8807</v>
      </c>
    </row>
    <row r="132" spans="1:7" x14ac:dyDescent="0.35">
      <c r="E132" s="39" t="s">
        <v>11869</v>
      </c>
      <c r="F132" s="4">
        <f t="shared" si="6"/>
        <v>7</v>
      </c>
      <c r="G132" t="s">
        <v>9377</v>
      </c>
    </row>
    <row r="133" spans="1:7" x14ac:dyDescent="0.35">
      <c r="E133" s="39" t="s">
        <v>11870</v>
      </c>
      <c r="F133" s="4">
        <f t="shared" si="6"/>
        <v>6</v>
      </c>
      <c r="G133" t="s">
        <v>10472</v>
      </c>
    </row>
    <row r="134" spans="1:7" x14ac:dyDescent="0.35">
      <c r="A134" s="4">
        <v>69</v>
      </c>
      <c r="B134" s="4">
        <v>-113.973</v>
      </c>
      <c r="C134" t="s">
        <v>8741</v>
      </c>
      <c r="D134" s="4">
        <v>4</v>
      </c>
      <c r="E134" s="16" t="s">
        <v>8811</v>
      </c>
      <c r="F134" s="4">
        <f t="shared" si="6"/>
        <v>9</v>
      </c>
      <c r="G134" t="s">
        <v>9373</v>
      </c>
    </row>
    <row r="135" spans="1:7" x14ac:dyDescent="0.35">
      <c r="A135" s="4">
        <v>70</v>
      </c>
      <c r="B135" s="4">
        <v>-73.344999999999999</v>
      </c>
      <c r="C135" t="s">
        <v>8731</v>
      </c>
      <c r="D135" s="4">
        <v>3</v>
      </c>
      <c r="E135" s="16" t="s">
        <v>8823</v>
      </c>
      <c r="F135" s="4">
        <f t="shared" si="6"/>
        <v>9</v>
      </c>
      <c r="G135" t="s">
        <v>9373</v>
      </c>
    </row>
    <row r="136" spans="1:7" x14ac:dyDescent="0.35">
      <c r="A136" s="4">
        <v>71</v>
      </c>
      <c r="B136" s="4">
        <v>-49.546999999999997</v>
      </c>
      <c r="C136" t="s">
        <v>8731</v>
      </c>
      <c r="D136" s="4">
        <v>3</v>
      </c>
      <c r="E136" s="16" t="s">
        <v>8829</v>
      </c>
      <c r="F136" s="4">
        <f t="shared" si="6"/>
        <v>7</v>
      </c>
      <c r="G136" t="s">
        <v>9377</v>
      </c>
    </row>
    <row r="137" spans="1:7" x14ac:dyDescent="0.35">
      <c r="A137" s="4">
        <v>72</v>
      </c>
      <c r="B137" s="4">
        <v>-47.982999999999997</v>
      </c>
      <c r="C137" t="s">
        <v>8727</v>
      </c>
      <c r="D137" s="4">
        <v>2</v>
      </c>
      <c r="E137" s="16" t="s">
        <v>8832</v>
      </c>
      <c r="F137" s="4">
        <f t="shared" si="6"/>
        <v>9</v>
      </c>
      <c r="G137" t="s">
        <v>9373</v>
      </c>
    </row>
    <row r="138" spans="1:7" x14ac:dyDescent="0.35">
      <c r="B138" s="4">
        <v>-43.000999999999998</v>
      </c>
      <c r="C138" t="s">
        <v>8727</v>
      </c>
      <c r="D138" s="4">
        <v>2</v>
      </c>
      <c r="E138" s="16" t="s">
        <v>8834</v>
      </c>
    </row>
    <row r="139" spans="1:7" x14ac:dyDescent="0.35">
      <c r="A139" s="4">
        <v>73</v>
      </c>
      <c r="B139" s="4">
        <v>-37.68</v>
      </c>
      <c r="C139" t="s">
        <v>8741</v>
      </c>
      <c r="D139" s="4">
        <v>4</v>
      </c>
      <c r="E139" s="16" t="s">
        <v>8836</v>
      </c>
      <c r="F139" s="4">
        <f t="shared" si="6"/>
        <v>9</v>
      </c>
      <c r="G139" t="s">
        <v>9373</v>
      </c>
    </row>
    <row r="140" spans="1:7" x14ac:dyDescent="0.35">
      <c r="B140" s="4">
        <v>-30.873999999999999</v>
      </c>
      <c r="C140" t="s">
        <v>8741</v>
      </c>
      <c r="D140" s="4">
        <v>4</v>
      </c>
      <c r="E140" s="16" t="s">
        <v>8843</v>
      </c>
    </row>
    <row r="141" spans="1:7" x14ac:dyDescent="0.35">
      <c r="A141" s="4">
        <v>74</v>
      </c>
      <c r="B141" s="4">
        <v>-36.326999999999998</v>
      </c>
      <c r="C141" t="s">
        <v>8731</v>
      </c>
      <c r="D141" s="4">
        <v>3</v>
      </c>
      <c r="E141" s="16" t="s">
        <v>8837</v>
      </c>
      <c r="F141" s="4">
        <f t="shared" si="6"/>
        <v>9</v>
      </c>
      <c r="G141" t="s">
        <v>9373</v>
      </c>
    </row>
    <row r="143" spans="1:7" x14ac:dyDescent="0.35">
      <c r="A143" s="7"/>
      <c r="B143" s="11" t="s">
        <v>9229</v>
      </c>
      <c r="C143" s="15"/>
      <c r="D143" s="19"/>
      <c r="E143" s="15"/>
    </row>
    <row r="144" spans="1:7" x14ac:dyDescent="0.35">
      <c r="B144" s="20" t="s">
        <v>9292</v>
      </c>
    </row>
    <row r="145" spans="1:9" x14ac:dyDescent="0.35">
      <c r="A145" s="4">
        <v>75</v>
      </c>
      <c r="B145" s="4">
        <v>-372.93900000000002</v>
      </c>
      <c r="C145" t="s">
        <v>8727</v>
      </c>
      <c r="D145" s="4">
        <v>2</v>
      </c>
      <c r="E145" s="16" t="s">
        <v>8955</v>
      </c>
    </row>
    <row r="146" spans="1:9" x14ac:dyDescent="0.35">
      <c r="E146" s="110" t="s">
        <v>11871</v>
      </c>
      <c r="F146" s="4">
        <f t="shared" ref="F146:F147" si="7">IF(G146="GREET",1,IF(G146="GOAL",2,IF(G146="GOAL:COOP",2,IF(G146="(GOAL:COOP)",2,IF(G146="GOAL:CIVILITY",2,IF(G146="GOAL:SUSTAIN",2,IF(G146="(GOAL:SUSTAIN)",2,IF(G146="GOAL:MAX EARN",2,IF(G146="GOAL:EQUITY",2,IF(G146="(GOAL:EQUITY)",2,IF(G146="PROPOSAL",3,IF(G146="(PROPOSAL)",3,IF(G146="CHOOSE+",4,IF(G146="CHOOSE-",4,IF(G146="(CHOOSE+)",4,IF(G146="(CHOOSE-)",4,IF(G146="ECO INFO",5,IF(G146="(ECO INFO)",5,IF(G146="$ INFO",6,IF(G146="($ INFO)",6,IF(G146="SOC INFO",7,IF(G146="(SOC INFO)",7,IF(G146="RULE INFO",8,IF(G146="EXP INFO",9,IF(G146="(EXP INFO)",9,IF(G146="MON RES",10,IF(G146="MON EARN",11,IF(G146="MON BEH",12,IF(G146="POSE HARM",13,IF(G146="(POSE HARM)",13,IF(G146="POSE CONCERN",14,IF(G146="(POSE CONCERN)",14,IF(G146="RJ APOLOGY",15,IF(G146="RJ ATONE",16,IF(G146="(RJ ATONE)",16,IF(G146="RJ JUSTIFY",17,IF(G146="RJ JUSTIFY:ECO INFO",17,IF(G146="RJ JUSTIFY:SOC INFO",17,IF(G146="RJ JUSTIFY:EXP INFO",17,IF(G146="RJ JUSTIFY:MON EARN",17,IF(G146="RJ JUSTIFY:MON BEH",17,IF(G146="RJ-",18,IF(G146="RJ FORGIVE+",19,IF(G146="RJ FORGIVE-",19,IF(G146="(RJ FORGIVE+)",19,IF(G146="(RJ FORGIVE-)",19,IF(G146="COORD",20,IF(G146="(COORD)",20,IF(G146="ENF ACK",21,IF(G146="(ENF ACK)",21,IF(G146="ENF PRAISE",22,IF(G146="ENF ASK",23,IF(G146="ENF TELL",24,IF(G146="ENF SHAME",25,IF(G146="ENF WARN",26,IF(G146="ENF THREATEN",27,IF(G146="ENF PUNISH",28,IF(G146="DEFECT",29,IF(G146="SM TALK",30,IF(G146="HUMOR",31,IF(G146="POLITE+",32,IF(G146="POLITE-",32,IF(G146="INPUT-",33,IF(G146="AMBIGUOUS",34,IF(G146="UNCODEABLE",35)))))))))))))))))))))))))))))))))))))))))))))))))))))))))))))))))</f>
        <v>22</v>
      </c>
      <c r="G146" t="s">
        <v>10418</v>
      </c>
    </row>
    <row r="147" spans="1:9" x14ac:dyDescent="0.35">
      <c r="E147" s="110" t="s">
        <v>11872</v>
      </c>
      <c r="F147" s="4">
        <f t="shared" si="7"/>
        <v>6</v>
      </c>
      <c r="G147" t="s">
        <v>10472</v>
      </c>
    </row>
    <row r="149" spans="1:9" x14ac:dyDescent="0.35">
      <c r="A149" s="7">
        <v>1</v>
      </c>
      <c r="B149" s="31" t="s">
        <v>12161</v>
      </c>
    </row>
    <row r="150" spans="1:9" x14ac:dyDescent="0.35">
      <c r="A150" s="4">
        <v>76</v>
      </c>
      <c r="B150" s="4">
        <v>-364.30699999999899</v>
      </c>
      <c r="C150" t="s">
        <v>8729</v>
      </c>
      <c r="D150" s="4">
        <v>1</v>
      </c>
      <c r="E150" s="16" t="s">
        <v>8959</v>
      </c>
    </row>
    <row r="151" spans="1:9" x14ac:dyDescent="0.35">
      <c r="E151" s="58" t="s">
        <v>10111</v>
      </c>
      <c r="F151" s="4">
        <f t="shared" ref="F151:J188" si="8">IF(G151="GREET",1,IF(G151="GOAL",2,IF(G151="GOAL:COOP",2,IF(G151="(GOAL:COOP)",2,IF(G151="GOAL:CIVILITY",2,IF(G151="GOAL:SUSTAIN",2,IF(G151="(GOAL:SUSTAIN)",2,IF(G151="GOAL:MAX EARN",2,IF(G151="GOAL:EQUITY",2,IF(G151="(GOAL:EQUITY)",2,IF(G151="PROPOSAL",3,IF(G151="(PROPOSAL)",3,IF(G151="CHOOSE+",4,IF(G151="CHOOSE-",4,IF(G151="(CHOOSE+)",4,IF(G151="(CHOOSE-)",4,IF(G151="ECO INFO",5,IF(G151="(ECO INFO)",5,IF(G151="$ INFO",6,IF(G151="($ INFO)",6,IF(G151="SOC INFO",7,IF(G151="(SOC INFO)",7,IF(G151="RULE INFO",8,IF(G151="EXP INFO",9,IF(G151="(EXP INFO)",9,IF(G151="MON RES",10,IF(G151="MON EARN",11,IF(G151="MON BEH",12,IF(G151="POSE HARM",13,IF(G151="(POSE HARM)",13,IF(G151="POSE CONCERN",14,IF(G151="(POSE CONCERN)",14,IF(G151="RJ APOLOGY",15,IF(G151="RJ ATONE",16,IF(G151="(RJ ATONE)",16,IF(G151="RJ JUSTIFY",17,IF(G151="RJ JUSTIFY:ECO INFO",17,IF(G151="RJ JUSTIFY:SOC INFO",17,IF(G151="RJ JUSTIFY:EXP INFO",17,IF(G151="RJ JUSTIFY:MON EARN",17,IF(G151="RJ JUSTIFY:MON BEH",17,IF(G151="RJ-",18,IF(G151="RJ FORGIVE+",19,IF(G151="RJ FORGIVE-",19,IF(G151="(RJ FORGIVE+)",19,IF(G151="(RJ FORGIVE-)",19,IF(G151="COORD",20,IF(G151="(COORD)",20,IF(G151="ENF ACK",21,IF(G151="(ENF ACK)",21,IF(G151="ENF PRAISE",22,IF(G151="ENF ASK",23,IF(G151="ENF TELL",24,IF(G151="ENF SHAME",25,IF(G151="ENF WARN",26,IF(G151="ENF THREATEN",27,IF(G151="ENF PUNISH",28,IF(G151="DEFECT",29,IF(G151="SM TALK",30,IF(G151="HUMOR",31,IF(G151="POLITE+",32,IF(G151="POLITE-",32,IF(G151="INPUT-",33,IF(G151="AMBIGUOUS",34,IF(G151="UNCODEABLE",35)))))))))))))))))))))))))))))))))))))))))))))))))))))))))))))))))</f>
        <v>15</v>
      </c>
      <c r="G151" t="s">
        <v>9706</v>
      </c>
    </row>
    <row r="152" spans="1:9" x14ac:dyDescent="0.35">
      <c r="E152" s="58" t="s">
        <v>10112</v>
      </c>
      <c r="F152" s="4">
        <f>IF(G152="GREET",1,IF(G152="GOAL",2,IF(G152="GOAL:COOP",2,IF(G152="(GOAL:COOP)",2,IF(G152="GOAL:CIVILITY",2,IF(G152="GOAL:SUSTAIN",2,IF(G152="(GOAL:SUSTAIN)",2,IF(G152="GOAL:MAX EARN",2,IF(G152="GOAL:EQUITY",2,IF(G152="(GOAL:EQUITY)",2,IF(G152="PROPOSAL",3,IF(G152="(PROPOSAL)",3,IF(G152="CHOOSE+",4,IF(G152="CHOOSE-",4,IF(G152="(CHOOSE+)",4,IF(G152="(CHOOSE-)",4,IF(G152="ECO INFO",5,IF(G152="(ECO INFO)",5,IF(G152="$ INFO",6,IF(G152="($ INFO)",6,IF(G152="SOC INFO",7,IF(G152="(SOC INFO)",7,IF(G152="RULE INFO",8,IF(G152="EXP INFO",9,IF(G152="(EXP INFO)",9,IF(G152="MON RES",10,IF(G152="MON EARN",11,IF(G152="MON BEH",12,IF(G152="POSE HARM",13,IF(G152="(POSE HARM)",13,IF(G152="POSE CONCERN",14,IF(G152="(POSE CONCERN)",14,IF(G152="RJ APOLOGY",15,IF(G152="RJ ATONE",16,IF(G152="(RJ ATONE)",16,IF(G152="RJ JUSTIFY",17,IF(G152="RJ JUSTIFY:ECO INFO",17,IF(G152="RJ JUSTIFY:SOC INFO",17,IF(G152="RJ JUSTIFY:ENF TELL",17,IF(G152="RJ JUSTIFY:MON EARN",17,IF(G152="RJ JUSTIFY:MON BEH",17,IF(G152="RJ-",18,IF(G152="RJ FORGIVE+",19,IF(G152="RJ FORGIVE-",19,IF(G152="(RJ FORGIVE+)",19,IF(G152="(RJ FORGIVE-)",19,IF(G152="COORD",20,IF(G152="(COORD)",20,IF(G152="ENF ACK",21,IF(G152="(ENF ACK)",21,IF(G152="ENF PRAISE",22,IF(G152="ENF ASK",23,IF(G152="ENF TELL",24,IF(G152="ENF SHAME",25,IF(G152="ENF WARN",26,IF(G152="ENF THREATEN",27,IF(G152="ENF PUNISH",28,IF(G152="DEFECT",29,IF(G152="SM TALK",30,IF(G152="HUMOR",31,IF(G152="POLITE+",32,IF(G152="POLITE-",32,IF(G152="INPUT-",33,IF(G152="AMBIGUOUS",34,IF(G152="UNCODEABLE",35)))))))))))))))))))))))))))))))))))))))))))))))))))))))))))))))))</f>
        <v>17</v>
      </c>
      <c r="G152" t="s">
        <v>12197</v>
      </c>
    </row>
    <row r="153" spans="1:9" x14ac:dyDescent="0.35">
      <c r="A153" s="4">
        <v>77</v>
      </c>
      <c r="B153" s="4">
        <v>-338.76299999999998</v>
      </c>
      <c r="C153" t="s">
        <v>8731</v>
      </c>
      <c r="D153" s="4">
        <v>3</v>
      </c>
      <c r="E153" s="16" t="s">
        <v>8966</v>
      </c>
      <c r="F153" s="4">
        <f>IF(G153="GREET",1,IF(G153="GOAL",2,IF(G153="GOAL:COOP",2,IF(G153="(GOAL:COOP)",2,IF(G153="GOAL:CIVILITY",2,IF(G153="GOAL:SUSTAIN",2,IF(G153="(GOAL:SUSTAIN)",2,IF(G153="GOAL:MAX EARN",2,IF(G153="GOAL:EQUITY",2,IF(G153="(GOAL:EQUITY)",2,IF(G153="PROPOSAL",3,IF(G153="(PROPOSAL)",3,IF(G153="CHOOSE+",4,IF(G153="CHOOSE-",4,IF(G153="(CHOOSE+)",4,IF(G153="(CHOOSE-)",4,IF(G153="ECO INFO",5,IF(G153="(ECO INFO)",5,IF(G153="$ INFO",6,IF(G153="($ INFO)",6,IF(G153="SOC INFO",7,IF(G153="(SOC INFO)",7,IF(G153="RULE INFO",8,IF(G153="EXP INFO",9,IF(G153="(EXP INFO)",9,IF(G153="MON RES",10,IF(G153="MON EARN",11,IF(G153="MON BEH",12,IF(G153="POSE HARM",13,IF(G153="(POSE HARM)",13,IF(G153="POSE CONCERN",14,IF(G153="(POSE CONCERN)",14,IF(G153="RJ APOLOGY",15,IF(G153="RJ ATONE",16,IF(G153="(RJ ATONE)",16,IF(G153="RJ JUSTIFY",17,IF(G153="RJ JUSTIFY:ECO INFO",17,IF(G153="RJ JUSTIFY:SOC INFO",17,IF(G153="RJ JUSTIFY:ENF TELL",17,IF(G153="RJ JUSTIFY:MON EARN",17,IF(G153="RJ JUSTIFY:MON BEH",17,IF(G153="RJ-",18,IF(G153="RJ FORGIVE+",19,IF(G153="RJ FORGIVE-",19,IF(G153="(RJ FORGIVE+)",19,IF(G153="(RJ FORGIVE-)",19,IF(G153="COORD",20,IF(G153="(COORD)",20,IF(G153="ENF ACK",21,IF(G153="(ENF ACK)",21,IF(G153="ENF PRAISE",22,IF(G153="ENF ASK",23,IF(G153="ENF TELL",24,IF(G153="ENF SHAME",25,IF(G153="ENF WARN",26,IF(G153="ENF THREATEN",27,IF(G153="ENF PUNISH",28,IF(G153="DEFECT",29,IF(G153="SM TALK",30,IF(G153="HUMOR",31,IF(G153="POLITE+",32,IF(G153="POLITE-",32,IF(G153="INPUT-",33,IF(G153="AMBIGUOUS",34,IF(G153="UNCODEABLE",35)))))))))))))))))))))))))))))))))))))))))))))))))))))))))))))))))</f>
        <v>7</v>
      </c>
      <c r="G153" t="s">
        <v>9377</v>
      </c>
    </row>
    <row r="154" spans="1:9" x14ac:dyDescent="0.35">
      <c r="B154" s="4">
        <v>-318.49099999999999</v>
      </c>
      <c r="C154" t="s">
        <v>8731</v>
      </c>
      <c r="D154" s="4">
        <v>3</v>
      </c>
      <c r="E154" s="16" t="s">
        <v>8971</v>
      </c>
    </row>
    <row r="155" spans="1:9" x14ac:dyDescent="0.35">
      <c r="E155" s="58" t="s">
        <v>8971</v>
      </c>
      <c r="F155" s="4">
        <f t="shared" si="8"/>
        <v>15</v>
      </c>
      <c r="G155" t="s">
        <v>9706</v>
      </c>
      <c r="H155" s="4">
        <f t="shared" si="8"/>
        <v>19</v>
      </c>
      <c r="I155" t="s">
        <v>11030</v>
      </c>
    </row>
    <row r="156" spans="1:9" x14ac:dyDescent="0.35">
      <c r="E156" s="58" t="s">
        <v>8966</v>
      </c>
      <c r="F156" s="4">
        <f t="shared" si="8"/>
        <v>17</v>
      </c>
      <c r="G156" t="s">
        <v>12176</v>
      </c>
    </row>
    <row r="157" spans="1:9" x14ac:dyDescent="0.35">
      <c r="A157" s="4">
        <v>78</v>
      </c>
      <c r="B157" s="4">
        <v>-315.61900000000003</v>
      </c>
      <c r="C157" t="s">
        <v>8727</v>
      </c>
      <c r="D157" s="4">
        <v>2</v>
      </c>
      <c r="E157" s="16" t="s">
        <v>8972</v>
      </c>
    </row>
    <row r="158" spans="1:9" x14ac:dyDescent="0.35">
      <c r="E158" s="58" t="s">
        <v>11873</v>
      </c>
      <c r="F158" s="4">
        <f t="shared" si="8"/>
        <v>24</v>
      </c>
      <c r="G158" t="s">
        <v>10409</v>
      </c>
    </row>
    <row r="159" spans="1:9" x14ac:dyDescent="0.35">
      <c r="E159" s="58" t="s">
        <v>11874</v>
      </c>
      <c r="F159" s="4">
        <f t="shared" si="8"/>
        <v>9</v>
      </c>
      <c r="G159" t="s">
        <v>9373</v>
      </c>
    </row>
    <row r="160" spans="1:9" x14ac:dyDescent="0.35">
      <c r="A160" s="4">
        <v>79</v>
      </c>
      <c r="B160" s="4">
        <v>-300.265999999999</v>
      </c>
      <c r="C160" t="s">
        <v>8729</v>
      </c>
      <c r="D160" s="4">
        <v>1</v>
      </c>
      <c r="E160" s="16" t="s">
        <v>8976</v>
      </c>
      <c r="F160" s="4">
        <f t="shared" si="8"/>
        <v>24</v>
      </c>
      <c r="G160" t="s">
        <v>10409</v>
      </c>
    </row>
    <row r="161" spans="1:9" x14ac:dyDescent="0.35">
      <c r="A161" s="4">
        <v>80</v>
      </c>
      <c r="B161" s="4">
        <v>-291.92599999999999</v>
      </c>
      <c r="C161" t="s">
        <v>8731</v>
      </c>
      <c r="D161" s="4">
        <v>3</v>
      </c>
      <c r="E161" s="16" t="s">
        <v>8978</v>
      </c>
    </row>
    <row r="162" spans="1:9" x14ac:dyDescent="0.35">
      <c r="E162" s="58" t="s">
        <v>11875</v>
      </c>
      <c r="F162" s="4">
        <f t="shared" si="8"/>
        <v>17</v>
      </c>
      <c r="G162" t="s">
        <v>12176</v>
      </c>
    </row>
    <row r="163" spans="1:9" x14ac:dyDescent="0.35">
      <c r="E163" s="58" t="s">
        <v>11876</v>
      </c>
      <c r="F163" s="4">
        <f t="shared" si="8"/>
        <v>21</v>
      </c>
      <c r="G163" t="s">
        <v>9613</v>
      </c>
      <c r="H163" s="4">
        <f t="shared" si="8"/>
        <v>16</v>
      </c>
      <c r="I163" t="s">
        <v>10463</v>
      </c>
    </row>
    <row r="164" spans="1:9" x14ac:dyDescent="0.35">
      <c r="B164" s="20" t="s">
        <v>9285</v>
      </c>
    </row>
    <row r="165" spans="1:9" x14ac:dyDescent="0.35">
      <c r="A165" s="4">
        <v>81</v>
      </c>
      <c r="B165" s="4">
        <v>-139.47899999999899</v>
      </c>
      <c r="C165" t="s">
        <v>8731</v>
      </c>
      <c r="D165" s="4">
        <v>3</v>
      </c>
      <c r="E165" s="16" t="s">
        <v>9003</v>
      </c>
      <c r="F165" s="4">
        <f t="shared" si="8"/>
        <v>9</v>
      </c>
      <c r="G165" t="s">
        <v>9373</v>
      </c>
    </row>
    <row r="166" spans="1:9" x14ac:dyDescent="0.35">
      <c r="A166" s="4">
        <v>82</v>
      </c>
      <c r="B166" s="4">
        <v>-125.286</v>
      </c>
      <c r="C166" t="s">
        <v>8727</v>
      </c>
      <c r="D166" s="4">
        <v>2</v>
      </c>
      <c r="E166" s="16" t="s">
        <v>9008</v>
      </c>
      <c r="F166" s="4">
        <f t="shared" si="8"/>
        <v>9</v>
      </c>
      <c r="G166" t="s">
        <v>9373</v>
      </c>
    </row>
    <row r="167" spans="1:9" x14ac:dyDescent="0.35">
      <c r="A167" s="4">
        <v>83</v>
      </c>
      <c r="B167" s="4">
        <v>-106.589</v>
      </c>
      <c r="C167" t="s">
        <v>8729</v>
      </c>
      <c r="D167" s="4">
        <v>1</v>
      </c>
      <c r="E167" s="16" t="s">
        <v>9012</v>
      </c>
      <c r="F167" s="4">
        <f t="shared" si="8"/>
        <v>9</v>
      </c>
      <c r="G167" t="s">
        <v>9373</v>
      </c>
    </row>
    <row r="168" spans="1:9" x14ac:dyDescent="0.35">
      <c r="A168" s="4">
        <v>84</v>
      </c>
      <c r="B168" s="4">
        <v>-93.266000000000005</v>
      </c>
      <c r="C168" t="s">
        <v>8727</v>
      </c>
      <c r="D168" s="4">
        <v>2</v>
      </c>
      <c r="E168" s="16" t="s">
        <v>9014</v>
      </c>
      <c r="F168" s="4">
        <f t="shared" si="8"/>
        <v>9</v>
      </c>
      <c r="G168" t="s">
        <v>9373</v>
      </c>
    </row>
    <row r="169" spans="1:9" x14ac:dyDescent="0.35">
      <c r="A169" s="4">
        <v>85</v>
      </c>
      <c r="B169" s="4">
        <v>-77.816999999999993</v>
      </c>
      <c r="C169" t="s">
        <v>8731</v>
      </c>
      <c r="D169" s="4">
        <v>3</v>
      </c>
      <c r="E169" s="16" t="s">
        <v>9016</v>
      </c>
      <c r="F169" s="4">
        <f t="shared" si="8"/>
        <v>9</v>
      </c>
      <c r="G169" t="s">
        <v>9373</v>
      </c>
    </row>
    <row r="170" spans="1:9" x14ac:dyDescent="0.35">
      <c r="B170" s="4">
        <v>-52.411000000000001</v>
      </c>
      <c r="C170" t="s">
        <v>8731</v>
      </c>
      <c r="D170" s="4">
        <v>3</v>
      </c>
      <c r="E170" s="16" t="s">
        <v>9022</v>
      </c>
    </row>
    <row r="171" spans="1:9" x14ac:dyDescent="0.35">
      <c r="A171" s="4">
        <v>86</v>
      </c>
      <c r="B171" s="4">
        <v>-38.718000000000004</v>
      </c>
      <c r="C171" t="s">
        <v>8741</v>
      </c>
      <c r="D171" s="4">
        <v>4</v>
      </c>
      <c r="E171" s="16" t="s">
        <v>9029</v>
      </c>
      <c r="F171" s="4">
        <f t="shared" si="8"/>
        <v>9</v>
      </c>
      <c r="G171" t="s">
        <v>9373</v>
      </c>
    </row>
    <row r="172" spans="1:9" x14ac:dyDescent="0.35">
      <c r="A172" s="4">
        <v>87</v>
      </c>
      <c r="B172" s="4">
        <v>-27.49</v>
      </c>
      <c r="C172" t="s">
        <v>8729</v>
      </c>
      <c r="D172" s="4">
        <v>1</v>
      </c>
      <c r="E172" s="16" t="s">
        <v>9033</v>
      </c>
      <c r="F172" s="4">
        <f t="shared" si="8"/>
        <v>7</v>
      </c>
      <c r="G172" t="s">
        <v>9377</v>
      </c>
    </row>
    <row r="173" spans="1:9" x14ac:dyDescent="0.35">
      <c r="A173" s="4">
        <v>88</v>
      </c>
      <c r="B173" s="4">
        <v>-18.298999999999999</v>
      </c>
      <c r="C173" t="s">
        <v>8729</v>
      </c>
      <c r="D173" s="4">
        <v>1</v>
      </c>
      <c r="E173" s="16" t="s">
        <v>9037</v>
      </c>
      <c r="F173" s="4">
        <f t="shared" si="8"/>
        <v>2</v>
      </c>
      <c r="G173" t="s">
        <v>10938</v>
      </c>
    </row>
    <row r="174" spans="1:9" x14ac:dyDescent="0.35">
      <c r="A174" s="4">
        <v>89</v>
      </c>
      <c r="B174" s="4">
        <v>-22.963000000000001</v>
      </c>
      <c r="C174" t="s">
        <v>8727</v>
      </c>
      <c r="D174" s="4">
        <v>2</v>
      </c>
      <c r="E174" s="16" t="s">
        <v>9035</v>
      </c>
      <c r="F174" s="4">
        <f t="shared" si="8"/>
        <v>7</v>
      </c>
      <c r="G174" t="s">
        <v>9377</v>
      </c>
    </row>
    <row r="176" spans="1:9" x14ac:dyDescent="0.35">
      <c r="B176" s="20" t="s">
        <v>9251</v>
      </c>
    </row>
    <row r="177" spans="1:11" x14ac:dyDescent="0.35">
      <c r="A177" s="4">
        <v>90</v>
      </c>
      <c r="B177" s="4">
        <v>-39.610999999999997</v>
      </c>
      <c r="C177" t="s">
        <v>8727</v>
      </c>
      <c r="D177" s="4">
        <v>2</v>
      </c>
      <c r="E177" s="16" t="s">
        <v>9026</v>
      </c>
      <c r="F177" s="4">
        <f t="shared" si="8"/>
        <v>8</v>
      </c>
      <c r="G177" t="s">
        <v>9374</v>
      </c>
    </row>
    <row r="178" spans="1:11" x14ac:dyDescent="0.35">
      <c r="E178" s="58" t="s">
        <v>11877</v>
      </c>
      <c r="F178" s="4">
        <f t="shared" si="8"/>
        <v>24</v>
      </c>
      <c r="G178" t="s">
        <v>10409</v>
      </c>
    </row>
    <row r="179" spans="1:11" x14ac:dyDescent="0.35">
      <c r="E179" s="58" t="s">
        <v>11878</v>
      </c>
      <c r="F179" s="4">
        <f t="shared" si="8"/>
        <v>6</v>
      </c>
      <c r="G179" t="s">
        <v>10472</v>
      </c>
      <c r="H179" s="4">
        <f t="shared" si="8"/>
        <v>2</v>
      </c>
      <c r="I179" t="s">
        <v>10428</v>
      </c>
      <c r="J179" s="4">
        <f t="shared" si="8"/>
        <v>2</v>
      </c>
      <c r="K179" t="s">
        <v>12175</v>
      </c>
    </row>
    <row r="180" spans="1:11" x14ac:dyDescent="0.35">
      <c r="B180" s="107" t="s">
        <v>9234</v>
      </c>
      <c r="C180" s="22"/>
      <c r="D180" s="21"/>
      <c r="E180" s="23"/>
    </row>
    <row r="181" spans="1:11" x14ac:dyDescent="0.35">
      <c r="B181" s="20"/>
    </row>
    <row r="182" spans="1:11" x14ac:dyDescent="0.35">
      <c r="A182" s="4">
        <v>91</v>
      </c>
      <c r="B182" s="4">
        <v>45.012999999999998</v>
      </c>
      <c r="C182" t="s">
        <v>8727</v>
      </c>
      <c r="D182" s="4">
        <v>2</v>
      </c>
      <c r="E182" s="16" t="s">
        <v>9038</v>
      </c>
      <c r="F182" s="4">
        <f t="shared" si="8"/>
        <v>7</v>
      </c>
      <c r="G182" t="s">
        <v>9377</v>
      </c>
    </row>
    <row r="183" spans="1:11" x14ac:dyDescent="0.35">
      <c r="A183" s="4">
        <v>92</v>
      </c>
      <c r="B183" s="4">
        <v>48.505000000000003</v>
      </c>
      <c r="C183" t="s">
        <v>8731</v>
      </c>
      <c r="D183" s="4">
        <v>3</v>
      </c>
      <c r="E183" s="16" t="s">
        <v>9039</v>
      </c>
      <c r="F183" s="4">
        <f t="shared" si="8"/>
        <v>8</v>
      </c>
      <c r="G183" t="s">
        <v>9374</v>
      </c>
    </row>
    <row r="184" spans="1:11" x14ac:dyDescent="0.35">
      <c r="A184" s="4">
        <v>93</v>
      </c>
      <c r="B184" s="4">
        <v>82.692999999999998</v>
      </c>
      <c r="C184" t="s">
        <v>8729</v>
      </c>
      <c r="D184" s="4">
        <v>1</v>
      </c>
      <c r="E184" s="16" t="s">
        <v>9040</v>
      </c>
    </row>
    <row r="185" spans="1:11" x14ac:dyDescent="0.35">
      <c r="E185" s="58" t="s">
        <v>11879</v>
      </c>
      <c r="F185" s="4">
        <f t="shared" si="8"/>
        <v>7</v>
      </c>
      <c r="G185" t="s">
        <v>9377</v>
      </c>
    </row>
    <row r="186" spans="1:11" x14ac:dyDescent="0.35">
      <c r="E186" s="58" t="s">
        <v>11880</v>
      </c>
      <c r="F186" s="4">
        <f t="shared" si="8"/>
        <v>2</v>
      </c>
      <c r="G186" t="s">
        <v>10938</v>
      </c>
    </row>
    <row r="187" spans="1:11" x14ac:dyDescent="0.35">
      <c r="E187" s="58" t="s">
        <v>11881</v>
      </c>
      <c r="F187" s="4">
        <f t="shared" si="8"/>
        <v>2</v>
      </c>
      <c r="G187" t="s">
        <v>10428</v>
      </c>
    </row>
    <row r="188" spans="1:11" x14ac:dyDescent="0.35">
      <c r="A188" s="4">
        <v>94</v>
      </c>
      <c r="B188" s="4">
        <v>91.626999999999995</v>
      </c>
      <c r="C188" t="s">
        <v>8741</v>
      </c>
      <c r="D188" s="4">
        <v>4</v>
      </c>
      <c r="E188" s="16" t="s">
        <v>9041</v>
      </c>
      <c r="F188" s="4">
        <f t="shared" si="8"/>
        <v>7</v>
      </c>
      <c r="G188" t="s">
        <v>9377</v>
      </c>
    </row>
    <row r="191" spans="1:11" x14ac:dyDescent="0.35">
      <c r="A191" s="8" t="s">
        <v>11929</v>
      </c>
    </row>
    <row r="192" spans="1:11" x14ac:dyDescent="0.35">
      <c r="B192" s="98" t="s">
        <v>11936</v>
      </c>
    </row>
    <row r="193" spans="1:10" x14ac:dyDescent="0.35">
      <c r="A193" s="7" t="s">
        <v>12235</v>
      </c>
      <c r="B193" s="4">
        <v>2</v>
      </c>
      <c r="C193" t="s">
        <v>12069</v>
      </c>
    </row>
    <row r="194" spans="1:10" x14ac:dyDescent="0.35">
      <c r="A194" s="7" t="s">
        <v>12236</v>
      </c>
      <c r="B194" s="4">
        <v>2</v>
      </c>
      <c r="C194" t="s">
        <v>12071</v>
      </c>
    </row>
    <row r="195" spans="1:10" x14ac:dyDescent="0.35">
      <c r="A195" s="7" t="s">
        <v>12237</v>
      </c>
      <c r="B195" s="4" t="s">
        <v>11932</v>
      </c>
    </row>
    <row r="197" spans="1:10" x14ac:dyDescent="0.35">
      <c r="A197" s="7" t="s">
        <v>12080</v>
      </c>
      <c r="B197" s="4">
        <v>2</v>
      </c>
    </row>
    <row r="198" spans="1:10" x14ac:dyDescent="0.35">
      <c r="A198" s="4" t="s">
        <v>12082</v>
      </c>
      <c r="B198" s="4">
        <v>1</v>
      </c>
    </row>
    <row r="201" spans="1:10" x14ac:dyDescent="0.35">
      <c r="B201" s="8" t="s">
        <v>12198</v>
      </c>
      <c r="F201"/>
      <c r="H201"/>
      <c r="J201"/>
    </row>
    <row r="202" spans="1:10" x14ac:dyDescent="0.35">
      <c r="A202" s="8" t="s">
        <v>12232</v>
      </c>
      <c r="B202" s="100" t="s">
        <v>12230</v>
      </c>
      <c r="C202" s="100" t="s">
        <v>12231</v>
      </c>
      <c r="F202"/>
      <c r="H202"/>
      <c r="J202"/>
    </row>
    <row r="203" spans="1:10" x14ac:dyDescent="0.35">
      <c r="A203" s="7" t="s">
        <v>12083</v>
      </c>
      <c r="B203" s="102">
        <v>2</v>
      </c>
      <c r="C203" s="102">
        <v>2</v>
      </c>
      <c r="F203"/>
      <c r="H203"/>
      <c r="J203"/>
    </row>
    <row r="204" spans="1:10" x14ac:dyDescent="0.35">
      <c r="A204" s="7" t="s">
        <v>12084</v>
      </c>
      <c r="B204" s="102">
        <v>2</v>
      </c>
      <c r="C204" s="102">
        <v>2</v>
      </c>
      <c r="F204"/>
      <c r="H204"/>
      <c r="J204"/>
    </row>
    <row r="205" spans="1:10" x14ac:dyDescent="0.35">
      <c r="B205" s="102"/>
      <c r="C205" s="102"/>
      <c r="F205"/>
      <c r="H205"/>
      <c r="J205"/>
    </row>
    <row r="206" spans="1:10" x14ac:dyDescent="0.35">
      <c r="A206" s="8" t="s">
        <v>12200</v>
      </c>
      <c r="B206" s="102"/>
      <c r="C206" s="102"/>
      <c r="E206" s="16" t="s">
        <v>12216</v>
      </c>
      <c r="F206"/>
      <c r="H206"/>
      <c r="J206"/>
    </row>
    <row r="207" spans="1:10" x14ac:dyDescent="0.35">
      <c r="A207" s="7" t="s">
        <v>12083</v>
      </c>
      <c r="B207" s="102">
        <v>2</v>
      </c>
      <c r="C207" s="102" t="s">
        <v>11932</v>
      </c>
      <c r="F207"/>
      <c r="H207"/>
      <c r="J207"/>
    </row>
    <row r="208" spans="1:10" x14ac:dyDescent="0.35">
      <c r="A208" s="7" t="s">
        <v>12084</v>
      </c>
      <c r="B208" s="102">
        <v>2</v>
      </c>
      <c r="C208" s="102" t="s">
        <v>11932</v>
      </c>
      <c r="F208"/>
      <c r="H208"/>
      <c r="J208"/>
    </row>
    <row r="209" spans="1:10" x14ac:dyDescent="0.35">
      <c r="B209" s="102"/>
      <c r="C209" s="102"/>
      <c r="F209"/>
      <c r="H209"/>
      <c r="J209"/>
    </row>
    <row r="210" spans="1:10" x14ac:dyDescent="0.35">
      <c r="A210" s="8" t="s">
        <v>12201</v>
      </c>
      <c r="B210" s="102"/>
      <c r="C210" s="102"/>
      <c r="F210"/>
      <c r="H210"/>
      <c r="J210"/>
    </row>
    <row r="211" spans="1:10" x14ac:dyDescent="0.35">
      <c r="A211" s="7" t="s">
        <v>12083</v>
      </c>
      <c r="B211" s="102" t="s">
        <v>11932</v>
      </c>
      <c r="C211" s="102" t="s">
        <v>11932</v>
      </c>
      <c r="F211"/>
      <c r="H211"/>
      <c r="J211"/>
    </row>
    <row r="212" spans="1:10" x14ac:dyDescent="0.35">
      <c r="A212" s="7" t="s">
        <v>12084</v>
      </c>
      <c r="B212" s="102" t="s">
        <v>11932</v>
      </c>
      <c r="C212" s="102" t="s">
        <v>11932</v>
      </c>
      <c r="F212"/>
      <c r="H212"/>
      <c r="J212"/>
    </row>
    <row r="213" spans="1:10" x14ac:dyDescent="0.35">
      <c r="B213" s="102"/>
      <c r="C213" s="102"/>
      <c r="F213"/>
      <c r="H213"/>
      <c r="J213"/>
    </row>
    <row r="214" spans="1:10" x14ac:dyDescent="0.35">
      <c r="A214" s="7" t="s">
        <v>12080</v>
      </c>
      <c r="B214" s="102"/>
      <c r="C214" s="102"/>
      <c r="F214"/>
      <c r="H214"/>
      <c r="J214"/>
    </row>
    <row r="215" spans="1:10" x14ac:dyDescent="0.35">
      <c r="A215" s="7" t="s">
        <v>12083</v>
      </c>
      <c r="B215" s="102">
        <v>2</v>
      </c>
      <c r="C215" s="102">
        <v>2</v>
      </c>
      <c r="F215"/>
      <c r="H215"/>
      <c r="J215"/>
    </row>
    <row r="216" spans="1:10" x14ac:dyDescent="0.35">
      <c r="A216" s="7" t="s">
        <v>12084</v>
      </c>
      <c r="B216" s="102">
        <v>2</v>
      </c>
      <c r="C216" s="102">
        <v>2</v>
      </c>
      <c r="F216"/>
      <c r="H216"/>
      <c r="J216"/>
    </row>
    <row r="219" spans="1:10" x14ac:dyDescent="0.35">
      <c r="A219" s="8" t="s">
        <v>12089</v>
      </c>
    </row>
    <row r="221" spans="1:10" x14ac:dyDescent="0.35">
      <c r="A221" s="113" t="s">
        <v>11933</v>
      </c>
    </row>
    <row r="222" spans="1:10" x14ac:dyDescent="0.35">
      <c r="A222" s="113"/>
    </row>
    <row r="223" spans="1:10" x14ac:dyDescent="0.35">
      <c r="A223" s="116" t="s">
        <v>12090</v>
      </c>
    </row>
    <row r="224" spans="1:10" x14ac:dyDescent="0.35">
      <c r="A224" s="4" t="s">
        <v>12091</v>
      </c>
      <c r="B224" s="4">
        <v>4</v>
      </c>
    </row>
    <row r="225" spans="1:2" x14ac:dyDescent="0.35">
      <c r="A225" s="4" t="s">
        <v>12092</v>
      </c>
    </row>
    <row r="226" spans="1:2" x14ac:dyDescent="0.35">
      <c r="A226" s="4" t="s">
        <v>12093</v>
      </c>
    </row>
    <row r="227" spans="1:2" x14ac:dyDescent="0.35">
      <c r="A227" s="4" t="s">
        <v>12094</v>
      </c>
    </row>
    <row r="228" spans="1:2" x14ac:dyDescent="0.35">
      <c r="A228" s="37" t="s">
        <v>12098</v>
      </c>
      <c r="B228" s="117">
        <v>4</v>
      </c>
    </row>
    <row r="229" spans="1:2" x14ac:dyDescent="0.35">
      <c r="A229" s="37"/>
    </row>
    <row r="230" spans="1:2" x14ac:dyDescent="0.35">
      <c r="A230" s="116" t="s">
        <v>12095</v>
      </c>
    </row>
    <row r="231" spans="1:2" x14ac:dyDescent="0.35">
      <c r="A231" s="4" t="s">
        <v>12091</v>
      </c>
      <c r="B231" s="4">
        <v>4</v>
      </c>
    </row>
    <row r="232" spans="1:2" x14ac:dyDescent="0.35">
      <c r="A232" s="4" t="s">
        <v>12092</v>
      </c>
    </row>
    <row r="233" spans="1:2" x14ac:dyDescent="0.35">
      <c r="A233" s="4" t="s">
        <v>12093</v>
      </c>
    </row>
    <row r="234" spans="1:2" x14ac:dyDescent="0.35">
      <c r="A234" s="4" t="s">
        <v>12094</v>
      </c>
    </row>
    <row r="235" spans="1:2" x14ac:dyDescent="0.35">
      <c r="A235" s="37" t="s">
        <v>12098</v>
      </c>
      <c r="B235" s="4">
        <v>4</v>
      </c>
    </row>
    <row r="236" spans="1:2" x14ac:dyDescent="0.35">
      <c r="A236" s="37"/>
    </row>
    <row r="237" spans="1:2" x14ac:dyDescent="0.35">
      <c r="A237" s="113" t="s">
        <v>11934</v>
      </c>
    </row>
    <row r="238" spans="1:2" x14ac:dyDescent="0.35">
      <c r="A238" s="113"/>
    </row>
    <row r="239" spans="1:2" x14ac:dyDescent="0.35">
      <c r="A239" s="116" t="s">
        <v>12090</v>
      </c>
    </row>
    <row r="240" spans="1:2" x14ac:dyDescent="0.35">
      <c r="A240" s="4" t="s">
        <v>12091</v>
      </c>
      <c r="B240" s="4">
        <v>3</v>
      </c>
    </row>
    <row r="241" spans="1:5" x14ac:dyDescent="0.35">
      <c r="A241" s="4" t="s">
        <v>12092</v>
      </c>
    </row>
    <row r="242" spans="1:5" x14ac:dyDescent="0.35">
      <c r="A242" s="4" t="s">
        <v>12093</v>
      </c>
    </row>
    <row r="243" spans="1:5" x14ac:dyDescent="0.35">
      <c r="A243" s="4" t="s">
        <v>12094</v>
      </c>
    </row>
    <row r="244" spans="1:5" x14ac:dyDescent="0.35">
      <c r="A244" s="37" t="s">
        <v>12098</v>
      </c>
      <c r="B244" s="117"/>
    </row>
    <row r="245" spans="1:5" x14ac:dyDescent="0.35">
      <c r="A245" s="37"/>
    </row>
    <row r="246" spans="1:5" x14ac:dyDescent="0.35">
      <c r="A246" s="116" t="s">
        <v>12095</v>
      </c>
      <c r="E246" s="16" t="s">
        <v>11932</v>
      </c>
    </row>
    <row r="247" spans="1:5" x14ac:dyDescent="0.35">
      <c r="A247" s="4" t="s">
        <v>12091</v>
      </c>
    </row>
    <row r="248" spans="1:5" x14ac:dyDescent="0.35">
      <c r="A248" s="4" t="s">
        <v>12092</v>
      </c>
    </row>
    <row r="249" spans="1:5" x14ac:dyDescent="0.35">
      <c r="A249" s="4" t="s">
        <v>12093</v>
      </c>
    </row>
    <row r="250" spans="1:5" x14ac:dyDescent="0.35">
      <c r="A250" s="4" t="s">
        <v>12094</v>
      </c>
    </row>
    <row r="251" spans="1:5" x14ac:dyDescent="0.35">
      <c r="A251" s="37" t="s">
        <v>12098</v>
      </c>
    </row>
    <row r="253" spans="1:5" x14ac:dyDescent="0.35">
      <c r="A253" s="113" t="s">
        <v>11935</v>
      </c>
    </row>
    <row r="254" spans="1:5" x14ac:dyDescent="0.35">
      <c r="A254" s="113"/>
    </row>
    <row r="255" spans="1:5" x14ac:dyDescent="0.35">
      <c r="A255" s="116" t="s">
        <v>12090</v>
      </c>
      <c r="E255" s="16" t="s">
        <v>11932</v>
      </c>
    </row>
    <row r="256" spans="1:5" x14ac:dyDescent="0.35">
      <c r="A256" s="4" t="s">
        <v>12091</v>
      </c>
    </row>
    <row r="257" spans="1:5" x14ac:dyDescent="0.35">
      <c r="A257" s="4" t="s">
        <v>12092</v>
      </c>
    </row>
    <row r="258" spans="1:5" x14ac:dyDescent="0.35">
      <c r="A258" s="4" t="s">
        <v>12093</v>
      </c>
    </row>
    <row r="259" spans="1:5" x14ac:dyDescent="0.35">
      <c r="A259" s="4" t="s">
        <v>12094</v>
      </c>
    </row>
    <row r="260" spans="1:5" x14ac:dyDescent="0.35">
      <c r="A260" s="37" t="s">
        <v>12098</v>
      </c>
    </row>
    <row r="262" spans="1:5" x14ac:dyDescent="0.35">
      <c r="A262" s="116" t="s">
        <v>12095</v>
      </c>
      <c r="E262" s="16" t="s">
        <v>11932</v>
      </c>
    </row>
    <row r="263" spans="1:5" x14ac:dyDescent="0.35">
      <c r="A263" s="4" t="s">
        <v>12091</v>
      </c>
    </row>
    <row r="264" spans="1:5" x14ac:dyDescent="0.35">
      <c r="A264" s="4" t="s">
        <v>12092</v>
      </c>
    </row>
    <row r="265" spans="1:5" x14ac:dyDescent="0.35">
      <c r="A265" s="4" t="s">
        <v>12093</v>
      </c>
    </row>
    <row r="266" spans="1:5" x14ac:dyDescent="0.35">
      <c r="A266" s="4" t="s">
        <v>12094</v>
      </c>
    </row>
    <row r="267" spans="1:5" x14ac:dyDescent="0.35">
      <c r="A267" s="39" t="s">
        <v>12098</v>
      </c>
    </row>
    <row r="268" spans="1:5" x14ac:dyDescent="0.35">
      <c r="A268" s="37"/>
    </row>
    <row r="269" spans="1:5" x14ac:dyDescent="0.35">
      <c r="A269" s="8" t="s">
        <v>12227</v>
      </c>
      <c r="B269" s="117">
        <f>(B224+B231+B240)/3</f>
        <v>3.6666666666666665</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600-000000000000}">
  <sheetPr codeName="Sheet234">
    <tabColor theme="9" tint="0.59999389629810485"/>
  </sheetPr>
  <dimension ref="A1:K202"/>
  <sheetViews>
    <sheetView zoomScale="80" zoomScaleNormal="80" workbookViewId="0">
      <selection activeCell="F1" sqref="F1"/>
    </sheetView>
  </sheetViews>
  <sheetFormatPr defaultRowHeight="14.5" x14ac:dyDescent="0.35"/>
  <cols>
    <col min="1" max="1" width="8.6328125" style="4" customWidth="1"/>
    <col min="2" max="2" width="11.81640625" style="4" customWidth="1"/>
    <col min="3" max="3" width="7.54296875" customWidth="1"/>
    <col min="4" max="4" width="8.453125" style="4" customWidth="1"/>
    <col min="5" max="5" width="85.6328125" style="16" customWidth="1"/>
    <col min="6" max="6" width="8.90625" style="4"/>
    <col min="8" max="8" width="8.90625" style="4"/>
    <col min="10" max="10" width="8.90625" style="4"/>
  </cols>
  <sheetData>
    <row r="1" spans="1:11" x14ac:dyDescent="0.35">
      <c r="A1" s="14" t="s">
        <v>9367</v>
      </c>
      <c r="B1" s="10"/>
      <c r="C1" s="14"/>
      <c r="D1" s="18"/>
      <c r="E1" s="14"/>
      <c r="F1" s="127" t="s">
        <v>9368</v>
      </c>
      <c r="G1" s="36"/>
      <c r="H1" s="121"/>
      <c r="I1" s="36"/>
      <c r="J1" s="121"/>
      <c r="K1" s="36"/>
    </row>
    <row r="2" spans="1:11" x14ac:dyDescent="0.35">
      <c r="A2" s="7" t="s">
        <v>9223</v>
      </c>
      <c r="B2" s="7" t="s">
        <v>3</v>
      </c>
      <c r="C2" s="8" t="s">
        <v>9459</v>
      </c>
      <c r="D2" s="7" t="s">
        <v>9224</v>
      </c>
      <c r="E2" s="8" t="s">
        <v>9225</v>
      </c>
      <c r="F2" s="121"/>
      <c r="G2" s="36"/>
      <c r="H2" s="121"/>
      <c r="I2" s="36"/>
      <c r="J2" s="121"/>
      <c r="K2" s="36"/>
    </row>
    <row r="3" spans="1:11" x14ac:dyDescent="0.35">
      <c r="A3" s="7"/>
      <c r="B3" s="11" t="s">
        <v>9227</v>
      </c>
      <c r="C3" s="15"/>
      <c r="D3" s="19"/>
      <c r="E3" s="15"/>
      <c r="F3" s="4" t="s">
        <v>9370</v>
      </c>
      <c r="G3" t="s">
        <v>9382</v>
      </c>
      <c r="H3" s="4" t="s">
        <v>9370</v>
      </c>
      <c r="I3" t="s">
        <v>9369</v>
      </c>
      <c r="J3" s="4" t="s">
        <v>9370</v>
      </c>
      <c r="K3" t="s">
        <v>9369</v>
      </c>
    </row>
    <row r="4" spans="1:11" s="6" customFormat="1" x14ac:dyDescent="0.35">
      <c r="A4" s="7"/>
      <c r="B4" s="20"/>
      <c r="D4" s="7"/>
      <c r="E4" s="8"/>
      <c r="F4" s="7"/>
      <c r="H4" s="7"/>
      <c r="J4" s="7"/>
    </row>
    <row r="5" spans="1:11" x14ac:dyDescent="0.35">
      <c r="A5" s="4">
        <v>1</v>
      </c>
      <c r="B5" s="4">
        <v>-389.39800000000002</v>
      </c>
      <c r="C5" t="s">
        <v>9063</v>
      </c>
      <c r="D5" s="4">
        <v>2</v>
      </c>
      <c r="E5" s="16" t="s">
        <v>9107</v>
      </c>
      <c r="F5" s="4">
        <f>IF(G5="GREET",1,IF(G5="GOAL",2,IF(G5="GOAL:COOP",2,IF(G5="(GOAL:COOP)",2,IF(G5="GOAL:CIVILITY",2,IF(G5="GOAL:SUSTAIN",2,IF(G5="(GOAL:SUSTAIN)",2,IF(G5="GOAL:MAX EARN",2,IF(G5="GOAL:EQUITY",2,IF(G5="(GOAL:EQUITY)",2,IF(G5="PROPOSAL",3,IF(G5="(PROPOSAL)",3,IF(G5="CHOOSE+",4,IF(G5="CHOOSE-",4,IF(G5="(CHOOSE+)",4,IF(G5="(CHOOSE-)",4,IF(G5="ECO INFO",5,IF(G5="(ECO INFO)",5,IF(G5="$ INFO",6,IF(G5="($ INFO)",6,IF(G5="SOC INFO",7,IF(G5="(SOC INFO)",7,IF(G5="RULE INFO",8,IF(G5="EXP INFO",9,IF(G5="(EXP INFO)",9,IF(G5="MON RES",10,IF(G5="MON EARN",11,IF(G5="MON BEH",12,IF(G5="POSE HARM",13,IF(G5="(POSE HARM)",13,IF(G5="POSE CONCERN",14,IF(G5="(POSE CONCERN)",14,IF(G5="RJ APOLOGY",15,IF(G5="RJ ATONE",16,IF(G5="(RJ ATONE)",16,IF(G5="RJ JUSTIFY",17,IF(G5="RJ JUSTIFY:ECO INFO",17,IF(G5="RJ JUSTIFY:SOC INFO",17,IF(G5="RJ JUSTIFY:EXP INFO",17,IF(G5="RJ JUSTIFY:MON EARN",17,IF(G5="RJ JUSTIFY:MON BEH",17,IF(G5="RJ-",18,IF(G5="RJ FORGIVE+",19,IF(G5="RJ FORGIVE-",19,IF(G5="(RJ FORGIVE+)",19,IF(G5="(RJ FORGIVE-)",19,IF(G5="COORD",20,IF(G5="(COORD)",20,IF(G5="ENF ACK",21,IF(G5="(ENF ACK)",21,IF(G5="ENF PRAISE",22,IF(G5="ENF ASK",23,IF(G5="ENF TELL",24,IF(G5="ENF SHAME",25,IF(G5="ENF WARN",26,IF(G5="ENF THREATEN",27,IF(G5="ENF PUNISH",28,IF(G5="DEFECT",29,IF(G5="SM TALK",30,IF(G5="HUMOR",31,IF(G5="POLITE+",32,IF(G5="POLITE-",32,IF(G5="INPUT-",33,IF(G5="AMBIGUOUS",34,IF(G5="UNCODEABLE",35)))))))))))))))))))))))))))))))))))))))))))))))))))))))))))))))))</f>
        <v>34</v>
      </c>
      <c r="G5" t="s">
        <v>9387</v>
      </c>
    </row>
    <row r="6" spans="1:11" x14ac:dyDescent="0.35">
      <c r="A6" s="4">
        <v>2</v>
      </c>
      <c r="B6" s="4">
        <v>-377.892</v>
      </c>
      <c r="C6" t="s">
        <v>9075</v>
      </c>
      <c r="D6" s="4">
        <v>3</v>
      </c>
      <c r="E6" s="16" t="s">
        <v>9109</v>
      </c>
      <c r="F6" s="4">
        <f t="shared" ref="F6:H55" si="0">IF(G6="GREET",1,IF(G6="GOAL",2,IF(G6="GOAL:COOP",2,IF(G6="(GOAL:COOP)",2,IF(G6="GOAL:CIVILITY",2,IF(G6="GOAL:SUSTAIN",2,IF(G6="(GOAL:SUSTAIN)",2,IF(G6="GOAL:MAX EARN",2,IF(G6="GOAL:EQUITY",2,IF(G6="(GOAL:EQUITY)",2,IF(G6="PROPOSAL",3,IF(G6="(PROPOSAL)",3,IF(G6="CHOOSE+",4,IF(G6="CHOOSE-",4,IF(G6="(CHOOSE+)",4,IF(G6="(CHOOSE-)",4,IF(G6="ECO INFO",5,IF(G6="(ECO INFO)",5,IF(G6="$ INFO",6,IF(G6="($ INFO)",6,IF(G6="SOC INFO",7,IF(G6="(SOC INFO)",7,IF(G6="RULE INFO",8,IF(G6="EXP INFO",9,IF(G6="(EXP INFO)",9,IF(G6="MON RES",10,IF(G6="MON EARN",11,IF(G6="MON BEH",12,IF(G6="POSE HARM",13,IF(G6="(POSE HARM)",13,IF(G6="POSE CONCERN",14,IF(G6="(POSE CONCERN)",14,IF(G6="RJ APOLOGY",15,IF(G6="RJ ATONE",16,IF(G6="(RJ ATONE)",16,IF(G6="RJ JUSTIFY",17,IF(G6="RJ JUSTIFY:ECO INFO",17,IF(G6="RJ JUSTIFY:SOC INFO",17,IF(G6="RJ JUSTIFY:EXP INFO",17,IF(G6="RJ JUSTIFY:MON EARN",17,IF(G6="RJ JUSTIFY:MON BEH",17,IF(G6="RJ-",18,IF(G6="RJ FORGIVE+",19,IF(G6="RJ FORGIVE-",19,IF(G6="(RJ FORGIVE+)",19,IF(G6="(RJ FORGIVE-)",19,IF(G6="COORD",20,IF(G6="(COORD)",20,IF(G6="ENF ACK",21,IF(G6="(ENF ACK)",21,IF(G6="ENF PRAISE",22,IF(G6="ENF ASK",23,IF(G6="ENF TELL",24,IF(G6="ENF SHAME",25,IF(G6="ENF WARN",26,IF(G6="ENF THREATEN",27,IF(G6="ENF PUNISH",28,IF(G6="DEFECT",29,IF(G6="SM TALK",30,IF(G6="HUMOR",31,IF(G6="POLITE+",32,IF(G6="POLITE-",32,IF(G6="INPUT-",33,IF(G6="AMBIGUOUS",34,IF(G6="UNCODEABLE",35)))))))))))))))))))))))))))))))))))))))))))))))))))))))))))))))))</f>
        <v>30</v>
      </c>
      <c r="G6" t="s">
        <v>9375</v>
      </c>
    </row>
    <row r="8" spans="1:11" x14ac:dyDescent="0.35">
      <c r="A8" s="7">
        <v>4</v>
      </c>
      <c r="B8" s="31" t="s">
        <v>11892</v>
      </c>
    </row>
    <row r="9" spans="1:11" x14ac:dyDescent="0.35">
      <c r="A9" s="4">
        <v>3</v>
      </c>
      <c r="B9" s="4">
        <v>-326.582999999999</v>
      </c>
      <c r="C9" t="s">
        <v>9063</v>
      </c>
      <c r="D9" s="4">
        <v>2</v>
      </c>
      <c r="E9" s="16" t="s">
        <v>9118</v>
      </c>
      <c r="F9" s="4">
        <f t="shared" si="0"/>
        <v>3</v>
      </c>
      <c r="G9" t="s">
        <v>9379</v>
      </c>
    </row>
    <row r="10" spans="1:11" x14ac:dyDescent="0.35">
      <c r="A10" s="4">
        <v>4</v>
      </c>
      <c r="B10" s="4">
        <v>-353.05799999999999</v>
      </c>
      <c r="C10" t="s">
        <v>9058</v>
      </c>
      <c r="D10" s="4">
        <v>4</v>
      </c>
      <c r="E10" s="16" t="s">
        <v>9115</v>
      </c>
    </row>
    <row r="11" spans="1:11" x14ac:dyDescent="0.35">
      <c r="E11" s="58" t="s">
        <v>11882</v>
      </c>
      <c r="F11" s="4">
        <f t="shared" si="0"/>
        <v>3</v>
      </c>
      <c r="G11" t="s">
        <v>9379</v>
      </c>
    </row>
    <row r="12" spans="1:11" x14ac:dyDescent="0.35">
      <c r="E12" s="58" t="s">
        <v>10554</v>
      </c>
      <c r="F12" s="4">
        <f t="shared" si="0"/>
        <v>5</v>
      </c>
      <c r="G12" t="s">
        <v>9378</v>
      </c>
      <c r="H12" s="4">
        <f>IF(I12="GREET",1,IF(I12="GOAL",2,IF(I12="GOAL:COOP",2,IF(I12="(GOAL:COOP)",2,IF(I12="GOAL:CIVILITY",2,IF(I12="GOAL:SUSTAIN",2,IF(I12="(GOAL:SUSTAIN)",2,IF(I12="GOAL:MAX EARN",2,IF(I12="GOAL:EQUITY",2,IF(I12="(GOAL:EQUITY)",2,IF(I12="PROPOSAL",3,IF(I12="(PROPOSAL)",3,IF(I12="CHOOSE+",4,IF(I12="CHOOSE-",4,IF(I12="(CHOOSE+)",4,IF(I12="(CHOOSE-)",4,IF(I12="ECO INFO",5,IF(I12="(ECO INFO)",5,IF(I12="$ INFO",6,IF(I12="($ INFO)",6,IF(I12="SOC INFO",7,IF(I12="(SOC INFO)",7,IF(I12="RULE INFO",8,IF(I12="EXP INFO",9,IF(I12="(EXP INFO)",9,IF(I12="MON RES",10,IF(I12="MON EARN",11,IF(I12="MON BEH",12,IF(I12="POSE HARM",13,IF(I12="(POSE HARM)",13,IF(I12="POSE CONCERN",14,IF(I12="(POSE CONCERN)",14,IF(I12="RJ APOLOGY",15,IF(I12="RJ ATONE",16,IF(I12="(RJ ATONE)",16,IF(I12="RJ JUSTIFY",17,IF(I12="RJ JUSTIFY:ECO INFO",17,IF(I12="RJ JUSTIFY:SOC INFO",17,IF(I12="RJ JUSTIFY:EXP INFO",17,IF(I12="RJ JUSTIFY:MON EARN",17,IF(I12="RJ JUSTIFY:MON BEH",17,IF(I12="RJ-",18,IF(I12="RJ FORGIVE+",19,IF(I12="RJ FORGIVE-",19,IF(I12="(RJ FORGIVE+)",19,IF(I12="(RJ FORGIVE-)",19,IF(I12="COORD",20,IF(I12="(COORD)",20,IF(I12="ENF ACK",21,IF(I12="(ENF ACK)",21,IF(I12="ENF PRAISE",22,IF(I12="ENF ASK",23,IF(I12="ENF TELL",24,IF(I12="ENF SHAME",25,IF(I12="ENF WARN",26,IF(I12="ENF THREATEN",27,IF(I12="ENF PUNISH",28,IF(I12="DEFECT",29,IF(I12="SM TALK",30,IF(I12="HUMOR",31,IF(I12="POLITE+",32,IF(I12="POLITE-",32,IF(I12="INPUT-",33,IF(I12="AMBIGUOUS",34,IF(I12="UNCODEABLE",35)))))))))))))))))))))))))))))))))))))))))))))))))))))))))))))))))</f>
        <v>2</v>
      </c>
      <c r="I12" t="s">
        <v>12182</v>
      </c>
    </row>
    <row r="13" spans="1:11" x14ac:dyDescent="0.35">
      <c r="A13" s="4">
        <v>5</v>
      </c>
      <c r="B13" s="4">
        <v>-304.923</v>
      </c>
      <c r="C13" t="s">
        <v>9075</v>
      </c>
      <c r="D13" s="4">
        <v>3</v>
      </c>
      <c r="E13" s="16" t="s">
        <v>9121</v>
      </c>
      <c r="F13" s="4">
        <f t="shared" si="0"/>
        <v>8</v>
      </c>
      <c r="G13" t="s">
        <v>9374</v>
      </c>
    </row>
    <row r="14" spans="1:11" x14ac:dyDescent="0.35">
      <c r="A14" s="4">
        <v>6</v>
      </c>
      <c r="B14" s="4">
        <v>-289.07799999999997</v>
      </c>
      <c r="C14" t="s">
        <v>9058</v>
      </c>
      <c r="D14" s="4">
        <v>4</v>
      </c>
      <c r="E14" s="16" t="s">
        <v>9125</v>
      </c>
    </row>
    <row r="15" spans="1:11" x14ac:dyDescent="0.35">
      <c r="E15" s="58" t="s">
        <v>10116</v>
      </c>
      <c r="F15" s="4">
        <f t="shared" si="0"/>
        <v>3</v>
      </c>
      <c r="G15" t="s">
        <v>9379</v>
      </c>
    </row>
    <row r="16" spans="1:11" x14ac:dyDescent="0.35">
      <c r="E16" s="58" t="s">
        <v>10117</v>
      </c>
      <c r="F16" s="4">
        <f t="shared" si="0"/>
        <v>5</v>
      </c>
      <c r="G16" t="s">
        <v>9378</v>
      </c>
    </row>
    <row r="17" spans="1:9" x14ac:dyDescent="0.35">
      <c r="A17" s="4">
        <v>7</v>
      </c>
      <c r="B17" s="4">
        <v>-274.84500000000003</v>
      </c>
      <c r="C17" t="s">
        <v>9063</v>
      </c>
      <c r="D17" s="4">
        <v>2</v>
      </c>
      <c r="E17" s="16" t="s">
        <v>9127</v>
      </c>
      <c r="F17" s="4">
        <f t="shared" si="0"/>
        <v>4</v>
      </c>
      <c r="G17" t="s">
        <v>9372</v>
      </c>
    </row>
    <row r="18" spans="1:9" x14ac:dyDescent="0.35">
      <c r="A18" s="4">
        <v>8</v>
      </c>
      <c r="B18" s="4">
        <v>-241.73500000000001</v>
      </c>
      <c r="C18" t="s">
        <v>9075</v>
      </c>
      <c r="D18" s="4">
        <v>3</v>
      </c>
      <c r="E18" s="16" t="s">
        <v>9132</v>
      </c>
    </row>
    <row r="19" spans="1:9" x14ac:dyDescent="0.35">
      <c r="E19" s="58" t="s">
        <v>11883</v>
      </c>
      <c r="F19" s="4">
        <f t="shared" si="0"/>
        <v>4</v>
      </c>
      <c r="G19" t="s">
        <v>9372</v>
      </c>
    </row>
    <row r="20" spans="1:9" x14ac:dyDescent="0.35">
      <c r="E20" s="58" t="s">
        <v>11884</v>
      </c>
      <c r="F20" s="4">
        <f t="shared" si="0"/>
        <v>3</v>
      </c>
      <c r="G20" t="s">
        <v>9379</v>
      </c>
    </row>
    <row r="21" spans="1:9" x14ac:dyDescent="0.35">
      <c r="E21" s="58" t="s">
        <v>11885</v>
      </c>
      <c r="F21" s="4">
        <f t="shared" si="0"/>
        <v>8</v>
      </c>
      <c r="G21" t="s">
        <v>9374</v>
      </c>
    </row>
    <row r="22" spans="1:9" x14ac:dyDescent="0.35">
      <c r="A22" s="4">
        <v>9</v>
      </c>
      <c r="B22" s="4">
        <v>-226.02599999999899</v>
      </c>
      <c r="C22" t="s">
        <v>9058</v>
      </c>
      <c r="D22" s="4">
        <v>4</v>
      </c>
      <c r="E22" s="16" t="s">
        <v>9136</v>
      </c>
    </row>
    <row r="23" spans="1:9" x14ac:dyDescent="0.35">
      <c r="E23" s="58" t="s">
        <v>11887</v>
      </c>
      <c r="F23" s="4">
        <f t="shared" si="0"/>
        <v>3</v>
      </c>
      <c r="G23" t="s">
        <v>9379</v>
      </c>
    </row>
    <row r="24" spans="1:9" x14ac:dyDescent="0.35">
      <c r="E24" s="58" t="s">
        <v>11886</v>
      </c>
      <c r="F24" s="4">
        <f t="shared" si="0"/>
        <v>5</v>
      </c>
      <c r="G24" t="s">
        <v>9378</v>
      </c>
    </row>
    <row r="25" spans="1:9" x14ac:dyDescent="0.35">
      <c r="A25" s="4">
        <v>10</v>
      </c>
      <c r="B25" s="4">
        <v>-187.40799999999999</v>
      </c>
      <c r="C25" t="s">
        <v>9063</v>
      </c>
      <c r="D25" s="4">
        <v>2</v>
      </c>
      <c r="E25" s="16" t="s">
        <v>9141</v>
      </c>
    </row>
    <row r="26" spans="1:9" x14ac:dyDescent="0.35">
      <c r="E26" s="58" t="s">
        <v>139</v>
      </c>
      <c r="F26" s="4">
        <f t="shared" si="0"/>
        <v>4</v>
      </c>
      <c r="G26" t="s">
        <v>9380</v>
      </c>
    </row>
    <row r="27" spans="1:9" x14ac:dyDescent="0.35">
      <c r="E27" s="58" t="s">
        <v>11888</v>
      </c>
      <c r="F27" s="4">
        <f t="shared" si="0"/>
        <v>3</v>
      </c>
      <c r="G27" t="s">
        <v>9379</v>
      </c>
    </row>
    <row r="28" spans="1:9" x14ac:dyDescent="0.35">
      <c r="A28" s="4">
        <v>11</v>
      </c>
      <c r="B28" s="4">
        <v>-186.36500000000001</v>
      </c>
      <c r="C28" t="s">
        <v>9058</v>
      </c>
      <c r="D28" s="4">
        <v>4</v>
      </c>
      <c r="E28" s="16" t="s">
        <v>9142</v>
      </c>
      <c r="F28" s="4">
        <f t="shared" si="0"/>
        <v>12</v>
      </c>
      <c r="G28" t="s">
        <v>10124</v>
      </c>
    </row>
    <row r="29" spans="1:9" x14ac:dyDescent="0.35">
      <c r="A29" s="4">
        <v>12</v>
      </c>
      <c r="B29" s="4">
        <v>-178.41299999999899</v>
      </c>
      <c r="C29" t="s">
        <v>9063</v>
      </c>
      <c r="D29" s="4">
        <v>2</v>
      </c>
      <c r="E29" s="16" t="s">
        <v>9144</v>
      </c>
      <c r="F29" s="4">
        <f t="shared" si="0"/>
        <v>9</v>
      </c>
      <c r="G29" t="s">
        <v>9373</v>
      </c>
    </row>
    <row r="30" spans="1:9" x14ac:dyDescent="0.35">
      <c r="A30" s="4">
        <v>13</v>
      </c>
      <c r="B30" s="4">
        <v>-171.642</v>
      </c>
      <c r="C30" t="s">
        <v>9058</v>
      </c>
      <c r="D30" s="4">
        <v>4</v>
      </c>
      <c r="E30" s="16" t="s">
        <v>9145</v>
      </c>
    </row>
    <row r="31" spans="1:9" x14ac:dyDescent="0.35">
      <c r="E31" s="58" t="s">
        <v>11889</v>
      </c>
      <c r="F31" s="4">
        <f t="shared" si="0"/>
        <v>4</v>
      </c>
      <c r="G31" t="s">
        <v>9372</v>
      </c>
    </row>
    <row r="32" spans="1:9" x14ac:dyDescent="0.35">
      <c r="E32" s="58" t="s">
        <v>11890</v>
      </c>
      <c r="F32" s="4">
        <f t="shared" si="0"/>
        <v>3</v>
      </c>
      <c r="G32" t="s">
        <v>9379</v>
      </c>
      <c r="H32" s="4">
        <f>IF(I32="GREET",1,IF(I32="GOAL",2,IF(I32="GOAL:COOP",2,IF(I32="(GOAL:COOP)",2,IF(I32="GOAL:CIVILITY",2,IF(I32="GOAL:SUSTAIN",2,IF(I32="(GOAL:SUSTAIN)",2,IF(I32="GOAL:MAX EARN",2,IF(I32="GOAL:EQUITY",2,IF(I32="(GOAL:EQUITY)",2,IF(I32="PROPOSAL",3,IF(I32="(PROPOSAL)",3,IF(I32="CHOOSE+",4,IF(I32="CHOOSE-",4,IF(I32="(CHOOSE+)",4,IF(I32="(CHOOSE-)",4,IF(I32="ECO INFO",5,IF(I32="(ECO INFO)",5,IF(I32="$ INFO",6,IF(I32="($ INFO)",6,IF(I32="SOC INFO",7,IF(I32="(SOC INFO)",7,IF(I32="RULE INFO",8,IF(I32="EXP INFO",9,IF(I32="(EXP INFO)",9,IF(I32="MON RES",10,IF(I32="MON EARN",11,IF(I32="MON BEH",12,IF(I32="POSE HARM",13,IF(I32="(POSE HARM)",13,IF(I32="POSE CONCERN",14,IF(I32="(POSE CONCERN)",14,IF(I32="RJ APOLOGY",15,IF(I32="RJ ATONE",16,IF(I32="(RJ ATONE)",16,IF(I32="RJ JUSTIFY",17,IF(I32="RJ JUSTIFY:ECO INFO",17,IF(I32="RJ JUSTIFY:SOC INFO",17,IF(I32="RJ JUSTIFY:EXP INFO",17,IF(I32="RJ JUSTIFY:MON EARN",17,IF(I32="RJ JUSTIFY:MON BEH",17,IF(I32="RJ-",18,IF(I32="RJ FORGIVE+",19,IF(I32="RJ FORGIVE-",19,IF(I32="(RJ FORGIVE+)",19,IF(I32="(RJ FORGIVE-)",19,IF(I32="COORD",20,IF(I32="(COORD)",20,IF(I32="ENF ACK",21,IF(I32="(ENF ACK)",21,IF(I32="ENF PRAISE",22,IF(I32="ENF ASK",23,IF(I32="ENF TELL",24,IF(I32="ENF SHAME",25,IF(I32="ENF WARN",26,IF(I32="ENF THREATEN",27,IF(I32="ENF PUNISH",28,IF(I32="DEFECT",29,IF(I32="SM TALK",30,IF(I32="HUMOR",31,IF(I32="POLITE+",32,IF(I32="POLITE-",32,IF(I32="INPUT-",33,IF(I32="AMBIGUOUS",34,IF(I32="UNCODEABLE",35)))))))))))))))))))))))))))))))))))))))))))))))))))))))))))))))))</f>
        <v>2</v>
      </c>
      <c r="I32" t="s">
        <v>12174</v>
      </c>
    </row>
    <row r="33" spans="1:9" x14ac:dyDescent="0.35">
      <c r="A33" s="4">
        <v>14</v>
      </c>
      <c r="B33" s="4">
        <v>-158.06899999999999</v>
      </c>
      <c r="C33" t="s">
        <v>9075</v>
      </c>
      <c r="D33" s="4">
        <v>3</v>
      </c>
      <c r="E33" s="16" t="s">
        <v>9146</v>
      </c>
      <c r="F33" s="4">
        <f t="shared" si="0"/>
        <v>4</v>
      </c>
      <c r="G33" t="s">
        <v>9372</v>
      </c>
    </row>
    <row r="34" spans="1:9" x14ac:dyDescent="0.35">
      <c r="A34" s="4">
        <v>15</v>
      </c>
      <c r="B34" s="4">
        <v>-142.09799999999899</v>
      </c>
      <c r="C34" t="s">
        <v>9058</v>
      </c>
      <c r="D34" s="4">
        <v>4</v>
      </c>
      <c r="E34" s="16" t="s">
        <v>9150</v>
      </c>
      <c r="F34" s="4">
        <f t="shared" si="0"/>
        <v>3</v>
      </c>
      <c r="G34" t="s">
        <v>9379</v>
      </c>
    </row>
    <row r="35" spans="1:9" x14ac:dyDescent="0.35">
      <c r="A35" s="4">
        <v>16</v>
      </c>
      <c r="B35" s="4">
        <v>-140.48400000000001</v>
      </c>
      <c r="C35" t="s">
        <v>9063</v>
      </c>
      <c r="D35" s="4">
        <v>2</v>
      </c>
      <c r="E35" s="16" t="s">
        <v>9151</v>
      </c>
    </row>
    <row r="36" spans="1:9" x14ac:dyDescent="0.35">
      <c r="E36" s="58" t="s">
        <v>55</v>
      </c>
      <c r="F36" s="4">
        <f t="shared" si="0"/>
        <v>4</v>
      </c>
      <c r="G36" t="s">
        <v>9372</v>
      </c>
    </row>
    <row r="37" spans="1:9" x14ac:dyDescent="0.35">
      <c r="E37" s="58" t="s">
        <v>11891</v>
      </c>
      <c r="F37" s="4">
        <f t="shared" si="0"/>
        <v>8</v>
      </c>
      <c r="G37" t="s">
        <v>9374</v>
      </c>
    </row>
    <row r="38" spans="1:9" x14ac:dyDescent="0.35">
      <c r="A38" s="4">
        <v>17</v>
      </c>
      <c r="B38" s="4">
        <v>-138.155</v>
      </c>
      <c r="C38" t="s">
        <v>9077</v>
      </c>
      <c r="D38" s="4">
        <v>1</v>
      </c>
      <c r="E38" s="16" t="s">
        <v>9152</v>
      </c>
      <c r="F38" s="4">
        <f t="shared" si="0"/>
        <v>4</v>
      </c>
      <c r="G38" t="s">
        <v>9372</v>
      </c>
    </row>
    <row r="39" spans="1:9" x14ac:dyDescent="0.35">
      <c r="A39" s="4">
        <v>18</v>
      </c>
      <c r="B39" s="4">
        <v>-123.863</v>
      </c>
      <c r="C39" t="s">
        <v>9063</v>
      </c>
      <c r="D39" s="4">
        <v>2</v>
      </c>
      <c r="E39" s="16" t="s">
        <v>9154</v>
      </c>
      <c r="F39" s="4">
        <f t="shared" si="0"/>
        <v>8</v>
      </c>
      <c r="G39" t="s">
        <v>9374</v>
      </c>
    </row>
    <row r="40" spans="1:9" x14ac:dyDescent="0.35">
      <c r="A40" s="4">
        <v>19</v>
      </c>
      <c r="B40" s="4">
        <v>-123.152999999999</v>
      </c>
      <c r="C40" t="s">
        <v>9075</v>
      </c>
      <c r="D40" s="4">
        <v>3</v>
      </c>
      <c r="E40" s="16" t="s">
        <v>9155</v>
      </c>
      <c r="F40" s="4">
        <f t="shared" si="0"/>
        <v>4</v>
      </c>
      <c r="G40" t="s">
        <v>9372</v>
      </c>
    </row>
    <row r="41" spans="1:9" x14ac:dyDescent="0.35">
      <c r="A41" s="4">
        <v>20</v>
      </c>
      <c r="B41" s="4">
        <v>-92.408999999999907</v>
      </c>
      <c r="C41" t="s">
        <v>9058</v>
      </c>
      <c r="D41" s="4">
        <v>4</v>
      </c>
      <c r="E41" s="16" t="s">
        <v>9157</v>
      </c>
      <c r="F41" s="4">
        <f t="shared" si="0"/>
        <v>3</v>
      </c>
      <c r="G41" t="s">
        <v>9379</v>
      </c>
      <c r="H41" s="4">
        <f t="shared" si="0"/>
        <v>4</v>
      </c>
      <c r="I41" t="s">
        <v>10330</v>
      </c>
    </row>
    <row r="43" spans="1:9" x14ac:dyDescent="0.35">
      <c r="A43" s="7">
        <v>4</v>
      </c>
      <c r="B43" s="31" t="s">
        <v>11893</v>
      </c>
    </row>
    <row r="44" spans="1:9" x14ac:dyDescent="0.35">
      <c r="A44" s="4">
        <v>21</v>
      </c>
      <c r="B44" s="4">
        <v>-82.510999999999996</v>
      </c>
      <c r="C44" t="s">
        <v>9058</v>
      </c>
      <c r="D44" s="4">
        <v>4</v>
      </c>
      <c r="E44" s="16" t="s">
        <v>9160</v>
      </c>
      <c r="F44" s="4">
        <f t="shared" si="0"/>
        <v>3</v>
      </c>
      <c r="G44" t="s">
        <v>9379</v>
      </c>
    </row>
    <row r="45" spans="1:9" x14ac:dyDescent="0.35">
      <c r="A45" s="4">
        <v>22</v>
      </c>
      <c r="B45" s="4">
        <v>-79.385999999999996</v>
      </c>
      <c r="C45" t="s">
        <v>9063</v>
      </c>
      <c r="D45" s="4">
        <v>2</v>
      </c>
      <c r="E45" s="16" t="s">
        <v>139</v>
      </c>
      <c r="F45" s="4">
        <f t="shared" si="0"/>
        <v>4</v>
      </c>
      <c r="G45" t="s">
        <v>9380</v>
      </c>
    </row>
    <row r="46" spans="1:9" x14ac:dyDescent="0.35">
      <c r="A46" s="4">
        <v>23</v>
      </c>
      <c r="B46" s="4">
        <v>-74.953000000000003</v>
      </c>
      <c r="C46" t="s">
        <v>9075</v>
      </c>
      <c r="D46" s="4">
        <v>3</v>
      </c>
      <c r="E46" s="16" t="s">
        <v>9163</v>
      </c>
      <c r="F46" s="4">
        <f t="shared" si="0"/>
        <v>4</v>
      </c>
      <c r="G46" t="s">
        <v>9380</v>
      </c>
    </row>
    <row r="47" spans="1:9" x14ac:dyDescent="0.35">
      <c r="A47" s="4">
        <v>24</v>
      </c>
      <c r="B47" s="4">
        <v>-58.058</v>
      </c>
      <c r="C47" t="s">
        <v>9058</v>
      </c>
      <c r="D47" s="4">
        <v>4</v>
      </c>
      <c r="E47" s="16" t="s">
        <v>9166</v>
      </c>
      <c r="F47" s="4">
        <f t="shared" si="0"/>
        <v>3</v>
      </c>
      <c r="G47" t="s">
        <v>9379</v>
      </c>
    </row>
    <row r="48" spans="1:9" x14ac:dyDescent="0.35">
      <c r="A48" s="4">
        <v>25</v>
      </c>
      <c r="B48" s="4">
        <v>-52.277999999999999</v>
      </c>
      <c r="C48" t="s">
        <v>9063</v>
      </c>
      <c r="D48" s="4">
        <v>2</v>
      </c>
      <c r="E48" s="16" t="s">
        <v>63</v>
      </c>
      <c r="F48" s="4">
        <f t="shared" si="0"/>
        <v>4</v>
      </c>
      <c r="G48" t="s">
        <v>9372</v>
      </c>
    </row>
    <row r="49" spans="1:7" x14ac:dyDescent="0.35">
      <c r="A49" s="4">
        <v>26</v>
      </c>
      <c r="B49" s="4">
        <v>-50.073</v>
      </c>
      <c r="C49" t="s">
        <v>9075</v>
      </c>
      <c r="D49" s="4">
        <v>3</v>
      </c>
      <c r="E49" s="16" t="s">
        <v>63</v>
      </c>
      <c r="F49" s="4">
        <f t="shared" si="0"/>
        <v>4</v>
      </c>
      <c r="G49" t="s">
        <v>9372</v>
      </c>
    </row>
    <row r="50" spans="1:7" x14ac:dyDescent="0.35">
      <c r="A50" s="4">
        <v>27</v>
      </c>
      <c r="B50" s="4">
        <v>-46.097000000000001</v>
      </c>
      <c r="C50" t="s">
        <v>9077</v>
      </c>
      <c r="D50" s="4">
        <v>1</v>
      </c>
      <c r="E50" s="16" t="s">
        <v>63</v>
      </c>
      <c r="F50" s="4">
        <f t="shared" si="0"/>
        <v>4</v>
      </c>
      <c r="G50" t="s">
        <v>9372</v>
      </c>
    </row>
    <row r="52" spans="1:7" x14ac:dyDescent="0.35">
      <c r="B52" s="107" t="s">
        <v>9231</v>
      </c>
      <c r="C52" s="22"/>
      <c r="D52" s="21"/>
      <c r="E52" s="23"/>
    </row>
    <row r="53" spans="1:7" x14ac:dyDescent="0.35">
      <c r="B53" s="47"/>
    </row>
    <row r="54" spans="1:7" x14ac:dyDescent="0.35">
      <c r="A54" s="4">
        <v>28</v>
      </c>
      <c r="B54" s="4">
        <v>16.375999999999902</v>
      </c>
      <c r="C54" t="s">
        <v>9075</v>
      </c>
      <c r="D54" s="4">
        <v>3</v>
      </c>
      <c r="E54" s="16" t="s">
        <v>9168</v>
      </c>
      <c r="F54" s="4">
        <f t="shared" si="0"/>
        <v>20</v>
      </c>
      <c r="G54" t="s">
        <v>9472</v>
      </c>
    </row>
    <row r="55" spans="1:7" x14ac:dyDescent="0.35">
      <c r="A55" s="4">
        <v>29</v>
      </c>
      <c r="B55" s="4">
        <v>25.27</v>
      </c>
      <c r="C55" t="s">
        <v>9058</v>
      </c>
      <c r="D55" s="4">
        <v>4</v>
      </c>
      <c r="E55" s="16" t="s">
        <v>9169</v>
      </c>
      <c r="F55" s="4">
        <f t="shared" si="0"/>
        <v>22</v>
      </c>
      <c r="G55" t="s">
        <v>10418</v>
      </c>
    </row>
    <row r="57" spans="1:7" x14ac:dyDescent="0.35">
      <c r="B57" s="31" t="s">
        <v>11897</v>
      </c>
    </row>
    <row r="58" spans="1:7" x14ac:dyDescent="0.35">
      <c r="A58" s="4">
        <v>30</v>
      </c>
      <c r="B58" s="4">
        <v>104.926</v>
      </c>
      <c r="C58" t="s">
        <v>9058</v>
      </c>
      <c r="D58" s="4">
        <v>4</v>
      </c>
      <c r="E58" s="16" t="s">
        <v>9171</v>
      </c>
    </row>
    <row r="59" spans="1:7" x14ac:dyDescent="0.35">
      <c r="E59" s="58" t="s">
        <v>11896</v>
      </c>
      <c r="F59" s="4">
        <f t="shared" ref="F59:F61" si="1">IF(G59="GREET",1,IF(G59="GOAL",2,IF(G59="GOAL:COOP",2,IF(G59="(GOAL:COOP)",2,IF(G59="GOAL:CIVILITY",2,IF(G59="GOAL:SUSTAIN",2,IF(G59="(GOAL:SUSTAIN)",2,IF(G59="GOAL:MAX EARN",2,IF(G59="GOAL:EQUITY",2,IF(G59="(GOAL:EQUITY)",2,IF(G59="PROPOSAL",3,IF(G59="(PROPOSAL)",3,IF(G59="CHOOSE+",4,IF(G59="CHOOSE-",4,IF(G59="(CHOOSE+)",4,IF(G59="(CHOOSE-)",4,IF(G59="ECO INFO",5,IF(G59="(ECO INFO)",5,IF(G59="$ INFO",6,IF(G59="($ INFO)",6,IF(G59="SOC INFO",7,IF(G59="(SOC INFO)",7,IF(G59="RULE INFO",8,IF(G59="EXP INFO",9,IF(G59="(EXP INFO)",9,IF(G59="MON RES",10,IF(G59="MON EARN",11,IF(G59="MON BEH",12,IF(G59="POSE HARM",13,IF(G59="(POSE HARM)",13,IF(G59="POSE CONCERN",14,IF(G59="(POSE CONCERN)",14,IF(G59="RJ APOLOGY",15,IF(G59="RJ ATONE",16,IF(G59="(RJ ATONE)",16,IF(G59="RJ JUSTIFY",17,IF(G59="RJ JUSTIFY:ECO INFO",17,IF(G59="RJ JUSTIFY:SOC INFO",17,IF(G59="RJ JUSTIFY:EXP INFO",17,IF(G59="RJ JUSTIFY:MON EARN",17,IF(G59="RJ JUSTIFY:MON BEH",17,IF(G59="RJ-",18,IF(G59="RJ FORGIVE+",19,IF(G59="RJ FORGIVE-",19,IF(G59="(RJ FORGIVE+)",19,IF(G59="(RJ FORGIVE-)",19,IF(G59="COORD",20,IF(G59="(COORD)",20,IF(G59="ENF ACK",21,IF(G59="(ENF ACK)",21,IF(G59="ENF PRAISE",22,IF(G59="ENF ASK",23,IF(G59="ENF TELL",24,IF(G59="ENF SHAME",25,IF(G59="ENF WARN",26,IF(G59="ENF THREATEN",27,IF(G59="ENF PUNISH",28,IF(G59="DEFECT",29,IF(G59="SM TALK",30,IF(G59="HUMOR",31,IF(G59="POLITE+",32,IF(G59="POLITE-",32,IF(G59="INPUT-",33,IF(G59="AMBIGUOUS",34,IF(G59="UNCODEABLE",35)))))))))))))))))))))))))))))))))))))))))))))))))))))))))))))))))</f>
        <v>12</v>
      </c>
      <c r="G59" t="s">
        <v>10124</v>
      </c>
    </row>
    <row r="60" spans="1:7" x14ac:dyDescent="0.35">
      <c r="E60" s="58" t="s">
        <v>11895</v>
      </c>
      <c r="F60" s="4">
        <f t="shared" si="1"/>
        <v>7</v>
      </c>
      <c r="G60" t="s">
        <v>9377</v>
      </c>
    </row>
    <row r="61" spans="1:7" x14ac:dyDescent="0.35">
      <c r="E61" s="58" t="s">
        <v>11894</v>
      </c>
      <c r="F61" s="4">
        <f t="shared" si="1"/>
        <v>10</v>
      </c>
      <c r="G61" t="s">
        <v>10136</v>
      </c>
    </row>
    <row r="62" spans="1:7" x14ac:dyDescent="0.35">
      <c r="B62" s="20"/>
    </row>
    <row r="63" spans="1:7" x14ac:dyDescent="0.35">
      <c r="A63" s="4">
        <v>31</v>
      </c>
      <c r="B63" s="4">
        <v>120.73099999999999</v>
      </c>
      <c r="C63" t="s">
        <v>9063</v>
      </c>
      <c r="D63" s="4">
        <v>2</v>
      </c>
      <c r="E63" s="16" t="s">
        <v>9173</v>
      </c>
      <c r="F63" s="4">
        <f t="shared" ref="F63:F64" si="2">IF(G63="GREET",1,IF(G63="GOAL",2,IF(G63="GOAL:COOP",2,IF(G63="(GOAL:COOP)",2,IF(G63="GOAL:CIVILITY",2,IF(G63="GOAL:SUSTAIN",2,IF(G63="(GOAL:SUSTAIN)",2,IF(G63="GOAL:MAX EARN",2,IF(G63="GOAL:EQUITY",2,IF(G63="(GOAL:EQUITY)",2,IF(G63="PROPOSAL",3,IF(G63="(PROPOSAL)",3,IF(G63="CHOOSE+",4,IF(G63="CHOOSE-",4,IF(G63="(CHOOSE+)",4,IF(G63="(CHOOSE-)",4,IF(G63="ECO INFO",5,IF(G63="(ECO INFO)",5,IF(G63="$ INFO",6,IF(G63="($ INFO)",6,IF(G63="SOC INFO",7,IF(G63="(SOC INFO)",7,IF(G63="RULE INFO",8,IF(G63="EXP INFO",9,IF(G63="(EXP INFO)",9,IF(G63="MON RES",10,IF(G63="MON EARN",11,IF(G63="MON BEH",12,IF(G63="POSE HARM",13,IF(G63="(POSE HARM)",13,IF(G63="POSE CONCERN",14,IF(G63="(POSE CONCERN)",14,IF(G63="RJ APOLOGY",15,IF(G63="RJ ATONE",16,IF(G63="(RJ ATONE)",16,IF(G63="RJ JUSTIFY",17,IF(G63="RJ JUSTIFY:ECO INFO",17,IF(G63="RJ JUSTIFY:SOC INFO",17,IF(G63="RJ JUSTIFY:EXP INFO",17,IF(G63="RJ JUSTIFY:MON EARN",17,IF(G63="RJ JUSTIFY:MON BEH",17,IF(G63="RJ-",18,IF(G63="RJ FORGIVE+",19,IF(G63="RJ FORGIVE-",19,IF(G63="(RJ FORGIVE+)",19,IF(G63="(RJ FORGIVE-)",19,IF(G63="COORD",20,IF(G63="(COORD)",20,IF(G63="ENF ACK",21,IF(G63="(ENF ACK)",21,IF(G63="ENF PRAISE",22,IF(G63="ENF ASK",23,IF(G63="ENF TELL",24,IF(G63="ENF SHAME",25,IF(G63="ENF WARN",26,IF(G63="ENF THREATEN",27,IF(G63="ENF PUNISH",28,IF(G63="DEFECT",29,IF(G63="SM TALK",30,IF(G63="HUMOR",31,IF(G63="POLITE+",32,IF(G63="POLITE-",32,IF(G63="INPUT-",33,IF(G63="AMBIGUOUS",34,IF(G63="UNCODEABLE",35)))))))))))))))))))))))))))))))))))))))))))))))))))))))))))))))))</f>
        <v>26</v>
      </c>
      <c r="G63" t="s">
        <v>10123</v>
      </c>
    </row>
    <row r="64" spans="1:7" x14ac:dyDescent="0.35">
      <c r="A64" s="4">
        <v>32</v>
      </c>
      <c r="B64" s="4">
        <v>128.39500000000001</v>
      </c>
      <c r="C64" t="s">
        <v>9063</v>
      </c>
      <c r="D64" s="4">
        <v>2</v>
      </c>
      <c r="E64" s="16" t="s">
        <v>1084</v>
      </c>
      <c r="F64" s="4">
        <f t="shared" si="2"/>
        <v>24</v>
      </c>
      <c r="G64" t="s">
        <v>10409</v>
      </c>
    </row>
    <row r="66" spans="1:7" x14ac:dyDescent="0.35">
      <c r="B66" s="20"/>
    </row>
    <row r="67" spans="1:7" x14ac:dyDescent="0.35">
      <c r="A67" s="4">
        <v>33</v>
      </c>
      <c r="B67" s="4">
        <v>185.398</v>
      </c>
      <c r="C67" t="s">
        <v>9058</v>
      </c>
      <c r="D67" s="4">
        <v>4</v>
      </c>
      <c r="E67" s="16" t="s">
        <v>9174</v>
      </c>
    </row>
    <row r="68" spans="1:7" x14ac:dyDescent="0.35">
      <c r="E68" s="39" t="s">
        <v>11898</v>
      </c>
      <c r="F68" s="4">
        <f t="shared" ref="F68:F69" si="3">IF(G68="GREET",1,IF(G68="GOAL",2,IF(G68="GOAL:COOP",2,IF(G68="(GOAL:COOP)",2,IF(G68="GOAL:CIVILITY",2,IF(G68="GOAL:SUSTAIN",2,IF(G68="(GOAL:SUSTAIN)",2,IF(G68="GOAL:MAX EARN",2,IF(G68="GOAL:EQUITY",2,IF(G68="(GOAL:EQUITY)",2,IF(G68="PROPOSAL",3,IF(G68="(PROPOSAL)",3,IF(G68="CHOOSE+",4,IF(G68="CHOOSE-",4,IF(G68="(CHOOSE+)",4,IF(G68="(CHOOSE-)",4,IF(G68="ECO INFO",5,IF(G68="(ECO INFO)",5,IF(G68="$ INFO",6,IF(G68="($ INFO)",6,IF(G68="SOC INFO",7,IF(G68="(SOC INFO)",7,IF(G68="RULE INFO",8,IF(G68="EXP INFO",9,IF(G68="(EXP INFO)",9,IF(G68="MON RES",10,IF(G68="MON EARN",11,IF(G68="MON BEH",12,IF(G68="POSE HARM",13,IF(G68="(POSE HARM)",13,IF(G68="POSE CONCERN",14,IF(G68="(POSE CONCERN)",14,IF(G68="RJ APOLOGY",15,IF(G68="RJ ATONE",16,IF(G68="(RJ ATONE)",16,IF(G68="RJ JUSTIFY",17,IF(G68="RJ JUSTIFY:ECO INFO",17,IF(G68="RJ JUSTIFY:SOC INFO",17,IF(G68="RJ JUSTIFY:EXP INFO",17,IF(G68="RJ JUSTIFY:MON EARN",17,IF(G68="RJ JUSTIFY:MON BEH",17,IF(G68="RJ-",18,IF(G68="RJ FORGIVE+",19,IF(G68="RJ FORGIVE-",19,IF(G68="(RJ FORGIVE+)",19,IF(G68="(RJ FORGIVE-)",19,IF(G68="COORD",20,IF(G68="(COORD)",20,IF(G68="ENF ACK",21,IF(G68="(ENF ACK)",21,IF(G68="ENF PRAISE",22,IF(G68="ENF ASK",23,IF(G68="ENF TELL",24,IF(G68="ENF SHAME",25,IF(G68="ENF WARN",26,IF(G68="ENF THREATEN",27,IF(G68="ENF PUNISH",28,IF(G68="DEFECT",29,IF(G68="SM TALK",30,IF(G68="HUMOR",31,IF(G68="POLITE+",32,IF(G68="POLITE-",32,IF(G68="INPUT-",33,IF(G68="AMBIGUOUS",34,IF(G68="UNCODEABLE",35)))))))))))))))))))))))))))))))))))))))))))))))))))))))))))))))))</f>
        <v>24</v>
      </c>
      <c r="G68" t="s">
        <v>10409</v>
      </c>
    </row>
    <row r="69" spans="1:7" x14ac:dyDescent="0.35">
      <c r="E69" s="39" t="s">
        <v>11899</v>
      </c>
      <c r="F69" s="4">
        <f t="shared" si="3"/>
        <v>5</v>
      </c>
      <c r="G69" t="s">
        <v>9378</v>
      </c>
    </row>
    <row r="70" spans="1:7" x14ac:dyDescent="0.35">
      <c r="A70" s="4">
        <v>34</v>
      </c>
      <c r="B70" s="4">
        <v>193.00299999999999</v>
      </c>
      <c r="C70" t="s">
        <v>9063</v>
      </c>
      <c r="D70" s="4">
        <v>2</v>
      </c>
      <c r="E70" s="16" t="s">
        <v>9175</v>
      </c>
    </row>
    <row r="71" spans="1:7" x14ac:dyDescent="0.35">
      <c r="E71" s="58" t="s">
        <v>310</v>
      </c>
      <c r="F71" s="4">
        <f t="shared" ref="F71:F72" si="4">IF(G71="GREET",1,IF(G71="GOAL",2,IF(G71="GOAL:COOP",2,IF(G71="(GOAL:COOP)",2,IF(G71="GOAL:CIVILITY",2,IF(G71="GOAL:SUSTAIN",2,IF(G71="(GOAL:SUSTAIN)",2,IF(G71="GOAL:MAX EARN",2,IF(G71="GOAL:EQUITY",2,IF(G71="(GOAL:EQUITY)",2,IF(G71="PROPOSAL",3,IF(G71="(PROPOSAL)",3,IF(G71="CHOOSE+",4,IF(G71="CHOOSE-",4,IF(G71="(CHOOSE+)",4,IF(G71="(CHOOSE-)",4,IF(G71="ECO INFO",5,IF(G71="(ECO INFO)",5,IF(G71="$ INFO",6,IF(G71="($ INFO)",6,IF(G71="SOC INFO",7,IF(G71="(SOC INFO)",7,IF(G71="RULE INFO",8,IF(G71="EXP INFO",9,IF(G71="(EXP INFO)",9,IF(G71="MON RES",10,IF(G71="MON EARN",11,IF(G71="MON BEH",12,IF(G71="POSE HARM",13,IF(G71="(POSE HARM)",13,IF(G71="POSE CONCERN",14,IF(G71="(POSE CONCERN)",14,IF(G71="RJ APOLOGY",15,IF(G71="RJ ATONE",16,IF(G71="(RJ ATONE)",16,IF(G71="RJ JUSTIFY",17,IF(G71="RJ JUSTIFY:ECO INFO",17,IF(G71="RJ JUSTIFY:SOC INFO",17,IF(G71="RJ JUSTIFY:EXP INFO",17,IF(G71="RJ JUSTIFY:MON EARN",17,IF(G71="RJ JUSTIFY:MON BEH",17,IF(G71="RJ-",18,IF(G71="RJ FORGIVE+",19,IF(G71="RJ FORGIVE-",19,IF(G71="(RJ FORGIVE+)",19,IF(G71="(RJ FORGIVE-)",19,IF(G71="COORD",20,IF(G71="(COORD)",20,IF(G71="ENF ACK",21,IF(G71="(ENF ACK)",21,IF(G71="ENF PRAISE",22,IF(G71="ENF ASK",23,IF(G71="ENF TELL",24,IF(G71="ENF SHAME",25,IF(G71="ENF WARN",26,IF(G71="ENF THREATEN",27,IF(G71="ENF PUNISH",28,IF(G71="DEFECT",29,IF(G71="SM TALK",30,IF(G71="HUMOR",31,IF(G71="POLITE+",32,IF(G71="POLITE-",32,IF(G71="INPUT-",33,IF(G71="AMBIGUOUS",34,IF(G71="UNCODEABLE",35)))))))))))))))))))))))))))))))))))))))))))))))))))))))))))))))))</f>
        <v>21</v>
      </c>
      <c r="G71" t="s">
        <v>9613</v>
      </c>
    </row>
    <row r="72" spans="1:7" x14ac:dyDescent="0.35">
      <c r="E72" s="58" t="s">
        <v>4943</v>
      </c>
      <c r="F72" s="4">
        <f t="shared" si="4"/>
        <v>15</v>
      </c>
      <c r="G72" t="s">
        <v>9706</v>
      </c>
    </row>
    <row r="74" spans="1:7" x14ac:dyDescent="0.35">
      <c r="A74" s="7"/>
      <c r="B74" s="11" t="s">
        <v>9230</v>
      </c>
      <c r="C74" s="15"/>
      <c r="D74" s="19"/>
      <c r="E74" s="15"/>
    </row>
    <row r="75" spans="1:7" x14ac:dyDescent="0.35">
      <c r="B75" s="20"/>
    </row>
    <row r="76" spans="1:7" x14ac:dyDescent="0.35">
      <c r="A76" s="7">
        <v>4</v>
      </c>
      <c r="B76" s="31" t="s">
        <v>11903</v>
      </c>
    </row>
    <row r="77" spans="1:7" x14ac:dyDescent="0.35">
      <c r="A77" s="4">
        <v>35</v>
      </c>
      <c r="B77" s="4">
        <v>-369.36900000000003</v>
      </c>
      <c r="C77" t="s">
        <v>9058</v>
      </c>
      <c r="D77" s="4">
        <v>4</v>
      </c>
      <c r="E77" s="16" t="s">
        <v>9059</v>
      </c>
    </row>
    <row r="78" spans="1:7" x14ac:dyDescent="0.35">
      <c r="E78" s="58" t="s">
        <v>11900</v>
      </c>
      <c r="F78" s="4">
        <f t="shared" ref="F78:F103" si="5">IF(G78="GREET",1,IF(G78="GOAL",2,IF(G78="GOAL:COOP",2,IF(G78="(GOAL:COOP)",2,IF(G78="GOAL:CIVILITY",2,IF(G78="GOAL:SUSTAIN",2,IF(G78="(GOAL:SUSTAIN)",2,IF(G78="GOAL:MAX EARN",2,IF(G78="GOAL:EQUITY",2,IF(G78="(GOAL:EQUITY)",2,IF(G78="PROPOSAL",3,IF(G78="(PROPOSAL)",3,IF(G78="CHOOSE+",4,IF(G78="CHOOSE-",4,IF(G78="(CHOOSE+)",4,IF(G78="(CHOOSE-)",4,IF(G78="ECO INFO",5,IF(G78="(ECO INFO)",5,IF(G78="$ INFO",6,IF(G78="($ INFO)",6,IF(G78="SOC INFO",7,IF(G78="(SOC INFO)",7,IF(G78="RULE INFO",8,IF(G78="EXP INFO",9,IF(G78="(EXP INFO)",9,IF(G78="MON RES",10,IF(G78="MON EARN",11,IF(G78="MON BEH",12,IF(G78="POSE HARM",13,IF(G78="(POSE HARM)",13,IF(G78="POSE CONCERN",14,IF(G78="(POSE CONCERN)",14,IF(G78="RJ APOLOGY",15,IF(G78="RJ ATONE",16,IF(G78="(RJ ATONE)",16,IF(G78="RJ JUSTIFY",17,IF(G78="RJ JUSTIFY:ECO INFO",17,IF(G78="RJ JUSTIFY:SOC INFO",17,IF(G78="RJ JUSTIFY:EXP INFO",17,IF(G78="RJ JUSTIFY:MON EARN",17,IF(G78="RJ JUSTIFY:MON BEH",17,IF(G78="RJ-",18,IF(G78="RJ FORGIVE+",19,IF(G78="RJ FORGIVE-",19,IF(G78="(RJ FORGIVE+)",19,IF(G78="(RJ FORGIVE-)",19,IF(G78="COORD",20,IF(G78="(COORD)",20,IF(G78="ENF ACK",21,IF(G78="(ENF ACK)",21,IF(G78="ENF PRAISE",22,IF(G78="ENF ASK",23,IF(G78="ENF TELL",24,IF(G78="ENF SHAME",25,IF(G78="ENF WARN",26,IF(G78="ENF THREATEN",27,IF(G78="ENF PUNISH",28,IF(G78="DEFECT",29,IF(G78="SM TALK",30,IF(G78="HUMOR",31,IF(G78="POLITE+",32,IF(G78="POLITE-",32,IF(G78="INPUT-",33,IF(G78="AMBIGUOUS",34,IF(G78="UNCODEABLE",35)))))))))))))))))))))))))))))))))))))))))))))))))))))))))))))))))</f>
        <v>22</v>
      </c>
      <c r="G78" t="s">
        <v>10418</v>
      </c>
    </row>
    <row r="79" spans="1:7" x14ac:dyDescent="0.35">
      <c r="E79" s="58" t="s">
        <v>11901</v>
      </c>
      <c r="F79" s="4">
        <f t="shared" si="5"/>
        <v>6</v>
      </c>
      <c r="G79" t="s">
        <v>10472</v>
      </c>
    </row>
    <row r="80" spans="1:7" x14ac:dyDescent="0.35">
      <c r="A80" s="4">
        <v>38</v>
      </c>
      <c r="B80" s="4">
        <v>-341.53</v>
      </c>
      <c r="C80" t="s">
        <v>9063</v>
      </c>
      <c r="D80" s="4">
        <v>2</v>
      </c>
      <c r="E80" s="16" t="s">
        <v>9064</v>
      </c>
      <c r="F80" s="4">
        <f t="shared" si="5"/>
        <v>3</v>
      </c>
      <c r="G80" t="s">
        <v>9379</v>
      </c>
    </row>
    <row r="81" spans="1:9" x14ac:dyDescent="0.35">
      <c r="E81" s="58" t="s">
        <v>310</v>
      </c>
      <c r="F81" s="4">
        <f t="shared" si="5"/>
        <v>22</v>
      </c>
      <c r="G81" t="s">
        <v>10418</v>
      </c>
      <c r="H81" s="4">
        <f t="shared" ref="H81" si="6">IF(I81="GREET",1,IF(I81="GOAL",2,IF(I81="GOAL:COOP",2,IF(I81="(GOAL:COOP)",2,IF(I81="GOAL:CIVILITY",2,IF(I81="GOAL:SUSTAIN",2,IF(I81="(GOAL:SUSTAIN)",2,IF(I81="GOAL:MAX EARN",2,IF(I81="GOAL:EQUITY",2,IF(I81="(GOAL:EQUITY)",2,IF(I81="PROPOSAL",3,IF(I81="(PROPOSAL)",3,IF(I81="CHOOSE+",4,IF(I81="CHOOSE-",4,IF(I81="(CHOOSE+)",4,IF(I81="(CHOOSE-)",4,IF(I81="ECO INFO",5,IF(I81="(ECO INFO)",5,IF(I81="$ INFO",6,IF(I81="($ INFO)",6,IF(I81="SOC INFO",7,IF(I81="(SOC INFO)",7,IF(I81="RULE INFO",8,IF(I81="EXP INFO",9,IF(I81="(EXP INFO)",9,IF(I81="MON RES",10,IF(I81="MON EARN",11,IF(I81="MON BEH",12,IF(I81="POSE HARM",13,IF(I81="(POSE HARM)",13,IF(I81="POSE CONCERN",14,IF(I81="(POSE CONCERN)",14,IF(I81="RJ APOLOGY",15,IF(I81="RJ ATONE",16,IF(I81="(RJ ATONE)",16,IF(I81="RJ JUSTIFY",17,IF(I81="RJ JUSTIFY:ECO INFO",17,IF(I81="RJ JUSTIFY:SOC INFO",17,IF(I81="RJ JUSTIFY:EXP INFO",17,IF(I81="RJ JUSTIFY:MON EARN",17,IF(I81="RJ JUSTIFY:MON BEH",17,IF(I81="RJ-",18,IF(I81="RJ FORGIVE+",19,IF(I81="RJ FORGIVE-",19,IF(I81="(RJ FORGIVE+)",19,IF(I81="(RJ FORGIVE-)",19,IF(I81="COORD",20,IF(I81="(COORD)",20,IF(I81="ENF ACK",21,IF(I81="(ENF ACK)",21,IF(I81="ENF PRAISE",22,IF(I81="ENF ASK",23,IF(I81="ENF TELL",24,IF(I81="ENF SHAME",25,IF(I81="ENF WARN",26,IF(I81="ENF THREATEN",27,IF(I81="ENF PUNISH",28,IF(I81="DEFECT",29,IF(I81="SM TALK",30,IF(I81="HUMOR",31,IF(I81="POLITE+",32,IF(I81="POLITE-",32,IF(I81="INPUT-",33,IF(I81="AMBIGUOUS",34,IF(I81="UNCODEABLE",35)))))))))))))))))))))))))))))))))))))))))))))))))))))))))))))))))</f>
        <v>6</v>
      </c>
      <c r="I81" t="s">
        <v>10472</v>
      </c>
    </row>
    <row r="82" spans="1:9" x14ac:dyDescent="0.35">
      <c r="E82" s="58" t="s">
        <v>11902</v>
      </c>
      <c r="F82" s="4">
        <f t="shared" si="5"/>
        <v>3</v>
      </c>
      <c r="G82" t="s">
        <v>9379</v>
      </c>
    </row>
    <row r="83" spans="1:9" x14ac:dyDescent="0.35">
      <c r="A83" s="4">
        <v>36</v>
      </c>
      <c r="B83" s="4">
        <v>-341.28300000000002</v>
      </c>
      <c r="C83" t="s">
        <v>9058</v>
      </c>
      <c r="D83" s="4">
        <v>4</v>
      </c>
      <c r="E83" s="16" t="s">
        <v>9065</v>
      </c>
      <c r="F83" s="4">
        <f t="shared" si="5"/>
        <v>11</v>
      </c>
      <c r="G83" t="s">
        <v>9509</v>
      </c>
    </row>
    <row r="84" spans="1:9" x14ac:dyDescent="0.35">
      <c r="A84" s="4">
        <v>37</v>
      </c>
      <c r="B84" s="4">
        <v>-318.33999999999997</v>
      </c>
      <c r="C84" t="s">
        <v>9058</v>
      </c>
      <c r="D84" s="4">
        <v>4</v>
      </c>
      <c r="E84" s="16" t="s">
        <v>9069</v>
      </c>
      <c r="F84" s="4">
        <f t="shared" si="5"/>
        <v>24</v>
      </c>
      <c r="G84" t="s">
        <v>10409</v>
      </c>
    </row>
    <row r="85" spans="1:9" x14ac:dyDescent="0.35">
      <c r="A85" s="4">
        <v>39</v>
      </c>
      <c r="B85" s="4">
        <v>-303.137</v>
      </c>
      <c r="C85" t="s">
        <v>9058</v>
      </c>
      <c r="D85" s="4">
        <v>4</v>
      </c>
      <c r="E85" s="16" t="s">
        <v>9071</v>
      </c>
      <c r="F85" s="4">
        <f t="shared" si="5"/>
        <v>3</v>
      </c>
      <c r="G85" t="s">
        <v>9379</v>
      </c>
    </row>
    <row r="86" spans="1:9" x14ac:dyDescent="0.35">
      <c r="A86" s="4">
        <v>40</v>
      </c>
      <c r="B86" s="4">
        <v>-300.74599999999998</v>
      </c>
      <c r="C86" t="s">
        <v>9063</v>
      </c>
      <c r="D86" s="4">
        <v>2</v>
      </c>
      <c r="E86" s="16" t="s">
        <v>55</v>
      </c>
      <c r="F86" s="4">
        <f t="shared" si="5"/>
        <v>4</v>
      </c>
      <c r="G86" t="s">
        <v>9372</v>
      </c>
    </row>
    <row r="87" spans="1:9" x14ac:dyDescent="0.35">
      <c r="A87" s="4">
        <v>41</v>
      </c>
      <c r="B87" s="4">
        <v>-286.42200000000003</v>
      </c>
      <c r="C87" t="s">
        <v>9075</v>
      </c>
      <c r="D87" s="4">
        <v>3</v>
      </c>
      <c r="E87" s="16" t="s">
        <v>55</v>
      </c>
      <c r="F87" s="4">
        <f t="shared" si="5"/>
        <v>4</v>
      </c>
      <c r="G87" t="s">
        <v>9372</v>
      </c>
    </row>
    <row r="88" spans="1:9" x14ac:dyDescent="0.35">
      <c r="A88" s="4">
        <v>42</v>
      </c>
      <c r="B88" s="4">
        <v>-286.06799999999998</v>
      </c>
      <c r="C88" t="s">
        <v>9077</v>
      </c>
      <c r="D88" s="4">
        <v>1</v>
      </c>
      <c r="E88" s="16" t="s">
        <v>55</v>
      </c>
      <c r="F88" s="4">
        <f t="shared" si="5"/>
        <v>4</v>
      </c>
      <c r="G88" t="s">
        <v>9372</v>
      </c>
    </row>
    <row r="89" spans="1:9" x14ac:dyDescent="0.35">
      <c r="A89" s="4">
        <v>43</v>
      </c>
      <c r="B89" s="4">
        <v>-237.245</v>
      </c>
      <c r="C89" t="s">
        <v>9058</v>
      </c>
      <c r="D89" s="4">
        <v>4</v>
      </c>
      <c r="E89" s="16" t="s">
        <v>9082</v>
      </c>
    </row>
    <row r="90" spans="1:9" x14ac:dyDescent="0.35">
      <c r="E90" s="58" t="s">
        <v>10113</v>
      </c>
      <c r="F90" s="4">
        <f t="shared" si="5"/>
        <v>8</v>
      </c>
      <c r="G90" t="s">
        <v>9374</v>
      </c>
    </row>
    <row r="91" spans="1:9" x14ac:dyDescent="0.35">
      <c r="E91" s="58" t="s">
        <v>10114</v>
      </c>
      <c r="F91" s="4">
        <f t="shared" si="5"/>
        <v>3</v>
      </c>
      <c r="G91" t="s">
        <v>9379</v>
      </c>
    </row>
    <row r="92" spans="1:9" x14ac:dyDescent="0.35">
      <c r="E92" s="58" t="s">
        <v>10115</v>
      </c>
      <c r="F92" s="4">
        <f t="shared" si="5"/>
        <v>5</v>
      </c>
      <c r="G92" t="s">
        <v>9378</v>
      </c>
    </row>
    <row r="93" spans="1:9" x14ac:dyDescent="0.35">
      <c r="A93" s="4">
        <v>44</v>
      </c>
      <c r="B93" s="4">
        <v>-225.33799999999999</v>
      </c>
      <c r="C93" t="s">
        <v>9063</v>
      </c>
      <c r="D93" s="4">
        <v>2</v>
      </c>
      <c r="E93" s="16" t="s">
        <v>6652</v>
      </c>
      <c r="F93" s="4">
        <f t="shared" si="5"/>
        <v>4</v>
      </c>
      <c r="G93" t="s">
        <v>9372</v>
      </c>
    </row>
    <row r="94" spans="1:9" x14ac:dyDescent="0.35">
      <c r="E94" s="60" t="s">
        <v>7464</v>
      </c>
      <c r="F94" s="4">
        <f t="shared" si="5"/>
        <v>5</v>
      </c>
      <c r="G94" t="s">
        <v>9378</v>
      </c>
    </row>
    <row r="95" spans="1:9" x14ac:dyDescent="0.35">
      <c r="E95" s="60" t="s">
        <v>267</v>
      </c>
      <c r="F95" s="4">
        <f t="shared" si="5"/>
        <v>4</v>
      </c>
      <c r="G95" t="s">
        <v>9372</v>
      </c>
    </row>
    <row r="96" spans="1:9" x14ac:dyDescent="0.35">
      <c r="A96" s="4">
        <v>45</v>
      </c>
      <c r="B96" s="4">
        <v>-172.24</v>
      </c>
      <c r="C96" t="s">
        <v>9058</v>
      </c>
      <c r="D96" s="4">
        <v>4</v>
      </c>
      <c r="E96" s="16" t="s">
        <v>9086</v>
      </c>
      <c r="F96" s="4">
        <f t="shared" si="5"/>
        <v>5</v>
      </c>
      <c r="G96" t="s">
        <v>9378</v>
      </c>
    </row>
    <row r="97" spans="1:7" x14ac:dyDescent="0.35">
      <c r="B97" s="4">
        <v>-44.063999999999901</v>
      </c>
      <c r="C97" t="s">
        <v>9058</v>
      </c>
      <c r="D97" s="4">
        <v>4</v>
      </c>
      <c r="E97" s="16" t="s">
        <v>9099</v>
      </c>
    </row>
    <row r="99" spans="1:7" x14ac:dyDescent="0.35">
      <c r="B99" s="107" t="s">
        <v>9233</v>
      </c>
      <c r="C99" s="22"/>
      <c r="D99" s="21"/>
      <c r="E99" s="23"/>
    </row>
    <row r="100" spans="1:7" x14ac:dyDescent="0.35">
      <c r="B100" s="20"/>
    </row>
    <row r="101" spans="1:7" x14ac:dyDescent="0.35">
      <c r="A101" s="4">
        <v>46</v>
      </c>
      <c r="B101" s="4">
        <v>94.846999999999994</v>
      </c>
      <c r="C101" t="s">
        <v>9058</v>
      </c>
      <c r="D101" s="4">
        <v>4</v>
      </c>
      <c r="E101" s="16" t="s">
        <v>9100</v>
      </c>
      <c r="F101" s="4">
        <f t="shared" si="5"/>
        <v>10</v>
      </c>
      <c r="G101" t="s">
        <v>10136</v>
      </c>
    </row>
    <row r="103" spans="1:7" x14ac:dyDescent="0.35">
      <c r="A103" s="4">
        <v>47</v>
      </c>
      <c r="B103" s="4">
        <v>158.25399999999999</v>
      </c>
      <c r="C103" t="s">
        <v>9063</v>
      </c>
      <c r="D103" s="4">
        <v>2</v>
      </c>
      <c r="E103" s="16" t="s">
        <v>9102</v>
      </c>
      <c r="F103" s="4">
        <f t="shared" si="5"/>
        <v>3</v>
      </c>
      <c r="G103" t="s">
        <v>9379</v>
      </c>
    </row>
    <row r="106" spans="1:7" x14ac:dyDescent="0.35">
      <c r="A106" s="7"/>
      <c r="B106" s="11" t="s">
        <v>9229</v>
      </c>
      <c r="C106" s="15"/>
      <c r="D106" s="19"/>
      <c r="E106" s="15"/>
    </row>
    <row r="107" spans="1:7" x14ac:dyDescent="0.35">
      <c r="A107" s="7"/>
      <c r="B107" s="20"/>
      <c r="C107" s="8"/>
      <c r="E107" s="8"/>
    </row>
    <row r="108" spans="1:7" x14ac:dyDescent="0.35">
      <c r="A108" s="4">
        <v>48</v>
      </c>
      <c r="B108" s="4">
        <v>-347.298</v>
      </c>
      <c r="C108" t="s">
        <v>9063</v>
      </c>
      <c r="D108" s="4">
        <v>2</v>
      </c>
      <c r="E108" s="16" t="s">
        <v>9180</v>
      </c>
      <c r="F108" s="4">
        <f t="shared" ref="F108:F122" si="7">IF(G108="GREET",1,IF(G108="GOAL",2,IF(G108="GOAL:COOP",2,IF(G108="(GOAL:COOP)",2,IF(G108="GOAL:CIVILITY",2,IF(G108="GOAL:SUSTAIN",2,IF(G108="(GOAL:SUSTAIN)",2,IF(G108="GOAL:MAX EARN",2,IF(G108="GOAL:EQUITY",2,IF(G108="(GOAL:EQUITY)",2,IF(G108="PROPOSAL",3,IF(G108="(PROPOSAL)",3,IF(G108="CHOOSE+",4,IF(G108="CHOOSE-",4,IF(G108="(CHOOSE+)",4,IF(G108="(CHOOSE-)",4,IF(G108="ECO INFO",5,IF(G108="(ECO INFO)",5,IF(G108="$ INFO",6,IF(G108="($ INFO)",6,IF(G108="SOC INFO",7,IF(G108="(SOC INFO)",7,IF(G108="RULE INFO",8,IF(G108="EXP INFO",9,IF(G108="(EXP INFO)",9,IF(G108="MON RES",10,IF(G108="MON EARN",11,IF(G108="MON BEH",12,IF(G108="POSE HARM",13,IF(G108="(POSE HARM)",13,IF(G108="POSE CONCERN",14,IF(G108="(POSE CONCERN)",14,IF(G108="RJ APOLOGY",15,IF(G108="RJ ATONE",16,IF(G108="(RJ ATONE)",16,IF(G108="RJ JUSTIFY",17,IF(G108="RJ JUSTIFY:ECO INFO",17,IF(G108="RJ JUSTIFY:SOC INFO",17,IF(G108="RJ JUSTIFY:EXP INFO",17,IF(G108="RJ JUSTIFY:MON EARN",17,IF(G108="RJ JUSTIFY:MON BEH",17,IF(G108="RJ-",18,IF(G108="RJ FORGIVE+",19,IF(G108="RJ FORGIVE-",19,IF(G108="(RJ FORGIVE+)",19,IF(G108="(RJ FORGIVE-)",19,IF(G108="COORD",20,IF(G108="(COORD)",20,IF(G108="ENF ACK",21,IF(G108="(ENF ACK)",21,IF(G108="ENF PRAISE",22,IF(G108="ENF ASK",23,IF(G108="ENF TELL",24,IF(G108="ENF SHAME",25,IF(G108="ENF WARN",26,IF(G108="ENF THREATEN",27,IF(G108="ENF PUNISH",28,IF(G108="DEFECT",29,IF(G108="SM TALK",30,IF(G108="HUMOR",31,IF(G108="POLITE+",32,IF(G108="POLITE-",32,IF(G108="INPUT-",33,IF(G108="AMBIGUOUS",34,IF(G108="UNCODEABLE",35)))))))))))))))))))))))))))))))))))))))))))))))))))))))))))))))))</f>
        <v>22</v>
      </c>
      <c r="G108" t="s">
        <v>10418</v>
      </c>
    </row>
    <row r="109" spans="1:7" x14ac:dyDescent="0.35">
      <c r="A109" s="4">
        <v>49</v>
      </c>
      <c r="B109" s="4">
        <v>-335.18</v>
      </c>
      <c r="C109" t="s">
        <v>9058</v>
      </c>
      <c r="D109" s="4">
        <v>4</v>
      </c>
      <c r="E109" s="16" t="s">
        <v>1142</v>
      </c>
      <c r="F109" s="4">
        <f t="shared" si="7"/>
        <v>22</v>
      </c>
      <c r="G109" t="s">
        <v>10418</v>
      </c>
    </row>
    <row r="110" spans="1:7" x14ac:dyDescent="0.35">
      <c r="A110" s="4">
        <v>50</v>
      </c>
      <c r="B110" s="4">
        <v>-326.67</v>
      </c>
      <c r="C110" t="s">
        <v>9077</v>
      </c>
      <c r="D110" s="4">
        <v>1</v>
      </c>
      <c r="E110" s="16" t="s">
        <v>1142</v>
      </c>
      <c r="F110" s="4">
        <f t="shared" si="7"/>
        <v>22</v>
      </c>
      <c r="G110" t="s">
        <v>10418</v>
      </c>
    </row>
    <row r="112" spans="1:7" x14ac:dyDescent="0.35">
      <c r="A112" s="7" t="s">
        <v>11522</v>
      </c>
      <c r="B112" s="31" t="s">
        <v>11904</v>
      </c>
    </row>
    <row r="113" spans="1:7" x14ac:dyDescent="0.35">
      <c r="A113" s="4">
        <v>51</v>
      </c>
      <c r="B113" s="4">
        <v>-324.39299999999997</v>
      </c>
      <c r="C113" t="s">
        <v>9058</v>
      </c>
      <c r="D113" s="4">
        <v>4</v>
      </c>
      <c r="E113" s="16" t="s">
        <v>9183</v>
      </c>
      <c r="F113" s="4">
        <f t="shared" si="7"/>
        <v>3</v>
      </c>
      <c r="G113" t="s">
        <v>9379</v>
      </c>
    </row>
    <row r="114" spans="1:7" x14ac:dyDescent="0.35">
      <c r="A114" s="4">
        <v>52</v>
      </c>
      <c r="B114" s="4">
        <v>-324.30200000000002</v>
      </c>
      <c r="C114" t="s">
        <v>9075</v>
      </c>
      <c r="D114" s="4">
        <v>3</v>
      </c>
      <c r="E114" s="16" t="s">
        <v>55</v>
      </c>
      <c r="F114" s="4">
        <f t="shared" si="7"/>
        <v>21</v>
      </c>
      <c r="G114" t="s">
        <v>9613</v>
      </c>
    </row>
    <row r="115" spans="1:7" x14ac:dyDescent="0.35">
      <c r="A115" s="4">
        <v>53</v>
      </c>
      <c r="B115" s="4">
        <v>-322.589</v>
      </c>
      <c r="C115" t="s">
        <v>9063</v>
      </c>
      <c r="D115" s="4">
        <v>2</v>
      </c>
      <c r="E115" s="16" t="s">
        <v>55</v>
      </c>
      <c r="F115" s="4">
        <f t="shared" si="7"/>
        <v>21</v>
      </c>
      <c r="G115" t="s">
        <v>9613</v>
      </c>
    </row>
    <row r="116" spans="1:7" x14ac:dyDescent="0.35">
      <c r="A116" s="4">
        <v>54</v>
      </c>
      <c r="B116" s="4">
        <v>-316.49599999999998</v>
      </c>
      <c r="C116" t="s">
        <v>9077</v>
      </c>
      <c r="D116" s="4">
        <v>1</v>
      </c>
      <c r="E116" s="16" t="s">
        <v>55</v>
      </c>
      <c r="F116" s="4">
        <f t="shared" si="7"/>
        <v>21</v>
      </c>
      <c r="G116" t="s">
        <v>9613</v>
      </c>
    </row>
    <row r="118" spans="1:7" x14ac:dyDescent="0.35">
      <c r="B118" s="20" t="s">
        <v>9347</v>
      </c>
    </row>
    <row r="119" spans="1:7" x14ac:dyDescent="0.35">
      <c r="A119" s="4">
        <v>55</v>
      </c>
      <c r="B119" s="4">
        <v>-286.03399999999999</v>
      </c>
      <c r="C119" t="s">
        <v>9058</v>
      </c>
      <c r="D119" s="4">
        <v>4</v>
      </c>
      <c r="E119" s="16" t="s">
        <v>9187</v>
      </c>
      <c r="F119" s="4">
        <f t="shared" si="7"/>
        <v>5</v>
      </c>
      <c r="G119" t="s">
        <v>9378</v>
      </c>
    </row>
    <row r="120" spans="1:7" x14ac:dyDescent="0.35">
      <c r="A120" s="4">
        <v>56</v>
      </c>
      <c r="B120" s="4">
        <v>-262.375</v>
      </c>
      <c r="C120" t="s">
        <v>9063</v>
      </c>
      <c r="D120" s="4">
        <v>2</v>
      </c>
      <c r="E120" s="16" t="s">
        <v>9191</v>
      </c>
      <c r="F120" s="4">
        <f t="shared" si="7"/>
        <v>5</v>
      </c>
      <c r="G120" t="s">
        <v>9378</v>
      </c>
    </row>
    <row r="121" spans="1:7" x14ac:dyDescent="0.35">
      <c r="B121" s="20"/>
    </row>
    <row r="122" spans="1:7" x14ac:dyDescent="0.35">
      <c r="A122" s="4">
        <v>57</v>
      </c>
      <c r="B122" s="4">
        <v>-236.19099999999901</v>
      </c>
      <c r="C122" t="s">
        <v>9058</v>
      </c>
      <c r="D122" s="4">
        <v>4</v>
      </c>
      <c r="E122" s="16" t="s">
        <v>9197</v>
      </c>
      <c r="F122" s="4">
        <f t="shared" si="7"/>
        <v>11</v>
      </c>
      <c r="G122" t="s">
        <v>9509</v>
      </c>
    </row>
    <row r="125" spans="1:7" x14ac:dyDescent="0.35">
      <c r="A125" s="8" t="s">
        <v>11929</v>
      </c>
    </row>
    <row r="126" spans="1:7" x14ac:dyDescent="0.35">
      <c r="B126" s="98" t="s">
        <v>11936</v>
      </c>
    </row>
    <row r="127" spans="1:7" x14ac:dyDescent="0.35">
      <c r="A127" s="7" t="s">
        <v>12235</v>
      </c>
      <c r="B127" s="4">
        <v>2</v>
      </c>
      <c r="C127" t="s">
        <v>12072</v>
      </c>
    </row>
    <row r="128" spans="1:7" x14ac:dyDescent="0.35">
      <c r="A128" s="7" t="s">
        <v>12236</v>
      </c>
      <c r="B128" s="4">
        <v>2</v>
      </c>
      <c r="C128" t="s">
        <v>12073</v>
      </c>
    </row>
    <row r="129" spans="1:10" x14ac:dyDescent="0.35">
      <c r="A129" s="7" t="s">
        <v>12237</v>
      </c>
      <c r="B129" s="4">
        <v>2</v>
      </c>
      <c r="C129" t="s">
        <v>11958</v>
      </c>
    </row>
    <row r="131" spans="1:10" x14ac:dyDescent="0.35">
      <c r="A131" s="7" t="s">
        <v>12080</v>
      </c>
      <c r="B131" s="4">
        <v>2</v>
      </c>
    </row>
    <row r="132" spans="1:10" x14ac:dyDescent="0.35">
      <c r="A132" s="4" t="s">
        <v>12082</v>
      </c>
      <c r="B132" s="4">
        <v>1</v>
      </c>
    </row>
    <row r="135" spans="1:10" x14ac:dyDescent="0.35">
      <c r="B135" s="8" t="s">
        <v>12198</v>
      </c>
      <c r="F135"/>
      <c r="H135"/>
      <c r="J135"/>
    </row>
    <row r="136" spans="1:10" x14ac:dyDescent="0.35">
      <c r="A136" s="8" t="s">
        <v>12199</v>
      </c>
      <c r="B136" s="113" t="s">
        <v>12230</v>
      </c>
      <c r="C136" s="113" t="s">
        <v>12231</v>
      </c>
      <c r="F136"/>
      <c r="H136"/>
      <c r="J136"/>
    </row>
    <row r="137" spans="1:10" x14ac:dyDescent="0.35">
      <c r="A137" s="7" t="s">
        <v>12083</v>
      </c>
      <c r="B137" s="102">
        <v>2</v>
      </c>
      <c r="C137" s="102">
        <v>2</v>
      </c>
      <c r="F137"/>
      <c r="H137"/>
      <c r="J137"/>
    </row>
    <row r="138" spans="1:10" x14ac:dyDescent="0.35">
      <c r="A138" s="7" t="s">
        <v>12084</v>
      </c>
      <c r="B138" s="102">
        <v>2</v>
      </c>
      <c r="C138" s="102">
        <v>2</v>
      </c>
      <c r="F138"/>
      <c r="H138"/>
      <c r="J138"/>
    </row>
    <row r="139" spans="1:10" x14ac:dyDescent="0.35">
      <c r="B139"/>
      <c r="C139" s="4"/>
      <c r="F139"/>
      <c r="H139"/>
      <c r="J139"/>
    </row>
    <row r="140" spans="1:10" x14ac:dyDescent="0.35">
      <c r="A140" s="8" t="s">
        <v>12200</v>
      </c>
      <c r="B140"/>
      <c r="C140" s="4"/>
      <c r="E140" s="16" t="s">
        <v>12216</v>
      </c>
      <c r="F140"/>
      <c r="H140"/>
      <c r="J140"/>
    </row>
    <row r="141" spans="1:10" x14ac:dyDescent="0.35">
      <c r="A141" s="7" t="s">
        <v>12083</v>
      </c>
      <c r="B141" s="102">
        <v>2</v>
      </c>
      <c r="C141" s="102" t="s">
        <v>11932</v>
      </c>
      <c r="F141"/>
      <c r="H141"/>
      <c r="J141"/>
    </row>
    <row r="142" spans="1:10" x14ac:dyDescent="0.35">
      <c r="A142" s="7" t="s">
        <v>12084</v>
      </c>
      <c r="B142" s="102">
        <v>2</v>
      </c>
      <c r="C142" s="102" t="s">
        <v>11932</v>
      </c>
      <c r="F142"/>
      <c r="H142"/>
      <c r="J142"/>
    </row>
    <row r="143" spans="1:10" x14ac:dyDescent="0.35">
      <c r="B143"/>
      <c r="C143" s="4"/>
      <c r="F143"/>
      <c r="H143"/>
      <c r="J143"/>
    </row>
    <row r="144" spans="1:10" x14ac:dyDescent="0.35">
      <c r="A144" s="8" t="s">
        <v>12201</v>
      </c>
      <c r="B144"/>
      <c r="C144" s="4"/>
      <c r="E144" s="16" t="s">
        <v>12216</v>
      </c>
      <c r="F144"/>
      <c r="H144"/>
      <c r="J144"/>
    </row>
    <row r="145" spans="1:10" x14ac:dyDescent="0.35">
      <c r="A145" s="7" t="s">
        <v>12083</v>
      </c>
      <c r="B145" s="102">
        <v>2</v>
      </c>
      <c r="C145" s="102">
        <v>2</v>
      </c>
      <c r="F145"/>
      <c r="H145"/>
      <c r="J145"/>
    </row>
    <row r="146" spans="1:10" x14ac:dyDescent="0.35">
      <c r="A146" s="7" t="s">
        <v>12084</v>
      </c>
      <c r="B146" s="102">
        <v>2</v>
      </c>
      <c r="C146" s="102">
        <v>2</v>
      </c>
      <c r="F146"/>
      <c r="H146"/>
      <c r="J146"/>
    </row>
    <row r="147" spans="1:10" x14ac:dyDescent="0.35">
      <c r="B147"/>
      <c r="C147" s="4"/>
      <c r="F147"/>
      <c r="H147"/>
      <c r="J147"/>
    </row>
    <row r="148" spans="1:10" x14ac:dyDescent="0.35">
      <c r="A148" s="7" t="s">
        <v>12080</v>
      </c>
      <c r="B148"/>
      <c r="C148" s="4"/>
      <c r="F148"/>
      <c r="H148"/>
      <c r="J148"/>
    </row>
    <row r="149" spans="1:10" x14ac:dyDescent="0.35">
      <c r="A149" s="7" t="s">
        <v>12083</v>
      </c>
      <c r="B149" s="102">
        <v>2</v>
      </c>
      <c r="C149" s="102">
        <v>2</v>
      </c>
      <c r="F149"/>
      <c r="H149"/>
      <c r="J149"/>
    </row>
    <row r="150" spans="1:10" x14ac:dyDescent="0.35">
      <c r="A150" s="7" t="s">
        <v>12084</v>
      </c>
      <c r="B150" s="102">
        <v>2</v>
      </c>
      <c r="C150" s="102">
        <v>2</v>
      </c>
      <c r="F150"/>
      <c r="H150"/>
      <c r="J150"/>
    </row>
    <row r="152" spans="1:10" x14ac:dyDescent="0.35">
      <c r="A152" s="8" t="s">
        <v>12089</v>
      </c>
    </row>
    <row r="154" spans="1:10" x14ac:dyDescent="0.35">
      <c r="A154" s="113" t="s">
        <v>11933</v>
      </c>
    </row>
    <row r="155" spans="1:10" x14ac:dyDescent="0.35">
      <c r="A155" s="113"/>
    </row>
    <row r="156" spans="1:10" x14ac:dyDescent="0.35">
      <c r="A156" s="116" t="s">
        <v>12090</v>
      </c>
    </row>
    <row r="157" spans="1:10" x14ac:dyDescent="0.35">
      <c r="A157" s="4" t="s">
        <v>12091</v>
      </c>
      <c r="B157" s="4">
        <v>4</v>
      </c>
    </row>
    <row r="158" spans="1:10" x14ac:dyDescent="0.35">
      <c r="A158" s="4" t="s">
        <v>12092</v>
      </c>
    </row>
    <row r="159" spans="1:10" x14ac:dyDescent="0.35">
      <c r="A159" s="4" t="s">
        <v>12093</v>
      </c>
    </row>
    <row r="160" spans="1:10" x14ac:dyDescent="0.35">
      <c r="A160" s="4" t="s">
        <v>12094</v>
      </c>
    </row>
    <row r="161" spans="1:2" x14ac:dyDescent="0.35">
      <c r="A161" s="37" t="s">
        <v>12098</v>
      </c>
      <c r="B161" s="117">
        <v>4</v>
      </c>
    </row>
    <row r="162" spans="1:2" x14ac:dyDescent="0.35">
      <c r="A162" s="37"/>
    </row>
    <row r="163" spans="1:2" x14ac:dyDescent="0.35">
      <c r="A163" s="116" t="s">
        <v>12095</v>
      </c>
    </row>
    <row r="164" spans="1:2" x14ac:dyDescent="0.35">
      <c r="A164" s="4" t="s">
        <v>12091</v>
      </c>
      <c r="B164" s="4">
        <v>4</v>
      </c>
    </row>
    <row r="165" spans="1:2" x14ac:dyDescent="0.35">
      <c r="A165" s="4" t="s">
        <v>12092</v>
      </c>
    </row>
    <row r="166" spans="1:2" x14ac:dyDescent="0.35">
      <c r="A166" s="4" t="s">
        <v>12093</v>
      </c>
    </row>
    <row r="167" spans="1:2" x14ac:dyDescent="0.35">
      <c r="A167" s="4" t="s">
        <v>12094</v>
      </c>
    </row>
    <row r="168" spans="1:2" x14ac:dyDescent="0.35">
      <c r="A168" s="37" t="s">
        <v>12098</v>
      </c>
      <c r="B168" s="4">
        <v>4</v>
      </c>
    </row>
    <row r="169" spans="1:2" x14ac:dyDescent="0.35">
      <c r="A169" s="37"/>
    </row>
    <row r="170" spans="1:2" x14ac:dyDescent="0.35">
      <c r="A170" s="113" t="s">
        <v>11934</v>
      </c>
    </row>
    <row r="171" spans="1:2" x14ac:dyDescent="0.35">
      <c r="A171" s="113"/>
    </row>
    <row r="172" spans="1:2" x14ac:dyDescent="0.35">
      <c r="A172" s="116" t="s">
        <v>12090</v>
      </c>
    </row>
    <row r="173" spans="1:2" x14ac:dyDescent="0.35">
      <c r="A173" s="4" t="s">
        <v>12091</v>
      </c>
      <c r="B173" s="4">
        <v>4</v>
      </c>
    </row>
    <row r="174" spans="1:2" x14ac:dyDescent="0.35">
      <c r="A174" s="4" t="s">
        <v>12092</v>
      </c>
    </row>
    <row r="175" spans="1:2" x14ac:dyDescent="0.35">
      <c r="A175" s="4" t="s">
        <v>12093</v>
      </c>
    </row>
    <row r="176" spans="1:2" x14ac:dyDescent="0.35">
      <c r="A176" s="4" t="s">
        <v>12094</v>
      </c>
    </row>
    <row r="177" spans="1:5" x14ac:dyDescent="0.35">
      <c r="A177" s="37" t="s">
        <v>12098</v>
      </c>
      <c r="B177" s="117">
        <v>4</v>
      </c>
    </row>
    <row r="178" spans="1:5" x14ac:dyDescent="0.35">
      <c r="A178" s="37"/>
    </row>
    <row r="179" spans="1:5" x14ac:dyDescent="0.35">
      <c r="A179" s="116" t="s">
        <v>12095</v>
      </c>
      <c r="E179" s="16" t="s">
        <v>11932</v>
      </c>
    </row>
    <row r="180" spans="1:5" x14ac:dyDescent="0.35">
      <c r="A180" s="4" t="s">
        <v>12091</v>
      </c>
    </row>
    <row r="181" spans="1:5" x14ac:dyDescent="0.35">
      <c r="A181" s="4" t="s">
        <v>12092</v>
      </c>
    </row>
    <row r="182" spans="1:5" x14ac:dyDescent="0.35">
      <c r="A182" s="4" t="s">
        <v>12093</v>
      </c>
    </row>
    <row r="183" spans="1:5" x14ac:dyDescent="0.35">
      <c r="A183" s="4" t="s">
        <v>12094</v>
      </c>
    </row>
    <row r="184" spans="1:5" x14ac:dyDescent="0.35">
      <c r="A184" s="37" t="s">
        <v>12098</v>
      </c>
    </row>
    <row r="186" spans="1:5" x14ac:dyDescent="0.35">
      <c r="A186" s="113" t="s">
        <v>11935</v>
      </c>
    </row>
    <row r="187" spans="1:5" x14ac:dyDescent="0.35">
      <c r="A187" s="113"/>
    </row>
    <row r="188" spans="1:5" x14ac:dyDescent="0.35">
      <c r="A188" s="116" t="s">
        <v>12090</v>
      </c>
    </row>
    <row r="189" spans="1:5" x14ac:dyDescent="0.35">
      <c r="A189" s="4" t="s">
        <v>12091</v>
      </c>
      <c r="B189" s="4">
        <v>4</v>
      </c>
    </row>
    <row r="190" spans="1:5" x14ac:dyDescent="0.35">
      <c r="A190" s="4" t="s">
        <v>12092</v>
      </c>
    </row>
    <row r="191" spans="1:5" x14ac:dyDescent="0.35">
      <c r="A191" s="4" t="s">
        <v>12093</v>
      </c>
    </row>
    <row r="192" spans="1:5" x14ac:dyDescent="0.35">
      <c r="A192" s="4" t="s">
        <v>12094</v>
      </c>
    </row>
    <row r="193" spans="1:2" x14ac:dyDescent="0.35">
      <c r="A193" s="37" t="s">
        <v>12098</v>
      </c>
      <c r="B193" s="4">
        <v>4</v>
      </c>
    </row>
    <row r="195" spans="1:2" x14ac:dyDescent="0.35">
      <c r="A195" s="116" t="s">
        <v>12095</v>
      </c>
    </row>
    <row r="196" spans="1:2" x14ac:dyDescent="0.35">
      <c r="A196" s="4" t="s">
        <v>12091</v>
      </c>
      <c r="B196" s="4">
        <v>4</v>
      </c>
    </row>
    <row r="197" spans="1:2" x14ac:dyDescent="0.35">
      <c r="A197" s="4" t="s">
        <v>12092</v>
      </c>
    </row>
    <row r="198" spans="1:2" x14ac:dyDescent="0.35">
      <c r="A198" s="4" t="s">
        <v>12093</v>
      </c>
    </row>
    <row r="199" spans="1:2" x14ac:dyDescent="0.35">
      <c r="A199" s="4" t="s">
        <v>12094</v>
      </c>
    </row>
    <row r="200" spans="1:2" x14ac:dyDescent="0.35">
      <c r="A200" s="39" t="s">
        <v>12098</v>
      </c>
      <c r="B200" s="4">
        <v>4</v>
      </c>
    </row>
    <row r="201" spans="1:2" x14ac:dyDescent="0.35">
      <c r="A201" s="37"/>
    </row>
    <row r="202" spans="1:2" x14ac:dyDescent="0.35">
      <c r="A202" s="8" t="s">
        <v>12227</v>
      </c>
      <c r="B202" s="117">
        <f>(B157+B164+B173+B189+B196)/5</f>
        <v>4</v>
      </c>
    </row>
  </sheetData>
  <phoneticPr fontId="25" type="noConversion"/>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900-000000000000}">
  <sheetPr codeName="Sheet235">
    <tabColor theme="9" tint="0.59999389629810485"/>
  </sheetPr>
  <dimension ref="A1:K258"/>
  <sheetViews>
    <sheetView zoomScale="80" zoomScaleNormal="80" workbookViewId="0">
      <selection activeCell="F1" sqref="F1"/>
    </sheetView>
  </sheetViews>
  <sheetFormatPr defaultRowHeight="14.5" x14ac:dyDescent="0.35"/>
  <cols>
    <col min="1" max="1" width="8.6328125" style="4" customWidth="1"/>
    <col min="2" max="2" width="9.1796875" style="4" customWidth="1"/>
    <col min="3" max="3" width="7" customWidth="1"/>
    <col min="4" max="4" width="8.1796875" style="4" customWidth="1"/>
    <col min="5" max="5" width="73.81640625" style="16" customWidth="1"/>
    <col min="6" max="6" width="8.90625" style="4"/>
    <col min="8" max="8" width="8.90625" style="4"/>
    <col min="10" max="10" width="8.90625" style="4"/>
  </cols>
  <sheetData>
    <row r="1" spans="1:11" x14ac:dyDescent="0.35">
      <c r="A1" s="14" t="s">
        <v>9390</v>
      </c>
      <c r="B1" s="10"/>
      <c r="C1" s="14"/>
      <c r="D1" s="18"/>
      <c r="E1" s="14"/>
      <c r="F1" s="127" t="s">
        <v>9368</v>
      </c>
      <c r="G1" s="36"/>
      <c r="H1" s="121"/>
      <c r="I1" s="36"/>
      <c r="J1" s="121"/>
      <c r="K1" s="36"/>
    </row>
    <row r="2" spans="1:11" x14ac:dyDescent="0.35">
      <c r="A2" s="7" t="s">
        <v>9223</v>
      </c>
      <c r="B2" s="7" t="s">
        <v>3</v>
      </c>
      <c r="C2" s="8" t="s">
        <v>9459</v>
      </c>
      <c r="D2" s="7" t="s">
        <v>9224</v>
      </c>
      <c r="E2" s="8" t="s">
        <v>9225</v>
      </c>
      <c r="F2" s="121"/>
      <c r="G2" s="36"/>
      <c r="H2" s="121"/>
      <c r="I2" s="36"/>
      <c r="J2" s="121"/>
      <c r="K2" s="36"/>
    </row>
    <row r="3" spans="1:11" x14ac:dyDescent="0.35">
      <c r="A3" s="7"/>
      <c r="B3" s="11" t="s">
        <v>9227</v>
      </c>
      <c r="C3" s="15"/>
      <c r="D3" s="19"/>
      <c r="E3" s="15"/>
      <c r="F3" s="4" t="s">
        <v>9370</v>
      </c>
      <c r="G3" t="s">
        <v>9382</v>
      </c>
      <c r="H3" s="4" t="s">
        <v>9370</v>
      </c>
      <c r="I3" t="s">
        <v>9369</v>
      </c>
      <c r="J3" s="4" t="s">
        <v>9370</v>
      </c>
      <c r="K3" t="s">
        <v>9369</v>
      </c>
    </row>
    <row r="4" spans="1:11" x14ac:dyDescent="0.35">
      <c r="A4" s="7"/>
      <c r="B4" s="7"/>
      <c r="C4" s="8"/>
      <c r="E4" s="8"/>
    </row>
    <row r="5" spans="1:11" x14ac:dyDescent="0.35">
      <c r="A5" s="7">
        <v>4</v>
      </c>
      <c r="B5" s="31" t="s">
        <v>10464</v>
      </c>
    </row>
    <row r="6" spans="1:11" s="6" customFormat="1" x14ac:dyDescent="0.35">
      <c r="A6" s="7">
        <v>1</v>
      </c>
      <c r="B6" s="31" t="s">
        <v>11913</v>
      </c>
      <c r="D6" s="7"/>
      <c r="E6" s="8"/>
      <c r="F6" s="7"/>
      <c r="H6" s="7"/>
      <c r="J6" s="7"/>
    </row>
    <row r="7" spans="1:11" x14ac:dyDescent="0.35">
      <c r="A7" s="4">
        <v>1</v>
      </c>
      <c r="B7" s="4">
        <v>-398.48399999999998</v>
      </c>
      <c r="C7" t="s">
        <v>9052</v>
      </c>
      <c r="D7" s="4">
        <v>1</v>
      </c>
      <c r="E7" s="16" t="s">
        <v>11905</v>
      </c>
      <c r="F7" s="4">
        <f>IF(G7="GREET",1,IF(G7="GOAL",2,IF(G7="GOAL:COOP",2,IF(G7="(GOAL:COOP)",2,IF(G7="GOAL:CIVILITY",2,IF(G7="GOAL:SUSTAIN",2,IF(G7="(GOAL:SUSTAIN)",2,IF(G7="GOAL:MAX EARN",2,IF(G7="GOAL:EQUITY",2,IF(G7="(GOAL:EQUITY)",2,IF(G7="PROPOSAL",3,IF(G7="(PROPOSAL)",3,IF(G7="CHOOSE+",4,IF(G7="CHOOSE-",4,IF(G7="(CHOOSE+)",4,IF(G7="(CHOOSE-)",4,IF(G7="ECO INFO",5,IF(G7="(ECO INFO)",5,IF(G7="$ INFO",6,IF(G7="($ INFO)",6,IF(G7="SOC INFO",7,IF(G7="(SOC INFO)",7,IF(G7="RULE INFO",8,IF(G7="EXP INFO",9,IF(G7="(EXP INFO)",9,IF(G7="MON RES",10,IF(G7="MON EARN",11,IF(G7="MON BEH",12,IF(G7="POSE HARM",13,IF(G7="(POSE HARM)",13,IF(G7="POSE CONCERN",14,IF(G7="(POSE CONCERN)",14,IF(G7="RJ APOLOGY",15,IF(G7="RJ ATONE",16,IF(G7="(RJ ATONE)",16,IF(G7="RJ JUSTIFY",17,IF(G7="RJ JUSTIFY:ECO INFO",17,IF(G7="RJ JUSTIFY:SOC INFO",17,IF(G7="RJ JUSTIFY:EXP INFO",17,IF(G7="RJ JUSTIFY:MON EARN",17,IF(G7="RJ JUSTIFY:MON BEH",17,IF(G7="RJ-",18,IF(G7="RJ FORGIVE+",19,IF(G7="RJ FORGIVE-",19,IF(G7="(RJ FORGIVE+)",19,IF(G7="(RJ FORGIVE-)",19,IF(G7="COORD",20,IF(G7="(COORD)",20,IF(G7="ENF ACK",21,IF(G7="(ENF ACK)",21,IF(G7="ENF PRAISE",22,IF(G7="ENF ASK",23,IF(G7="ENF TELL",24,IF(G7="ENF SHAME",25,IF(G7="ENF WARN",26,IF(G7="ENF THREATEN",27,IF(G7="ENF PUNISH",28,IF(G7="DEFECT",29,IF(G7="SM TALK",30,IF(G7="HUMOR",31,IF(G7="POLITE+",32,IF(G7="POLITE-",32,IF(G7="INPUT-",33,IF(G7="AMBIGUOUS",34,IF(G7="UNCODEABLE",35)))))))))))))))))))))))))))))))))))))))))))))))))))))))))))))))))</f>
        <v>25</v>
      </c>
      <c r="G7" t="s">
        <v>9648</v>
      </c>
      <c r="H7" s="4">
        <f>IF(I7="GREET",1,IF(I7="GOAL",2,IF(I7="GOAL:COOP",2,IF(I7="(GOAL:COOP)",2,IF(I7="GOAL:CIVILITY",2,IF(I7="GOAL:SUSTAIN",2,IF(I7="(GOAL:SUSTAIN)",2,IF(I7="GOAL:MAX EARN",2,IF(I7="GOAL:EQUITY",2,IF(I7="(GOAL:EQUITY)",2,IF(I7="PROPOSAL",3,IF(I7="(PROPOSAL)",3,IF(I7="CHOOSE+",4,IF(I7="CHOOSE-",4,IF(I7="(CHOOSE+)",4,IF(I7="(CHOOSE-)",4,IF(I7="ECO INFO",5,IF(I7="(ECO INFO)",5,IF(I7="$ INFO",6,IF(I7="($ INFO)",6,IF(I7="SOC INFO",7,IF(I7="(SOC INFO)",7,IF(I7="RULE INFO",8,IF(I7="EXP INFO",9,IF(I7="(EXP INFO)",9,IF(I7="MON RES",10,IF(I7="MON EARN",11,IF(I7="MON BEH",12,IF(I7="POSE HARM",13,IF(I7="(POSE HARM)",13,IF(I7="POSE CONCERN",14,IF(I7="(POSE CONCERN)",14,IF(I7="RJ APOLOGY",15,IF(I7="RJ ATONE",16,IF(I7="(RJ ATONE)",16,IF(I7="RJ JUSTIFY",17,IF(I7="RJ JUSTIFY:ECO INFO",17,IF(I7="RJ JUSTIFY:SOC INFO",17,IF(I7="RJ JUSTIFY:EXP INFO",17,IF(I7="RJ JUSTIFY:MON EARN",17,IF(I7="RJ JUSTIFY:MON BEH",17,IF(I7="RJ-",18,IF(I7="RJ FORGIVE+",19,IF(I7="RJ FORGIVE-",19,IF(I7="(RJ FORGIVE+)",19,IF(I7="(RJ FORGIVE-)",19,IF(I7="COORD",20,IF(I7="(COORD)",20,IF(I7="ENF ACK",21,IF(I7="(ENF ACK)",21,IF(I7="ENF PRAISE",22,IF(I7="ENF ASK",23,IF(I7="ENF TELL",24,IF(I7="ENF SHAME",25,IF(I7="ENF WARN",26,IF(I7="ENF THREATEN",27,IF(I7="ENF PUNISH",28,IF(I7="DEFECT",29,IF(I7="SM TALK",30,IF(I7="HUMOR",31,IF(I7="POLITE+",32,IF(I7="POLITE-",32,IF(I7="INPUT-",33,IF(I7="AMBIGUOUS",34,IF(I7="UNCODEABLE",35)))))))))))))))))))))))))))))))))))))))))))))))))))))))))))))))))</f>
        <v>13</v>
      </c>
      <c r="I7" t="s">
        <v>10675</v>
      </c>
    </row>
    <row r="8" spans="1:11" x14ac:dyDescent="0.35">
      <c r="A8" s="4">
        <v>2</v>
      </c>
      <c r="B8" s="4">
        <v>-388.37599999999998</v>
      </c>
      <c r="C8" t="s">
        <v>9055</v>
      </c>
      <c r="D8" s="4">
        <v>3</v>
      </c>
      <c r="E8" s="16" t="s">
        <v>9108</v>
      </c>
      <c r="F8" s="4">
        <f t="shared" ref="F8:J71" si="0">IF(G8="GREET",1,IF(G8="GOAL",2,IF(G8="GOAL:COOP",2,IF(G8="(GOAL:COOP)",2,IF(G8="GOAL:CIVILITY",2,IF(G8="GOAL:SUSTAIN",2,IF(G8="(GOAL:SUSTAIN)",2,IF(G8="GOAL:MAX EARN",2,IF(G8="GOAL:EQUITY",2,IF(G8="(GOAL:EQUITY)",2,IF(G8="PROPOSAL",3,IF(G8="(PROPOSAL)",3,IF(G8="CHOOSE+",4,IF(G8="CHOOSE-",4,IF(G8="(CHOOSE+)",4,IF(G8="(CHOOSE-)",4,IF(G8="ECO INFO",5,IF(G8="(ECO INFO)",5,IF(G8="$ INFO",6,IF(G8="($ INFO)",6,IF(G8="SOC INFO",7,IF(G8="(SOC INFO)",7,IF(G8="RULE INFO",8,IF(G8="EXP INFO",9,IF(G8="(EXP INFO)",9,IF(G8="MON RES",10,IF(G8="MON EARN",11,IF(G8="MON BEH",12,IF(G8="POSE HARM",13,IF(G8="(POSE HARM)",13,IF(G8="POSE CONCERN",14,IF(G8="(POSE CONCERN)",14,IF(G8="RJ APOLOGY",15,IF(G8="RJ ATONE",16,IF(G8="(RJ ATONE)",16,IF(G8="RJ JUSTIFY",17,IF(G8="RJ JUSTIFY:ECO INFO",17,IF(G8="RJ JUSTIFY:SOC INFO",17,IF(G8="RJ JUSTIFY:EXP INFO",17,IF(G8="RJ JUSTIFY:MON EARN",17,IF(G8="RJ JUSTIFY:MON BEH",17,IF(G8="RJ-",18,IF(G8="RJ FORGIVE+",19,IF(G8="RJ FORGIVE-",19,IF(G8="(RJ FORGIVE+)",19,IF(G8="(RJ FORGIVE-)",19,IF(G8="COORD",20,IF(G8="(COORD)",20,IF(G8="ENF ACK",21,IF(G8="(ENF ACK)",21,IF(G8="ENF PRAISE",22,IF(G8="ENF ASK",23,IF(G8="ENF TELL",24,IF(G8="ENF SHAME",25,IF(G8="ENF WARN",26,IF(G8="ENF THREATEN",27,IF(G8="ENF PUNISH",28,IF(G8="DEFECT",29,IF(G8="SM TALK",30,IF(G8="HUMOR",31,IF(G8="POLITE+",32,IF(G8="POLITE-",32,IF(G8="INPUT-",33,IF(G8="AMBIGUOUS",34,IF(G8="UNCODEABLE",35)))))))))))))))))))))))))))))))))))))))))))))))))))))))))))))))))</f>
        <v>2</v>
      </c>
      <c r="G8" t="s">
        <v>10938</v>
      </c>
    </row>
    <row r="9" spans="1:11" x14ac:dyDescent="0.35">
      <c r="A9" s="4">
        <v>3</v>
      </c>
      <c r="B9" s="4">
        <v>-375.89400000000001</v>
      </c>
      <c r="C9" t="s">
        <v>9078</v>
      </c>
      <c r="D9" s="4">
        <v>4</v>
      </c>
      <c r="E9" s="16" t="s">
        <v>9110</v>
      </c>
      <c r="F9" s="4">
        <f t="shared" si="0"/>
        <v>2</v>
      </c>
      <c r="G9" t="s">
        <v>12174</v>
      </c>
    </row>
    <row r="10" spans="1:11" x14ac:dyDescent="0.35">
      <c r="A10" s="4">
        <v>4</v>
      </c>
      <c r="B10" s="4">
        <v>-374.267</v>
      </c>
      <c r="C10" t="s">
        <v>9052</v>
      </c>
      <c r="D10" s="4">
        <v>1</v>
      </c>
      <c r="E10" s="16" t="s">
        <v>9111</v>
      </c>
      <c r="F10" s="4">
        <f t="shared" si="0"/>
        <v>2</v>
      </c>
      <c r="G10" t="s">
        <v>10938</v>
      </c>
    </row>
    <row r="11" spans="1:11" x14ac:dyDescent="0.35">
      <c r="A11" s="4">
        <v>5</v>
      </c>
      <c r="B11" s="4">
        <v>-397.01799999999997</v>
      </c>
      <c r="C11" t="s">
        <v>9050</v>
      </c>
      <c r="D11" s="4">
        <v>2</v>
      </c>
      <c r="E11" s="16" t="s">
        <v>9106</v>
      </c>
    </row>
    <row r="12" spans="1:11" x14ac:dyDescent="0.35">
      <c r="B12" s="4">
        <v>-365.71699999999998</v>
      </c>
      <c r="C12" t="s">
        <v>9050</v>
      </c>
      <c r="D12" s="4">
        <v>2</v>
      </c>
      <c r="E12" s="16" t="s">
        <v>9112</v>
      </c>
    </row>
    <row r="13" spans="1:11" x14ac:dyDescent="0.35">
      <c r="E13" s="58" t="s">
        <v>11906</v>
      </c>
      <c r="F13" s="4">
        <f t="shared" si="0"/>
        <v>2</v>
      </c>
      <c r="G13" t="s">
        <v>12175</v>
      </c>
    </row>
    <row r="14" spans="1:11" x14ac:dyDescent="0.35">
      <c r="E14" s="58" t="s">
        <v>11907</v>
      </c>
      <c r="F14" s="4">
        <f t="shared" si="0"/>
        <v>13</v>
      </c>
      <c r="G14" t="s">
        <v>9388</v>
      </c>
    </row>
    <row r="15" spans="1:11" x14ac:dyDescent="0.35">
      <c r="E15" s="58" t="s">
        <v>11908</v>
      </c>
      <c r="F15" s="4">
        <f t="shared" si="0"/>
        <v>19</v>
      </c>
      <c r="G15" t="s">
        <v>9723</v>
      </c>
    </row>
    <row r="16" spans="1:11" x14ac:dyDescent="0.35">
      <c r="A16" s="4">
        <v>6</v>
      </c>
      <c r="B16" s="4">
        <v>-358.71899999999999</v>
      </c>
      <c r="C16" t="s">
        <v>9055</v>
      </c>
      <c r="D16" s="4">
        <v>3</v>
      </c>
      <c r="E16" s="16" t="s">
        <v>9113</v>
      </c>
      <c r="F16" s="4">
        <f t="shared" si="0"/>
        <v>8</v>
      </c>
      <c r="G16" t="s">
        <v>9374</v>
      </c>
    </row>
    <row r="17" spans="1:9" x14ac:dyDescent="0.35">
      <c r="A17" s="4">
        <v>7</v>
      </c>
      <c r="B17" s="4">
        <v>-358.44400000000002</v>
      </c>
      <c r="C17" t="s">
        <v>9052</v>
      </c>
      <c r="D17" s="4">
        <v>1</v>
      </c>
      <c r="E17" s="16" t="s">
        <v>9114</v>
      </c>
      <c r="F17" s="4">
        <f t="shared" si="0"/>
        <v>9</v>
      </c>
      <c r="G17" t="s">
        <v>9373</v>
      </c>
      <c r="H17" s="4">
        <f>IF(I17="GREET",1,IF(I17="GOAL",2,IF(I17="GOAL:COOP",2,IF(I17="(GOAL:COOP)",2,IF(I17="GOAL:CIVILITY",2,IF(I17="GOAL:SUSTAIN",2,IF(I17="(GOAL:SUSTAIN)",2,IF(I17="GOAL:MAX EARN",2,IF(I17="GOAL:EQUITY",2,IF(I17="(GOAL:EQUITY)",2,IF(I17="PROPOSAL",3,IF(I17="(PROPOSAL)",3,IF(I17="CHOOSE+",4,IF(I17="CHOOSE-",4,IF(I17="(CHOOSE+)",4,IF(I17="(CHOOSE-)",4,IF(I17="ECO INFO",5,IF(I17="(ECO INFO)",5,IF(I17="$ INFO",6,IF(I17="($ INFO)",6,IF(I17="SOC INFO",7,IF(I17="(SOC INFO)",7,IF(I17="RULE INFO",8,IF(I17="EXP INFO",9,IF(I17="(EXP INFO)",9,IF(I17="(MON RES)",10,IF(I17="MON EARN",11,IF(I17="MON BEH",12,IF(I17="POSE HARM",13,IF(I17="(POSE HARM)",13,IF(I17="POSE CONCERN",14,IF(I17="(POSE CONCERN)",14,IF(I17="RJ APOLOGY",15,IF(I17="RJ ATONE",16,IF(I17="(RJ ATONE)",16,IF(I17="RJ JUSTIFY",17,IF(I17="RJ JUSTIFY:ECO INFO",17,IF(I17="RJ JUSTIFY:SOC INFO",17,IF(I17="RJ JUSTIFY:EXP INFO",17,IF(I17="RJ JUSTIFY:MON EARN",17,IF(I17="RJ JUSTIFY:MON BEH",17,IF(I17="RJ-",18,IF(I17="RJ FORGIVE+",19,IF(I17="RJ FORGIVE-",19,IF(I17="(RJ FORGIVE+)",19,IF(I17="(RJ FORGIVE-)",19,IF(I17="COORD",20,IF(I17="(COORD)",20,IF(I17="ENF ACK",21,IF(I17="(ENF ACK)",21,IF(I17="ENF PRAISE",22,IF(I17="ENF ASK",23,IF(I17="ENF TELL",24,IF(I17="ENF SHAME",25,IF(I17="ENF WARN",26,IF(I17="ENF THREATEN",27,IF(I17="ENF PUNISH",28,IF(I17="DEFECT",29,IF(I17="SM TALK",30,IF(I17="HUMOR",31,IF(I17="POLITE+",32,IF(I17="POLITE-",32,IF(I17="INPUT-",33,IF(I17="AMBIGUOUS",34,IF(I17="UNCODEABLE",35)))))))))))))))))))))))))))))))))))))))))))))))))))))))))))))))))</f>
        <v>10</v>
      </c>
      <c r="I17" t="s">
        <v>11536</v>
      </c>
    </row>
    <row r="18" spans="1:9" x14ac:dyDescent="0.35">
      <c r="A18" s="4">
        <v>8</v>
      </c>
      <c r="B18" s="4">
        <v>-340.91</v>
      </c>
      <c r="C18" t="s">
        <v>9052</v>
      </c>
      <c r="D18" s="4">
        <v>1</v>
      </c>
      <c r="E18" s="16" t="s">
        <v>9116</v>
      </c>
      <c r="F18" s="4">
        <f t="shared" si="0"/>
        <v>2</v>
      </c>
      <c r="G18" t="s">
        <v>12174</v>
      </c>
    </row>
    <row r="19" spans="1:9" x14ac:dyDescent="0.35">
      <c r="A19" s="4">
        <v>9</v>
      </c>
      <c r="B19" s="4">
        <v>-335.23899999999998</v>
      </c>
      <c r="C19" t="s">
        <v>9050</v>
      </c>
      <c r="D19" s="4">
        <v>2</v>
      </c>
      <c r="E19" s="16" t="s">
        <v>9117</v>
      </c>
    </row>
    <row r="20" spans="1:9" x14ac:dyDescent="0.35">
      <c r="E20" s="58" t="s">
        <v>11909</v>
      </c>
      <c r="F20" s="4">
        <f t="shared" si="0"/>
        <v>3</v>
      </c>
      <c r="G20" t="s">
        <v>9379</v>
      </c>
    </row>
    <row r="21" spans="1:9" x14ac:dyDescent="0.35">
      <c r="E21" s="58" t="s">
        <v>11910</v>
      </c>
      <c r="F21" s="4">
        <f t="shared" si="0"/>
        <v>6</v>
      </c>
      <c r="G21" t="s">
        <v>10472</v>
      </c>
    </row>
    <row r="22" spans="1:9" x14ac:dyDescent="0.35">
      <c r="A22" s="4">
        <v>10</v>
      </c>
      <c r="B22" s="4">
        <v>-325.62599999999998</v>
      </c>
      <c r="C22" t="s">
        <v>9078</v>
      </c>
      <c r="D22" s="4">
        <v>4</v>
      </c>
      <c r="E22" s="16" t="s">
        <v>1150</v>
      </c>
      <c r="F22" s="4">
        <f t="shared" si="0"/>
        <v>4</v>
      </c>
      <c r="G22" t="s">
        <v>9372</v>
      </c>
    </row>
    <row r="23" spans="1:9" x14ac:dyDescent="0.35">
      <c r="A23" s="4">
        <v>11</v>
      </c>
      <c r="B23" s="4">
        <v>-319.83</v>
      </c>
      <c r="C23" t="s">
        <v>9055</v>
      </c>
      <c r="D23" s="4">
        <v>3</v>
      </c>
      <c r="E23" s="16" t="s">
        <v>3421</v>
      </c>
      <c r="F23" s="4">
        <f t="shared" si="0"/>
        <v>4</v>
      </c>
      <c r="G23" t="s">
        <v>9372</v>
      </c>
    </row>
    <row r="24" spans="1:9" x14ac:dyDescent="0.35">
      <c r="A24" s="4">
        <v>12</v>
      </c>
      <c r="B24" s="4">
        <v>-315.036</v>
      </c>
      <c r="C24" t="s">
        <v>9052</v>
      </c>
      <c r="D24" s="4">
        <v>1</v>
      </c>
      <c r="E24" s="16" t="s">
        <v>9119</v>
      </c>
    </row>
    <row r="25" spans="1:9" x14ac:dyDescent="0.35">
      <c r="E25" s="58" t="s">
        <v>11911</v>
      </c>
      <c r="F25" s="4">
        <f t="shared" si="0"/>
        <v>4</v>
      </c>
      <c r="G25" t="s">
        <v>9372</v>
      </c>
    </row>
    <row r="26" spans="1:9" x14ac:dyDescent="0.35">
      <c r="E26" s="58" t="s">
        <v>11912</v>
      </c>
      <c r="F26" s="4">
        <f t="shared" si="0"/>
        <v>7</v>
      </c>
      <c r="G26" t="s">
        <v>9377</v>
      </c>
    </row>
    <row r="27" spans="1:9" x14ac:dyDescent="0.35">
      <c r="A27" s="4">
        <v>13</v>
      </c>
      <c r="B27" s="4">
        <v>-306.385999999999</v>
      </c>
      <c r="C27" t="s">
        <v>9050</v>
      </c>
      <c r="D27" s="4">
        <v>2</v>
      </c>
      <c r="E27" s="16" t="s">
        <v>9120</v>
      </c>
      <c r="F27" s="4">
        <f t="shared" si="0"/>
        <v>8</v>
      </c>
      <c r="G27" t="s">
        <v>9374</v>
      </c>
    </row>
    <row r="28" spans="1:9" x14ac:dyDescent="0.35">
      <c r="B28" s="4">
        <v>-302.05799999999999</v>
      </c>
      <c r="C28" t="s">
        <v>9050</v>
      </c>
      <c r="D28" s="4">
        <v>2</v>
      </c>
      <c r="E28" s="16" t="s">
        <v>9122</v>
      </c>
    </row>
    <row r="29" spans="1:9" x14ac:dyDescent="0.35">
      <c r="A29" s="4">
        <v>14</v>
      </c>
      <c r="B29" s="4">
        <v>-301.41399999999999</v>
      </c>
      <c r="C29" t="s">
        <v>9055</v>
      </c>
      <c r="D29" s="4">
        <v>3</v>
      </c>
      <c r="E29" s="16" t="s">
        <v>9123</v>
      </c>
      <c r="F29" s="4">
        <f t="shared" si="0"/>
        <v>15</v>
      </c>
      <c r="G29" t="s">
        <v>9706</v>
      </c>
    </row>
    <row r="30" spans="1:9" x14ac:dyDescent="0.35">
      <c r="A30" s="4">
        <v>15</v>
      </c>
      <c r="B30" s="4">
        <v>-300.34300000000002</v>
      </c>
      <c r="C30" t="s">
        <v>9052</v>
      </c>
      <c r="D30" s="4">
        <v>1</v>
      </c>
      <c r="E30" s="16" t="s">
        <v>9124</v>
      </c>
      <c r="F30" s="4">
        <f t="shared" si="0"/>
        <v>8</v>
      </c>
      <c r="G30" t="s">
        <v>9374</v>
      </c>
    </row>
    <row r="31" spans="1:9" x14ac:dyDescent="0.35">
      <c r="A31" s="4">
        <v>16</v>
      </c>
      <c r="B31" s="4">
        <v>-273.86500000000001</v>
      </c>
      <c r="C31" t="s">
        <v>9050</v>
      </c>
      <c r="D31" s="4">
        <v>2</v>
      </c>
      <c r="E31" s="16" t="s">
        <v>9128</v>
      </c>
      <c r="F31" s="4">
        <f t="shared" si="0"/>
        <v>8</v>
      </c>
      <c r="G31" t="s">
        <v>9374</v>
      </c>
    </row>
    <row r="33" spans="1:9" x14ac:dyDescent="0.35">
      <c r="A33" s="7">
        <v>4</v>
      </c>
      <c r="B33" s="31" t="s">
        <v>10469</v>
      </c>
    </row>
    <row r="34" spans="1:9" x14ac:dyDescent="0.35">
      <c r="A34" s="4">
        <v>17</v>
      </c>
      <c r="B34" s="4">
        <v>-286.80500000000001</v>
      </c>
      <c r="C34" t="s">
        <v>9078</v>
      </c>
      <c r="D34" s="4">
        <v>4</v>
      </c>
      <c r="E34" s="16" t="s">
        <v>9126</v>
      </c>
      <c r="F34" s="4">
        <f t="shared" si="0"/>
        <v>3</v>
      </c>
      <c r="G34" t="s">
        <v>9379</v>
      </c>
    </row>
    <row r="35" spans="1:9" ht="14" customHeight="1" x14ac:dyDescent="0.35">
      <c r="A35" s="4">
        <v>18</v>
      </c>
      <c r="B35" s="4">
        <v>-261.012</v>
      </c>
      <c r="C35" t="s">
        <v>9052</v>
      </c>
      <c r="D35" s="4">
        <v>1</v>
      </c>
      <c r="E35" s="16" t="s">
        <v>9129</v>
      </c>
      <c r="F35" s="4">
        <f t="shared" si="0"/>
        <v>5</v>
      </c>
      <c r="G35" t="s">
        <v>9378</v>
      </c>
    </row>
    <row r="36" spans="1:9" ht="14" customHeight="1" x14ac:dyDescent="0.35">
      <c r="B36" s="4">
        <v>-249.304</v>
      </c>
      <c r="C36" t="s">
        <v>9052</v>
      </c>
      <c r="D36" s="4">
        <v>1</v>
      </c>
      <c r="E36" s="16" t="s">
        <v>9131</v>
      </c>
    </row>
    <row r="37" spans="1:9" ht="14" customHeight="1" x14ac:dyDescent="0.35">
      <c r="B37" s="4">
        <v>-237.65299999999999</v>
      </c>
      <c r="C37" t="s">
        <v>9052</v>
      </c>
      <c r="D37" s="4">
        <v>1</v>
      </c>
      <c r="E37" s="16" t="s">
        <v>9134</v>
      </c>
    </row>
    <row r="38" spans="1:9" x14ac:dyDescent="0.35">
      <c r="A38" s="4">
        <v>19</v>
      </c>
      <c r="B38" s="4">
        <v>-252.66499999999999</v>
      </c>
      <c r="C38" t="s">
        <v>9055</v>
      </c>
      <c r="D38" s="4">
        <v>3</v>
      </c>
      <c r="E38" s="16" t="s">
        <v>9130</v>
      </c>
      <c r="F38" s="4">
        <f t="shared" si="0"/>
        <v>5</v>
      </c>
      <c r="G38" t="s">
        <v>9378</v>
      </c>
    </row>
    <row r="39" spans="1:9" x14ac:dyDescent="0.35">
      <c r="A39" s="4">
        <v>20</v>
      </c>
      <c r="B39" s="4">
        <v>-239.19299999999899</v>
      </c>
      <c r="C39" t="s">
        <v>9050</v>
      </c>
      <c r="D39" s="4">
        <v>2</v>
      </c>
      <c r="E39" s="16" t="s">
        <v>9133</v>
      </c>
      <c r="F39" s="4">
        <f t="shared" si="0"/>
        <v>9</v>
      </c>
      <c r="G39" t="s">
        <v>9373</v>
      </c>
    </row>
    <row r="40" spans="1:9" x14ac:dyDescent="0.35">
      <c r="B40" s="4">
        <v>-224.709</v>
      </c>
      <c r="C40" t="s">
        <v>9050</v>
      </c>
      <c r="D40" s="4">
        <v>2</v>
      </c>
      <c r="E40" s="16" t="s">
        <v>9137</v>
      </c>
      <c r="F40" s="4">
        <f t="shared" si="0"/>
        <v>3</v>
      </c>
      <c r="G40" t="s">
        <v>9379</v>
      </c>
    </row>
    <row r="41" spans="1:9" x14ac:dyDescent="0.35">
      <c r="A41" s="4">
        <v>21</v>
      </c>
      <c r="B41" s="4">
        <v>-230.084</v>
      </c>
      <c r="C41" t="s">
        <v>9078</v>
      </c>
      <c r="D41" s="4">
        <v>4</v>
      </c>
      <c r="E41" s="16" t="s">
        <v>9135</v>
      </c>
      <c r="F41" s="4">
        <f t="shared" si="0"/>
        <v>5</v>
      </c>
      <c r="G41" t="s">
        <v>9378</v>
      </c>
    </row>
    <row r="42" spans="1:9" x14ac:dyDescent="0.35">
      <c r="A42" s="4">
        <v>22</v>
      </c>
      <c r="B42" s="4">
        <v>-221.19299999999899</v>
      </c>
      <c r="C42" t="s">
        <v>9052</v>
      </c>
      <c r="D42" s="4">
        <v>1</v>
      </c>
      <c r="E42" s="16" t="s">
        <v>9138</v>
      </c>
      <c r="F42" s="4">
        <f t="shared" si="0"/>
        <v>5</v>
      </c>
      <c r="G42" t="s">
        <v>9378</v>
      </c>
    </row>
    <row r="43" spans="1:9" x14ac:dyDescent="0.35">
      <c r="A43" s="4">
        <v>23</v>
      </c>
      <c r="B43" s="4">
        <v>-215.09599999999901</v>
      </c>
      <c r="C43" t="s">
        <v>9055</v>
      </c>
      <c r="D43" s="4">
        <v>3</v>
      </c>
      <c r="E43" s="16" t="s">
        <v>542</v>
      </c>
      <c r="F43" s="4">
        <f t="shared" si="0"/>
        <v>5</v>
      </c>
      <c r="G43" t="s">
        <v>9378</v>
      </c>
    </row>
    <row r="44" spans="1:9" x14ac:dyDescent="0.35">
      <c r="A44" s="4">
        <v>24</v>
      </c>
      <c r="B44" s="4">
        <v>-193.95699999999999</v>
      </c>
      <c r="C44" t="s">
        <v>9050</v>
      </c>
      <c r="D44" s="4">
        <v>2</v>
      </c>
      <c r="E44" s="16" t="s">
        <v>9139</v>
      </c>
      <c r="F44" s="4">
        <f t="shared" si="0"/>
        <v>3</v>
      </c>
      <c r="G44" t="s">
        <v>9379</v>
      </c>
    </row>
    <row r="45" spans="1:9" x14ac:dyDescent="0.35">
      <c r="A45" s="4">
        <v>25</v>
      </c>
      <c r="B45" s="4">
        <v>-193.64500000000001</v>
      </c>
      <c r="C45" t="s">
        <v>9052</v>
      </c>
      <c r="D45" s="4">
        <v>1</v>
      </c>
      <c r="E45" s="16" t="s">
        <v>9140</v>
      </c>
      <c r="F45" s="4">
        <f t="shared" si="0"/>
        <v>5</v>
      </c>
      <c r="G45" t="s">
        <v>9378</v>
      </c>
    </row>
    <row r="46" spans="1:9" x14ac:dyDescent="0.35">
      <c r="A46" s="4">
        <v>26</v>
      </c>
      <c r="B46" s="4">
        <v>-179.87299999999999</v>
      </c>
      <c r="C46" t="s">
        <v>9078</v>
      </c>
      <c r="D46" s="4">
        <v>4</v>
      </c>
      <c r="E46" s="16" t="s">
        <v>9143</v>
      </c>
      <c r="F46" s="4">
        <f t="shared" si="0"/>
        <v>8</v>
      </c>
      <c r="G46" t="s">
        <v>9374</v>
      </c>
    </row>
    <row r="47" spans="1:9" x14ac:dyDescent="0.35">
      <c r="A47" s="4">
        <v>27</v>
      </c>
      <c r="B47" s="4">
        <v>-152.61000000000001</v>
      </c>
      <c r="C47" t="s">
        <v>9055</v>
      </c>
      <c r="D47" s="4">
        <v>3</v>
      </c>
      <c r="E47" s="16" t="s">
        <v>9147</v>
      </c>
      <c r="F47" s="4">
        <f t="shared" si="0"/>
        <v>3</v>
      </c>
      <c r="G47" t="s">
        <v>9379</v>
      </c>
      <c r="H47" s="4">
        <f t="shared" si="0"/>
        <v>4</v>
      </c>
      <c r="I47" t="s">
        <v>10330</v>
      </c>
    </row>
    <row r="48" spans="1:9" x14ac:dyDescent="0.35">
      <c r="A48" s="4">
        <v>28</v>
      </c>
      <c r="B48" s="4">
        <v>-147.33699999999999</v>
      </c>
      <c r="C48" t="s">
        <v>9050</v>
      </c>
      <c r="D48" s="4">
        <v>2</v>
      </c>
      <c r="E48" s="16" t="s">
        <v>9148</v>
      </c>
      <c r="F48" s="4">
        <f t="shared" si="0"/>
        <v>3</v>
      </c>
      <c r="G48" t="s">
        <v>9379</v>
      </c>
    </row>
    <row r="49" spans="1:11" x14ac:dyDescent="0.35">
      <c r="A49" s="4">
        <v>29</v>
      </c>
      <c r="B49" s="4">
        <v>-142.797</v>
      </c>
      <c r="C49" t="s">
        <v>9052</v>
      </c>
      <c r="D49" s="4">
        <v>1</v>
      </c>
      <c r="E49" s="16" t="s">
        <v>9149</v>
      </c>
      <c r="F49" s="4">
        <f t="shared" si="0"/>
        <v>14</v>
      </c>
      <c r="G49" t="s">
        <v>9381</v>
      </c>
      <c r="H49" s="4">
        <f t="shared" si="0"/>
        <v>5</v>
      </c>
      <c r="I49" t="s">
        <v>9378</v>
      </c>
      <c r="J49" s="4">
        <f t="shared" si="0"/>
        <v>2</v>
      </c>
      <c r="K49" t="s">
        <v>10428</v>
      </c>
    </row>
    <row r="50" spans="1:11" x14ac:dyDescent="0.35">
      <c r="A50" s="4">
        <v>30</v>
      </c>
      <c r="B50" s="4">
        <v>-142.11099999999999</v>
      </c>
      <c r="C50" t="s">
        <v>9055</v>
      </c>
      <c r="D50" s="4">
        <v>3</v>
      </c>
      <c r="E50" s="16" t="s">
        <v>310</v>
      </c>
      <c r="F50" s="4">
        <f t="shared" si="0"/>
        <v>14</v>
      </c>
      <c r="G50" t="s">
        <v>9381</v>
      </c>
      <c r="H50" s="4">
        <f t="shared" si="0"/>
        <v>5</v>
      </c>
      <c r="I50" t="s">
        <v>9378</v>
      </c>
      <c r="J50" s="4">
        <f t="shared" si="0"/>
        <v>2</v>
      </c>
      <c r="K50" t="s">
        <v>10428</v>
      </c>
    </row>
    <row r="51" spans="1:11" x14ac:dyDescent="0.35">
      <c r="A51" s="4">
        <v>31</v>
      </c>
      <c r="B51" s="4">
        <v>-126.65</v>
      </c>
      <c r="C51" t="s">
        <v>9050</v>
      </c>
      <c r="D51" s="4">
        <v>2</v>
      </c>
      <c r="E51" s="16" t="s">
        <v>9153</v>
      </c>
      <c r="F51" s="4">
        <f t="shared" si="0"/>
        <v>3</v>
      </c>
      <c r="G51" t="s">
        <v>9379</v>
      </c>
    </row>
    <row r="52" spans="1:11" x14ac:dyDescent="0.35">
      <c r="A52" s="4">
        <v>32</v>
      </c>
      <c r="B52" s="4">
        <v>-115.86</v>
      </c>
      <c r="C52" t="s">
        <v>9052</v>
      </c>
      <c r="D52" s="4">
        <v>1</v>
      </c>
      <c r="E52" s="16" t="s">
        <v>9156</v>
      </c>
      <c r="F52" s="4">
        <f t="shared" si="0"/>
        <v>5</v>
      </c>
      <c r="G52" t="s">
        <v>9378</v>
      </c>
    </row>
    <row r="53" spans="1:11" x14ac:dyDescent="0.35">
      <c r="A53" s="4">
        <v>33</v>
      </c>
      <c r="B53" s="4">
        <v>-91.061000000000007</v>
      </c>
      <c r="C53" t="s">
        <v>9050</v>
      </c>
      <c r="D53" s="4">
        <v>2</v>
      </c>
      <c r="E53" s="16" t="s">
        <v>9158</v>
      </c>
    </row>
    <row r="54" spans="1:11" x14ac:dyDescent="0.35">
      <c r="E54" s="58" t="s">
        <v>11914</v>
      </c>
      <c r="F54" s="4">
        <f t="shared" si="0"/>
        <v>9</v>
      </c>
      <c r="G54" t="s">
        <v>9373</v>
      </c>
    </row>
    <row r="55" spans="1:11" x14ac:dyDescent="0.35">
      <c r="E55" s="58" t="s">
        <v>11915</v>
      </c>
      <c r="F55" s="4">
        <f t="shared" si="0"/>
        <v>7</v>
      </c>
      <c r="G55" t="s">
        <v>9377</v>
      </c>
      <c r="H55" s="4">
        <f t="shared" si="0"/>
        <v>2</v>
      </c>
      <c r="I55" t="s">
        <v>12180</v>
      </c>
    </row>
    <row r="56" spans="1:11" x14ac:dyDescent="0.35">
      <c r="A56" s="4">
        <v>34</v>
      </c>
      <c r="B56" s="4">
        <v>-85.407999999999902</v>
      </c>
      <c r="C56" t="s">
        <v>9078</v>
      </c>
      <c r="D56" s="4">
        <v>4</v>
      </c>
      <c r="E56" s="16" t="s">
        <v>40</v>
      </c>
      <c r="F56" s="4">
        <f t="shared" si="0"/>
        <v>4</v>
      </c>
      <c r="G56" t="s">
        <v>9372</v>
      </c>
    </row>
    <row r="57" spans="1:11" x14ac:dyDescent="0.35">
      <c r="A57" s="4">
        <v>35</v>
      </c>
      <c r="B57" s="4">
        <v>-84.707999999999998</v>
      </c>
      <c r="C57" t="s">
        <v>9052</v>
      </c>
      <c r="D57" s="4">
        <v>1</v>
      </c>
      <c r="E57" s="16" t="s">
        <v>9159</v>
      </c>
      <c r="F57" s="4">
        <f t="shared" si="0"/>
        <v>7</v>
      </c>
      <c r="G57" t="s">
        <v>9377</v>
      </c>
    </row>
    <row r="58" spans="1:11" x14ac:dyDescent="0.35">
      <c r="A58" s="4">
        <v>36</v>
      </c>
      <c r="B58" s="4">
        <v>-77.924999999999997</v>
      </c>
      <c r="C58" t="s">
        <v>9050</v>
      </c>
      <c r="D58" s="4">
        <v>2</v>
      </c>
      <c r="E58" s="16" t="s">
        <v>9161</v>
      </c>
      <c r="F58" s="4">
        <f t="shared" si="0"/>
        <v>9</v>
      </c>
      <c r="G58" t="s">
        <v>9373</v>
      </c>
    </row>
    <row r="59" spans="1:11" x14ac:dyDescent="0.35">
      <c r="A59" s="4">
        <v>37</v>
      </c>
      <c r="B59" s="4">
        <v>-75.777000000000001</v>
      </c>
      <c r="C59" t="s">
        <v>9050</v>
      </c>
      <c r="D59" s="4">
        <v>2</v>
      </c>
      <c r="E59" s="16" t="s">
        <v>9162</v>
      </c>
      <c r="F59" s="4">
        <f t="shared" si="0"/>
        <v>4</v>
      </c>
      <c r="G59" t="s">
        <v>9372</v>
      </c>
    </row>
    <row r="60" spans="1:11" x14ac:dyDescent="0.35">
      <c r="A60" s="4">
        <v>38</v>
      </c>
      <c r="B60" s="4">
        <v>-74.004999999999995</v>
      </c>
      <c r="C60" t="s">
        <v>9055</v>
      </c>
      <c r="D60" s="4">
        <v>3</v>
      </c>
      <c r="E60" s="16" t="s">
        <v>9164</v>
      </c>
      <c r="F60" s="4">
        <f t="shared" si="0"/>
        <v>4</v>
      </c>
      <c r="G60" t="s">
        <v>9372</v>
      </c>
    </row>
    <row r="61" spans="1:11" x14ac:dyDescent="0.35">
      <c r="A61" s="4">
        <v>39</v>
      </c>
      <c r="B61" s="4">
        <v>-73.012</v>
      </c>
      <c r="C61" t="s">
        <v>9052</v>
      </c>
      <c r="D61" s="4">
        <v>1</v>
      </c>
      <c r="E61" s="16" t="s">
        <v>267</v>
      </c>
      <c r="F61" s="4">
        <f t="shared" si="0"/>
        <v>4</v>
      </c>
      <c r="G61" t="s">
        <v>9372</v>
      </c>
    </row>
    <row r="62" spans="1:11" x14ac:dyDescent="0.35">
      <c r="A62" s="4">
        <v>40</v>
      </c>
      <c r="B62" s="4">
        <v>-72.393000000000001</v>
      </c>
      <c r="C62" t="s">
        <v>9078</v>
      </c>
      <c r="D62" s="4">
        <v>4</v>
      </c>
      <c r="E62" s="16" t="s">
        <v>7620</v>
      </c>
      <c r="F62" s="4">
        <f t="shared" si="0"/>
        <v>4</v>
      </c>
      <c r="G62" t="s">
        <v>9372</v>
      </c>
    </row>
    <row r="63" spans="1:11" x14ac:dyDescent="0.35">
      <c r="A63" s="4">
        <v>41</v>
      </c>
      <c r="B63" s="4">
        <v>-63.891999999999904</v>
      </c>
      <c r="C63" t="s">
        <v>9052</v>
      </c>
      <c r="D63" s="4">
        <v>1</v>
      </c>
      <c r="E63" s="16" t="s">
        <v>9165</v>
      </c>
      <c r="F63" s="4">
        <f t="shared" si="0"/>
        <v>8</v>
      </c>
      <c r="G63" t="s">
        <v>9374</v>
      </c>
    </row>
    <row r="64" spans="1:11" x14ac:dyDescent="0.35">
      <c r="A64" s="4">
        <v>42</v>
      </c>
      <c r="B64" s="4">
        <v>-55.976999999999997</v>
      </c>
      <c r="C64" t="s">
        <v>9050</v>
      </c>
      <c r="D64" s="4">
        <v>2</v>
      </c>
      <c r="E64" s="16" t="s">
        <v>9167</v>
      </c>
      <c r="F64" s="4">
        <f t="shared" si="0"/>
        <v>8</v>
      </c>
      <c r="G64" t="s">
        <v>9374</v>
      </c>
    </row>
    <row r="66" spans="1:7" x14ac:dyDescent="0.35">
      <c r="B66" s="107" t="s">
        <v>9231</v>
      </c>
      <c r="C66" s="22"/>
      <c r="D66" s="21"/>
      <c r="E66" s="23"/>
    </row>
    <row r="67" spans="1:7" x14ac:dyDescent="0.35">
      <c r="B67" s="7"/>
    </row>
    <row r="68" spans="1:7" x14ac:dyDescent="0.35">
      <c r="A68" s="4">
        <v>43</v>
      </c>
      <c r="B68" s="4">
        <v>79.293999999999997</v>
      </c>
      <c r="C68" t="s">
        <v>9050</v>
      </c>
      <c r="D68" s="4">
        <v>2</v>
      </c>
      <c r="E68" s="16" t="s">
        <v>9170</v>
      </c>
      <c r="F68" s="4">
        <f t="shared" si="0"/>
        <v>20</v>
      </c>
      <c r="G68" t="s">
        <v>9472</v>
      </c>
    </row>
    <row r="69" spans="1:7" x14ac:dyDescent="0.35">
      <c r="A69" s="4">
        <v>44</v>
      </c>
      <c r="B69" s="4">
        <v>108.651</v>
      </c>
      <c r="C69" t="s">
        <v>9050</v>
      </c>
      <c r="D69" s="4">
        <v>2</v>
      </c>
      <c r="E69" s="16" t="s">
        <v>9172</v>
      </c>
    </row>
    <row r="70" spans="1:7" x14ac:dyDescent="0.35">
      <c r="E70" s="58" t="s">
        <v>11916</v>
      </c>
      <c r="F70" s="4">
        <f t="shared" si="0"/>
        <v>3</v>
      </c>
      <c r="G70" t="s">
        <v>9379</v>
      </c>
    </row>
    <row r="71" spans="1:7" x14ac:dyDescent="0.35">
      <c r="E71" s="58" t="s">
        <v>11917</v>
      </c>
      <c r="F71" s="4">
        <f t="shared" si="0"/>
        <v>2</v>
      </c>
      <c r="G71" t="s">
        <v>12175</v>
      </c>
    </row>
    <row r="72" spans="1:7" x14ac:dyDescent="0.35">
      <c r="A72" s="4">
        <v>45</v>
      </c>
      <c r="B72" s="4">
        <v>117.307999999999</v>
      </c>
      <c r="C72" t="s">
        <v>9055</v>
      </c>
      <c r="D72" s="4">
        <v>3</v>
      </c>
      <c r="E72" s="16" t="s">
        <v>267</v>
      </c>
      <c r="F72" s="4">
        <f t="shared" ref="F72:F75" si="1">IF(G72="GREET",1,IF(G72="GOAL",2,IF(G72="GOAL:COOP",2,IF(G72="(GOAL:COOP)",2,IF(G72="GOAL:CIVILITY",2,IF(G72="GOAL:SUSTAIN",2,IF(G72="(GOAL:SUSTAIN)",2,IF(G72="GOAL:MAX EARN",2,IF(G72="GOAL:EQUITY",2,IF(G72="(GOAL:EQUITY)",2,IF(G72="PROPOSAL",3,IF(G72="(PROPOSAL)",3,IF(G72="CHOOSE+",4,IF(G72="CHOOSE-",4,IF(G72="(CHOOSE+)",4,IF(G72="(CHOOSE-)",4,IF(G72="ECO INFO",5,IF(G72="(ECO INFO)",5,IF(G72="$ INFO",6,IF(G72="($ INFO)",6,IF(G72="SOC INFO",7,IF(G72="(SOC INFO)",7,IF(G72="RULE INFO",8,IF(G72="EXP INFO",9,IF(G72="(EXP INFO)",9,IF(G72="MON RES",10,IF(G72="MON EARN",11,IF(G72="MON BEH",12,IF(G72="POSE HARM",13,IF(G72="(POSE HARM)",13,IF(G72="POSE CONCERN",14,IF(G72="(POSE CONCERN)",14,IF(G72="RJ APOLOGY",15,IF(G72="RJ ATONE",16,IF(G72="(RJ ATONE)",16,IF(G72="RJ JUSTIFY",17,IF(G72="RJ JUSTIFY:ECO INFO",17,IF(G72="RJ JUSTIFY:SOC INFO",17,IF(G72="RJ JUSTIFY:EXP INFO",17,IF(G72="RJ JUSTIFY:MON EARN",17,IF(G72="RJ JUSTIFY:MON BEH",17,IF(G72="RJ-",18,IF(G72="RJ FORGIVE+",19,IF(G72="RJ FORGIVE-",19,IF(G72="(RJ FORGIVE+)",19,IF(G72="(RJ FORGIVE-)",19,IF(G72="COORD",20,IF(G72="(COORD)",20,IF(G72="ENF ACK",21,IF(G72="(ENF ACK)",21,IF(G72="ENF PRAISE",22,IF(G72="ENF ASK",23,IF(G72="ENF TELL",24,IF(G72="ENF SHAME",25,IF(G72="ENF WARN",26,IF(G72="ENF THREATEN",27,IF(G72="ENF PUNISH",28,IF(G72="DEFECT",29,IF(G72="SM TALK",30,IF(G72="HUMOR",31,IF(G72="POLITE+",32,IF(G72="POLITE-",32,IF(G72="INPUT-",33,IF(G72="AMBIGUOUS",34,IF(G72="UNCODEABLE",35)))))))))))))))))))))))))))))))))))))))))))))))))))))))))))))))))</f>
        <v>4</v>
      </c>
      <c r="G72" t="s">
        <v>9372</v>
      </c>
    </row>
    <row r="74" spans="1:7" x14ac:dyDescent="0.35">
      <c r="A74" s="4">
        <v>46</v>
      </c>
      <c r="B74" s="4">
        <v>206.38299999999899</v>
      </c>
      <c r="C74" t="s">
        <v>9078</v>
      </c>
      <c r="D74" s="4">
        <v>4</v>
      </c>
      <c r="E74" s="16" t="s">
        <v>9176</v>
      </c>
      <c r="F74" s="4">
        <f t="shared" si="1"/>
        <v>8</v>
      </c>
      <c r="G74" t="s">
        <v>9374</v>
      </c>
    </row>
    <row r="75" spans="1:7" x14ac:dyDescent="0.35">
      <c r="A75" s="4">
        <v>47</v>
      </c>
      <c r="B75" s="4">
        <v>215.62200000000001</v>
      </c>
      <c r="C75" t="s">
        <v>9050</v>
      </c>
      <c r="D75" s="4">
        <v>2</v>
      </c>
      <c r="E75" s="16" t="s">
        <v>9177</v>
      </c>
      <c r="F75" s="4">
        <f t="shared" si="1"/>
        <v>8</v>
      </c>
      <c r="G75" t="s">
        <v>9374</v>
      </c>
    </row>
    <row r="77" spans="1:7" x14ac:dyDescent="0.35">
      <c r="A77" s="7"/>
      <c r="B77" s="11" t="s">
        <v>9230</v>
      </c>
      <c r="C77" s="15"/>
      <c r="D77" s="19"/>
      <c r="E77" s="15"/>
    </row>
    <row r="78" spans="1:7" x14ac:dyDescent="0.35">
      <c r="B78" s="20"/>
    </row>
    <row r="79" spans="1:7" x14ac:dyDescent="0.35">
      <c r="A79" s="7">
        <v>1</v>
      </c>
      <c r="B79" s="31" t="s">
        <v>11923</v>
      </c>
    </row>
    <row r="80" spans="1:7" x14ac:dyDescent="0.35">
      <c r="A80" s="4">
        <v>48</v>
      </c>
      <c r="B80" s="4">
        <v>-382.14499999999998</v>
      </c>
      <c r="C80" t="s">
        <v>9050</v>
      </c>
      <c r="D80" s="4">
        <v>2</v>
      </c>
      <c r="E80" s="16" t="s">
        <v>9051</v>
      </c>
      <c r="F80" s="4">
        <f t="shared" ref="F80:H128" si="2">IF(G80="GREET",1,IF(G80="GOAL",2,IF(G80="GOAL:COOP",2,IF(G80="(GOAL:COOP)",2,IF(G80="GOAL:CIVILITY",2,IF(G80="GOAL:SUSTAIN",2,IF(G80="(GOAL:SUSTAIN)",2,IF(G80="GOAL:MAX EARN",2,IF(G80="GOAL:EQUITY",2,IF(G80="(GOAL:EQUITY)",2,IF(G80="PROPOSAL",3,IF(G80="(PROPOSAL)",3,IF(G80="CHOOSE+",4,IF(G80="CHOOSE-",4,IF(G80="(CHOOSE+)",4,IF(G80="(CHOOSE-)",4,IF(G80="ECO INFO",5,IF(G80="(ECO INFO)",5,IF(G80="$ INFO",6,IF(G80="($ INFO)",6,IF(G80="SOC INFO",7,IF(G80="(SOC INFO)",7,IF(G80="RULE INFO",8,IF(G80="EXP INFO",9,IF(G80="(EXP INFO)",9,IF(G80="MON RES",10,IF(G80="MON EARN",11,IF(G80="MON BEH",12,IF(G80="POSE HARM",13,IF(G80="(POSE HARM)",13,IF(G80="POSE CONCERN",14,IF(G80="(POSE CONCERN)",14,IF(G80="RJ APOLOGY",15,IF(G80="RJ ATONE",16,IF(G80="(RJ ATONE)",16,IF(G80="RJ JUSTIFY",17,IF(G80="RJ JUSTIFY:ECO INFO",17,IF(G80="RJ JUSTIFY:SOC INFO",17,IF(G80="RJ JUSTIFY:EXP INFO",17,IF(G80="RJ JUSTIFY:MON EARN",17,IF(G80="RJ JUSTIFY:MON BEH",17,IF(G80="RJ-",18,IF(G80="RJ FORGIVE+",19,IF(G80="RJ FORGIVE-",19,IF(G80="(RJ FORGIVE+)",19,IF(G80="(RJ FORGIVE-)",19,IF(G80="COORD",20,IF(G80="(COORD)",20,IF(G80="ENF ACK",21,IF(G80="(ENF ACK)",21,IF(G80="ENF PRAISE",22,IF(G80="ENF ASK",23,IF(G80="ENF TELL",24,IF(G80="ENF SHAME",25,IF(G80="ENF WARN",26,IF(G80="ENF THREATEN",27,IF(G80="ENF PUNISH",28,IF(G80="DEFECT",29,IF(G80="SM TALK",30,IF(G80="HUMOR",31,IF(G80="POLITE+",32,IF(G80="POLITE-",32,IF(G80="INPUT-",33,IF(G80="AMBIGUOUS",34,IF(G80="UNCODEABLE",35)))))))))))))))))))))))))))))))))))))))))))))))))))))))))))))))))</f>
        <v>22</v>
      </c>
      <c r="G80" t="s">
        <v>10418</v>
      </c>
    </row>
    <row r="81" spans="1:9" x14ac:dyDescent="0.35">
      <c r="A81" s="4">
        <v>49</v>
      </c>
      <c r="B81" s="4">
        <v>-380.486999999999</v>
      </c>
      <c r="C81" t="s">
        <v>9052</v>
      </c>
      <c r="D81" s="4">
        <v>1</v>
      </c>
      <c r="E81" s="16" t="s">
        <v>9053</v>
      </c>
      <c r="F81" s="4">
        <f t="shared" si="2"/>
        <v>22</v>
      </c>
      <c r="G81" t="s">
        <v>10418</v>
      </c>
    </row>
    <row r="82" spans="1:9" x14ac:dyDescent="0.35">
      <c r="A82" s="4">
        <v>50</v>
      </c>
      <c r="B82" s="4">
        <v>-374.29500000000002</v>
      </c>
      <c r="C82" t="s">
        <v>9050</v>
      </c>
      <c r="D82" s="4">
        <v>2</v>
      </c>
      <c r="E82" s="16" t="s">
        <v>9054</v>
      </c>
      <c r="F82" s="4">
        <f t="shared" si="2"/>
        <v>22</v>
      </c>
      <c r="G82" t="s">
        <v>10418</v>
      </c>
    </row>
    <row r="83" spans="1:9" x14ac:dyDescent="0.35">
      <c r="A83" s="4">
        <v>51</v>
      </c>
      <c r="B83" s="4">
        <v>-373.19199999999898</v>
      </c>
      <c r="C83" t="s">
        <v>9055</v>
      </c>
      <c r="D83" s="4">
        <v>3</v>
      </c>
      <c r="E83" s="16" t="s">
        <v>9056</v>
      </c>
      <c r="F83" s="4">
        <f t="shared" si="2"/>
        <v>22</v>
      </c>
      <c r="G83" t="s">
        <v>10418</v>
      </c>
    </row>
    <row r="84" spans="1:9" x14ac:dyDescent="0.35">
      <c r="A84" s="4">
        <v>52</v>
      </c>
      <c r="B84" s="4">
        <v>-364.59399999999999</v>
      </c>
      <c r="C84" t="s">
        <v>9055</v>
      </c>
      <c r="D84" s="4">
        <v>3</v>
      </c>
      <c r="E84" s="58" t="s">
        <v>10044</v>
      </c>
      <c r="F84" s="4">
        <f t="shared" si="2"/>
        <v>15</v>
      </c>
      <c r="G84" t="s">
        <v>9706</v>
      </c>
    </row>
    <row r="85" spans="1:9" x14ac:dyDescent="0.35">
      <c r="E85" s="58" t="s">
        <v>11918</v>
      </c>
      <c r="F85" s="4">
        <f t="shared" si="2"/>
        <v>17</v>
      </c>
      <c r="G85" t="s">
        <v>12176</v>
      </c>
    </row>
    <row r="86" spans="1:9" x14ac:dyDescent="0.35">
      <c r="A86" s="4">
        <v>53</v>
      </c>
      <c r="B86" s="4">
        <v>-352.06799999999998</v>
      </c>
      <c r="C86" t="s">
        <v>9050</v>
      </c>
      <c r="D86" s="4">
        <v>2</v>
      </c>
      <c r="E86" s="16" t="s">
        <v>9061</v>
      </c>
      <c r="F86" s="4">
        <f t="shared" si="2"/>
        <v>3</v>
      </c>
      <c r="G86" t="s">
        <v>9379</v>
      </c>
    </row>
    <row r="87" spans="1:9" x14ac:dyDescent="0.35">
      <c r="A87" s="4">
        <v>54</v>
      </c>
      <c r="B87" s="4">
        <v>-346.589</v>
      </c>
      <c r="C87" t="s">
        <v>9055</v>
      </c>
      <c r="D87" s="4">
        <v>3</v>
      </c>
      <c r="E87" s="16" t="b">
        <v>1</v>
      </c>
      <c r="F87" s="4">
        <f t="shared" si="2"/>
        <v>4</v>
      </c>
      <c r="G87" t="s">
        <v>9372</v>
      </c>
    </row>
    <row r="88" spans="1:9" x14ac:dyDescent="0.35">
      <c r="A88" s="4">
        <v>55</v>
      </c>
      <c r="B88" s="4">
        <v>-344.815</v>
      </c>
      <c r="C88" t="s">
        <v>9052</v>
      </c>
      <c r="D88" s="4">
        <v>1</v>
      </c>
      <c r="E88" s="16" t="s">
        <v>9062</v>
      </c>
      <c r="F88" s="4">
        <f t="shared" si="2"/>
        <v>19</v>
      </c>
      <c r="G88" t="s">
        <v>9723</v>
      </c>
    </row>
    <row r="89" spans="1:9" x14ac:dyDescent="0.35">
      <c r="A89" s="4">
        <v>56</v>
      </c>
      <c r="B89" s="4">
        <v>-340.70400000000001</v>
      </c>
      <c r="C89" t="s">
        <v>9050</v>
      </c>
      <c r="D89" s="4">
        <v>2</v>
      </c>
      <c r="E89" s="16" t="s">
        <v>9066</v>
      </c>
      <c r="F89" s="4">
        <f t="shared" si="2"/>
        <v>22</v>
      </c>
      <c r="G89" t="s">
        <v>10418</v>
      </c>
      <c r="H89" s="4">
        <f t="shared" si="2"/>
        <v>19</v>
      </c>
      <c r="I89" t="s">
        <v>11030</v>
      </c>
    </row>
    <row r="90" spans="1:9" x14ac:dyDescent="0.35">
      <c r="A90" s="4">
        <v>57</v>
      </c>
      <c r="B90" s="4">
        <v>-337.41199999999998</v>
      </c>
      <c r="C90" t="s">
        <v>9055</v>
      </c>
      <c r="D90" s="4">
        <v>3</v>
      </c>
      <c r="E90" s="16" t="s">
        <v>2845</v>
      </c>
      <c r="F90" s="4">
        <f t="shared" si="2"/>
        <v>31</v>
      </c>
      <c r="G90" t="s">
        <v>9386</v>
      </c>
    </row>
    <row r="91" spans="1:9" x14ac:dyDescent="0.35">
      <c r="A91" s="4">
        <v>58</v>
      </c>
      <c r="B91" s="4">
        <v>-334.74400000000003</v>
      </c>
      <c r="C91" t="s">
        <v>9050</v>
      </c>
      <c r="D91" s="4">
        <v>2</v>
      </c>
      <c r="E91" s="16" t="s">
        <v>9067</v>
      </c>
      <c r="F91" s="4">
        <f t="shared" si="2"/>
        <v>22</v>
      </c>
      <c r="G91" t="s">
        <v>10418</v>
      </c>
    </row>
    <row r="92" spans="1:9" x14ac:dyDescent="0.35">
      <c r="A92" s="4">
        <v>59</v>
      </c>
      <c r="B92" s="4">
        <v>-325.95400000000001</v>
      </c>
      <c r="C92" t="s">
        <v>9055</v>
      </c>
      <c r="D92" s="4">
        <v>3</v>
      </c>
      <c r="E92" s="16" t="s">
        <v>3050</v>
      </c>
      <c r="F92" s="4">
        <f t="shared" si="2"/>
        <v>22</v>
      </c>
      <c r="G92" t="s">
        <v>10418</v>
      </c>
    </row>
    <row r="93" spans="1:9" x14ac:dyDescent="0.35">
      <c r="A93" s="4">
        <v>60</v>
      </c>
      <c r="B93" s="4">
        <v>-320.51299999999998</v>
      </c>
      <c r="C93" t="s">
        <v>9050</v>
      </c>
      <c r="D93" s="4">
        <v>2</v>
      </c>
      <c r="E93" s="16" t="s">
        <v>9068</v>
      </c>
      <c r="F93" s="4">
        <f t="shared" si="2"/>
        <v>22</v>
      </c>
      <c r="G93" t="s">
        <v>10418</v>
      </c>
    </row>
    <row r="94" spans="1:9" x14ac:dyDescent="0.35">
      <c r="A94" s="4">
        <v>61</v>
      </c>
      <c r="B94" s="4">
        <v>-312.63400000000001</v>
      </c>
      <c r="C94" t="s">
        <v>9052</v>
      </c>
      <c r="D94" s="4">
        <v>1</v>
      </c>
      <c r="E94" s="16" t="s">
        <v>9070</v>
      </c>
      <c r="F94" s="4">
        <f t="shared" si="2"/>
        <v>25</v>
      </c>
      <c r="G94" t="s">
        <v>9648</v>
      </c>
    </row>
    <row r="95" spans="1:9" x14ac:dyDescent="0.35">
      <c r="A95" s="4">
        <v>62</v>
      </c>
      <c r="B95" s="4">
        <v>-301.94900000000001</v>
      </c>
      <c r="C95" t="s">
        <v>9050</v>
      </c>
      <c r="D95" s="4">
        <v>2</v>
      </c>
      <c r="E95" s="16" t="s">
        <v>9072</v>
      </c>
      <c r="F95" s="4">
        <f t="shared" si="2"/>
        <v>7</v>
      </c>
      <c r="G95" t="s">
        <v>9377</v>
      </c>
    </row>
    <row r="96" spans="1:9" x14ac:dyDescent="0.35">
      <c r="A96" s="4">
        <v>63</v>
      </c>
      <c r="B96" s="4">
        <v>-293.63</v>
      </c>
      <c r="C96" t="s">
        <v>9055</v>
      </c>
      <c r="D96" s="4">
        <v>3</v>
      </c>
      <c r="E96" s="16" t="s">
        <v>9073</v>
      </c>
      <c r="F96" s="4">
        <f t="shared" si="2"/>
        <v>7</v>
      </c>
      <c r="G96" t="s">
        <v>9377</v>
      </c>
    </row>
    <row r="97" spans="1:7" x14ac:dyDescent="0.35">
      <c r="A97" s="4">
        <v>64</v>
      </c>
      <c r="B97" s="4">
        <v>-289.36200000000002</v>
      </c>
      <c r="C97" t="s">
        <v>9050</v>
      </c>
      <c r="D97" s="4">
        <v>2</v>
      </c>
      <c r="E97" s="16" t="s">
        <v>9074</v>
      </c>
      <c r="F97" s="4">
        <f t="shared" si="2"/>
        <v>7</v>
      </c>
      <c r="G97" t="s">
        <v>9377</v>
      </c>
    </row>
    <row r="98" spans="1:7" x14ac:dyDescent="0.35">
      <c r="A98" s="4">
        <v>65</v>
      </c>
      <c r="B98" s="4">
        <v>-286.12799999999999</v>
      </c>
      <c r="C98" t="s">
        <v>9050</v>
      </c>
      <c r="D98" s="4">
        <v>2</v>
      </c>
      <c r="E98" s="16" t="s">
        <v>9076</v>
      </c>
      <c r="F98" s="4">
        <f t="shared" si="2"/>
        <v>31</v>
      </c>
      <c r="G98" t="s">
        <v>9386</v>
      </c>
    </row>
    <row r="99" spans="1:7" x14ac:dyDescent="0.35">
      <c r="A99" s="4">
        <v>66</v>
      </c>
      <c r="B99" s="4">
        <v>-284.61200000000002</v>
      </c>
      <c r="C99" t="s">
        <v>9078</v>
      </c>
      <c r="D99" s="4">
        <v>4</v>
      </c>
      <c r="E99" s="16" t="s">
        <v>3982</v>
      </c>
      <c r="F99" s="4">
        <f t="shared" si="2"/>
        <v>31</v>
      </c>
      <c r="G99" t="s">
        <v>9386</v>
      </c>
    </row>
    <row r="100" spans="1:7" x14ac:dyDescent="0.35">
      <c r="A100" s="4">
        <v>67</v>
      </c>
      <c r="B100" s="4">
        <v>-256.457999999999</v>
      </c>
      <c r="C100" t="s">
        <v>9052</v>
      </c>
      <c r="D100" s="4">
        <v>1</v>
      </c>
      <c r="E100" s="16" t="s">
        <v>9079</v>
      </c>
      <c r="F100" s="4">
        <f t="shared" si="2"/>
        <v>19</v>
      </c>
      <c r="G100" t="s">
        <v>9723</v>
      </c>
    </row>
    <row r="101" spans="1:7" x14ac:dyDescent="0.35">
      <c r="A101" s="4">
        <v>68</v>
      </c>
      <c r="B101" s="4">
        <v>-246.78599999999901</v>
      </c>
      <c r="C101" t="s">
        <v>9055</v>
      </c>
      <c r="D101" s="4">
        <v>3</v>
      </c>
      <c r="E101" s="16" t="s">
        <v>9080</v>
      </c>
    </row>
    <row r="102" spans="1:7" x14ac:dyDescent="0.35">
      <c r="E102" s="58" t="s">
        <v>11919</v>
      </c>
      <c r="F102" s="4">
        <f t="shared" si="2"/>
        <v>15</v>
      </c>
      <c r="G102" t="s">
        <v>9706</v>
      </c>
    </row>
    <row r="103" spans="1:7" x14ac:dyDescent="0.35">
      <c r="E103" s="58" t="s">
        <v>11920</v>
      </c>
      <c r="F103" s="4">
        <f t="shared" si="2"/>
        <v>22</v>
      </c>
      <c r="G103" t="s">
        <v>10418</v>
      </c>
    </row>
    <row r="104" spans="1:7" x14ac:dyDescent="0.35">
      <c r="A104" s="4">
        <v>69</v>
      </c>
      <c r="B104" s="4">
        <v>-241.553</v>
      </c>
      <c r="C104" t="s">
        <v>9050</v>
      </c>
      <c r="D104" s="4">
        <v>2</v>
      </c>
      <c r="E104" s="16" t="s">
        <v>9081</v>
      </c>
    </row>
    <row r="105" spans="1:7" x14ac:dyDescent="0.35">
      <c r="E105" s="58" t="s">
        <v>11921</v>
      </c>
      <c r="F105" s="4">
        <f t="shared" si="2"/>
        <v>7</v>
      </c>
      <c r="G105" t="s">
        <v>9377</v>
      </c>
    </row>
    <row r="106" spans="1:7" x14ac:dyDescent="0.35">
      <c r="E106" s="58" t="s">
        <v>11922</v>
      </c>
      <c r="F106" s="4">
        <f t="shared" si="2"/>
        <v>9</v>
      </c>
      <c r="G106" t="s">
        <v>9373</v>
      </c>
    </row>
    <row r="107" spans="1:7" x14ac:dyDescent="0.35">
      <c r="A107" s="4">
        <v>70</v>
      </c>
      <c r="B107" s="4">
        <v>-219.33099999999999</v>
      </c>
      <c r="C107" t="s">
        <v>9052</v>
      </c>
      <c r="D107" s="4">
        <v>1</v>
      </c>
      <c r="E107" s="16" t="s">
        <v>9083</v>
      </c>
      <c r="F107" s="4">
        <f t="shared" si="2"/>
        <v>19</v>
      </c>
      <c r="G107" t="s">
        <v>9723</v>
      </c>
    </row>
    <row r="108" spans="1:7" x14ac:dyDescent="0.35">
      <c r="A108" s="4">
        <v>71</v>
      </c>
      <c r="B108" s="4">
        <v>-205.57900000000001</v>
      </c>
      <c r="C108" t="s">
        <v>9050</v>
      </c>
      <c r="D108" s="4">
        <v>2</v>
      </c>
      <c r="E108" s="16" t="s">
        <v>9084</v>
      </c>
      <c r="F108" s="4">
        <f t="shared" si="2"/>
        <v>22</v>
      </c>
      <c r="G108" t="s">
        <v>10418</v>
      </c>
    </row>
    <row r="109" spans="1:7" x14ac:dyDescent="0.35">
      <c r="A109" s="4">
        <v>72</v>
      </c>
      <c r="B109" s="4">
        <v>-198.13800000000001</v>
      </c>
      <c r="C109" t="s">
        <v>9055</v>
      </c>
      <c r="D109" s="4">
        <v>3</v>
      </c>
      <c r="E109" s="16" t="s">
        <v>7139</v>
      </c>
      <c r="F109" s="4">
        <f t="shared" si="2"/>
        <v>22</v>
      </c>
      <c r="G109" t="s">
        <v>10418</v>
      </c>
    </row>
    <row r="110" spans="1:7" x14ac:dyDescent="0.35">
      <c r="A110" s="4">
        <v>73</v>
      </c>
      <c r="B110" s="4">
        <v>-191.69399999999999</v>
      </c>
      <c r="C110" t="s">
        <v>9078</v>
      </c>
      <c r="D110" s="4">
        <v>4</v>
      </c>
      <c r="E110" s="16" t="s">
        <v>3982</v>
      </c>
      <c r="F110" s="4">
        <f t="shared" si="2"/>
        <v>22</v>
      </c>
      <c r="G110" t="s">
        <v>10418</v>
      </c>
    </row>
    <row r="112" spans="1:7" x14ac:dyDescent="0.35">
      <c r="B112" s="20" t="s">
        <v>9285</v>
      </c>
    </row>
    <row r="113" spans="1:9" x14ac:dyDescent="0.35">
      <c r="A113" s="4">
        <v>74</v>
      </c>
      <c r="B113" s="4">
        <v>-184.44099999999901</v>
      </c>
      <c r="C113" t="s">
        <v>9050</v>
      </c>
      <c r="D113" s="4">
        <v>2</v>
      </c>
      <c r="E113" s="16" t="s">
        <v>9085</v>
      </c>
      <c r="F113" s="4">
        <f t="shared" si="2"/>
        <v>7</v>
      </c>
      <c r="G113" t="s">
        <v>9377</v>
      </c>
    </row>
    <row r="114" spans="1:9" x14ac:dyDescent="0.35">
      <c r="A114" s="4">
        <v>75</v>
      </c>
      <c r="B114" s="4">
        <v>-153.02699999999999</v>
      </c>
      <c r="C114" t="s">
        <v>9050</v>
      </c>
      <c r="D114" s="4">
        <v>2</v>
      </c>
      <c r="E114" s="16" t="s">
        <v>9087</v>
      </c>
      <c r="F114" s="4">
        <f t="shared" si="2"/>
        <v>9</v>
      </c>
      <c r="G114" t="s">
        <v>9373</v>
      </c>
    </row>
    <row r="115" spans="1:9" x14ac:dyDescent="0.35">
      <c r="B115" s="4">
        <v>-143.92099999999999</v>
      </c>
      <c r="C115" t="s">
        <v>9050</v>
      </c>
      <c r="D115" s="4">
        <v>2</v>
      </c>
      <c r="E115" s="16" t="s">
        <v>9088</v>
      </c>
    </row>
    <row r="116" spans="1:9" x14ac:dyDescent="0.35">
      <c r="A116" s="4">
        <v>76</v>
      </c>
      <c r="B116" s="4">
        <v>-139.62299999999999</v>
      </c>
      <c r="C116" t="s">
        <v>9055</v>
      </c>
      <c r="D116" s="4">
        <v>3</v>
      </c>
      <c r="E116" s="16" t="s">
        <v>9089</v>
      </c>
      <c r="F116" s="4">
        <f t="shared" si="2"/>
        <v>7</v>
      </c>
      <c r="G116" t="s">
        <v>9377</v>
      </c>
    </row>
    <row r="117" spans="1:9" x14ac:dyDescent="0.35">
      <c r="A117" s="4">
        <v>77</v>
      </c>
      <c r="B117" s="4">
        <v>-127.869</v>
      </c>
      <c r="C117" t="s">
        <v>9050</v>
      </c>
      <c r="D117" s="4">
        <v>2</v>
      </c>
      <c r="E117" s="16" t="s">
        <v>9090</v>
      </c>
      <c r="F117" s="4">
        <f t="shared" si="2"/>
        <v>9</v>
      </c>
      <c r="G117" t="s">
        <v>9373</v>
      </c>
    </row>
    <row r="118" spans="1:9" x14ac:dyDescent="0.35">
      <c r="A118" s="4">
        <v>78</v>
      </c>
      <c r="B118" s="4">
        <v>-119.95099999999999</v>
      </c>
      <c r="C118" t="s">
        <v>9050</v>
      </c>
      <c r="D118" s="4">
        <v>2</v>
      </c>
      <c r="E118" s="16" t="s">
        <v>9091</v>
      </c>
      <c r="F118" s="4">
        <f t="shared" si="2"/>
        <v>7</v>
      </c>
      <c r="G118" t="s">
        <v>9377</v>
      </c>
    </row>
    <row r="119" spans="1:9" x14ac:dyDescent="0.35">
      <c r="A119" s="4">
        <v>79</v>
      </c>
      <c r="B119" s="4">
        <v>-99.760999999999996</v>
      </c>
      <c r="C119" t="s">
        <v>9050</v>
      </c>
      <c r="D119" s="4">
        <v>2</v>
      </c>
      <c r="E119" s="16" t="s">
        <v>9092</v>
      </c>
      <c r="F119" s="4">
        <f t="shared" si="2"/>
        <v>7</v>
      </c>
      <c r="G119" t="s">
        <v>9377</v>
      </c>
    </row>
    <row r="120" spans="1:9" x14ac:dyDescent="0.35">
      <c r="A120" s="4">
        <v>80</v>
      </c>
      <c r="B120" s="4">
        <v>-83.65</v>
      </c>
      <c r="C120" t="s">
        <v>9055</v>
      </c>
      <c r="D120" s="4">
        <v>3</v>
      </c>
      <c r="E120" s="16" t="s">
        <v>9093</v>
      </c>
      <c r="F120" s="4">
        <f t="shared" si="2"/>
        <v>7</v>
      </c>
      <c r="G120" t="s">
        <v>9377</v>
      </c>
    </row>
    <row r="121" spans="1:9" x14ac:dyDescent="0.35">
      <c r="A121" s="4">
        <v>81</v>
      </c>
      <c r="B121" s="4">
        <v>-72.578000000000003</v>
      </c>
      <c r="C121" t="s">
        <v>9052</v>
      </c>
      <c r="D121" s="4">
        <v>1</v>
      </c>
      <c r="E121" s="16" t="s">
        <v>9094</v>
      </c>
    </row>
    <row r="122" spans="1:9" x14ac:dyDescent="0.35">
      <c r="E122" s="58" t="s">
        <v>11924</v>
      </c>
      <c r="F122" s="4">
        <f t="shared" si="2"/>
        <v>9</v>
      </c>
      <c r="G122" t="s">
        <v>9373</v>
      </c>
    </row>
    <row r="123" spans="1:9" x14ac:dyDescent="0.35">
      <c r="E123" s="58" t="s">
        <v>11925</v>
      </c>
      <c r="F123" s="4">
        <f t="shared" si="2"/>
        <v>7</v>
      </c>
      <c r="G123" t="s">
        <v>9377</v>
      </c>
    </row>
    <row r="124" spans="1:9" x14ac:dyDescent="0.35">
      <c r="A124" s="4">
        <v>82</v>
      </c>
      <c r="B124" s="4">
        <v>-58.402999999999999</v>
      </c>
      <c r="C124" t="s">
        <v>9050</v>
      </c>
      <c r="D124" s="4">
        <v>2</v>
      </c>
      <c r="E124" s="16" t="s">
        <v>9095</v>
      </c>
      <c r="F124" s="4">
        <f t="shared" si="2"/>
        <v>9</v>
      </c>
      <c r="G124" t="s">
        <v>9373</v>
      </c>
      <c r="H124" s="4">
        <f t="shared" si="2"/>
        <v>7</v>
      </c>
      <c r="I124" t="s">
        <v>9377</v>
      </c>
    </row>
    <row r="125" spans="1:9" x14ac:dyDescent="0.35">
      <c r="A125" s="4">
        <v>83</v>
      </c>
      <c r="B125" s="4">
        <v>-54.11</v>
      </c>
      <c r="C125" t="s">
        <v>9078</v>
      </c>
      <c r="D125" s="4">
        <v>4</v>
      </c>
      <c r="E125" s="16" t="s">
        <v>11926</v>
      </c>
      <c r="F125" s="4">
        <f t="shared" si="2"/>
        <v>9</v>
      </c>
      <c r="G125" t="s">
        <v>9373</v>
      </c>
    </row>
    <row r="126" spans="1:9" x14ac:dyDescent="0.35">
      <c r="A126" s="4">
        <v>84</v>
      </c>
      <c r="B126" s="4">
        <v>-50.466000000000001</v>
      </c>
      <c r="C126" t="s">
        <v>9050</v>
      </c>
      <c r="D126" s="4">
        <v>2</v>
      </c>
      <c r="E126" s="16" t="s">
        <v>9097</v>
      </c>
      <c r="F126" s="4">
        <f t="shared" si="2"/>
        <v>9</v>
      </c>
      <c r="G126" t="s">
        <v>9373</v>
      </c>
    </row>
    <row r="127" spans="1:9" x14ac:dyDescent="0.35">
      <c r="A127" s="4">
        <v>85</v>
      </c>
      <c r="B127" s="4">
        <v>-44.981000000000002</v>
      </c>
      <c r="C127" t="s">
        <v>9050</v>
      </c>
      <c r="D127" s="4">
        <v>2</v>
      </c>
      <c r="E127" s="16" t="s">
        <v>9098</v>
      </c>
      <c r="F127" s="4">
        <f t="shared" si="2"/>
        <v>31</v>
      </c>
      <c r="G127" t="s">
        <v>9386</v>
      </c>
    </row>
    <row r="128" spans="1:9" x14ac:dyDescent="0.35">
      <c r="A128" s="4">
        <v>86</v>
      </c>
      <c r="B128" s="4">
        <v>-31.085000000000001</v>
      </c>
      <c r="C128" t="s">
        <v>9055</v>
      </c>
      <c r="D128" s="4">
        <v>3</v>
      </c>
      <c r="E128" s="16" t="s">
        <v>7283</v>
      </c>
      <c r="F128" s="4">
        <f t="shared" si="2"/>
        <v>7</v>
      </c>
      <c r="G128" t="s">
        <v>9377</v>
      </c>
    </row>
    <row r="130" spans="1:7" x14ac:dyDescent="0.35">
      <c r="B130" s="107" t="s">
        <v>9233</v>
      </c>
      <c r="C130" s="22"/>
      <c r="D130" s="21"/>
      <c r="E130" s="23"/>
    </row>
    <row r="131" spans="1:7" x14ac:dyDescent="0.35">
      <c r="B131" s="31"/>
    </row>
    <row r="132" spans="1:7" x14ac:dyDescent="0.35">
      <c r="A132" s="4">
        <v>87</v>
      </c>
      <c r="B132" s="4">
        <v>142.958</v>
      </c>
      <c r="C132" t="s">
        <v>9052</v>
      </c>
      <c r="D132" s="4">
        <v>1</v>
      </c>
      <c r="E132" s="16" t="s">
        <v>9101</v>
      </c>
      <c r="F132" s="4">
        <f t="shared" ref="F132:F134" si="3">IF(G132="GREET",1,IF(G132="GOAL",2,IF(G132="GOAL:COOP",2,IF(G132="(GOAL:COOP)",2,IF(G132="GOAL:CIVILITY",2,IF(G132="GOAL:SUSTAIN",2,IF(G132="(GOAL:SUSTAIN)",2,IF(G132="GOAL:MAX EARN",2,IF(G132="GOAL:EQUITY",2,IF(G132="(GOAL:EQUITY)",2,IF(G132="PROPOSAL",3,IF(G132="(PROPOSAL)",3,IF(G132="CHOOSE+",4,IF(G132="CHOOSE-",4,IF(G132="(CHOOSE+)",4,IF(G132="(CHOOSE-)",4,IF(G132="ECO INFO",5,IF(G132="(ECO INFO)",5,IF(G132="$ INFO",6,IF(G132="($ INFO)",6,IF(G132="SOC INFO",7,IF(G132="(SOC INFO)",7,IF(G132="RULE INFO",8,IF(G132="EXP INFO",9,IF(G132="(EXP INFO)",9,IF(G132="MON RES",10,IF(G132="MON EARN",11,IF(G132="MON BEH",12,IF(G132="POSE HARM",13,IF(G132="(POSE HARM)",13,IF(G132="POSE CONCERN",14,IF(G132="(POSE CONCERN)",14,IF(G132="RJ APOLOGY",15,IF(G132="RJ ATONE",16,IF(G132="(RJ ATONE)",16,IF(G132="RJ JUSTIFY",17,IF(G132="RJ JUSTIFY:ECO INFO",17,IF(G132="RJ JUSTIFY:SOC INFO",17,IF(G132="RJ JUSTIFY:EXP INFO",17,IF(G132="RJ JUSTIFY:MON EARN",17,IF(G132="RJ JUSTIFY:MON BEH",17,IF(G132="RJ-",18,IF(G132="RJ FORGIVE+",19,IF(G132="RJ FORGIVE-",19,IF(G132="(RJ FORGIVE+)",19,IF(G132="(RJ FORGIVE-)",19,IF(G132="COORD",20,IF(G132="(COORD)",20,IF(G132="ENF ACK",21,IF(G132="(ENF ACK)",21,IF(G132="ENF PRAISE",22,IF(G132="ENF ASK",23,IF(G132="ENF TELL",24,IF(G132="ENF SHAME",25,IF(G132="ENF WARN",26,IF(G132="ENF THREATEN",27,IF(G132="ENF PUNISH",28,IF(G132="DEFECT",29,IF(G132="SM TALK",30,IF(G132="HUMOR",31,IF(G132="POLITE+",32,IF(G132="POLITE-",32,IF(G132="INPUT-",33,IF(G132="AMBIGUOUS",34,IF(G132="UNCODEABLE",35)))))))))))))))))))))))))))))))))))))))))))))))))))))))))))))))))</f>
        <v>3</v>
      </c>
      <c r="G132" t="s">
        <v>9379</v>
      </c>
    </row>
    <row r="133" spans="1:7" x14ac:dyDescent="0.35">
      <c r="A133" s="4">
        <v>88</v>
      </c>
      <c r="B133" s="4">
        <v>213.13499999999999</v>
      </c>
      <c r="C133" t="s">
        <v>9050</v>
      </c>
      <c r="D133" s="4">
        <v>2</v>
      </c>
      <c r="E133" s="16" t="s">
        <v>9104</v>
      </c>
      <c r="F133" s="4">
        <f t="shared" si="3"/>
        <v>4</v>
      </c>
      <c r="G133" t="s">
        <v>9372</v>
      </c>
    </row>
    <row r="134" spans="1:7" x14ac:dyDescent="0.35">
      <c r="A134" s="4">
        <v>89</v>
      </c>
      <c r="B134" s="4">
        <v>221.22200000000001</v>
      </c>
      <c r="C134" t="s">
        <v>9055</v>
      </c>
      <c r="D134" s="4">
        <v>3</v>
      </c>
      <c r="E134" s="16" t="s">
        <v>905</v>
      </c>
      <c r="F134" s="4">
        <f t="shared" si="3"/>
        <v>4</v>
      </c>
      <c r="G134" t="s">
        <v>9372</v>
      </c>
    </row>
    <row r="136" spans="1:7" x14ac:dyDescent="0.35">
      <c r="A136" s="4">
        <v>90</v>
      </c>
      <c r="B136" s="4">
        <v>185.03799999999899</v>
      </c>
      <c r="C136" t="s">
        <v>9050</v>
      </c>
      <c r="D136" s="4">
        <v>2</v>
      </c>
      <c r="E136" s="16" t="s">
        <v>9103</v>
      </c>
      <c r="F136" s="4">
        <f t="shared" ref="F136" si="4">IF(G136="GREET",1,IF(G136="GOAL",2,IF(G136="GOAL:COOP",2,IF(G136="(GOAL:COOP)",2,IF(G136="GOAL:CIVILITY",2,IF(G136="GOAL:SUSTAIN",2,IF(G136="(GOAL:SUSTAIN)",2,IF(G136="GOAL:MAX EARN",2,IF(G136="GOAL:EQUITY",2,IF(G136="(GOAL:EQUITY)",2,IF(G136="PROPOSAL",3,IF(G136="(PROPOSAL)",3,IF(G136="CHOOSE+",4,IF(G136="CHOOSE-",4,IF(G136="(CHOOSE+)",4,IF(G136="(CHOOSE-)",4,IF(G136="ECO INFO",5,IF(G136="(ECO INFO)",5,IF(G136="$ INFO",6,IF(G136="($ INFO)",6,IF(G136="SOC INFO",7,IF(G136="(SOC INFO)",7,IF(G136="RULE INFO",8,IF(G136="EXP INFO",9,IF(G136="(EXP INFO)",9,IF(G136="MON RES",10,IF(G136="MON EARN",11,IF(G136="MON BEH",12,IF(G136="POSE HARM",13,IF(G136="(POSE HARM)",13,IF(G136="POSE CONCERN",14,IF(G136="(POSE CONCERN)",14,IF(G136="RJ APOLOGY",15,IF(G136="RJ ATONE",16,IF(G136="(RJ ATONE)",16,IF(G136="RJ JUSTIFY",17,IF(G136="RJ JUSTIFY:ECO INFO",17,IF(G136="RJ JUSTIFY:SOC INFO",17,IF(G136="RJ JUSTIFY:EXP INFO",17,IF(G136="RJ JUSTIFY:MON EARN",17,IF(G136="RJ JUSTIFY:MON BEH",17,IF(G136="RJ-",18,IF(G136="RJ FORGIVE+",19,IF(G136="RJ FORGIVE-",19,IF(G136="(RJ FORGIVE+)",19,IF(G136="(RJ FORGIVE-)",19,IF(G136="COORD",20,IF(G136="(COORD)",20,IF(G136="ENF ACK",21,IF(G136="(ENF ACK)",21,IF(G136="ENF PRAISE",22,IF(G136="ENF ASK",23,IF(G136="ENF TELL",24,IF(G136="ENF SHAME",25,IF(G136="ENF WARN",26,IF(G136="ENF THREATEN",27,IF(G136="ENF PUNISH",28,IF(G136="DEFECT",29,IF(G136="SM TALK",30,IF(G136="HUMOR",31,IF(G136="POLITE+",32,IF(G136="POLITE-",32,IF(G136="INPUT-",33,IF(G136="AMBIGUOUS",34,IF(G136="UNCODEABLE",35)))))))))))))))))))))))))))))))))))))))))))))))))))))))))))))))))</f>
        <v>20</v>
      </c>
      <c r="G136" t="s">
        <v>9472</v>
      </c>
    </row>
    <row r="138" spans="1:7" x14ac:dyDescent="0.35">
      <c r="A138" s="7"/>
      <c r="B138" s="11" t="s">
        <v>9229</v>
      </c>
      <c r="C138" s="15"/>
      <c r="D138" s="19"/>
      <c r="E138" s="15"/>
    </row>
    <row r="139" spans="1:7" x14ac:dyDescent="0.35">
      <c r="B139" s="20"/>
    </row>
    <row r="140" spans="1:7" x14ac:dyDescent="0.35">
      <c r="A140" s="4">
        <v>91</v>
      </c>
      <c r="B140" s="4">
        <v>-375.700999999999</v>
      </c>
      <c r="C140" t="s">
        <v>9050</v>
      </c>
      <c r="D140" s="4">
        <v>2</v>
      </c>
      <c r="E140" s="16" t="s">
        <v>9178</v>
      </c>
      <c r="F140" s="4">
        <f t="shared" ref="F140" si="5">IF(G140="GREET",1,IF(G140="GOAL",2,IF(G140="GOAL:COOP",2,IF(G140="(GOAL:COOP)",2,IF(G140="GOAL:CIVILITY",2,IF(G140="GOAL:SUSTAIN",2,IF(G140="(GOAL:SUSTAIN)",2,IF(G140="GOAL:MAX EARN",2,IF(G140="GOAL:EQUITY",2,IF(G140="(GOAL:EQUITY)",2,IF(G140="PROPOSAL",3,IF(G140="(PROPOSAL)",3,IF(G140="CHOOSE+",4,IF(G140="CHOOSE-",4,IF(G140="(CHOOSE+)",4,IF(G140="(CHOOSE-)",4,IF(G140="ECO INFO",5,IF(G140="(ECO INFO)",5,IF(G140="$ INFO",6,IF(G140="($ INFO)",6,IF(G140="SOC INFO",7,IF(G140="(SOC INFO)",7,IF(G140="RULE INFO",8,IF(G140="EXP INFO",9,IF(G140="(EXP INFO)",9,IF(G140="MON RES",10,IF(G140="MON EARN",11,IF(G140="MON BEH",12,IF(G140="POSE HARM",13,IF(G140="(POSE HARM)",13,IF(G140="POSE CONCERN",14,IF(G140="(POSE CONCERN)",14,IF(G140="RJ APOLOGY",15,IF(G140="RJ ATONE",16,IF(G140="(RJ ATONE)",16,IF(G140="RJ JUSTIFY",17,IF(G140="RJ JUSTIFY:ECO INFO",17,IF(G140="RJ JUSTIFY:SOC INFO",17,IF(G140="RJ JUSTIFY:EXP INFO",17,IF(G140="RJ JUSTIFY:MON EARN",17,IF(G140="RJ JUSTIFY:MON BEH",17,IF(G140="RJ-",18,IF(G140="RJ FORGIVE+",19,IF(G140="RJ FORGIVE-",19,IF(G140="(RJ FORGIVE+)",19,IF(G140="(RJ FORGIVE-)",19,IF(G140="COORD",20,IF(G140="(COORD)",20,IF(G140="ENF ACK",21,IF(G140="(ENF ACK)",21,IF(G140="ENF PRAISE",22,IF(G140="ENF ASK",23,IF(G140="ENF TELL",24,IF(G140="ENF SHAME",25,IF(G140="ENF WARN",26,IF(G140="ENF THREATEN",27,IF(G140="ENF PUNISH",28,IF(G140="DEFECT",29,IF(G140="SM TALK",30,IF(G140="HUMOR",31,IF(G140="POLITE+",32,IF(G140="POLITE-",32,IF(G140="INPUT-",33,IF(G140="AMBIGUOUS",34,IF(G140="UNCODEABLE",35)))))))))))))))))))))))))))))))))))))))))))))))))))))))))))))))))</f>
        <v>22</v>
      </c>
      <c r="G140" t="s">
        <v>10418</v>
      </c>
    </row>
    <row r="141" spans="1:7" x14ac:dyDescent="0.35">
      <c r="A141" s="4">
        <v>92</v>
      </c>
      <c r="B141" s="4">
        <v>-366.57299999999998</v>
      </c>
      <c r="C141" t="s">
        <v>9055</v>
      </c>
      <c r="D141" s="4">
        <v>3</v>
      </c>
      <c r="E141" s="16" t="s">
        <v>9179</v>
      </c>
    </row>
    <row r="142" spans="1:7" x14ac:dyDescent="0.35">
      <c r="E142" s="58" t="s">
        <v>11927</v>
      </c>
      <c r="F142" s="4">
        <f t="shared" ref="F142:F177" si="6">IF(G142="GREET",1,IF(G142="GOAL",2,IF(G142="GOAL:COOP",2,IF(G142="(GOAL:COOP)",2,IF(G142="GOAL:CIVILITY",2,IF(G142="GOAL:SUSTAIN",2,IF(G142="(GOAL:SUSTAIN)",2,IF(G142="GOAL:MAX EARN",2,IF(G142="GOAL:EQUITY",2,IF(G142="(GOAL:EQUITY)",2,IF(G142="PROPOSAL",3,IF(G142="(PROPOSAL)",3,IF(G142="CHOOSE+",4,IF(G142="CHOOSE-",4,IF(G142="(CHOOSE+)",4,IF(G142="(CHOOSE-)",4,IF(G142="ECO INFO",5,IF(G142="(ECO INFO)",5,IF(G142="$ INFO",6,IF(G142="($ INFO)",6,IF(G142="SOC INFO",7,IF(G142="(SOC INFO)",7,IF(G142="RULE INFO",8,IF(G142="EXP INFO",9,IF(G142="(EXP INFO)",9,IF(G142="MON RES",10,IF(G142="MON EARN",11,IF(G142="MON BEH",12,IF(G142="POSE HARM",13,IF(G142="(POSE HARM)",13,IF(G142="POSE CONCERN",14,IF(G142="(POSE CONCERN)",14,IF(G142="RJ APOLOGY",15,IF(G142="RJ ATONE",16,IF(G142="(RJ ATONE)",16,IF(G142="RJ JUSTIFY",17,IF(G142="RJ JUSTIFY:ECO INFO",17,IF(G142="RJ JUSTIFY:SOC INFO",17,IF(G142="RJ JUSTIFY:EXP INFO",17,IF(G142="RJ JUSTIFY:MON EARN",17,IF(G142="RJ JUSTIFY:MON BEH",17,IF(G142="RJ-",18,IF(G142="RJ FORGIVE+",19,IF(G142="RJ FORGIVE-",19,IF(G142="(RJ FORGIVE+)",19,IF(G142="(RJ FORGIVE-)",19,IF(G142="COORD",20,IF(G142="(COORD)",20,IF(G142="ENF ACK",21,IF(G142="(ENF ACK)",21,IF(G142="ENF PRAISE",22,IF(G142="ENF ASK",23,IF(G142="ENF TELL",24,IF(G142="ENF SHAME",25,IF(G142="ENF WARN",26,IF(G142="ENF THREATEN",27,IF(G142="ENF PUNISH",28,IF(G142="DEFECT",29,IF(G142="SM TALK",30,IF(G142="HUMOR",31,IF(G142="POLITE+",32,IF(G142="POLITE-",32,IF(G142="INPUT-",33,IF(G142="AMBIGUOUS",34,IF(G142="UNCODEABLE",35)))))))))))))))))))))))))))))))))))))))))))))))))))))))))))))))))</f>
        <v>9</v>
      </c>
      <c r="G142" t="s">
        <v>9373</v>
      </c>
    </row>
    <row r="143" spans="1:7" x14ac:dyDescent="0.35">
      <c r="E143" s="58" t="s">
        <v>11928</v>
      </c>
      <c r="F143" s="4">
        <f t="shared" si="6"/>
        <v>22</v>
      </c>
      <c r="G143" t="s">
        <v>10418</v>
      </c>
    </row>
    <row r="144" spans="1:7" x14ac:dyDescent="0.35">
      <c r="A144" s="4">
        <v>93</v>
      </c>
      <c r="B144" s="4">
        <v>-340.20499999999998</v>
      </c>
      <c r="C144" t="s">
        <v>9052</v>
      </c>
      <c r="D144" s="4">
        <v>1</v>
      </c>
      <c r="E144" s="16" t="s">
        <v>9181</v>
      </c>
      <c r="F144" s="4">
        <f t="shared" si="6"/>
        <v>7</v>
      </c>
      <c r="G144" t="s">
        <v>9377</v>
      </c>
    </row>
    <row r="145" spans="1:7" x14ac:dyDescent="0.35">
      <c r="A145" s="4">
        <v>94</v>
      </c>
      <c r="B145" s="4">
        <v>-327.04399999999998</v>
      </c>
      <c r="C145" t="s">
        <v>9052</v>
      </c>
      <c r="D145" s="4">
        <v>1</v>
      </c>
      <c r="E145" s="16" t="s">
        <v>9182</v>
      </c>
      <c r="F145" s="4">
        <f t="shared" si="6"/>
        <v>7</v>
      </c>
      <c r="G145" t="s">
        <v>9377</v>
      </c>
    </row>
    <row r="146" spans="1:7" x14ac:dyDescent="0.35">
      <c r="A146" s="4">
        <v>95</v>
      </c>
      <c r="B146" s="4">
        <v>-320.98700000000002</v>
      </c>
      <c r="C146" t="s">
        <v>9050</v>
      </c>
      <c r="D146" s="4">
        <v>2</v>
      </c>
      <c r="E146" s="16" t="s">
        <v>9184</v>
      </c>
      <c r="F146" s="4">
        <f t="shared" si="6"/>
        <v>22</v>
      </c>
      <c r="G146" t="s">
        <v>10418</v>
      </c>
    </row>
    <row r="147" spans="1:7" x14ac:dyDescent="0.35">
      <c r="A147" s="4">
        <v>96</v>
      </c>
      <c r="B147" s="4">
        <v>-310.44499999999999</v>
      </c>
      <c r="C147" t="s">
        <v>9078</v>
      </c>
      <c r="D147" s="4">
        <v>4</v>
      </c>
      <c r="E147" s="16" t="s">
        <v>9185</v>
      </c>
      <c r="F147" s="4">
        <f t="shared" si="6"/>
        <v>30</v>
      </c>
      <c r="G147" t="s">
        <v>9375</v>
      </c>
    </row>
    <row r="148" spans="1:7" x14ac:dyDescent="0.35">
      <c r="A148" s="4">
        <v>97</v>
      </c>
      <c r="B148" s="4">
        <v>-308.90300000000002</v>
      </c>
      <c r="C148" t="s">
        <v>9050</v>
      </c>
      <c r="D148" s="4">
        <v>2</v>
      </c>
      <c r="E148" s="16" t="s">
        <v>9186</v>
      </c>
      <c r="F148" s="4">
        <f t="shared" si="6"/>
        <v>7</v>
      </c>
      <c r="G148" t="s">
        <v>9377</v>
      </c>
    </row>
    <row r="149" spans="1:7" x14ac:dyDescent="0.35">
      <c r="A149" s="4">
        <v>98</v>
      </c>
      <c r="B149" s="4">
        <v>-284.62900000000002</v>
      </c>
      <c r="C149" t="s">
        <v>9050</v>
      </c>
      <c r="D149" s="4">
        <v>2</v>
      </c>
      <c r="E149" s="16" t="s">
        <v>9188</v>
      </c>
      <c r="F149" s="4">
        <f t="shared" si="6"/>
        <v>30</v>
      </c>
      <c r="G149" t="s">
        <v>9375</v>
      </c>
    </row>
    <row r="150" spans="1:7" x14ac:dyDescent="0.35">
      <c r="A150" s="4">
        <v>99</v>
      </c>
      <c r="B150" s="4">
        <v>-278.44</v>
      </c>
      <c r="C150" t="s">
        <v>9052</v>
      </c>
      <c r="D150" s="4">
        <v>1</v>
      </c>
      <c r="E150" s="16" t="s">
        <v>9189</v>
      </c>
      <c r="F150" s="4">
        <f t="shared" si="6"/>
        <v>30</v>
      </c>
      <c r="G150" t="s">
        <v>9375</v>
      </c>
    </row>
    <row r="151" spans="1:7" x14ac:dyDescent="0.35">
      <c r="A151" s="4">
        <v>100</v>
      </c>
      <c r="B151" s="4">
        <v>-267.5</v>
      </c>
      <c r="C151" t="s">
        <v>9055</v>
      </c>
      <c r="D151" s="4">
        <v>3</v>
      </c>
      <c r="E151" s="16" t="s">
        <v>9190</v>
      </c>
      <c r="F151" s="4">
        <f t="shared" si="6"/>
        <v>30</v>
      </c>
      <c r="G151" t="s">
        <v>9375</v>
      </c>
    </row>
    <row r="152" spans="1:7" x14ac:dyDescent="0.35">
      <c r="A152" s="4">
        <v>101</v>
      </c>
      <c r="B152" s="4">
        <v>-262.14499999999998</v>
      </c>
      <c r="C152" t="s">
        <v>9052</v>
      </c>
      <c r="D152" s="4">
        <v>1</v>
      </c>
      <c r="E152" s="16" t="s">
        <v>9192</v>
      </c>
      <c r="F152" s="4">
        <f t="shared" si="6"/>
        <v>30</v>
      </c>
      <c r="G152" t="s">
        <v>9375</v>
      </c>
    </row>
    <row r="153" spans="1:7" x14ac:dyDescent="0.35">
      <c r="A153" s="4">
        <v>102</v>
      </c>
      <c r="B153" s="4">
        <v>-259.66899999999998</v>
      </c>
      <c r="C153" t="s">
        <v>9055</v>
      </c>
      <c r="D153" s="4">
        <v>3</v>
      </c>
      <c r="E153" s="16" t="s">
        <v>9193</v>
      </c>
      <c r="F153" s="4">
        <f t="shared" si="6"/>
        <v>30</v>
      </c>
      <c r="G153" t="s">
        <v>9375</v>
      </c>
    </row>
    <row r="154" spans="1:7" x14ac:dyDescent="0.35">
      <c r="A154" s="4">
        <v>103</v>
      </c>
      <c r="B154" s="4">
        <v>-257.51400000000001</v>
      </c>
      <c r="C154" t="s">
        <v>9050</v>
      </c>
      <c r="D154" s="4">
        <v>2</v>
      </c>
      <c r="E154" s="16" t="s">
        <v>9194</v>
      </c>
      <c r="F154" s="4">
        <f t="shared" si="6"/>
        <v>30</v>
      </c>
      <c r="G154" t="s">
        <v>9375</v>
      </c>
    </row>
    <row r="155" spans="1:7" x14ac:dyDescent="0.35">
      <c r="A155" s="4">
        <v>104</v>
      </c>
      <c r="B155" s="4">
        <v>-242.40799999999999</v>
      </c>
      <c r="C155" t="s">
        <v>9050</v>
      </c>
      <c r="D155" s="4">
        <v>2</v>
      </c>
      <c r="E155" s="16" t="s">
        <v>9195</v>
      </c>
      <c r="F155" s="4">
        <f t="shared" si="6"/>
        <v>30</v>
      </c>
      <c r="G155" t="s">
        <v>9375</v>
      </c>
    </row>
    <row r="156" spans="1:7" x14ac:dyDescent="0.35">
      <c r="A156" s="4">
        <v>105</v>
      </c>
      <c r="B156" s="4">
        <v>-242.15700000000001</v>
      </c>
      <c r="C156" t="s">
        <v>9055</v>
      </c>
      <c r="D156" s="4">
        <v>3</v>
      </c>
      <c r="E156" s="16" t="s">
        <v>9196</v>
      </c>
      <c r="F156" s="4">
        <f t="shared" si="6"/>
        <v>30</v>
      </c>
      <c r="G156" t="s">
        <v>9375</v>
      </c>
    </row>
    <row r="157" spans="1:7" x14ac:dyDescent="0.35">
      <c r="A157" s="4">
        <v>106</v>
      </c>
      <c r="B157" s="4">
        <v>-219.358</v>
      </c>
      <c r="C157" t="s">
        <v>9050</v>
      </c>
      <c r="D157" s="4">
        <v>2</v>
      </c>
      <c r="E157" s="16" t="s">
        <v>9198</v>
      </c>
      <c r="F157" s="4">
        <f t="shared" si="6"/>
        <v>30</v>
      </c>
      <c r="G157" t="s">
        <v>9375</v>
      </c>
    </row>
    <row r="158" spans="1:7" x14ac:dyDescent="0.35">
      <c r="A158" s="4">
        <v>107</v>
      </c>
      <c r="B158" s="4">
        <v>-215.08500000000001</v>
      </c>
      <c r="C158" t="s">
        <v>9050</v>
      </c>
      <c r="D158" s="4">
        <v>2</v>
      </c>
      <c r="E158" s="16" t="s">
        <v>9199</v>
      </c>
      <c r="F158" s="4">
        <f t="shared" si="6"/>
        <v>30</v>
      </c>
      <c r="G158" t="s">
        <v>9375</v>
      </c>
    </row>
    <row r="159" spans="1:7" x14ac:dyDescent="0.35">
      <c r="A159" s="4">
        <v>108</v>
      </c>
      <c r="B159" s="4">
        <v>-210.54900000000001</v>
      </c>
      <c r="C159" t="s">
        <v>9055</v>
      </c>
      <c r="D159" s="4">
        <v>3</v>
      </c>
      <c r="E159" s="16" t="s">
        <v>9200</v>
      </c>
      <c r="F159" s="4">
        <f t="shared" si="6"/>
        <v>30</v>
      </c>
      <c r="G159" t="s">
        <v>9375</v>
      </c>
    </row>
    <row r="160" spans="1:7" x14ac:dyDescent="0.35">
      <c r="A160" s="4">
        <v>109</v>
      </c>
      <c r="B160" s="4">
        <v>-205.70699999999999</v>
      </c>
      <c r="C160" t="s">
        <v>9052</v>
      </c>
      <c r="D160" s="4">
        <v>1</v>
      </c>
      <c r="E160" s="16" t="s">
        <v>9201</v>
      </c>
      <c r="F160" s="4">
        <f t="shared" si="6"/>
        <v>30</v>
      </c>
      <c r="G160" t="s">
        <v>9375</v>
      </c>
    </row>
    <row r="161" spans="1:7" x14ac:dyDescent="0.35">
      <c r="A161" s="4">
        <v>110</v>
      </c>
      <c r="B161" s="4">
        <v>-191.71199999999999</v>
      </c>
      <c r="C161" t="s">
        <v>9050</v>
      </c>
      <c r="D161" s="4">
        <v>2</v>
      </c>
      <c r="E161" s="16" t="s">
        <v>9202</v>
      </c>
      <c r="F161" s="4">
        <f t="shared" si="6"/>
        <v>30</v>
      </c>
      <c r="G161" t="s">
        <v>9375</v>
      </c>
    </row>
    <row r="162" spans="1:7" x14ac:dyDescent="0.35">
      <c r="A162" s="4">
        <v>111</v>
      </c>
      <c r="B162" s="4">
        <v>-173.02599999999899</v>
      </c>
      <c r="C162" t="s">
        <v>9050</v>
      </c>
      <c r="D162" s="4">
        <v>2</v>
      </c>
      <c r="E162" s="16" t="s">
        <v>9203</v>
      </c>
      <c r="F162" s="4">
        <f t="shared" si="6"/>
        <v>30</v>
      </c>
      <c r="G162" t="s">
        <v>9375</v>
      </c>
    </row>
    <row r="163" spans="1:7" x14ac:dyDescent="0.35">
      <c r="A163" s="4">
        <v>112</v>
      </c>
      <c r="B163" s="4">
        <v>-171.61500000000001</v>
      </c>
      <c r="C163" t="s">
        <v>9052</v>
      </c>
      <c r="D163" s="4">
        <v>1</v>
      </c>
      <c r="E163" s="16" t="s">
        <v>9204</v>
      </c>
      <c r="F163" s="4">
        <f t="shared" si="6"/>
        <v>30</v>
      </c>
      <c r="G163" t="s">
        <v>9375</v>
      </c>
    </row>
    <row r="164" spans="1:7" x14ac:dyDescent="0.35">
      <c r="A164" s="4">
        <v>113</v>
      </c>
      <c r="B164" s="4">
        <v>-151.32499999999999</v>
      </c>
      <c r="C164" t="s">
        <v>9050</v>
      </c>
      <c r="D164" s="4">
        <v>2</v>
      </c>
      <c r="E164" s="16" t="s">
        <v>9205</v>
      </c>
      <c r="F164" s="4">
        <f t="shared" si="6"/>
        <v>30</v>
      </c>
      <c r="G164" t="s">
        <v>9375</v>
      </c>
    </row>
    <row r="165" spans="1:7" x14ac:dyDescent="0.35">
      <c r="A165" s="4">
        <v>114</v>
      </c>
      <c r="B165" s="4">
        <v>-142.69299999999899</v>
      </c>
      <c r="C165" t="s">
        <v>9055</v>
      </c>
      <c r="D165" s="4">
        <v>3</v>
      </c>
      <c r="E165" s="16" t="s">
        <v>9206</v>
      </c>
      <c r="F165" s="4">
        <f t="shared" si="6"/>
        <v>30</v>
      </c>
      <c r="G165" t="s">
        <v>9375</v>
      </c>
    </row>
    <row r="166" spans="1:7" x14ac:dyDescent="0.35">
      <c r="A166" s="4">
        <v>115</v>
      </c>
      <c r="B166" s="4">
        <v>-129.994</v>
      </c>
      <c r="C166" t="s">
        <v>9055</v>
      </c>
      <c r="D166" s="4">
        <v>3</v>
      </c>
      <c r="E166" s="16" t="s">
        <v>9208</v>
      </c>
      <c r="F166" s="4">
        <f t="shared" si="6"/>
        <v>30</v>
      </c>
      <c r="G166" t="s">
        <v>9375</v>
      </c>
    </row>
    <row r="167" spans="1:7" x14ac:dyDescent="0.35">
      <c r="A167" s="4">
        <v>116</v>
      </c>
      <c r="B167" s="4">
        <v>-135.76900000000001</v>
      </c>
      <c r="C167" t="s">
        <v>9078</v>
      </c>
      <c r="D167" s="4">
        <v>4</v>
      </c>
      <c r="E167" s="16" t="s">
        <v>9207</v>
      </c>
      <c r="F167" s="4">
        <f t="shared" si="6"/>
        <v>30</v>
      </c>
      <c r="G167" t="s">
        <v>9375</v>
      </c>
    </row>
    <row r="168" spans="1:7" x14ac:dyDescent="0.35">
      <c r="A168" s="4">
        <v>117</v>
      </c>
      <c r="B168" s="4">
        <v>-127.34899999999899</v>
      </c>
      <c r="C168" t="s">
        <v>9050</v>
      </c>
      <c r="D168" s="4">
        <v>2</v>
      </c>
      <c r="E168" s="16" t="s">
        <v>9209</v>
      </c>
      <c r="F168" s="4">
        <f t="shared" si="6"/>
        <v>30</v>
      </c>
      <c r="G168" t="s">
        <v>9375</v>
      </c>
    </row>
    <row r="169" spans="1:7" x14ac:dyDescent="0.35">
      <c r="A169" s="4">
        <v>118</v>
      </c>
      <c r="B169" s="4">
        <v>-108.172</v>
      </c>
      <c r="C169" t="s">
        <v>9052</v>
      </c>
      <c r="D169" s="4">
        <v>1</v>
      </c>
      <c r="E169" s="16" t="s">
        <v>9210</v>
      </c>
      <c r="F169" s="4">
        <f t="shared" si="6"/>
        <v>30</v>
      </c>
      <c r="G169" t="s">
        <v>9375</v>
      </c>
    </row>
    <row r="170" spans="1:7" x14ac:dyDescent="0.35">
      <c r="A170" s="4">
        <v>119</v>
      </c>
      <c r="B170" s="4">
        <v>-95.525000000000006</v>
      </c>
      <c r="C170" t="s">
        <v>9055</v>
      </c>
      <c r="D170" s="4">
        <v>3</v>
      </c>
      <c r="E170" s="16" t="s">
        <v>9211</v>
      </c>
      <c r="F170" s="4">
        <f t="shared" si="6"/>
        <v>30</v>
      </c>
      <c r="G170" t="s">
        <v>9375</v>
      </c>
    </row>
    <row r="171" spans="1:7" x14ac:dyDescent="0.35">
      <c r="A171" s="4">
        <v>120</v>
      </c>
      <c r="B171" s="4">
        <v>-91.848999999999904</v>
      </c>
      <c r="C171" t="s">
        <v>9078</v>
      </c>
      <c r="D171" s="4">
        <v>4</v>
      </c>
      <c r="E171" s="16" t="s">
        <v>9212</v>
      </c>
      <c r="F171" s="4">
        <f t="shared" si="6"/>
        <v>30</v>
      </c>
      <c r="G171" t="s">
        <v>9375</v>
      </c>
    </row>
    <row r="172" spans="1:7" x14ac:dyDescent="0.35">
      <c r="A172" s="4">
        <v>121</v>
      </c>
      <c r="B172" s="4">
        <v>-84.012</v>
      </c>
      <c r="C172" t="s">
        <v>9052</v>
      </c>
      <c r="D172" s="4">
        <v>1</v>
      </c>
      <c r="E172" s="16" t="s">
        <v>9213</v>
      </c>
      <c r="F172" s="4">
        <f t="shared" si="6"/>
        <v>30</v>
      </c>
      <c r="G172" t="s">
        <v>9375</v>
      </c>
    </row>
    <row r="173" spans="1:7" x14ac:dyDescent="0.35">
      <c r="A173" s="4">
        <v>122</v>
      </c>
      <c r="B173" s="4">
        <v>-79.685000000000002</v>
      </c>
      <c r="C173" t="s">
        <v>9050</v>
      </c>
      <c r="D173" s="4">
        <v>2</v>
      </c>
      <c r="E173" s="16" t="s">
        <v>9214</v>
      </c>
      <c r="F173" s="4">
        <f t="shared" si="6"/>
        <v>30</v>
      </c>
      <c r="G173" t="s">
        <v>9375</v>
      </c>
    </row>
    <row r="174" spans="1:7" x14ac:dyDescent="0.35">
      <c r="A174" s="4">
        <v>123</v>
      </c>
      <c r="B174" s="4">
        <v>-72.63</v>
      </c>
      <c r="C174" t="s">
        <v>9050</v>
      </c>
      <c r="D174" s="4">
        <v>2</v>
      </c>
      <c r="E174" s="16" t="s">
        <v>9215</v>
      </c>
      <c r="F174" s="4">
        <f t="shared" si="6"/>
        <v>30</v>
      </c>
      <c r="G174" t="s">
        <v>9375</v>
      </c>
    </row>
    <row r="175" spans="1:7" x14ac:dyDescent="0.35">
      <c r="A175" s="4">
        <v>124</v>
      </c>
      <c r="B175" s="4">
        <v>-65.691999999999993</v>
      </c>
      <c r="C175" t="s">
        <v>9078</v>
      </c>
      <c r="D175" s="4">
        <v>4</v>
      </c>
      <c r="E175" s="16" t="s">
        <v>9216</v>
      </c>
      <c r="F175" s="4">
        <f t="shared" si="6"/>
        <v>30</v>
      </c>
      <c r="G175" t="s">
        <v>9375</v>
      </c>
    </row>
    <row r="176" spans="1:7" x14ac:dyDescent="0.35">
      <c r="A176" s="4">
        <v>125</v>
      </c>
      <c r="B176" s="4">
        <v>-63.975999999999999</v>
      </c>
      <c r="C176" t="s">
        <v>9050</v>
      </c>
      <c r="D176" s="4">
        <v>2</v>
      </c>
      <c r="E176" s="16" t="s">
        <v>9217</v>
      </c>
      <c r="F176" s="4">
        <f t="shared" si="6"/>
        <v>30</v>
      </c>
      <c r="G176" t="s">
        <v>9375</v>
      </c>
    </row>
    <row r="177" spans="1:10" x14ac:dyDescent="0.35">
      <c r="A177" s="4">
        <v>126</v>
      </c>
      <c r="B177" s="4">
        <v>-32.31</v>
      </c>
      <c r="C177" t="s">
        <v>9078</v>
      </c>
      <c r="D177" s="4">
        <v>4</v>
      </c>
      <c r="E177" s="16" t="s">
        <v>9218</v>
      </c>
      <c r="F177" s="4">
        <f t="shared" si="6"/>
        <v>30</v>
      </c>
      <c r="G177" t="s">
        <v>9375</v>
      </c>
    </row>
    <row r="180" spans="1:10" x14ac:dyDescent="0.35">
      <c r="A180" s="8" t="s">
        <v>11929</v>
      </c>
    </row>
    <row r="181" spans="1:10" x14ac:dyDescent="0.35">
      <c r="B181" s="98" t="s">
        <v>11936</v>
      </c>
    </row>
    <row r="182" spans="1:10" x14ac:dyDescent="0.35">
      <c r="A182" s="7" t="s">
        <v>12235</v>
      </c>
      <c r="B182" s="4">
        <v>1</v>
      </c>
      <c r="C182" t="s">
        <v>11957</v>
      </c>
    </row>
    <row r="183" spans="1:10" x14ac:dyDescent="0.35">
      <c r="A183" s="7" t="s">
        <v>12236</v>
      </c>
      <c r="B183" s="4" t="s">
        <v>11932</v>
      </c>
    </row>
    <row r="184" spans="1:10" x14ac:dyDescent="0.35">
      <c r="A184" s="7" t="s">
        <v>12237</v>
      </c>
      <c r="B184" s="4" t="s">
        <v>11932</v>
      </c>
    </row>
    <row r="186" spans="1:10" x14ac:dyDescent="0.35">
      <c r="A186" s="7" t="s">
        <v>12080</v>
      </c>
      <c r="B186" s="4">
        <v>1</v>
      </c>
    </row>
    <row r="187" spans="1:10" x14ac:dyDescent="0.35">
      <c r="A187" s="7" t="s">
        <v>12082</v>
      </c>
      <c r="B187" s="4">
        <v>1</v>
      </c>
    </row>
    <row r="190" spans="1:10" x14ac:dyDescent="0.35">
      <c r="B190" s="8" t="s">
        <v>12198</v>
      </c>
      <c r="F190"/>
      <c r="H190"/>
      <c r="J190"/>
    </row>
    <row r="191" spans="1:10" x14ac:dyDescent="0.35">
      <c r="A191" s="8" t="s">
        <v>12232</v>
      </c>
      <c r="B191" s="139" t="s">
        <v>12230</v>
      </c>
      <c r="C191" s="139" t="s">
        <v>12231</v>
      </c>
      <c r="F191"/>
      <c r="H191"/>
      <c r="J191"/>
    </row>
    <row r="192" spans="1:10" x14ac:dyDescent="0.35">
      <c r="A192" s="7" t="s">
        <v>12083</v>
      </c>
      <c r="B192" s="102">
        <v>1</v>
      </c>
      <c r="C192" s="102">
        <v>1</v>
      </c>
      <c r="F192"/>
      <c r="H192"/>
      <c r="J192"/>
    </row>
    <row r="193" spans="1:10" x14ac:dyDescent="0.35">
      <c r="A193" s="7" t="s">
        <v>12084</v>
      </c>
      <c r="B193" s="102">
        <v>1</v>
      </c>
      <c r="C193" s="102">
        <v>1</v>
      </c>
      <c r="F193"/>
      <c r="H193"/>
      <c r="J193"/>
    </row>
    <row r="194" spans="1:10" x14ac:dyDescent="0.35">
      <c r="B194" s="102"/>
      <c r="C194" s="102"/>
      <c r="F194"/>
      <c r="H194"/>
      <c r="J194"/>
    </row>
    <row r="195" spans="1:10" x14ac:dyDescent="0.35">
      <c r="A195" s="8" t="s">
        <v>12200</v>
      </c>
      <c r="B195" s="102"/>
      <c r="C195" s="102"/>
      <c r="F195"/>
      <c r="H195"/>
      <c r="J195"/>
    </row>
    <row r="196" spans="1:10" x14ac:dyDescent="0.35">
      <c r="A196" s="7" t="s">
        <v>12083</v>
      </c>
      <c r="B196" s="102" t="s">
        <v>11932</v>
      </c>
      <c r="C196" s="102" t="s">
        <v>11932</v>
      </c>
      <c r="F196"/>
      <c r="H196"/>
      <c r="J196"/>
    </row>
    <row r="197" spans="1:10" x14ac:dyDescent="0.35">
      <c r="A197" s="7" t="s">
        <v>12084</v>
      </c>
      <c r="B197" s="102" t="s">
        <v>11932</v>
      </c>
      <c r="C197" s="102" t="s">
        <v>11932</v>
      </c>
      <c r="F197"/>
      <c r="H197"/>
      <c r="J197"/>
    </row>
    <row r="198" spans="1:10" x14ac:dyDescent="0.35">
      <c r="B198" s="102"/>
      <c r="C198" s="102"/>
      <c r="F198"/>
      <c r="H198"/>
      <c r="J198"/>
    </row>
    <row r="199" spans="1:10" x14ac:dyDescent="0.35">
      <c r="A199" s="8" t="s">
        <v>12201</v>
      </c>
      <c r="B199" s="102"/>
      <c r="C199" s="102"/>
      <c r="F199"/>
      <c r="H199"/>
      <c r="J199"/>
    </row>
    <row r="200" spans="1:10" x14ac:dyDescent="0.35">
      <c r="A200" s="7" t="s">
        <v>12083</v>
      </c>
      <c r="B200" s="102" t="s">
        <v>11932</v>
      </c>
      <c r="C200" s="102" t="s">
        <v>11932</v>
      </c>
      <c r="F200"/>
      <c r="H200"/>
      <c r="J200"/>
    </row>
    <row r="201" spans="1:10" x14ac:dyDescent="0.35">
      <c r="A201" s="7" t="s">
        <v>12084</v>
      </c>
      <c r="B201" s="102" t="s">
        <v>11932</v>
      </c>
      <c r="C201" s="102" t="s">
        <v>11932</v>
      </c>
      <c r="F201"/>
      <c r="H201"/>
      <c r="J201"/>
    </row>
    <row r="202" spans="1:10" x14ac:dyDescent="0.35">
      <c r="B202" s="102"/>
      <c r="C202" s="102"/>
      <c r="F202"/>
      <c r="H202"/>
      <c r="J202"/>
    </row>
    <row r="203" spans="1:10" x14ac:dyDescent="0.35">
      <c r="A203" s="7" t="s">
        <v>12080</v>
      </c>
      <c r="B203" s="102"/>
      <c r="C203" s="102"/>
      <c r="F203"/>
      <c r="H203"/>
      <c r="J203"/>
    </row>
    <row r="204" spans="1:10" x14ac:dyDescent="0.35">
      <c r="A204" s="7" t="s">
        <v>12083</v>
      </c>
      <c r="B204" s="102">
        <v>1</v>
      </c>
      <c r="C204" s="102">
        <v>1</v>
      </c>
      <c r="F204"/>
      <c r="H204"/>
      <c r="J204"/>
    </row>
    <row r="205" spans="1:10" x14ac:dyDescent="0.35">
      <c r="A205" s="7" t="s">
        <v>12084</v>
      </c>
      <c r="B205" s="102">
        <v>1</v>
      </c>
      <c r="C205" s="102">
        <v>1</v>
      </c>
      <c r="F205"/>
      <c r="H205"/>
      <c r="J205"/>
    </row>
    <row r="208" spans="1:10" x14ac:dyDescent="0.35">
      <c r="A208" s="8" t="s">
        <v>12089</v>
      </c>
    </row>
    <row r="210" spans="1:2" x14ac:dyDescent="0.35">
      <c r="A210" s="113" t="s">
        <v>11933</v>
      </c>
    </row>
    <row r="211" spans="1:2" x14ac:dyDescent="0.35">
      <c r="A211" s="113"/>
    </row>
    <row r="212" spans="1:2" x14ac:dyDescent="0.35">
      <c r="A212" s="116" t="s">
        <v>12090</v>
      </c>
    </row>
    <row r="213" spans="1:2" x14ac:dyDescent="0.35">
      <c r="A213" s="4" t="s">
        <v>12091</v>
      </c>
      <c r="B213" s="4">
        <v>4</v>
      </c>
    </row>
    <row r="214" spans="1:2" x14ac:dyDescent="0.35">
      <c r="A214" s="4" t="s">
        <v>12092</v>
      </c>
    </row>
    <row r="215" spans="1:2" x14ac:dyDescent="0.35">
      <c r="A215" s="4" t="s">
        <v>12093</v>
      </c>
    </row>
    <row r="216" spans="1:2" x14ac:dyDescent="0.35">
      <c r="A216" s="4" t="s">
        <v>12094</v>
      </c>
    </row>
    <row r="217" spans="1:2" x14ac:dyDescent="0.35">
      <c r="A217" s="37" t="s">
        <v>12098</v>
      </c>
      <c r="B217" s="117">
        <v>4</v>
      </c>
    </row>
    <row r="218" spans="1:2" x14ac:dyDescent="0.35">
      <c r="A218" s="37"/>
    </row>
    <row r="219" spans="1:2" x14ac:dyDescent="0.35">
      <c r="A219" s="116" t="s">
        <v>12095</v>
      </c>
    </row>
    <row r="220" spans="1:2" x14ac:dyDescent="0.35">
      <c r="A220" s="4" t="s">
        <v>12091</v>
      </c>
      <c r="B220" s="4">
        <v>4</v>
      </c>
    </row>
    <row r="221" spans="1:2" x14ac:dyDescent="0.35">
      <c r="A221" s="4" t="s">
        <v>12092</v>
      </c>
    </row>
    <row r="222" spans="1:2" x14ac:dyDescent="0.35">
      <c r="A222" s="4" t="s">
        <v>12093</v>
      </c>
    </row>
    <row r="223" spans="1:2" x14ac:dyDescent="0.35">
      <c r="A223" s="4" t="s">
        <v>12094</v>
      </c>
    </row>
    <row r="224" spans="1:2" x14ac:dyDescent="0.35">
      <c r="A224" s="37" t="s">
        <v>12098</v>
      </c>
      <c r="B224" s="4">
        <v>4</v>
      </c>
    </row>
    <row r="225" spans="1:5" x14ac:dyDescent="0.35">
      <c r="A225" s="37"/>
    </row>
    <row r="226" spans="1:5" x14ac:dyDescent="0.35">
      <c r="A226" s="113" t="s">
        <v>11934</v>
      </c>
    </row>
    <row r="227" spans="1:5" x14ac:dyDescent="0.35">
      <c r="A227" s="113"/>
    </row>
    <row r="228" spans="1:5" x14ac:dyDescent="0.35">
      <c r="A228" s="116" t="s">
        <v>12090</v>
      </c>
      <c r="E228" s="16" t="s">
        <v>11932</v>
      </c>
    </row>
    <row r="229" spans="1:5" x14ac:dyDescent="0.35">
      <c r="A229" s="4" t="s">
        <v>12091</v>
      </c>
    </row>
    <row r="230" spans="1:5" x14ac:dyDescent="0.35">
      <c r="A230" s="4" t="s">
        <v>12092</v>
      </c>
    </row>
    <row r="231" spans="1:5" x14ac:dyDescent="0.35">
      <c r="A231" s="4" t="s">
        <v>12093</v>
      </c>
    </row>
    <row r="232" spans="1:5" x14ac:dyDescent="0.35">
      <c r="A232" s="4" t="s">
        <v>12094</v>
      </c>
    </row>
    <row r="233" spans="1:5" x14ac:dyDescent="0.35">
      <c r="A233" s="37" t="s">
        <v>12098</v>
      </c>
      <c r="B233" s="117"/>
    </row>
    <row r="234" spans="1:5" x14ac:dyDescent="0.35">
      <c r="A234" s="37"/>
    </row>
    <row r="235" spans="1:5" x14ac:dyDescent="0.35">
      <c r="A235" s="116" t="s">
        <v>12095</v>
      </c>
      <c r="E235" s="16" t="s">
        <v>11932</v>
      </c>
    </row>
    <row r="236" spans="1:5" x14ac:dyDescent="0.35">
      <c r="A236" s="4" t="s">
        <v>12091</v>
      </c>
    </row>
    <row r="237" spans="1:5" x14ac:dyDescent="0.35">
      <c r="A237" s="4" t="s">
        <v>12092</v>
      </c>
    </row>
    <row r="238" spans="1:5" x14ac:dyDescent="0.35">
      <c r="A238" s="4" t="s">
        <v>12093</v>
      </c>
    </row>
    <row r="239" spans="1:5" x14ac:dyDescent="0.35">
      <c r="A239" s="4" t="s">
        <v>12094</v>
      </c>
    </row>
    <row r="240" spans="1:5" x14ac:dyDescent="0.35">
      <c r="A240" s="37" t="s">
        <v>12098</v>
      </c>
    </row>
    <row r="242" spans="1:5" x14ac:dyDescent="0.35">
      <c r="A242" s="113" t="s">
        <v>11935</v>
      </c>
    </row>
    <row r="243" spans="1:5" x14ac:dyDescent="0.35">
      <c r="A243" s="113"/>
    </row>
    <row r="244" spans="1:5" x14ac:dyDescent="0.35">
      <c r="A244" s="116" t="s">
        <v>12090</v>
      </c>
      <c r="E244" s="16" t="s">
        <v>11932</v>
      </c>
    </row>
    <row r="245" spans="1:5" x14ac:dyDescent="0.35">
      <c r="A245" s="4" t="s">
        <v>12091</v>
      </c>
    </row>
    <row r="246" spans="1:5" x14ac:dyDescent="0.35">
      <c r="A246" s="4" t="s">
        <v>12092</v>
      </c>
    </row>
    <row r="247" spans="1:5" x14ac:dyDescent="0.35">
      <c r="A247" s="4" t="s">
        <v>12093</v>
      </c>
    </row>
    <row r="248" spans="1:5" x14ac:dyDescent="0.35">
      <c r="A248" s="4" t="s">
        <v>12094</v>
      </c>
    </row>
    <row r="249" spans="1:5" x14ac:dyDescent="0.35">
      <c r="A249" s="37" t="s">
        <v>12098</v>
      </c>
    </row>
    <row r="251" spans="1:5" x14ac:dyDescent="0.35">
      <c r="A251" s="116" t="s">
        <v>12095</v>
      </c>
      <c r="E251" s="16" t="s">
        <v>11932</v>
      </c>
    </row>
    <row r="252" spans="1:5" x14ac:dyDescent="0.35">
      <c r="A252" s="4" t="s">
        <v>12091</v>
      </c>
    </row>
    <row r="253" spans="1:5" x14ac:dyDescent="0.35">
      <c r="A253" s="4" t="s">
        <v>12092</v>
      </c>
    </row>
    <row r="254" spans="1:5" x14ac:dyDescent="0.35">
      <c r="A254" s="4" t="s">
        <v>12093</v>
      </c>
    </row>
    <row r="255" spans="1:5" x14ac:dyDescent="0.35">
      <c r="A255" s="4" t="s">
        <v>12094</v>
      </c>
    </row>
    <row r="256" spans="1:5" x14ac:dyDescent="0.35">
      <c r="A256" s="39" t="s">
        <v>12098</v>
      </c>
    </row>
    <row r="257" spans="1:2" x14ac:dyDescent="0.35">
      <c r="A257" s="37"/>
    </row>
    <row r="258" spans="1:2" x14ac:dyDescent="0.35">
      <c r="A258" s="8" t="s">
        <v>12227</v>
      </c>
      <c r="B258" s="117">
        <f>(B213+B220)/2</f>
        <v>4</v>
      </c>
    </row>
  </sheetData>
  <phoneticPr fontId="25" type="noConversion"/>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83DC25-56A2-48F0-B309-5BC892F06CF7}">
  <dimension ref="A1:M73"/>
  <sheetViews>
    <sheetView workbookViewId="0"/>
  </sheetViews>
  <sheetFormatPr defaultRowHeight="14.5" x14ac:dyDescent="0.35"/>
  <cols>
    <col min="1" max="1" width="10.81640625" bestFit="1" customWidth="1"/>
    <col min="2" max="4" width="14.81640625" style="102" bestFit="1" customWidth="1"/>
    <col min="5" max="7" width="14.6328125" style="102" bestFit="1" customWidth="1"/>
    <col min="8" max="13" width="13.36328125" style="102" bestFit="1" customWidth="1"/>
  </cols>
  <sheetData>
    <row r="1" spans="1:13" x14ac:dyDescent="0.35">
      <c r="A1" s="113" t="s">
        <v>12239</v>
      </c>
      <c r="B1" s="139" t="s">
        <v>12240</v>
      </c>
      <c r="C1" s="139" t="s">
        <v>12241</v>
      </c>
      <c r="D1" s="139" t="s">
        <v>12242</v>
      </c>
      <c r="E1" s="155" t="s">
        <v>12243</v>
      </c>
      <c r="F1" s="155" t="s">
        <v>12244</v>
      </c>
      <c r="G1" s="155" t="s">
        <v>12245</v>
      </c>
      <c r="H1" s="139" t="s">
        <v>12246</v>
      </c>
      <c r="I1" s="139" t="s">
        <v>12247</v>
      </c>
      <c r="J1" s="139" t="s">
        <v>12248</v>
      </c>
      <c r="K1" s="155" t="s">
        <v>12249</v>
      </c>
      <c r="L1" s="155" t="s">
        <v>12250</v>
      </c>
      <c r="M1" s="155" t="s">
        <v>12251</v>
      </c>
    </row>
    <row r="2" spans="1:13" x14ac:dyDescent="0.35">
      <c r="A2" s="100">
        <v>1</v>
      </c>
      <c r="B2" s="102">
        <v>1</v>
      </c>
      <c r="C2" s="102">
        <v>1</v>
      </c>
      <c r="D2" s="102">
        <v>1</v>
      </c>
      <c r="E2" s="102">
        <v>1</v>
      </c>
      <c r="F2" s="102">
        <v>1</v>
      </c>
      <c r="G2" s="102">
        <v>1</v>
      </c>
      <c r="H2" s="102">
        <v>1</v>
      </c>
      <c r="I2" s="102">
        <v>1</v>
      </c>
      <c r="J2" s="102">
        <v>1</v>
      </c>
      <c r="K2" s="102">
        <v>3</v>
      </c>
      <c r="L2" s="102">
        <v>3</v>
      </c>
      <c r="M2" s="102">
        <v>3</v>
      </c>
    </row>
    <row r="3" spans="1:13" x14ac:dyDescent="0.35">
      <c r="A3" s="100">
        <v>2</v>
      </c>
      <c r="B3" s="102">
        <v>3</v>
      </c>
      <c r="C3" s="102">
        <v>3</v>
      </c>
      <c r="D3" s="102">
        <v>3</v>
      </c>
      <c r="E3" s="102">
        <v>3</v>
      </c>
      <c r="F3" s="102">
        <v>3</v>
      </c>
      <c r="G3" s="102">
        <v>3</v>
      </c>
      <c r="H3" s="102">
        <v>3</v>
      </c>
      <c r="I3" s="102">
        <v>3</v>
      </c>
      <c r="J3" s="102">
        <v>3</v>
      </c>
      <c r="K3" s="102">
        <v>3</v>
      </c>
      <c r="L3" s="102">
        <v>3</v>
      </c>
      <c r="M3" s="102">
        <v>3</v>
      </c>
    </row>
    <row r="4" spans="1:13" x14ac:dyDescent="0.35">
      <c r="A4" s="100">
        <v>3</v>
      </c>
      <c r="B4" s="102">
        <v>2</v>
      </c>
      <c r="C4" s="102">
        <v>2</v>
      </c>
      <c r="D4" s="102">
        <v>2</v>
      </c>
      <c r="E4" s="102">
        <v>2</v>
      </c>
      <c r="F4" s="102">
        <v>2</v>
      </c>
      <c r="G4" s="102">
        <v>2</v>
      </c>
      <c r="H4" s="102">
        <v>2</v>
      </c>
      <c r="I4" s="102">
        <v>2</v>
      </c>
      <c r="J4" s="102">
        <v>2</v>
      </c>
      <c r="K4" s="102">
        <v>2</v>
      </c>
      <c r="L4" s="102">
        <v>2</v>
      </c>
      <c r="M4" s="102">
        <v>2</v>
      </c>
    </row>
    <row r="5" spans="1:13" x14ac:dyDescent="0.35">
      <c r="A5" s="100">
        <v>4</v>
      </c>
      <c r="B5" s="102">
        <v>0</v>
      </c>
      <c r="C5" s="102">
        <v>0</v>
      </c>
      <c r="D5" s="102">
        <v>0</v>
      </c>
      <c r="E5" s="102">
        <v>0</v>
      </c>
      <c r="F5" s="102">
        <v>0</v>
      </c>
      <c r="G5" s="102">
        <v>0</v>
      </c>
      <c r="H5" s="102">
        <v>1</v>
      </c>
      <c r="I5" s="102">
        <v>1</v>
      </c>
      <c r="J5" s="102">
        <v>1</v>
      </c>
      <c r="K5" s="102">
        <v>1</v>
      </c>
      <c r="L5" s="102">
        <v>1</v>
      </c>
      <c r="M5" s="102">
        <v>1</v>
      </c>
    </row>
    <row r="6" spans="1:13" x14ac:dyDescent="0.35">
      <c r="A6" s="100">
        <v>5</v>
      </c>
      <c r="B6" s="102">
        <v>2</v>
      </c>
      <c r="C6" s="102">
        <v>2</v>
      </c>
      <c r="D6" s="102">
        <v>2</v>
      </c>
      <c r="E6" s="102">
        <v>2</v>
      </c>
      <c r="F6" s="102">
        <v>2</v>
      </c>
      <c r="G6" s="102">
        <v>2</v>
      </c>
      <c r="H6" s="102">
        <v>2</v>
      </c>
      <c r="I6" s="102">
        <v>2</v>
      </c>
      <c r="J6" s="102">
        <v>2</v>
      </c>
      <c r="K6" s="102">
        <v>2</v>
      </c>
      <c r="L6" s="102">
        <v>2</v>
      </c>
      <c r="M6" s="102">
        <v>2</v>
      </c>
    </row>
    <row r="7" spans="1:13" x14ac:dyDescent="0.35">
      <c r="A7" s="100">
        <v>6</v>
      </c>
      <c r="B7" s="102">
        <v>0</v>
      </c>
      <c r="C7" s="102">
        <v>0</v>
      </c>
      <c r="D7" s="102">
        <v>0</v>
      </c>
      <c r="E7" s="102">
        <v>0</v>
      </c>
      <c r="F7" s="102">
        <v>0</v>
      </c>
      <c r="G7" s="102">
        <v>0</v>
      </c>
      <c r="H7" s="102">
        <v>1</v>
      </c>
      <c r="I7" s="102">
        <v>1</v>
      </c>
      <c r="J7" s="102">
        <v>1</v>
      </c>
      <c r="K7" s="102">
        <v>1</v>
      </c>
      <c r="L7" s="102">
        <v>1</v>
      </c>
      <c r="M7" s="102">
        <v>1</v>
      </c>
    </row>
    <row r="8" spans="1:13" x14ac:dyDescent="0.35">
      <c r="A8" s="100">
        <v>7</v>
      </c>
      <c r="B8" s="102">
        <v>3</v>
      </c>
      <c r="C8" s="102">
        <v>3</v>
      </c>
      <c r="D8" s="102">
        <v>3</v>
      </c>
      <c r="E8" s="102">
        <v>3</v>
      </c>
      <c r="F8" s="102">
        <v>3</v>
      </c>
      <c r="G8" s="102">
        <v>3</v>
      </c>
      <c r="H8" s="102">
        <v>3</v>
      </c>
      <c r="I8" s="102">
        <v>3</v>
      </c>
      <c r="J8" s="102">
        <v>3</v>
      </c>
      <c r="K8" s="102">
        <v>3</v>
      </c>
      <c r="L8" s="102">
        <v>3</v>
      </c>
      <c r="M8" s="102">
        <v>3</v>
      </c>
    </row>
    <row r="9" spans="1:13" x14ac:dyDescent="0.35">
      <c r="A9" s="100">
        <v>8</v>
      </c>
      <c r="B9" s="102">
        <v>0</v>
      </c>
      <c r="C9" s="102">
        <v>2</v>
      </c>
      <c r="D9" s="102">
        <v>2</v>
      </c>
      <c r="E9" s="102">
        <v>0</v>
      </c>
      <c r="F9" s="102">
        <v>2</v>
      </c>
      <c r="G9" s="102">
        <v>2</v>
      </c>
      <c r="H9" s="102">
        <v>1</v>
      </c>
      <c r="I9" s="102">
        <v>2</v>
      </c>
      <c r="J9" s="102">
        <v>2</v>
      </c>
      <c r="K9" s="102">
        <v>1</v>
      </c>
      <c r="L9" s="102">
        <v>2</v>
      </c>
      <c r="M9" s="102">
        <v>2</v>
      </c>
    </row>
    <row r="10" spans="1:13" x14ac:dyDescent="0.35">
      <c r="A10" s="100">
        <v>9</v>
      </c>
      <c r="B10" s="102">
        <v>1</v>
      </c>
      <c r="C10" s="102">
        <v>1</v>
      </c>
      <c r="D10" s="102">
        <v>1</v>
      </c>
      <c r="E10" s="102">
        <v>1</v>
      </c>
      <c r="F10" s="102">
        <v>1</v>
      </c>
      <c r="G10" s="102">
        <v>1</v>
      </c>
      <c r="H10" s="102">
        <v>1</v>
      </c>
      <c r="I10" s="102">
        <v>1</v>
      </c>
      <c r="J10" s="102">
        <v>1</v>
      </c>
      <c r="K10" s="102">
        <v>1</v>
      </c>
      <c r="L10" s="102">
        <v>1</v>
      </c>
      <c r="M10" s="102">
        <v>1</v>
      </c>
    </row>
    <row r="11" spans="1:13" x14ac:dyDescent="0.35">
      <c r="A11" s="100">
        <v>10</v>
      </c>
      <c r="B11" s="102">
        <v>1</v>
      </c>
      <c r="C11" s="102">
        <v>1</v>
      </c>
      <c r="D11" s="102">
        <v>1</v>
      </c>
      <c r="E11" s="102">
        <v>1</v>
      </c>
      <c r="F11" s="102">
        <v>1</v>
      </c>
      <c r="G11" s="102">
        <v>1</v>
      </c>
      <c r="H11" s="102">
        <v>1</v>
      </c>
      <c r="I11" s="102">
        <v>1</v>
      </c>
      <c r="J11" s="102">
        <v>1</v>
      </c>
      <c r="K11" s="102">
        <v>1</v>
      </c>
      <c r="L11" s="102">
        <v>1</v>
      </c>
      <c r="M11" s="102">
        <v>1</v>
      </c>
    </row>
    <row r="12" spans="1:13" x14ac:dyDescent="0.35">
      <c r="A12" s="100">
        <v>11</v>
      </c>
      <c r="B12" s="102">
        <v>2</v>
      </c>
      <c r="C12" s="102">
        <v>2</v>
      </c>
      <c r="D12" s="102">
        <v>2</v>
      </c>
      <c r="E12" s="102">
        <v>2</v>
      </c>
      <c r="F12" s="102">
        <v>1</v>
      </c>
      <c r="G12" s="102">
        <v>1</v>
      </c>
      <c r="H12" s="102">
        <v>2</v>
      </c>
      <c r="I12" s="102">
        <v>2</v>
      </c>
      <c r="J12" s="102">
        <v>2</v>
      </c>
      <c r="K12" s="102">
        <v>2</v>
      </c>
      <c r="L12" s="102">
        <v>1</v>
      </c>
      <c r="M12" s="102">
        <v>1</v>
      </c>
    </row>
    <row r="13" spans="1:13" x14ac:dyDescent="0.35">
      <c r="A13" s="100">
        <v>12</v>
      </c>
      <c r="B13" s="102">
        <v>0</v>
      </c>
      <c r="C13" s="102">
        <v>0</v>
      </c>
      <c r="D13" s="102">
        <v>0</v>
      </c>
      <c r="E13" s="102">
        <v>0</v>
      </c>
      <c r="F13" s="102">
        <v>0</v>
      </c>
      <c r="G13" s="102">
        <v>0</v>
      </c>
      <c r="H13" s="102">
        <v>1</v>
      </c>
      <c r="I13" s="102">
        <v>1</v>
      </c>
      <c r="J13" s="102">
        <v>1</v>
      </c>
      <c r="K13" s="102">
        <v>1</v>
      </c>
      <c r="L13" s="102">
        <v>1</v>
      </c>
      <c r="M13" s="102">
        <v>1</v>
      </c>
    </row>
    <row r="14" spans="1:13" x14ac:dyDescent="0.35">
      <c r="A14" s="100">
        <v>13</v>
      </c>
      <c r="B14" s="102">
        <v>0</v>
      </c>
      <c r="C14" s="102">
        <v>0</v>
      </c>
      <c r="D14" s="102">
        <v>0</v>
      </c>
      <c r="E14" s="102">
        <v>2</v>
      </c>
      <c r="F14" s="102">
        <v>1</v>
      </c>
      <c r="G14" s="102">
        <v>1</v>
      </c>
      <c r="H14" s="102">
        <v>2</v>
      </c>
      <c r="I14" s="102">
        <v>2</v>
      </c>
      <c r="J14" s="102">
        <v>2</v>
      </c>
      <c r="K14" s="102">
        <v>2</v>
      </c>
      <c r="L14" s="102">
        <v>1</v>
      </c>
      <c r="M14" s="102">
        <v>1</v>
      </c>
    </row>
    <row r="15" spans="1:13" x14ac:dyDescent="0.35">
      <c r="A15" s="100">
        <v>14</v>
      </c>
      <c r="B15" s="102">
        <v>0</v>
      </c>
      <c r="C15" s="102">
        <v>0</v>
      </c>
      <c r="D15" s="102">
        <v>0</v>
      </c>
      <c r="E15" s="102">
        <v>0</v>
      </c>
      <c r="F15" s="102">
        <v>0</v>
      </c>
      <c r="G15" s="102">
        <v>0</v>
      </c>
      <c r="H15" s="102">
        <v>1</v>
      </c>
      <c r="I15" s="102">
        <v>1</v>
      </c>
      <c r="J15" s="102">
        <v>1</v>
      </c>
      <c r="K15" s="102">
        <v>1</v>
      </c>
      <c r="L15" s="102">
        <v>1</v>
      </c>
      <c r="M15" s="102">
        <v>1</v>
      </c>
    </row>
    <row r="16" spans="1:13" x14ac:dyDescent="0.35">
      <c r="A16" s="100">
        <v>15</v>
      </c>
      <c r="B16" s="102">
        <v>2</v>
      </c>
      <c r="C16" s="102">
        <v>2</v>
      </c>
      <c r="D16" s="102">
        <v>2</v>
      </c>
      <c r="E16" s="102">
        <v>1</v>
      </c>
      <c r="F16" s="102">
        <v>1</v>
      </c>
      <c r="G16" s="102">
        <v>1</v>
      </c>
      <c r="H16" s="102">
        <v>2</v>
      </c>
      <c r="I16" s="102">
        <v>2</v>
      </c>
      <c r="J16" s="102">
        <v>2</v>
      </c>
      <c r="K16" s="102">
        <v>2</v>
      </c>
      <c r="L16" s="102">
        <v>2</v>
      </c>
      <c r="M16" s="102">
        <v>2</v>
      </c>
    </row>
    <row r="17" spans="1:13" x14ac:dyDescent="0.35">
      <c r="A17" s="100">
        <v>16</v>
      </c>
      <c r="B17" s="102">
        <v>2</v>
      </c>
      <c r="C17" s="102">
        <v>2</v>
      </c>
      <c r="D17" s="102">
        <v>2</v>
      </c>
      <c r="E17" s="102">
        <v>2</v>
      </c>
      <c r="F17" s="102">
        <v>2</v>
      </c>
      <c r="G17" s="102">
        <v>2</v>
      </c>
      <c r="H17" s="102">
        <v>2</v>
      </c>
      <c r="I17" s="102">
        <v>2</v>
      </c>
      <c r="J17" s="102">
        <v>2</v>
      </c>
      <c r="K17" s="102">
        <v>2</v>
      </c>
      <c r="L17" s="102">
        <v>2</v>
      </c>
      <c r="M17" s="102">
        <v>2</v>
      </c>
    </row>
    <row r="18" spans="1:13" x14ac:dyDescent="0.35">
      <c r="A18" s="100">
        <v>17</v>
      </c>
      <c r="B18" s="102">
        <v>1</v>
      </c>
      <c r="C18" s="102">
        <v>1</v>
      </c>
      <c r="D18" s="102">
        <v>1</v>
      </c>
      <c r="E18" s="102">
        <v>0</v>
      </c>
      <c r="F18" s="102">
        <v>0</v>
      </c>
      <c r="G18" s="102">
        <v>1</v>
      </c>
      <c r="H18" s="102">
        <v>1</v>
      </c>
      <c r="I18" s="102">
        <v>1</v>
      </c>
      <c r="J18" s="102">
        <v>1</v>
      </c>
      <c r="K18" s="102">
        <v>1</v>
      </c>
      <c r="L18" s="102">
        <v>1</v>
      </c>
      <c r="M18" s="102">
        <v>3</v>
      </c>
    </row>
    <row r="19" spans="1:13" x14ac:dyDescent="0.35">
      <c r="A19" s="100">
        <v>18</v>
      </c>
      <c r="B19" s="102">
        <v>0</v>
      </c>
      <c r="C19" s="102">
        <v>0</v>
      </c>
      <c r="D19" s="102">
        <v>0</v>
      </c>
      <c r="E19" s="102">
        <v>0</v>
      </c>
      <c r="F19" s="102">
        <v>0</v>
      </c>
      <c r="G19" s="102">
        <v>0</v>
      </c>
      <c r="H19" s="102">
        <v>1</v>
      </c>
      <c r="I19" s="102">
        <v>1</v>
      </c>
      <c r="J19" s="102">
        <v>1</v>
      </c>
      <c r="K19" s="102">
        <v>1</v>
      </c>
      <c r="L19" s="102">
        <v>1</v>
      </c>
      <c r="M19" s="102">
        <v>1</v>
      </c>
    </row>
    <row r="20" spans="1:13" x14ac:dyDescent="0.35">
      <c r="A20" s="100">
        <v>19</v>
      </c>
      <c r="B20" s="102">
        <v>2</v>
      </c>
      <c r="C20" s="102">
        <v>2</v>
      </c>
      <c r="D20" s="102">
        <v>2</v>
      </c>
      <c r="E20" s="102">
        <v>2</v>
      </c>
      <c r="F20" s="102">
        <v>2</v>
      </c>
      <c r="G20" s="102">
        <v>2</v>
      </c>
      <c r="H20" s="102">
        <v>2</v>
      </c>
      <c r="I20" s="102">
        <v>2</v>
      </c>
      <c r="J20" s="102">
        <v>2</v>
      </c>
      <c r="K20" s="102">
        <v>2</v>
      </c>
      <c r="L20" s="102">
        <v>2</v>
      </c>
      <c r="M20" s="102">
        <v>2</v>
      </c>
    </row>
    <row r="21" spans="1:13" x14ac:dyDescent="0.35">
      <c r="A21" s="100">
        <v>20</v>
      </c>
      <c r="B21" s="102">
        <v>2</v>
      </c>
      <c r="C21" s="102">
        <v>2</v>
      </c>
      <c r="D21" s="102">
        <v>2</v>
      </c>
      <c r="E21" s="102">
        <v>2</v>
      </c>
      <c r="F21" s="102">
        <v>2</v>
      </c>
      <c r="G21" s="102">
        <v>2</v>
      </c>
      <c r="H21" s="102">
        <v>2</v>
      </c>
      <c r="I21" s="102">
        <v>2</v>
      </c>
      <c r="J21" s="102">
        <v>2</v>
      </c>
      <c r="K21" s="102">
        <v>1</v>
      </c>
      <c r="L21" s="102">
        <v>1</v>
      </c>
      <c r="M21" s="102">
        <v>1</v>
      </c>
    </row>
    <row r="22" spans="1:13" x14ac:dyDescent="0.35">
      <c r="A22" s="100">
        <v>21</v>
      </c>
      <c r="B22" s="102">
        <v>2</v>
      </c>
      <c r="C22" s="102">
        <v>2</v>
      </c>
      <c r="D22" s="102">
        <v>2</v>
      </c>
      <c r="E22" s="102">
        <v>1</v>
      </c>
      <c r="F22" s="102">
        <v>1</v>
      </c>
      <c r="G22" s="102">
        <v>1</v>
      </c>
      <c r="H22" s="102">
        <v>2</v>
      </c>
      <c r="I22" s="102">
        <v>2</v>
      </c>
      <c r="J22" s="102">
        <v>2</v>
      </c>
      <c r="K22" s="102">
        <v>2</v>
      </c>
      <c r="L22" s="102">
        <v>2</v>
      </c>
      <c r="M22" s="102">
        <v>2</v>
      </c>
    </row>
    <row r="23" spans="1:13" x14ac:dyDescent="0.35">
      <c r="A23" s="100">
        <v>22</v>
      </c>
      <c r="B23" s="102">
        <v>1</v>
      </c>
      <c r="C23" s="102">
        <v>1</v>
      </c>
      <c r="D23" s="102">
        <v>1</v>
      </c>
      <c r="E23" s="102">
        <v>1</v>
      </c>
      <c r="F23" s="102">
        <v>1</v>
      </c>
      <c r="G23" s="102">
        <v>1</v>
      </c>
      <c r="H23" s="102">
        <v>1</v>
      </c>
      <c r="I23" s="102">
        <v>1</v>
      </c>
      <c r="J23" s="102">
        <v>1</v>
      </c>
      <c r="K23" s="102">
        <v>1</v>
      </c>
      <c r="L23" s="102">
        <v>1</v>
      </c>
      <c r="M23" s="102">
        <v>1</v>
      </c>
    </row>
    <row r="24" spans="1:13" x14ac:dyDescent="0.35">
      <c r="A24" s="100">
        <v>23</v>
      </c>
      <c r="B24" s="102">
        <v>0</v>
      </c>
      <c r="C24" s="102">
        <v>0</v>
      </c>
      <c r="D24" s="102">
        <v>0</v>
      </c>
      <c r="E24" s="102">
        <v>0</v>
      </c>
      <c r="F24" s="102">
        <v>0</v>
      </c>
      <c r="G24" s="102">
        <v>0</v>
      </c>
      <c r="H24" s="102">
        <v>1</v>
      </c>
      <c r="I24" s="102">
        <v>1</v>
      </c>
      <c r="J24" s="102">
        <v>1</v>
      </c>
      <c r="K24" s="102">
        <v>1</v>
      </c>
      <c r="L24" s="102">
        <v>1</v>
      </c>
      <c r="M24" s="102">
        <v>1</v>
      </c>
    </row>
    <row r="25" spans="1:13" x14ac:dyDescent="0.35">
      <c r="A25" s="100">
        <v>24</v>
      </c>
      <c r="B25" s="102">
        <v>1</v>
      </c>
      <c r="C25" s="102">
        <v>1</v>
      </c>
      <c r="D25" s="102">
        <v>1</v>
      </c>
      <c r="E25" s="102">
        <v>1</v>
      </c>
      <c r="F25" s="102">
        <v>1</v>
      </c>
      <c r="G25" s="102">
        <v>1</v>
      </c>
      <c r="H25" s="102">
        <v>1</v>
      </c>
      <c r="I25" s="102">
        <v>1</v>
      </c>
      <c r="J25" s="102">
        <v>1</v>
      </c>
      <c r="K25" s="102">
        <v>1</v>
      </c>
      <c r="L25" s="102">
        <v>1</v>
      </c>
      <c r="M25" s="102">
        <v>1</v>
      </c>
    </row>
    <row r="26" spans="1:13" x14ac:dyDescent="0.35">
      <c r="A26" s="100">
        <v>25</v>
      </c>
      <c r="B26" s="102">
        <v>1</v>
      </c>
      <c r="C26" s="102">
        <v>1</v>
      </c>
      <c r="D26" s="102">
        <v>1</v>
      </c>
      <c r="E26" s="102">
        <v>1</v>
      </c>
      <c r="F26" s="102">
        <v>1</v>
      </c>
      <c r="G26" s="102">
        <v>1</v>
      </c>
      <c r="H26" s="102">
        <v>1</v>
      </c>
      <c r="I26" s="102">
        <v>1</v>
      </c>
      <c r="J26" s="102">
        <v>1</v>
      </c>
      <c r="K26" s="102">
        <v>1</v>
      </c>
      <c r="L26" s="102">
        <v>1</v>
      </c>
      <c r="M26" s="102">
        <v>1</v>
      </c>
    </row>
    <row r="27" spans="1:13" x14ac:dyDescent="0.35">
      <c r="A27" s="100">
        <v>26</v>
      </c>
      <c r="B27" s="102">
        <v>1</v>
      </c>
      <c r="C27" s="102">
        <v>1</v>
      </c>
      <c r="D27" s="102">
        <v>1</v>
      </c>
      <c r="E27" s="102">
        <v>1</v>
      </c>
      <c r="F27" s="102">
        <v>1</v>
      </c>
      <c r="G27" s="102">
        <v>1</v>
      </c>
      <c r="H27" s="102">
        <v>1</v>
      </c>
      <c r="I27" s="102">
        <v>1</v>
      </c>
      <c r="J27" s="102">
        <v>1</v>
      </c>
      <c r="K27" s="102">
        <v>1</v>
      </c>
      <c r="L27" s="102">
        <v>1</v>
      </c>
      <c r="M27" s="102">
        <v>1</v>
      </c>
    </row>
    <row r="28" spans="1:13" x14ac:dyDescent="0.35">
      <c r="A28" s="100">
        <v>27</v>
      </c>
      <c r="B28" s="102">
        <v>0</v>
      </c>
      <c r="C28" s="102">
        <v>0</v>
      </c>
      <c r="D28" s="102">
        <v>0</v>
      </c>
      <c r="E28" s="102">
        <v>0</v>
      </c>
      <c r="F28" s="102">
        <v>0</v>
      </c>
      <c r="G28" s="102">
        <v>0</v>
      </c>
      <c r="H28" s="102">
        <v>1</v>
      </c>
      <c r="I28" s="102">
        <v>1</v>
      </c>
      <c r="J28" s="102">
        <v>1</v>
      </c>
      <c r="K28" s="102">
        <v>1</v>
      </c>
      <c r="L28" s="102">
        <v>1</v>
      </c>
      <c r="M28" s="102">
        <v>1</v>
      </c>
    </row>
    <row r="29" spans="1:13" x14ac:dyDescent="0.35">
      <c r="A29" s="100">
        <v>28</v>
      </c>
      <c r="B29" s="102">
        <v>2</v>
      </c>
      <c r="C29" s="102">
        <v>2</v>
      </c>
      <c r="D29" s="102">
        <v>2</v>
      </c>
      <c r="E29" s="102">
        <v>2</v>
      </c>
      <c r="F29" s="102">
        <v>2</v>
      </c>
      <c r="G29" s="102">
        <v>2</v>
      </c>
      <c r="H29" s="102">
        <v>2</v>
      </c>
      <c r="I29" s="102">
        <v>2</v>
      </c>
      <c r="J29" s="102">
        <v>2</v>
      </c>
      <c r="K29" s="102">
        <v>2</v>
      </c>
      <c r="L29" s="102">
        <v>2</v>
      </c>
      <c r="M29" s="102">
        <v>2</v>
      </c>
    </row>
    <row r="30" spans="1:13" x14ac:dyDescent="0.35">
      <c r="A30" s="100">
        <v>29</v>
      </c>
      <c r="B30" s="102">
        <v>0</v>
      </c>
      <c r="C30" s="102">
        <v>0</v>
      </c>
      <c r="D30" s="102">
        <v>0</v>
      </c>
      <c r="E30" s="102">
        <v>0</v>
      </c>
      <c r="F30" s="102">
        <v>0</v>
      </c>
      <c r="G30" s="102">
        <v>0</v>
      </c>
      <c r="H30" s="102">
        <v>1</v>
      </c>
      <c r="I30" s="102">
        <v>1</v>
      </c>
      <c r="J30" s="102">
        <v>1</v>
      </c>
      <c r="K30" s="102">
        <v>1</v>
      </c>
      <c r="L30" s="102">
        <v>1</v>
      </c>
      <c r="M30" s="102">
        <v>1</v>
      </c>
    </row>
    <row r="31" spans="1:13" x14ac:dyDescent="0.35">
      <c r="A31" s="100">
        <v>30</v>
      </c>
      <c r="B31" s="102">
        <v>1</v>
      </c>
      <c r="C31" s="102">
        <v>1</v>
      </c>
      <c r="D31" s="102">
        <v>1</v>
      </c>
      <c r="E31" s="102">
        <v>1</v>
      </c>
      <c r="F31" s="102">
        <v>1</v>
      </c>
      <c r="G31" s="102">
        <v>1</v>
      </c>
      <c r="H31" s="102">
        <v>1</v>
      </c>
      <c r="I31" s="102">
        <v>1</v>
      </c>
      <c r="J31" s="102">
        <v>1</v>
      </c>
      <c r="K31" s="102">
        <v>0</v>
      </c>
      <c r="L31" s="102">
        <v>0</v>
      </c>
      <c r="M31" s="102">
        <v>0</v>
      </c>
    </row>
    <row r="32" spans="1:13" x14ac:dyDescent="0.35">
      <c r="A32" s="100">
        <v>31</v>
      </c>
      <c r="B32" s="102">
        <v>0</v>
      </c>
      <c r="C32" s="102">
        <v>0</v>
      </c>
      <c r="D32" s="102">
        <v>0</v>
      </c>
      <c r="E32" s="102">
        <v>0</v>
      </c>
      <c r="F32" s="102">
        <v>0</v>
      </c>
      <c r="G32" s="102">
        <v>0</v>
      </c>
      <c r="H32" s="102">
        <v>1</v>
      </c>
      <c r="I32" s="102">
        <v>1</v>
      </c>
      <c r="J32" s="102">
        <v>1</v>
      </c>
      <c r="K32" s="102">
        <v>1</v>
      </c>
      <c r="L32" s="102">
        <v>1</v>
      </c>
      <c r="M32" s="102">
        <v>1</v>
      </c>
    </row>
    <row r="33" spans="1:13" x14ac:dyDescent="0.35">
      <c r="A33" s="100">
        <v>32</v>
      </c>
      <c r="B33" s="102">
        <v>0</v>
      </c>
      <c r="C33" s="102">
        <v>0</v>
      </c>
      <c r="D33" s="102">
        <v>0</v>
      </c>
      <c r="E33" s="102">
        <v>0</v>
      </c>
      <c r="F33" s="102">
        <v>0</v>
      </c>
      <c r="G33" s="102">
        <v>0</v>
      </c>
      <c r="H33" s="102">
        <v>1</v>
      </c>
      <c r="I33" s="102">
        <v>1</v>
      </c>
      <c r="J33" s="102">
        <v>1</v>
      </c>
      <c r="K33" s="102">
        <v>1</v>
      </c>
      <c r="L33" s="102">
        <v>1</v>
      </c>
      <c r="M33" s="102">
        <v>1</v>
      </c>
    </row>
    <row r="34" spans="1:13" x14ac:dyDescent="0.35">
      <c r="A34" s="100">
        <v>33</v>
      </c>
      <c r="B34" s="102">
        <v>0</v>
      </c>
      <c r="C34" s="102">
        <v>0</v>
      </c>
      <c r="D34" s="102">
        <v>0</v>
      </c>
      <c r="E34" s="102">
        <v>0</v>
      </c>
      <c r="F34" s="102">
        <v>0</v>
      </c>
      <c r="G34" s="102">
        <v>0</v>
      </c>
      <c r="H34" s="102">
        <v>1</v>
      </c>
      <c r="I34" s="102">
        <v>1</v>
      </c>
      <c r="J34" s="102">
        <v>1</v>
      </c>
      <c r="K34" s="102">
        <v>1</v>
      </c>
      <c r="L34" s="102">
        <v>1</v>
      </c>
      <c r="M34" s="102">
        <v>1</v>
      </c>
    </row>
    <row r="35" spans="1:13" x14ac:dyDescent="0.35">
      <c r="A35" s="100">
        <v>34</v>
      </c>
      <c r="B35" s="102">
        <v>0</v>
      </c>
      <c r="C35" s="102">
        <v>0</v>
      </c>
      <c r="D35" s="102">
        <v>0</v>
      </c>
      <c r="E35" s="102">
        <v>0</v>
      </c>
      <c r="F35" s="102">
        <v>0</v>
      </c>
      <c r="G35" s="102">
        <v>0</v>
      </c>
      <c r="H35" s="102">
        <v>1</v>
      </c>
      <c r="I35" s="102">
        <v>1</v>
      </c>
      <c r="J35" s="102">
        <v>3</v>
      </c>
      <c r="K35" s="102">
        <v>1</v>
      </c>
      <c r="L35" s="102">
        <v>1</v>
      </c>
      <c r="M35" s="102">
        <v>3</v>
      </c>
    </row>
    <row r="36" spans="1:13" x14ac:dyDescent="0.35">
      <c r="A36" s="100">
        <v>35</v>
      </c>
      <c r="B36" s="102">
        <v>0</v>
      </c>
      <c r="C36" s="102">
        <v>0</v>
      </c>
      <c r="D36" s="102">
        <v>0</v>
      </c>
      <c r="E36" s="102">
        <v>0</v>
      </c>
      <c r="F36" s="102">
        <v>0</v>
      </c>
      <c r="G36" s="102">
        <v>0</v>
      </c>
      <c r="H36" s="102">
        <v>1</v>
      </c>
      <c r="I36" s="102">
        <v>1</v>
      </c>
      <c r="J36" s="102">
        <v>1</v>
      </c>
      <c r="K36" s="102">
        <v>1</v>
      </c>
      <c r="L36" s="102">
        <v>1</v>
      </c>
      <c r="M36" s="102">
        <v>1</v>
      </c>
    </row>
    <row r="37" spans="1:13" x14ac:dyDescent="0.35">
      <c r="A37" s="100">
        <v>36</v>
      </c>
      <c r="B37" s="102">
        <v>1</v>
      </c>
      <c r="C37" s="102">
        <v>1</v>
      </c>
      <c r="D37" s="102">
        <v>1</v>
      </c>
      <c r="E37" s="102">
        <v>1</v>
      </c>
      <c r="F37" s="102">
        <v>1</v>
      </c>
      <c r="G37" s="102">
        <v>1</v>
      </c>
      <c r="H37" s="102">
        <v>1</v>
      </c>
      <c r="I37" s="102">
        <v>1</v>
      </c>
      <c r="J37" s="102">
        <v>1</v>
      </c>
      <c r="K37" s="102">
        <v>1</v>
      </c>
      <c r="L37" s="102">
        <v>1</v>
      </c>
      <c r="M37" s="102">
        <v>1</v>
      </c>
    </row>
    <row r="38" spans="1:13" x14ac:dyDescent="0.35">
      <c r="A38" s="100">
        <v>37</v>
      </c>
      <c r="B38" s="102">
        <v>0</v>
      </c>
      <c r="C38" s="102">
        <v>0</v>
      </c>
      <c r="D38" s="102">
        <v>0</v>
      </c>
      <c r="E38" s="102">
        <v>0</v>
      </c>
      <c r="F38" s="102">
        <v>0</v>
      </c>
      <c r="G38" s="102">
        <v>0</v>
      </c>
      <c r="H38" s="102">
        <v>0</v>
      </c>
      <c r="I38" s="102">
        <v>0</v>
      </c>
      <c r="J38" s="102">
        <v>0</v>
      </c>
      <c r="K38" s="102">
        <v>0</v>
      </c>
      <c r="L38" s="102">
        <v>0</v>
      </c>
      <c r="M38" s="102">
        <v>0</v>
      </c>
    </row>
    <row r="39" spans="1:13" x14ac:dyDescent="0.35">
      <c r="A39" s="100">
        <v>38</v>
      </c>
      <c r="B39" s="102">
        <v>0</v>
      </c>
      <c r="C39" s="102">
        <v>0</v>
      </c>
      <c r="D39" s="102">
        <v>0</v>
      </c>
      <c r="E39" s="102">
        <v>0</v>
      </c>
      <c r="F39" s="102">
        <v>0</v>
      </c>
      <c r="G39" s="102">
        <v>0</v>
      </c>
      <c r="H39" s="102">
        <v>1</v>
      </c>
      <c r="I39" s="102">
        <v>1</v>
      </c>
      <c r="J39" s="102">
        <v>1</v>
      </c>
      <c r="K39" s="102">
        <v>1</v>
      </c>
      <c r="L39" s="102">
        <v>1</v>
      </c>
      <c r="M39" s="102">
        <v>1</v>
      </c>
    </row>
    <row r="40" spans="1:13" x14ac:dyDescent="0.35">
      <c r="A40" s="100">
        <v>39</v>
      </c>
      <c r="B40" s="102">
        <v>0</v>
      </c>
      <c r="C40" s="102">
        <v>0</v>
      </c>
      <c r="D40" s="102">
        <v>0</v>
      </c>
      <c r="E40" s="102">
        <v>1</v>
      </c>
      <c r="F40" s="102">
        <v>1</v>
      </c>
      <c r="G40" s="102">
        <v>1</v>
      </c>
      <c r="H40" s="102">
        <v>1</v>
      </c>
      <c r="I40" s="102">
        <v>1</v>
      </c>
      <c r="J40" s="102">
        <v>1</v>
      </c>
      <c r="K40" s="102">
        <v>1</v>
      </c>
      <c r="L40" s="102">
        <v>1</v>
      </c>
      <c r="M40" s="102">
        <v>1</v>
      </c>
    </row>
    <row r="41" spans="1:13" x14ac:dyDescent="0.35">
      <c r="A41" s="100">
        <v>40</v>
      </c>
      <c r="B41" s="102">
        <v>0</v>
      </c>
      <c r="C41" s="102">
        <v>0</v>
      </c>
      <c r="D41" s="102">
        <v>0</v>
      </c>
      <c r="E41" s="102">
        <v>1</v>
      </c>
      <c r="F41" s="102">
        <v>1</v>
      </c>
      <c r="G41" s="102">
        <v>1</v>
      </c>
      <c r="H41" s="102">
        <v>1</v>
      </c>
      <c r="I41" s="102">
        <v>1</v>
      </c>
      <c r="J41" s="102">
        <v>1</v>
      </c>
      <c r="K41" s="102">
        <v>1</v>
      </c>
      <c r="L41" s="102">
        <v>1</v>
      </c>
      <c r="M41" s="102">
        <v>1</v>
      </c>
    </row>
    <row r="42" spans="1:13" x14ac:dyDescent="0.35">
      <c r="A42" s="100">
        <v>41</v>
      </c>
      <c r="B42" s="102">
        <v>2</v>
      </c>
      <c r="C42" s="102">
        <v>2</v>
      </c>
      <c r="D42" s="102">
        <v>2</v>
      </c>
      <c r="E42" s="102">
        <v>2</v>
      </c>
      <c r="F42" s="102">
        <v>2</v>
      </c>
      <c r="G42" s="102">
        <v>2</v>
      </c>
      <c r="H42" s="102">
        <v>2</v>
      </c>
      <c r="I42" s="102">
        <v>2</v>
      </c>
      <c r="J42" s="102">
        <v>2</v>
      </c>
      <c r="K42" s="102">
        <v>2</v>
      </c>
      <c r="L42" s="102">
        <v>2</v>
      </c>
      <c r="M42" s="102">
        <v>2</v>
      </c>
    </row>
    <row r="43" spans="1:13" x14ac:dyDescent="0.35">
      <c r="A43" s="100">
        <v>42</v>
      </c>
      <c r="B43" s="102">
        <v>1</v>
      </c>
      <c r="C43" s="102">
        <v>1</v>
      </c>
      <c r="D43" s="102">
        <v>3</v>
      </c>
      <c r="E43" s="102">
        <v>1</v>
      </c>
      <c r="F43" s="102">
        <v>1</v>
      </c>
      <c r="G43" s="102">
        <v>3</v>
      </c>
      <c r="H43" s="102">
        <v>1</v>
      </c>
      <c r="I43" s="102">
        <v>1</v>
      </c>
      <c r="J43" s="102">
        <v>3</v>
      </c>
      <c r="K43" s="102">
        <v>1</v>
      </c>
      <c r="L43" s="102">
        <v>1</v>
      </c>
      <c r="M43" s="102">
        <v>3</v>
      </c>
    </row>
    <row r="44" spans="1:13" x14ac:dyDescent="0.35">
      <c r="A44" s="100">
        <v>43</v>
      </c>
      <c r="B44" s="102">
        <v>1</v>
      </c>
      <c r="C44" s="102">
        <v>1</v>
      </c>
      <c r="D44" s="102">
        <v>1</v>
      </c>
      <c r="E44" s="102">
        <v>1</v>
      </c>
      <c r="F44" s="102">
        <v>1</v>
      </c>
      <c r="G44" s="102">
        <v>1</v>
      </c>
      <c r="H44" s="102">
        <v>1</v>
      </c>
      <c r="I44" s="102">
        <v>1</v>
      </c>
      <c r="J44" s="102">
        <v>1</v>
      </c>
      <c r="K44" s="102">
        <v>1</v>
      </c>
      <c r="L44" s="102">
        <v>1</v>
      </c>
      <c r="M44" s="102">
        <v>1</v>
      </c>
    </row>
    <row r="45" spans="1:13" x14ac:dyDescent="0.35">
      <c r="A45" s="100">
        <v>44</v>
      </c>
      <c r="B45" s="102">
        <v>1</v>
      </c>
      <c r="C45" s="102">
        <v>1</v>
      </c>
      <c r="D45" s="102">
        <v>1</v>
      </c>
      <c r="E45" s="102">
        <v>1</v>
      </c>
      <c r="F45" s="102">
        <v>1</v>
      </c>
      <c r="G45" s="102">
        <v>1</v>
      </c>
      <c r="H45" s="102">
        <v>1</v>
      </c>
      <c r="I45" s="102">
        <v>1</v>
      </c>
      <c r="J45" s="102">
        <v>1</v>
      </c>
      <c r="K45" s="102">
        <v>1</v>
      </c>
      <c r="L45" s="102">
        <v>1</v>
      </c>
      <c r="M45" s="102">
        <v>1</v>
      </c>
    </row>
    <row r="46" spans="1:13" x14ac:dyDescent="0.35">
      <c r="A46" s="100">
        <v>45</v>
      </c>
      <c r="B46" s="102">
        <v>1</v>
      </c>
      <c r="C46" s="102">
        <v>1</v>
      </c>
      <c r="D46" s="102">
        <v>1</v>
      </c>
      <c r="E46" s="102">
        <v>1</v>
      </c>
      <c r="F46" s="102">
        <v>1</v>
      </c>
      <c r="G46" s="102">
        <v>1</v>
      </c>
      <c r="H46" s="102">
        <v>1</v>
      </c>
      <c r="I46" s="102">
        <v>1</v>
      </c>
      <c r="J46" s="102">
        <v>1</v>
      </c>
      <c r="K46" s="102">
        <v>1</v>
      </c>
      <c r="L46" s="102">
        <v>1</v>
      </c>
      <c r="M46" s="102">
        <v>1</v>
      </c>
    </row>
    <row r="47" spans="1:13" x14ac:dyDescent="0.35">
      <c r="A47" s="100">
        <v>46</v>
      </c>
      <c r="B47" s="102">
        <v>1</v>
      </c>
      <c r="C47" s="102">
        <v>1</v>
      </c>
      <c r="D47" s="102">
        <v>1</v>
      </c>
      <c r="E47" s="102">
        <v>1</v>
      </c>
      <c r="F47" s="102">
        <v>1</v>
      </c>
      <c r="G47" s="102">
        <v>1</v>
      </c>
      <c r="H47" s="102">
        <v>1</v>
      </c>
      <c r="I47" s="102">
        <v>1</v>
      </c>
      <c r="J47" s="102">
        <v>1</v>
      </c>
      <c r="K47" s="102">
        <v>1</v>
      </c>
      <c r="L47" s="102">
        <v>1</v>
      </c>
      <c r="M47" s="102">
        <v>1</v>
      </c>
    </row>
    <row r="48" spans="1:13" x14ac:dyDescent="0.35">
      <c r="A48" s="100">
        <v>47</v>
      </c>
      <c r="B48" s="102">
        <v>0</v>
      </c>
      <c r="C48" s="102">
        <v>0</v>
      </c>
      <c r="D48" s="102">
        <v>0</v>
      </c>
      <c r="E48" s="102">
        <v>0</v>
      </c>
      <c r="F48" s="102">
        <v>0</v>
      </c>
      <c r="G48" s="102">
        <v>0</v>
      </c>
      <c r="H48" s="102">
        <v>0</v>
      </c>
      <c r="I48" s="102">
        <v>0</v>
      </c>
      <c r="J48" s="102">
        <v>0</v>
      </c>
      <c r="K48" s="102">
        <v>0</v>
      </c>
      <c r="L48" s="102">
        <v>0</v>
      </c>
      <c r="M48" s="102">
        <v>0</v>
      </c>
    </row>
    <row r="49" spans="1:13" x14ac:dyDescent="0.35">
      <c r="A49" s="100">
        <v>48</v>
      </c>
      <c r="B49" s="102">
        <v>0</v>
      </c>
      <c r="C49" s="102">
        <v>0</v>
      </c>
      <c r="D49" s="102">
        <v>1</v>
      </c>
      <c r="E49" s="102">
        <v>0</v>
      </c>
      <c r="F49" s="102">
        <v>0</v>
      </c>
      <c r="G49" s="102">
        <v>1</v>
      </c>
      <c r="H49" s="102">
        <v>1</v>
      </c>
      <c r="I49" s="102">
        <v>1</v>
      </c>
      <c r="J49" s="102">
        <v>1</v>
      </c>
      <c r="K49" s="102">
        <v>1</v>
      </c>
      <c r="L49" s="102">
        <v>1</v>
      </c>
      <c r="M49" s="102">
        <v>1</v>
      </c>
    </row>
    <row r="50" spans="1:13" x14ac:dyDescent="0.35">
      <c r="A50" s="100">
        <v>49</v>
      </c>
      <c r="B50" s="102">
        <v>0</v>
      </c>
      <c r="C50" s="102">
        <v>0</v>
      </c>
      <c r="D50" s="102">
        <v>0</v>
      </c>
      <c r="E50" s="102">
        <v>0</v>
      </c>
      <c r="F50" s="102">
        <v>0</v>
      </c>
      <c r="G50" s="102">
        <v>0</v>
      </c>
      <c r="H50" s="102">
        <v>0</v>
      </c>
      <c r="I50" s="102">
        <v>0</v>
      </c>
      <c r="J50" s="102">
        <v>0</v>
      </c>
      <c r="K50" s="102">
        <v>0</v>
      </c>
      <c r="L50" s="102">
        <v>0</v>
      </c>
      <c r="M50" s="102">
        <v>0</v>
      </c>
    </row>
    <row r="51" spans="1:13" x14ac:dyDescent="0.35">
      <c r="A51" s="100">
        <v>50</v>
      </c>
      <c r="B51" s="102">
        <v>0</v>
      </c>
      <c r="C51" s="102">
        <v>0</v>
      </c>
      <c r="D51" s="102">
        <v>0</v>
      </c>
      <c r="E51" s="102">
        <v>0</v>
      </c>
      <c r="F51" s="102">
        <v>0</v>
      </c>
      <c r="G51" s="102">
        <v>0</v>
      </c>
      <c r="H51" s="102">
        <v>0</v>
      </c>
      <c r="I51" s="102">
        <v>0</v>
      </c>
      <c r="J51" s="102">
        <v>0</v>
      </c>
      <c r="K51" s="102">
        <v>0</v>
      </c>
      <c r="L51" s="102">
        <v>0</v>
      </c>
      <c r="M51" s="102">
        <v>0</v>
      </c>
    </row>
    <row r="52" spans="1:13" x14ac:dyDescent="0.35">
      <c r="A52" s="100">
        <v>51</v>
      </c>
      <c r="B52" s="102">
        <v>1</v>
      </c>
      <c r="C52" s="102">
        <v>1</v>
      </c>
      <c r="D52" s="102">
        <v>1</v>
      </c>
      <c r="E52" s="102">
        <v>0</v>
      </c>
      <c r="F52" s="102">
        <v>0</v>
      </c>
      <c r="G52" s="102">
        <v>0</v>
      </c>
      <c r="H52" s="102">
        <v>1</v>
      </c>
      <c r="I52" s="102">
        <v>1</v>
      </c>
      <c r="J52" s="102">
        <v>1</v>
      </c>
      <c r="K52" s="102">
        <v>1</v>
      </c>
      <c r="L52" s="102">
        <v>1</v>
      </c>
      <c r="M52" s="102">
        <v>1</v>
      </c>
    </row>
    <row r="53" spans="1:13" x14ac:dyDescent="0.35">
      <c r="A53" s="100">
        <v>52</v>
      </c>
      <c r="B53" s="102">
        <v>0</v>
      </c>
      <c r="C53" s="102">
        <v>1</v>
      </c>
      <c r="D53" s="102">
        <v>1</v>
      </c>
      <c r="E53" s="102">
        <v>0</v>
      </c>
      <c r="F53" s="102">
        <v>1</v>
      </c>
      <c r="G53" s="102">
        <v>1</v>
      </c>
      <c r="H53" s="102">
        <v>0</v>
      </c>
      <c r="I53" s="102">
        <v>1</v>
      </c>
      <c r="J53" s="102">
        <v>1</v>
      </c>
      <c r="K53" s="102">
        <v>0</v>
      </c>
      <c r="L53" s="102">
        <v>1</v>
      </c>
      <c r="M53" s="102">
        <v>1</v>
      </c>
    </row>
    <row r="54" spans="1:13" x14ac:dyDescent="0.35">
      <c r="A54" s="100">
        <v>53</v>
      </c>
      <c r="B54" s="102">
        <v>0</v>
      </c>
      <c r="C54" s="102">
        <v>0</v>
      </c>
      <c r="D54" s="102">
        <v>0</v>
      </c>
      <c r="E54" s="102">
        <v>0</v>
      </c>
      <c r="F54" s="102">
        <v>0</v>
      </c>
      <c r="G54" s="102">
        <v>0</v>
      </c>
      <c r="H54" s="102">
        <v>0</v>
      </c>
      <c r="I54" s="102">
        <v>0</v>
      </c>
      <c r="J54" s="102">
        <v>0</v>
      </c>
      <c r="K54" s="102">
        <v>0</v>
      </c>
      <c r="L54" s="102">
        <v>0</v>
      </c>
      <c r="M54" s="102">
        <v>0</v>
      </c>
    </row>
    <row r="55" spans="1:13" x14ac:dyDescent="0.35">
      <c r="A55" s="100">
        <v>54</v>
      </c>
      <c r="B55" s="102">
        <v>0</v>
      </c>
      <c r="C55" s="102">
        <v>0</v>
      </c>
      <c r="D55" s="102">
        <v>0</v>
      </c>
      <c r="E55" s="102">
        <v>0</v>
      </c>
      <c r="F55" s="102">
        <v>0</v>
      </c>
      <c r="G55" s="102">
        <v>0</v>
      </c>
      <c r="H55" s="102">
        <v>0</v>
      </c>
      <c r="I55" s="102">
        <v>0</v>
      </c>
      <c r="J55" s="102">
        <v>0</v>
      </c>
      <c r="K55" s="102">
        <v>0</v>
      </c>
      <c r="L55" s="102">
        <v>0</v>
      </c>
      <c r="M55" s="102">
        <v>0</v>
      </c>
    </row>
    <row r="56" spans="1:13" x14ac:dyDescent="0.35">
      <c r="A56" s="100">
        <v>55</v>
      </c>
      <c r="B56" s="102">
        <v>0</v>
      </c>
      <c r="C56" s="102">
        <v>0</v>
      </c>
      <c r="D56" s="102">
        <v>0</v>
      </c>
      <c r="E56" s="102">
        <v>0</v>
      </c>
      <c r="F56" s="102">
        <v>0</v>
      </c>
      <c r="G56" s="102">
        <v>0</v>
      </c>
      <c r="H56" s="102">
        <v>0</v>
      </c>
      <c r="I56" s="102">
        <v>0</v>
      </c>
      <c r="J56" s="102">
        <v>0</v>
      </c>
      <c r="K56" s="102">
        <v>0</v>
      </c>
      <c r="L56" s="102">
        <v>0</v>
      </c>
      <c r="M56" s="102">
        <v>0</v>
      </c>
    </row>
    <row r="57" spans="1:13" x14ac:dyDescent="0.35">
      <c r="A57" s="100">
        <v>56</v>
      </c>
      <c r="B57" s="102">
        <v>0</v>
      </c>
      <c r="C57" s="102">
        <v>0</v>
      </c>
      <c r="D57" s="102">
        <v>0</v>
      </c>
      <c r="E57" s="102">
        <v>0</v>
      </c>
      <c r="F57" s="102">
        <v>0</v>
      </c>
      <c r="G57" s="102">
        <v>0</v>
      </c>
      <c r="H57" s="102">
        <v>1</v>
      </c>
      <c r="I57" s="102">
        <v>1</v>
      </c>
      <c r="J57" s="102">
        <v>1</v>
      </c>
      <c r="K57" s="102">
        <v>1</v>
      </c>
      <c r="L57" s="102">
        <v>1</v>
      </c>
      <c r="M57" s="102">
        <v>1</v>
      </c>
    </row>
    <row r="58" spans="1:13" x14ac:dyDescent="0.35">
      <c r="A58" s="100">
        <v>57</v>
      </c>
      <c r="B58" s="102">
        <v>0</v>
      </c>
      <c r="C58" s="102">
        <v>0</v>
      </c>
      <c r="D58" s="102">
        <v>0</v>
      </c>
      <c r="E58" s="102">
        <v>0</v>
      </c>
      <c r="F58" s="102">
        <v>0</v>
      </c>
      <c r="G58" s="102">
        <v>0</v>
      </c>
      <c r="H58" s="102">
        <v>0</v>
      </c>
      <c r="I58" s="102">
        <v>0</v>
      </c>
      <c r="J58" s="102">
        <v>0</v>
      </c>
      <c r="K58" s="102">
        <v>0</v>
      </c>
      <c r="L58" s="102">
        <v>0</v>
      </c>
      <c r="M58" s="102">
        <v>0</v>
      </c>
    </row>
    <row r="59" spans="1:13" x14ac:dyDescent="0.35">
      <c r="A59" s="100">
        <v>58</v>
      </c>
      <c r="B59" s="102">
        <v>3</v>
      </c>
      <c r="C59" s="102">
        <v>3</v>
      </c>
      <c r="D59" s="102">
        <v>3</v>
      </c>
      <c r="E59" s="102">
        <v>3</v>
      </c>
      <c r="F59" s="102">
        <v>3</v>
      </c>
      <c r="G59" s="102">
        <v>3</v>
      </c>
      <c r="H59" s="102">
        <v>3</v>
      </c>
      <c r="I59" s="102">
        <v>3</v>
      </c>
      <c r="J59" s="102">
        <v>3</v>
      </c>
      <c r="K59" s="102">
        <v>3</v>
      </c>
      <c r="L59" s="102">
        <v>3</v>
      </c>
      <c r="M59" s="102">
        <v>3</v>
      </c>
    </row>
    <row r="60" spans="1:13" x14ac:dyDescent="0.35">
      <c r="A60" s="100">
        <v>59</v>
      </c>
      <c r="B60" s="102">
        <v>0</v>
      </c>
      <c r="C60" s="102">
        <v>0</v>
      </c>
      <c r="D60" s="102">
        <v>0</v>
      </c>
      <c r="E60" s="102">
        <v>0</v>
      </c>
      <c r="F60" s="102">
        <v>0</v>
      </c>
      <c r="G60" s="102">
        <v>0</v>
      </c>
      <c r="H60" s="102">
        <v>1</v>
      </c>
      <c r="I60" s="102">
        <v>1</v>
      </c>
      <c r="J60" s="102">
        <v>1</v>
      </c>
      <c r="K60" s="102">
        <v>1</v>
      </c>
      <c r="L60" s="102">
        <v>1</v>
      </c>
      <c r="M60" s="102">
        <v>1</v>
      </c>
    </row>
    <row r="61" spans="1:13" x14ac:dyDescent="0.35">
      <c r="A61" s="100">
        <v>60</v>
      </c>
      <c r="B61" s="102">
        <v>1</v>
      </c>
      <c r="C61" s="102">
        <v>1</v>
      </c>
      <c r="D61" s="102">
        <v>1</v>
      </c>
      <c r="E61" s="102">
        <v>1</v>
      </c>
      <c r="F61" s="102">
        <v>1</v>
      </c>
      <c r="G61" s="102">
        <v>1</v>
      </c>
      <c r="H61" s="102">
        <v>1</v>
      </c>
      <c r="I61" s="102">
        <v>1</v>
      </c>
      <c r="J61" s="102">
        <v>1</v>
      </c>
      <c r="K61" s="102">
        <v>1</v>
      </c>
      <c r="L61" s="102">
        <v>1</v>
      </c>
      <c r="M61" s="102">
        <v>1</v>
      </c>
    </row>
    <row r="62" spans="1:13" x14ac:dyDescent="0.35">
      <c r="A62" s="100">
        <v>61</v>
      </c>
      <c r="B62" s="102">
        <v>0</v>
      </c>
      <c r="C62" s="102">
        <v>0</v>
      </c>
      <c r="D62" s="102">
        <v>0</v>
      </c>
      <c r="E62" s="102">
        <v>0</v>
      </c>
      <c r="F62" s="102">
        <v>1</v>
      </c>
      <c r="G62" s="102">
        <v>1</v>
      </c>
      <c r="H62" s="102">
        <v>1</v>
      </c>
      <c r="I62" s="102">
        <v>1</v>
      </c>
      <c r="J62" s="102">
        <v>1</v>
      </c>
      <c r="K62" s="102">
        <v>1</v>
      </c>
      <c r="L62" s="102">
        <v>1</v>
      </c>
      <c r="M62" s="102">
        <v>1</v>
      </c>
    </row>
    <row r="63" spans="1:13" x14ac:dyDescent="0.35">
      <c r="A63" s="100">
        <v>62</v>
      </c>
      <c r="B63" s="102">
        <v>3</v>
      </c>
      <c r="C63" s="102">
        <v>3</v>
      </c>
      <c r="D63" s="102">
        <v>3</v>
      </c>
      <c r="E63" s="102">
        <v>3</v>
      </c>
      <c r="F63" s="102">
        <v>3</v>
      </c>
      <c r="G63" s="102">
        <v>3</v>
      </c>
      <c r="H63" s="102">
        <v>3</v>
      </c>
      <c r="I63" s="102">
        <v>3</v>
      </c>
      <c r="J63" s="102">
        <v>3</v>
      </c>
      <c r="K63" s="102">
        <v>3</v>
      </c>
      <c r="L63" s="102">
        <v>3</v>
      </c>
      <c r="M63" s="102">
        <v>3</v>
      </c>
    </row>
    <row r="64" spans="1:13" x14ac:dyDescent="0.35">
      <c r="A64" s="100">
        <v>63</v>
      </c>
      <c r="B64" s="102">
        <v>0</v>
      </c>
      <c r="C64" s="102">
        <v>0</v>
      </c>
      <c r="D64" s="102">
        <v>3</v>
      </c>
      <c r="E64" s="102">
        <v>0</v>
      </c>
      <c r="F64" s="102">
        <v>0</v>
      </c>
      <c r="G64" s="102">
        <v>2</v>
      </c>
      <c r="H64" s="102">
        <v>1</v>
      </c>
      <c r="I64" s="102">
        <v>1</v>
      </c>
      <c r="J64" s="102">
        <v>3</v>
      </c>
      <c r="K64" s="102">
        <v>1</v>
      </c>
      <c r="L64" s="102">
        <v>1</v>
      </c>
      <c r="M64" s="102">
        <v>3</v>
      </c>
    </row>
    <row r="65" spans="1:13" x14ac:dyDescent="0.35">
      <c r="A65" s="100">
        <v>64</v>
      </c>
      <c r="B65" s="102">
        <v>3</v>
      </c>
      <c r="C65" s="102">
        <v>3</v>
      </c>
      <c r="D65" s="102">
        <v>3</v>
      </c>
      <c r="E65" s="102">
        <v>2</v>
      </c>
      <c r="F65" s="102">
        <v>2</v>
      </c>
      <c r="G65" s="102">
        <v>2</v>
      </c>
      <c r="H65" s="102">
        <v>3</v>
      </c>
      <c r="I65" s="102">
        <v>3</v>
      </c>
      <c r="J65" s="102">
        <v>3</v>
      </c>
      <c r="K65" s="102">
        <v>2</v>
      </c>
      <c r="L65" s="102">
        <v>2</v>
      </c>
      <c r="M65" s="102">
        <v>2</v>
      </c>
    </row>
    <row r="66" spans="1:13" x14ac:dyDescent="0.35">
      <c r="A66" s="100">
        <v>65</v>
      </c>
      <c r="B66" s="102">
        <v>0</v>
      </c>
      <c r="C66" s="102">
        <v>2</v>
      </c>
      <c r="D66" s="102">
        <v>2</v>
      </c>
      <c r="E66" s="102">
        <v>0</v>
      </c>
      <c r="F66" s="102">
        <v>2</v>
      </c>
      <c r="G66" s="102">
        <v>2</v>
      </c>
      <c r="H66" s="102">
        <v>0</v>
      </c>
      <c r="I66" s="102">
        <v>2</v>
      </c>
      <c r="J66" s="102">
        <v>2</v>
      </c>
      <c r="K66" s="102">
        <v>0</v>
      </c>
      <c r="L66" s="102">
        <v>2</v>
      </c>
      <c r="M66" s="102">
        <v>2</v>
      </c>
    </row>
    <row r="67" spans="1:13" x14ac:dyDescent="0.35">
      <c r="A67" s="100">
        <v>66</v>
      </c>
      <c r="B67" s="102">
        <v>1</v>
      </c>
      <c r="C67" s="102">
        <v>1</v>
      </c>
      <c r="D67" s="102">
        <v>1</v>
      </c>
      <c r="E67" s="102">
        <v>1</v>
      </c>
      <c r="F67" s="102">
        <v>1</v>
      </c>
      <c r="G67" s="102">
        <v>1</v>
      </c>
      <c r="H67" s="102">
        <v>1</v>
      </c>
      <c r="I67" s="102">
        <v>1</v>
      </c>
      <c r="J67" s="102">
        <v>1</v>
      </c>
      <c r="K67" s="102">
        <v>1</v>
      </c>
      <c r="L67" s="102">
        <v>1</v>
      </c>
      <c r="M67" s="102">
        <v>1</v>
      </c>
    </row>
    <row r="68" spans="1:13" x14ac:dyDescent="0.35">
      <c r="A68" s="100">
        <v>67</v>
      </c>
      <c r="B68" s="102">
        <v>0</v>
      </c>
      <c r="C68" s="102">
        <v>0</v>
      </c>
      <c r="D68" s="102">
        <v>0</v>
      </c>
      <c r="E68" s="102">
        <v>0</v>
      </c>
      <c r="F68" s="102">
        <v>0</v>
      </c>
      <c r="G68" s="102">
        <v>0</v>
      </c>
      <c r="H68" s="102">
        <v>1</v>
      </c>
      <c r="I68" s="102">
        <v>1</v>
      </c>
      <c r="J68" s="102">
        <v>1</v>
      </c>
      <c r="K68" s="102">
        <v>1</v>
      </c>
      <c r="L68" s="102">
        <v>1</v>
      </c>
      <c r="M68" s="102">
        <v>1</v>
      </c>
    </row>
    <row r="69" spans="1:13" x14ac:dyDescent="0.35">
      <c r="A69" s="100">
        <v>68</v>
      </c>
      <c r="B69" s="102">
        <v>3</v>
      </c>
      <c r="C69" s="102">
        <v>3</v>
      </c>
      <c r="D69" s="102">
        <v>3</v>
      </c>
      <c r="E69" s="102">
        <v>2</v>
      </c>
      <c r="F69" s="102">
        <v>2</v>
      </c>
      <c r="G69" s="102">
        <v>2</v>
      </c>
      <c r="H69" s="102">
        <v>3</v>
      </c>
      <c r="I69" s="102">
        <v>3</v>
      </c>
      <c r="J69" s="102">
        <v>3</v>
      </c>
      <c r="K69" s="102">
        <v>3</v>
      </c>
      <c r="L69" s="102">
        <v>3</v>
      </c>
      <c r="M69" s="102">
        <v>3</v>
      </c>
    </row>
    <row r="70" spans="1:13" x14ac:dyDescent="0.35">
      <c r="A70" s="100">
        <v>69</v>
      </c>
      <c r="B70" s="102">
        <v>0</v>
      </c>
      <c r="C70" s="102">
        <v>0</v>
      </c>
      <c r="D70" s="102">
        <v>0</v>
      </c>
      <c r="E70" s="102">
        <v>0</v>
      </c>
      <c r="F70" s="102">
        <v>1</v>
      </c>
      <c r="G70" s="102">
        <v>1</v>
      </c>
      <c r="H70" s="102">
        <v>0</v>
      </c>
      <c r="I70" s="102">
        <v>0</v>
      </c>
      <c r="J70" s="102">
        <v>0</v>
      </c>
      <c r="K70" s="102">
        <v>0</v>
      </c>
      <c r="L70" s="102">
        <v>2</v>
      </c>
      <c r="M70" s="102">
        <v>2</v>
      </c>
    </row>
    <row r="71" spans="1:13" x14ac:dyDescent="0.35">
      <c r="A71" s="100">
        <v>70</v>
      </c>
      <c r="B71" s="102">
        <v>2</v>
      </c>
      <c r="C71" s="102">
        <v>2</v>
      </c>
      <c r="D71" s="102">
        <v>2</v>
      </c>
      <c r="E71" s="102">
        <v>2</v>
      </c>
      <c r="F71" s="102">
        <v>2</v>
      </c>
      <c r="G71" s="102">
        <v>2</v>
      </c>
      <c r="H71" s="102">
        <v>2</v>
      </c>
      <c r="I71" s="102">
        <v>2</v>
      </c>
      <c r="J71" s="102">
        <v>2</v>
      </c>
      <c r="K71" s="102">
        <v>2</v>
      </c>
      <c r="L71" s="102">
        <v>2</v>
      </c>
      <c r="M71" s="102">
        <v>2</v>
      </c>
    </row>
    <row r="72" spans="1:13" x14ac:dyDescent="0.35">
      <c r="A72" s="100">
        <v>71</v>
      </c>
      <c r="B72" s="102">
        <v>2</v>
      </c>
      <c r="C72" s="102">
        <v>2</v>
      </c>
      <c r="D72" s="102">
        <v>2</v>
      </c>
      <c r="E72" s="102">
        <v>2</v>
      </c>
      <c r="F72" s="102">
        <v>2</v>
      </c>
      <c r="G72" s="102">
        <v>2</v>
      </c>
      <c r="H72" s="102">
        <v>2</v>
      </c>
      <c r="I72" s="102">
        <v>2</v>
      </c>
      <c r="J72" s="102">
        <v>2</v>
      </c>
      <c r="K72" s="102">
        <v>2</v>
      </c>
      <c r="L72" s="102">
        <v>2</v>
      </c>
      <c r="M72" s="102">
        <v>2</v>
      </c>
    </row>
    <row r="73" spans="1:13" x14ac:dyDescent="0.35">
      <c r="A73" s="100">
        <v>72</v>
      </c>
      <c r="B73" s="102">
        <v>1</v>
      </c>
      <c r="C73" s="102">
        <v>1</v>
      </c>
      <c r="D73" s="102">
        <v>1</v>
      </c>
      <c r="E73" s="102">
        <v>1</v>
      </c>
      <c r="F73" s="102">
        <v>1</v>
      </c>
      <c r="G73" s="102">
        <v>1</v>
      </c>
      <c r="H73" s="102">
        <v>1</v>
      </c>
      <c r="I73" s="102">
        <v>1</v>
      </c>
      <c r="J73" s="102">
        <v>1</v>
      </c>
      <c r="K73" s="102">
        <v>1</v>
      </c>
      <c r="L73" s="102">
        <v>1</v>
      </c>
      <c r="M73" s="102">
        <v>1</v>
      </c>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75</vt:i4>
      </vt:variant>
      <vt:variant>
        <vt:lpstr>Named Ranges</vt:lpstr>
      </vt:variant>
      <vt:variant>
        <vt:i4>3</vt:i4>
      </vt:variant>
    </vt:vector>
  </HeadingPairs>
  <TitlesOfParts>
    <vt:vector size="78" baseType="lpstr">
      <vt:lpstr>Raw Chat</vt:lpstr>
      <vt:lpstr>CODE #'s</vt:lpstr>
      <vt:lpstr>Grp1 Code</vt:lpstr>
      <vt:lpstr>Grp2 Code</vt:lpstr>
      <vt:lpstr>Grp3 Code</vt:lpstr>
      <vt:lpstr>Grp4 Code</vt:lpstr>
      <vt:lpstr>Grp5 Code</vt:lpstr>
      <vt:lpstr>Grp6 Code</vt:lpstr>
      <vt:lpstr>Grp7 Code</vt:lpstr>
      <vt:lpstr>Grp8 Code</vt:lpstr>
      <vt:lpstr>Grp9 Code</vt:lpstr>
      <vt:lpstr>Grp10 Code</vt:lpstr>
      <vt:lpstr>Grp11 Code</vt:lpstr>
      <vt:lpstr>Grp12 Code</vt:lpstr>
      <vt:lpstr>Grp13 Code</vt:lpstr>
      <vt:lpstr>Grp14 Code</vt:lpstr>
      <vt:lpstr>Grp 15 Code</vt:lpstr>
      <vt:lpstr>Grp16 Code</vt:lpstr>
      <vt:lpstr>Grp17 Code</vt:lpstr>
      <vt:lpstr>Grp18 Code</vt:lpstr>
      <vt:lpstr>Grp19 Code</vt:lpstr>
      <vt:lpstr>Grp20 Code</vt:lpstr>
      <vt:lpstr>Grp21 Code</vt:lpstr>
      <vt:lpstr>Grp22 Code</vt:lpstr>
      <vt:lpstr>Grp23 Code</vt:lpstr>
      <vt:lpstr>Grp24 Code</vt:lpstr>
      <vt:lpstr>Grp25 Code</vt:lpstr>
      <vt:lpstr>Grp26 Code</vt:lpstr>
      <vt:lpstr>Grp27 Code</vt:lpstr>
      <vt:lpstr>Grp28 Code</vt:lpstr>
      <vt:lpstr>Grp29 Code</vt:lpstr>
      <vt:lpstr>Grp30 Code</vt:lpstr>
      <vt:lpstr>Grp31 Code</vt:lpstr>
      <vt:lpstr>Grp32 Code</vt:lpstr>
      <vt:lpstr>Grp33 Code</vt:lpstr>
      <vt:lpstr>Grp34 Code</vt:lpstr>
      <vt:lpstr>Grp35 Code</vt:lpstr>
      <vt:lpstr>Grp36 Code</vt:lpstr>
      <vt:lpstr>Grp37 Code</vt:lpstr>
      <vt:lpstr>Grp38 Code</vt:lpstr>
      <vt:lpstr>Grp39 Code</vt:lpstr>
      <vt:lpstr>Grp40 Code</vt:lpstr>
      <vt:lpstr>Grp41 Code</vt:lpstr>
      <vt:lpstr>Grp42 Code</vt:lpstr>
      <vt:lpstr>Grp43 Code</vt:lpstr>
      <vt:lpstr>Grp44 Code</vt:lpstr>
      <vt:lpstr>Grp45 Code</vt:lpstr>
      <vt:lpstr>Grp46 Code</vt:lpstr>
      <vt:lpstr>Grp47 Code</vt:lpstr>
      <vt:lpstr>Grp48 Code</vt:lpstr>
      <vt:lpstr>Grp49 Code</vt:lpstr>
      <vt:lpstr>Grp50 Code</vt:lpstr>
      <vt:lpstr>Grp51 Code</vt:lpstr>
      <vt:lpstr>Grp52 Code</vt:lpstr>
      <vt:lpstr>Grp53 Code</vt:lpstr>
      <vt:lpstr>Grp54 Code</vt:lpstr>
      <vt:lpstr>Grp55 Code</vt:lpstr>
      <vt:lpstr>Grp56 Code</vt:lpstr>
      <vt:lpstr>Grp57 Code</vt:lpstr>
      <vt:lpstr>Grp58 Code</vt:lpstr>
      <vt:lpstr>Grp59 Code</vt:lpstr>
      <vt:lpstr>Grp60 Code</vt:lpstr>
      <vt:lpstr>Grp61 Code</vt:lpstr>
      <vt:lpstr>Grp62 Code</vt:lpstr>
      <vt:lpstr>Grp63 Code</vt:lpstr>
      <vt:lpstr>Grp64 Code</vt:lpstr>
      <vt:lpstr>Grp65 Code</vt:lpstr>
      <vt:lpstr>Grp66 Code</vt:lpstr>
      <vt:lpstr>Grp67 Code</vt:lpstr>
      <vt:lpstr>Grp68 Code</vt:lpstr>
      <vt:lpstr>Grp69 Code</vt:lpstr>
      <vt:lpstr>Grp70 Code</vt:lpstr>
      <vt:lpstr>Grp71 Code</vt:lpstr>
      <vt:lpstr>Grp72 Code</vt:lpstr>
      <vt:lpstr>Kappa (Interrater Reliability)</vt:lpstr>
      <vt:lpstr>CODE</vt:lpstr>
      <vt:lpstr>Codename</vt:lpstr>
      <vt:lpstr>dropdown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Alanea Graci</dc:creator>
  <cp:lastModifiedBy>Daniel DeCaro</cp:lastModifiedBy>
  <dcterms:created xsi:type="dcterms:W3CDTF">2021-05-20T17:44:59Z</dcterms:created>
  <dcterms:modified xsi:type="dcterms:W3CDTF">2023-05-22T15:16:12Z</dcterms:modified>
</cp:coreProperties>
</file>